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Entri_DA\Data_Analytics_TN_DA_AN_23\Excel_Assignments\"/>
    </mc:Choice>
  </mc:AlternateContent>
  <xr:revisionPtr revIDLastSave="0" documentId="13_ncr:1_{4D4CACF1-6B7D-481C-A2E2-A0203704D533}" xr6:coauthVersionLast="47" xr6:coauthVersionMax="47" xr10:uidLastSave="{00000000-0000-0000-0000-000000000000}"/>
  <bookViews>
    <workbookView xWindow="-108" yWindow="-108" windowWidth="23256" windowHeight="12456" tabRatio="789" firstSheet="5" activeTab="11" xr2:uid="{00000000-000D-0000-FFFF-FFFF00000000}"/>
  </bookViews>
  <sheets>
    <sheet name="Customer_Dim" sheetId="1" r:id="rId1"/>
    <sheet name="Product_Dim" sheetId="2" r:id="rId2"/>
    <sheet name="Store_Dim" sheetId="3" r:id="rId3"/>
    <sheet name="Sales_Fact" sheetId="4" r:id="rId4"/>
    <sheet name="Customer_Dim_Clean" sheetId="5" r:id="rId5"/>
    <sheet name="Product_Dim _Clean" sheetId="6" r:id="rId6"/>
    <sheet name="Store_Dim_Clean" sheetId="7" r:id="rId7"/>
    <sheet name="Sales_Fact_Clean" sheetId="9" r:id="rId8"/>
    <sheet name="Data_Analysis" sheetId="10" r:id="rId9"/>
    <sheet name="Statistic_Summary" sheetId="11" r:id="rId10"/>
    <sheet name="Charts and Tables" sheetId="12" r:id="rId11"/>
    <sheet name="Dashboard" sheetId="13" r:id="rId12"/>
  </sheets>
  <externalReferences>
    <externalReference r:id="rId13"/>
    <externalReference r:id="rId14"/>
    <externalReference r:id="rId15"/>
  </externalReferences>
  <definedNames>
    <definedName name="_xlchart.v1.0" hidden="1">'[1]pivot Tables '!$AC$11</definedName>
    <definedName name="_xlchart.v1.1" hidden="1">'[1]pivot Tables '!$AC$3:$AC$10</definedName>
    <definedName name="_xlchart.v1.2" hidden="1">'[1]pivot Tables '!$Z$11:$AB$11</definedName>
    <definedName name="_xlchart.v1.3" hidden="1">'[1]pivot Tables '!$AH$4</definedName>
    <definedName name="_xlchart.v1.4" hidden="1">'[1]pivot Tables '!$AH$5:$AH$10</definedName>
    <definedName name="_xlchart.v1.5" hidden="1">'[1]pivot Tables '!$AI$4</definedName>
    <definedName name="_xlchart.v1.6" hidden="1">'[1]pivot Tables '!$AI$5:$AI$10</definedName>
    <definedName name="Slicer_Gender">#N/A</definedName>
    <definedName name="Slicer_Gender1">#N/A</definedName>
    <definedName name="Slicer_Payment_Type">#N/A</definedName>
    <definedName name="Slicer_Payment_Type1">#N/A</definedName>
    <definedName name="Slicer_Region">#N/A</definedName>
    <definedName name="Slicer_Region1">#N/A</definedName>
    <definedName name="Slicer_Years__Order_Date">#N/A</definedName>
    <definedName name="Slicer_Years__Order_Date1">#N/A</definedName>
  </definedNames>
  <calcPr calcId="191029"/>
  <pivotCaches>
    <pivotCache cacheId="0" r:id="rId16"/>
    <pivotCache cacheId="1" r:id="rId17"/>
    <pivotCache cacheId="2" r:id="rId18"/>
    <pivotCache cacheId="3"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10" l="1"/>
  <c r="C9" i="11"/>
  <c r="C8" i="11"/>
  <c r="C7" i="11"/>
  <c r="C4" i="11"/>
  <c r="R2001" i="10" l="1"/>
  <c r="Q2001" i="10"/>
  <c r="P2001" i="10"/>
  <c r="O2001" i="10"/>
  <c r="N2001" i="10"/>
  <c r="M2001" i="10"/>
  <c r="F2001" i="10"/>
  <c r="E2001" i="10"/>
  <c r="R2000" i="10"/>
  <c r="Q2000" i="10"/>
  <c r="P2000" i="10"/>
  <c r="O2000" i="10"/>
  <c r="N2000" i="10"/>
  <c r="M2000" i="10"/>
  <c r="F2000" i="10"/>
  <c r="E2000" i="10"/>
  <c r="R1999" i="10"/>
  <c r="Q1999" i="10"/>
  <c r="P1999" i="10"/>
  <c r="O1999" i="10"/>
  <c r="N1999" i="10"/>
  <c r="M1999" i="10"/>
  <c r="F1999" i="10"/>
  <c r="E1999" i="10"/>
  <c r="R1998" i="10"/>
  <c r="Q1998" i="10"/>
  <c r="P1998" i="10"/>
  <c r="O1998" i="10"/>
  <c r="N1998" i="10"/>
  <c r="M1998" i="10"/>
  <c r="F1998" i="10"/>
  <c r="E1998" i="10"/>
  <c r="R1997" i="10"/>
  <c r="Q1997" i="10"/>
  <c r="P1997" i="10"/>
  <c r="O1997" i="10"/>
  <c r="N1997" i="10"/>
  <c r="M1997" i="10"/>
  <c r="F1997" i="10"/>
  <c r="E1997" i="10"/>
  <c r="R1996" i="10"/>
  <c r="Q1996" i="10"/>
  <c r="P1996" i="10"/>
  <c r="O1996" i="10"/>
  <c r="N1996" i="10"/>
  <c r="M1996" i="10"/>
  <c r="F1996" i="10"/>
  <c r="E1996" i="10"/>
  <c r="R1995" i="10"/>
  <c r="Q1995" i="10"/>
  <c r="P1995" i="10"/>
  <c r="O1995" i="10"/>
  <c r="N1995" i="10"/>
  <c r="M1995" i="10"/>
  <c r="F1995" i="10"/>
  <c r="E1995" i="10"/>
  <c r="R1994" i="10"/>
  <c r="Q1994" i="10"/>
  <c r="P1994" i="10"/>
  <c r="O1994" i="10"/>
  <c r="N1994" i="10"/>
  <c r="M1994" i="10"/>
  <c r="F1994" i="10"/>
  <c r="E1994" i="10"/>
  <c r="R1993" i="10"/>
  <c r="Q1993" i="10"/>
  <c r="P1993" i="10"/>
  <c r="O1993" i="10"/>
  <c r="N1993" i="10"/>
  <c r="M1993" i="10"/>
  <c r="F1993" i="10"/>
  <c r="E1993" i="10"/>
  <c r="R1992" i="10"/>
  <c r="Q1992" i="10"/>
  <c r="P1992" i="10"/>
  <c r="O1992" i="10"/>
  <c r="N1992" i="10"/>
  <c r="M1992" i="10"/>
  <c r="F1992" i="10"/>
  <c r="E1992" i="10"/>
  <c r="R1991" i="10"/>
  <c r="Q1991" i="10"/>
  <c r="P1991" i="10"/>
  <c r="O1991" i="10"/>
  <c r="N1991" i="10"/>
  <c r="M1991" i="10"/>
  <c r="F1991" i="10"/>
  <c r="E1991" i="10"/>
  <c r="R1990" i="10"/>
  <c r="Q1990" i="10"/>
  <c r="P1990" i="10"/>
  <c r="O1990" i="10"/>
  <c r="N1990" i="10"/>
  <c r="M1990" i="10"/>
  <c r="F1990" i="10"/>
  <c r="E1990" i="10"/>
  <c r="R1989" i="10"/>
  <c r="Q1989" i="10"/>
  <c r="P1989" i="10"/>
  <c r="O1989" i="10"/>
  <c r="N1989" i="10"/>
  <c r="M1989" i="10"/>
  <c r="F1989" i="10"/>
  <c r="E1989" i="10"/>
  <c r="R1988" i="10"/>
  <c r="Q1988" i="10"/>
  <c r="P1988" i="10"/>
  <c r="O1988" i="10"/>
  <c r="N1988" i="10"/>
  <c r="M1988" i="10"/>
  <c r="F1988" i="10"/>
  <c r="E1988" i="10"/>
  <c r="R1987" i="10"/>
  <c r="Q1987" i="10"/>
  <c r="P1987" i="10"/>
  <c r="O1987" i="10"/>
  <c r="N1987" i="10"/>
  <c r="M1987" i="10"/>
  <c r="F1987" i="10"/>
  <c r="E1987" i="10"/>
  <c r="R1986" i="10"/>
  <c r="Q1986" i="10"/>
  <c r="P1986" i="10"/>
  <c r="O1986" i="10"/>
  <c r="N1986" i="10"/>
  <c r="M1986" i="10"/>
  <c r="F1986" i="10"/>
  <c r="E1986" i="10"/>
  <c r="R1985" i="10"/>
  <c r="Q1985" i="10"/>
  <c r="P1985" i="10"/>
  <c r="O1985" i="10"/>
  <c r="N1985" i="10"/>
  <c r="M1985" i="10"/>
  <c r="F1985" i="10"/>
  <c r="E1985" i="10"/>
  <c r="R1984" i="10"/>
  <c r="Q1984" i="10"/>
  <c r="P1984" i="10"/>
  <c r="O1984" i="10"/>
  <c r="N1984" i="10"/>
  <c r="M1984" i="10"/>
  <c r="F1984" i="10"/>
  <c r="E1984" i="10"/>
  <c r="R1983" i="10"/>
  <c r="Q1983" i="10"/>
  <c r="P1983" i="10"/>
  <c r="O1983" i="10"/>
  <c r="N1983" i="10"/>
  <c r="M1983" i="10"/>
  <c r="F1983" i="10"/>
  <c r="E1983" i="10"/>
  <c r="R1982" i="10"/>
  <c r="Q1982" i="10"/>
  <c r="P1982" i="10"/>
  <c r="O1982" i="10"/>
  <c r="N1982" i="10"/>
  <c r="M1982" i="10"/>
  <c r="F1982" i="10"/>
  <c r="E1982" i="10"/>
  <c r="R1981" i="10"/>
  <c r="Q1981" i="10"/>
  <c r="P1981" i="10"/>
  <c r="O1981" i="10"/>
  <c r="N1981" i="10"/>
  <c r="M1981" i="10"/>
  <c r="F1981" i="10"/>
  <c r="E1981" i="10"/>
  <c r="R1980" i="10"/>
  <c r="Q1980" i="10"/>
  <c r="P1980" i="10"/>
  <c r="O1980" i="10"/>
  <c r="N1980" i="10"/>
  <c r="M1980" i="10"/>
  <c r="F1980" i="10"/>
  <c r="E1980" i="10"/>
  <c r="R1979" i="10"/>
  <c r="Q1979" i="10"/>
  <c r="P1979" i="10"/>
  <c r="O1979" i="10"/>
  <c r="N1979" i="10"/>
  <c r="M1979" i="10"/>
  <c r="F1979" i="10"/>
  <c r="E1979" i="10"/>
  <c r="R1978" i="10"/>
  <c r="Q1978" i="10"/>
  <c r="P1978" i="10"/>
  <c r="O1978" i="10"/>
  <c r="N1978" i="10"/>
  <c r="M1978" i="10"/>
  <c r="F1978" i="10"/>
  <c r="E1978" i="10"/>
  <c r="R1977" i="10"/>
  <c r="Q1977" i="10"/>
  <c r="P1977" i="10"/>
  <c r="O1977" i="10"/>
  <c r="N1977" i="10"/>
  <c r="M1977" i="10"/>
  <c r="F1977" i="10"/>
  <c r="E1977" i="10"/>
  <c r="R1976" i="10"/>
  <c r="Q1976" i="10"/>
  <c r="P1976" i="10"/>
  <c r="O1976" i="10"/>
  <c r="N1976" i="10"/>
  <c r="M1976" i="10"/>
  <c r="F1976" i="10"/>
  <c r="E1976" i="10"/>
  <c r="R1975" i="10"/>
  <c r="Q1975" i="10"/>
  <c r="P1975" i="10"/>
  <c r="O1975" i="10"/>
  <c r="N1975" i="10"/>
  <c r="M1975" i="10"/>
  <c r="F1975" i="10"/>
  <c r="E1975" i="10"/>
  <c r="R1974" i="10"/>
  <c r="Q1974" i="10"/>
  <c r="P1974" i="10"/>
  <c r="O1974" i="10"/>
  <c r="N1974" i="10"/>
  <c r="M1974" i="10"/>
  <c r="F1974" i="10"/>
  <c r="E1974" i="10"/>
  <c r="R1973" i="10"/>
  <c r="Q1973" i="10"/>
  <c r="P1973" i="10"/>
  <c r="O1973" i="10"/>
  <c r="N1973" i="10"/>
  <c r="M1973" i="10"/>
  <c r="F1973" i="10"/>
  <c r="E1973" i="10"/>
  <c r="R1972" i="10"/>
  <c r="Q1972" i="10"/>
  <c r="P1972" i="10"/>
  <c r="O1972" i="10"/>
  <c r="N1972" i="10"/>
  <c r="M1972" i="10"/>
  <c r="F1972" i="10"/>
  <c r="E1972" i="10"/>
  <c r="R1971" i="10"/>
  <c r="Q1971" i="10"/>
  <c r="P1971" i="10"/>
  <c r="O1971" i="10"/>
  <c r="N1971" i="10"/>
  <c r="M1971" i="10"/>
  <c r="F1971" i="10"/>
  <c r="E1971" i="10"/>
  <c r="R1970" i="10"/>
  <c r="Q1970" i="10"/>
  <c r="P1970" i="10"/>
  <c r="O1970" i="10"/>
  <c r="N1970" i="10"/>
  <c r="M1970" i="10"/>
  <c r="F1970" i="10"/>
  <c r="E1970" i="10"/>
  <c r="R1969" i="10"/>
  <c r="Q1969" i="10"/>
  <c r="P1969" i="10"/>
  <c r="O1969" i="10"/>
  <c r="N1969" i="10"/>
  <c r="M1969" i="10"/>
  <c r="F1969" i="10"/>
  <c r="E1969" i="10"/>
  <c r="R1968" i="10"/>
  <c r="Q1968" i="10"/>
  <c r="P1968" i="10"/>
  <c r="O1968" i="10"/>
  <c r="N1968" i="10"/>
  <c r="M1968" i="10"/>
  <c r="F1968" i="10"/>
  <c r="E1968" i="10"/>
  <c r="R1967" i="10"/>
  <c r="Q1967" i="10"/>
  <c r="P1967" i="10"/>
  <c r="O1967" i="10"/>
  <c r="N1967" i="10"/>
  <c r="M1967" i="10"/>
  <c r="F1967" i="10"/>
  <c r="E1967" i="10"/>
  <c r="R1966" i="10"/>
  <c r="Q1966" i="10"/>
  <c r="P1966" i="10"/>
  <c r="O1966" i="10"/>
  <c r="N1966" i="10"/>
  <c r="M1966" i="10"/>
  <c r="F1966" i="10"/>
  <c r="E1966" i="10"/>
  <c r="R1965" i="10"/>
  <c r="Q1965" i="10"/>
  <c r="P1965" i="10"/>
  <c r="O1965" i="10"/>
  <c r="N1965" i="10"/>
  <c r="M1965" i="10"/>
  <c r="F1965" i="10"/>
  <c r="E1965" i="10"/>
  <c r="R1964" i="10"/>
  <c r="Q1964" i="10"/>
  <c r="P1964" i="10"/>
  <c r="O1964" i="10"/>
  <c r="N1964" i="10"/>
  <c r="M1964" i="10"/>
  <c r="F1964" i="10"/>
  <c r="E1964" i="10"/>
  <c r="R1963" i="10"/>
  <c r="Q1963" i="10"/>
  <c r="P1963" i="10"/>
  <c r="O1963" i="10"/>
  <c r="N1963" i="10"/>
  <c r="M1963" i="10"/>
  <c r="F1963" i="10"/>
  <c r="E1963" i="10"/>
  <c r="R1962" i="10"/>
  <c r="Q1962" i="10"/>
  <c r="P1962" i="10"/>
  <c r="O1962" i="10"/>
  <c r="N1962" i="10"/>
  <c r="M1962" i="10"/>
  <c r="F1962" i="10"/>
  <c r="E1962" i="10"/>
  <c r="R1961" i="10"/>
  <c r="Q1961" i="10"/>
  <c r="P1961" i="10"/>
  <c r="O1961" i="10"/>
  <c r="N1961" i="10"/>
  <c r="M1961" i="10"/>
  <c r="F1961" i="10"/>
  <c r="E1961" i="10"/>
  <c r="R1960" i="10"/>
  <c r="Q1960" i="10"/>
  <c r="P1960" i="10"/>
  <c r="O1960" i="10"/>
  <c r="N1960" i="10"/>
  <c r="M1960" i="10"/>
  <c r="F1960" i="10"/>
  <c r="E1960" i="10"/>
  <c r="R1959" i="10"/>
  <c r="Q1959" i="10"/>
  <c r="P1959" i="10"/>
  <c r="O1959" i="10"/>
  <c r="N1959" i="10"/>
  <c r="M1959" i="10"/>
  <c r="F1959" i="10"/>
  <c r="E1959" i="10"/>
  <c r="R1958" i="10"/>
  <c r="Q1958" i="10"/>
  <c r="P1958" i="10"/>
  <c r="O1958" i="10"/>
  <c r="N1958" i="10"/>
  <c r="M1958" i="10"/>
  <c r="F1958" i="10"/>
  <c r="E1958" i="10"/>
  <c r="R1957" i="10"/>
  <c r="Q1957" i="10"/>
  <c r="P1957" i="10"/>
  <c r="O1957" i="10"/>
  <c r="N1957" i="10"/>
  <c r="M1957" i="10"/>
  <c r="F1957" i="10"/>
  <c r="E1957" i="10"/>
  <c r="R1956" i="10"/>
  <c r="Q1956" i="10"/>
  <c r="P1956" i="10"/>
  <c r="O1956" i="10"/>
  <c r="N1956" i="10"/>
  <c r="M1956" i="10"/>
  <c r="F1956" i="10"/>
  <c r="E1956" i="10"/>
  <c r="R1955" i="10"/>
  <c r="Q1955" i="10"/>
  <c r="P1955" i="10"/>
  <c r="O1955" i="10"/>
  <c r="N1955" i="10"/>
  <c r="M1955" i="10"/>
  <c r="F1955" i="10"/>
  <c r="E1955" i="10"/>
  <c r="R1954" i="10"/>
  <c r="Q1954" i="10"/>
  <c r="P1954" i="10"/>
  <c r="O1954" i="10"/>
  <c r="N1954" i="10"/>
  <c r="M1954" i="10"/>
  <c r="F1954" i="10"/>
  <c r="E1954" i="10"/>
  <c r="R1953" i="10"/>
  <c r="Q1953" i="10"/>
  <c r="P1953" i="10"/>
  <c r="O1953" i="10"/>
  <c r="N1953" i="10"/>
  <c r="M1953" i="10"/>
  <c r="F1953" i="10"/>
  <c r="E1953" i="10"/>
  <c r="R1952" i="10"/>
  <c r="Q1952" i="10"/>
  <c r="P1952" i="10"/>
  <c r="O1952" i="10"/>
  <c r="N1952" i="10"/>
  <c r="M1952" i="10"/>
  <c r="F1952" i="10"/>
  <c r="E1952" i="10"/>
  <c r="R1951" i="10"/>
  <c r="Q1951" i="10"/>
  <c r="P1951" i="10"/>
  <c r="O1951" i="10"/>
  <c r="N1951" i="10"/>
  <c r="M1951" i="10"/>
  <c r="F1951" i="10"/>
  <c r="E1951" i="10"/>
  <c r="R1950" i="10"/>
  <c r="Q1950" i="10"/>
  <c r="P1950" i="10"/>
  <c r="O1950" i="10"/>
  <c r="N1950" i="10"/>
  <c r="M1950" i="10"/>
  <c r="F1950" i="10"/>
  <c r="E1950" i="10"/>
  <c r="R1949" i="10"/>
  <c r="Q1949" i="10"/>
  <c r="P1949" i="10"/>
  <c r="O1949" i="10"/>
  <c r="N1949" i="10"/>
  <c r="M1949" i="10"/>
  <c r="F1949" i="10"/>
  <c r="E1949" i="10"/>
  <c r="R1948" i="10"/>
  <c r="Q1948" i="10"/>
  <c r="P1948" i="10"/>
  <c r="O1948" i="10"/>
  <c r="N1948" i="10"/>
  <c r="M1948" i="10"/>
  <c r="F1948" i="10"/>
  <c r="E1948" i="10"/>
  <c r="R1947" i="10"/>
  <c r="Q1947" i="10"/>
  <c r="P1947" i="10"/>
  <c r="O1947" i="10"/>
  <c r="N1947" i="10"/>
  <c r="M1947" i="10"/>
  <c r="F1947" i="10"/>
  <c r="E1947" i="10"/>
  <c r="R1946" i="10"/>
  <c r="Q1946" i="10"/>
  <c r="P1946" i="10"/>
  <c r="O1946" i="10"/>
  <c r="N1946" i="10"/>
  <c r="M1946" i="10"/>
  <c r="F1946" i="10"/>
  <c r="E1946" i="10"/>
  <c r="R1945" i="10"/>
  <c r="Q1945" i="10"/>
  <c r="P1945" i="10"/>
  <c r="O1945" i="10"/>
  <c r="N1945" i="10"/>
  <c r="M1945" i="10"/>
  <c r="F1945" i="10"/>
  <c r="E1945" i="10"/>
  <c r="R1944" i="10"/>
  <c r="Q1944" i="10"/>
  <c r="P1944" i="10"/>
  <c r="O1944" i="10"/>
  <c r="N1944" i="10"/>
  <c r="M1944" i="10"/>
  <c r="F1944" i="10"/>
  <c r="E1944" i="10"/>
  <c r="R1943" i="10"/>
  <c r="Q1943" i="10"/>
  <c r="P1943" i="10"/>
  <c r="O1943" i="10"/>
  <c r="N1943" i="10"/>
  <c r="M1943" i="10"/>
  <c r="F1943" i="10"/>
  <c r="E1943" i="10"/>
  <c r="R1942" i="10"/>
  <c r="Q1942" i="10"/>
  <c r="P1942" i="10"/>
  <c r="O1942" i="10"/>
  <c r="N1942" i="10"/>
  <c r="M1942" i="10"/>
  <c r="F1942" i="10"/>
  <c r="E1942" i="10"/>
  <c r="R1941" i="10"/>
  <c r="Q1941" i="10"/>
  <c r="P1941" i="10"/>
  <c r="O1941" i="10"/>
  <c r="N1941" i="10"/>
  <c r="M1941" i="10"/>
  <c r="F1941" i="10"/>
  <c r="E1941" i="10"/>
  <c r="R1940" i="10"/>
  <c r="Q1940" i="10"/>
  <c r="P1940" i="10"/>
  <c r="O1940" i="10"/>
  <c r="N1940" i="10"/>
  <c r="M1940" i="10"/>
  <c r="F1940" i="10"/>
  <c r="E1940" i="10"/>
  <c r="R1939" i="10"/>
  <c r="Q1939" i="10"/>
  <c r="P1939" i="10"/>
  <c r="O1939" i="10"/>
  <c r="N1939" i="10"/>
  <c r="M1939" i="10"/>
  <c r="F1939" i="10"/>
  <c r="E1939" i="10"/>
  <c r="R1938" i="10"/>
  <c r="Q1938" i="10"/>
  <c r="P1938" i="10"/>
  <c r="O1938" i="10"/>
  <c r="N1938" i="10"/>
  <c r="M1938" i="10"/>
  <c r="F1938" i="10"/>
  <c r="E1938" i="10"/>
  <c r="R1937" i="10"/>
  <c r="Q1937" i="10"/>
  <c r="P1937" i="10"/>
  <c r="O1937" i="10"/>
  <c r="N1937" i="10"/>
  <c r="M1937" i="10"/>
  <c r="F1937" i="10"/>
  <c r="E1937" i="10"/>
  <c r="R1936" i="10"/>
  <c r="Q1936" i="10"/>
  <c r="P1936" i="10"/>
  <c r="O1936" i="10"/>
  <c r="N1936" i="10"/>
  <c r="M1936" i="10"/>
  <c r="F1936" i="10"/>
  <c r="E1936" i="10"/>
  <c r="R1935" i="10"/>
  <c r="Q1935" i="10"/>
  <c r="P1935" i="10"/>
  <c r="O1935" i="10"/>
  <c r="N1935" i="10"/>
  <c r="M1935" i="10"/>
  <c r="F1935" i="10"/>
  <c r="E1935" i="10"/>
  <c r="R1934" i="10"/>
  <c r="Q1934" i="10"/>
  <c r="P1934" i="10"/>
  <c r="O1934" i="10"/>
  <c r="N1934" i="10"/>
  <c r="M1934" i="10"/>
  <c r="F1934" i="10"/>
  <c r="E1934" i="10"/>
  <c r="R1933" i="10"/>
  <c r="Q1933" i="10"/>
  <c r="P1933" i="10"/>
  <c r="O1933" i="10"/>
  <c r="N1933" i="10"/>
  <c r="M1933" i="10"/>
  <c r="F1933" i="10"/>
  <c r="E1933" i="10"/>
  <c r="R1932" i="10"/>
  <c r="Q1932" i="10"/>
  <c r="P1932" i="10"/>
  <c r="O1932" i="10"/>
  <c r="N1932" i="10"/>
  <c r="M1932" i="10"/>
  <c r="F1932" i="10"/>
  <c r="E1932" i="10"/>
  <c r="R1931" i="10"/>
  <c r="Q1931" i="10"/>
  <c r="P1931" i="10"/>
  <c r="O1931" i="10"/>
  <c r="N1931" i="10"/>
  <c r="M1931" i="10"/>
  <c r="F1931" i="10"/>
  <c r="E1931" i="10"/>
  <c r="R1930" i="10"/>
  <c r="Q1930" i="10"/>
  <c r="P1930" i="10"/>
  <c r="O1930" i="10"/>
  <c r="N1930" i="10"/>
  <c r="M1930" i="10"/>
  <c r="F1930" i="10"/>
  <c r="E1930" i="10"/>
  <c r="R1929" i="10"/>
  <c r="Q1929" i="10"/>
  <c r="P1929" i="10"/>
  <c r="O1929" i="10"/>
  <c r="N1929" i="10"/>
  <c r="M1929" i="10"/>
  <c r="F1929" i="10"/>
  <c r="E1929" i="10"/>
  <c r="R1928" i="10"/>
  <c r="Q1928" i="10"/>
  <c r="P1928" i="10"/>
  <c r="O1928" i="10"/>
  <c r="N1928" i="10"/>
  <c r="M1928" i="10"/>
  <c r="F1928" i="10"/>
  <c r="E1928" i="10"/>
  <c r="R1927" i="10"/>
  <c r="Q1927" i="10"/>
  <c r="P1927" i="10"/>
  <c r="O1927" i="10"/>
  <c r="N1927" i="10"/>
  <c r="M1927" i="10"/>
  <c r="F1927" i="10"/>
  <c r="E1927" i="10"/>
  <c r="R1926" i="10"/>
  <c r="Q1926" i="10"/>
  <c r="P1926" i="10"/>
  <c r="O1926" i="10"/>
  <c r="N1926" i="10"/>
  <c r="M1926" i="10"/>
  <c r="F1926" i="10"/>
  <c r="E1926" i="10"/>
  <c r="R1925" i="10"/>
  <c r="Q1925" i="10"/>
  <c r="P1925" i="10"/>
  <c r="O1925" i="10"/>
  <c r="N1925" i="10"/>
  <c r="M1925" i="10"/>
  <c r="F1925" i="10"/>
  <c r="E1925" i="10"/>
  <c r="R1924" i="10"/>
  <c r="Q1924" i="10"/>
  <c r="P1924" i="10"/>
  <c r="O1924" i="10"/>
  <c r="N1924" i="10"/>
  <c r="M1924" i="10"/>
  <c r="F1924" i="10"/>
  <c r="E1924" i="10"/>
  <c r="R1923" i="10"/>
  <c r="Q1923" i="10"/>
  <c r="P1923" i="10"/>
  <c r="O1923" i="10"/>
  <c r="N1923" i="10"/>
  <c r="M1923" i="10"/>
  <c r="F1923" i="10"/>
  <c r="E1923" i="10"/>
  <c r="R1922" i="10"/>
  <c r="Q1922" i="10"/>
  <c r="P1922" i="10"/>
  <c r="O1922" i="10"/>
  <c r="N1922" i="10"/>
  <c r="M1922" i="10"/>
  <c r="F1922" i="10"/>
  <c r="E1922" i="10"/>
  <c r="R1921" i="10"/>
  <c r="Q1921" i="10"/>
  <c r="P1921" i="10"/>
  <c r="O1921" i="10"/>
  <c r="N1921" i="10"/>
  <c r="M1921" i="10"/>
  <c r="F1921" i="10"/>
  <c r="E1921" i="10"/>
  <c r="R1920" i="10"/>
  <c r="Q1920" i="10"/>
  <c r="P1920" i="10"/>
  <c r="O1920" i="10"/>
  <c r="N1920" i="10"/>
  <c r="M1920" i="10"/>
  <c r="F1920" i="10"/>
  <c r="E1920" i="10"/>
  <c r="R1919" i="10"/>
  <c r="Q1919" i="10"/>
  <c r="P1919" i="10"/>
  <c r="O1919" i="10"/>
  <c r="N1919" i="10"/>
  <c r="M1919" i="10"/>
  <c r="F1919" i="10"/>
  <c r="E1919" i="10"/>
  <c r="R1918" i="10"/>
  <c r="Q1918" i="10"/>
  <c r="P1918" i="10"/>
  <c r="O1918" i="10"/>
  <c r="N1918" i="10"/>
  <c r="M1918" i="10"/>
  <c r="F1918" i="10"/>
  <c r="E1918" i="10"/>
  <c r="R1917" i="10"/>
  <c r="Q1917" i="10"/>
  <c r="P1917" i="10"/>
  <c r="O1917" i="10"/>
  <c r="N1917" i="10"/>
  <c r="M1917" i="10"/>
  <c r="F1917" i="10"/>
  <c r="E1917" i="10"/>
  <c r="R1916" i="10"/>
  <c r="Q1916" i="10"/>
  <c r="P1916" i="10"/>
  <c r="O1916" i="10"/>
  <c r="N1916" i="10"/>
  <c r="M1916" i="10"/>
  <c r="F1916" i="10"/>
  <c r="E1916" i="10"/>
  <c r="R1915" i="10"/>
  <c r="Q1915" i="10"/>
  <c r="P1915" i="10"/>
  <c r="O1915" i="10"/>
  <c r="N1915" i="10"/>
  <c r="M1915" i="10"/>
  <c r="F1915" i="10"/>
  <c r="E1915" i="10"/>
  <c r="R1914" i="10"/>
  <c r="Q1914" i="10"/>
  <c r="P1914" i="10"/>
  <c r="O1914" i="10"/>
  <c r="N1914" i="10"/>
  <c r="M1914" i="10"/>
  <c r="F1914" i="10"/>
  <c r="E1914" i="10"/>
  <c r="R1913" i="10"/>
  <c r="Q1913" i="10"/>
  <c r="P1913" i="10"/>
  <c r="O1913" i="10"/>
  <c r="N1913" i="10"/>
  <c r="M1913" i="10"/>
  <c r="F1913" i="10"/>
  <c r="E1913" i="10"/>
  <c r="R1912" i="10"/>
  <c r="Q1912" i="10"/>
  <c r="P1912" i="10"/>
  <c r="O1912" i="10"/>
  <c r="N1912" i="10"/>
  <c r="M1912" i="10"/>
  <c r="F1912" i="10"/>
  <c r="E1912" i="10"/>
  <c r="R1911" i="10"/>
  <c r="Q1911" i="10"/>
  <c r="P1911" i="10"/>
  <c r="O1911" i="10"/>
  <c r="N1911" i="10"/>
  <c r="M1911" i="10"/>
  <c r="F1911" i="10"/>
  <c r="E1911" i="10"/>
  <c r="R1910" i="10"/>
  <c r="Q1910" i="10"/>
  <c r="P1910" i="10"/>
  <c r="O1910" i="10"/>
  <c r="N1910" i="10"/>
  <c r="M1910" i="10"/>
  <c r="F1910" i="10"/>
  <c r="E1910" i="10"/>
  <c r="R1909" i="10"/>
  <c r="Q1909" i="10"/>
  <c r="P1909" i="10"/>
  <c r="O1909" i="10"/>
  <c r="N1909" i="10"/>
  <c r="M1909" i="10"/>
  <c r="F1909" i="10"/>
  <c r="E1909" i="10"/>
  <c r="R1908" i="10"/>
  <c r="Q1908" i="10"/>
  <c r="P1908" i="10"/>
  <c r="O1908" i="10"/>
  <c r="N1908" i="10"/>
  <c r="M1908" i="10"/>
  <c r="F1908" i="10"/>
  <c r="E1908" i="10"/>
  <c r="R1907" i="10"/>
  <c r="Q1907" i="10"/>
  <c r="P1907" i="10"/>
  <c r="O1907" i="10"/>
  <c r="N1907" i="10"/>
  <c r="M1907" i="10"/>
  <c r="F1907" i="10"/>
  <c r="E1907" i="10"/>
  <c r="R1906" i="10"/>
  <c r="Q1906" i="10"/>
  <c r="P1906" i="10"/>
  <c r="O1906" i="10"/>
  <c r="N1906" i="10"/>
  <c r="M1906" i="10"/>
  <c r="F1906" i="10"/>
  <c r="E1906" i="10"/>
  <c r="R1905" i="10"/>
  <c r="Q1905" i="10"/>
  <c r="P1905" i="10"/>
  <c r="O1905" i="10"/>
  <c r="N1905" i="10"/>
  <c r="M1905" i="10"/>
  <c r="F1905" i="10"/>
  <c r="E1905" i="10"/>
  <c r="R1904" i="10"/>
  <c r="Q1904" i="10"/>
  <c r="P1904" i="10"/>
  <c r="O1904" i="10"/>
  <c r="N1904" i="10"/>
  <c r="M1904" i="10"/>
  <c r="F1904" i="10"/>
  <c r="E1904" i="10"/>
  <c r="R1903" i="10"/>
  <c r="Q1903" i="10"/>
  <c r="P1903" i="10"/>
  <c r="O1903" i="10"/>
  <c r="N1903" i="10"/>
  <c r="M1903" i="10"/>
  <c r="F1903" i="10"/>
  <c r="E1903" i="10"/>
  <c r="R1902" i="10"/>
  <c r="Q1902" i="10"/>
  <c r="P1902" i="10"/>
  <c r="O1902" i="10"/>
  <c r="N1902" i="10"/>
  <c r="M1902" i="10"/>
  <c r="F1902" i="10"/>
  <c r="E1902" i="10"/>
  <c r="R1901" i="10"/>
  <c r="Q1901" i="10"/>
  <c r="P1901" i="10"/>
  <c r="O1901" i="10"/>
  <c r="N1901" i="10"/>
  <c r="M1901" i="10"/>
  <c r="F1901" i="10"/>
  <c r="E1901" i="10"/>
  <c r="R1900" i="10"/>
  <c r="Q1900" i="10"/>
  <c r="P1900" i="10"/>
  <c r="O1900" i="10"/>
  <c r="N1900" i="10"/>
  <c r="M1900" i="10"/>
  <c r="F1900" i="10"/>
  <c r="E1900" i="10"/>
  <c r="R1899" i="10"/>
  <c r="Q1899" i="10"/>
  <c r="P1899" i="10"/>
  <c r="O1899" i="10"/>
  <c r="N1899" i="10"/>
  <c r="M1899" i="10"/>
  <c r="F1899" i="10"/>
  <c r="E1899" i="10"/>
  <c r="R1898" i="10"/>
  <c r="Q1898" i="10"/>
  <c r="P1898" i="10"/>
  <c r="O1898" i="10"/>
  <c r="N1898" i="10"/>
  <c r="M1898" i="10"/>
  <c r="F1898" i="10"/>
  <c r="E1898" i="10"/>
  <c r="R1897" i="10"/>
  <c r="Q1897" i="10"/>
  <c r="P1897" i="10"/>
  <c r="O1897" i="10"/>
  <c r="N1897" i="10"/>
  <c r="M1897" i="10"/>
  <c r="F1897" i="10"/>
  <c r="E1897" i="10"/>
  <c r="R1896" i="10"/>
  <c r="Q1896" i="10"/>
  <c r="P1896" i="10"/>
  <c r="O1896" i="10"/>
  <c r="N1896" i="10"/>
  <c r="M1896" i="10"/>
  <c r="F1896" i="10"/>
  <c r="E1896" i="10"/>
  <c r="R1895" i="10"/>
  <c r="Q1895" i="10"/>
  <c r="P1895" i="10"/>
  <c r="O1895" i="10"/>
  <c r="N1895" i="10"/>
  <c r="M1895" i="10"/>
  <c r="F1895" i="10"/>
  <c r="E1895" i="10"/>
  <c r="R1894" i="10"/>
  <c r="Q1894" i="10"/>
  <c r="P1894" i="10"/>
  <c r="O1894" i="10"/>
  <c r="N1894" i="10"/>
  <c r="M1894" i="10"/>
  <c r="F1894" i="10"/>
  <c r="E1894" i="10"/>
  <c r="R1893" i="10"/>
  <c r="Q1893" i="10"/>
  <c r="P1893" i="10"/>
  <c r="O1893" i="10"/>
  <c r="N1893" i="10"/>
  <c r="M1893" i="10"/>
  <c r="F1893" i="10"/>
  <c r="E1893" i="10"/>
  <c r="R1892" i="10"/>
  <c r="Q1892" i="10"/>
  <c r="P1892" i="10"/>
  <c r="O1892" i="10"/>
  <c r="N1892" i="10"/>
  <c r="M1892" i="10"/>
  <c r="F1892" i="10"/>
  <c r="E1892" i="10"/>
  <c r="R1891" i="10"/>
  <c r="Q1891" i="10"/>
  <c r="P1891" i="10"/>
  <c r="O1891" i="10"/>
  <c r="N1891" i="10"/>
  <c r="M1891" i="10"/>
  <c r="F1891" i="10"/>
  <c r="E1891" i="10"/>
  <c r="R1890" i="10"/>
  <c r="Q1890" i="10"/>
  <c r="P1890" i="10"/>
  <c r="O1890" i="10"/>
  <c r="N1890" i="10"/>
  <c r="M1890" i="10"/>
  <c r="F1890" i="10"/>
  <c r="E1890" i="10"/>
  <c r="R1889" i="10"/>
  <c r="Q1889" i="10"/>
  <c r="P1889" i="10"/>
  <c r="O1889" i="10"/>
  <c r="N1889" i="10"/>
  <c r="M1889" i="10"/>
  <c r="F1889" i="10"/>
  <c r="E1889" i="10"/>
  <c r="R1888" i="10"/>
  <c r="Q1888" i="10"/>
  <c r="P1888" i="10"/>
  <c r="O1888" i="10"/>
  <c r="N1888" i="10"/>
  <c r="M1888" i="10"/>
  <c r="F1888" i="10"/>
  <c r="E1888" i="10"/>
  <c r="R1887" i="10"/>
  <c r="Q1887" i="10"/>
  <c r="P1887" i="10"/>
  <c r="O1887" i="10"/>
  <c r="N1887" i="10"/>
  <c r="M1887" i="10"/>
  <c r="F1887" i="10"/>
  <c r="E1887" i="10"/>
  <c r="R1886" i="10"/>
  <c r="Q1886" i="10"/>
  <c r="P1886" i="10"/>
  <c r="O1886" i="10"/>
  <c r="N1886" i="10"/>
  <c r="M1886" i="10"/>
  <c r="F1886" i="10"/>
  <c r="E1886" i="10"/>
  <c r="R1885" i="10"/>
  <c r="Q1885" i="10"/>
  <c r="P1885" i="10"/>
  <c r="O1885" i="10"/>
  <c r="N1885" i="10"/>
  <c r="M1885" i="10"/>
  <c r="F1885" i="10"/>
  <c r="E1885" i="10"/>
  <c r="R1884" i="10"/>
  <c r="Q1884" i="10"/>
  <c r="P1884" i="10"/>
  <c r="O1884" i="10"/>
  <c r="N1884" i="10"/>
  <c r="M1884" i="10"/>
  <c r="F1884" i="10"/>
  <c r="E1884" i="10"/>
  <c r="R1883" i="10"/>
  <c r="Q1883" i="10"/>
  <c r="P1883" i="10"/>
  <c r="O1883" i="10"/>
  <c r="N1883" i="10"/>
  <c r="M1883" i="10"/>
  <c r="F1883" i="10"/>
  <c r="E1883" i="10"/>
  <c r="R1882" i="10"/>
  <c r="Q1882" i="10"/>
  <c r="P1882" i="10"/>
  <c r="O1882" i="10"/>
  <c r="N1882" i="10"/>
  <c r="M1882" i="10"/>
  <c r="F1882" i="10"/>
  <c r="E1882" i="10"/>
  <c r="R1881" i="10"/>
  <c r="Q1881" i="10"/>
  <c r="P1881" i="10"/>
  <c r="O1881" i="10"/>
  <c r="N1881" i="10"/>
  <c r="M1881" i="10"/>
  <c r="F1881" i="10"/>
  <c r="E1881" i="10"/>
  <c r="R1880" i="10"/>
  <c r="Q1880" i="10"/>
  <c r="P1880" i="10"/>
  <c r="O1880" i="10"/>
  <c r="N1880" i="10"/>
  <c r="M1880" i="10"/>
  <c r="F1880" i="10"/>
  <c r="E1880" i="10"/>
  <c r="R1879" i="10"/>
  <c r="Q1879" i="10"/>
  <c r="P1879" i="10"/>
  <c r="O1879" i="10"/>
  <c r="N1879" i="10"/>
  <c r="M1879" i="10"/>
  <c r="F1879" i="10"/>
  <c r="E1879" i="10"/>
  <c r="R1878" i="10"/>
  <c r="Q1878" i="10"/>
  <c r="P1878" i="10"/>
  <c r="O1878" i="10"/>
  <c r="N1878" i="10"/>
  <c r="M1878" i="10"/>
  <c r="F1878" i="10"/>
  <c r="E1878" i="10"/>
  <c r="R1877" i="10"/>
  <c r="Q1877" i="10"/>
  <c r="P1877" i="10"/>
  <c r="O1877" i="10"/>
  <c r="N1877" i="10"/>
  <c r="M1877" i="10"/>
  <c r="F1877" i="10"/>
  <c r="E1877" i="10"/>
  <c r="R1876" i="10"/>
  <c r="Q1876" i="10"/>
  <c r="P1876" i="10"/>
  <c r="O1876" i="10"/>
  <c r="N1876" i="10"/>
  <c r="M1876" i="10"/>
  <c r="F1876" i="10"/>
  <c r="E1876" i="10"/>
  <c r="R1875" i="10"/>
  <c r="Q1875" i="10"/>
  <c r="P1875" i="10"/>
  <c r="O1875" i="10"/>
  <c r="N1875" i="10"/>
  <c r="M1875" i="10"/>
  <c r="F1875" i="10"/>
  <c r="E1875" i="10"/>
  <c r="R1874" i="10"/>
  <c r="Q1874" i="10"/>
  <c r="P1874" i="10"/>
  <c r="O1874" i="10"/>
  <c r="N1874" i="10"/>
  <c r="M1874" i="10"/>
  <c r="F1874" i="10"/>
  <c r="E1874" i="10"/>
  <c r="R1873" i="10"/>
  <c r="Q1873" i="10"/>
  <c r="P1873" i="10"/>
  <c r="O1873" i="10"/>
  <c r="N1873" i="10"/>
  <c r="M1873" i="10"/>
  <c r="F1873" i="10"/>
  <c r="E1873" i="10"/>
  <c r="R1872" i="10"/>
  <c r="Q1872" i="10"/>
  <c r="P1872" i="10"/>
  <c r="O1872" i="10"/>
  <c r="N1872" i="10"/>
  <c r="M1872" i="10"/>
  <c r="F1872" i="10"/>
  <c r="E1872" i="10"/>
  <c r="R1871" i="10"/>
  <c r="Q1871" i="10"/>
  <c r="P1871" i="10"/>
  <c r="O1871" i="10"/>
  <c r="N1871" i="10"/>
  <c r="M1871" i="10"/>
  <c r="F1871" i="10"/>
  <c r="E1871" i="10"/>
  <c r="R1870" i="10"/>
  <c r="Q1870" i="10"/>
  <c r="P1870" i="10"/>
  <c r="O1870" i="10"/>
  <c r="N1870" i="10"/>
  <c r="M1870" i="10"/>
  <c r="F1870" i="10"/>
  <c r="E1870" i="10"/>
  <c r="R1869" i="10"/>
  <c r="Q1869" i="10"/>
  <c r="P1869" i="10"/>
  <c r="O1869" i="10"/>
  <c r="N1869" i="10"/>
  <c r="M1869" i="10"/>
  <c r="F1869" i="10"/>
  <c r="E1869" i="10"/>
  <c r="R1868" i="10"/>
  <c r="Q1868" i="10"/>
  <c r="P1868" i="10"/>
  <c r="O1868" i="10"/>
  <c r="N1868" i="10"/>
  <c r="M1868" i="10"/>
  <c r="F1868" i="10"/>
  <c r="E1868" i="10"/>
  <c r="R1867" i="10"/>
  <c r="Q1867" i="10"/>
  <c r="P1867" i="10"/>
  <c r="O1867" i="10"/>
  <c r="N1867" i="10"/>
  <c r="M1867" i="10"/>
  <c r="F1867" i="10"/>
  <c r="E1867" i="10"/>
  <c r="R1866" i="10"/>
  <c r="Q1866" i="10"/>
  <c r="P1866" i="10"/>
  <c r="O1866" i="10"/>
  <c r="N1866" i="10"/>
  <c r="M1866" i="10"/>
  <c r="F1866" i="10"/>
  <c r="E1866" i="10"/>
  <c r="R1865" i="10"/>
  <c r="Q1865" i="10"/>
  <c r="P1865" i="10"/>
  <c r="O1865" i="10"/>
  <c r="N1865" i="10"/>
  <c r="M1865" i="10"/>
  <c r="F1865" i="10"/>
  <c r="E1865" i="10"/>
  <c r="R1864" i="10"/>
  <c r="Q1864" i="10"/>
  <c r="P1864" i="10"/>
  <c r="O1864" i="10"/>
  <c r="N1864" i="10"/>
  <c r="M1864" i="10"/>
  <c r="F1864" i="10"/>
  <c r="E1864" i="10"/>
  <c r="R1863" i="10"/>
  <c r="Q1863" i="10"/>
  <c r="P1863" i="10"/>
  <c r="O1863" i="10"/>
  <c r="N1863" i="10"/>
  <c r="M1863" i="10"/>
  <c r="F1863" i="10"/>
  <c r="E1863" i="10"/>
  <c r="R1862" i="10"/>
  <c r="Q1862" i="10"/>
  <c r="P1862" i="10"/>
  <c r="O1862" i="10"/>
  <c r="N1862" i="10"/>
  <c r="M1862" i="10"/>
  <c r="F1862" i="10"/>
  <c r="E1862" i="10"/>
  <c r="R1861" i="10"/>
  <c r="Q1861" i="10"/>
  <c r="P1861" i="10"/>
  <c r="O1861" i="10"/>
  <c r="N1861" i="10"/>
  <c r="M1861" i="10"/>
  <c r="F1861" i="10"/>
  <c r="E1861" i="10"/>
  <c r="R1860" i="10"/>
  <c r="Q1860" i="10"/>
  <c r="P1860" i="10"/>
  <c r="O1860" i="10"/>
  <c r="N1860" i="10"/>
  <c r="M1860" i="10"/>
  <c r="F1860" i="10"/>
  <c r="E1860" i="10"/>
  <c r="R1859" i="10"/>
  <c r="Q1859" i="10"/>
  <c r="P1859" i="10"/>
  <c r="O1859" i="10"/>
  <c r="N1859" i="10"/>
  <c r="M1859" i="10"/>
  <c r="F1859" i="10"/>
  <c r="E1859" i="10"/>
  <c r="R1858" i="10"/>
  <c r="Q1858" i="10"/>
  <c r="P1858" i="10"/>
  <c r="O1858" i="10"/>
  <c r="N1858" i="10"/>
  <c r="M1858" i="10"/>
  <c r="F1858" i="10"/>
  <c r="E1858" i="10"/>
  <c r="R1857" i="10"/>
  <c r="Q1857" i="10"/>
  <c r="P1857" i="10"/>
  <c r="O1857" i="10"/>
  <c r="N1857" i="10"/>
  <c r="M1857" i="10"/>
  <c r="F1857" i="10"/>
  <c r="E1857" i="10"/>
  <c r="R1856" i="10"/>
  <c r="Q1856" i="10"/>
  <c r="P1856" i="10"/>
  <c r="O1856" i="10"/>
  <c r="N1856" i="10"/>
  <c r="M1856" i="10"/>
  <c r="F1856" i="10"/>
  <c r="E1856" i="10"/>
  <c r="R1855" i="10"/>
  <c r="Q1855" i="10"/>
  <c r="P1855" i="10"/>
  <c r="O1855" i="10"/>
  <c r="N1855" i="10"/>
  <c r="M1855" i="10"/>
  <c r="F1855" i="10"/>
  <c r="E1855" i="10"/>
  <c r="R1854" i="10"/>
  <c r="Q1854" i="10"/>
  <c r="P1854" i="10"/>
  <c r="O1854" i="10"/>
  <c r="N1854" i="10"/>
  <c r="M1854" i="10"/>
  <c r="F1854" i="10"/>
  <c r="E1854" i="10"/>
  <c r="R1853" i="10"/>
  <c r="Q1853" i="10"/>
  <c r="P1853" i="10"/>
  <c r="O1853" i="10"/>
  <c r="N1853" i="10"/>
  <c r="M1853" i="10"/>
  <c r="F1853" i="10"/>
  <c r="E1853" i="10"/>
  <c r="R1852" i="10"/>
  <c r="Q1852" i="10"/>
  <c r="P1852" i="10"/>
  <c r="O1852" i="10"/>
  <c r="N1852" i="10"/>
  <c r="M1852" i="10"/>
  <c r="F1852" i="10"/>
  <c r="E1852" i="10"/>
  <c r="R1851" i="10"/>
  <c r="Q1851" i="10"/>
  <c r="P1851" i="10"/>
  <c r="O1851" i="10"/>
  <c r="N1851" i="10"/>
  <c r="M1851" i="10"/>
  <c r="F1851" i="10"/>
  <c r="E1851" i="10"/>
  <c r="R1850" i="10"/>
  <c r="Q1850" i="10"/>
  <c r="P1850" i="10"/>
  <c r="O1850" i="10"/>
  <c r="N1850" i="10"/>
  <c r="M1850" i="10"/>
  <c r="F1850" i="10"/>
  <c r="E1850" i="10"/>
  <c r="R1849" i="10"/>
  <c r="Q1849" i="10"/>
  <c r="P1849" i="10"/>
  <c r="O1849" i="10"/>
  <c r="N1849" i="10"/>
  <c r="M1849" i="10"/>
  <c r="F1849" i="10"/>
  <c r="E1849" i="10"/>
  <c r="R1848" i="10"/>
  <c r="Q1848" i="10"/>
  <c r="P1848" i="10"/>
  <c r="O1848" i="10"/>
  <c r="N1848" i="10"/>
  <c r="M1848" i="10"/>
  <c r="F1848" i="10"/>
  <c r="E1848" i="10"/>
  <c r="R1847" i="10"/>
  <c r="Q1847" i="10"/>
  <c r="P1847" i="10"/>
  <c r="O1847" i="10"/>
  <c r="N1847" i="10"/>
  <c r="M1847" i="10"/>
  <c r="F1847" i="10"/>
  <c r="E1847" i="10"/>
  <c r="R1846" i="10"/>
  <c r="Q1846" i="10"/>
  <c r="P1846" i="10"/>
  <c r="O1846" i="10"/>
  <c r="N1846" i="10"/>
  <c r="M1846" i="10"/>
  <c r="F1846" i="10"/>
  <c r="E1846" i="10"/>
  <c r="R1845" i="10"/>
  <c r="Q1845" i="10"/>
  <c r="P1845" i="10"/>
  <c r="O1845" i="10"/>
  <c r="N1845" i="10"/>
  <c r="M1845" i="10"/>
  <c r="F1845" i="10"/>
  <c r="E1845" i="10"/>
  <c r="R1844" i="10"/>
  <c r="Q1844" i="10"/>
  <c r="P1844" i="10"/>
  <c r="O1844" i="10"/>
  <c r="N1844" i="10"/>
  <c r="M1844" i="10"/>
  <c r="F1844" i="10"/>
  <c r="E1844" i="10"/>
  <c r="R1843" i="10"/>
  <c r="Q1843" i="10"/>
  <c r="P1843" i="10"/>
  <c r="O1843" i="10"/>
  <c r="N1843" i="10"/>
  <c r="M1843" i="10"/>
  <c r="F1843" i="10"/>
  <c r="E1843" i="10"/>
  <c r="R1842" i="10"/>
  <c r="Q1842" i="10"/>
  <c r="P1842" i="10"/>
  <c r="O1842" i="10"/>
  <c r="N1842" i="10"/>
  <c r="M1842" i="10"/>
  <c r="F1842" i="10"/>
  <c r="E1842" i="10"/>
  <c r="R1841" i="10"/>
  <c r="Q1841" i="10"/>
  <c r="P1841" i="10"/>
  <c r="O1841" i="10"/>
  <c r="N1841" i="10"/>
  <c r="M1841" i="10"/>
  <c r="F1841" i="10"/>
  <c r="E1841" i="10"/>
  <c r="R1840" i="10"/>
  <c r="Q1840" i="10"/>
  <c r="P1840" i="10"/>
  <c r="O1840" i="10"/>
  <c r="N1840" i="10"/>
  <c r="M1840" i="10"/>
  <c r="F1840" i="10"/>
  <c r="E1840" i="10"/>
  <c r="R1839" i="10"/>
  <c r="Q1839" i="10"/>
  <c r="P1839" i="10"/>
  <c r="O1839" i="10"/>
  <c r="N1839" i="10"/>
  <c r="M1839" i="10"/>
  <c r="F1839" i="10"/>
  <c r="E1839" i="10"/>
  <c r="R1838" i="10"/>
  <c r="Q1838" i="10"/>
  <c r="P1838" i="10"/>
  <c r="O1838" i="10"/>
  <c r="N1838" i="10"/>
  <c r="M1838" i="10"/>
  <c r="F1838" i="10"/>
  <c r="E1838" i="10"/>
  <c r="R1837" i="10"/>
  <c r="Q1837" i="10"/>
  <c r="P1837" i="10"/>
  <c r="O1837" i="10"/>
  <c r="N1837" i="10"/>
  <c r="M1837" i="10"/>
  <c r="F1837" i="10"/>
  <c r="E1837" i="10"/>
  <c r="R1836" i="10"/>
  <c r="Q1836" i="10"/>
  <c r="P1836" i="10"/>
  <c r="O1836" i="10"/>
  <c r="N1836" i="10"/>
  <c r="M1836" i="10"/>
  <c r="F1836" i="10"/>
  <c r="E1836" i="10"/>
  <c r="R1835" i="10"/>
  <c r="Q1835" i="10"/>
  <c r="P1835" i="10"/>
  <c r="O1835" i="10"/>
  <c r="N1835" i="10"/>
  <c r="M1835" i="10"/>
  <c r="F1835" i="10"/>
  <c r="E1835" i="10"/>
  <c r="R1834" i="10"/>
  <c r="Q1834" i="10"/>
  <c r="P1834" i="10"/>
  <c r="O1834" i="10"/>
  <c r="N1834" i="10"/>
  <c r="M1834" i="10"/>
  <c r="F1834" i="10"/>
  <c r="E1834" i="10"/>
  <c r="R1833" i="10"/>
  <c r="Q1833" i="10"/>
  <c r="P1833" i="10"/>
  <c r="O1833" i="10"/>
  <c r="N1833" i="10"/>
  <c r="M1833" i="10"/>
  <c r="F1833" i="10"/>
  <c r="E1833" i="10"/>
  <c r="R1832" i="10"/>
  <c r="Q1832" i="10"/>
  <c r="P1832" i="10"/>
  <c r="O1832" i="10"/>
  <c r="N1832" i="10"/>
  <c r="M1832" i="10"/>
  <c r="F1832" i="10"/>
  <c r="E1832" i="10"/>
  <c r="R1831" i="10"/>
  <c r="Q1831" i="10"/>
  <c r="P1831" i="10"/>
  <c r="O1831" i="10"/>
  <c r="N1831" i="10"/>
  <c r="M1831" i="10"/>
  <c r="F1831" i="10"/>
  <c r="E1831" i="10"/>
  <c r="R1830" i="10"/>
  <c r="Q1830" i="10"/>
  <c r="P1830" i="10"/>
  <c r="O1830" i="10"/>
  <c r="N1830" i="10"/>
  <c r="M1830" i="10"/>
  <c r="F1830" i="10"/>
  <c r="E1830" i="10"/>
  <c r="R1829" i="10"/>
  <c r="Q1829" i="10"/>
  <c r="P1829" i="10"/>
  <c r="O1829" i="10"/>
  <c r="N1829" i="10"/>
  <c r="M1829" i="10"/>
  <c r="F1829" i="10"/>
  <c r="E1829" i="10"/>
  <c r="R1828" i="10"/>
  <c r="Q1828" i="10"/>
  <c r="P1828" i="10"/>
  <c r="O1828" i="10"/>
  <c r="N1828" i="10"/>
  <c r="M1828" i="10"/>
  <c r="F1828" i="10"/>
  <c r="E1828" i="10"/>
  <c r="R1827" i="10"/>
  <c r="Q1827" i="10"/>
  <c r="P1827" i="10"/>
  <c r="O1827" i="10"/>
  <c r="N1827" i="10"/>
  <c r="M1827" i="10"/>
  <c r="F1827" i="10"/>
  <c r="E1827" i="10"/>
  <c r="R1826" i="10"/>
  <c r="Q1826" i="10"/>
  <c r="P1826" i="10"/>
  <c r="O1826" i="10"/>
  <c r="N1826" i="10"/>
  <c r="M1826" i="10"/>
  <c r="F1826" i="10"/>
  <c r="E1826" i="10"/>
  <c r="R1825" i="10"/>
  <c r="Q1825" i="10"/>
  <c r="P1825" i="10"/>
  <c r="O1825" i="10"/>
  <c r="N1825" i="10"/>
  <c r="M1825" i="10"/>
  <c r="F1825" i="10"/>
  <c r="E1825" i="10"/>
  <c r="R1824" i="10"/>
  <c r="Q1824" i="10"/>
  <c r="P1824" i="10"/>
  <c r="O1824" i="10"/>
  <c r="N1824" i="10"/>
  <c r="M1824" i="10"/>
  <c r="F1824" i="10"/>
  <c r="E1824" i="10"/>
  <c r="R1823" i="10"/>
  <c r="Q1823" i="10"/>
  <c r="P1823" i="10"/>
  <c r="O1823" i="10"/>
  <c r="N1823" i="10"/>
  <c r="M1823" i="10"/>
  <c r="F1823" i="10"/>
  <c r="E1823" i="10"/>
  <c r="R1822" i="10"/>
  <c r="Q1822" i="10"/>
  <c r="P1822" i="10"/>
  <c r="O1822" i="10"/>
  <c r="N1822" i="10"/>
  <c r="M1822" i="10"/>
  <c r="F1822" i="10"/>
  <c r="E1822" i="10"/>
  <c r="R1821" i="10"/>
  <c r="Q1821" i="10"/>
  <c r="P1821" i="10"/>
  <c r="O1821" i="10"/>
  <c r="N1821" i="10"/>
  <c r="M1821" i="10"/>
  <c r="F1821" i="10"/>
  <c r="E1821" i="10"/>
  <c r="R1820" i="10"/>
  <c r="Q1820" i="10"/>
  <c r="P1820" i="10"/>
  <c r="O1820" i="10"/>
  <c r="N1820" i="10"/>
  <c r="M1820" i="10"/>
  <c r="F1820" i="10"/>
  <c r="E1820" i="10"/>
  <c r="R1819" i="10"/>
  <c r="Q1819" i="10"/>
  <c r="P1819" i="10"/>
  <c r="O1819" i="10"/>
  <c r="N1819" i="10"/>
  <c r="M1819" i="10"/>
  <c r="F1819" i="10"/>
  <c r="E1819" i="10"/>
  <c r="R1818" i="10"/>
  <c r="Q1818" i="10"/>
  <c r="P1818" i="10"/>
  <c r="O1818" i="10"/>
  <c r="N1818" i="10"/>
  <c r="M1818" i="10"/>
  <c r="F1818" i="10"/>
  <c r="E1818" i="10"/>
  <c r="R1817" i="10"/>
  <c r="Q1817" i="10"/>
  <c r="P1817" i="10"/>
  <c r="O1817" i="10"/>
  <c r="N1817" i="10"/>
  <c r="M1817" i="10"/>
  <c r="F1817" i="10"/>
  <c r="E1817" i="10"/>
  <c r="R1816" i="10"/>
  <c r="Q1816" i="10"/>
  <c r="P1816" i="10"/>
  <c r="O1816" i="10"/>
  <c r="N1816" i="10"/>
  <c r="M1816" i="10"/>
  <c r="F1816" i="10"/>
  <c r="E1816" i="10"/>
  <c r="R1815" i="10"/>
  <c r="Q1815" i="10"/>
  <c r="P1815" i="10"/>
  <c r="O1815" i="10"/>
  <c r="N1815" i="10"/>
  <c r="M1815" i="10"/>
  <c r="F1815" i="10"/>
  <c r="E1815" i="10"/>
  <c r="R1814" i="10"/>
  <c r="Q1814" i="10"/>
  <c r="P1814" i="10"/>
  <c r="O1814" i="10"/>
  <c r="N1814" i="10"/>
  <c r="M1814" i="10"/>
  <c r="F1814" i="10"/>
  <c r="E1814" i="10"/>
  <c r="R1813" i="10"/>
  <c r="Q1813" i="10"/>
  <c r="P1813" i="10"/>
  <c r="O1813" i="10"/>
  <c r="N1813" i="10"/>
  <c r="M1813" i="10"/>
  <c r="F1813" i="10"/>
  <c r="E1813" i="10"/>
  <c r="R1812" i="10"/>
  <c r="Q1812" i="10"/>
  <c r="P1812" i="10"/>
  <c r="O1812" i="10"/>
  <c r="N1812" i="10"/>
  <c r="M1812" i="10"/>
  <c r="F1812" i="10"/>
  <c r="E1812" i="10"/>
  <c r="R1811" i="10"/>
  <c r="Q1811" i="10"/>
  <c r="P1811" i="10"/>
  <c r="O1811" i="10"/>
  <c r="N1811" i="10"/>
  <c r="M1811" i="10"/>
  <c r="F1811" i="10"/>
  <c r="E1811" i="10"/>
  <c r="R1810" i="10"/>
  <c r="Q1810" i="10"/>
  <c r="P1810" i="10"/>
  <c r="O1810" i="10"/>
  <c r="N1810" i="10"/>
  <c r="M1810" i="10"/>
  <c r="F1810" i="10"/>
  <c r="E1810" i="10"/>
  <c r="R1809" i="10"/>
  <c r="Q1809" i="10"/>
  <c r="P1809" i="10"/>
  <c r="O1809" i="10"/>
  <c r="N1809" i="10"/>
  <c r="M1809" i="10"/>
  <c r="F1809" i="10"/>
  <c r="E1809" i="10"/>
  <c r="R1808" i="10"/>
  <c r="Q1808" i="10"/>
  <c r="P1808" i="10"/>
  <c r="O1808" i="10"/>
  <c r="N1808" i="10"/>
  <c r="M1808" i="10"/>
  <c r="F1808" i="10"/>
  <c r="E1808" i="10"/>
  <c r="R1807" i="10"/>
  <c r="Q1807" i="10"/>
  <c r="P1807" i="10"/>
  <c r="O1807" i="10"/>
  <c r="N1807" i="10"/>
  <c r="M1807" i="10"/>
  <c r="F1807" i="10"/>
  <c r="E1807" i="10"/>
  <c r="R1806" i="10"/>
  <c r="Q1806" i="10"/>
  <c r="P1806" i="10"/>
  <c r="O1806" i="10"/>
  <c r="N1806" i="10"/>
  <c r="M1806" i="10"/>
  <c r="F1806" i="10"/>
  <c r="E1806" i="10"/>
  <c r="R1805" i="10"/>
  <c r="Q1805" i="10"/>
  <c r="P1805" i="10"/>
  <c r="O1805" i="10"/>
  <c r="N1805" i="10"/>
  <c r="M1805" i="10"/>
  <c r="F1805" i="10"/>
  <c r="E1805" i="10"/>
  <c r="R1804" i="10"/>
  <c r="Q1804" i="10"/>
  <c r="P1804" i="10"/>
  <c r="O1804" i="10"/>
  <c r="N1804" i="10"/>
  <c r="M1804" i="10"/>
  <c r="F1804" i="10"/>
  <c r="E1804" i="10"/>
  <c r="R1803" i="10"/>
  <c r="Q1803" i="10"/>
  <c r="P1803" i="10"/>
  <c r="O1803" i="10"/>
  <c r="N1803" i="10"/>
  <c r="M1803" i="10"/>
  <c r="F1803" i="10"/>
  <c r="E1803" i="10"/>
  <c r="R1802" i="10"/>
  <c r="Q1802" i="10"/>
  <c r="P1802" i="10"/>
  <c r="O1802" i="10"/>
  <c r="N1802" i="10"/>
  <c r="M1802" i="10"/>
  <c r="F1802" i="10"/>
  <c r="E1802" i="10"/>
  <c r="R1801" i="10"/>
  <c r="Q1801" i="10"/>
  <c r="P1801" i="10"/>
  <c r="O1801" i="10"/>
  <c r="N1801" i="10"/>
  <c r="M1801" i="10"/>
  <c r="F1801" i="10"/>
  <c r="E1801" i="10"/>
  <c r="R1800" i="10"/>
  <c r="Q1800" i="10"/>
  <c r="P1800" i="10"/>
  <c r="O1800" i="10"/>
  <c r="N1800" i="10"/>
  <c r="M1800" i="10"/>
  <c r="F1800" i="10"/>
  <c r="E1800" i="10"/>
  <c r="R1799" i="10"/>
  <c r="Q1799" i="10"/>
  <c r="P1799" i="10"/>
  <c r="O1799" i="10"/>
  <c r="N1799" i="10"/>
  <c r="M1799" i="10"/>
  <c r="F1799" i="10"/>
  <c r="E1799" i="10"/>
  <c r="R1798" i="10"/>
  <c r="Q1798" i="10"/>
  <c r="P1798" i="10"/>
  <c r="O1798" i="10"/>
  <c r="N1798" i="10"/>
  <c r="M1798" i="10"/>
  <c r="F1798" i="10"/>
  <c r="E1798" i="10"/>
  <c r="R1797" i="10"/>
  <c r="Q1797" i="10"/>
  <c r="P1797" i="10"/>
  <c r="O1797" i="10"/>
  <c r="N1797" i="10"/>
  <c r="M1797" i="10"/>
  <c r="F1797" i="10"/>
  <c r="E1797" i="10"/>
  <c r="R1796" i="10"/>
  <c r="Q1796" i="10"/>
  <c r="P1796" i="10"/>
  <c r="O1796" i="10"/>
  <c r="N1796" i="10"/>
  <c r="M1796" i="10"/>
  <c r="F1796" i="10"/>
  <c r="E1796" i="10"/>
  <c r="R1795" i="10"/>
  <c r="Q1795" i="10"/>
  <c r="P1795" i="10"/>
  <c r="O1795" i="10"/>
  <c r="N1795" i="10"/>
  <c r="M1795" i="10"/>
  <c r="F1795" i="10"/>
  <c r="E1795" i="10"/>
  <c r="R1794" i="10"/>
  <c r="Q1794" i="10"/>
  <c r="P1794" i="10"/>
  <c r="O1794" i="10"/>
  <c r="N1794" i="10"/>
  <c r="M1794" i="10"/>
  <c r="F1794" i="10"/>
  <c r="E1794" i="10"/>
  <c r="R1793" i="10"/>
  <c r="Q1793" i="10"/>
  <c r="P1793" i="10"/>
  <c r="O1793" i="10"/>
  <c r="N1793" i="10"/>
  <c r="M1793" i="10"/>
  <c r="F1793" i="10"/>
  <c r="E1793" i="10"/>
  <c r="R1792" i="10"/>
  <c r="Q1792" i="10"/>
  <c r="P1792" i="10"/>
  <c r="O1792" i="10"/>
  <c r="N1792" i="10"/>
  <c r="M1792" i="10"/>
  <c r="F1792" i="10"/>
  <c r="E1792" i="10"/>
  <c r="R1791" i="10"/>
  <c r="Q1791" i="10"/>
  <c r="P1791" i="10"/>
  <c r="O1791" i="10"/>
  <c r="N1791" i="10"/>
  <c r="M1791" i="10"/>
  <c r="F1791" i="10"/>
  <c r="E1791" i="10"/>
  <c r="R1790" i="10"/>
  <c r="Q1790" i="10"/>
  <c r="P1790" i="10"/>
  <c r="O1790" i="10"/>
  <c r="N1790" i="10"/>
  <c r="M1790" i="10"/>
  <c r="F1790" i="10"/>
  <c r="E1790" i="10"/>
  <c r="R1789" i="10"/>
  <c r="Q1789" i="10"/>
  <c r="P1789" i="10"/>
  <c r="O1789" i="10"/>
  <c r="N1789" i="10"/>
  <c r="M1789" i="10"/>
  <c r="F1789" i="10"/>
  <c r="E1789" i="10"/>
  <c r="R1788" i="10"/>
  <c r="Q1788" i="10"/>
  <c r="P1788" i="10"/>
  <c r="O1788" i="10"/>
  <c r="N1788" i="10"/>
  <c r="M1788" i="10"/>
  <c r="F1788" i="10"/>
  <c r="E1788" i="10"/>
  <c r="R1787" i="10"/>
  <c r="Q1787" i="10"/>
  <c r="P1787" i="10"/>
  <c r="O1787" i="10"/>
  <c r="N1787" i="10"/>
  <c r="M1787" i="10"/>
  <c r="F1787" i="10"/>
  <c r="E1787" i="10"/>
  <c r="R1786" i="10"/>
  <c r="Q1786" i="10"/>
  <c r="P1786" i="10"/>
  <c r="O1786" i="10"/>
  <c r="N1786" i="10"/>
  <c r="M1786" i="10"/>
  <c r="F1786" i="10"/>
  <c r="E1786" i="10"/>
  <c r="R1785" i="10"/>
  <c r="Q1785" i="10"/>
  <c r="P1785" i="10"/>
  <c r="O1785" i="10"/>
  <c r="N1785" i="10"/>
  <c r="M1785" i="10"/>
  <c r="F1785" i="10"/>
  <c r="E1785" i="10"/>
  <c r="R1784" i="10"/>
  <c r="Q1784" i="10"/>
  <c r="P1784" i="10"/>
  <c r="O1784" i="10"/>
  <c r="N1784" i="10"/>
  <c r="M1784" i="10"/>
  <c r="F1784" i="10"/>
  <c r="E1784" i="10"/>
  <c r="R1783" i="10"/>
  <c r="Q1783" i="10"/>
  <c r="P1783" i="10"/>
  <c r="O1783" i="10"/>
  <c r="N1783" i="10"/>
  <c r="M1783" i="10"/>
  <c r="F1783" i="10"/>
  <c r="E1783" i="10"/>
  <c r="R1782" i="10"/>
  <c r="Q1782" i="10"/>
  <c r="P1782" i="10"/>
  <c r="O1782" i="10"/>
  <c r="N1782" i="10"/>
  <c r="M1782" i="10"/>
  <c r="F1782" i="10"/>
  <c r="E1782" i="10"/>
  <c r="R1781" i="10"/>
  <c r="Q1781" i="10"/>
  <c r="P1781" i="10"/>
  <c r="O1781" i="10"/>
  <c r="N1781" i="10"/>
  <c r="M1781" i="10"/>
  <c r="F1781" i="10"/>
  <c r="E1781" i="10"/>
  <c r="R1780" i="10"/>
  <c r="Q1780" i="10"/>
  <c r="P1780" i="10"/>
  <c r="O1780" i="10"/>
  <c r="N1780" i="10"/>
  <c r="M1780" i="10"/>
  <c r="F1780" i="10"/>
  <c r="E1780" i="10"/>
  <c r="R1779" i="10"/>
  <c r="Q1779" i="10"/>
  <c r="P1779" i="10"/>
  <c r="O1779" i="10"/>
  <c r="N1779" i="10"/>
  <c r="M1779" i="10"/>
  <c r="F1779" i="10"/>
  <c r="E1779" i="10"/>
  <c r="R1778" i="10"/>
  <c r="Q1778" i="10"/>
  <c r="P1778" i="10"/>
  <c r="O1778" i="10"/>
  <c r="N1778" i="10"/>
  <c r="M1778" i="10"/>
  <c r="F1778" i="10"/>
  <c r="E1778" i="10"/>
  <c r="R1777" i="10"/>
  <c r="Q1777" i="10"/>
  <c r="P1777" i="10"/>
  <c r="O1777" i="10"/>
  <c r="N1777" i="10"/>
  <c r="M1777" i="10"/>
  <c r="F1777" i="10"/>
  <c r="E1777" i="10"/>
  <c r="R1776" i="10"/>
  <c r="Q1776" i="10"/>
  <c r="P1776" i="10"/>
  <c r="O1776" i="10"/>
  <c r="N1776" i="10"/>
  <c r="M1776" i="10"/>
  <c r="F1776" i="10"/>
  <c r="E1776" i="10"/>
  <c r="R1775" i="10"/>
  <c r="Q1775" i="10"/>
  <c r="P1775" i="10"/>
  <c r="O1775" i="10"/>
  <c r="N1775" i="10"/>
  <c r="M1775" i="10"/>
  <c r="F1775" i="10"/>
  <c r="E1775" i="10"/>
  <c r="R1774" i="10"/>
  <c r="Q1774" i="10"/>
  <c r="P1774" i="10"/>
  <c r="O1774" i="10"/>
  <c r="N1774" i="10"/>
  <c r="M1774" i="10"/>
  <c r="F1774" i="10"/>
  <c r="E1774" i="10"/>
  <c r="R1773" i="10"/>
  <c r="Q1773" i="10"/>
  <c r="P1773" i="10"/>
  <c r="O1773" i="10"/>
  <c r="N1773" i="10"/>
  <c r="M1773" i="10"/>
  <c r="F1773" i="10"/>
  <c r="E1773" i="10"/>
  <c r="R1772" i="10"/>
  <c r="Q1772" i="10"/>
  <c r="P1772" i="10"/>
  <c r="O1772" i="10"/>
  <c r="N1772" i="10"/>
  <c r="M1772" i="10"/>
  <c r="F1772" i="10"/>
  <c r="E1772" i="10"/>
  <c r="R1771" i="10"/>
  <c r="Q1771" i="10"/>
  <c r="P1771" i="10"/>
  <c r="O1771" i="10"/>
  <c r="N1771" i="10"/>
  <c r="M1771" i="10"/>
  <c r="F1771" i="10"/>
  <c r="E1771" i="10"/>
  <c r="R1770" i="10"/>
  <c r="Q1770" i="10"/>
  <c r="P1770" i="10"/>
  <c r="O1770" i="10"/>
  <c r="N1770" i="10"/>
  <c r="M1770" i="10"/>
  <c r="F1770" i="10"/>
  <c r="E1770" i="10"/>
  <c r="R1769" i="10"/>
  <c r="Q1769" i="10"/>
  <c r="P1769" i="10"/>
  <c r="O1769" i="10"/>
  <c r="N1769" i="10"/>
  <c r="M1769" i="10"/>
  <c r="F1769" i="10"/>
  <c r="E1769" i="10"/>
  <c r="R1768" i="10"/>
  <c r="Q1768" i="10"/>
  <c r="P1768" i="10"/>
  <c r="O1768" i="10"/>
  <c r="N1768" i="10"/>
  <c r="M1768" i="10"/>
  <c r="F1768" i="10"/>
  <c r="E1768" i="10"/>
  <c r="R1767" i="10"/>
  <c r="Q1767" i="10"/>
  <c r="P1767" i="10"/>
  <c r="O1767" i="10"/>
  <c r="N1767" i="10"/>
  <c r="M1767" i="10"/>
  <c r="F1767" i="10"/>
  <c r="E1767" i="10"/>
  <c r="R1766" i="10"/>
  <c r="Q1766" i="10"/>
  <c r="P1766" i="10"/>
  <c r="O1766" i="10"/>
  <c r="N1766" i="10"/>
  <c r="M1766" i="10"/>
  <c r="F1766" i="10"/>
  <c r="E1766" i="10"/>
  <c r="R1765" i="10"/>
  <c r="Q1765" i="10"/>
  <c r="P1765" i="10"/>
  <c r="O1765" i="10"/>
  <c r="N1765" i="10"/>
  <c r="M1765" i="10"/>
  <c r="F1765" i="10"/>
  <c r="E1765" i="10"/>
  <c r="R1764" i="10"/>
  <c r="Q1764" i="10"/>
  <c r="P1764" i="10"/>
  <c r="O1764" i="10"/>
  <c r="N1764" i="10"/>
  <c r="M1764" i="10"/>
  <c r="F1764" i="10"/>
  <c r="E1764" i="10"/>
  <c r="R1763" i="10"/>
  <c r="Q1763" i="10"/>
  <c r="P1763" i="10"/>
  <c r="O1763" i="10"/>
  <c r="N1763" i="10"/>
  <c r="M1763" i="10"/>
  <c r="F1763" i="10"/>
  <c r="E1763" i="10"/>
  <c r="R1762" i="10"/>
  <c r="Q1762" i="10"/>
  <c r="P1762" i="10"/>
  <c r="O1762" i="10"/>
  <c r="N1762" i="10"/>
  <c r="M1762" i="10"/>
  <c r="F1762" i="10"/>
  <c r="E1762" i="10"/>
  <c r="R1761" i="10"/>
  <c r="Q1761" i="10"/>
  <c r="P1761" i="10"/>
  <c r="O1761" i="10"/>
  <c r="N1761" i="10"/>
  <c r="M1761" i="10"/>
  <c r="F1761" i="10"/>
  <c r="E1761" i="10"/>
  <c r="R1760" i="10"/>
  <c r="Q1760" i="10"/>
  <c r="P1760" i="10"/>
  <c r="O1760" i="10"/>
  <c r="N1760" i="10"/>
  <c r="M1760" i="10"/>
  <c r="F1760" i="10"/>
  <c r="E1760" i="10"/>
  <c r="R1759" i="10"/>
  <c r="Q1759" i="10"/>
  <c r="P1759" i="10"/>
  <c r="O1759" i="10"/>
  <c r="N1759" i="10"/>
  <c r="M1759" i="10"/>
  <c r="F1759" i="10"/>
  <c r="E1759" i="10"/>
  <c r="R1758" i="10"/>
  <c r="Q1758" i="10"/>
  <c r="P1758" i="10"/>
  <c r="O1758" i="10"/>
  <c r="N1758" i="10"/>
  <c r="M1758" i="10"/>
  <c r="F1758" i="10"/>
  <c r="E1758" i="10"/>
  <c r="R1757" i="10"/>
  <c r="Q1757" i="10"/>
  <c r="P1757" i="10"/>
  <c r="O1757" i="10"/>
  <c r="N1757" i="10"/>
  <c r="M1757" i="10"/>
  <c r="F1757" i="10"/>
  <c r="E1757" i="10"/>
  <c r="R1756" i="10"/>
  <c r="Q1756" i="10"/>
  <c r="P1756" i="10"/>
  <c r="O1756" i="10"/>
  <c r="N1756" i="10"/>
  <c r="M1756" i="10"/>
  <c r="F1756" i="10"/>
  <c r="E1756" i="10"/>
  <c r="R1755" i="10"/>
  <c r="Q1755" i="10"/>
  <c r="P1755" i="10"/>
  <c r="O1755" i="10"/>
  <c r="N1755" i="10"/>
  <c r="M1755" i="10"/>
  <c r="F1755" i="10"/>
  <c r="E1755" i="10"/>
  <c r="R1754" i="10"/>
  <c r="Q1754" i="10"/>
  <c r="P1754" i="10"/>
  <c r="O1754" i="10"/>
  <c r="N1754" i="10"/>
  <c r="M1754" i="10"/>
  <c r="F1754" i="10"/>
  <c r="E1754" i="10"/>
  <c r="R1753" i="10"/>
  <c r="Q1753" i="10"/>
  <c r="P1753" i="10"/>
  <c r="O1753" i="10"/>
  <c r="N1753" i="10"/>
  <c r="M1753" i="10"/>
  <c r="F1753" i="10"/>
  <c r="E1753" i="10"/>
  <c r="R1752" i="10"/>
  <c r="Q1752" i="10"/>
  <c r="P1752" i="10"/>
  <c r="O1752" i="10"/>
  <c r="N1752" i="10"/>
  <c r="M1752" i="10"/>
  <c r="F1752" i="10"/>
  <c r="E1752" i="10"/>
  <c r="R1751" i="10"/>
  <c r="Q1751" i="10"/>
  <c r="P1751" i="10"/>
  <c r="O1751" i="10"/>
  <c r="N1751" i="10"/>
  <c r="M1751" i="10"/>
  <c r="F1751" i="10"/>
  <c r="E1751" i="10"/>
  <c r="R1750" i="10"/>
  <c r="Q1750" i="10"/>
  <c r="P1750" i="10"/>
  <c r="O1750" i="10"/>
  <c r="N1750" i="10"/>
  <c r="M1750" i="10"/>
  <c r="F1750" i="10"/>
  <c r="E1750" i="10"/>
  <c r="R1749" i="10"/>
  <c r="Q1749" i="10"/>
  <c r="P1749" i="10"/>
  <c r="O1749" i="10"/>
  <c r="N1749" i="10"/>
  <c r="M1749" i="10"/>
  <c r="F1749" i="10"/>
  <c r="E1749" i="10"/>
  <c r="R1748" i="10"/>
  <c r="Q1748" i="10"/>
  <c r="P1748" i="10"/>
  <c r="O1748" i="10"/>
  <c r="N1748" i="10"/>
  <c r="M1748" i="10"/>
  <c r="F1748" i="10"/>
  <c r="E1748" i="10"/>
  <c r="R1747" i="10"/>
  <c r="Q1747" i="10"/>
  <c r="P1747" i="10"/>
  <c r="O1747" i="10"/>
  <c r="N1747" i="10"/>
  <c r="M1747" i="10"/>
  <c r="F1747" i="10"/>
  <c r="E1747" i="10"/>
  <c r="R1746" i="10"/>
  <c r="Q1746" i="10"/>
  <c r="P1746" i="10"/>
  <c r="O1746" i="10"/>
  <c r="N1746" i="10"/>
  <c r="M1746" i="10"/>
  <c r="F1746" i="10"/>
  <c r="E1746" i="10"/>
  <c r="R1745" i="10"/>
  <c r="Q1745" i="10"/>
  <c r="P1745" i="10"/>
  <c r="O1745" i="10"/>
  <c r="N1745" i="10"/>
  <c r="M1745" i="10"/>
  <c r="F1745" i="10"/>
  <c r="E1745" i="10"/>
  <c r="R1744" i="10"/>
  <c r="Q1744" i="10"/>
  <c r="P1744" i="10"/>
  <c r="O1744" i="10"/>
  <c r="N1744" i="10"/>
  <c r="M1744" i="10"/>
  <c r="F1744" i="10"/>
  <c r="E1744" i="10"/>
  <c r="R1743" i="10"/>
  <c r="Q1743" i="10"/>
  <c r="P1743" i="10"/>
  <c r="O1743" i="10"/>
  <c r="N1743" i="10"/>
  <c r="M1743" i="10"/>
  <c r="F1743" i="10"/>
  <c r="E1743" i="10"/>
  <c r="R1742" i="10"/>
  <c r="Q1742" i="10"/>
  <c r="P1742" i="10"/>
  <c r="O1742" i="10"/>
  <c r="N1742" i="10"/>
  <c r="M1742" i="10"/>
  <c r="F1742" i="10"/>
  <c r="E1742" i="10"/>
  <c r="R1741" i="10"/>
  <c r="Q1741" i="10"/>
  <c r="P1741" i="10"/>
  <c r="O1741" i="10"/>
  <c r="N1741" i="10"/>
  <c r="M1741" i="10"/>
  <c r="F1741" i="10"/>
  <c r="E1741" i="10"/>
  <c r="R1740" i="10"/>
  <c r="Q1740" i="10"/>
  <c r="P1740" i="10"/>
  <c r="O1740" i="10"/>
  <c r="N1740" i="10"/>
  <c r="M1740" i="10"/>
  <c r="F1740" i="10"/>
  <c r="E1740" i="10"/>
  <c r="R1739" i="10"/>
  <c r="Q1739" i="10"/>
  <c r="P1739" i="10"/>
  <c r="O1739" i="10"/>
  <c r="N1739" i="10"/>
  <c r="M1739" i="10"/>
  <c r="F1739" i="10"/>
  <c r="E1739" i="10"/>
  <c r="R1738" i="10"/>
  <c r="Q1738" i="10"/>
  <c r="P1738" i="10"/>
  <c r="O1738" i="10"/>
  <c r="N1738" i="10"/>
  <c r="M1738" i="10"/>
  <c r="F1738" i="10"/>
  <c r="E1738" i="10"/>
  <c r="R1737" i="10"/>
  <c r="Q1737" i="10"/>
  <c r="P1737" i="10"/>
  <c r="O1737" i="10"/>
  <c r="N1737" i="10"/>
  <c r="M1737" i="10"/>
  <c r="F1737" i="10"/>
  <c r="E1737" i="10"/>
  <c r="R1736" i="10"/>
  <c r="Q1736" i="10"/>
  <c r="P1736" i="10"/>
  <c r="O1736" i="10"/>
  <c r="N1736" i="10"/>
  <c r="M1736" i="10"/>
  <c r="F1736" i="10"/>
  <c r="E1736" i="10"/>
  <c r="R1735" i="10"/>
  <c r="Q1735" i="10"/>
  <c r="P1735" i="10"/>
  <c r="O1735" i="10"/>
  <c r="N1735" i="10"/>
  <c r="M1735" i="10"/>
  <c r="F1735" i="10"/>
  <c r="E1735" i="10"/>
  <c r="R1734" i="10"/>
  <c r="Q1734" i="10"/>
  <c r="P1734" i="10"/>
  <c r="O1734" i="10"/>
  <c r="N1734" i="10"/>
  <c r="M1734" i="10"/>
  <c r="F1734" i="10"/>
  <c r="E1734" i="10"/>
  <c r="R1733" i="10"/>
  <c r="Q1733" i="10"/>
  <c r="P1733" i="10"/>
  <c r="O1733" i="10"/>
  <c r="N1733" i="10"/>
  <c r="M1733" i="10"/>
  <c r="F1733" i="10"/>
  <c r="E1733" i="10"/>
  <c r="R1732" i="10"/>
  <c r="Q1732" i="10"/>
  <c r="P1732" i="10"/>
  <c r="O1732" i="10"/>
  <c r="N1732" i="10"/>
  <c r="M1732" i="10"/>
  <c r="F1732" i="10"/>
  <c r="E1732" i="10"/>
  <c r="R1731" i="10"/>
  <c r="Q1731" i="10"/>
  <c r="P1731" i="10"/>
  <c r="O1731" i="10"/>
  <c r="N1731" i="10"/>
  <c r="M1731" i="10"/>
  <c r="F1731" i="10"/>
  <c r="E1731" i="10"/>
  <c r="R1730" i="10"/>
  <c r="Q1730" i="10"/>
  <c r="P1730" i="10"/>
  <c r="O1730" i="10"/>
  <c r="N1730" i="10"/>
  <c r="M1730" i="10"/>
  <c r="F1730" i="10"/>
  <c r="E1730" i="10"/>
  <c r="R1729" i="10"/>
  <c r="Q1729" i="10"/>
  <c r="P1729" i="10"/>
  <c r="O1729" i="10"/>
  <c r="N1729" i="10"/>
  <c r="M1729" i="10"/>
  <c r="F1729" i="10"/>
  <c r="E1729" i="10"/>
  <c r="R1728" i="10"/>
  <c r="Q1728" i="10"/>
  <c r="P1728" i="10"/>
  <c r="O1728" i="10"/>
  <c r="N1728" i="10"/>
  <c r="M1728" i="10"/>
  <c r="F1728" i="10"/>
  <c r="E1728" i="10"/>
  <c r="R1727" i="10"/>
  <c r="Q1727" i="10"/>
  <c r="P1727" i="10"/>
  <c r="O1727" i="10"/>
  <c r="N1727" i="10"/>
  <c r="M1727" i="10"/>
  <c r="F1727" i="10"/>
  <c r="E1727" i="10"/>
  <c r="R1726" i="10"/>
  <c r="Q1726" i="10"/>
  <c r="P1726" i="10"/>
  <c r="O1726" i="10"/>
  <c r="N1726" i="10"/>
  <c r="M1726" i="10"/>
  <c r="F1726" i="10"/>
  <c r="E1726" i="10"/>
  <c r="R1725" i="10"/>
  <c r="Q1725" i="10"/>
  <c r="P1725" i="10"/>
  <c r="O1725" i="10"/>
  <c r="N1725" i="10"/>
  <c r="M1725" i="10"/>
  <c r="F1725" i="10"/>
  <c r="E1725" i="10"/>
  <c r="R1724" i="10"/>
  <c r="Q1724" i="10"/>
  <c r="P1724" i="10"/>
  <c r="O1724" i="10"/>
  <c r="N1724" i="10"/>
  <c r="M1724" i="10"/>
  <c r="F1724" i="10"/>
  <c r="E1724" i="10"/>
  <c r="R1723" i="10"/>
  <c r="Q1723" i="10"/>
  <c r="P1723" i="10"/>
  <c r="O1723" i="10"/>
  <c r="N1723" i="10"/>
  <c r="M1723" i="10"/>
  <c r="F1723" i="10"/>
  <c r="E1723" i="10"/>
  <c r="R1722" i="10"/>
  <c r="Q1722" i="10"/>
  <c r="P1722" i="10"/>
  <c r="O1722" i="10"/>
  <c r="N1722" i="10"/>
  <c r="M1722" i="10"/>
  <c r="F1722" i="10"/>
  <c r="E1722" i="10"/>
  <c r="R1721" i="10"/>
  <c r="Q1721" i="10"/>
  <c r="P1721" i="10"/>
  <c r="O1721" i="10"/>
  <c r="N1721" i="10"/>
  <c r="M1721" i="10"/>
  <c r="F1721" i="10"/>
  <c r="E1721" i="10"/>
  <c r="R1720" i="10"/>
  <c r="Q1720" i="10"/>
  <c r="P1720" i="10"/>
  <c r="O1720" i="10"/>
  <c r="N1720" i="10"/>
  <c r="M1720" i="10"/>
  <c r="F1720" i="10"/>
  <c r="E1720" i="10"/>
  <c r="R1719" i="10"/>
  <c r="Q1719" i="10"/>
  <c r="P1719" i="10"/>
  <c r="O1719" i="10"/>
  <c r="N1719" i="10"/>
  <c r="M1719" i="10"/>
  <c r="F1719" i="10"/>
  <c r="E1719" i="10"/>
  <c r="R1718" i="10"/>
  <c r="Q1718" i="10"/>
  <c r="P1718" i="10"/>
  <c r="O1718" i="10"/>
  <c r="N1718" i="10"/>
  <c r="M1718" i="10"/>
  <c r="F1718" i="10"/>
  <c r="E1718" i="10"/>
  <c r="R1717" i="10"/>
  <c r="Q1717" i="10"/>
  <c r="P1717" i="10"/>
  <c r="O1717" i="10"/>
  <c r="N1717" i="10"/>
  <c r="M1717" i="10"/>
  <c r="F1717" i="10"/>
  <c r="E1717" i="10"/>
  <c r="R1716" i="10"/>
  <c r="Q1716" i="10"/>
  <c r="P1716" i="10"/>
  <c r="O1716" i="10"/>
  <c r="N1716" i="10"/>
  <c r="M1716" i="10"/>
  <c r="F1716" i="10"/>
  <c r="E1716" i="10"/>
  <c r="R1715" i="10"/>
  <c r="Q1715" i="10"/>
  <c r="P1715" i="10"/>
  <c r="O1715" i="10"/>
  <c r="N1715" i="10"/>
  <c r="M1715" i="10"/>
  <c r="F1715" i="10"/>
  <c r="E1715" i="10"/>
  <c r="R1714" i="10"/>
  <c r="Q1714" i="10"/>
  <c r="P1714" i="10"/>
  <c r="O1714" i="10"/>
  <c r="N1714" i="10"/>
  <c r="M1714" i="10"/>
  <c r="F1714" i="10"/>
  <c r="E1714" i="10"/>
  <c r="R1713" i="10"/>
  <c r="Q1713" i="10"/>
  <c r="P1713" i="10"/>
  <c r="O1713" i="10"/>
  <c r="N1713" i="10"/>
  <c r="M1713" i="10"/>
  <c r="F1713" i="10"/>
  <c r="E1713" i="10"/>
  <c r="R1712" i="10"/>
  <c r="Q1712" i="10"/>
  <c r="P1712" i="10"/>
  <c r="O1712" i="10"/>
  <c r="N1712" i="10"/>
  <c r="M1712" i="10"/>
  <c r="F1712" i="10"/>
  <c r="E1712" i="10"/>
  <c r="R1711" i="10"/>
  <c r="Q1711" i="10"/>
  <c r="P1711" i="10"/>
  <c r="O1711" i="10"/>
  <c r="N1711" i="10"/>
  <c r="M1711" i="10"/>
  <c r="F1711" i="10"/>
  <c r="E1711" i="10"/>
  <c r="R1710" i="10"/>
  <c r="Q1710" i="10"/>
  <c r="P1710" i="10"/>
  <c r="O1710" i="10"/>
  <c r="N1710" i="10"/>
  <c r="M1710" i="10"/>
  <c r="F1710" i="10"/>
  <c r="E1710" i="10"/>
  <c r="R1709" i="10"/>
  <c r="Q1709" i="10"/>
  <c r="P1709" i="10"/>
  <c r="O1709" i="10"/>
  <c r="N1709" i="10"/>
  <c r="M1709" i="10"/>
  <c r="F1709" i="10"/>
  <c r="E1709" i="10"/>
  <c r="R1708" i="10"/>
  <c r="Q1708" i="10"/>
  <c r="P1708" i="10"/>
  <c r="O1708" i="10"/>
  <c r="N1708" i="10"/>
  <c r="M1708" i="10"/>
  <c r="F1708" i="10"/>
  <c r="E1708" i="10"/>
  <c r="R1707" i="10"/>
  <c r="Q1707" i="10"/>
  <c r="P1707" i="10"/>
  <c r="O1707" i="10"/>
  <c r="N1707" i="10"/>
  <c r="M1707" i="10"/>
  <c r="F1707" i="10"/>
  <c r="E1707" i="10"/>
  <c r="R1706" i="10"/>
  <c r="Q1706" i="10"/>
  <c r="P1706" i="10"/>
  <c r="O1706" i="10"/>
  <c r="N1706" i="10"/>
  <c r="M1706" i="10"/>
  <c r="F1706" i="10"/>
  <c r="E1706" i="10"/>
  <c r="R1705" i="10"/>
  <c r="Q1705" i="10"/>
  <c r="P1705" i="10"/>
  <c r="O1705" i="10"/>
  <c r="N1705" i="10"/>
  <c r="M1705" i="10"/>
  <c r="F1705" i="10"/>
  <c r="E1705" i="10"/>
  <c r="R1704" i="10"/>
  <c r="Q1704" i="10"/>
  <c r="P1704" i="10"/>
  <c r="O1704" i="10"/>
  <c r="N1704" i="10"/>
  <c r="M1704" i="10"/>
  <c r="F1704" i="10"/>
  <c r="E1704" i="10"/>
  <c r="R1703" i="10"/>
  <c r="Q1703" i="10"/>
  <c r="P1703" i="10"/>
  <c r="O1703" i="10"/>
  <c r="N1703" i="10"/>
  <c r="M1703" i="10"/>
  <c r="F1703" i="10"/>
  <c r="E1703" i="10"/>
  <c r="R1702" i="10"/>
  <c r="Q1702" i="10"/>
  <c r="P1702" i="10"/>
  <c r="O1702" i="10"/>
  <c r="N1702" i="10"/>
  <c r="M1702" i="10"/>
  <c r="F1702" i="10"/>
  <c r="E1702" i="10"/>
  <c r="R1701" i="10"/>
  <c r="Q1701" i="10"/>
  <c r="P1701" i="10"/>
  <c r="O1701" i="10"/>
  <c r="N1701" i="10"/>
  <c r="M1701" i="10"/>
  <c r="F1701" i="10"/>
  <c r="E1701" i="10"/>
  <c r="R1700" i="10"/>
  <c r="Q1700" i="10"/>
  <c r="P1700" i="10"/>
  <c r="O1700" i="10"/>
  <c r="N1700" i="10"/>
  <c r="M1700" i="10"/>
  <c r="F1700" i="10"/>
  <c r="E1700" i="10"/>
  <c r="R1699" i="10"/>
  <c r="Q1699" i="10"/>
  <c r="P1699" i="10"/>
  <c r="O1699" i="10"/>
  <c r="N1699" i="10"/>
  <c r="M1699" i="10"/>
  <c r="F1699" i="10"/>
  <c r="E1699" i="10"/>
  <c r="R1698" i="10"/>
  <c r="Q1698" i="10"/>
  <c r="P1698" i="10"/>
  <c r="O1698" i="10"/>
  <c r="N1698" i="10"/>
  <c r="M1698" i="10"/>
  <c r="F1698" i="10"/>
  <c r="E1698" i="10"/>
  <c r="R1697" i="10"/>
  <c r="Q1697" i="10"/>
  <c r="P1697" i="10"/>
  <c r="O1697" i="10"/>
  <c r="N1697" i="10"/>
  <c r="M1697" i="10"/>
  <c r="F1697" i="10"/>
  <c r="E1697" i="10"/>
  <c r="R1696" i="10"/>
  <c r="Q1696" i="10"/>
  <c r="P1696" i="10"/>
  <c r="O1696" i="10"/>
  <c r="N1696" i="10"/>
  <c r="M1696" i="10"/>
  <c r="F1696" i="10"/>
  <c r="E1696" i="10"/>
  <c r="R1695" i="10"/>
  <c r="Q1695" i="10"/>
  <c r="P1695" i="10"/>
  <c r="O1695" i="10"/>
  <c r="N1695" i="10"/>
  <c r="M1695" i="10"/>
  <c r="F1695" i="10"/>
  <c r="E1695" i="10"/>
  <c r="R1694" i="10"/>
  <c r="Q1694" i="10"/>
  <c r="P1694" i="10"/>
  <c r="O1694" i="10"/>
  <c r="N1694" i="10"/>
  <c r="M1694" i="10"/>
  <c r="F1694" i="10"/>
  <c r="E1694" i="10"/>
  <c r="R1693" i="10"/>
  <c r="Q1693" i="10"/>
  <c r="P1693" i="10"/>
  <c r="O1693" i="10"/>
  <c r="N1693" i="10"/>
  <c r="M1693" i="10"/>
  <c r="F1693" i="10"/>
  <c r="E1693" i="10"/>
  <c r="R1692" i="10"/>
  <c r="Q1692" i="10"/>
  <c r="P1692" i="10"/>
  <c r="O1692" i="10"/>
  <c r="N1692" i="10"/>
  <c r="M1692" i="10"/>
  <c r="F1692" i="10"/>
  <c r="E1692" i="10"/>
  <c r="R1691" i="10"/>
  <c r="Q1691" i="10"/>
  <c r="P1691" i="10"/>
  <c r="O1691" i="10"/>
  <c r="N1691" i="10"/>
  <c r="M1691" i="10"/>
  <c r="F1691" i="10"/>
  <c r="E1691" i="10"/>
  <c r="R1690" i="10"/>
  <c r="Q1690" i="10"/>
  <c r="P1690" i="10"/>
  <c r="O1690" i="10"/>
  <c r="N1690" i="10"/>
  <c r="M1690" i="10"/>
  <c r="F1690" i="10"/>
  <c r="E1690" i="10"/>
  <c r="R1689" i="10"/>
  <c r="Q1689" i="10"/>
  <c r="P1689" i="10"/>
  <c r="O1689" i="10"/>
  <c r="N1689" i="10"/>
  <c r="M1689" i="10"/>
  <c r="F1689" i="10"/>
  <c r="E1689" i="10"/>
  <c r="R1688" i="10"/>
  <c r="Q1688" i="10"/>
  <c r="P1688" i="10"/>
  <c r="O1688" i="10"/>
  <c r="N1688" i="10"/>
  <c r="M1688" i="10"/>
  <c r="F1688" i="10"/>
  <c r="E1688" i="10"/>
  <c r="R1687" i="10"/>
  <c r="Q1687" i="10"/>
  <c r="P1687" i="10"/>
  <c r="O1687" i="10"/>
  <c r="N1687" i="10"/>
  <c r="M1687" i="10"/>
  <c r="F1687" i="10"/>
  <c r="E1687" i="10"/>
  <c r="R1686" i="10"/>
  <c r="Q1686" i="10"/>
  <c r="P1686" i="10"/>
  <c r="O1686" i="10"/>
  <c r="N1686" i="10"/>
  <c r="M1686" i="10"/>
  <c r="F1686" i="10"/>
  <c r="E1686" i="10"/>
  <c r="R1685" i="10"/>
  <c r="Q1685" i="10"/>
  <c r="P1685" i="10"/>
  <c r="O1685" i="10"/>
  <c r="N1685" i="10"/>
  <c r="M1685" i="10"/>
  <c r="F1685" i="10"/>
  <c r="E1685" i="10"/>
  <c r="R1684" i="10"/>
  <c r="Q1684" i="10"/>
  <c r="P1684" i="10"/>
  <c r="O1684" i="10"/>
  <c r="N1684" i="10"/>
  <c r="M1684" i="10"/>
  <c r="F1684" i="10"/>
  <c r="E1684" i="10"/>
  <c r="R1683" i="10"/>
  <c r="Q1683" i="10"/>
  <c r="P1683" i="10"/>
  <c r="O1683" i="10"/>
  <c r="N1683" i="10"/>
  <c r="M1683" i="10"/>
  <c r="F1683" i="10"/>
  <c r="E1683" i="10"/>
  <c r="R1682" i="10"/>
  <c r="Q1682" i="10"/>
  <c r="P1682" i="10"/>
  <c r="O1682" i="10"/>
  <c r="N1682" i="10"/>
  <c r="M1682" i="10"/>
  <c r="F1682" i="10"/>
  <c r="E1682" i="10"/>
  <c r="R1681" i="10"/>
  <c r="Q1681" i="10"/>
  <c r="P1681" i="10"/>
  <c r="O1681" i="10"/>
  <c r="N1681" i="10"/>
  <c r="M1681" i="10"/>
  <c r="F1681" i="10"/>
  <c r="E1681" i="10"/>
  <c r="R1680" i="10"/>
  <c r="Q1680" i="10"/>
  <c r="P1680" i="10"/>
  <c r="O1680" i="10"/>
  <c r="N1680" i="10"/>
  <c r="M1680" i="10"/>
  <c r="F1680" i="10"/>
  <c r="E1680" i="10"/>
  <c r="R1679" i="10"/>
  <c r="Q1679" i="10"/>
  <c r="P1679" i="10"/>
  <c r="O1679" i="10"/>
  <c r="N1679" i="10"/>
  <c r="M1679" i="10"/>
  <c r="F1679" i="10"/>
  <c r="E1679" i="10"/>
  <c r="R1678" i="10"/>
  <c r="Q1678" i="10"/>
  <c r="P1678" i="10"/>
  <c r="O1678" i="10"/>
  <c r="N1678" i="10"/>
  <c r="M1678" i="10"/>
  <c r="F1678" i="10"/>
  <c r="E1678" i="10"/>
  <c r="R1677" i="10"/>
  <c r="Q1677" i="10"/>
  <c r="P1677" i="10"/>
  <c r="O1677" i="10"/>
  <c r="N1677" i="10"/>
  <c r="M1677" i="10"/>
  <c r="F1677" i="10"/>
  <c r="E1677" i="10"/>
  <c r="R1676" i="10"/>
  <c r="Q1676" i="10"/>
  <c r="P1676" i="10"/>
  <c r="O1676" i="10"/>
  <c r="N1676" i="10"/>
  <c r="M1676" i="10"/>
  <c r="F1676" i="10"/>
  <c r="E1676" i="10"/>
  <c r="R1675" i="10"/>
  <c r="Q1675" i="10"/>
  <c r="P1675" i="10"/>
  <c r="O1675" i="10"/>
  <c r="N1675" i="10"/>
  <c r="M1675" i="10"/>
  <c r="F1675" i="10"/>
  <c r="E1675" i="10"/>
  <c r="R1674" i="10"/>
  <c r="Q1674" i="10"/>
  <c r="P1674" i="10"/>
  <c r="O1674" i="10"/>
  <c r="N1674" i="10"/>
  <c r="M1674" i="10"/>
  <c r="F1674" i="10"/>
  <c r="E1674" i="10"/>
  <c r="R1673" i="10"/>
  <c r="Q1673" i="10"/>
  <c r="P1673" i="10"/>
  <c r="O1673" i="10"/>
  <c r="N1673" i="10"/>
  <c r="M1673" i="10"/>
  <c r="F1673" i="10"/>
  <c r="E1673" i="10"/>
  <c r="R1672" i="10"/>
  <c r="Q1672" i="10"/>
  <c r="P1672" i="10"/>
  <c r="O1672" i="10"/>
  <c r="N1672" i="10"/>
  <c r="M1672" i="10"/>
  <c r="F1672" i="10"/>
  <c r="E1672" i="10"/>
  <c r="R1671" i="10"/>
  <c r="Q1671" i="10"/>
  <c r="P1671" i="10"/>
  <c r="O1671" i="10"/>
  <c r="N1671" i="10"/>
  <c r="M1671" i="10"/>
  <c r="F1671" i="10"/>
  <c r="E1671" i="10"/>
  <c r="R1670" i="10"/>
  <c r="Q1670" i="10"/>
  <c r="P1670" i="10"/>
  <c r="O1670" i="10"/>
  <c r="N1670" i="10"/>
  <c r="M1670" i="10"/>
  <c r="F1670" i="10"/>
  <c r="E1670" i="10"/>
  <c r="R1669" i="10"/>
  <c r="Q1669" i="10"/>
  <c r="P1669" i="10"/>
  <c r="O1669" i="10"/>
  <c r="N1669" i="10"/>
  <c r="M1669" i="10"/>
  <c r="F1669" i="10"/>
  <c r="E1669" i="10"/>
  <c r="R1668" i="10"/>
  <c r="Q1668" i="10"/>
  <c r="P1668" i="10"/>
  <c r="O1668" i="10"/>
  <c r="N1668" i="10"/>
  <c r="M1668" i="10"/>
  <c r="F1668" i="10"/>
  <c r="E1668" i="10"/>
  <c r="R1667" i="10"/>
  <c r="Q1667" i="10"/>
  <c r="P1667" i="10"/>
  <c r="O1667" i="10"/>
  <c r="N1667" i="10"/>
  <c r="M1667" i="10"/>
  <c r="F1667" i="10"/>
  <c r="E1667" i="10"/>
  <c r="R1666" i="10"/>
  <c r="Q1666" i="10"/>
  <c r="P1666" i="10"/>
  <c r="O1666" i="10"/>
  <c r="N1666" i="10"/>
  <c r="M1666" i="10"/>
  <c r="F1666" i="10"/>
  <c r="E1666" i="10"/>
  <c r="R1665" i="10"/>
  <c r="Q1665" i="10"/>
  <c r="P1665" i="10"/>
  <c r="O1665" i="10"/>
  <c r="N1665" i="10"/>
  <c r="M1665" i="10"/>
  <c r="F1665" i="10"/>
  <c r="E1665" i="10"/>
  <c r="R1664" i="10"/>
  <c r="Q1664" i="10"/>
  <c r="P1664" i="10"/>
  <c r="O1664" i="10"/>
  <c r="N1664" i="10"/>
  <c r="M1664" i="10"/>
  <c r="F1664" i="10"/>
  <c r="E1664" i="10"/>
  <c r="R1663" i="10"/>
  <c r="Q1663" i="10"/>
  <c r="P1663" i="10"/>
  <c r="O1663" i="10"/>
  <c r="N1663" i="10"/>
  <c r="M1663" i="10"/>
  <c r="F1663" i="10"/>
  <c r="E1663" i="10"/>
  <c r="R1662" i="10"/>
  <c r="Q1662" i="10"/>
  <c r="P1662" i="10"/>
  <c r="O1662" i="10"/>
  <c r="N1662" i="10"/>
  <c r="M1662" i="10"/>
  <c r="F1662" i="10"/>
  <c r="E1662" i="10"/>
  <c r="R1661" i="10"/>
  <c r="Q1661" i="10"/>
  <c r="P1661" i="10"/>
  <c r="O1661" i="10"/>
  <c r="N1661" i="10"/>
  <c r="M1661" i="10"/>
  <c r="F1661" i="10"/>
  <c r="E1661" i="10"/>
  <c r="R1660" i="10"/>
  <c r="Q1660" i="10"/>
  <c r="P1660" i="10"/>
  <c r="O1660" i="10"/>
  <c r="N1660" i="10"/>
  <c r="M1660" i="10"/>
  <c r="F1660" i="10"/>
  <c r="E1660" i="10"/>
  <c r="R1659" i="10"/>
  <c r="Q1659" i="10"/>
  <c r="P1659" i="10"/>
  <c r="O1659" i="10"/>
  <c r="N1659" i="10"/>
  <c r="M1659" i="10"/>
  <c r="F1659" i="10"/>
  <c r="E1659" i="10"/>
  <c r="R1658" i="10"/>
  <c r="Q1658" i="10"/>
  <c r="P1658" i="10"/>
  <c r="O1658" i="10"/>
  <c r="N1658" i="10"/>
  <c r="M1658" i="10"/>
  <c r="F1658" i="10"/>
  <c r="E1658" i="10"/>
  <c r="R1657" i="10"/>
  <c r="Q1657" i="10"/>
  <c r="P1657" i="10"/>
  <c r="O1657" i="10"/>
  <c r="N1657" i="10"/>
  <c r="M1657" i="10"/>
  <c r="F1657" i="10"/>
  <c r="E1657" i="10"/>
  <c r="R1656" i="10"/>
  <c r="Q1656" i="10"/>
  <c r="P1656" i="10"/>
  <c r="O1656" i="10"/>
  <c r="N1656" i="10"/>
  <c r="M1656" i="10"/>
  <c r="F1656" i="10"/>
  <c r="E1656" i="10"/>
  <c r="R1655" i="10"/>
  <c r="Q1655" i="10"/>
  <c r="P1655" i="10"/>
  <c r="O1655" i="10"/>
  <c r="N1655" i="10"/>
  <c r="M1655" i="10"/>
  <c r="F1655" i="10"/>
  <c r="E1655" i="10"/>
  <c r="R1654" i="10"/>
  <c r="Q1654" i="10"/>
  <c r="P1654" i="10"/>
  <c r="O1654" i="10"/>
  <c r="N1654" i="10"/>
  <c r="M1654" i="10"/>
  <c r="F1654" i="10"/>
  <c r="E1654" i="10"/>
  <c r="R1653" i="10"/>
  <c r="Q1653" i="10"/>
  <c r="P1653" i="10"/>
  <c r="O1653" i="10"/>
  <c r="N1653" i="10"/>
  <c r="M1653" i="10"/>
  <c r="F1653" i="10"/>
  <c r="E1653" i="10"/>
  <c r="R1652" i="10"/>
  <c r="Q1652" i="10"/>
  <c r="P1652" i="10"/>
  <c r="O1652" i="10"/>
  <c r="N1652" i="10"/>
  <c r="M1652" i="10"/>
  <c r="F1652" i="10"/>
  <c r="E1652" i="10"/>
  <c r="R1651" i="10"/>
  <c r="Q1651" i="10"/>
  <c r="P1651" i="10"/>
  <c r="O1651" i="10"/>
  <c r="N1651" i="10"/>
  <c r="M1651" i="10"/>
  <c r="F1651" i="10"/>
  <c r="E1651" i="10"/>
  <c r="R1650" i="10"/>
  <c r="Q1650" i="10"/>
  <c r="P1650" i="10"/>
  <c r="O1650" i="10"/>
  <c r="N1650" i="10"/>
  <c r="M1650" i="10"/>
  <c r="F1650" i="10"/>
  <c r="E1650" i="10"/>
  <c r="R1649" i="10"/>
  <c r="Q1649" i="10"/>
  <c r="P1649" i="10"/>
  <c r="O1649" i="10"/>
  <c r="N1649" i="10"/>
  <c r="M1649" i="10"/>
  <c r="F1649" i="10"/>
  <c r="E1649" i="10"/>
  <c r="R1648" i="10"/>
  <c r="Q1648" i="10"/>
  <c r="P1648" i="10"/>
  <c r="O1648" i="10"/>
  <c r="N1648" i="10"/>
  <c r="M1648" i="10"/>
  <c r="F1648" i="10"/>
  <c r="E1648" i="10"/>
  <c r="R1647" i="10"/>
  <c r="Q1647" i="10"/>
  <c r="P1647" i="10"/>
  <c r="O1647" i="10"/>
  <c r="N1647" i="10"/>
  <c r="M1647" i="10"/>
  <c r="F1647" i="10"/>
  <c r="E1647" i="10"/>
  <c r="R1646" i="10"/>
  <c r="Q1646" i="10"/>
  <c r="P1646" i="10"/>
  <c r="O1646" i="10"/>
  <c r="N1646" i="10"/>
  <c r="M1646" i="10"/>
  <c r="F1646" i="10"/>
  <c r="E1646" i="10"/>
  <c r="R1645" i="10"/>
  <c r="Q1645" i="10"/>
  <c r="P1645" i="10"/>
  <c r="O1645" i="10"/>
  <c r="N1645" i="10"/>
  <c r="M1645" i="10"/>
  <c r="F1645" i="10"/>
  <c r="E1645" i="10"/>
  <c r="R1644" i="10"/>
  <c r="Q1644" i="10"/>
  <c r="P1644" i="10"/>
  <c r="O1644" i="10"/>
  <c r="N1644" i="10"/>
  <c r="M1644" i="10"/>
  <c r="F1644" i="10"/>
  <c r="E1644" i="10"/>
  <c r="R1643" i="10"/>
  <c r="Q1643" i="10"/>
  <c r="P1643" i="10"/>
  <c r="O1643" i="10"/>
  <c r="N1643" i="10"/>
  <c r="M1643" i="10"/>
  <c r="F1643" i="10"/>
  <c r="E1643" i="10"/>
  <c r="R1642" i="10"/>
  <c r="Q1642" i="10"/>
  <c r="P1642" i="10"/>
  <c r="O1642" i="10"/>
  <c r="N1642" i="10"/>
  <c r="M1642" i="10"/>
  <c r="F1642" i="10"/>
  <c r="E1642" i="10"/>
  <c r="R1641" i="10"/>
  <c r="Q1641" i="10"/>
  <c r="P1641" i="10"/>
  <c r="O1641" i="10"/>
  <c r="N1641" i="10"/>
  <c r="M1641" i="10"/>
  <c r="F1641" i="10"/>
  <c r="E1641" i="10"/>
  <c r="R1640" i="10"/>
  <c r="Q1640" i="10"/>
  <c r="P1640" i="10"/>
  <c r="O1640" i="10"/>
  <c r="N1640" i="10"/>
  <c r="M1640" i="10"/>
  <c r="F1640" i="10"/>
  <c r="E1640" i="10"/>
  <c r="R1639" i="10"/>
  <c r="Q1639" i="10"/>
  <c r="P1639" i="10"/>
  <c r="O1639" i="10"/>
  <c r="N1639" i="10"/>
  <c r="M1639" i="10"/>
  <c r="F1639" i="10"/>
  <c r="E1639" i="10"/>
  <c r="R1638" i="10"/>
  <c r="Q1638" i="10"/>
  <c r="P1638" i="10"/>
  <c r="O1638" i="10"/>
  <c r="N1638" i="10"/>
  <c r="M1638" i="10"/>
  <c r="F1638" i="10"/>
  <c r="E1638" i="10"/>
  <c r="R1637" i="10"/>
  <c r="Q1637" i="10"/>
  <c r="P1637" i="10"/>
  <c r="O1637" i="10"/>
  <c r="N1637" i="10"/>
  <c r="M1637" i="10"/>
  <c r="F1637" i="10"/>
  <c r="E1637" i="10"/>
  <c r="R1636" i="10"/>
  <c r="Q1636" i="10"/>
  <c r="P1636" i="10"/>
  <c r="O1636" i="10"/>
  <c r="N1636" i="10"/>
  <c r="M1636" i="10"/>
  <c r="F1636" i="10"/>
  <c r="E1636" i="10"/>
  <c r="R1635" i="10"/>
  <c r="Q1635" i="10"/>
  <c r="P1635" i="10"/>
  <c r="O1635" i="10"/>
  <c r="N1635" i="10"/>
  <c r="M1635" i="10"/>
  <c r="F1635" i="10"/>
  <c r="E1635" i="10"/>
  <c r="R1634" i="10"/>
  <c r="Q1634" i="10"/>
  <c r="P1634" i="10"/>
  <c r="O1634" i="10"/>
  <c r="N1634" i="10"/>
  <c r="M1634" i="10"/>
  <c r="F1634" i="10"/>
  <c r="E1634" i="10"/>
  <c r="R1633" i="10"/>
  <c r="Q1633" i="10"/>
  <c r="P1633" i="10"/>
  <c r="O1633" i="10"/>
  <c r="N1633" i="10"/>
  <c r="M1633" i="10"/>
  <c r="F1633" i="10"/>
  <c r="E1633" i="10"/>
  <c r="R1632" i="10"/>
  <c r="Q1632" i="10"/>
  <c r="P1632" i="10"/>
  <c r="O1632" i="10"/>
  <c r="N1632" i="10"/>
  <c r="M1632" i="10"/>
  <c r="F1632" i="10"/>
  <c r="E1632" i="10"/>
  <c r="R1631" i="10"/>
  <c r="Q1631" i="10"/>
  <c r="P1631" i="10"/>
  <c r="O1631" i="10"/>
  <c r="N1631" i="10"/>
  <c r="M1631" i="10"/>
  <c r="F1631" i="10"/>
  <c r="E1631" i="10"/>
  <c r="R1630" i="10"/>
  <c r="Q1630" i="10"/>
  <c r="P1630" i="10"/>
  <c r="O1630" i="10"/>
  <c r="N1630" i="10"/>
  <c r="M1630" i="10"/>
  <c r="F1630" i="10"/>
  <c r="E1630" i="10"/>
  <c r="R1629" i="10"/>
  <c r="Q1629" i="10"/>
  <c r="P1629" i="10"/>
  <c r="O1629" i="10"/>
  <c r="N1629" i="10"/>
  <c r="M1629" i="10"/>
  <c r="F1629" i="10"/>
  <c r="E1629" i="10"/>
  <c r="R1628" i="10"/>
  <c r="Q1628" i="10"/>
  <c r="P1628" i="10"/>
  <c r="O1628" i="10"/>
  <c r="N1628" i="10"/>
  <c r="M1628" i="10"/>
  <c r="F1628" i="10"/>
  <c r="E1628" i="10"/>
  <c r="R1627" i="10"/>
  <c r="Q1627" i="10"/>
  <c r="P1627" i="10"/>
  <c r="O1627" i="10"/>
  <c r="N1627" i="10"/>
  <c r="M1627" i="10"/>
  <c r="F1627" i="10"/>
  <c r="E1627" i="10"/>
  <c r="R1626" i="10"/>
  <c r="Q1626" i="10"/>
  <c r="P1626" i="10"/>
  <c r="O1626" i="10"/>
  <c r="N1626" i="10"/>
  <c r="M1626" i="10"/>
  <c r="F1626" i="10"/>
  <c r="E1626" i="10"/>
  <c r="R1625" i="10"/>
  <c r="Q1625" i="10"/>
  <c r="P1625" i="10"/>
  <c r="O1625" i="10"/>
  <c r="N1625" i="10"/>
  <c r="M1625" i="10"/>
  <c r="F1625" i="10"/>
  <c r="E1625" i="10"/>
  <c r="R1624" i="10"/>
  <c r="Q1624" i="10"/>
  <c r="P1624" i="10"/>
  <c r="O1624" i="10"/>
  <c r="N1624" i="10"/>
  <c r="M1624" i="10"/>
  <c r="F1624" i="10"/>
  <c r="E1624" i="10"/>
  <c r="R1623" i="10"/>
  <c r="Q1623" i="10"/>
  <c r="P1623" i="10"/>
  <c r="O1623" i="10"/>
  <c r="N1623" i="10"/>
  <c r="M1623" i="10"/>
  <c r="F1623" i="10"/>
  <c r="E1623" i="10"/>
  <c r="R1622" i="10"/>
  <c r="Q1622" i="10"/>
  <c r="P1622" i="10"/>
  <c r="O1622" i="10"/>
  <c r="N1622" i="10"/>
  <c r="M1622" i="10"/>
  <c r="F1622" i="10"/>
  <c r="E1622" i="10"/>
  <c r="R1621" i="10"/>
  <c r="Q1621" i="10"/>
  <c r="P1621" i="10"/>
  <c r="O1621" i="10"/>
  <c r="N1621" i="10"/>
  <c r="M1621" i="10"/>
  <c r="F1621" i="10"/>
  <c r="E1621" i="10"/>
  <c r="R1620" i="10"/>
  <c r="Q1620" i="10"/>
  <c r="P1620" i="10"/>
  <c r="O1620" i="10"/>
  <c r="N1620" i="10"/>
  <c r="M1620" i="10"/>
  <c r="F1620" i="10"/>
  <c r="E1620" i="10"/>
  <c r="R1619" i="10"/>
  <c r="Q1619" i="10"/>
  <c r="P1619" i="10"/>
  <c r="O1619" i="10"/>
  <c r="N1619" i="10"/>
  <c r="M1619" i="10"/>
  <c r="F1619" i="10"/>
  <c r="E1619" i="10"/>
  <c r="R1618" i="10"/>
  <c r="Q1618" i="10"/>
  <c r="P1618" i="10"/>
  <c r="O1618" i="10"/>
  <c r="N1618" i="10"/>
  <c r="M1618" i="10"/>
  <c r="F1618" i="10"/>
  <c r="E1618" i="10"/>
  <c r="R1617" i="10"/>
  <c r="Q1617" i="10"/>
  <c r="P1617" i="10"/>
  <c r="O1617" i="10"/>
  <c r="N1617" i="10"/>
  <c r="M1617" i="10"/>
  <c r="F1617" i="10"/>
  <c r="E1617" i="10"/>
  <c r="R1616" i="10"/>
  <c r="Q1616" i="10"/>
  <c r="P1616" i="10"/>
  <c r="O1616" i="10"/>
  <c r="N1616" i="10"/>
  <c r="M1616" i="10"/>
  <c r="F1616" i="10"/>
  <c r="E1616" i="10"/>
  <c r="R1615" i="10"/>
  <c r="Q1615" i="10"/>
  <c r="P1615" i="10"/>
  <c r="O1615" i="10"/>
  <c r="N1615" i="10"/>
  <c r="M1615" i="10"/>
  <c r="F1615" i="10"/>
  <c r="E1615" i="10"/>
  <c r="R1614" i="10"/>
  <c r="Q1614" i="10"/>
  <c r="P1614" i="10"/>
  <c r="O1614" i="10"/>
  <c r="N1614" i="10"/>
  <c r="M1614" i="10"/>
  <c r="F1614" i="10"/>
  <c r="E1614" i="10"/>
  <c r="R1613" i="10"/>
  <c r="Q1613" i="10"/>
  <c r="P1613" i="10"/>
  <c r="O1613" i="10"/>
  <c r="N1613" i="10"/>
  <c r="M1613" i="10"/>
  <c r="F1613" i="10"/>
  <c r="E1613" i="10"/>
  <c r="R1612" i="10"/>
  <c r="Q1612" i="10"/>
  <c r="P1612" i="10"/>
  <c r="O1612" i="10"/>
  <c r="N1612" i="10"/>
  <c r="M1612" i="10"/>
  <c r="F1612" i="10"/>
  <c r="E1612" i="10"/>
  <c r="R1611" i="10"/>
  <c r="Q1611" i="10"/>
  <c r="P1611" i="10"/>
  <c r="O1611" i="10"/>
  <c r="N1611" i="10"/>
  <c r="M1611" i="10"/>
  <c r="F1611" i="10"/>
  <c r="E1611" i="10"/>
  <c r="R1610" i="10"/>
  <c r="Q1610" i="10"/>
  <c r="P1610" i="10"/>
  <c r="O1610" i="10"/>
  <c r="N1610" i="10"/>
  <c r="M1610" i="10"/>
  <c r="F1610" i="10"/>
  <c r="E1610" i="10"/>
  <c r="R1609" i="10"/>
  <c r="Q1609" i="10"/>
  <c r="P1609" i="10"/>
  <c r="O1609" i="10"/>
  <c r="N1609" i="10"/>
  <c r="M1609" i="10"/>
  <c r="F1609" i="10"/>
  <c r="E1609" i="10"/>
  <c r="R1608" i="10"/>
  <c r="Q1608" i="10"/>
  <c r="P1608" i="10"/>
  <c r="O1608" i="10"/>
  <c r="N1608" i="10"/>
  <c r="M1608" i="10"/>
  <c r="F1608" i="10"/>
  <c r="E1608" i="10"/>
  <c r="R1607" i="10"/>
  <c r="Q1607" i="10"/>
  <c r="P1607" i="10"/>
  <c r="O1607" i="10"/>
  <c r="N1607" i="10"/>
  <c r="M1607" i="10"/>
  <c r="F1607" i="10"/>
  <c r="E1607" i="10"/>
  <c r="R1606" i="10"/>
  <c r="Q1606" i="10"/>
  <c r="P1606" i="10"/>
  <c r="O1606" i="10"/>
  <c r="N1606" i="10"/>
  <c r="M1606" i="10"/>
  <c r="F1606" i="10"/>
  <c r="E1606" i="10"/>
  <c r="R1605" i="10"/>
  <c r="Q1605" i="10"/>
  <c r="P1605" i="10"/>
  <c r="O1605" i="10"/>
  <c r="N1605" i="10"/>
  <c r="M1605" i="10"/>
  <c r="F1605" i="10"/>
  <c r="E1605" i="10"/>
  <c r="R1604" i="10"/>
  <c r="Q1604" i="10"/>
  <c r="P1604" i="10"/>
  <c r="O1604" i="10"/>
  <c r="N1604" i="10"/>
  <c r="M1604" i="10"/>
  <c r="F1604" i="10"/>
  <c r="E1604" i="10"/>
  <c r="R1603" i="10"/>
  <c r="Q1603" i="10"/>
  <c r="P1603" i="10"/>
  <c r="O1603" i="10"/>
  <c r="N1603" i="10"/>
  <c r="M1603" i="10"/>
  <c r="F1603" i="10"/>
  <c r="E1603" i="10"/>
  <c r="R1602" i="10"/>
  <c r="Q1602" i="10"/>
  <c r="P1602" i="10"/>
  <c r="O1602" i="10"/>
  <c r="N1602" i="10"/>
  <c r="M1602" i="10"/>
  <c r="F1602" i="10"/>
  <c r="E1602" i="10"/>
  <c r="R1601" i="10"/>
  <c r="Q1601" i="10"/>
  <c r="P1601" i="10"/>
  <c r="O1601" i="10"/>
  <c r="N1601" i="10"/>
  <c r="M1601" i="10"/>
  <c r="F1601" i="10"/>
  <c r="E1601" i="10"/>
  <c r="R1600" i="10"/>
  <c r="Q1600" i="10"/>
  <c r="P1600" i="10"/>
  <c r="O1600" i="10"/>
  <c r="N1600" i="10"/>
  <c r="M1600" i="10"/>
  <c r="F1600" i="10"/>
  <c r="E1600" i="10"/>
  <c r="R1599" i="10"/>
  <c r="Q1599" i="10"/>
  <c r="P1599" i="10"/>
  <c r="O1599" i="10"/>
  <c r="N1599" i="10"/>
  <c r="M1599" i="10"/>
  <c r="F1599" i="10"/>
  <c r="E1599" i="10"/>
  <c r="R1598" i="10"/>
  <c r="Q1598" i="10"/>
  <c r="P1598" i="10"/>
  <c r="O1598" i="10"/>
  <c r="N1598" i="10"/>
  <c r="M1598" i="10"/>
  <c r="F1598" i="10"/>
  <c r="E1598" i="10"/>
  <c r="R1597" i="10"/>
  <c r="Q1597" i="10"/>
  <c r="P1597" i="10"/>
  <c r="O1597" i="10"/>
  <c r="N1597" i="10"/>
  <c r="M1597" i="10"/>
  <c r="F1597" i="10"/>
  <c r="E1597" i="10"/>
  <c r="R1596" i="10"/>
  <c r="Q1596" i="10"/>
  <c r="P1596" i="10"/>
  <c r="O1596" i="10"/>
  <c r="N1596" i="10"/>
  <c r="M1596" i="10"/>
  <c r="F1596" i="10"/>
  <c r="E1596" i="10"/>
  <c r="R1595" i="10"/>
  <c r="Q1595" i="10"/>
  <c r="P1595" i="10"/>
  <c r="O1595" i="10"/>
  <c r="N1595" i="10"/>
  <c r="M1595" i="10"/>
  <c r="F1595" i="10"/>
  <c r="E1595" i="10"/>
  <c r="R1594" i="10"/>
  <c r="Q1594" i="10"/>
  <c r="P1594" i="10"/>
  <c r="O1594" i="10"/>
  <c r="N1594" i="10"/>
  <c r="M1594" i="10"/>
  <c r="F1594" i="10"/>
  <c r="E1594" i="10"/>
  <c r="R1593" i="10"/>
  <c r="Q1593" i="10"/>
  <c r="P1593" i="10"/>
  <c r="O1593" i="10"/>
  <c r="N1593" i="10"/>
  <c r="M1593" i="10"/>
  <c r="F1593" i="10"/>
  <c r="E1593" i="10"/>
  <c r="R1592" i="10"/>
  <c r="Q1592" i="10"/>
  <c r="P1592" i="10"/>
  <c r="O1592" i="10"/>
  <c r="N1592" i="10"/>
  <c r="M1592" i="10"/>
  <c r="F1592" i="10"/>
  <c r="E1592" i="10"/>
  <c r="R1591" i="10"/>
  <c r="Q1591" i="10"/>
  <c r="P1591" i="10"/>
  <c r="O1591" i="10"/>
  <c r="N1591" i="10"/>
  <c r="M1591" i="10"/>
  <c r="F1591" i="10"/>
  <c r="E1591" i="10"/>
  <c r="R1590" i="10"/>
  <c r="Q1590" i="10"/>
  <c r="P1590" i="10"/>
  <c r="O1590" i="10"/>
  <c r="N1590" i="10"/>
  <c r="M1590" i="10"/>
  <c r="F1590" i="10"/>
  <c r="E1590" i="10"/>
  <c r="R1589" i="10"/>
  <c r="Q1589" i="10"/>
  <c r="P1589" i="10"/>
  <c r="O1589" i="10"/>
  <c r="N1589" i="10"/>
  <c r="M1589" i="10"/>
  <c r="F1589" i="10"/>
  <c r="E1589" i="10"/>
  <c r="R1588" i="10"/>
  <c r="Q1588" i="10"/>
  <c r="P1588" i="10"/>
  <c r="O1588" i="10"/>
  <c r="N1588" i="10"/>
  <c r="M1588" i="10"/>
  <c r="F1588" i="10"/>
  <c r="E1588" i="10"/>
  <c r="R1587" i="10"/>
  <c r="Q1587" i="10"/>
  <c r="P1587" i="10"/>
  <c r="O1587" i="10"/>
  <c r="N1587" i="10"/>
  <c r="M1587" i="10"/>
  <c r="F1587" i="10"/>
  <c r="E1587" i="10"/>
  <c r="R1586" i="10"/>
  <c r="Q1586" i="10"/>
  <c r="P1586" i="10"/>
  <c r="O1586" i="10"/>
  <c r="N1586" i="10"/>
  <c r="M1586" i="10"/>
  <c r="F1586" i="10"/>
  <c r="E1586" i="10"/>
  <c r="R1585" i="10"/>
  <c r="Q1585" i="10"/>
  <c r="P1585" i="10"/>
  <c r="O1585" i="10"/>
  <c r="N1585" i="10"/>
  <c r="M1585" i="10"/>
  <c r="F1585" i="10"/>
  <c r="E1585" i="10"/>
  <c r="R1584" i="10"/>
  <c r="Q1584" i="10"/>
  <c r="P1584" i="10"/>
  <c r="O1584" i="10"/>
  <c r="N1584" i="10"/>
  <c r="M1584" i="10"/>
  <c r="F1584" i="10"/>
  <c r="E1584" i="10"/>
  <c r="R1583" i="10"/>
  <c r="Q1583" i="10"/>
  <c r="P1583" i="10"/>
  <c r="O1583" i="10"/>
  <c r="N1583" i="10"/>
  <c r="M1583" i="10"/>
  <c r="F1583" i="10"/>
  <c r="E1583" i="10"/>
  <c r="R1582" i="10"/>
  <c r="Q1582" i="10"/>
  <c r="P1582" i="10"/>
  <c r="O1582" i="10"/>
  <c r="N1582" i="10"/>
  <c r="M1582" i="10"/>
  <c r="F1582" i="10"/>
  <c r="E1582" i="10"/>
  <c r="R1581" i="10"/>
  <c r="Q1581" i="10"/>
  <c r="P1581" i="10"/>
  <c r="O1581" i="10"/>
  <c r="N1581" i="10"/>
  <c r="M1581" i="10"/>
  <c r="F1581" i="10"/>
  <c r="E1581" i="10"/>
  <c r="R1580" i="10"/>
  <c r="Q1580" i="10"/>
  <c r="P1580" i="10"/>
  <c r="O1580" i="10"/>
  <c r="N1580" i="10"/>
  <c r="M1580" i="10"/>
  <c r="F1580" i="10"/>
  <c r="E1580" i="10"/>
  <c r="R1579" i="10"/>
  <c r="Q1579" i="10"/>
  <c r="P1579" i="10"/>
  <c r="O1579" i="10"/>
  <c r="N1579" i="10"/>
  <c r="M1579" i="10"/>
  <c r="F1579" i="10"/>
  <c r="E1579" i="10"/>
  <c r="R1578" i="10"/>
  <c r="Q1578" i="10"/>
  <c r="P1578" i="10"/>
  <c r="O1578" i="10"/>
  <c r="N1578" i="10"/>
  <c r="M1578" i="10"/>
  <c r="F1578" i="10"/>
  <c r="E1578" i="10"/>
  <c r="R1577" i="10"/>
  <c r="Q1577" i="10"/>
  <c r="P1577" i="10"/>
  <c r="O1577" i="10"/>
  <c r="N1577" i="10"/>
  <c r="M1577" i="10"/>
  <c r="F1577" i="10"/>
  <c r="E1577" i="10"/>
  <c r="R1576" i="10"/>
  <c r="Q1576" i="10"/>
  <c r="P1576" i="10"/>
  <c r="O1576" i="10"/>
  <c r="N1576" i="10"/>
  <c r="M1576" i="10"/>
  <c r="F1576" i="10"/>
  <c r="E1576" i="10"/>
  <c r="R1575" i="10"/>
  <c r="Q1575" i="10"/>
  <c r="P1575" i="10"/>
  <c r="O1575" i="10"/>
  <c r="N1575" i="10"/>
  <c r="M1575" i="10"/>
  <c r="F1575" i="10"/>
  <c r="E1575" i="10"/>
  <c r="R1574" i="10"/>
  <c r="Q1574" i="10"/>
  <c r="P1574" i="10"/>
  <c r="O1574" i="10"/>
  <c r="N1574" i="10"/>
  <c r="M1574" i="10"/>
  <c r="F1574" i="10"/>
  <c r="E1574" i="10"/>
  <c r="R1573" i="10"/>
  <c r="Q1573" i="10"/>
  <c r="P1573" i="10"/>
  <c r="O1573" i="10"/>
  <c r="N1573" i="10"/>
  <c r="M1573" i="10"/>
  <c r="F1573" i="10"/>
  <c r="E1573" i="10"/>
  <c r="R1572" i="10"/>
  <c r="Q1572" i="10"/>
  <c r="P1572" i="10"/>
  <c r="O1572" i="10"/>
  <c r="N1572" i="10"/>
  <c r="M1572" i="10"/>
  <c r="F1572" i="10"/>
  <c r="E1572" i="10"/>
  <c r="R1571" i="10"/>
  <c r="Q1571" i="10"/>
  <c r="P1571" i="10"/>
  <c r="O1571" i="10"/>
  <c r="N1571" i="10"/>
  <c r="M1571" i="10"/>
  <c r="F1571" i="10"/>
  <c r="E1571" i="10"/>
  <c r="R1570" i="10"/>
  <c r="Q1570" i="10"/>
  <c r="P1570" i="10"/>
  <c r="O1570" i="10"/>
  <c r="N1570" i="10"/>
  <c r="M1570" i="10"/>
  <c r="F1570" i="10"/>
  <c r="E1570" i="10"/>
  <c r="R1569" i="10"/>
  <c r="Q1569" i="10"/>
  <c r="P1569" i="10"/>
  <c r="O1569" i="10"/>
  <c r="N1569" i="10"/>
  <c r="M1569" i="10"/>
  <c r="F1569" i="10"/>
  <c r="E1569" i="10"/>
  <c r="R1568" i="10"/>
  <c r="Q1568" i="10"/>
  <c r="P1568" i="10"/>
  <c r="O1568" i="10"/>
  <c r="N1568" i="10"/>
  <c r="M1568" i="10"/>
  <c r="F1568" i="10"/>
  <c r="E1568" i="10"/>
  <c r="R1567" i="10"/>
  <c r="Q1567" i="10"/>
  <c r="P1567" i="10"/>
  <c r="O1567" i="10"/>
  <c r="N1567" i="10"/>
  <c r="M1567" i="10"/>
  <c r="F1567" i="10"/>
  <c r="E1567" i="10"/>
  <c r="R1566" i="10"/>
  <c r="Q1566" i="10"/>
  <c r="P1566" i="10"/>
  <c r="O1566" i="10"/>
  <c r="N1566" i="10"/>
  <c r="M1566" i="10"/>
  <c r="F1566" i="10"/>
  <c r="E1566" i="10"/>
  <c r="R1565" i="10"/>
  <c r="Q1565" i="10"/>
  <c r="P1565" i="10"/>
  <c r="O1565" i="10"/>
  <c r="N1565" i="10"/>
  <c r="M1565" i="10"/>
  <c r="F1565" i="10"/>
  <c r="E1565" i="10"/>
  <c r="R1564" i="10"/>
  <c r="Q1564" i="10"/>
  <c r="P1564" i="10"/>
  <c r="O1564" i="10"/>
  <c r="N1564" i="10"/>
  <c r="M1564" i="10"/>
  <c r="F1564" i="10"/>
  <c r="E1564" i="10"/>
  <c r="R1563" i="10"/>
  <c r="Q1563" i="10"/>
  <c r="P1563" i="10"/>
  <c r="O1563" i="10"/>
  <c r="N1563" i="10"/>
  <c r="M1563" i="10"/>
  <c r="F1563" i="10"/>
  <c r="E1563" i="10"/>
  <c r="R1562" i="10"/>
  <c r="Q1562" i="10"/>
  <c r="P1562" i="10"/>
  <c r="O1562" i="10"/>
  <c r="N1562" i="10"/>
  <c r="M1562" i="10"/>
  <c r="F1562" i="10"/>
  <c r="E1562" i="10"/>
  <c r="R1561" i="10"/>
  <c r="Q1561" i="10"/>
  <c r="P1561" i="10"/>
  <c r="O1561" i="10"/>
  <c r="N1561" i="10"/>
  <c r="M1561" i="10"/>
  <c r="F1561" i="10"/>
  <c r="E1561" i="10"/>
  <c r="R1560" i="10"/>
  <c r="Q1560" i="10"/>
  <c r="P1560" i="10"/>
  <c r="O1560" i="10"/>
  <c r="N1560" i="10"/>
  <c r="M1560" i="10"/>
  <c r="F1560" i="10"/>
  <c r="E1560" i="10"/>
  <c r="R1559" i="10"/>
  <c r="Q1559" i="10"/>
  <c r="P1559" i="10"/>
  <c r="O1559" i="10"/>
  <c r="N1559" i="10"/>
  <c r="M1559" i="10"/>
  <c r="F1559" i="10"/>
  <c r="E1559" i="10"/>
  <c r="R1558" i="10"/>
  <c r="Q1558" i="10"/>
  <c r="P1558" i="10"/>
  <c r="O1558" i="10"/>
  <c r="N1558" i="10"/>
  <c r="M1558" i="10"/>
  <c r="F1558" i="10"/>
  <c r="E1558" i="10"/>
  <c r="R1557" i="10"/>
  <c r="Q1557" i="10"/>
  <c r="P1557" i="10"/>
  <c r="O1557" i="10"/>
  <c r="N1557" i="10"/>
  <c r="M1557" i="10"/>
  <c r="F1557" i="10"/>
  <c r="E1557" i="10"/>
  <c r="R1556" i="10"/>
  <c r="Q1556" i="10"/>
  <c r="P1556" i="10"/>
  <c r="O1556" i="10"/>
  <c r="N1556" i="10"/>
  <c r="M1556" i="10"/>
  <c r="F1556" i="10"/>
  <c r="E1556" i="10"/>
  <c r="R1555" i="10"/>
  <c r="Q1555" i="10"/>
  <c r="P1555" i="10"/>
  <c r="O1555" i="10"/>
  <c r="N1555" i="10"/>
  <c r="M1555" i="10"/>
  <c r="F1555" i="10"/>
  <c r="E1555" i="10"/>
  <c r="R1554" i="10"/>
  <c r="Q1554" i="10"/>
  <c r="P1554" i="10"/>
  <c r="O1554" i="10"/>
  <c r="N1554" i="10"/>
  <c r="M1554" i="10"/>
  <c r="F1554" i="10"/>
  <c r="E1554" i="10"/>
  <c r="R1553" i="10"/>
  <c r="Q1553" i="10"/>
  <c r="P1553" i="10"/>
  <c r="O1553" i="10"/>
  <c r="N1553" i="10"/>
  <c r="M1553" i="10"/>
  <c r="F1553" i="10"/>
  <c r="E1553" i="10"/>
  <c r="R1552" i="10"/>
  <c r="Q1552" i="10"/>
  <c r="P1552" i="10"/>
  <c r="O1552" i="10"/>
  <c r="N1552" i="10"/>
  <c r="M1552" i="10"/>
  <c r="F1552" i="10"/>
  <c r="E1552" i="10"/>
  <c r="R1551" i="10"/>
  <c r="Q1551" i="10"/>
  <c r="P1551" i="10"/>
  <c r="O1551" i="10"/>
  <c r="N1551" i="10"/>
  <c r="M1551" i="10"/>
  <c r="F1551" i="10"/>
  <c r="E1551" i="10"/>
  <c r="R1550" i="10"/>
  <c r="Q1550" i="10"/>
  <c r="P1550" i="10"/>
  <c r="O1550" i="10"/>
  <c r="N1550" i="10"/>
  <c r="M1550" i="10"/>
  <c r="F1550" i="10"/>
  <c r="E1550" i="10"/>
  <c r="R1549" i="10"/>
  <c r="Q1549" i="10"/>
  <c r="P1549" i="10"/>
  <c r="O1549" i="10"/>
  <c r="N1549" i="10"/>
  <c r="M1549" i="10"/>
  <c r="F1549" i="10"/>
  <c r="E1549" i="10"/>
  <c r="R1548" i="10"/>
  <c r="Q1548" i="10"/>
  <c r="P1548" i="10"/>
  <c r="O1548" i="10"/>
  <c r="N1548" i="10"/>
  <c r="M1548" i="10"/>
  <c r="F1548" i="10"/>
  <c r="E1548" i="10"/>
  <c r="R1547" i="10"/>
  <c r="Q1547" i="10"/>
  <c r="P1547" i="10"/>
  <c r="O1547" i="10"/>
  <c r="N1547" i="10"/>
  <c r="M1547" i="10"/>
  <c r="F1547" i="10"/>
  <c r="E1547" i="10"/>
  <c r="R1546" i="10"/>
  <c r="Q1546" i="10"/>
  <c r="P1546" i="10"/>
  <c r="O1546" i="10"/>
  <c r="N1546" i="10"/>
  <c r="M1546" i="10"/>
  <c r="F1546" i="10"/>
  <c r="E1546" i="10"/>
  <c r="R1545" i="10"/>
  <c r="Q1545" i="10"/>
  <c r="P1545" i="10"/>
  <c r="O1545" i="10"/>
  <c r="N1545" i="10"/>
  <c r="M1545" i="10"/>
  <c r="F1545" i="10"/>
  <c r="E1545" i="10"/>
  <c r="R1544" i="10"/>
  <c r="Q1544" i="10"/>
  <c r="P1544" i="10"/>
  <c r="O1544" i="10"/>
  <c r="N1544" i="10"/>
  <c r="M1544" i="10"/>
  <c r="F1544" i="10"/>
  <c r="E1544" i="10"/>
  <c r="R1543" i="10"/>
  <c r="Q1543" i="10"/>
  <c r="P1543" i="10"/>
  <c r="O1543" i="10"/>
  <c r="N1543" i="10"/>
  <c r="M1543" i="10"/>
  <c r="F1543" i="10"/>
  <c r="E1543" i="10"/>
  <c r="R1542" i="10"/>
  <c r="Q1542" i="10"/>
  <c r="P1542" i="10"/>
  <c r="O1542" i="10"/>
  <c r="N1542" i="10"/>
  <c r="M1542" i="10"/>
  <c r="F1542" i="10"/>
  <c r="E1542" i="10"/>
  <c r="R1541" i="10"/>
  <c r="Q1541" i="10"/>
  <c r="P1541" i="10"/>
  <c r="O1541" i="10"/>
  <c r="N1541" i="10"/>
  <c r="M1541" i="10"/>
  <c r="F1541" i="10"/>
  <c r="E1541" i="10"/>
  <c r="R1540" i="10"/>
  <c r="Q1540" i="10"/>
  <c r="P1540" i="10"/>
  <c r="O1540" i="10"/>
  <c r="N1540" i="10"/>
  <c r="M1540" i="10"/>
  <c r="F1540" i="10"/>
  <c r="E1540" i="10"/>
  <c r="R1539" i="10"/>
  <c r="Q1539" i="10"/>
  <c r="P1539" i="10"/>
  <c r="O1539" i="10"/>
  <c r="N1539" i="10"/>
  <c r="M1539" i="10"/>
  <c r="F1539" i="10"/>
  <c r="E1539" i="10"/>
  <c r="R1538" i="10"/>
  <c r="Q1538" i="10"/>
  <c r="P1538" i="10"/>
  <c r="O1538" i="10"/>
  <c r="N1538" i="10"/>
  <c r="M1538" i="10"/>
  <c r="F1538" i="10"/>
  <c r="E1538" i="10"/>
  <c r="R1537" i="10"/>
  <c r="Q1537" i="10"/>
  <c r="P1537" i="10"/>
  <c r="O1537" i="10"/>
  <c r="N1537" i="10"/>
  <c r="M1537" i="10"/>
  <c r="F1537" i="10"/>
  <c r="E1537" i="10"/>
  <c r="R1536" i="10"/>
  <c r="Q1536" i="10"/>
  <c r="P1536" i="10"/>
  <c r="O1536" i="10"/>
  <c r="N1536" i="10"/>
  <c r="M1536" i="10"/>
  <c r="F1536" i="10"/>
  <c r="E1536" i="10"/>
  <c r="R1535" i="10"/>
  <c r="Q1535" i="10"/>
  <c r="P1535" i="10"/>
  <c r="O1535" i="10"/>
  <c r="N1535" i="10"/>
  <c r="M1535" i="10"/>
  <c r="F1535" i="10"/>
  <c r="E1535" i="10"/>
  <c r="R1534" i="10"/>
  <c r="Q1534" i="10"/>
  <c r="P1534" i="10"/>
  <c r="O1534" i="10"/>
  <c r="N1534" i="10"/>
  <c r="M1534" i="10"/>
  <c r="F1534" i="10"/>
  <c r="E1534" i="10"/>
  <c r="R1533" i="10"/>
  <c r="Q1533" i="10"/>
  <c r="P1533" i="10"/>
  <c r="O1533" i="10"/>
  <c r="N1533" i="10"/>
  <c r="M1533" i="10"/>
  <c r="F1533" i="10"/>
  <c r="E1533" i="10"/>
  <c r="R1532" i="10"/>
  <c r="Q1532" i="10"/>
  <c r="P1532" i="10"/>
  <c r="O1532" i="10"/>
  <c r="N1532" i="10"/>
  <c r="M1532" i="10"/>
  <c r="F1532" i="10"/>
  <c r="E1532" i="10"/>
  <c r="R1531" i="10"/>
  <c r="Q1531" i="10"/>
  <c r="P1531" i="10"/>
  <c r="O1531" i="10"/>
  <c r="N1531" i="10"/>
  <c r="M1531" i="10"/>
  <c r="F1531" i="10"/>
  <c r="E1531" i="10"/>
  <c r="R1530" i="10"/>
  <c r="Q1530" i="10"/>
  <c r="P1530" i="10"/>
  <c r="O1530" i="10"/>
  <c r="N1530" i="10"/>
  <c r="M1530" i="10"/>
  <c r="F1530" i="10"/>
  <c r="E1530" i="10"/>
  <c r="R1529" i="10"/>
  <c r="Q1529" i="10"/>
  <c r="P1529" i="10"/>
  <c r="O1529" i="10"/>
  <c r="N1529" i="10"/>
  <c r="M1529" i="10"/>
  <c r="F1529" i="10"/>
  <c r="E1529" i="10"/>
  <c r="R1528" i="10"/>
  <c r="Q1528" i="10"/>
  <c r="P1528" i="10"/>
  <c r="O1528" i="10"/>
  <c r="N1528" i="10"/>
  <c r="M1528" i="10"/>
  <c r="F1528" i="10"/>
  <c r="E1528" i="10"/>
  <c r="R1527" i="10"/>
  <c r="Q1527" i="10"/>
  <c r="P1527" i="10"/>
  <c r="O1527" i="10"/>
  <c r="N1527" i="10"/>
  <c r="M1527" i="10"/>
  <c r="F1527" i="10"/>
  <c r="E1527" i="10"/>
  <c r="R1526" i="10"/>
  <c r="Q1526" i="10"/>
  <c r="P1526" i="10"/>
  <c r="O1526" i="10"/>
  <c r="N1526" i="10"/>
  <c r="M1526" i="10"/>
  <c r="F1526" i="10"/>
  <c r="E1526" i="10"/>
  <c r="R1525" i="10"/>
  <c r="Q1525" i="10"/>
  <c r="P1525" i="10"/>
  <c r="O1525" i="10"/>
  <c r="N1525" i="10"/>
  <c r="M1525" i="10"/>
  <c r="F1525" i="10"/>
  <c r="E1525" i="10"/>
  <c r="R1524" i="10"/>
  <c r="Q1524" i="10"/>
  <c r="P1524" i="10"/>
  <c r="O1524" i="10"/>
  <c r="N1524" i="10"/>
  <c r="M1524" i="10"/>
  <c r="F1524" i="10"/>
  <c r="E1524" i="10"/>
  <c r="R1523" i="10"/>
  <c r="Q1523" i="10"/>
  <c r="P1523" i="10"/>
  <c r="O1523" i="10"/>
  <c r="N1523" i="10"/>
  <c r="M1523" i="10"/>
  <c r="F1523" i="10"/>
  <c r="E1523" i="10"/>
  <c r="R1522" i="10"/>
  <c r="Q1522" i="10"/>
  <c r="P1522" i="10"/>
  <c r="O1522" i="10"/>
  <c r="N1522" i="10"/>
  <c r="M1522" i="10"/>
  <c r="F1522" i="10"/>
  <c r="E1522" i="10"/>
  <c r="R1521" i="10"/>
  <c r="Q1521" i="10"/>
  <c r="P1521" i="10"/>
  <c r="O1521" i="10"/>
  <c r="N1521" i="10"/>
  <c r="M1521" i="10"/>
  <c r="F1521" i="10"/>
  <c r="E1521" i="10"/>
  <c r="R1520" i="10"/>
  <c r="Q1520" i="10"/>
  <c r="P1520" i="10"/>
  <c r="O1520" i="10"/>
  <c r="N1520" i="10"/>
  <c r="M1520" i="10"/>
  <c r="F1520" i="10"/>
  <c r="E1520" i="10"/>
  <c r="R1519" i="10"/>
  <c r="Q1519" i="10"/>
  <c r="P1519" i="10"/>
  <c r="O1519" i="10"/>
  <c r="N1519" i="10"/>
  <c r="M1519" i="10"/>
  <c r="F1519" i="10"/>
  <c r="E1519" i="10"/>
  <c r="R1518" i="10"/>
  <c r="Q1518" i="10"/>
  <c r="P1518" i="10"/>
  <c r="O1518" i="10"/>
  <c r="N1518" i="10"/>
  <c r="M1518" i="10"/>
  <c r="F1518" i="10"/>
  <c r="E1518" i="10"/>
  <c r="R1517" i="10"/>
  <c r="Q1517" i="10"/>
  <c r="P1517" i="10"/>
  <c r="O1517" i="10"/>
  <c r="N1517" i="10"/>
  <c r="M1517" i="10"/>
  <c r="F1517" i="10"/>
  <c r="E1517" i="10"/>
  <c r="R1516" i="10"/>
  <c r="Q1516" i="10"/>
  <c r="P1516" i="10"/>
  <c r="O1516" i="10"/>
  <c r="N1516" i="10"/>
  <c r="M1516" i="10"/>
  <c r="F1516" i="10"/>
  <c r="E1516" i="10"/>
  <c r="R1515" i="10"/>
  <c r="Q1515" i="10"/>
  <c r="P1515" i="10"/>
  <c r="O1515" i="10"/>
  <c r="N1515" i="10"/>
  <c r="M1515" i="10"/>
  <c r="F1515" i="10"/>
  <c r="E1515" i="10"/>
  <c r="R1514" i="10"/>
  <c r="Q1514" i="10"/>
  <c r="P1514" i="10"/>
  <c r="O1514" i="10"/>
  <c r="N1514" i="10"/>
  <c r="M1514" i="10"/>
  <c r="F1514" i="10"/>
  <c r="E1514" i="10"/>
  <c r="R1513" i="10"/>
  <c r="Q1513" i="10"/>
  <c r="P1513" i="10"/>
  <c r="O1513" i="10"/>
  <c r="N1513" i="10"/>
  <c r="M1513" i="10"/>
  <c r="F1513" i="10"/>
  <c r="E1513" i="10"/>
  <c r="R1512" i="10"/>
  <c r="Q1512" i="10"/>
  <c r="P1512" i="10"/>
  <c r="O1512" i="10"/>
  <c r="N1512" i="10"/>
  <c r="M1512" i="10"/>
  <c r="F1512" i="10"/>
  <c r="E1512" i="10"/>
  <c r="R1511" i="10"/>
  <c r="Q1511" i="10"/>
  <c r="P1511" i="10"/>
  <c r="O1511" i="10"/>
  <c r="N1511" i="10"/>
  <c r="M1511" i="10"/>
  <c r="F1511" i="10"/>
  <c r="E1511" i="10"/>
  <c r="R1510" i="10"/>
  <c r="Q1510" i="10"/>
  <c r="P1510" i="10"/>
  <c r="O1510" i="10"/>
  <c r="N1510" i="10"/>
  <c r="M1510" i="10"/>
  <c r="F1510" i="10"/>
  <c r="E1510" i="10"/>
  <c r="R1509" i="10"/>
  <c r="Q1509" i="10"/>
  <c r="P1509" i="10"/>
  <c r="O1509" i="10"/>
  <c r="N1509" i="10"/>
  <c r="M1509" i="10"/>
  <c r="F1509" i="10"/>
  <c r="E1509" i="10"/>
  <c r="R1508" i="10"/>
  <c r="Q1508" i="10"/>
  <c r="P1508" i="10"/>
  <c r="O1508" i="10"/>
  <c r="N1508" i="10"/>
  <c r="M1508" i="10"/>
  <c r="F1508" i="10"/>
  <c r="E1508" i="10"/>
  <c r="R1507" i="10"/>
  <c r="Q1507" i="10"/>
  <c r="P1507" i="10"/>
  <c r="O1507" i="10"/>
  <c r="N1507" i="10"/>
  <c r="M1507" i="10"/>
  <c r="F1507" i="10"/>
  <c r="E1507" i="10"/>
  <c r="R1506" i="10"/>
  <c r="Q1506" i="10"/>
  <c r="P1506" i="10"/>
  <c r="O1506" i="10"/>
  <c r="N1506" i="10"/>
  <c r="M1506" i="10"/>
  <c r="F1506" i="10"/>
  <c r="E1506" i="10"/>
  <c r="R1505" i="10"/>
  <c r="Q1505" i="10"/>
  <c r="P1505" i="10"/>
  <c r="O1505" i="10"/>
  <c r="N1505" i="10"/>
  <c r="M1505" i="10"/>
  <c r="F1505" i="10"/>
  <c r="E1505" i="10"/>
  <c r="R1504" i="10"/>
  <c r="Q1504" i="10"/>
  <c r="P1504" i="10"/>
  <c r="O1504" i="10"/>
  <c r="N1504" i="10"/>
  <c r="M1504" i="10"/>
  <c r="F1504" i="10"/>
  <c r="E1504" i="10"/>
  <c r="R1503" i="10"/>
  <c r="Q1503" i="10"/>
  <c r="P1503" i="10"/>
  <c r="O1503" i="10"/>
  <c r="N1503" i="10"/>
  <c r="M1503" i="10"/>
  <c r="F1503" i="10"/>
  <c r="E1503" i="10"/>
  <c r="R1502" i="10"/>
  <c r="Q1502" i="10"/>
  <c r="P1502" i="10"/>
  <c r="O1502" i="10"/>
  <c r="N1502" i="10"/>
  <c r="M1502" i="10"/>
  <c r="F1502" i="10"/>
  <c r="E1502" i="10"/>
  <c r="R1501" i="10"/>
  <c r="Q1501" i="10"/>
  <c r="P1501" i="10"/>
  <c r="O1501" i="10"/>
  <c r="N1501" i="10"/>
  <c r="M1501" i="10"/>
  <c r="F1501" i="10"/>
  <c r="E1501" i="10"/>
  <c r="R1500" i="10"/>
  <c r="Q1500" i="10"/>
  <c r="P1500" i="10"/>
  <c r="O1500" i="10"/>
  <c r="N1500" i="10"/>
  <c r="M1500" i="10"/>
  <c r="F1500" i="10"/>
  <c r="E1500" i="10"/>
  <c r="R1499" i="10"/>
  <c r="Q1499" i="10"/>
  <c r="P1499" i="10"/>
  <c r="O1499" i="10"/>
  <c r="N1499" i="10"/>
  <c r="M1499" i="10"/>
  <c r="F1499" i="10"/>
  <c r="E1499" i="10"/>
  <c r="R1498" i="10"/>
  <c r="Q1498" i="10"/>
  <c r="P1498" i="10"/>
  <c r="O1498" i="10"/>
  <c r="N1498" i="10"/>
  <c r="M1498" i="10"/>
  <c r="F1498" i="10"/>
  <c r="E1498" i="10"/>
  <c r="R1497" i="10"/>
  <c r="Q1497" i="10"/>
  <c r="P1497" i="10"/>
  <c r="O1497" i="10"/>
  <c r="N1497" i="10"/>
  <c r="M1497" i="10"/>
  <c r="F1497" i="10"/>
  <c r="E1497" i="10"/>
  <c r="R1496" i="10"/>
  <c r="Q1496" i="10"/>
  <c r="P1496" i="10"/>
  <c r="O1496" i="10"/>
  <c r="N1496" i="10"/>
  <c r="M1496" i="10"/>
  <c r="F1496" i="10"/>
  <c r="E1496" i="10"/>
  <c r="R1495" i="10"/>
  <c r="Q1495" i="10"/>
  <c r="P1495" i="10"/>
  <c r="O1495" i="10"/>
  <c r="N1495" i="10"/>
  <c r="M1495" i="10"/>
  <c r="F1495" i="10"/>
  <c r="E1495" i="10"/>
  <c r="R1494" i="10"/>
  <c r="Q1494" i="10"/>
  <c r="P1494" i="10"/>
  <c r="O1494" i="10"/>
  <c r="N1494" i="10"/>
  <c r="M1494" i="10"/>
  <c r="F1494" i="10"/>
  <c r="E1494" i="10"/>
  <c r="R1493" i="10"/>
  <c r="Q1493" i="10"/>
  <c r="P1493" i="10"/>
  <c r="O1493" i="10"/>
  <c r="N1493" i="10"/>
  <c r="M1493" i="10"/>
  <c r="F1493" i="10"/>
  <c r="E1493" i="10"/>
  <c r="R1492" i="10"/>
  <c r="Q1492" i="10"/>
  <c r="P1492" i="10"/>
  <c r="O1492" i="10"/>
  <c r="N1492" i="10"/>
  <c r="M1492" i="10"/>
  <c r="F1492" i="10"/>
  <c r="E1492" i="10"/>
  <c r="R1491" i="10"/>
  <c r="Q1491" i="10"/>
  <c r="P1491" i="10"/>
  <c r="O1491" i="10"/>
  <c r="N1491" i="10"/>
  <c r="M1491" i="10"/>
  <c r="F1491" i="10"/>
  <c r="E1491" i="10"/>
  <c r="R1490" i="10"/>
  <c r="Q1490" i="10"/>
  <c r="P1490" i="10"/>
  <c r="O1490" i="10"/>
  <c r="N1490" i="10"/>
  <c r="M1490" i="10"/>
  <c r="F1490" i="10"/>
  <c r="E1490" i="10"/>
  <c r="R1489" i="10"/>
  <c r="Q1489" i="10"/>
  <c r="P1489" i="10"/>
  <c r="O1489" i="10"/>
  <c r="N1489" i="10"/>
  <c r="M1489" i="10"/>
  <c r="F1489" i="10"/>
  <c r="E1489" i="10"/>
  <c r="R1488" i="10"/>
  <c r="Q1488" i="10"/>
  <c r="P1488" i="10"/>
  <c r="O1488" i="10"/>
  <c r="N1488" i="10"/>
  <c r="M1488" i="10"/>
  <c r="F1488" i="10"/>
  <c r="E1488" i="10"/>
  <c r="R1487" i="10"/>
  <c r="Q1487" i="10"/>
  <c r="P1487" i="10"/>
  <c r="O1487" i="10"/>
  <c r="N1487" i="10"/>
  <c r="M1487" i="10"/>
  <c r="F1487" i="10"/>
  <c r="E1487" i="10"/>
  <c r="R1486" i="10"/>
  <c r="Q1486" i="10"/>
  <c r="P1486" i="10"/>
  <c r="O1486" i="10"/>
  <c r="N1486" i="10"/>
  <c r="M1486" i="10"/>
  <c r="F1486" i="10"/>
  <c r="E1486" i="10"/>
  <c r="R1485" i="10"/>
  <c r="Q1485" i="10"/>
  <c r="P1485" i="10"/>
  <c r="O1485" i="10"/>
  <c r="N1485" i="10"/>
  <c r="M1485" i="10"/>
  <c r="F1485" i="10"/>
  <c r="E1485" i="10"/>
  <c r="R1484" i="10"/>
  <c r="Q1484" i="10"/>
  <c r="P1484" i="10"/>
  <c r="O1484" i="10"/>
  <c r="N1484" i="10"/>
  <c r="M1484" i="10"/>
  <c r="F1484" i="10"/>
  <c r="E1484" i="10"/>
  <c r="R1483" i="10"/>
  <c r="Q1483" i="10"/>
  <c r="P1483" i="10"/>
  <c r="O1483" i="10"/>
  <c r="N1483" i="10"/>
  <c r="M1483" i="10"/>
  <c r="F1483" i="10"/>
  <c r="E1483" i="10"/>
  <c r="R1482" i="10"/>
  <c r="Q1482" i="10"/>
  <c r="P1482" i="10"/>
  <c r="O1482" i="10"/>
  <c r="N1482" i="10"/>
  <c r="M1482" i="10"/>
  <c r="F1482" i="10"/>
  <c r="E1482" i="10"/>
  <c r="R1481" i="10"/>
  <c r="Q1481" i="10"/>
  <c r="P1481" i="10"/>
  <c r="O1481" i="10"/>
  <c r="N1481" i="10"/>
  <c r="M1481" i="10"/>
  <c r="F1481" i="10"/>
  <c r="E1481" i="10"/>
  <c r="R1480" i="10"/>
  <c r="Q1480" i="10"/>
  <c r="P1480" i="10"/>
  <c r="O1480" i="10"/>
  <c r="N1480" i="10"/>
  <c r="M1480" i="10"/>
  <c r="F1480" i="10"/>
  <c r="E1480" i="10"/>
  <c r="R1479" i="10"/>
  <c r="Q1479" i="10"/>
  <c r="P1479" i="10"/>
  <c r="O1479" i="10"/>
  <c r="N1479" i="10"/>
  <c r="M1479" i="10"/>
  <c r="F1479" i="10"/>
  <c r="E1479" i="10"/>
  <c r="R1478" i="10"/>
  <c r="Q1478" i="10"/>
  <c r="P1478" i="10"/>
  <c r="O1478" i="10"/>
  <c r="N1478" i="10"/>
  <c r="M1478" i="10"/>
  <c r="F1478" i="10"/>
  <c r="E1478" i="10"/>
  <c r="R1477" i="10"/>
  <c r="Q1477" i="10"/>
  <c r="P1477" i="10"/>
  <c r="O1477" i="10"/>
  <c r="N1477" i="10"/>
  <c r="M1477" i="10"/>
  <c r="F1477" i="10"/>
  <c r="E1477" i="10"/>
  <c r="R1476" i="10"/>
  <c r="Q1476" i="10"/>
  <c r="P1476" i="10"/>
  <c r="O1476" i="10"/>
  <c r="N1476" i="10"/>
  <c r="M1476" i="10"/>
  <c r="F1476" i="10"/>
  <c r="E1476" i="10"/>
  <c r="R1475" i="10"/>
  <c r="Q1475" i="10"/>
  <c r="P1475" i="10"/>
  <c r="O1475" i="10"/>
  <c r="N1475" i="10"/>
  <c r="M1475" i="10"/>
  <c r="F1475" i="10"/>
  <c r="E1475" i="10"/>
  <c r="R1474" i="10"/>
  <c r="Q1474" i="10"/>
  <c r="P1474" i="10"/>
  <c r="O1474" i="10"/>
  <c r="N1474" i="10"/>
  <c r="M1474" i="10"/>
  <c r="F1474" i="10"/>
  <c r="E1474" i="10"/>
  <c r="R1473" i="10"/>
  <c r="Q1473" i="10"/>
  <c r="P1473" i="10"/>
  <c r="O1473" i="10"/>
  <c r="N1473" i="10"/>
  <c r="M1473" i="10"/>
  <c r="F1473" i="10"/>
  <c r="E1473" i="10"/>
  <c r="R1472" i="10"/>
  <c r="Q1472" i="10"/>
  <c r="P1472" i="10"/>
  <c r="O1472" i="10"/>
  <c r="N1472" i="10"/>
  <c r="M1472" i="10"/>
  <c r="F1472" i="10"/>
  <c r="E1472" i="10"/>
  <c r="R1471" i="10"/>
  <c r="Q1471" i="10"/>
  <c r="P1471" i="10"/>
  <c r="O1471" i="10"/>
  <c r="N1471" i="10"/>
  <c r="M1471" i="10"/>
  <c r="F1471" i="10"/>
  <c r="E1471" i="10"/>
  <c r="R1470" i="10"/>
  <c r="Q1470" i="10"/>
  <c r="P1470" i="10"/>
  <c r="O1470" i="10"/>
  <c r="N1470" i="10"/>
  <c r="M1470" i="10"/>
  <c r="F1470" i="10"/>
  <c r="E1470" i="10"/>
  <c r="R1469" i="10"/>
  <c r="Q1469" i="10"/>
  <c r="P1469" i="10"/>
  <c r="O1469" i="10"/>
  <c r="N1469" i="10"/>
  <c r="M1469" i="10"/>
  <c r="F1469" i="10"/>
  <c r="E1469" i="10"/>
  <c r="R1468" i="10"/>
  <c r="Q1468" i="10"/>
  <c r="P1468" i="10"/>
  <c r="O1468" i="10"/>
  <c r="N1468" i="10"/>
  <c r="M1468" i="10"/>
  <c r="F1468" i="10"/>
  <c r="E1468" i="10"/>
  <c r="R1467" i="10"/>
  <c r="Q1467" i="10"/>
  <c r="P1467" i="10"/>
  <c r="O1467" i="10"/>
  <c r="N1467" i="10"/>
  <c r="M1467" i="10"/>
  <c r="F1467" i="10"/>
  <c r="E1467" i="10"/>
  <c r="R1466" i="10"/>
  <c r="Q1466" i="10"/>
  <c r="P1466" i="10"/>
  <c r="O1466" i="10"/>
  <c r="N1466" i="10"/>
  <c r="M1466" i="10"/>
  <c r="F1466" i="10"/>
  <c r="E1466" i="10"/>
  <c r="R1465" i="10"/>
  <c r="Q1465" i="10"/>
  <c r="P1465" i="10"/>
  <c r="O1465" i="10"/>
  <c r="N1465" i="10"/>
  <c r="M1465" i="10"/>
  <c r="F1465" i="10"/>
  <c r="E1465" i="10"/>
  <c r="R1464" i="10"/>
  <c r="Q1464" i="10"/>
  <c r="P1464" i="10"/>
  <c r="O1464" i="10"/>
  <c r="N1464" i="10"/>
  <c r="M1464" i="10"/>
  <c r="F1464" i="10"/>
  <c r="E1464" i="10"/>
  <c r="R1463" i="10"/>
  <c r="Q1463" i="10"/>
  <c r="P1463" i="10"/>
  <c r="O1463" i="10"/>
  <c r="N1463" i="10"/>
  <c r="M1463" i="10"/>
  <c r="F1463" i="10"/>
  <c r="E1463" i="10"/>
  <c r="R1462" i="10"/>
  <c r="Q1462" i="10"/>
  <c r="P1462" i="10"/>
  <c r="O1462" i="10"/>
  <c r="N1462" i="10"/>
  <c r="M1462" i="10"/>
  <c r="F1462" i="10"/>
  <c r="E1462" i="10"/>
  <c r="R1461" i="10"/>
  <c r="Q1461" i="10"/>
  <c r="P1461" i="10"/>
  <c r="O1461" i="10"/>
  <c r="N1461" i="10"/>
  <c r="M1461" i="10"/>
  <c r="F1461" i="10"/>
  <c r="E1461" i="10"/>
  <c r="R1460" i="10"/>
  <c r="Q1460" i="10"/>
  <c r="P1460" i="10"/>
  <c r="O1460" i="10"/>
  <c r="N1460" i="10"/>
  <c r="M1460" i="10"/>
  <c r="F1460" i="10"/>
  <c r="E1460" i="10"/>
  <c r="R1459" i="10"/>
  <c r="Q1459" i="10"/>
  <c r="P1459" i="10"/>
  <c r="O1459" i="10"/>
  <c r="N1459" i="10"/>
  <c r="M1459" i="10"/>
  <c r="F1459" i="10"/>
  <c r="E1459" i="10"/>
  <c r="R1458" i="10"/>
  <c r="Q1458" i="10"/>
  <c r="P1458" i="10"/>
  <c r="O1458" i="10"/>
  <c r="N1458" i="10"/>
  <c r="M1458" i="10"/>
  <c r="F1458" i="10"/>
  <c r="E1458" i="10"/>
  <c r="R1457" i="10"/>
  <c r="Q1457" i="10"/>
  <c r="P1457" i="10"/>
  <c r="O1457" i="10"/>
  <c r="N1457" i="10"/>
  <c r="M1457" i="10"/>
  <c r="F1457" i="10"/>
  <c r="E1457" i="10"/>
  <c r="R1456" i="10"/>
  <c r="Q1456" i="10"/>
  <c r="P1456" i="10"/>
  <c r="O1456" i="10"/>
  <c r="N1456" i="10"/>
  <c r="M1456" i="10"/>
  <c r="F1456" i="10"/>
  <c r="E1456" i="10"/>
  <c r="R1455" i="10"/>
  <c r="Q1455" i="10"/>
  <c r="P1455" i="10"/>
  <c r="O1455" i="10"/>
  <c r="N1455" i="10"/>
  <c r="M1455" i="10"/>
  <c r="F1455" i="10"/>
  <c r="E1455" i="10"/>
  <c r="R1454" i="10"/>
  <c r="Q1454" i="10"/>
  <c r="P1454" i="10"/>
  <c r="O1454" i="10"/>
  <c r="N1454" i="10"/>
  <c r="M1454" i="10"/>
  <c r="F1454" i="10"/>
  <c r="E1454" i="10"/>
  <c r="R1453" i="10"/>
  <c r="Q1453" i="10"/>
  <c r="P1453" i="10"/>
  <c r="O1453" i="10"/>
  <c r="N1453" i="10"/>
  <c r="M1453" i="10"/>
  <c r="F1453" i="10"/>
  <c r="E1453" i="10"/>
  <c r="R1452" i="10"/>
  <c r="Q1452" i="10"/>
  <c r="P1452" i="10"/>
  <c r="O1452" i="10"/>
  <c r="N1452" i="10"/>
  <c r="M1452" i="10"/>
  <c r="F1452" i="10"/>
  <c r="E1452" i="10"/>
  <c r="R1451" i="10"/>
  <c r="Q1451" i="10"/>
  <c r="P1451" i="10"/>
  <c r="O1451" i="10"/>
  <c r="N1451" i="10"/>
  <c r="M1451" i="10"/>
  <c r="F1451" i="10"/>
  <c r="E1451" i="10"/>
  <c r="R1450" i="10"/>
  <c r="Q1450" i="10"/>
  <c r="P1450" i="10"/>
  <c r="O1450" i="10"/>
  <c r="N1450" i="10"/>
  <c r="M1450" i="10"/>
  <c r="F1450" i="10"/>
  <c r="E1450" i="10"/>
  <c r="R1449" i="10"/>
  <c r="Q1449" i="10"/>
  <c r="P1449" i="10"/>
  <c r="O1449" i="10"/>
  <c r="N1449" i="10"/>
  <c r="M1449" i="10"/>
  <c r="F1449" i="10"/>
  <c r="E1449" i="10"/>
  <c r="R1448" i="10"/>
  <c r="Q1448" i="10"/>
  <c r="P1448" i="10"/>
  <c r="O1448" i="10"/>
  <c r="N1448" i="10"/>
  <c r="M1448" i="10"/>
  <c r="F1448" i="10"/>
  <c r="E1448" i="10"/>
  <c r="R1447" i="10"/>
  <c r="Q1447" i="10"/>
  <c r="P1447" i="10"/>
  <c r="O1447" i="10"/>
  <c r="N1447" i="10"/>
  <c r="M1447" i="10"/>
  <c r="F1447" i="10"/>
  <c r="E1447" i="10"/>
  <c r="R1446" i="10"/>
  <c r="Q1446" i="10"/>
  <c r="P1446" i="10"/>
  <c r="O1446" i="10"/>
  <c r="N1446" i="10"/>
  <c r="M1446" i="10"/>
  <c r="F1446" i="10"/>
  <c r="E1446" i="10"/>
  <c r="R1445" i="10"/>
  <c r="Q1445" i="10"/>
  <c r="P1445" i="10"/>
  <c r="O1445" i="10"/>
  <c r="N1445" i="10"/>
  <c r="M1445" i="10"/>
  <c r="F1445" i="10"/>
  <c r="E1445" i="10"/>
  <c r="R1444" i="10"/>
  <c r="Q1444" i="10"/>
  <c r="P1444" i="10"/>
  <c r="O1444" i="10"/>
  <c r="N1444" i="10"/>
  <c r="M1444" i="10"/>
  <c r="F1444" i="10"/>
  <c r="E1444" i="10"/>
  <c r="R1443" i="10"/>
  <c r="Q1443" i="10"/>
  <c r="P1443" i="10"/>
  <c r="O1443" i="10"/>
  <c r="N1443" i="10"/>
  <c r="M1443" i="10"/>
  <c r="F1443" i="10"/>
  <c r="E1443" i="10"/>
  <c r="R1442" i="10"/>
  <c r="Q1442" i="10"/>
  <c r="P1442" i="10"/>
  <c r="O1442" i="10"/>
  <c r="N1442" i="10"/>
  <c r="M1442" i="10"/>
  <c r="F1442" i="10"/>
  <c r="E1442" i="10"/>
  <c r="R1441" i="10"/>
  <c r="Q1441" i="10"/>
  <c r="P1441" i="10"/>
  <c r="O1441" i="10"/>
  <c r="N1441" i="10"/>
  <c r="M1441" i="10"/>
  <c r="F1441" i="10"/>
  <c r="E1441" i="10"/>
  <c r="R1440" i="10"/>
  <c r="Q1440" i="10"/>
  <c r="P1440" i="10"/>
  <c r="O1440" i="10"/>
  <c r="N1440" i="10"/>
  <c r="M1440" i="10"/>
  <c r="F1440" i="10"/>
  <c r="E1440" i="10"/>
  <c r="R1439" i="10"/>
  <c r="Q1439" i="10"/>
  <c r="P1439" i="10"/>
  <c r="O1439" i="10"/>
  <c r="N1439" i="10"/>
  <c r="M1439" i="10"/>
  <c r="F1439" i="10"/>
  <c r="E1439" i="10"/>
  <c r="R1438" i="10"/>
  <c r="Q1438" i="10"/>
  <c r="P1438" i="10"/>
  <c r="O1438" i="10"/>
  <c r="N1438" i="10"/>
  <c r="M1438" i="10"/>
  <c r="F1438" i="10"/>
  <c r="E1438" i="10"/>
  <c r="R1437" i="10"/>
  <c r="Q1437" i="10"/>
  <c r="P1437" i="10"/>
  <c r="O1437" i="10"/>
  <c r="N1437" i="10"/>
  <c r="M1437" i="10"/>
  <c r="F1437" i="10"/>
  <c r="E1437" i="10"/>
  <c r="R1436" i="10"/>
  <c r="Q1436" i="10"/>
  <c r="P1436" i="10"/>
  <c r="O1436" i="10"/>
  <c r="N1436" i="10"/>
  <c r="M1436" i="10"/>
  <c r="F1436" i="10"/>
  <c r="E1436" i="10"/>
  <c r="R1435" i="10"/>
  <c r="Q1435" i="10"/>
  <c r="P1435" i="10"/>
  <c r="O1435" i="10"/>
  <c r="N1435" i="10"/>
  <c r="M1435" i="10"/>
  <c r="F1435" i="10"/>
  <c r="E1435" i="10"/>
  <c r="R1434" i="10"/>
  <c r="Q1434" i="10"/>
  <c r="P1434" i="10"/>
  <c r="O1434" i="10"/>
  <c r="N1434" i="10"/>
  <c r="M1434" i="10"/>
  <c r="F1434" i="10"/>
  <c r="E1434" i="10"/>
  <c r="R1433" i="10"/>
  <c r="Q1433" i="10"/>
  <c r="P1433" i="10"/>
  <c r="O1433" i="10"/>
  <c r="N1433" i="10"/>
  <c r="M1433" i="10"/>
  <c r="F1433" i="10"/>
  <c r="E1433" i="10"/>
  <c r="R1432" i="10"/>
  <c r="Q1432" i="10"/>
  <c r="P1432" i="10"/>
  <c r="O1432" i="10"/>
  <c r="N1432" i="10"/>
  <c r="M1432" i="10"/>
  <c r="F1432" i="10"/>
  <c r="E1432" i="10"/>
  <c r="R1431" i="10"/>
  <c r="Q1431" i="10"/>
  <c r="P1431" i="10"/>
  <c r="O1431" i="10"/>
  <c r="N1431" i="10"/>
  <c r="M1431" i="10"/>
  <c r="F1431" i="10"/>
  <c r="E1431" i="10"/>
  <c r="R1430" i="10"/>
  <c r="Q1430" i="10"/>
  <c r="P1430" i="10"/>
  <c r="O1430" i="10"/>
  <c r="N1430" i="10"/>
  <c r="M1430" i="10"/>
  <c r="F1430" i="10"/>
  <c r="E1430" i="10"/>
  <c r="R1429" i="10"/>
  <c r="Q1429" i="10"/>
  <c r="P1429" i="10"/>
  <c r="O1429" i="10"/>
  <c r="N1429" i="10"/>
  <c r="M1429" i="10"/>
  <c r="F1429" i="10"/>
  <c r="E1429" i="10"/>
  <c r="R1428" i="10"/>
  <c r="Q1428" i="10"/>
  <c r="P1428" i="10"/>
  <c r="O1428" i="10"/>
  <c r="N1428" i="10"/>
  <c r="M1428" i="10"/>
  <c r="F1428" i="10"/>
  <c r="E1428" i="10"/>
  <c r="R1427" i="10"/>
  <c r="Q1427" i="10"/>
  <c r="P1427" i="10"/>
  <c r="O1427" i="10"/>
  <c r="N1427" i="10"/>
  <c r="M1427" i="10"/>
  <c r="F1427" i="10"/>
  <c r="E1427" i="10"/>
  <c r="R1426" i="10"/>
  <c r="Q1426" i="10"/>
  <c r="P1426" i="10"/>
  <c r="O1426" i="10"/>
  <c r="N1426" i="10"/>
  <c r="M1426" i="10"/>
  <c r="F1426" i="10"/>
  <c r="E1426" i="10"/>
  <c r="R1425" i="10"/>
  <c r="Q1425" i="10"/>
  <c r="P1425" i="10"/>
  <c r="O1425" i="10"/>
  <c r="N1425" i="10"/>
  <c r="M1425" i="10"/>
  <c r="F1425" i="10"/>
  <c r="E1425" i="10"/>
  <c r="R1424" i="10"/>
  <c r="Q1424" i="10"/>
  <c r="P1424" i="10"/>
  <c r="O1424" i="10"/>
  <c r="N1424" i="10"/>
  <c r="M1424" i="10"/>
  <c r="F1424" i="10"/>
  <c r="E1424" i="10"/>
  <c r="R1423" i="10"/>
  <c r="Q1423" i="10"/>
  <c r="P1423" i="10"/>
  <c r="O1423" i="10"/>
  <c r="N1423" i="10"/>
  <c r="M1423" i="10"/>
  <c r="F1423" i="10"/>
  <c r="E1423" i="10"/>
  <c r="R1422" i="10"/>
  <c r="Q1422" i="10"/>
  <c r="P1422" i="10"/>
  <c r="O1422" i="10"/>
  <c r="N1422" i="10"/>
  <c r="M1422" i="10"/>
  <c r="F1422" i="10"/>
  <c r="E1422" i="10"/>
  <c r="R1421" i="10"/>
  <c r="Q1421" i="10"/>
  <c r="P1421" i="10"/>
  <c r="O1421" i="10"/>
  <c r="N1421" i="10"/>
  <c r="M1421" i="10"/>
  <c r="F1421" i="10"/>
  <c r="E1421" i="10"/>
  <c r="R1420" i="10"/>
  <c r="Q1420" i="10"/>
  <c r="P1420" i="10"/>
  <c r="O1420" i="10"/>
  <c r="N1420" i="10"/>
  <c r="M1420" i="10"/>
  <c r="F1420" i="10"/>
  <c r="E1420" i="10"/>
  <c r="R1419" i="10"/>
  <c r="Q1419" i="10"/>
  <c r="P1419" i="10"/>
  <c r="O1419" i="10"/>
  <c r="N1419" i="10"/>
  <c r="M1419" i="10"/>
  <c r="F1419" i="10"/>
  <c r="E1419" i="10"/>
  <c r="R1418" i="10"/>
  <c r="Q1418" i="10"/>
  <c r="P1418" i="10"/>
  <c r="O1418" i="10"/>
  <c r="N1418" i="10"/>
  <c r="M1418" i="10"/>
  <c r="F1418" i="10"/>
  <c r="E1418" i="10"/>
  <c r="R1417" i="10"/>
  <c r="Q1417" i="10"/>
  <c r="P1417" i="10"/>
  <c r="O1417" i="10"/>
  <c r="N1417" i="10"/>
  <c r="M1417" i="10"/>
  <c r="F1417" i="10"/>
  <c r="E1417" i="10"/>
  <c r="R1416" i="10"/>
  <c r="Q1416" i="10"/>
  <c r="P1416" i="10"/>
  <c r="O1416" i="10"/>
  <c r="N1416" i="10"/>
  <c r="M1416" i="10"/>
  <c r="F1416" i="10"/>
  <c r="E1416" i="10"/>
  <c r="R1415" i="10"/>
  <c r="Q1415" i="10"/>
  <c r="P1415" i="10"/>
  <c r="O1415" i="10"/>
  <c r="N1415" i="10"/>
  <c r="M1415" i="10"/>
  <c r="F1415" i="10"/>
  <c r="E1415" i="10"/>
  <c r="R1414" i="10"/>
  <c r="Q1414" i="10"/>
  <c r="P1414" i="10"/>
  <c r="O1414" i="10"/>
  <c r="N1414" i="10"/>
  <c r="M1414" i="10"/>
  <c r="F1414" i="10"/>
  <c r="E1414" i="10"/>
  <c r="R1413" i="10"/>
  <c r="Q1413" i="10"/>
  <c r="P1413" i="10"/>
  <c r="O1413" i="10"/>
  <c r="N1413" i="10"/>
  <c r="M1413" i="10"/>
  <c r="F1413" i="10"/>
  <c r="E1413" i="10"/>
  <c r="R1412" i="10"/>
  <c r="Q1412" i="10"/>
  <c r="P1412" i="10"/>
  <c r="O1412" i="10"/>
  <c r="N1412" i="10"/>
  <c r="M1412" i="10"/>
  <c r="F1412" i="10"/>
  <c r="E1412" i="10"/>
  <c r="R1411" i="10"/>
  <c r="Q1411" i="10"/>
  <c r="P1411" i="10"/>
  <c r="O1411" i="10"/>
  <c r="N1411" i="10"/>
  <c r="M1411" i="10"/>
  <c r="F1411" i="10"/>
  <c r="E1411" i="10"/>
  <c r="R1410" i="10"/>
  <c r="Q1410" i="10"/>
  <c r="P1410" i="10"/>
  <c r="O1410" i="10"/>
  <c r="N1410" i="10"/>
  <c r="M1410" i="10"/>
  <c r="F1410" i="10"/>
  <c r="E1410" i="10"/>
  <c r="R1409" i="10"/>
  <c r="Q1409" i="10"/>
  <c r="P1409" i="10"/>
  <c r="O1409" i="10"/>
  <c r="N1409" i="10"/>
  <c r="M1409" i="10"/>
  <c r="F1409" i="10"/>
  <c r="E1409" i="10"/>
  <c r="R1408" i="10"/>
  <c r="Q1408" i="10"/>
  <c r="P1408" i="10"/>
  <c r="O1408" i="10"/>
  <c r="N1408" i="10"/>
  <c r="M1408" i="10"/>
  <c r="F1408" i="10"/>
  <c r="E1408" i="10"/>
  <c r="R1407" i="10"/>
  <c r="Q1407" i="10"/>
  <c r="P1407" i="10"/>
  <c r="O1407" i="10"/>
  <c r="N1407" i="10"/>
  <c r="M1407" i="10"/>
  <c r="F1407" i="10"/>
  <c r="E1407" i="10"/>
  <c r="R1406" i="10"/>
  <c r="Q1406" i="10"/>
  <c r="P1406" i="10"/>
  <c r="O1406" i="10"/>
  <c r="N1406" i="10"/>
  <c r="M1406" i="10"/>
  <c r="F1406" i="10"/>
  <c r="E1406" i="10"/>
  <c r="R1405" i="10"/>
  <c r="Q1405" i="10"/>
  <c r="P1405" i="10"/>
  <c r="O1405" i="10"/>
  <c r="N1405" i="10"/>
  <c r="M1405" i="10"/>
  <c r="F1405" i="10"/>
  <c r="E1405" i="10"/>
  <c r="R1404" i="10"/>
  <c r="Q1404" i="10"/>
  <c r="P1404" i="10"/>
  <c r="O1404" i="10"/>
  <c r="N1404" i="10"/>
  <c r="M1404" i="10"/>
  <c r="F1404" i="10"/>
  <c r="E1404" i="10"/>
  <c r="R1403" i="10"/>
  <c r="Q1403" i="10"/>
  <c r="P1403" i="10"/>
  <c r="O1403" i="10"/>
  <c r="N1403" i="10"/>
  <c r="M1403" i="10"/>
  <c r="F1403" i="10"/>
  <c r="E1403" i="10"/>
  <c r="R1402" i="10"/>
  <c r="Q1402" i="10"/>
  <c r="P1402" i="10"/>
  <c r="O1402" i="10"/>
  <c r="N1402" i="10"/>
  <c r="M1402" i="10"/>
  <c r="F1402" i="10"/>
  <c r="E1402" i="10"/>
  <c r="R1401" i="10"/>
  <c r="Q1401" i="10"/>
  <c r="P1401" i="10"/>
  <c r="O1401" i="10"/>
  <c r="N1401" i="10"/>
  <c r="M1401" i="10"/>
  <c r="F1401" i="10"/>
  <c r="E1401" i="10"/>
  <c r="R1400" i="10"/>
  <c r="Q1400" i="10"/>
  <c r="P1400" i="10"/>
  <c r="O1400" i="10"/>
  <c r="N1400" i="10"/>
  <c r="M1400" i="10"/>
  <c r="F1400" i="10"/>
  <c r="E1400" i="10"/>
  <c r="R1399" i="10"/>
  <c r="Q1399" i="10"/>
  <c r="P1399" i="10"/>
  <c r="O1399" i="10"/>
  <c r="N1399" i="10"/>
  <c r="M1399" i="10"/>
  <c r="F1399" i="10"/>
  <c r="E1399" i="10"/>
  <c r="R1398" i="10"/>
  <c r="Q1398" i="10"/>
  <c r="P1398" i="10"/>
  <c r="O1398" i="10"/>
  <c r="N1398" i="10"/>
  <c r="M1398" i="10"/>
  <c r="F1398" i="10"/>
  <c r="E1398" i="10"/>
  <c r="R1397" i="10"/>
  <c r="Q1397" i="10"/>
  <c r="P1397" i="10"/>
  <c r="O1397" i="10"/>
  <c r="N1397" i="10"/>
  <c r="M1397" i="10"/>
  <c r="F1397" i="10"/>
  <c r="E1397" i="10"/>
  <c r="R1396" i="10"/>
  <c r="Q1396" i="10"/>
  <c r="P1396" i="10"/>
  <c r="O1396" i="10"/>
  <c r="N1396" i="10"/>
  <c r="M1396" i="10"/>
  <c r="F1396" i="10"/>
  <c r="E1396" i="10"/>
  <c r="R1395" i="10"/>
  <c r="Q1395" i="10"/>
  <c r="P1395" i="10"/>
  <c r="O1395" i="10"/>
  <c r="N1395" i="10"/>
  <c r="M1395" i="10"/>
  <c r="F1395" i="10"/>
  <c r="E1395" i="10"/>
  <c r="R1394" i="10"/>
  <c r="Q1394" i="10"/>
  <c r="P1394" i="10"/>
  <c r="O1394" i="10"/>
  <c r="N1394" i="10"/>
  <c r="M1394" i="10"/>
  <c r="F1394" i="10"/>
  <c r="E1394" i="10"/>
  <c r="R1393" i="10"/>
  <c r="Q1393" i="10"/>
  <c r="P1393" i="10"/>
  <c r="O1393" i="10"/>
  <c r="N1393" i="10"/>
  <c r="M1393" i="10"/>
  <c r="F1393" i="10"/>
  <c r="E1393" i="10"/>
  <c r="R1392" i="10"/>
  <c r="Q1392" i="10"/>
  <c r="P1392" i="10"/>
  <c r="O1392" i="10"/>
  <c r="N1392" i="10"/>
  <c r="M1392" i="10"/>
  <c r="F1392" i="10"/>
  <c r="E1392" i="10"/>
  <c r="R1391" i="10"/>
  <c r="Q1391" i="10"/>
  <c r="P1391" i="10"/>
  <c r="O1391" i="10"/>
  <c r="N1391" i="10"/>
  <c r="M1391" i="10"/>
  <c r="F1391" i="10"/>
  <c r="E1391" i="10"/>
  <c r="R1390" i="10"/>
  <c r="Q1390" i="10"/>
  <c r="P1390" i="10"/>
  <c r="O1390" i="10"/>
  <c r="N1390" i="10"/>
  <c r="M1390" i="10"/>
  <c r="F1390" i="10"/>
  <c r="E1390" i="10"/>
  <c r="R1389" i="10"/>
  <c r="Q1389" i="10"/>
  <c r="P1389" i="10"/>
  <c r="O1389" i="10"/>
  <c r="N1389" i="10"/>
  <c r="M1389" i="10"/>
  <c r="F1389" i="10"/>
  <c r="E1389" i="10"/>
  <c r="R1388" i="10"/>
  <c r="Q1388" i="10"/>
  <c r="P1388" i="10"/>
  <c r="O1388" i="10"/>
  <c r="N1388" i="10"/>
  <c r="M1388" i="10"/>
  <c r="F1388" i="10"/>
  <c r="E1388" i="10"/>
  <c r="R1387" i="10"/>
  <c r="Q1387" i="10"/>
  <c r="P1387" i="10"/>
  <c r="O1387" i="10"/>
  <c r="N1387" i="10"/>
  <c r="M1387" i="10"/>
  <c r="F1387" i="10"/>
  <c r="E1387" i="10"/>
  <c r="R1386" i="10"/>
  <c r="Q1386" i="10"/>
  <c r="P1386" i="10"/>
  <c r="O1386" i="10"/>
  <c r="N1386" i="10"/>
  <c r="M1386" i="10"/>
  <c r="F1386" i="10"/>
  <c r="E1386" i="10"/>
  <c r="R1385" i="10"/>
  <c r="Q1385" i="10"/>
  <c r="P1385" i="10"/>
  <c r="O1385" i="10"/>
  <c r="N1385" i="10"/>
  <c r="M1385" i="10"/>
  <c r="F1385" i="10"/>
  <c r="E1385" i="10"/>
  <c r="R1384" i="10"/>
  <c r="Q1384" i="10"/>
  <c r="P1384" i="10"/>
  <c r="O1384" i="10"/>
  <c r="N1384" i="10"/>
  <c r="M1384" i="10"/>
  <c r="F1384" i="10"/>
  <c r="E1384" i="10"/>
  <c r="R1383" i="10"/>
  <c r="Q1383" i="10"/>
  <c r="P1383" i="10"/>
  <c r="O1383" i="10"/>
  <c r="N1383" i="10"/>
  <c r="M1383" i="10"/>
  <c r="F1383" i="10"/>
  <c r="E1383" i="10"/>
  <c r="R1382" i="10"/>
  <c r="Q1382" i="10"/>
  <c r="P1382" i="10"/>
  <c r="O1382" i="10"/>
  <c r="N1382" i="10"/>
  <c r="M1382" i="10"/>
  <c r="F1382" i="10"/>
  <c r="E1382" i="10"/>
  <c r="R1381" i="10"/>
  <c r="Q1381" i="10"/>
  <c r="P1381" i="10"/>
  <c r="O1381" i="10"/>
  <c r="N1381" i="10"/>
  <c r="M1381" i="10"/>
  <c r="F1381" i="10"/>
  <c r="E1381" i="10"/>
  <c r="R1380" i="10"/>
  <c r="Q1380" i="10"/>
  <c r="P1380" i="10"/>
  <c r="O1380" i="10"/>
  <c r="N1380" i="10"/>
  <c r="M1380" i="10"/>
  <c r="F1380" i="10"/>
  <c r="E1380" i="10"/>
  <c r="R1379" i="10"/>
  <c r="Q1379" i="10"/>
  <c r="P1379" i="10"/>
  <c r="O1379" i="10"/>
  <c r="N1379" i="10"/>
  <c r="M1379" i="10"/>
  <c r="F1379" i="10"/>
  <c r="E1379" i="10"/>
  <c r="R1378" i="10"/>
  <c r="Q1378" i="10"/>
  <c r="P1378" i="10"/>
  <c r="O1378" i="10"/>
  <c r="N1378" i="10"/>
  <c r="M1378" i="10"/>
  <c r="F1378" i="10"/>
  <c r="E1378" i="10"/>
  <c r="R1377" i="10"/>
  <c r="Q1377" i="10"/>
  <c r="P1377" i="10"/>
  <c r="O1377" i="10"/>
  <c r="N1377" i="10"/>
  <c r="M1377" i="10"/>
  <c r="F1377" i="10"/>
  <c r="E1377" i="10"/>
  <c r="R1376" i="10"/>
  <c r="Q1376" i="10"/>
  <c r="P1376" i="10"/>
  <c r="O1376" i="10"/>
  <c r="N1376" i="10"/>
  <c r="M1376" i="10"/>
  <c r="F1376" i="10"/>
  <c r="E1376" i="10"/>
  <c r="R1375" i="10"/>
  <c r="Q1375" i="10"/>
  <c r="P1375" i="10"/>
  <c r="O1375" i="10"/>
  <c r="N1375" i="10"/>
  <c r="M1375" i="10"/>
  <c r="F1375" i="10"/>
  <c r="E1375" i="10"/>
  <c r="R1374" i="10"/>
  <c r="Q1374" i="10"/>
  <c r="P1374" i="10"/>
  <c r="O1374" i="10"/>
  <c r="N1374" i="10"/>
  <c r="M1374" i="10"/>
  <c r="F1374" i="10"/>
  <c r="E1374" i="10"/>
  <c r="R1373" i="10"/>
  <c r="Q1373" i="10"/>
  <c r="P1373" i="10"/>
  <c r="O1373" i="10"/>
  <c r="N1373" i="10"/>
  <c r="M1373" i="10"/>
  <c r="F1373" i="10"/>
  <c r="E1373" i="10"/>
  <c r="R1372" i="10"/>
  <c r="Q1372" i="10"/>
  <c r="P1372" i="10"/>
  <c r="O1372" i="10"/>
  <c r="N1372" i="10"/>
  <c r="M1372" i="10"/>
  <c r="F1372" i="10"/>
  <c r="E1372" i="10"/>
  <c r="R1371" i="10"/>
  <c r="Q1371" i="10"/>
  <c r="P1371" i="10"/>
  <c r="O1371" i="10"/>
  <c r="N1371" i="10"/>
  <c r="M1371" i="10"/>
  <c r="F1371" i="10"/>
  <c r="E1371" i="10"/>
  <c r="R1370" i="10"/>
  <c r="Q1370" i="10"/>
  <c r="P1370" i="10"/>
  <c r="O1370" i="10"/>
  <c r="N1370" i="10"/>
  <c r="M1370" i="10"/>
  <c r="F1370" i="10"/>
  <c r="E1370" i="10"/>
  <c r="R1369" i="10"/>
  <c r="Q1369" i="10"/>
  <c r="P1369" i="10"/>
  <c r="O1369" i="10"/>
  <c r="N1369" i="10"/>
  <c r="M1369" i="10"/>
  <c r="F1369" i="10"/>
  <c r="E1369" i="10"/>
  <c r="R1368" i="10"/>
  <c r="Q1368" i="10"/>
  <c r="P1368" i="10"/>
  <c r="O1368" i="10"/>
  <c r="N1368" i="10"/>
  <c r="M1368" i="10"/>
  <c r="F1368" i="10"/>
  <c r="E1368" i="10"/>
  <c r="R1367" i="10"/>
  <c r="Q1367" i="10"/>
  <c r="P1367" i="10"/>
  <c r="O1367" i="10"/>
  <c r="N1367" i="10"/>
  <c r="M1367" i="10"/>
  <c r="F1367" i="10"/>
  <c r="E1367" i="10"/>
  <c r="R1366" i="10"/>
  <c r="Q1366" i="10"/>
  <c r="P1366" i="10"/>
  <c r="O1366" i="10"/>
  <c r="N1366" i="10"/>
  <c r="M1366" i="10"/>
  <c r="F1366" i="10"/>
  <c r="E1366" i="10"/>
  <c r="R1365" i="10"/>
  <c r="Q1365" i="10"/>
  <c r="P1365" i="10"/>
  <c r="O1365" i="10"/>
  <c r="N1365" i="10"/>
  <c r="M1365" i="10"/>
  <c r="F1365" i="10"/>
  <c r="E1365" i="10"/>
  <c r="R1364" i="10"/>
  <c r="Q1364" i="10"/>
  <c r="P1364" i="10"/>
  <c r="O1364" i="10"/>
  <c r="N1364" i="10"/>
  <c r="M1364" i="10"/>
  <c r="F1364" i="10"/>
  <c r="E1364" i="10"/>
  <c r="R1363" i="10"/>
  <c r="Q1363" i="10"/>
  <c r="P1363" i="10"/>
  <c r="O1363" i="10"/>
  <c r="N1363" i="10"/>
  <c r="M1363" i="10"/>
  <c r="F1363" i="10"/>
  <c r="E1363" i="10"/>
  <c r="R1362" i="10"/>
  <c r="Q1362" i="10"/>
  <c r="P1362" i="10"/>
  <c r="O1362" i="10"/>
  <c r="N1362" i="10"/>
  <c r="M1362" i="10"/>
  <c r="F1362" i="10"/>
  <c r="E1362" i="10"/>
  <c r="R1361" i="10"/>
  <c r="Q1361" i="10"/>
  <c r="P1361" i="10"/>
  <c r="O1361" i="10"/>
  <c r="N1361" i="10"/>
  <c r="M1361" i="10"/>
  <c r="F1361" i="10"/>
  <c r="E1361" i="10"/>
  <c r="R1360" i="10"/>
  <c r="Q1360" i="10"/>
  <c r="P1360" i="10"/>
  <c r="O1360" i="10"/>
  <c r="N1360" i="10"/>
  <c r="M1360" i="10"/>
  <c r="F1360" i="10"/>
  <c r="E1360" i="10"/>
  <c r="R1359" i="10"/>
  <c r="Q1359" i="10"/>
  <c r="P1359" i="10"/>
  <c r="O1359" i="10"/>
  <c r="N1359" i="10"/>
  <c r="M1359" i="10"/>
  <c r="F1359" i="10"/>
  <c r="E1359" i="10"/>
  <c r="R1358" i="10"/>
  <c r="Q1358" i="10"/>
  <c r="P1358" i="10"/>
  <c r="O1358" i="10"/>
  <c r="N1358" i="10"/>
  <c r="M1358" i="10"/>
  <c r="F1358" i="10"/>
  <c r="E1358" i="10"/>
  <c r="R1357" i="10"/>
  <c r="Q1357" i="10"/>
  <c r="P1357" i="10"/>
  <c r="O1357" i="10"/>
  <c r="N1357" i="10"/>
  <c r="M1357" i="10"/>
  <c r="F1357" i="10"/>
  <c r="E1357" i="10"/>
  <c r="R1356" i="10"/>
  <c r="Q1356" i="10"/>
  <c r="P1356" i="10"/>
  <c r="O1356" i="10"/>
  <c r="N1356" i="10"/>
  <c r="M1356" i="10"/>
  <c r="F1356" i="10"/>
  <c r="E1356" i="10"/>
  <c r="R1355" i="10"/>
  <c r="Q1355" i="10"/>
  <c r="P1355" i="10"/>
  <c r="O1355" i="10"/>
  <c r="N1355" i="10"/>
  <c r="M1355" i="10"/>
  <c r="F1355" i="10"/>
  <c r="E1355" i="10"/>
  <c r="R1354" i="10"/>
  <c r="Q1354" i="10"/>
  <c r="P1354" i="10"/>
  <c r="O1354" i="10"/>
  <c r="N1354" i="10"/>
  <c r="M1354" i="10"/>
  <c r="F1354" i="10"/>
  <c r="E1354" i="10"/>
  <c r="R1353" i="10"/>
  <c r="Q1353" i="10"/>
  <c r="P1353" i="10"/>
  <c r="O1353" i="10"/>
  <c r="N1353" i="10"/>
  <c r="M1353" i="10"/>
  <c r="F1353" i="10"/>
  <c r="E1353" i="10"/>
  <c r="R1352" i="10"/>
  <c r="Q1352" i="10"/>
  <c r="P1352" i="10"/>
  <c r="O1352" i="10"/>
  <c r="N1352" i="10"/>
  <c r="M1352" i="10"/>
  <c r="F1352" i="10"/>
  <c r="E1352" i="10"/>
  <c r="R1351" i="10"/>
  <c r="Q1351" i="10"/>
  <c r="P1351" i="10"/>
  <c r="O1351" i="10"/>
  <c r="N1351" i="10"/>
  <c r="M1351" i="10"/>
  <c r="F1351" i="10"/>
  <c r="E1351" i="10"/>
  <c r="R1350" i="10"/>
  <c r="Q1350" i="10"/>
  <c r="P1350" i="10"/>
  <c r="O1350" i="10"/>
  <c r="N1350" i="10"/>
  <c r="M1350" i="10"/>
  <c r="F1350" i="10"/>
  <c r="E1350" i="10"/>
  <c r="R1349" i="10"/>
  <c r="Q1349" i="10"/>
  <c r="P1349" i="10"/>
  <c r="O1349" i="10"/>
  <c r="N1349" i="10"/>
  <c r="M1349" i="10"/>
  <c r="F1349" i="10"/>
  <c r="E1349" i="10"/>
  <c r="R1348" i="10"/>
  <c r="Q1348" i="10"/>
  <c r="P1348" i="10"/>
  <c r="O1348" i="10"/>
  <c r="N1348" i="10"/>
  <c r="M1348" i="10"/>
  <c r="F1348" i="10"/>
  <c r="E1348" i="10"/>
  <c r="R1347" i="10"/>
  <c r="Q1347" i="10"/>
  <c r="P1347" i="10"/>
  <c r="O1347" i="10"/>
  <c r="N1347" i="10"/>
  <c r="M1347" i="10"/>
  <c r="F1347" i="10"/>
  <c r="E1347" i="10"/>
  <c r="R1346" i="10"/>
  <c r="Q1346" i="10"/>
  <c r="P1346" i="10"/>
  <c r="O1346" i="10"/>
  <c r="N1346" i="10"/>
  <c r="M1346" i="10"/>
  <c r="F1346" i="10"/>
  <c r="E1346" i="10"/>
  <c r="R1345" i="10"/>
  <c r="Q1345" i="10"/>
  <c r="P1345" i="10"/>
  <c r="O1345" i="10"/>
  <c r="N1345" i="10"/>
  <c r="M1345" i="10"/>
  <c r="F1345" i="10"/>
  <c r="E1345" i="10"/>
  <c r="R1344" i="10"/>
  <c r="Q1344" i="10"/>
  <c r="P1344" i="10"/>
  <c r="O1344" i="10"/>
  <c r="N1344" i="10"/>
  <c r="M1344" i="10"/>
  <c r="F1344" i="10"/>
  <c r="E1344" i="10"/>
  <c r="R1343" i="10"/>
  <c r="Q1343" i="10"/>
  <c r="P1343" i="10"/>
  <c r="O1343" i="10"/>
  <c r="N1343" i="10"/>
  <c r="M1343" i="10"/>
  <c r="F1343" i="10"/>
  <c r="E1343" i="10"/>
  <c r="R1342" i="10"/>
  <c r="Q1342" i="10"/>
  <c r="P1342" i="10"/>
  <c r="O1342" i="10"/>
  <c r="N1342" i="10"/>
  <c r="M1342" i="10"/>
  <c r="F1342" i="10"/>
  <c r="E1342" i="10"/>
  <c r="R1341" i="10"/>
  <c r="Q1341" i="10"/>
  <c r="P1341" i="10"/>
  <c r="O1341" i="10"/>
  <c r="N1341" i="10"/>
  <c r="M1341" i="10"/>
  <c r="F1341" i="10"/>
  <c r="E1341" i="10"/>
  <c r="R1340" i="10"/>
  <c r="Q1340" i="10"/>
  <c r="P1340" i="10"/>
  <c r="O1340" i="10"/>
  <c r="N1340" i="10"/>
  <c r="M1340" i="10"/>
  <c r="F1340" i="10"/>
  <c r="E1340" i="10"/>
  <c r="R1339" i="10"/>
  <c r="Q1339" i="10"/>
  <c r="P1339" i="10"/>
  <c r="O1339" i="10"/>
  <c r="N1339" i="10"/>
  <c r="M1339" i="10"/>
  <c r="F1339" i="10"/>
  <c r="E1339" i="10"/>
  <c r="R1338" i="10"/>
  <c r="Q1338" i="10"/>
  <c r="P1338" i="10"/>
  <c r="O1338" i="10"/>
  <c r="N1338" i="10"/>
  <c r="M1338" i="10"/>
  <c r="F1338" i="10"/>
  <c r="E1338" i="10"/>
  <c r="R1337" i="10"/>
  <c r="Q1337" i="10"/>
  <c r="P1337" i="10"/>
  <c r="O1337" i="10"/>
  <c r="N1337" i="10"/>
  <c r="M1337" i="10"/>
  <c r="F1337" i="10"/>
  <c r="E1337" i="10"/>
  <c r="R1336" i="10"/>
  <c r="Q1336" i="10"/>
  <c r="P1336" i="10"/>
  <c r="O1336" i="10"/>
  <c r="N1336" i="10"/>
  <c r="M1336" i="10"/>
  <c r="F1336" i="10"/>
  <c r="E1336" i="10"/>
  <c r="R1335" i="10"/>
  <c r="Q1335" i="10"/>
  <c r="P1335" i="10"/>
  <c r="O1335" i="10"/>
  <c r="N1335" i="10"/>
  <c r="M1335" i="10"/>
  <c r="F1335" i="10"/>
  <c r="E1335" i="10"/>
  <c r="R1334" i="10"/>
  <c r="Q1334" i="10"/>
  <c r="P1334" i="10"/>
  <c r="O1334" i="10"/>
  <c r="N1334" i="10"/>
  <c r="M1334" i="10"/>
  <c r="F1334" i="10"/>
  <c r="E1334" i="10"/>
  <c r="R1333" i="10"/>
  <c r="Q1333" i="10"/>
  <c r="P1333" i="10"/>
  <c r="O1333" i="10"/>
  <c r="N1333" i="10"/>
  <c r="M1333" i="10"/>
  <c r="F1333" i="10"/>
  <c r="E1333" i="10"/>
  <c r="R1332" i="10"/>
  <c r="Q1332" i="10"/>
  <c r="P1332" i="10"/>
  <c r="O1332" i="10"/>
  <c r="N1332" i="10"/>
  <c r="M1332" i="10"/>
  <c r="F1332" i="10"/>
  <c r="E1332" i="10"/>
  <c r="R1331" i="10"/>
  <c r="Q1331" i="10"/>
  <c r="P1331" i="10"/>
  <c r="O1331" i="10"/>
  <c r="N1331" i="10"/>
  <c r="M1331" i="10"/>
  <c r="F1331" i="10"/>
  <c r="E1331" i="10"/>
  <c r="R1330" i="10"/>
  <c r="Q1330" i="10"/>
  <c r="P1330" i="10"/>
  <c r="O1330" i="10"/>
  <c r="N1330" i="10"/>
  <c r="M1330" i="10"/>
  <c r="F1330" i="10"/>
  <c r="E1330" i="10"/>
  <c r="R1329" i="10"/>
  <c r="Q1329" i="10"/>
  <c r="P1329" i="10"/>
  <c r="O1329" i="10"/>
  <c r="N1329" i="10"/>
  <c r="M1329" i="10"/>
  <c r="F1329" i="10"/>
  <c r="E1329" i="10"/>
  <c r="R1328" i="10"/>
  <c r="Q1328" i="10"/>
  <c r="P1328" i="10"/>
  <c r="O1328" i="10"/>
  <c r="N1328" i="10"/>
  <c r="M1328" i="10"/>
  <c r="F1328" i="10"/>
  <c r="E1328" i="10"/>
  <c r="R1327" i="10"/>
  <c r="Q1327" i="10"/>
  <c r="P1327" i="10"/>
  <c r="O1327" i="10"/>
  <c r="N1327" i="10"/>
  <c r="M1327" i="10"/>
  <c r="F1327" i="10"/>
  <c r="E1327" i="10"/>
  <c r="R1326" i="10"/>
  <c r="Q1326" i="10"/>
  <c r="P1326" i="10"/>
  <c r="O1326" i="10"/>
  <c r="N1326" i="10"/>
  <c r="M1326" i="10"/>
  <c r="F1326" i="10"/>
  <c r="E1326" i="10"/>
  <c r="R1325" i="10"/>
  <c r="Q1325" i="10"/>
  <c r="P1325" i="10"/>
  <c r="O1325" i="10"/>
  <c r="N1325" i="10"/>
  <c r="M1325" i="10"/>
  <c r="F1325" i="10"/>
  <c r="E1325" i="10"/>
  <c r="R1324" i="10"/>
  <c r="Q1324" i="10"/>
  <c r="P1324" i="10"/>
  <c r="O1324" i="10"/>
  <c r="N1324" i="10"/>
  <c r="M1324" i="10"/>
  <c r="F1324" i="10"/>
  <c r="E1324" i="10"/>
  <c r="R1323" i="10"/>
  <c r="Q1323" i="10"/>
  <c r="P1323" i="10"/>
  <c r="O1323" i="10"/>
  <c r="N1323" i="10"/>
  <c r="M1323" i="10"/>
  <c r="F1323" i="10"/>
  <c r="E1323" i="10"/>
  <c r="R1322" i="10"/>
  <c r="Q1322" i="10"/>
  <c r="P1322" i="10"/>
  <c r="O1322" i="10"/>
  <c r="N1322" i="10"/>
  <c r="M1322" i="10"/>
  <c r="F1322" i="10"/>
  <c r="E1322" i="10"/>
  <c r="R1321" i="10"/>
  <c r="Q1321" i="10"/>
  <c r="P1321" i="10"/>
  <c r="O1321" i="10"/>
  <c r="N1321" i="10"/>
  <c r="M1321" i="10"/>
  <c r="F1321" i="10"/>
  <c r="E1321" i="10"/>
  <c r="R1320" i="10"/>
  <c r="Q1320" i="10"/>
  <c r="P1320" i="10"/>
  <c r="O1320" i="10"/>
  <c r="N1320" i="10"/>
  <c r="M1320" i="10"/>
  <c r="F1320" i="10"/>
  <c r="E1320" i="10"/>
  <c r="R1319" i="10"/>
  <c r="Q1319" i="10"/>
  <c r="P1319" i="10"/>
  <c r="O1319" i="10"/>
  <c r="N1319" i="10"/>
  <c r="M1319" i="10"/>
  <c r="F1319" i="10"/>
  <c r="E1319" i="10"/>
  <c r="R1318" i="10"/>
  <c r="Q1318" i="10"/>
  <c r="P1318" i="10"/>
  <c r="O1318" i="10"/>
  <c r="N1318" i="10"/>
  <c r="M1318" i="10"/>
  <c r="F1318" i="10"/>
  <c r="E1318" i="10"/>
  <c r="R1317" i="10"/>
  <c r="Q1317" i="10"/>
  <c r="P1317" i="10"/>
  <c r="O1317" i="10"/>
  <c r="N1317" i="10"/>
  <c r="M1317" i="10"/>
  <c r="F1317" i="10"/>
  <c r="E1317" i="10"/>
  <c r="R1316" i="10"/>
  <c r="Q1316" i="10"/>
  <c r="P1316" i="10"/>
  <c r="O1316" i="10"/>
  <c r="N1316" i="10"/>
  <c r="M1316" i="10"/>
  <c r="F1316" i="10"/>
  <c r="E1316" i="10"/>
  <c r="R1315" i="10"/>
  <c r="Q1315" i="10"/>
  <c r="P1315" i="10"/>
  <c r="O1315" i="10"/>
  <c r="N1315" i="10"/>
  <c r="M1315" i="10"/>
  <c r="F1315" i="10"/>
  <c r="E1315" i="10"/>
  <c r="R1314" i="10"/>
  <c r="Q1314" i="10"/>
  <c r="P1314" i="10"/>
  <c r="O1314" i="10"/>
  <c r="N1314" i="10"/>
  <c r="M1314" i="10"/>
  <c r="F1314" i="10"/>
  <c r="E1314" i="10"/>
  <c r="R1313" i="10"/>
  <c r="Q1313" i="10"/>
  <c r="P1313" i="10"/>
  <c r="O1313" i="10"/>
  <c r="N1313" i="10"/>
  <c r="M1313" i="10"/>
  <c r="F1313" i="10"/>
  <c r="E1313" i="10"/>
  <c r="R1312" i="10"/>
  <c r="Q1312" i="10"/>
  <c r="P1312" i="10"/>
  <c r="O1312" i="10"/>
  <c r="N1312" i="10"/>
  <c r="M1312" i="10"/>
  <c r="F1312" i="10"/>
  <c r="E1312" i="10"/>
  <c r="R1311" i="10"/>
  <c r="Q1311" i="10"/>
  <c r="P1311" i="10"/>
  <c r="O1311" i="10"/>
  <c r="N1311" i="10"/>
  <c r="M1311" i="10"/>
  <c r="F1311" i="10"/>
  <c r="E1311" i="10"/>
  <c r="R1310" i="10"/>
  <c r="Q1310" i="10"/>
  <c r="P1310" i="10"/>
  <c r="O1310" i="10"/>
  <c r="N1310" i="10"/>
  <c r="M1310" i="10"/>
  <c r="F1310" i="10"/>
  <c r="E1310" i="10"/>
  <c r="R1309" i="10"/>
  <c r="Q1309" i="10"/>
  <c r="P1309" i="10"/>
  <c r="O1309" i="10"/>
  <c r="N1309" i="10"/>
  <c r="M1309" i="10"/>
  <c r="F1309" i="10"/>
  <c r="E1309" i="10"/>
  <c r="R1308" i="10"/>
  <c r="Q1308" i="10"/>
  <c r="P1308" i="10"/>
  <c r="O1308" i="10"/>
  <c r="N1308" i="10"/>
  <c r="M1308" i="10"/>
  <c r="F1308" i="10"/>
  <c r="E1308" i="10"/>
  <c r="R1307" i="10"/>
  <c r="Q1307" i="10"/>
  <c r="P1307" i="10"/>
  <c r="O1307" i="10"/>
  <c r="N1307" i="10"/>
  <c r="M1307" i="10"/>
  <c r="F1307" i="10"/>
  <c r="E1307" i="10"/>
  <c r="R1306" i="10"/>
  <c r="Q1306" i="10"/>
  <c r="P1306" i="10"/>
  <c r="O1306" i="10"/>
  <c r="N1306" i="10"/>
  <c r="M1306" i="10"/>
  <c r="F1306" i="10"/>
  <c r="E1306" i="10"/>
  <c r="R1305" i="10"/>
  <c r="Q1305" i="10"/>
  <c r="P1305" i="10"/>
  <c r="O1305" i="10"/>
  <c r="N1305" i="10"/>
  <c r="M1305" i="10"/>
  <c r="F1305" i="10"/>
  <c r="E1305" i="10"/>
  <c r="R1304" i="10"/>
  <c r="Q1304" i="10"/>
  <c r="P1304" i="10"/>
  <c r="O1304" i="10"/>
  <c r="N1304" i="10"/>
  <c r="M1304" i="10"/>
  <c r="F1304" i="10"/>
  <c r="E1304" i="10"/>
  <c r="R1303" i="10"/>
  <c r="Q1303" i="10"/>
  <c r="P1303" i="10"/>
  <c r="O1303" i="10"/>
  <c r="N1303" i="10"/>
  <c r="M1303" i="10"/>
  <c r="F1303" i="10"/>
  <c r="E1303" i="10"/>
  <c r="R1302" i="10"/>
  <c r="Q1302" i="10"/>
  <c r="P1302" i="10"/>
  <c r="O1302" i="10"/>
  <c r="N1302" i="10"/>
  <c r="M1302" i="10"/>
  <c r="F1302" i="10"/>
  <c r="E1302" i="10"/>
  <c r="R1301" i="10"/>
  <c r="Q1301" i="10"/>
  <c r="P1301" i="10"/>
  <c r="O1301" i="10"/>
  <c r="N1301" i="10"/>
  <c r="M1301" i="10"/>
  <c r="F1301" i="10"/>
  <c r="E1301" i="10"/>
  <c r="R1300" i="10"/>
  <c r="Q1300" i="10"/>
  <c r="P1300" i="10"/>
  <c r="O1300" i="10"/>
  <c r="N1300" i="10"/>
  <c r="M1300" i="10"/>
  <c r="F1300" i="10"/>
  <c r="E1300" i="10"/>
  <c r="R1299" i="10"/>
  <c r="Q1299" i="10"/>
  <c r="P1299" i="10"/>
  <c r="O1299" i="10"/>
  <c r="N1299" i="10"/>
  <c r="M1299" i="10"/>
  <c r="F1299" i="10"/>
  <c r="E1299" i="10"/>
  <c r="R1298" i="10"/>
  <c r="Q1298" i="10"/>
  <c r="P1298" i="10"/>
  <c r="O1298" i="10"/>
  <c r="N1298" i="10"/>
  <c r="M1298" i="10"/>
  <c r="F1298" i="10"/>
  <c r="E1298" i="10"/>
  <c r="R1297" i="10"/>
  <c r="Q1297" i="10"/>
  <c r="P1297" i="10"/>
  <c r="O1297" i="10"/>
  <c r="N1297" i="10"/>
  <c r="M1297" i="10"/>
  <c r="F1297" i="10"/>
  <c r="E1297" i="10"/>
  <c r="R1296" i="10"/>
  <c r="Q1296" i="10"/>
  <c r="P1296" i="10"/>
  <c r="O1296" i="10"/>
  <c r="N1296" i="10"/>
  <c r="M1296" i="10"/>
  <c r="F1296" i="10"/>
  <c r="E1296" i="10"/>
  <c r="R1295" i="10"/>
  <c r="Q1295" i="10"/>
  <c r="P1295" i="10"/>
  <c r="O1295" i="10"/>
  <c r="N1295" i="10"/>
  <c r="M1295" i="10"/>
  <c r="F1295" i="10"/>
  <c r="E1295" i="10"/>
  <c r="R1294" i="10"/>
  <c r="Q1294" i="10"/>
  <c r="P1294" i="10"/>
  <c r="O1294" i="10"/>
  <c r="N1294" i="10"/>
  <c r="M1294" i="10"/>
  <c r="F1294" i="10"/>
  <c r="E1294" i="10"/>
  <c r="R1293" i="10"/>
  <c r="Q1293" i="10"/>
  <c r="P1293" i="10"/>
  <c r="O1293" i="10"/>
  <c r="N1293" i="10"/>
  <c r="M1293" i="10"/>
  <c r="F1293" i="10"/>
  <c r="E1293" i="10"/>
  <c r="R1292" i="10"/>
  <c r="Q1292" i="10"/>
  <c r="P1292" i="10"/>
  <c r="O1292" i="10"/>
  <c r="N1292" i="10"/>
  <c r="M1292" i="10"/>
  <c r="F1292" i="10"/>
  <c r="E1292" i="10"/>
  <c r="R1291" i="10"/>
  <c r="Q1291" i="10"/>
  <c r="P1291" i="10"/>
  <c r="O1291" i="10"/>
  <c r="N1291" i="10"/>
  <c r="M1291" i="10"/>
  <c r="F1291" i="10"/>
  <c r="E1291" i="10"/>
  <c r="R1290" i="10"/>
  <c r="Q1290" i="10"/>
  <c r="P1290" i="10"/>
  <c r="O1290" i="10"/>
  <c r="N1290" i="10"/>
  <c r="M1290" i="10"/>
  <c r="F1290" i="10"/>
  <c r="E1290" i="10"/>
  <c r="R1289" i="10"/>
  <c r="Q1289" i="10"/>
  <c r="P1289" i="10"/>
  <c r="O1289" i="10"/>
  <c r="N1289" i="10"/>
  <c r="M1289" i="10"/>
  <c r="F1289" i="10"/>
  <c r="E1289" i="10"/>
  <c r="R1288" i="10"/>
  <c r="Q1288" i="10"/>
  <c r="P1288" i="10"/>
  <c r="O1288" i="10"/>
  <c r="N1288" i="10"/>
  <c r="M1288" i="10"/>
  <c r="F1288" i="10"/>
  <c r="E1288" i="10"/>
  <c r="R1287" i="10"/>
  <c r="Q1287" i="10"/>
  <c r="P1287" i="10"/>
  <c r="O1287" i="10"/>
  <c r="N1287" i="10"/>
  <c r="M1287" i="10"/>
  <c r="F1287" i="10"/>
  <c r="E1287" i="10"/>
  <c r="R1286" i="10"/>
  <c r="Q1286" i="10"/>
  <c r="P1286" i="10"/>
  <c r="O1286" i="10"/>
  <c r="N1286" i="10"/>
  <c r="M1286" i="10"/>
  <c r="F1286" i="10"/>
  <c r="E1286" i="10"/>
  <c r="R1285" i="10"/>
  <c r="Q1285" i="10"/>
  <c r="P1285" i="10"/>
  <c r="O1285" i="10"/>
  <c r="N1285" i="10"/>
  <c r="M1285" i="10"/>
  <c r="F1285" i="10"/>
  <c r="E1285" i="10"/>
  <c r="R1284" i="10"/>
  <c r="Q1284" i="10"/>
  <c r="P1284" i="10"/>
  <c r="O1284" i="10"/>
  <c r="N1284" i="10"/>
  <c r="M1284" i="10"/>
  <c r="F1284" i="10"/>
  <c r="E1284" i="10"/>
  <c r="R1283" i="10"/>
  <c r="Q1283" i="10"/>
  <c r="P1283" i="10"/>
  <c r="O1283" i="10"/>
  <c r="N1283" i="10"/>
  <c r="M1283" i="10"/>
  <c r="F1283" i="10"/>
  <c r="E1283" i="10"/>
  <c r="R1282" i="10"/>
  <c r="Q1282" i="10"/>
  <c r="P1282" i="10"/>
  <c r="O1282" i="10"/>
  <c r="N1282" i="10"/>
  <c r="M1282" i="10"/>
  <c r="F1282" i="10"/>
  <c r="E1282" i="10"/>
  <c r="R1281" i="10"/>
  <c r="Q1281" i="10"/>
  <c r="P1281" i="10"/>
  <c r="O1281" i="10"/>
  <c r="N1281" i="10"/>
  <c r="M1281" i="10"/>
  <c r="F1281" i="10"/>
  <c r="E1281" i="10"/>
  <c r="R1280" i="10"/>
  <c r="Q1280" i="10"/>
  <c r="P1280" i="10"/>
  <c r="O1280" i="10"/>
  <c r="N1280" i="10"/>
  <c r="M1280" i="10"/>
  <c r="F1280" i="10"/>
  <c r="E1280" i="10"/>
  <c r="R1279" i="10"/>
  <c r="Q1279" i="10"/>
  <c r="P1279" i="10"/>
  <c r="O1279" i="10"/>
  <c r="N1279" i="10"/>
  <c r="M1279" i="10"/>
  <c r="F1279" i="10"/>
  <c r="E1279" i="10"/>
  <c r="R1278" i="10"/>
  <c r="Q1278" i="10"/>
  <c r="P1278" i="10"/>
  <c r="O1278" i="10"/>
  <c r="N1278" i="10"/>
  <c r="M1278" i="10"/>
  <c r="F1278" i="10"/>
  <c r="E1278" i="10"/>
  <c r="R1277" i="10"/>
  <c r="Q1277" i="10"/>
  <c r="P1277" i="10"/>
  <c r="O1277" i="10"/>
  <c r="N1277" i="10"/>
  <c r="M1277" i="10"/>
  <c r="F1277" i="10"/>
  <c r="E1277" i="10"/>
  <c r="R1276" i="10"/>
  <c r="Q1276" i="10"/>
  <c r="P1276" i="10"/>
  <c r="O1276" i="10"/>
  <c r="N1276" i="10"/>
  <c r="M1276" i="10"/>
  <c r="F1276" i="10"/>
  <c r="E1276" i="10"/>
  <c r="R1275" i="10"/>
  <c r="Q1275" i="10"/>
  <c r="P1275" i="10"/>
  <c r="O1275" i="10"/>
  <c r="N1275" i="10"/>
  <c r="M1275" i="10"/>
  <c r="F1275" i="10"/>
  <c r="E1275" i="10"/>
  <c r="R1274" i="10"/>
  <c r="Q1274" i="10"/>
  <c r="P1274" i="10"/>
  <c r="O1274" i="10"/>
  <c r="N1274" i="10"/>
  <c r="M1274" i="10"/>
  <c r="F1274" i="10"/>
  <c r="E1274" i="10"/>
  <c r="R1273" i="10"/>
  <c r="Q1273" i="10"/>
  <c r="P1273" i="10"/>
  <c r="O1273" i="10"/>
  <c r="N1273" i="10"/>
  <c r="M1273" i="10"/>
  <c r="F1273" i="10"/>
  <c r="E1273" i="10"/>
  <c r="R1272" i="10"/>
  <c r="Q1272" i="10"/>
  <c r="P1272" i="10"/>
  <c r="O1272" i="10"/>
  <c r="N1272" i="10"/>
  <c r="M1272" i="10"/>
  <c r="F1272" i="10"/>
  <c r="E1272" i="10"/>
  <c r="R1271" i="10"/>
  <c r="Q1271" i="10"/>
  <c r="P1271" i="10"/>
  <c r="O1271" i="10"/>
  <c r="N1271" i="10"/>
  <c r="M1271" i="10"/>
  <c r="F1271" i="10"/>
  <c r="E1271" i="10"/>
  <c r="R1270" i="10"/>
  <c r="Q1270" i="10"/>
  <c r="P1270" i="10"/>
  <c r="O1270" i="10"/>
  <c r="N1270" i="10"/>
  <c r="M1270" i="10"/>
  <c r="F1270" i="10"/>
  <c r="E1270" i="10"/>
  <c r="R1269" i="10"/>
  <c r="Q1269" i="10"/>
  <c r="P1269" i="10"/>
  <c r="O1269" i="10"/>
  <c r="N1269" i="10"/>
  <c r="M1269" i="10"/>
  <c r="F1269" i="10"/>
  <c r="E1269" i="10"/>
  <c r="R1268" i="10"/>
  <c r="Q1268" i="10"/>
  <c r="P1268" i="10"/>
  <c r="O1268" i="10"/>
  <c r="N1268" i="10"/>
  <c r="M1268" i="10"/>
  <c r="F1268" i="10"/>
  <c r="E1268" i="10"/>
  <c r="R1267" i="10"/>
  <c r="Q1267" i="10"/>
  <c r="P1267" i="10"/>
  <c r="O1267" i="10"/>
  <c r="N1267" i="10"/>
  <c r="M1267" i="10"/>
  <c r="F1267" i="10"/>
  <c r="E1267" i="10"/>
  <c r="R1266" i="10"/>
  <c r="Q1266" i="10"/>
  <c r="P1266" i="10"/>
  <c r="O1266" i="10"/>
  <c r="N1266" i="10"/>
  <c r="M1266" i="10"/>
  <c r="F1266" i="10"/>
  <c r="E1266" i="10"/>
  <c r="R1265" i="10"/>
  <c r="Q1265" i="10"/>
  <c r="P1265" i="10"/>
  <c r="O1265" i="10"/>
  <c r="N1265" i="10"/>
  <c r="M1265" i="10"/>
  <c r="F1265" i="10"/>
  <c r="E1265" i="10"/>
  <c r="R1264" i="10"/>
  <c r="Q1264" i="10"/>
  <c r="P1264" i="10"/>
  <c r="O1264" i="10"/>
  <c r="N1264" i="10"/>
  <c r="M1264" i="10"/>
  <c r="F1264" i="10"/>
  <c r="E1264" i="10"/>
  <c r="R1263" i="10"/>
  <c r="Q1263" i="10"/>
  <c r="P1263" i="10"/>
  <c r="O1263" i="10"/>
  <c r="N1263" i="10"/>
  <c r="M1263" i="10"/>
  <c r="F1263" i="10"/>
  <c r="E1263" i="10"/>
  <c r="R1262" i="10"/>
  <c r="Q1262" i="10"/>
  <c r="P1262" i="10"/>
  <c r="O1262" i="10"/>
  <c r="N1262" i="10"/>
  <c r="M1262" i="10"/>
  <c r="F1262" i="10"/>
  <c r="E1262" i="10"/>
  <c r="R1261" i="10"/>
  <c r="Q1261" i="10"/>
  <c r="P1261" i="10"/>
  <c r="O1261" i="10"/>
  <c r="N1261" i="10"/>
  <c r="M1261" i="10"/>
  <c r="F1261" i="10"/>
  <c r="E1261" i="10"/>
  <c r="R1260" i="10"/>
  <c r="Q1260" i="10"/>
  <c r="P1260" i="10"/>
  <c r="O1260" i="10"/>
  <c r="N1260" i="10"/>
  <c r="M1260" i="10"/>
  <c r="F1260" i="10"/>
  <c r="E1260" i="10"/>
  <c r="R1259" i="10"/>
  <c r="Q1259" i="10"/>
  <c r="P1259" i="10"/>
  <c r="O1259" i="10"/>
  <c r="N1259" i="10"/>
  <c r="M1259" i="10"/>
  <c r="F1259" i="10"/>
  <c r="E1259" i="10"/>
  <c r="R1258" i="10"/>
  <c r="Q1258" i="10"/>
  <c r="P1258" i="10"/>
  <c r="O1258" i="10"/>
  <c r="N1258" i="10"/>
  <c r="M1258" i="10"/>
  <c r="F1258" i="10"/>
  <c r="E1258" i="10"/>
  <c r="R1257" i="10"/>
  <c r="Q1257" i="10"/>
  <c r="P1257" i="10"/>
  <c r="O1257" i="10"/>
  <c r="N1257" i="10"/>
  <c r="M1257" i="10"/>
  <c r="F1257" i="10"/>
  <c r="E1257" i="10"/>
  <c r="R1256" i="10"/>
  <c r="Q1256" i="10"/>
  <c r="P1256" i="10"/>
  <c r="O1256" i="10"/>
  <c r="N1256" i="10"/>
  <c r="M1256" i="10"/>
  <c r="F1256" i="10"/>
  <c r="E1256" i="10"/>
  <c r="R1255" i="10"/>
  <c r="Q1255" i="10"/>
  <c r="P1255" i="10"/>
  <c r="O1255" i="10"/>
  <c r="N1255" i="10"/>
  <c r="M1255" i="10"/>
  <c r="F1255" i="10"/>
  <c r="E1255" i="10"/>
  <c r="R1254" i="10"/>
  <c r="Q1254" i="10"/>
  <c r="P1254" i="10"/>
  <c r="O1254" i="10"/>
  <c r="N1254" i="10"/>
  <c r="M1254" i="10"/>
  <c r="F1254" i="10"/>
  <c r="E1254" i="10"/>
  <c r="R1253" i="10"/>
  <c r="Q1253" i="10"/>
  <c r="P1253" i="10"/>
  <c r="O1253" i="10"/>
  <c r="N1253" i="10"/>
  <c r="M1253" i="10"/>
  <c r="F1253" i="10"/>
  <c r="E1253" i="10"/>
  <c r="R1252" i="10"/>
  <c r="Q1252" i="10"/>
  <c r="P1252" i="10"/>
  <c r="O1252" i="10"/>
  <c r="N1252" i="10"/>
  <c r="M1252" i="10"/>
  <c r="F1252" i="10"/>
  <c r="E1252" i="10"/>
  <c r="R1251" i="10"/>
  <c r="Q1251" i="10"/>
  <c r="P1251" i="10"/>
  <c r="O1251" i="10"/>
  <c r="N1251" i="10"/>
  <c r="M1251" i="10"/>
  <c r="F1251" i="10"/>
  <c r="E1251" i="10"/>
  <c r="R1250" i="10"/>
  <c r="Q1250" i="10"/>
  <c r="P1250" i="10"/>
  <c r="O1250" i="10"/>
  <c r="N1250" i="10"/>
  <c r="M1250" i="10"/>
  <c r="F1250" i="10"/>
  <c r="E1250" i="10"/>
  <c r="R1249" i="10"/>
  <c r="Q1249" i="10"/>
  <c r="P1249" i="10"/>
  <c r="O1249" i="10"/>
  <c r="N1249" i="10"/>
  <c r="M1249" i="10"/>
  <c r="F1249" i="10"/>
  <c r="E1249" i="10"/>
  <c r="R1248" i="10"/>
  <c r="Q1248" i="10"/>
  <c r="P1248" i="10"/>
  <c r="O1248" i="10"/>
  <c r="N1248" i="10"/>
  <c r="M1248" i="10"/>
  <c r="F1248" i="10"/>
  <c r="E1248" i="10"/>
  <c r="R1247" i="10"/>
  <c r="Q1247" i="10"/>
  <c r="P1247" i="10"/>
  <c r="O1247" i="10"/>
  <c r="N1247" i="10"/>
  <c r="M1247" i="10"/>
  <c r="F1247" i="10"/>
  <c r="E1247" i="10"/>
  <c r="R1246" i="10"/>
  <c r="Q1246" i="10"/>
  <c r="P1246" i="10"/>
  <c r="O1246" i="10"/>
  <c r="N1246" i="10"/>
  <c r="M1246" i="10"/>
  <c r="F1246" i="10"/>
  <c r="E1246" i="10"/>
  <c r="R1245" i="10"/>
  <c r="Q1245" i="10"/>
  <c r="P1245" i="10"/>
  <c r="O1245" i="10"/>
  <c r="N1245" i="10"/>
  <c r="M1245" i="10"/>
  <c r="F1245" i="10"/>
  <c r="E1245" i="10"/>
  <c r="R1244" i="10"/>
  <c r="Q1244" i="10"/>
  <c r="P1244" i="10"/>
  <c r="O1244" i="10"/>
  <c r="N1244" i="10"/>
  <c r="M1244" i="10"/>
  <c r="F1244" i="10"/>
  <c r="E1244" i="10"/>
  <c r="R1243" i="10"/>
  <c r="Q1243" i="10"/>
  <c r="P1243" i="10"/>
  <c r="O1243" i="10"/>
  <c r="N1243" i="10"/>
  <c r="M1243" i="10"/>
  <c r="F1243" i="10"/>
  <c r="E1243" i="10"/>
  <c r="R1242" i="10"/>
  <c r="Q1242" i="10"/>
  <c r="P1242" i="10"/>
  <c r="O1242" i="10"/>
  <c r="N1242" i="10"/>
  <c r="M1242" i="10"/>
  <c r="F1242" i="10"/>
  <c r="E1242" i="10"/>
  <c r="R1241" i="10"/>
  <c r="Q1241" i="10"/>
  <c r="P1241" i="10"/>
  <c r="O1241" i="10"/>
  <c r="N1241" i="10"/>
  <c r="M1241" i="10"/>
  <c r="F1241" i="10"/>
  <c r="E1241" i="10"/>
  <c r="R1240" i="10"/>
  <c r="Q1240" i="10"/>
  <c r="P1240" i="10"/>
  <c r="O1240" i="10"/>
  <c r="N1240" i="10"/>
  <c r="M1240" i="10"/>
  <c r="F1240" i="10"/>
  <c r="E1240" i="10"/>
  <c r="R1239" i="10"/>
  <c r="Q1239" i="10"/>
  <c r="P1239" i="10"/>
  <c r="O1239" i="10"/>
  <c r="N1239" i="10"/>
  <c r="M1239" i="10"/>
  <c r="F1239" i="10"/>
  <c r="E1239" i="10"/>
  <c r="R1238" i="10"/>
  <c r="Q1238" i="10"/>
  <c r="P1238" i="10"/>
  <c r="O1238" i="10"/>
  <c r="N1238" i="10"/>
  <c r="M1238" i="10"/>
  <c r="F1238" i="10"/>
  <c r="E1238" i="10"/>
  <c r="R1237" i="10"/>
  <c r="Q1237" i="10"/>
  <c r="P1237" i="10"/>
  <c r="O1237" i="10"/>
  <c r="N1237" i="10"/>
  <c r="M1237" i="10"/>
  <c r="F1237" i="10"/>
  <c r="E1237" i="10"/>
  <c r="R1236" i="10"/>
  <c r="Q1236" i="10"/>
  <c r="P1236" i="10"/>
  <c r="O1236" i="10"/>
  <c r="N1236" i="10"/>
  <c r="M1236" i="10"/>
  <c r="F1236" i="10"/>
  <c r="E1236" i="10"/>
  <c r="R1235" i="10"/>
  <c r="Q1235" i="10"/>
  <c r="P1235" i="10"/>
  <c r="O1235" i="10"/>
  <c r="N1235" i="10"/>
  <c r="M1235" i="10"/>
  <c r="F1235" i="10"/>
  <c r="E1235" i="10"/>
  <c r="R1234" i="10"/>
  <c r="Q1234" i="10"/>
  <c r="P1234" i="10"/>
  <c r="O1234" i="10"/>
  <c r="N1234" i="10"/>
  <c r="M1234" i="10"/>
  <c r="F1234" i="10"/>
  <c r="E1234" i="10"/>
  <c r="R1233" i="10"/>
  <c r="Q1233" i="10"/>
  <c r="P1233" i="10"/>
  <c r="O1233" i="10"/>
  <c r="N1233" i="10"/>
  <c r="M1233" i="10"/>
  <c r="F1233" i="10"/>
  <c r="E1233" i="10"/>
  <c r="R1232" i="10"/>
  <c r="Q1232" i="10"/>
  <c r="P1232" i="10"/>
  <c r="O1232" i="10"/>
  <c r="N1232" i="10"/>
  <c r="M1232" i="10"/>
  <c r="F1232" i="10"/>
  <c r="E1232" i="10"/>
  <c r="R1231" i="10"/>
  <c r="Q1231" i="10"/>
  <c r="P1231" i="10"/>
  <c r="O1231" i="10"/>
  <c r="N1231" i="10"/>
  <c r="M1231" i="10"/>
  <c r="F1231" i="10"/>
  <c r="E1231" i="10"/>
  <c r="R1230" i="10"/>
  <c r="Q1230" i="10"/>
  <c r="P1230" i="10"/>
  <c r="O1230" i="10"/>
  <c r="N1230" i="10"/>
  <c r="M1230" i="10"/>
  <c r="F1230" i="10"/>
  <c r="E1230" i="10"/>
  <c r="R1229" i="10"/>
  <c r="Q1229" i="10"/>
  <c r="P1229" i="10"/>
  <c r="O1229" i="10"/>
  <c r="N1229" i="10"/>
  <c r="M1229" i="10"/>
  <c r="F1229" i="10"/>
  <c r="E1229" i="10"/>
  <c r="R1228" i="10"/>
  <c r="Q1228" i="10"/>
  <c r="P1228" i="10"/>
  <c r="O1228" i="10"/>
  <c r="N1228" i="10"/>
  <c r="M1228" i="10"/>
  <c r="F1228" i="10"/>
  <c r="E1228" i="10"/>
  <c r="R1227" i="10"/>
  <c r="Q1227" i="10"/>
  <c r="P1227" i="10"/>
  <c r="O1227" i="10"/>
  <c r="N1227" i="10"/>
  <c r="M1227" i="10"/>
  <c r="F1227" i="10"/>
  <c r="E1227" i="10"/>
  <c r="R1226" i="10"/>
  <c r="Q1226" i="10"/>
  <c r="P1226" i="10"/>
  <c r="O1226" i="10"/>
  <c r="N1226" i="10"/>
  <c r="M1226" i="10"/>
  <c r="F1226" i="10"/>
  <c r="E1226" i="10"/>
  <c r="R1225" i="10"/>
  <c r="Q1225" i="10"/>
  <c r="P1225" i="10"/>
  <c r="O1225" i="10"/>
  <c r="N1225" i="10"/>
  <c r="M1225" i="10"/>
  <c r="F1225" i="10"/>
  <c r="E1225" i="10"/>
  <c r="R1224" i="10"/>
  <c r="Q1224" i="10"/>
  <c r="P1224" i="10"/>
  <c r="O1224" i="10"/>
  <c r="N1224" i="10"/>
  <c r="M1224" i="10"/>
  <c r="F1224" i="10"/>
  <c r="E1224" i="10"/>
  <c r="R1223" i="10"/>
  <c r="Q1223" i="10"/>
  <c r="P1223" i="10"/>
  <c r="O1223" i="10"/>
  <c r="N1223" i="10"/>
  <c r="M1223" i="10"/>
  <c r="F1223" i="10"/>
  <c r="E1223" i="10"/>
  <c r="R1222" i="10"/>
  <c r="Q1222" i="10"/>
  <c r="P1222" i="10"/>
  <c r="O1222" i="10"/>
  <c r="N1222" i="10"/>
  <c r="M1222" i="10"/>
  <c r="F1222" i="10"/>
  <c r="E1222" i="10"/>
  <c r="R1221" i="10"/>
  <c r="Q1221" i="10"/>
  <c r="P1221" i="10"/>
  <c r="O1221" i="10"/>
  <c r="N1221" i="10"/>
  <c r="M1221" i="10"/>
  <c r="F1221" i="10"/>
  <c r="E1221" i="10"/>
  <c r="R1220" i="10"/>
  <c r="Q1220" i="10"/>
  <c r="P1220" i="10"/>
  <c r="O1220" i="10"/>
  <c r="N1220" i="10"/>
  <c r="M1220" i="10"/>
  <c r="F1220" i="10"/>
  <c r="E1220" i="10"/>
  <c r="R1219" i="10"/>
  <c r="Q1219" i="10"/>
  <c r="P1219" i="10"/>
  <c r="O1219" i="10"/>
  <c r="N1219" i="10"/>
  <c r="M1219" i="10"/>
  <c r="F1219" i="10"/>
  <c r="E1219" i="10"/>
  <c r="R1218" i="10"/>
  <c r="Q1218" i="10"/>
  <c r="P1218" i="10"/>
  <c r="O1218" i="10"/>
  <c r="N1218" i="10"/>
  <c r="M1218" i="10"/>
  <c r="F1218" i="10"/>
  <c r="E1218" i="10"/>
  <c r="R1217" i="10"/>
  <c r="Q1217" i="10"/>
  <c r="P1217" i="10"/>
  <c r="O1217" i="10"/>
  <c r="N1217" i="10"/>
  <c r="M1217" i="10"/>
  <c r="F1217" i="10"/>
  <c r="E1217" i="10"/>
  <c r="R1216" i="10"/>
  <c r="Q1216" i="10"/>
  <c r="P1216" i="10"/>
  <c r="O1216" i="10"/>
  <c r="N1216" i="10"/>
  <c r="M1216" i="10"/>
  <c r="F1216" i="10"/>
  <c r="E1216" i="10"/>
  <c r="R1215" i="10"/>
  <c r="Q1215" i="10"/>
  <c r="P1215" i="10"/>
  <c r="O1215" i="10"/>
  <c r="N1215" i="10"/>
  <c r="M1215" i="10"/>
  <c r="F1215" i="10"/>
  <c r="E1215" i="10"/>
  <c r="R1214" i="10"/>
  <c r="Q1214" i="10"/>
  <c r="P1214" i="10"/>
  <c r="O1214" i="10"/>
  <c r="N1214" i="10"/>
  <c r="M1214" i="10"/>
  <c r="F1214" i="10"/>
  <c r="E1214" i="10"/>
  <c r="R1213" i="10"/>
  <c r="Q1213" i="10"/>
  <c r="P1213" i="10"/>
  <c r="O1213" i="10"/>
  <c r="N1213" i="10"/>
  <c r="M1213" i="10"/>
  <c r="F1213" i="10"/>
  <c r="E1213" i="10"/>
  <c r="R1212" i="10"/>
  <c r="Q1212" i="10"/>
  <c r="P1212" i="10"/>
  <c r="O1212" i="10"/>
  <c r="N1212" i="10"/>
  <c r="M1212" i="10"/>
  <c r="F1212" i="10"/>
  <c r="E1212" i="10"/>
  <c r="R1211" i="10"/>
  <c r="Q1211" i="10"/>
  <c r="P1211" i="10"/>
  <c r="O1211" i="10"/>
  <c r="N1211" i="10"/>
  <c r="M1211" i="10"/>
  <c r="F1211" i="10"/>
  <c r="E1211" i="10"/>
  <c r="R1210" i="10"/>
  <c r="Q1210" i="10"/>
  <c r="P1210" i="10"/>
  <c r="O1210" i="10"/>
  <c r="N1210" i="10"/>
  <c r="M1210" i="10"/>
  <c r="F1210" i="10"/>
  <c r="E1210" i="10"/>
  <c r="R1209" i="10"/>
  <c r="Q1209" i="10"/>
  <c r="P1209" i="10"/>
  <c r="O1209" i="10"/>
  <c r="N1209" i="10"/>
  <c r="M1209" i="10"/>
  <c r="F1209" i="10"/>
  <c r="E1209" i="10"/>
  <c r="R1208" i="10"/>
  <c r="Q1208" i="10"/>
  <c r="P1208" i="10"/>
  <c r="O1208" i="10"/>
  <c r="N1208" i="10"/>
  <c r="M1208" i="10"/>
  <c r="F1208" i="10"/>
  <c r="E1208" i="10"/>
  <c r="R1207" i="10"/>
  <c r="Q1207" i="10"/>
  <c r="P1207" i="10"/>
  <c r="O1207" i="10"/>
  <c r="N1207" i="10"/>
  <c r="M1207" i="10"/>
  <c r="F1207" i="10"/>
  <c r="E1207" i="10"/>
  <c r="R1206" i="10"/>
  <c r="Q1206" i="10"/>
  <c r="P1206" i="10"/>
  <c r="O1206" i="10"/>
  <c r="N1206" i="10"/>
  <c r="M1206" i="10"/>
  <c r="F1206" i="10"/>
  <c r="E1206" i="10"/>
  <c r="R1205" i="10"/>
  <c r="Q1205" i="10"/>
  <c r="P1205" i="10"/>
  <c r="O1205" i="10"/>
  <c r="N1205" i="10"/>
  <c r="M1205" i="10"/>
  <c r="F1205" i="10"/>
  <c r="E1205" i="10"/>
  <c r="R1204" i="10"/>
  <c r="Q1204" i="10"/>
  <c r="P1204" i="10"/>
  <c r="O1204" i="10"/>
  <c r="N1204" i="10"/>
  <c r="M1204" i="10"/>
  <c r="F1204" i="10"/>
  <c r="E1204" i="10"/>
  <c r="R1203" i="10"/>
  <c r="Q1203" i="10"/>
  <c r="P1203" i="10"/>
  <c r="O1203" i="10"/>
  <c r="N1203" i="10"/>
  <c r="M1203" i="10"/>
  <c r="F1203" i="10"/>
  <c r="E1203" i="10"/>
  <c r="R1202" i="10"/>
  <c r="Q1202" i="10"/>
  <c r="P1202" i="10"/>
  <c r="O1202" i="10"/>
  <c r="N1202" i="10"/>
  <c r="M1202" i="10"/>
  <c r="F1202" i="10"/>
  <c r="E1202" i="10"/>
  <c r="R1201" i="10"/>
  <c r="Q1201" i="10"/>
  <c r="P1201" i="10"/>
  <c r="O1201" i="10"/>
  <c r="N1201" i="10"/>
  <c r="M1201" i="10"/>
  <c r="F1201" i="10"/>
  <c r="E1201" i="10"/>
  <c r="R1200" i="10"/>
  <c r="Q1200" i="10"/>
  <c r="P1200" i="10"/>
  <c r="O1200" i="10"/>
  <c r="N1200" i="10"/>
  <c r="M1200" i="10"/>
  <c r="F1200" i="10"/>
  <c r="E1200" i="10"/>
  <c r="R1199" i="10"/>
  <c r="Q1199" i="10"/>
  <c r="P1199" i="10"/>
  <c r="O1199" i="10"/>
  <c r="N1199" i="10"/>
  <c r="M1199" i="10"/>
  <c r="F1199" i="10"/>
  <c r="E1199" i="10"/>
  <c r="R1198" i="10"/>
  <c r="Q1198" i="10"/>
  <c r="P1198" i="10"/>
  <c r="O1198" i="10"/>
  <c r="N1198" i="10"/>
  <c r="M1198" i="10"/>
  <c r="F1198" i="10"/>
  <c r="E1198" i="10"/>
  <c r="R1197" i="10"/>
  <c r="Q1197" i="10"/>
  <c r="P1197" i="10"/>
  <c r="O1197" i="10"/>
  <c r="N1197" i="10"/>
  <c r="M1197" i="10"/>
  <c r="F1197" i="10"/>
  <c r="E1197" i="10"/>
  <c r="R1196" i="10"/>
  <c r="Q1196" i="10"/>
  <c r="P1196" i="10"/>
  <c r="O1196" i="10"/>
  <c r="N1196" i="10"/>
  <c r="M1196" i="10"/>
  <c r="F1196" i="10"/>
  <c r="E1196" i="10"/>
  <c r="R1195" i="10"/>
  <c r="Q1195" i="10"/>
  <c r="P1195" i="10"/>
  <c r="O1195" i="10"/>
  <c r="N1195" i="10"/>
  <c r="M1195" i="10"/>
  <c r="F1195" i="10"/>
  <c r="E1195" i="10"/>
  <c r="R1194" i="10"/>
  <c r="Q1194" i="10"/>
  <c r="P1194" i="10"/>
  <c r="O1194" i="10"/>
  <c r="N1194" i="10"/>
  <c r="M1194" i="10"/>
  <c r="F1194" i="10"/>
  <c r="E1194" i="10"/>
  <c r="R1193" i="10"/>
  <c r="Q1193" i="10"/>
  <c r="P1193" i="10"/>
  <c r="O1193" i="10"/>
  <c r="N1193" i="10"/>
  <c r="M1193" i="10"/>
  <c r="F1193" i="10"/>
  <c r="E1193" i="10"/>
  <c r="R1192" i="10"/>
  <c r="Q1192" i="10"/>
  <c r="P1192" i="10"/>
  <c r="O1192" i="10"/>
  <c r="N1192" i="10"/>
  <c r="M1192" i="10"/>
  <c r="F1192" i="10"/>
  <c r="E1192" i="10"/>
  <c r="R1191" i="10"/>
  <c r="Q1191" i="10"/>
  <c r="P1191" i="10"/>
  <c r="O1191" i="10"/>
  <c r="N1191" i="10"/>
  <c r="M1191" i="10"/>
  <c r="F1191" i="10"/>
  <c r="E1191" i="10"/>
  <c r="R1190" i="10"/>
  <c r="Q1190" i="10"/>
  <c r="P1190" i="10"/>
  <c r="O1190" i="10"/>
  <c r="N1190" i="10"/>
  <c r="M1190" i="10"/>
  <c r="F1190" i="10"/>
  <c r="E1190" i="10"/>
  <c r="R1189" i="10"/>
  <c r="Q1189" i="10"/>
  <c r="P1189" i="10"/>
  <c r="O1189" i="10"/>
  <c r="N1189" i="10"/>
  <c r="M1189" i="10"/>
  <c r="F1189" i="10"/>
  <c r="E1189" i="10"/>
  <c r="R1188" i="10"/>
  <c r="Q1188" i="10"/>
  <c r="P1188" i="10"/>
  <c r="O1188" i="10"/>
  <c r="N1188" i="10"/>
  <c r="M1188" i="10"/>
  <c r="F1188" i="10"/>
  <c r="E1188" i="10"/>
  <c r="R1187" i="10"/>
  <c r="Q1187" i="10"/>
  <c r="P1187" i="10"/>
  <c r="O1187" i="10"/>
  <c r="N1187" i="10"/>
  <c r="M1187" i="10"/>
  <c r="F1187" i="10"/>
  <c r="E1187" i="10"/>
  <c r="R1186" i="10"/>
  <c r="Q1186" i="10"/>
  <c r="P1186" i="10"/>
  <c r="O1186" i="10"/>
  <c r="N1186" i="10"/>
  <c r="M1186" i="10"/>
  <c r="F1186" i="10"/>
  <c r="E1186" i="10"/>
  <c r="R1185" i="10"/>
  <c r="Q1185" i="10"/>
  <c r="P1185" i="10"/>
  <c r="O1185" i="10"/>
  <c r="N1185" i="10"/>
  <c r="M1185" i="10"/>
  <c r="F1185" i="10"/>
  <c r="E1185" i="10"/>
  <c r="R1184" i="10"/>
  <c r="Q1184" i="10"/>
  <c r="P1184" i="10"/>
  <c r="O1184" i="10"/>
  <c r="N1184" i="10"/>
  <c r="M1184" i="10"/>
  <c r="F1184" i="10"/>
  <c r="E1184" i="10"/>
  <c r="R1183" i="10"/>
  <c r="Q1183" i="10"/>
  <c r="P1183" i="10"/>
  <c r="O1183" i="10"/>
  <c r="N1183" i="10"/>
  <c r="M1183" i="10"/>
  <c r="F1183" i="10"/>
  <c r="E1183" i="10"/>
  <c r="R1182" i="10"/>
  <c r="Q1182" i="10"/>
  <c r="P1182" i="10"/>
  <c r="O1182" i="10"/>
  <c r="N1182" i="10"/>
  <c r="M1182" i="10"/>
  <c r="F1182" i="10"/>
  <c r="E1182" i="10"/>
  <c r="R1181" i="10"/>
  <c r="Q1181" i="10"/>
  <c r="P1181" i="10"/>
  <c r="O1181" i="10"/>
  <c r="N1181" i="10"/>
  <c r="M1181" i="10"/>
  <c r="F1181" i="10"/>
  <c r="E1181" i="10"/>
  <c r="R1180" i="10"/>
  <c r="Q1180" i="10"/>
  <c r="P1180" i="10"/>
  <c r="O1180" i="10"/>
  <c r="N1180" i="10"/>
  <c r="M1180" i="10"/>
  <c r="F1180" i="10"/>
  <c r="E1180" i="10"/>
  <c r="R1179" i="10"/>
  <c r="Q1179" i="10"/>
  <c r="P1179" i="10"/>
  <c r="O1179" i="10"/>
  <c r="N1179" i="10"/>
  <c r="M1179" i="10"/>
  <c r="F1179" i="10"/>
  <c r="E1179" i="10"/>
  <c r="R1178" i="10"/>
  <c r="Q1178" i="10"/>
  <c r="P1178" i="10"/>
  <c r="O1178" i="10"/>
  <c r="N1178" i="10"/>
  <c r="M1178" i="10"/>
  <c r="F1178" i="10"/>
  <c r="E1178" i="10"/>
  <c r="R1177" i="10"/>
  <c r="Q1177" i="10"/>
  <c r="P1177" i="10"/>
  <c r="O1177" i="10"/>
  <c r="N1177" i="10"/>
  <c r="M1177" i="10"/>
  <c r="F1177" i="10"/>
  <c r="E1177" i="10"/>
  <c r="R1176" i="10"/>
  <c r="Q1176" i="10"/>
  <c r="P1176" i="10"/>
  <c r="O1176" i="10"/>
  <c r="N1176" i="10"/>
  <c r="M1176" i="10"/>
  <c r="F1176" i="10"/>
  <c r="E1176" i="10"/>
  <c r="R1175" i="10"/>
  <c r="Q1175" i="10"/>
  <c r="P1175" i="10"/>
  <c r="O1175" i="10"/>
  <c r="N1175" i="10"/>
  <c r="M1175" i="10"/>
  <c r="F1175" i="10"/>
  <c r="E1175" i="10"/>
  <c r="R1174" i="10"/>
  <c r="Q1174" i="10"/>
  <c r="P1174" i="10"/>
  <c r="O1174" i="10"/>
  <c r="N1174" i="10"/>
  <c r="M1174" i="10"/>
  <c r="F1174" i="10"/>
  <c r="E1174" i="10"/>
  <c r="R1173" i="10"/>
  <c r="Q1173" i="10"/>
  <c r="P1173" i="10"/>
  <c r="O1173" i="10"/>
  <c r="N1173" i="10"/>
  <c r="M1173" i="10"/>
  <c r="F1173" i="10"/>
  <c r="E1173" i="10"/>
  <c r="R1172" i="10"/>
  <c r="Q1172" i="10"/>
  <c r="P1172" i="10"/>
  <c r="O1172" i="10"/>
  <c r="N1172" i="10"/>
  <c r="M1172" i="10"/>
  <c r="F1172" i="10"/>
  <c r="E1172" i="10"/>
  <c r="R1171" i="10"/>
  <c r="Q1171" i="10"/>
  <c r="P1171" i="10"/>
  <c r="O1171" i="10"/>
  <c r="N1171" i="10"/>
  <c r="M1171" i="10"/>
  <c r="F1171" i="10"/>
  <c r="E1171" i="10"/>
  <c r="R1170" i="10"/>
  <c r="Q1170" i="10"/>
  <c r="P1170" i="10"/>
  <c r="O1170" i="10"/>
  <c r="N1170" i="10"/>
  <c r="M1170" i="10"/>
  <c r="F1170" i="10"/>
  <c r="E1170" i="10"/>
  <c r="R1169" i="10"/>
  <c r="Q1169" i="10"/>
  <c r="P1169" i="10"/>
  <c r="O1169" i="10"/>
  <c r="N1169" i="10"/>
  <c r="M1169" i="10"/>
  <c r="F1169" i="10"/>
  <c r="E1169" i="10"/>
  <c r="R1168" i="10"/>
  <c r="Q1168" i="10"/>
  <c r="P1168" i="10"/>
  <c r="O1168" i="10"/>
  <c r="N1168" i="10"/>
  <c r="M1168" i="10"/>
  <c r="F1168" i="10"/>
  <c r="E1168" i="10"/>
  <c r="R1167" i="10"/>
  <c r="Q1167" i="10"/>
  <c r="P1167" i="10"/>
  <c r="O1167" i="10"/>
  <c r="N1167" i="10"/>
  <c r="M1167" i="10"/>
  <c r="F1167" i="10"/>
  <c r="E1167" i="10"/>
  <c r="R1166" i="10"/>
  <c r="Q1166" i="10"/>
  <c r="P1166" i="10"/>
  <c r="O1166" i="10"/>
  <c r="N1166" i="10"/>
  <c r="M1166" i="10"/>
  <c r="F1166" i="10"/>
  <c r="E1166" i="10"/>
  <c r="R1165" i="10"/>
  <c r="Q1165" i="10"/>
  <c r="P1165" i="10"/>
  <c r="O1165" i="10"/>
  <c r="N1165" i="10"/>
  <c r="M1165" i="10"/>
  <c r="F1165" i="10"/>
  <c r="E1165" i="10"/>
  <c r="R1164" i="10"/>
  <c r="Q1164" i="10"/>
  <c r="P1164" i="10"/>
  <c r="O1164" i="10"/>
  <c r="N1164" i="10"/>
  <c r="M1164" i="10"/>
  <c r="F1164" i="10"/>
  <c r="E1164" i="10"/>
  <c r="R1163" i="10"/>
  <c r="Q1163" i="10"/>
  <c r="P1163" i="10"/>
  <c r="O1163" i="10"/>
  <c r="N1163" i="10"/>
  <c r="M1163" i="10"/>
  <c r="F1163" i="10"/>
  <c r="E1163" i="10"/>
  <c r="R1162" i="10"/>
  <c r="Q1162" i="10"/>
  <c r="P1162" i="10"/>
  <c r="O1162" i="10"/>
  <c r="N1162" i="10"/>
  <c r="M1162" i="10"/>
  <c r="F1162" i="10"/>
  <c r="E1162" i="10"/>
  <c r="R1161" i="10"/>
  <c r="Q1161" i="10"/>
  <c r="P1161" i="10"/>
  <c r="O1161" i="10"/>
  <c r="N1161" i="10"/>
  <c r="M1161" i="10"/>
  <c r="F1161" i="10"/>
  <c r="E1161" i="10"/>
  <c r="R1160" i="10"/>
  <c r="Q1160" i="10"/>
  <c r="P1160" i="10"/>
  <c r="O1160" i="10"/>
  <c r="N1160" i="10"/>
  <c r="M1160" i="10"/>
  <c r="F1160" i="10"/>
  <c r="E1160" i="10"/>
  <c r="R1159" i="10"/>
  <c r="Q1159" i="10"/>
  <c r="P1159" i="10"/>
  <c r="O1159" i="10"/>
  <c r="N1159" i="10"/>
  <c r="M1159" i="10"/>
  <c r="F1159" i="10"/>
  <c r="E1159" i="10"/>
  <c r="R1158" i="10"/>
  <c r="Q1158" i="10"/>
  <c r="P1158" i="10"/>
  <c r="O1158" i="10"/>
  <c r="N1158" i="10"/>
  <c r="M1158" i="10"/>
  <c r="F1158" i="10"/>
  <c r="E1158" i="10"/>
  <c r="R1157" i="10"/>
  <c r="Q1157" i="10"/>
  <c r="P1157" i="10"/>
  <c r="O1157" i="10"/>
  <c r="N1157" i="10"/>
  <c r="M1157" i="10"/>
  <c r="F1157" i="10"/>
  <c r="E1157" i="10"/>
  <c r="R1156" i="10"/>
  <c r="Q1156" i="10"/>
  <c r="P1156" i="10"/>
  <c r="O1156" i="10"/>
  <c r="N1156" i="10"/>
  <c r="M1156" i="10"/>
  <c r="F1156" i="10"/>
  <c r="E1156" i="10"/>
  <c r="R1155" i="10"/>
  <c r="Q1155" i="10"/>
  <c r="P1155" i="10"/>
  <c r="O1155" i="10"/>
  <c r="N1155" i="10"/>
  <c r="M1155" i="10"/>
  <c r="F1155" i="10"/>
  <c r="E1155" i="10"/>
  <c r="R1154" i="10"/>
  <c r="Q1154" i="10"/>
  <c r="P1154" i="10"/>
  <c r="O1154" i="10"/>
  <c r="N1154" i="10"/>
  <c r="M1154" i="10"/>
  <c r="F1154" i="10"/>
  <c r="E1154" i="10"/>
  <c r="R1153" i="10"/>
  <c r="Q1153" i="10"/>
  <c r="P1153" i="10"/>
  <c r="O1153" i="10"/>
  <c r="N1153" i="10"/>
  <c r="M1153" i="10"/>
  <c r="F1153" i="10"/>
  <c r="E1153" i="10"/>
  <c r="R1152" i="10"/>
  <c r="Q1152" i="10"/>
  <c r="P1152" i="10"/>
  <c r="O1152" i="10"/>
  <c r="N1152" i="10"/>
  <c r="M1152" i="10"/>
  <c r="F1152" i="10"/>
  <c r="E1152" i="10"/>
  <c r="R1151" i="10"/>
  <c r="Q1151" i="10"/>
  <c r="P1151" i="10"/>
  <c r="O1151" i="10"/>
  <c r="N1151" i="10"/>
  <c r="M1151" i="10"/>
  <c r="F1151" i="10"/>
  <c r="E1151" i="10"/>
  <c r="R1150" i="10"/>
  <c r="Q1150" i="10"/>
  <c r="P1150" i="10"/>
  <c r="O1150" i="10"/>
  <c r="N1150" i="10"/>
  <c r="M1150" i="10"/>
  <c r="F1150" i="10"/>
  <c r="E1150" i="10"/>
  <c r="R1149" i="10"/>
  <c r="Q1149" i="10"/>
  <c r="P1149" i="10"/>
  <c r="O1149" i="10"/>
  <c r="N1149" i="10"/>
  <c r="M1149" i="10"/>
  <c r="F1149" i="10"/>
  <c r="E1149" i="10"/>
  <c r="R1148" i="10"/>
  <c r="Q1148" i="10"/>
  <c r="P1148" i="10"/>
  <c r="O1148" i="10"/>
  <c r="N1148" i="10"/>
  <c r="M1148" i="10"/>
  <c r="F1148" i="10"/>
  <c r="E1148" i="10"/>
  <c r="R1147" i="10"/>
  <c r="Q1147" i="10"/>
  <c r="P1147" i="10"/>
  <c r="O1147" i="10"/>
  <c r="N1147" i="10"/>
  <c r="M1147" i="10"/>
  <c r="F1147" i="10"/>
  <c r="E1147" i="10"/>
  <c r="R1146" i="10"/>
  <c r="Q1146" i="10"/>
  <c r="P1146" i="10"/>
  <c r="O1146" i="10"/>
  <c r="N1146" i="10"/>
  <c r="M1146" i="10"/>
  <c r="F1146" i="10"/>
  <c r="E1146" i="10"/>
  <c r="R1145" i="10"/>
  <c r="Q1145" i="10"/>
  <c r="P1145" i="10"/>
  <c r="O1145" i="10"/>
  <c r="N1145" i="10"/>
  <c r="M1145" i="10"/>
  <c r="F1145" i="10"/>
  <c r="E1145" i="10"/>
  <c r="R1144" i="10"/>
  <c r="Q1144" i="10"/>
  <c r="P1144" i="10"/>
  <c r="O1144" i="10"/>
  <c r="N1144" i="10"/>
  <c r="M1144" i="10"/>
  <c r="F1144" i="10"/>
  <c r="E1144" i="10"/>
  <c r="R1143" i="10"/>
  <c r="Q1143" i="10"/>
  <c r="P1143" i="10"/>
  <c r="O1143" i="10"/>
  <c r="N1143" i="10"/>
  <c r="M1143" i="10"/>
  <c r="F1143" i="10"/>
  <c r="E1143" i="10"/>
  <c r="R1142" i="10"/>
  <c r="Q1142" i="10"/>
  <c r="P1142" i="10"/>
  <c r="O1142" i="10"/>
  <c r="N1142" i="10"/>
  <c r="M1142" i="10"/>
  <c r="F1142" i="10"/>
  <c r="E1142" i="10"/>
  <c r="R1141" i="10"/>
  <c r="Q1141" i="10"/>
  <c r="P1141" i="10"/>
  <c r="O1141" i="10"/>
  <c r="N1141" i="10"/>
  <c r="M1141" i="10"/>
  <c r="F1141" i="10"/>
  <c r="E1141" i="10"/>
  <c r="R1140" i="10"/>
  <c r="Q1140" i="10"/>
  <c r="P1140" i="10"/>
  <c r="O1140" i="10"/>
  <c r="N1140" i="10"/>
  <c r="M1140" i="10"/>
  <c r="F1140" i="10"/>
  <c r="E1140" i="10"/>
  <c r="R1139" i="10"/>
  <c r="Q1139" i="10"/>
  <c r="P1139" i="10"/>
  <c r="O1139" i="10"/>
  <c r="N1139" i="10"/>
  <c r="M1139" i="10"/>
  <c r="F1139" i="10"/>
  <c r="E1139" i="10"/>
  <c r="R1138" i="10"/>
  <c r="Q1138" i="10"/>
  <c r="P1138" i="10"/>
  <c r="O1138" i="10"/>
  <c r="N1138" i="10"/>
  <c r="M1138" i="10"/>
  <c r="F1138" i="10"/>
  <c r="E1138" i="10"/>
  <c r="R1137" i="10"/>
  <c r="Q1137" i="10"/>
  <c r="P1137" i="10"/>
  <c r="O1137" i="10"/>
  <c r="N1137" i="10"/>
  <c r="M1137" i="10"/>
  <c r="F1137" i="10"/>
  <c r="E1137" i="10"/>
  <c r="R1136" i="10"/>
  <c r="Q1136" i="10"/>
  <c r="P1136" i="10"/>
  <c r="O1136" i="10"/>
  <c r="N1136" i="10"/>
  <c r="M1136" i="10"/>
  <c r="F1136" i="10"/>
  <c r="E1136" i="10"/>
  <c r="R1135" i="10"/>
  <c r="Q1135" i="10"/>
  <c r="P1135" i="10"/>
  <c r="O1135" i="10"/>
  <c r="N1135" i="10"/>
  <c r="M1135" i="10"/>
  <c r="F1135" i="10"/>
  <c r="E1135" i="10"/>
  <c r="R1134" i="10"/>
  <c r="Q1134" i="10"/>
  <c r="P1134" i="10"/>
  <c r="O1134" i="10"/>
  <c r="N1134" i="10"/>
  <c r="M1134" i="10"/>
  <c r="F1134" i="10"/>
  <c r="E1134" i="10"/>
  <c r="R1133" i="10"/>
  <c r="Q1133" i="10"/>
  <c r="P1133" i="10"/>
  <c r="O1133" i="10"/>
  <c r="N1133" i="10"/>
  <c r="M1133" i="10"/>
  <c r="F1133" i="10"/>
  <c r="E1133" i="10"/>
  <c r="R1132" i="10"/>
  <c r="Q1132" i="10"/>
  <c r="P1132" i="10"/>
  <c r="O1132" i="10"/>
  <c r="N1132" i="10"/>
  <c r="M1132" i="10"/>
  <c r="F1132" i="10"/>
  <c r="E1132" i="10"/>
  <c r="R1131" i="10"/>
  <c r="Q1131" i="10"/>
  <c r="P1131" i="10"/>
  <c r="O1131" i="10"/>
  <c r="N1131" i="10"/>
  <c r="M1131" i="10"/>
  <c r="F1131" i="10"/>
  <c r="E1131" i="10"/>
  <c r="R1130" i="10"/>
  <c r="Q1130" i="10"/>
  <c r="P1130" i="10"/>
  <c r="O1130" i="10"/>
  <c r="N1130" i="10"/>
  <c r="M1130" i="10"/>
  <c r="F1130" i="10"/>
  <c r="E1130" i="10"/>
  <c r="R1129" i="10"/>
  <c r="Q1129" i="10"/>
  <c r="P1129" i="10"/>
  <c r="O1129" i="10"/>
  <c r="N1129" i="10"/>
  <c r="M1129" i="10"/>
  <c r="F1129" i="10"/>
  <c r="E1129" i="10"/>
  <c r="R1128" i="10"/>
  <c r="Q1128" i="10"/>
  <c r="P1128" i="10"/>
  <c r="O1128" i="10"/>
  <c r="N1128" i="10"/>
  <c r="M1128" i="10"/>
  <c r="F1128" i="10"/>
  <c r="E1128" i="10"/>
  <c r="R1127" i="10"/>
  <c r="Q1127" i="10"/>
  <c r="P1127" i="10"/>
  <c r="O1127" i="10"/>
  <c r="N1127" i="10"/>
  <c r="M1127" i="10"/>
  <c r="F1127" i="10"/>
  <c r="E1127" i="10"/>
  <c r="R1126" i="10"/>
  <c r="Q1126" i="10"/>
  <c r="P1126" i="10"/>
  <c r="O1126" i="10"/>
  <c r="N1126" i="10"/>
  <c r="M1126" i="10"/>
  <c r="F1126" i="10"/>
  <c r="E1126" i="10"/>
  <c r="R1125" i="10"/>
  <c r="Q1125" i="10"/>
  <c r="P1125" i="10"/>
  <c r="O1125" i="10"/>
  <c r="N1125" i="10"/>
  <c r="M1125" i="10"/>
  <c r="F1125" i="10"/>
  <c r="E1125" i="10"/>
  <c r="R1124" i="10"/>
  <c r="Q1124" i="10"/>
  <c r="P1124" i="10"/>
  <c r="O1124" i="10"/>
  <c r="N1124" i="10"/>
  <c r="M1124" i="10"/>
  <c r="F1124" i="10"/>
  <c r="E1124" i="10"/>
  <c r="R1123" i="10"/>
  <c r="Q1123" i="10"/>
  <c r="P1123" i="10"/>
  <c r="O1123" i="10"/>
  <c r="N1123" i="10"/>
  <c r="M1123" i="10"/>
  <c r="F1123" i="10"/>
  <c r="E1123" i="10"/>
  <c r="R1122" i="10"/>
  <c r="Q1122" i="10"/>
  <c r="P1122" i="10"/>
  <c r="O1122" i="10"/>
  <c r="N1122" i="10"/>
  <c r="M1122" i="10"/>
  <c r="F1122" i="10"/>
  <c r="E1122" i="10"/>
  <c r="R1121" i="10"/>
  <c r="Q1121" i="10"/>
  <c r="P1121" i="10"/>
  <c r="O1121" i="10"/>
  <c r="N1121" i="10"/>
  <c r="M1121" i="10"/>
  <c r="F1121" i="10"/>
  <c r="E1121" i="10"/>
  <c r="R1120" i="10"/>
  <c r="Q1120" i="10"/>
  <c r="P1120" i="10"/>
  <c r="O1120" i="10"/>
  <c r="N1120" i="10"/>
  <c r="M1120" i="10"/>
  <c r="F1120" i="10"/>
  <c r="E1120" i="10"/>
  <c r="R1119" i="10"/>
  <c r="Q1119" i="10"/>
  <c r="P1119" i="10"/>
  <c r="O1119" i="10"/>
  <c r="N1119" i="10"/>
  <c r="M1119" i="10"/>
  <c r="F1119" i="10"/>
  <c r="E1119" i="10"/>
  <c r="R1118" i="10"/>
  <c r="Q1118" i="10"/>
  <c r="P1118" i="10"/>
  <c r="O1118" i="10"/>
  <c r="N1118" i="10"/>
  <c r="M1118" i="10"/>
  <c r="F1118" i="10"/>
  <c r="E1118" i="10"/>
  <c r="R1117" i="10"/>
  <c r="Q1117" i="10"/>
  <c r="P1117" i="10"/>
  <c r="O1117" i="10"/>
  <c r="N1117" i="10"/>
  <c r="M1117" i="10"/>
  <c r="F1117" i="10"/>
  <c r="E1117" i="10"/>
  <c r="R1116" i="10"/>
  <c r="Q1116" i="10"/>
  <c r="P1116" i="10"/>
  <c r="O1116" i="10"/>
  <c r="N1116" i="10"/>
  <c r="M1116" i="10"/>
  <c r="F1116" i="10"/>
  <c r="E1116" i="10"/>
  <c r="R1115" i="10"/>
  <c r="Q1115" i="10"/>
  <c r="P1115" i="10"/>
  <c r="O1115" i="10"/>
  <c r="N1115" i="10"/>
  <c r="M1115" i="10"/>
  <c r="F1115" i="10"/>
  <c r="E1115" i="10"/>
  <c r="R1114" i="10"/>
  <c r="Q1114" i="10"/>
  <c r="P1114" i="10"/>
  <c r="O1114" i="10"/>
  <c r="N1114" i="10"/>
  <c r="M1114" i="10"/>
  <c r="F1114" i="10"/>
  <c r="E1114" i="10"/>
  <c r="R1113" i="10"/>
  <c r="Q1113" i="10"/>
  <c r="P1113" i="10"/>
  <c r="O1113" i="10"/>
  <c r="N1113" i="10"/>
  <c r="M1113" i="10"/>
  <c r="F1113" i="10"/>
  <c r="E1113" i="10"/>
  <c r="R1112" i="10"/>
  <c r="Q1112" i="10"/>
  <c r="P1112" i="10"/>
  <c r="O1112" i="10"/>
  <c r="N1112" i="10"/>
  <c r="M1112" i="10"/>
  <c r="F1112" i="10"/>
  <c r="E1112" i="10"/>
  <c r="R1111" i="10"/>
  <c r="Q1111" i="10"/>
  <c r="P1111" i="10"/>
  <c r="O1111" i="10"/>
  <c r="N1111" i="10"/>
  <c r="M1111" i="10"/>
  <c r="F1111" i="10"/>
  <c r="E1111" i="10"/>
  <c r="R1110" i="10"/>
  <c r="Q1110" i="10"/>
  <c r="P1110" i="10"/>
  <c r="O1110" i="10"/>
  <c r="N1110" i="10"/>
  <c r="M1110" i="10"/>
  <c r="F1110" i="10"/>
  <c r="E1110" i="10"/>
  <c r="R1109" i="10"/>
  <c r="Q1109" i="10"/>
  <c r="P1109" i="10"/>
  <c r="O1109" i="10"/>
  <c r="N1109" i="10"/>
  <c r="M1109" i="10"/>
  <c r="F1109" i="10"/>
  <c r="E1109" i="10"/>
  <c r="R1108" i="10"/>
  <c r="Q1108" i="10"/>
  <c r="P1108" i="10"/>
  <c r="O1108" i="10"/>
  <c r="N1108" i="10"/>
  <c r="M1108" i="10"/>
  <c r="F1108" i="10"/>
  <c r="E1108" i="10"/>
  <c r="R1107" i="10"/>
  <c r="Q1107" i="10"/>
  <c r="P1107" i="10"/>
  <c r="O1107" i="10"/>
  <c r="N1107" i="10"/>
  <c r="M1107" i="10"/>
  <c r="F1107" i="10"/>
  <c r="E1107" i="10"/>
  <c r="R1106" i="10"/>
  <c r="Q1106" i="10"/>
  <c r="P1106" i="10"/>
  <c r="O1106" i="10"/>
  <c r="N1106" i="10"/>
  <c r="M1106" i="10"/>
  <c r="F1106" i="10"/>
  <c r="E1106" i="10"/>
  <c r="R1105" i="10"/>
  <c r="Q1105" i="10"/>
  <c r="P1105" i="10"/>
  <c r="O1105" i="10"/>
  <c r="N1105" i="10"/>
  <c r="M1105" i="10"/>
  <c r="F1105" i="10"/>
  <c r="E1105" i="10"/>
  <c r="R1104" i="10"/>
  <c r="Q1104" i="10"/>
  <c r="P1104" i="10"/>
  <c r="O1104" i="10"/>
  <c r="N1104" i="10"/>
  <c r="M1104" i="10"/>
  <c r="F1104" i="10"/>
  <c r="E1104" i="10"/>
  <c r="R1103" i="10"/>
  <c r="Q1103" i="10"/>
  <c r="P1103" i="10"/>
  <c r="O1103" i="10"/>
  <c r="N1103" i="10"/>
  <c r="M1103" i="10"/>
  <c r="F1103" i="10"/>
  <c r="E1103" i="10"/>
  <c r="R1102" i="10"/>
  <c r="Q1102" i="10"/>
  <c r="P1102" i="10"/>
  <c r="O1102" i="10"/>
  <c r="N1102" i="10"/>
  <c r="M1102" i="10"/>
  <c r="F1102" i="10"/>
  <c r="E1102" i="10"/>
  <c r="R1101" i="10"/>
  <c r="Q1101" i="10"/>
  <c r="P1101" i="10"/>
  <c r="O1101" i="10"/>
  <c r="N1101" i="10"/>
  <c r="M1101" i="10"/>
  <c r="F1101" i="10"/>
  <c r="E1101" i="10"/>
  <c r="R1100" i="10"/>
  <c r="Q1100" i="10"/>
  <c r="P1100" i="10"/>
  <c r="O1100" i="10"/>
  <c r="N1100" i="10"/>
  <c r="M1100" i="10"/>
  <c r="F1100" i="10"/>
  <c r="E1100" i="10"/>
  <c r="R1099" i="10"/>
  <c r="Q1099" i="10"/>
  <c r="P1099" i="10"/>
  <c r="O1099" i="10"/>
  <c r="N1099" i="10"/>
  <c r="M1099" i="10"/>
  <c r="F1099" i="10"/>
  <c r="E1099" i="10"/>
  <c r="R1098" i="10"/>
  <c r="Q1098" i="10"/>
  <c r="P1098" i="10"/>
  <c r="O1098" i="10"/>
  <c r="N1098" i="10"/>
  <c r="M1098" i="10"/>
  <c r="F1098" i="10"/>
  <c r="E1098" i="10"/>
  <c r="R1097" i="10"/>
  <c r="Q1097" i="10"/>
  <c r="P1097" i="10"/>
  <c r="O1097" i="10"/>
  <c r="N1097" i="10"/>
  <c r="M1097" i="10"/>
  <c r="F1097" i="10"/>
  <c r="E1097" i="10"/>
  <c r="R1096" i="10"/>
  <c r="Q1096" i="10"/>
  <c r="P1096" i="10"/>
  <c r="O1096" i="10"/>
  <c r="N1096" i="10"/>
  <c r="M1096" i="10"/>
  <c r="F1096" i="10"/>
  <c r="E1096" i="10"/>
  <c r="R1095" i="10"/>
  <c r="Q1095" i="10"/>
  <c r="P1095" i="10"/>
  <c r="O1095" i="10"/>
  <c r="N1095" i="10"/>
  <c r="M1095" i="10"/>
  <c r="F1095" i="10"/>
  <c r="E1095" i="10"/>
  <c r="R1094" i="10"/>
  <c r="Q1094" i="10"/>
  <c r="P1094" i="10"/>
  <c r="O1094" i="10"/>
  <c r="N1094" i="10"/>
  <c r="M1094" i="10"/>
  <c r="F1094" i="10"/>
  <c r="E1094" i="10"/>
  <c r="R1093" i="10"/>
  <c r="Q1093" i="10"/>
  <c r="P1093" i="10"/>
  <c r="O1093" i="10"/>
  <c r="N1093" i="10"/>
  <c r="M1093" i="10"/>
  <c r="F1093" i="10"/>
  <c r="E1093" i="10"/>
  <c r="R1092" i="10"/>
  <c r="Q1092" i="10"/>
  <c r="P1092" i="10"/>
  <c r="O1092" i="10"/>
  <c r="N1092" i="10"/>
  <c r="M1092" i="10"/>
  <c r="F1092" i="10"/>
  <c r="E1092" i="10"/>
  <c r="R1091" i="10"/>
  <c r="Q1091" i="10"/>
  <c r="P1091" i="10"/>
  <c r="O1091" i="10"/>
  <c r="N1091" i="10"/>
  <c r="M1091" i="10"/>
  <c r="F1091" i="10"/>
  <c r="E1091" i="10"/>
  <c r="R1090" i="10"/>
  <c r="Q1090" i="10"/>
  <c r="P1090" i="10"/>
  <c r="O1090" i="10"/>
  <c r="N1090" i="10"/>
  <c r="M1090" i="10"/>
  <c r="F1090" i="10"/>
  <c r="E1090" i="10"/>
  <c r="R1089" i="10"/>
  <c r="Q1089" i="10"/>
  <c r="P1089" i="10"/>
  <c r="O1089" i="10"/>
  <c r="N1089" i="10"/>
  <c r="M1089" i="10"/>
  <c r="F1089" i="10"/>
  <c r="E1089" i="10"/>
  <c r="R1088" i="10"/>
  <c r="Q1088" i="10"/>
  <c r="P1088" i="10"/>
  <c r="O1088" i="10"/>
  <c r="N1088" i="10"/>
  <c r="M1088" i="10"/>
  <c r="F1088" i="10"/>
  <c r="E1088" i="10"/>
  <c r="R1087" i="10"/>
  <c r="Q1087" i="10"/>
  <c r="P1087" i="10"/>
  <c r="O1087" i="10"/>
  <c r="N1087" i="10"/>
  <c r="M1087" i="10"/>
  <c r="F1087" i="10"/>
  <c r="E1087" i="10"/>
  <c r="R1086" i="10"/>
  <c r="Q1086" i="10"/>
  <c r="P1086" i="10"/>
  <c r="O1086" i="10"/>
  <c r="N1086" i="10"/>
  <c r="M1086" i="10"/>
  <c r="F1086" i="10"/>
  <c r="E1086" i="10"/>
  <c r="R1085" i="10"/>
  <c r="Q1085" i="10"/>
  <c r="P1085" i="10"/>
  <c r="O1085" i="10"/>
  <c r="N1085" i="10"/>
  <c r="M1085" i="10"/>
  <c r="F1085" i="10"/>
  <c r="E1085" i="10"/>
  <c r="R1084" i="10"/>
  <c r="Q1084" i="10"/>
  <c r="P1084" i="10"/>
  <c r="O1084" i="10"/>
  <c r="N1084" i="10"/>
  <c r="M1084" i="10"/>
  <c r="F1084" i="10"/>
  <c r="E1084" i="10"/>
  <c r="R1083" i="10"/>
  <c r="Q1083" i="10"/>
  <c r="P1083" i="10"/>
  <c r="O1083" i="10"/>
  <c r="N1083" i="10"/>
  <c r="M1083" i="10"/>
  <c r="F1083" i="10"/>
  <c r="E1083" i="10"/>
  <c r="R1082" i="10"/>
  <c r="Q1082" i="10"/>
  <c r="P1082" i="10"/>
  <c r="O1082" i="10"/>
  <c r="N1082" i="10"/>
  <c r="M1082" i="10"/>
  <c r="F1082" i="10"/>
  <c r="E1082" i="10"/>
  <c r="R1081" i="10"/>
  <c r="Q1081" i="10"/>
  <c r="P1081" i="10"/>
  <c r="O1081" i="10"/>
  <c r="N1081" i="10"/>
  <c r="M1081" i="10"/>
  <c r="F1081" i="10"/>
  <c r="E1081" i="10"/>
  <c r="R1080" i="10"/>
  <c r="Q1080" i="10"/>
  <c r="P1080" i="10"/>
  <c r="O1080" i="10"/>
  <c r="N1080" i="10"/>
  <c r="M1080" i="10"/>
  <c r="F1080" i="10"/>
  <c r="E1080" i="10"/>
  <c r="R1079" i="10"/>
  <c r="Q1079" i="10"/>
  <c r="P1079" i="10"/>
  <c r="O1079" i="10"/>
  <c r="N1079" i="10"/>
  <c r="M1079" i="10"/>
  <c r="F1079" i="10"/>
  <c r="E1079" i="10"/>
  <c r="R1078" i="10"/>
  <c r="Q1078" i="10"/>
  <c r="P1078" i="10"/>
  <c r="O1078" i="10"/>
  <c r="N1078" i="10"/>
  <c r="M1078" i="10"/>
  <c r="F1078" i="10"/>
  <c r="E1078" i="10"/>
  <c r="R1077" i="10"/>
  <c r="Q1077" i="10"/>
  <c r="P1077" i="10"/>
  <c r="O1077" i="10"/>
  <c r="N1077" i="10"/>
  <c r="M1077" i="10"/>
  <c r="F1077" i="10"/>
  <c r="E1077" i="10"/>
  <c r="R1076" i="10"/>
  <c r="Q1076" i="10"/>
  <c r="P1076" i="10"/>
  <c r="O1076" i="10"/>
  <c r="N1076" i="10"/>
  <c r="M1076" i="10"/>
  <c r="F1076" i="10"/>
  <c r="E1076" i="10"/>
  <c r="R1075" i="10"/>
  <c r="Q1075" i="10"/>
  <c r="P1075" i="10"/>
  <c r="O1075" i="10"/>
  <c r="N1075" i="10"/>
  <c r="M1075" i="10"/>
  <c r="F1075" i="10"/>
  <c r="E1075" i="10"/>
  <c r="R1074" i="10"/>
  <c r="Q1074" i="10"/>
  <c r="P1074" i="10"/>
  <c r="O1074" i="10"/>
  <c r="N1074" i="10"/>
  <c r="M1074" i="10"/>
  <c r="F1074" i="10"/>
  <c r="E1074" i="10"/>
  <c r="R1073" i="10"/>
  <c r="Q1073" i="10"/>
  <c r="P1073" i="10"/>
  <c r="O1073" i="10"/>
  <c r="N1073" i="10"/>
  <c r="M1073" i="10"/>
  <c r="F1073" i="10"/>
  <c r="E1073" i="10"/>
  <c r="R1072" i="10"/>
  <c r="Q1072" i="10"/>
  <c r="P1072" i="10"/>
  <c r="O1072" i="10"/>
  <c r="N1072" i="10"/>
  <c r="M1072" i="10"/>
  <c r="F1072" i="10"/>
  <c r="E1072" i="10"/>
  <c r="R1071" i="10"/>
  <c r="Q1071" i="10"/>
  <c r="P1071" i="10"/>
  <c r="O1071" i="10"/>
  <c r="N1071" i="10"/>
  <c r="M1071" i="10"/>
  <c r="F1071" i="10"/>
  <c r="E1071" i="10"/>
  <c r="R1070" i="10"/>
  <c r="Q1070" i="10"/>
  <c r="P1070" i="10"/>
  <c r="O1070" i="10"/>
  <c r="N1070" i="10"/>
  <c r="M1070" i="10"/>
  <c r="F1070" i="10"/>
  <c r="E1070" i="10"/>
  <c r="R1069" i="10"/>
  <c r="Q1069" i="10"/>
  <c r="P1069" i="10"/>
  <c r="O1069" i="10"/>
  <c r="N1069" i="10"/>
  <c r="M1069" i="10"/>
  <c r="F1069" i="10"/>
  <c r="E1069" i="10"/>
  <c r="R1068" i="10"/>
  <c r="Q1068" i="10"/>
  <c r="P1068" i="10"/>
  <c r="O1068" i="10"/>
  <c r="N1068" i="10"/>
  <c r="M1068" i="10"/>
  <c r="F1068" i="10"/>
  <c r="E1068" i="10"/>
  <c r="R1067" i="10"/>
  <c r="Q1067" i="10"/>
  <c r="P1067" i="10"/>
  <c r="O1067" i="10"/>
  <c r="N1067" i="10"/>
  <c r="M1067" i="10"/>
  <c r="F1067" i="10"/>
  <c r="E1067" i="10"/>
  <c r="R1066" i="10"/>
  <c r="Q1066" i="10"/>
  <c r="P1066" i="10"/>
  <c r="O1066" i="10"/>
  <c r="N1066" i="10"/>
  <c r="M1066" i="10"/>
  <c r="F1066" i="10"/>
  <c r="E1066" i="10"/>
  <c r="R1065" i="10"/>
  <c r="Q1065" i="10"/>
  <c r="P1065" i="10"/>
  <c r="O1065" i="10"/>
  <c r="N1065" i="10"/>
  <c r="M1065" i="10"/>
  <c r="F1065" i="10"/>
  <c r="E1065" i="10"/>
  <c r="R1064" i="10"/>
  <c r="Q1064" i="10"/>
  <c r="P1064" i="10"/>
  <c r="O1064" i="10"/>
  <c r="N1064" i="10"/>
  <c r="M1064" i="10"/>
  <c r="F1064" i="10"/>
  <c r="E1064" i="10"/>
  <c r="R1063" i="10"/>
  <c r="Q1063" i="10"/>
  <c r="P1063" i="10"/>
  <c r="O1063" i="10"/>
  <c r="N1063" i="10"/>
  <c r="M1063" i="10"/>
  <c r="F1063" i="10"/>
  <c r="E1063" i="10"/>
  <c r="R1062" i="10"/>
  <c r="Q1062" i="10"/>
  <c r="P1062" i="10"/>
  <c r="O1062" i="10"/>
  <c r="N1062" i="10"/>
  <c r="M1062" i="10"/>
  <c r="F1062" i="10"/>
  <c r="E1062" i="10"/>
  <c r="R1061" i="10"/>
  <c r="Q1061" i="10"/>
  <c r="P1061" i="10"/>
  <c r="O1061" i="10"/>
  <c r="N1061" i="10"/>
  <c r="M1061" i="10"/>
  <c r="F1061" i="10"/>
  <c r="E1061" i="10"/>
  <c r="R1060" i="10"/>
  <c r="Q1060" i="10"/>
  <c r="P1060" i="10"/>
  <c r="O1060" i="10"/>
  <c r="N1060" i="10"/>
  <c r="M1060" i="10"/>
  <c r="F1060" i="10"/>
  <c r="E1060" i="10"/>
  <c r="R1059" i="10"/>
  <c r="Q1059" i="10"/>
  <c r="P1059" i="10"/>
  <c r="O1059" i="10"/>
  <c r="N1059" i="10"/>
  <c r="M1059" i="10"/>
  <c r="F1059" i="10"/>
  <c r="E1059" i="10"/>
  <c r="R1058" i="10"/>
  <c r="Q1058" i="10"/>
  <c r="P1058" i="10"/>
  <c r="O1058" i="10"/>
  <c r="N1058" i="10"/>
  <c r="M1058" i="10"/>
  <c r="F1058" i="10"/>
  <c r="E1058" i="10"/>
  <c r="R1057" i="10"/>
  <c r="Q1057" i="10"/>
  <c r="P1057" i="10"/>
  <c r="O1057" i="10"/>
  <c r="N1057" i="10"/>
  <c r="M1057" i="10"/>
  <c r="F1057" i="10"/>
  <c r="E1057" i="10"/>
  <c r="R1056" i="10"/>
  <c r="Q1056" i="10"/>
  <c r="P1056" i="10"/>
  <c r="O1056" i="10"/>
  <c r="N1056" i="10"/>
  <c r="M1056" i="10"/>
  <c r="F1056" i="10"/>
  <c r="E1056" i="10"/>
  <c r="R1055" i="10"/>
  <c r="Q1055" i="10"/>
  <c r="P1055" i="10"/>
  <c r="O1055" i="10"/>
  <c r="N1055" i="10"/>
  <c r="M1055" i="10"/>
  <c r="F1055" i="10"/>
  <c r="E1055" i="10"/>
  <c r="R1054" i="10"/>
  <c r="Q1054" i="10"/>
  <c r="P1054" i="10"/>
  <c r="O1054" i="10"/>
  <c r="N1054" i="10"/>
  <c r="M1054" i="10"/>
  <c r="F1054" i="10"/>
  <c r="E1054" i="10"/>
  <c r="R1053" i="10"/>
  <c r="Q1053" i="10"/>
  <c r="P1053" i="10"/>
  <c r="O1053" i="10"/>
  <c r="N1053" i="10"/>
  <c r="M1053" i="10"/>
  <c r="F1053" i="10"/>
  <c r="E1053" i="10"/>
  <c r="R1052" i="10"/>
  <c r="Q1052" i="10"/>
  <c r="P1052" i="10"/>
  <c r="O1052" i="10"/>
  <c r="N1052" i="10"/>
  <c r="M1052" i="10"/>
  <c r="F1052" i="10"/>
  <c r="E1052" i="10"/>
  <c r="R1051" i="10"/>
  <c r="Q1051" i="10"/>
  <c r="P1051" i="10"/>
  <c r="O1051" i="10"/>
  <c r="N1051" i="10"/>
  <c r="M1051" i="10"/>
  <c r="F1051" i="10"/>
  <c r="E1051" i="10"/>
  <c r="R1050" i="10"/>
  <c r="Q1050" i="10"/>
  <c r="P1050" i="10"/>
  <c r="O1050" i="10"/>
  <c r="N1050" i="10"/>
  <c r="M1050" i="10"/>
  <c r="F1050" i="10"/>
  <c r="E1050" i="10"/>
  <c r="R1049" i="10"/>
  <c r="Q1049" i="10"/>
  <c r="P1049" i="10"/>
  <c r="O1049" i="10"/>
  <c r="N1049" i="10"/>
  <c r="M1049" i="10"/>
  <c r="F1049" i="10"/>
  <c r="E1049" i="10"/>
  <c r="R1048" i="10"/>
  <c r="Q1048" i="10"/>
  <c r="P1048" i="10"/>
  <c r="O1048" i="10"/>
  <c r="N1048" i="10"/>
  <c r="M1048" i="10"/>
  <c r="F1048" i="10"/>
  <c r="E1048" i="10"/>
  <c r="R1047" i="10"/>
  <c r="Q1047" i="10"/>
  <c r="P1047" i="10"/>
  <c r="O1047" i="10"/>
  <c r="N1047" i="10"/>
  <c r="M1047" i="10"/>
  <c r="F1047" i="10"/>
  <c r="E1047" i="10"/>
  <c r="R1046" i="10"/>
  <c r="Q1046" i="10"/>
  <c r="P1046" i="10"/>
  <c r="O1046" i="10"/>
  <c r="N1046" i="10"/>
  <c r="M1046" i="10"/>
  <c r="F1046" i="10"/>
  <c r="E1046" i="10"/>
  <c r="R1045" i="10"/>
  <c r="Q1045" i="10"/>
  <c r="P1045" i="10"/>
  <c r="O1045" i="10"/>
  <c r="N1045" i="10"/>
  <c r="M1045" i="10"/>
  <c r="F1045" i="10"/>
  <c r="E1045" i="10"/>
  <c r="R1044" i="10"/>
  <c r="Q1044" i="10"/>
  <c r="P1044" i="10"/>
  <c r="O1044" i="10"/>
  <c r="N1044" i="10"/>
  <c r="M1044" i="10"/>
  <c r="F1044" i="10"/>
  <c r="E1044" i="10"/>
  <c r="R1043" i="10"/>
  <c r="Q1043" i="10"/>
  <c r="P1043" i="10"/>
  <c r="O1043" i="10"/>
  <c r="N1043" i="10"/>
  <c r="M1043" i="10"/>
  <c r="F1043" i="10"/>
  <c r="E1043" i="10"/>
  <c r="R1042" i="10"/>
  <c r="Q1042" i="10"/>
  <c r="P1042" i="10"/>
  <c r="O1042" i="10"/>
  <c r="N1042" i="10"/>
  <c r="M1042" i="10"/>
  <c r="F1042" i="10"/>
  <c r="E1042" i="10"/>
  <c r="R1041" i="10"/>
  <c r="Q1041" i="10"/>
  <c r="P1041" i="10"/>
  <c r="O1041" i="10"/>
  <c r="N1041" i="10"/>
  <c r="M1041" i="10"/>
  <c r="F1041" i="10"/>
  <c r="E1041" i="10"/>
  <c r="R1040" i="10"/>
  <c r="Q1040" i="10"/>
  <c r="P1040" i="10"/>
  <c r="O1040" i="10"/>
  <c r="N1040" i="10"/>
  <c r="M1040" i="10"/>
  <c r="F1040" i="10"/>
  <c r="E1040" i="10"/>
  <c r="R1039" i="10"/>
  <c r="Q1039" i="10"/>
  <c r="P1039" i="10"/>
  <c r="O1039" i="10"/>
  <c r="N1039" i="10"/>
  <c r="M1039" i="10"/>
  <c r="F1039" i="10"/>
  <c r="E1039" i="10"/>
  <c r="R1038" i="10"/>
  <c r="Q1038" i="10"/>
  <c r="P1038" i="10"/>
  <c r="O1038" i="10"/>
  <c r="N1038" i="10"/>
  <c r="M1038" i="10"/>
  <c r="F1038" i="10"/>
  <c r="E1038" i="10"/>
  <c r="R1037" i="10"/>
  <c r="Q1037" i="10"/>
  <c r="P1037" i="10"/>
  <c r="O1037" i="10"/>
  <c r="N1037" i="10"/>
  <c r="M1037" i="10"/>
  <c r="F1037" i="10"/>
  <c r="E1037" i="10"/>
  <c r="R1036" i="10"/>
  <c r="Q1036" i="10"/>
  <c r="P1036" i="10"/>
  <c r="O1036" i="10"/>
  <c r="N1036" i="10"/>
  <c r="M1036" i="10"/>
  <c r="F1036" i="10"/>
  <c r="E1036" i="10"/>
  <c r="R1035" i="10"/>
  <c r="Q1035" i="10"/>
  <c r="P1035" i="10"/>
  <c r="O1035" i="10"/>
  <c r="N1035" i="10"/>
  <c r="M1035" i="10"/>
  <c r="F1035" i="10"/>
  <c r="E1035" i="10"/>
  <c r="R1034" i="10"/>
  <c r="Q1034" i="10"/>
  <c r="P1034" i="10"/>
  <c r="O1034" i="10"/>
  <c r="N1034" i="10"/>
  <c r="M1034" i="10"/>
  <c r="F1034" i="10"/>
  <c r="E1034" i="10"/>
  <c r="R1033" i="10"/>
  <c r="Q1033" i="10"/>
  <c r="P1033" i="10"/>
  <c r="O1033" i="10"/>
  <c r="N1033" i="10"/>
  <c r="M1033" i="10"/>
  <c r="F1033" i="10"/>
  <c r="E1033" i="10"/>
  <c r="R1032" i="10"/>
  <c r="Q1032" i="10"/>
  <c r="P1032" i="10"/>
  <c r="O1032" i="10"/>
  <c r="N1032" i="10"/>
  <c r="M1032" i="10"/>
  <c r="F1032" i="10"/>
  <c r="E1032" i="10"/>
  <c r="R1031" i="10"/>
  <c r="Q1031" i="10"/>
  <c r="P1031" i="10"/>
  <c r="O1031" i="10"/>
  <c r="N1031" i="10"/>
  <c r="M1031" i="10"/>
  <c r="F1031" i="10"/>
  <c r="E1031" i="10"/>
  <c r="R1030" i="10"/>
  <c r="Q1030" i="10"/>
  <c r="P1030" i="10"/>
  <c r="O1030" i="10"/>
  <c r="N1030" i="10"/>
  <c r="M1030" i="10"/>
  <c r="F1030" i="10"/>
  <c r="E1030" i="10"/>
  <c r="R1029" i="10"/>
  <c r="Q1029" i="10"/>
  <c r="P1029" i="10"/>
  <c r="O1029" i="10"/>
  <c r="N1029" i="10"/>
  <c r="M1029" i="10"/>
  <c r="F1029" i="10"/>
  <c r="E1029" i="10"/>
  <c r="R1028" i="10"/>
  <c r="Q1028" i="10"/>
  <c r="P1028" i="10"/>
  <c r="O1028" i="10"/>
  <c r="N1028" i="10"/>
  <c r="M1028" i="10"/>
  <c r="F1028" i="10"/>
  <c r="E1028" i="10"/>
  <c r="R1027" i="10"/>
  <c r="Q1027" i="10"/>
  <c r="P1027" i="10"/>
  <c r="O1027" i="10"/>
  <c r="N1027" i="10"/>
  <c r="M1027" i="10"/>
  <c r="F1027" i="10"/>
  <c r="E1027" i="10"/>
  <c r="R1026" i="10"/>
  <c r="Q1026" i="10"/>
  <c r="P1026" i="10"/>
  <c r="O1026" i="10"/>
  <c r="N1026" i="10"/>
  <c r="M1026" i="10"/>
  <c r="F1026" i="10"/>
  <c r="E1026" i="10"/>
  <c r="R1025" i="10"/>
  <c r="Q1025" i="10"/>
  <c r="P1025" i="10"/>
  <c r="O1025" i="10"/>
  <c r="N1025" i="10"/>
  <c r="M1025" i="10"/>
  <c r="F1025" i="10"/>
  <c r="E1025" i="10"/>
  <c r="R1024" i="10"/>
  <c r="Q1024" i="10"/>
  <c r="P1024" i="10"/>
  <c r="O1024" i="10"/>
  <c r="N1024" i="10"/>
  <c r="M1024" i="10"/>
  <c r="F1024" i="10"/>
  <c r="E1024" i="10"/>
  <c r="R1023" i="10"/>
  <c r="Q1023" i="10"/>
  <c r="P1023" i="10"/>
  <c r="O1023" i="10"/>
  <c r="N1023" i="10"/>
  <c r="M1023" i="10"/>
  <c r="F1023" i="10"/>
  <c r="E1023" i="10"/>
  <c r="R1022" i="10"/>
  <c r="Q1022" i="10"/>
  <c r="P1022" i="10"/>
  <c r="O1022" i="10"/>
  <c r="N1022" i="10"/>
  <c r="M1022" i="10"/>
  <c r="F1022" i="10"/>
  <c r="E1022" i="10"/>
  <c r="R1021" i="10"/>
  <c r="Q1021" i="10"/>
  <c r="P1021" i="10"/>
  <c r="O1021" i="10"/>
  <c r="N1021" i="10"/>
  <c r="M1021" i="10"/>
  <c r="F1021" i="10"/>
  <c r="E1021" i="10"/>
  <c r="R1020" i="10"/>
  <c r="Q1020" i="10"/>
  <c r="P1020" i="10"/>
  <c r="O1020" i="10"/>
  <c r="N1020" i="10"/>
  <c r="M1020" i="10"/>
  <c r="F1020" i="10"/>
  <c r="E1020" i="10"/>
  <c r="R1019" i="10"/>
  <c r="Q1019" i="10"/>
  <c r="P1019" i="10"/>
  <c r="O1019" i="10"/>
  <c r="N1019" i="10"/>
  <c r="M1019" i="10"/>
  <c r="F1019" i="10"/>
  <c r="E1019" i="10"/>
  <c r="R1018" i="10"/>
  <c r="Q1018" i="10"/>
  <c r="P1018" i="10"/>
  <c r="O1018" i="10"/>
  <c r="N1018" i="10"/>
  <c r="M1018" i="10"/>
  <c r="F1018" i="10"/>
  <c r="E1018" i="10"/>
  <c r="R1017" i="10"/>
  <c r="Q1017" i="10"/>
  <c r="P1017" i="10"/>
  <c r="O1017" i="10"/>
  <c r="N1017" i="10"/>
  <c r="M1017" i="10"/>
  <c r="F1017" i="10"/>
  <c r="E1017" i="10"/>
  <c r="R1016" i="10"/>
  <c r="Q1016" i="10"/>
  <c r="P1016" i="10"/>
  <c r="O1016" i="10"/>
  <c r="N1016" i="10"/>
  <c r="M1016" i="10"/>
  <c r="F1016" i="10"/>
  <c r="E1016" i="10"/>
  <c r="R1015" i="10"/>
  <c r="Q1015" i="10"/>
  <c r="P1015" i="10"/>
  <c r="O1015" i="10"/>
  <c r="N1015" i="10"/>
  <c r="M1015" i="10"/>
  <c r="F1015" i="10"/>
  <c r="E1015" i="10"/>
  <c r="R1014" i="10"/>
  <c r="Q1014" i="10"/>
  <c r="P1014" i="10"/>
  <c r="O1014" i="10"/>
  <c r="N1014" i="10"/>
  <c r="M1014" i="10"/>
  <c r="F1014" i="10"/>
  <c r="E1014" i="10"/>
  <c r="R1013" i="10"/>
  <c r="Q1013" i="10"/>
  <c r="P1013" i="10"/>
  <c r="O1013" i="10"/>
  <c r="N1013" i="10"/>
  <c r="M1013" i="10"/>
  <c r="F1013" i="10"/>
  <c r="E1013" i="10"/>
  <c r="R1012" i="10"/>
  <c r="Q1012" i="10"/>
  <c r="P1012" i="10"/>
  <c r="O1012" i="10"/>
  <c r="N1012" i="10"/>
  <c r="M1012" i="10"/>
  <c r="F1012" i="10"/>
  <c r="E1012" i="10"/>
  <c r="R1011" i="10"/>
  <c r="Q1011" i="10"/>
  <c r="P1011" i="10"/>
  <c r="O1011" i="10"/>
  <c r="N1011" i="10"/>
  <c r="M1011" i="10"/>
  <c r="F1011" i="10"/>
  <c r="E1011" i="10"/>
  <c r="R1010" i="10"/>
  <c r="Q1010" i="10"/>
  <c r="P1010" i="10"/>
  <c r="O1010" i="10"/>
  <c r="N1010" i="10"/>
  <c r="M1010" i="10"/>
  <c r="F1010" i="10"/>
  <c r="E1010" i="10"/>
  <c r="R1009" i="10"/>
  <c r="Q1009" i="10"/>
  <c r="P1009" i="10"/>
  <c r="O1009" i="10"/>
  <c r="N1009" i="10"/>
  <c r="M1009" i="10"/>
  <c r="F1009" i="10"/>
  <c r="E1009" i="10"/>
  <c r="R1008" i="10"/>
  <c r="Q1008" i="10"/>
  <c r="P1008" i="10"/>
  <c r="O1008" i="10"/>
  <c r="N1008" i="10"/>
  <c r="M1008" i="10"/>
  <c r="F1008" i="10"/>
  <c r="E1008" i="10"/>
  <c r="R1007" i="10"/>
  <c r="Q1007" i="10"/>
  <c r="P1007" i="10"/>
  <c r="O1007" i="10"/>
  <c r="N1007" i="10"/>
  <c r="M1007" i="10"/>
  <c r="F1007" i="10"/>
  <c r="E1007" i="10"/>
  <c r="R1006" i="10"/>
  <c r="Q1006" i="10"/>
  <c r="P1006" i="10"/>
  <c r="O1006" i="10"/>
  <c r="N1006" i="10"/>
  <c r="M1006" i="10"/>
  <c r="F1006" i="10"/>
  <c r="E1006" i="10"/>
  <c r="R1005" i="10"/>
  <c r="Q1005" i="10"/>
  <c r="P1005" i="10"/>
  <c r="O1005" i="10"/>
  <c r="N1005" i="10"/>
  <c r="M1005" i="10"/>
  <c r="F1005" i="10"/>
  <c r="E1005" i="10"/>
  <c r="R1004" i="10"/>
  <c r="Q1004" i="10"/>
  <c r="P1004" i="10"/>
  <c r="O1004" i="10"/>
  <c r="N1004" i="10"/>
  <c r="M1004" i="10"/>
  <c r="F1004" i="10"/>
  <c r="E1004" i="10"/>
  <c r="R1003" i="10"/>
  <c r="Q1003" i="10"/>
  <c r="P1003" i="10"/>
  <c r="O1003" i="10"/>
  <c r="N1003" i="10"/>
  <c r="M1003" i="10"/>
  <c r="F1003" i="10"/>
  <c r="E1003" i="10"/>
  <c r="R1002" i="10"/>
  <c r="Q1002" i="10"/>
  <c r="P1002" i="10"/>
  <c r="O1002" i="10"/>
  <c r="N1002" i="10"/>
  <c r="M1002" i="10"/>
  <c r="F1002" i="10"/>
  <c r="E1002" i="10"/>
  <c r="R1001" i="10"/>
  <c r="Q1001" i="10"/>
  <c r="P1001" i="10"/>
  <c r="O1001" i="10"/>
  <c r="N1001" i="10"/>
  <c r="M1001" i="10"/>
  <c r="F1001" i="10"/>
  <c r="E1001" i="10"/>
  <c r="R1000" i="10"/>
  <c r="Q1000" i="10"/>
  <c r="P1000" i="10"/>
  <c r="O1000" i="10"/>
  <c r="N1000" i="10"/>
  <c r="M1000" i="10"/>
  <c r="F1000" i="10"/>
  <c r="E1000" i="10"/>
  <c r="R999" i="10"/>
  <c r="Q999" i="10"/>
  <c r="P999" i="10"/>
  <c r="O999" i="10"/>
  <c r="N999" i="10"/>
  <c r="M999" i="10"/>
  <c r="F999" i="10"/>
  <c r="E999" i="10"/>
  <c r="R998" i="10"/>
  <c r="Q998" i="10"/>
  <c r="P998" i="10"/>
  <c r="O998" i="10"/>
  <c r="N998" i="10"/>
  <c r="M998" i="10"/>
  <c r="F998" i="10"/>
  <c r="E998" i="10"/>
  <c r="R997" i="10"/>
  <c r="Q997" i="10"/>
  <c r="P997" i="10"/>
  <c r="O997" i="10"/>
  <c r="N997" i="10"/>
  <c r="M997" i="10"/>
  <c r="F997" i="10"/>
  <c r="E997" i="10"/>
  <c r="R996" i="10"/>
  <c r="Q996" i="10"/>
  <c r="P996" i="10"/>
  <c r="O996" i="10"/>
  <c r="N996" i="10"/>
  <c r="M996" i="10"/>
  <c r="F996" i="10"/>
  <c r="E996" i="10"/>
  <c r="R995" i="10"/>
  <c r="Q995" i="10"/>
  <c r="P995" i="10"/>
  <c r="O995" i="10"/>
  <c r="N995" i="10"/>
  <c r="M995" i="10"/>
  <c r="F995" i="10"/>
  <c r="E995" i="10"/>
  <c r="R994" i="10"/>
  <c r="Q994" i="10"/>
  <c r="P994" i="10"/>
  <c r="O994" i="10"/>
  <c r="N994" i="10"/>
  <c r="M994" i="10"/>
  <c r="F994" i="10"/>
  <c r="E994" i="10"/>
  <c r="R993" i="10"/>
  <c r="Q993" i="10"/>
  <c r="P993" i="10"/>
  <c r="O993" i="10"/>
  <c r="N993" i="10"/>
  <c r="M993" i="10"/>
  <c r="F993" i="10"/>
  <c r="E993" i="10"/>
  <c r="R992" i="10"/>
  <c r="Q992" i="10"/>
  <c r="P992" i="10"/>
  <c r="O992" i="10"/>
  <c r="N992" i="10"/>
  <c r="M992" i="10"/>
  <c r="F992" i="10"/>
  <c r="E992" i="10"/>
  <c r="R991" i="10"/>
  <c r="Q991" i="10"/>
  <c r="P991" i="10"/>
  <c r="O991" i="10"/>
  <c r="N991" i="10"/>
  <c r="M991" i="10"/>
  <c r="F991" i="10"/>
  <c r="E991" i="10"/>
  <c r="R990" i="10"/>
  <c r="Q990" i="10"/>
  <c r="P990" i="10"/>
  <c r="O990" i="10"/>
  <c r="N990" i="10"/>
  <c r="M990" i="10"/>
  <c r="F990" i="10"/>
  <c r="E990" i="10"/>
  <c r="R989" i="10"/>
  <c r="Q989" i="10"/>
  <c r="P989" i="10"/>
  <c r="O989" i="10"/>
  <c r="N989" i="10"/>
  <c r="M989" i="10"/>
  <c r="F989" i="10"/>
  <c r="E989" i="10"/>
  <c r="R988" i="10"/>
  <c r="Q988" i="10"/>
  <c r="P988" i="10"/>
  <c r="O988" i="10"/>
  <c r="N988" i="10"/>
  <c r="M988" i="10"/>
  <c r="F988" i="10"/>
  <c r="E988" i="10"/>
  <c r="R987" i="10"/>
  <c r="Q987" i="10"/>
  <c r="P987" i="10"/>
  <c r="O987" i="10"/>
  <c r="N987" i="10"/>
  <c r="M987" i="10"/>
  <c r="F987" i="10"/>
  <c r="E987" i="10"/>
  <c r="R986" i="10"/>
  <c r="Q986" i="10"/>
  <c r="P986" i="10"/>
  <c r="O986" i="10"/>
  <c r="N986" i="10"/>
  <c r="M986" i="10"/>
  <c r="F986" i="10"/>
  <c r="E986" i="10"/>
  <c r="R985" i="10"/>
  <c r="Q985" i="10"/>
  <c r="P985" i="10"/>
  <c r="O985" i="10"/>
  <c r="N985" i="10"/>
  <c r="M985" i="10"/>
  <c r="F985" i="10"/>
  <c r="E985" i="10"/>
  <c r="R984" i="10"/>
  <c r="Q984" i="10"/>
  <c r="P984" i="10"/>
  <c r="O984" i="10"/>
  <c r="N984" i="10"/>
  <c r="M984" i="10"/>
  <c r="F984" i="10"/>
  <c r="E984" i="10"/>
  <c r="R983" i="10"/>
  <c r="Q983" i="10"/>
  <c r="P983" i="10"/>
  <c r="O983" i="10"/>
  <c r="N983" i="10"/>
  <c r="M983" i="10"/>
  <c r="F983" i="10"/>
  <c r="E983" i="10"/>
  <c r="R982" i="10"/>
  <c r="Q982" i="10"/>
  <c r="P982" i="10"/>
  <c r="O982" i="10"/>
  <c r="N982" i="10"/>
  <c r="M982" i="10"/>
  <c r="F982" i="10"/>
  <c r="E982" i="10"/>
  <c r="R981" i="10"/>
  <c r="Q981" i="10"/>
  <c r="P981" i="10"/>
  <c r="O981" i="10"/>
  <c r="N981" i="10"/>
  <c r="M981" i="10"/>
  <c r="F981" i="10"/>
  <c r="E981" i="10"/>
  <c r="R980" i="10"/>
  <c r="Q980" i="10"/>
  <c r="P980" i="10"/>
  <c r="O980" i="10"/>
  <c r="N980" i="10"/>
  <c r="M980" i="10"/>
  <c r="F980" i="10"/>
  <c r="E980" i="10"/>
  <c r="R979" i="10"/>
  <c r="Q979" i="10"/>
  <c r="P979" i="10"/>
  <c r="O979" i="10"/>
  <c r="N979" i="10"/>
  <c r="M979" i="10"/>
  <c r="F979" i="10"/>
  <c r="E979" i="10"/>
  <c r="R978" i="10"/>
  <c r="Q978" i="10"/>
  <c r="P978" i="10"/>
  <c r="O978" i="10"/>
  <c r="N978" i="10"/>
  <c r="M978" i="10"/>
  <c r="F978" i="10"/>
  <c r="E978" i="10"/>
  <c r="R977" i="10"/>
  <c r="Q977" i="10"/>
  <c r="P977" i="10"/>
  <c r="O977" i="10"/>
  <c r="N977" i="10"/>
  <c r="M977" i="10"/>
  <c r="F977" i="10"/>
  <c r="E977" i="10"/>
  <c r="R976" i="10"/>
  <c r="Q976" i="10"/>
  <c r="P976" i="10"/>
  <c r="O976" i="10"/>
  <c r="N976" i="10"/>
  <c r="M976" i="10"/>
  <c r="F976" i="10"/>
  <c r="E976" i="10"/>
  <c r="R975" i="10"/>
  <c r="Q975" i="10"/>
  <c r="P975" i="10"/>
  <c r="O975" i="10"/>
  <c r="N975" i="10"/>
  <c r="M975" i="10"/>
  <c r="F975" i="10"/>
  <c r="E975" i="10"/>
  <c r="R974" i="10"/>
  <c r="Q974" i="10"/>
  <c r="P974" i="10"/>
  <c r="O974" i="10"/>
  <c r="N974" i="10"/>
  <c r="M974" i="10"/>
  <c r="F974" i="10"/>
  <c r="E974" i="10"/>
  <c r="R973" i="10"/>
  <c r="Q973" i="10"/>
  <c r="P973" i="10"/>
  <c r="O973" i="10"/>
  <c r="N973" i="10"/>
  <c r="M973" i="10"/>
  <c r="F973" i="10"/>
  <c r="E973" i="10"/>
  <c r="R972" i="10"/>
  <c r="Q972" i="10"/>
  <c r="P972" i="10"/>
  <c r="O972" i="10"/>
  <c r="N972" i="10"/>
  <c r="M972" i="10"/>
  <c r="F972" i="10"/>
  <c r="E972" i="10"/>
  <c r="R971" i="10"/>
  <c r="Q971" i="10"/>
  <c r="P971" i="10"/>
  <c r="O971" i="10"/>
  <c r="N971" i="10"/>
  <c r="M971" i="10"/>
  <c r="F971" i="10"/>
  <c r="E971" i="10"/>
  <c r="R970" i="10"/>
  <c r="Q970" i="10"/>
  <c r="P970" i="10"/>
  <c r="O970" i="10"/>
  <c r="N970" i="10"/>
  <c r="M970" i="10"/>
  <c r="F970" i="10"/>
  <c r="E970" i="10"/>
  <c r="R969" i="10"/>
  <c r="Q969" i="10"/>
  <c r="P969" i="10"/>
  <c r="O969" i="10"/>
  <c r="N969" i="10"/>
  <c r="M969" i="10"/>
  <c r="F969" i="10"/>
  <c r="E969" i="10"/>
  <c r="R968" i="10"/>
  <c r="Q968" i="10"/>
  <c r="P968" i="10"/>
  <c r="O968" i="10"/>
  <c r="N968" i="10"/>
  <c r="M968" i="10"/>
  <c r="F968" i="10"/>
  <c r="E968" i="10"/>
  <c r="R967" i="10"/>
  <c r="Q967" i="10"/>
  <c r="P967" i="10"/>
  <c r="O967" i="10"/>
  <c r="N967" i="10"/>
  <c r="M967" i="10"/>
  <c r="F967" i="10"/>
  <c r="E967" i="10"/>
  <c r="R966" i="10"/>
  <c r="Q966" i="10"/>
  <c r="P966" i="10"/>
  <c r="O966" i="10"/>
  <c r="N966" i="10"/>
  <c r="M966" i="10"/>
  <c r="F966" i="10"/>
  <c r="E966" i="10"/>
  <c r="R965" i="10"/>
  <c r="Q965" i="10"/>
  <c r="P965" i="10"/>
  <c r="O965" i="10"/>
  <c r="N965" i="10"/>
  <c r="M965" i="10"/>
  <c r="F965" i="10"/>
  <c r="E965" i="10"/>
  <c r="R964" i="10"/>
  <c r="Q964" i="10"/>
  <c r="P964" i="10"/>
  <c r="O964" i="10"/>
  <c r="N964" i="10"/>
  <c r="M964" i="10"/>
  <c r="F964" i="10"/>
  <c r="E964" i="10"/>
  <c r="R963" i="10"/>
  <c r="Q963" i="10"/>
  <c r="P963" i="10"/>
  <c r="O963" i="10"/>
  <c r="N963" i="10"/>
  <c r="M963" i="10"/>
  <c r="F963" i="10"/>
  <c r="E963" i="10"/>
  <c r="R962" i="10"/>
  <c r="Q962" i="10"/>
  <c r="P962" i="10"/>
  <c r="O962" i="10"/>
  <c r="N962" i="10"/>
  <c r="M962" i="10"/>
  <c r="F962" i="10"/>
  <c r="E962" i="10"/>
  <c r="R961" i="10"/>
  <c r="Q961" i="10"/>
  <c r="P961" i="10"/>
  <c r="O961" i="10"/>
  <c r="N961" i="10"/>
  <c r="M961" i="10"/>
  <c r="F961" i="10"/>
  <c r="E961" i="10"/>
  <c r="R960" i="10"/>
  <c r="Q960" i="10"/>
  <c r="P960" i="10"/>
  <c r="O960" i="10"/>
  <c r="N960" i="10"/>
  <c r="M960" i="10"/>
  <c r="F960" i="10"/>
  <c r="E960" i="10"/>
  <c r="R959" i="10"/>
  <c r="Q959" i="10"/>
  <c r="P959" i="10"/>
  <c r="O959" i="10"/>
  <c r="N959" i="10"/>
  <c r="M959" i="10"/>
  <c r="F959" i="10"/>
  <c r="E959" i="10"/>
  <c r="R958" i="10"/>
  <c r="Q958" i="10"/>
  <c r="P958" i="10"/>
  <c r="O958" i="10"/>
  <c r="N958" i="10"/>
  <c r="M958" i="10"/>
  <c r="F958" i="10"/>
  <c r="E958" i="10"/>
  <c r="R957" i="10"/>
  <c r="Q957" i="10"/>
  <c r="P957" i="10"/>
  <c r="O957" i="10"/>
  <c r="N957" i="10"/>
  <c r="M957" i="10"/>
  <c r="F957" i="10"/>
  <c r="E957" i="10"/>
  <c r="R956" i="10"/>
  <c r="Q956" i="10"/>
  <c r="P956" i="10"/>
  <c r="O956" i="10"/>
  <c r="N956" i="10"/>
  <c r="M956" i="10"/>
  <c r="F956" i="10"/>
  <c r="E956" i="10"/>
  <c r="R955" i="10"/>
  <c r="Q955" i="10"/>
  <c r="P955" i="10"/>
  <c r="O955" i="10"/>
  <c r="N955" i="10"/>
  <c r="M955" i="10"/>
  <c r="F955" i="10"/>
  <c r="E955" i="10"/>
  <c r="R954" i="10"/>
  <c r="Q954" i="10"/>
  <c r="P954" i="10"/>
  <c r="O954" i="10"/>
  <c r="N954" i="10"/>
  <c r="M954" i="10"/>
  <c r="F954" i="10"/>
  <c r="E954" i="10"/>
  <c r="R953" i="10"/>
  <c r="Q953" i="10"/>
  <c r="P953" i="10"/>
  <c r="O953" i="10"/>
  <c r="N953" i="10"/>
  <c r="M953" i="10"/>
  <c r="F953" i="10"/>
  <c r="E953" i="10"/>
  <c r="R952" i="10"/>
  <c r="Q952" i="10"/>
  <c r="P952" i="10"/>
  <c r="O952" i="10"/>
  <c r="N952" i="10"/>
  <c r="M952" i="10"/>
  <c r="F952" i="10"/>
  <c r="E952" i="10"/>
  <c r="R951" i="10"/>
  <c r="Q951" i="10"/>
  <c r="P951" i="10"/>
  <c r="O951" i="10"/>
  <c r="N951" i="10"/>
  <c r="M951" i="10"/>
  <c r="F951" i="10"/>
  <c r="E951" i="10"/>
  <c r="R950" i="10"/>
  <c r="Q950" i="10"/>
  <c r="P950" i="10"/>
  <c r="O950" i="10"/>
  <c r="N950" i="10"/>
  <c r="M950" i="10"/>
  <c r="F950" i="10"/>
  <c r="E950" i="10"/>
  <c r="R949" i="10"/>
  <c r="Q949" i="10"/>
  <c r="P949" i="10"/>
  <c r="O949" i="10"/>
  <c r="N949" i="10"/>
  <c r="M949" i="10"/>
  <c r="F949" i="10"/>
  <c r="E949" i="10"/>
  <c r="R948" i="10"/>
  <c r="Q948" i="10"/>
  <c r="P948" i="10"/>
  <c r="O948" i="10"/>
  <c r="N948" i="10"/>
  <c r="M948" i="10"/>
  <c r="F948" i="10"/>
  <c r="E948" i="10"/>
  <c r="R947" i="10"/>
  <c r="Q947" i="10"/>
  <c r="P947" i="10"/>
  <c r="O947" i="10"/>
  <c r="N947" i="10"/>
  <c r="M947" i="10"/>
  <c r="F947" i="10"/>
  <c r="E947" i="10"/>
  <c r="R946" i="10"/>
  <c r="Q946" i="10"/>
  <c r="P946" i="10"/>
  <c r="O946" i="10"/>
  <c r="N946" i="10"/>
  <c r="M946" i="10"/>
  <c r="F946" i="10"/>
  <c r="E946" i="10"/>
  <c r="R945" i="10"/>
  <c r="Q945" i="10"/>
  <c r="P945" i="10"/>
  <c r="O945" i="10"/>
  <c r="N945" i="10"/>
  <c r="M945" i="10"/>
  <c r="F945" i="10"/>
  <c r="E945" i="10"/>
  <c r="R944" i="10"/>
  <c r="Q944" i="10"/>
  <c r="P944" i="10"/>
  <c r="O944" i="10"/>
  <c r="N944" i="10"/>
  <c r="M944" i="10"/>
  <c r="F944" i="10"/>
  <c r="E944" i="10"/>
  <c r="R943" i="10"/>
  <c r="Q943" i="10"/>
  <c r="P943" i="10"/>
  <c r="O943" i="10"/>
  <c r="N943" i="10"/>
  <c r="M943" i="10"/>
  <c r="F943" i="10"/>
  <c r="E943" i="10"/>
  <c r="R942" i="10"/>
  <c r="Q942" i="10"/>
  <c r="P942" i="10"/>
  <c r="O942" i="10"/>
  <c r="N942" i="10"/>
  <c r="M942" i="10"/>
  <c r="F942" i="10"/>
  <c r="E942" i="10"/>
  <c r="R941" i="10"/>
  <c r="Q941" i="10"/>
  <c r="P941" i="10"/>
  <c r="O941" i="10"/>
  <c r="N941" i="10"/>
  <c r="M941" i="10"/>
  <c r="F941" i="10"/>
  <c r="E941" i="10"/>
  <c r="R940" i="10"/>
  <c r="Q940" i="10"/>
  <c r="P940" i="10"/>
  <c r="O940" i="10"/>
  <c r="N940" i="10"/>
  <c r="M940" i="10"/>
  <c r="F940" i="10"/>
  <c r="E940" i="10"/>
  <c r="R939" i="10"/>
  <c r="Q939" i="10"/>
  <c r="P939" i="10"/>
  <c r="O939" i="10"/>
  <c r="N939" i="10"/>
  <c r="M939" i="10"/>
  <c r="F939" i="10"/>
  <c r="E939" i="10"/>
  <c r="R938" i="10"/>
  <c r="Q938" i="10"/>
  <c r="P938" i="10"/>
  <c r="O938" i="10"/>
  <c r="N938" i="10"/>
  <c r="M938" i="10"/>
  <c r="F938" i="10"/>
  <c r="E938" i="10"/>
  <c r="R937" i="10"/>
  <c r="Q937" i="10"/>
  <c r="P937" i="10"/>
  <c r="O937" i="10"/>
  <c r="N937" i="10"/>
  <c r="M937" i="10"/>
  <c r="F937" i="10"/>
  <c r="E937" i="10"/>
  <c r="R936" i="10"/>
  <c r="Q936" i="10"/>
  <c r="P936" i="10"/>
  <c r="O936" i="10"/>
  <c r="N936" i="10"/>
  <c r="M936" i="10"/>
  <c r="F936" i="10"/>
  <c r="E936" i="10"/>
  <c r="R935" i="10"/>
  <c r="Q935" i="10"/>
  <c r="P935" i="10"/>
  <c r="O935" i="10"/>
  <c r="N935" i="10"/>
  <c r="M935" i="10"/>
  <c r="F935" i="10"/>
  <c r="E935" i="10"/>
  <c r="R934" i="10"/>
  <c r="Q934" i="10"/>
  <c r="P934" i="10"/>
  <c r="O934" i="10"/>
  <c r="N934" i="10"/>
  <c r="M934" i="10"/>
  <c r="F934" i="10"/>
  <c r="E934" i="10"/>
  <c r="R933" i="10"/>
  <c r="Q933" i="10"/>
  <c r="P933" i="10"/>
  <c r="O933" i="10"/>
  <c r="N933" i="10"/>
  <c r="M933" i="10"/>
  <c r="F933" i="10"/>
  <c r="E933" i="10"/>
  <c r="R932" i="10"/>
  <c r="Q932" i="10"/>
  <c r="P932" i="10"/>
  <c r="O932" i="10"/>
  <c r="N932" i="10"/>
  <c r="M932" i="10"/>
  <c r="F932" i="10"/>
  <c r="E932" i="10"/>
  <c r="R931" i="10"/>
  <c r="Q931" i="10"/>
  <c r="P931" i="10"/>
  <c r="O931" i="10"/>
  <c r="N931" i="10"/>
  <c r="M931" i="10"/>
  <c r="F931" i="10"/>
  <c r="E931" i="10"/>
  <c r="R930" i="10"/>
  <c r="Q930" i="10"/>
  <c r="P930" i="10"/>
  <c r="O930" i="10"/>
  <c r="N930" i="10"/>
  <c r="M930" i="10"/>
  <c r="F930" i="10"/>
  <c r="E930" i="10"/>
  <c r="R929" i="10"/>
  <c r="Q929" i="10"/>
  <c r="P929" i="10"/>
  <c r="O929" i="10"/>
  <c r="N929" i="10"/>
  <c r="M929" i="10"/>
  <c r="F929" i="10"/>
  <c r="E929" i="10"/>
  <c r="R928" i="10"/>
  <c r="Q928" i="10"/>
  <c r="P928" i="10"/>
  <c r="O928" i="10"/>
  <c r="N928" i="10"/>
  <c r="M928" i="10"/>
  <c r="F928" i="10"/>
  <c r="E928" i="10"/>
  <c r="R927" i="10"/>
  <c r="Q927" i="10"/>
  <c r="P927" i="10"/>
  <c r="O927" i="10"/>
  <c r="N927" i="10"/>
  <c r="M927" i="10"/>
  <c r="F927" i="10"/>
  <c r="E927" i="10"/>
  <c r="R926" i="10"/>
  <c r="Q926" i="10"/>
  <c r="P926" i="10"/>
  <c r="O926" i="10"/>
  <c r="N926" i="10"/>
  <c r="M926" i="10"/>
  <c r="F926" i="10"/>
  <c r="E926" i="10"/>
  <c r="R925" i="10"/>
  <c r="Q925" i="10"/>
  <c r="P925" i="10"/>
  <c r="O925" i="10"/>
  <c r="N925" i="10"/>
  <c r="M925" i="10"/>
  <c r="F925" i="10"/>
  <c r="E925" i="10"/>
  <c r="R924" i="10"/>
  <c r="Q924" i="10"/>
  <c r="P924" i="10"/>
  <c r="O924" i="10"/>
  <c r="N924" i="10"/>
  <c r="M924" i="10"/>
  <c r="F924" i="10"/>
  <c r="E924" i="10"/>
  <c r="R923" i="10"/>
  <c r="Q923" i="10"/>
  <c r="P923" i="10"/>
  <c r="O923" i="10"/>
  <c r="N923" i="10"/>
  <c r="M923" i="10"/>
  <c r="F923" i="10"/>
  <c r="E923" i="10"/>
  <c r="R922" i="10"/>
  <c r="Q922" i="10"/>
  <c r="P922" i="10"/>
  <c r="O922" i="10"/>
  <c r="N922" i="10"/>
  <c r="M922" i="10"/>
  <c r="F922" i="10"/>
  <c r="E922" i="10"/>
  <c r="R921" i="10"/>
  <c r="Q921" i="10"/>
  <c r="P921" i="10"/>
  <c r="O921" i="10"/>
  <c r="N921" i="10"/>
  <c r="M921" i="10"/>
  <c r="F921" i="10"/>
  <c r="E921" i="10"/>
  <c r="R920" i="10"/>
  <c r="Q920" i="10"/>
  <c r="P920" i="10"/>
  <c r="O920" i="10"/>
  <c r="N920" i="10"/>
  <c r="M920" i="10"/>
  <c r="F920" i="10"/>
  <c r="E920" i="10"/>
  <c r="R919" i="10"/>
  <c r="Q919" i="10"/>
  <c r="P919" i="10"/>
  <c r="O919" i="10"/>
  <c r="N919" i="10"/>
  <c r="M919" i="10"/>
  <c r="F919" i="10"/>
  <c r="E919" i="10"/>
  <c r="R918" i="10"/>
  <c r="Q918" i="10"/>
  <c r="P918" i="10"/>
  <c r="O918" i="10"/>
  <c r="N918" i="10"/>
  <c r="M918" i="10"/>
  <c r="F918" i="10"/>
  <c r="E918" i="10"/>
  <c r="R917" i="10"/>
  <c r="Q917" i="10"/>
  <c r="P917" i="10"/>
  <c r="O917" i="10"/>
  <c r="N917" i="10"/>
  <c r="M917" i="10"/>
  <c r="F917" i="10"/>
  <c r="E917" i="10"/>
  <c r="R916" i="10"/>
  <c r="Q916" i="10"/>
  <c r="P916" i="10"/>
  <c r="O916" i="10"/>
  <c r="N916" i="10"/>
  <c r="M916" i="10"/>
  <c r="F916" i="10"/>
  <c r="E916" i="10"/>
  <c r="R915" i="10"/>
  <c r="Q915" i="10"/>
  <c r="P915" i="10"/>
  <c r="O915" i="10"/>
  <c r="N915" i="10"/>
  <c r="M915" i="10"/>
  <c r="F915" i="10"/>
  <c r="E915" i="10"/>
  <c r="R914" i="10"/>
  <c r="Q914" i="10"/>
  <c r="P914" i="10"/>
  <c r="O914" i="10"/>
  <c r="N914" i="10"/>
  <c r="M914" i="10"/>
  <c r="F914" i="10"/>
  <c r="E914" i="10"/>
  <c r="R913" i="10"/>
  <c r="Q913" i="10"/>
  <c r="P913" i="10"/>
  <c r="O913" i="10"/>
  <c r="N913" i="10"/>
  <c r="M913" i="10"/>
  <c r="F913" i="10"/>
  <c r="E913" i="10"/>
  <c r="R912" i="10"/>
  <c r="Q912" i="10"/>
  <c r="P912" i="10"/>
  <c r="O912" i="10"/>
  <c r="N912" i="10"/>
  <c r="M912" i="10"/>
  <c r="F912" i="10"/>
  <c r="E912" i="10"/>
  <c r="R911" i="10"/>
  <c r="Q911" i="10"/>
  <c r="P911" i="10"/>
  <c r="O911" i="10"/>
  <c r="N911" i="10"/>
  <c r="M911" i="10"/>
  <c r="F911" i="10"/>
  <c r="E911" i="10"/>
  <c r="R910" i="10"/>
  <c r="Q910" i="10"/>
  <c r="P910" i="10"/>
  <c r="O910" i="10"/>
  <c r="N910" i="10"/>
  <c r="M910" i="10"/>
  <c r="F910" i="10"/>
  <c r="E910" i="10"/>
  <c r="R909" i="10"/>
  <c r="Q909" i="10"/>
  <c r="P909" i="10"/>
  <c r="O909" i="10"/>
  <c r="N909" i="10"/>
  <c r="M909" i="10"/>
  <c r="F909" i="10"/>
  <c r="E909" i="10"/>
  <c r="R908" i="10"/>
  <c r="Q908" i="10"/>
  <c r="P908" i="10"/>
  <c r="O908" i="10"/>
  <c r="N908" i="10"/>
  <c r="M908" i="10"/>
  <c r="F908" i="10"/>
  <c r="E908" i="10"/>
  <c r="R907" i="10"/>
  <c r="Q907" i="10"/>
  <c r="P907" i="10"/>
  <c r="O907" i="10"/>
  <c r="N907" i="10"/>
  <c r="M907" i="10"/>
  <c r="F907" i="10"/>
  <c r="E907" i="10"/>
  <c r="R906" i="10"/>
  <c r="Q906" i="10"/>
  <c r="P906" i="10"/>
  <c r="O906" i="10"/>
  <c r="N906" i="10"/>
  <c r="M906" i="10"/>
  <c r="F906" i="10"/>
  <c r="E906" i="10"/>
  <c r="R905" i="10"/>
  <c r="Q905" i="10"/>
  <c r="P905" i="10"/>
  <c r="O905" i="10"/>
  <c r="N905" i="10"/>
  <c r="M905" i="10"/>
  <c r="F905" i="10"/>
  <c r="E905" i="10"/>
  <c r="R904" i="10"/>
  <c r="Q904" i="10"/>
  <c r="P904" i="10"/>
  <c r="O904" i="10"/>
  <c r="N904" i="10"/>
  <c r="M904" i="10"/>
  <c r="F904" i="10"/>
  <c r="E904" i="10"/>
  <c r="R903" i="10"/>
  <c r="Q903" i="10"/>
  <c r="P903" i="10"/>
  <c r="O903" i="10"/>
  <c r="N903" i="10"/>
  <c r="M903" i="10"/>
  <c r="F903" i="10"/>
  <c r="E903" i="10"/>
  <c r="R902" i="10"/>
  <c r="Q902" i="10"/>
  <c r="P902" i="10"/>
  <c r="O902" i="10"/>
  <c r="N902" i="10"/>
  <c r="M902" i="10"/>
  <c r="F902" i="10"/>
  <c r="E902" i="10"/>
  <c r="R901" i="10"/>
  <c r="Q901" i="10"/>
  <c r="P901" i="10"/>
  <c r="O901" i="10"/>
  <c r="N901" i="10"/>
  <c r="M901" i="10"/>
  <c r="F901" i="10"/>
  <c r="E901" i="10"/>
  <c r="R900" i="10"/>
  <c r="Q900" i="10"/>
  <c r="P900" i="10"/>
  <c r="O900" i="10"/>
  <c r="N900" i="10"/>
  <c r="M900" i="10"/>
  <c r="F900" i="10"/>
  <c r="E900" i="10"/>
  <c r="R899" i="10"/>
  <c r="Q899" i="10"/>
  <c r="P899" i="10"/>
  <c r="O899" i="10"/>
  <c r="N899" i="10"/>
  <c r="M899" i="10"/>
  <c r="F899" i="10"/>
  <c r="E899" i="10"/>
  <c r="R898" i="10"/>
  <c r="Q898" i="10"/>
  <c r="P898" i="10"/>
  <c r="O898" i="10"/>
  <c r="N898" i="10"/>
  <c r="M898" i="10"/>
  <c r="F898" i="10"/>
  <c r="E898" i="10"/>
  <c r="R897" i="10"/>
  <c r="Q897" i="10"/>
  <c r="P897" i="10"/>
  <c r="O897" i="10"/>
  <c r="N897" i="10"/>
  <c r="M897" i="10"/>
  <c r="F897" i="10"/>
  <c r="E897" i="10"/>
  <c r="R896" i="10"/>
  <c r="Q896" i="10"/>
  <c r="P896" i="10"/>
  <c r="O896" i="10"/>
  <c r="N896" i="10"/>
  <c r="M896" i="10"/>
  <c r="F896" i="10"/>
  <c r="E896" i="10"/>
  <c r="R895" i="10"/>
  <c r="Q895" i="10"/>
  <c r="P895" i="10"/>
  <c r="O895" i="10"/>
  <c r="N895" i="10"/>
  <c r="M895" i="10"/>
  <c r="F895" i="10"/>
  <c r="E895" i="10"/>
  <c r="R894" i="10"/>
  <c r="Q894" i="10"/>
  <c r="P894" i="10"/>
  <c r="O894" i="10"/>
  <c r="N894" i="10"/>
  <c r="M894" i="10"/>
  <c r="F894" i="10"/>
  <c r="E894" i="10"/>
  <c r="R893" i="10"/>
  <c r="Q893" i="10"/>
  <c r="P893" i="10"/>
  <c r="O893" i="10"/>
  <c r="N893" i="10"/>
  <c r="M893" i="10"/>
  <c r="F893" i="10"/>
  <c r="E893" i="10"/>
  <c r="R892" i="10"/>
  <c r="Q892" i="10"/>
  <c r="P892" i="10"/>
  <c r="O892" i="10"/>
  <c r="N892" i="10"/>
  <c r="M892" i="10"/>
  <c r="F892" i="10"/>
  <c r="E892" i="10"/>
  <c r="R891" i="10"/>
  <c r="Q891" i="10"/>
  <c r="P891" i="10"/>
  <c r="O891" i="10"/>
  <c r="N891" i="10"/>
  <c r="M891" i="10"/>
  <c r="F891" i="10"/>
  <c r="E891" i="10"/>
  <c r="R890" i="10"/>
  <c r="Q890" i="10"/>
  <c r="P890" i="10"/>
  <c r="O890" i="10"/>
  <c r="N890" i="10"/>
  <c r="M890" i="10"/>
  <c r="F890" i="10"/>
  <c r="E890" i="10"/>
  <c r="R889" i="10"/>
  <c r="Q889" i="10"/>
  <c r="P889" i="10"/>
  <c r="O889" i="10"/>
  <c r="N889" i="10"/>
  <c r="M889" i="10"/>
  <c r="F889" i="10"/>
  <c r="E889" i="10"/>
  <c r="R888" i="10"/>
  <c r="Q888" i="10"/>
  <c r="P888" i="10"/>
  <c r="O888" i="10"/>
  <c r="N888" i="10"/>
  <c r="M888" i="10"/>
  <c r="F888" i="10"/>
  <c r="E888" i="10"/>
  <c r="R887" i="10"/>
  <c r="Q887" i="10"/>
  <c r="P887" i="10"/>
  <c r="O887" i="10"/>
  <c r="N887" i="10"/>
  <c r="M887" i="10"/>
  <c r="F887" i="10"/>
  <c r="E887" i="10"/>
  <c r="R886" i="10"/>
  <c r="Q886" i="10"/>
  <c r="P886" i="10"/>
  <c r="O886" i="10"/>
  <c r="N886" i="10"/>
  <c r="M886" i="10"/>
  <c r="F886" i="10"/>
  <c r="E886" i="10"/>
  <c r="R885" i="10"/>
  <c r="Q885" i="10"/>
  <c r="P885" i="10"/>
  <c r="O885" i="10"/>
  <c r="N885" i="10"/>
  <c r="M885" i="10"/>
  <c r="F885" i="10"/>
  <c r="E885" i="10"/>
  <c r="R884" i="10"/>
  <c r="Q884" i="10"/>
  <c r="P884" i="10"/>
  <c r="O884" i="10"/>
  <c r="N884" i="10"/>
  <c r="M884" i="10"/>
  <c r="F884" i="10"/>
  <c r="E884" i="10"/>
  <c r="R883" i="10"/>
  <c r="Q883" i="10"/>
  <c r="P883" i="10"/>
  <c r="O883" i="10"/>
  <c r="N883" i="10"/>
  <c r="M883" i="10"/>
  <c r="F883" i="10"/>
  <c r="E883" i="10"/>
  <c r="R882" i="10"/>
  <c r="Q882" i="10"/>
  <c r="P882" i="10"/>
  <c r="O882" i="10"/>
  <c r="N882" i="10"/>
  <c r="M882" i="10"/>
  <c r="F882" i="10"/>
  <c r="E882" i="10"/>
  <c r="R881" i="10"/>
  <c r="Q881" i="10"/>
  <c r="P881" i="10"/>
  <c r="O881" i="10"/>
  <c r="N881" i="10"/>
  <c r="M881" i="10"/>
  <c r="F881" i="10"/>
  <c r="E881" i="10"/>
  <c r="R880" i="10"/>
  <c r="Q880" i="10"/>
  <c r="P880" i="10"/>
  <c r="O880" i="10"/>
  <c r="N880" i="10"/>
  <c r="M880" i="10"/>
  <c r="F880" i="10"/>
  <c r="E880" i="10"/>
  <c r="R879" i="10"/>
  <c r="Q879" i="10"/>
  <c r="P879" i="10"/>
  <c r="O879" i="10"/>
  <c r="N879" i="10"/>
  <c r="M879" i="10"/>
  <c r="F879" i="10"/>
  <c r="E879" i="10"/>
  <c r="R878" i="10"/>
  <c r="Q878" i="10"/>
  <c r="P878" i="10"/>
  <c r="O878" i="10"/>
  <c r="N878" i="10"/>
  <c r="M878" i="10"/>
  <c r="F878" i="10"/>
  <c r="E878" i="10"/>
  <c r="R877" i="10"/>
  <c r="Q877" i="10"/>
  <c r="P877" i="10"/>
  <c r="O877" i="10"/>
  <c r="N877" i="10"/>
  <c r="M877" i="10"/>
  <c r="F877" i="10"/>
  <c r="E877" i="10"/>
  <c r="R876" i="10"/>
  <c r="Q876" i="10"/>
  <c r="P876" i="10"/>
  <c r="O876" i="10"/>
  <c r="N876" i="10"/>
  <c r="M876" i="10"/>
  <c r="F876" i="10"/>
  <c r="E876" i="10"/>
  <c r="R875" i="10"/>
  <c r="Q875" i="10"/>
  <c r="P875" i="10"/>
  <c r="O875" i="10"/>
  <c r="N875" i="10"/>
  <c r="M875" i="10"/>
  <c r="F875" i="10"/>
  <c r="E875" i="10"/>
  <c r="R874" i="10"/>
  <c r="Q874" i="10"/>
  <c r="P874" i="10"/>
  <c r="O874" i="10"/>
  <c r="N874" i="10"/>
  <c r="M874" i="10"/>
  <c r="F874" i="10"/>
  <c r="E874" i="10"/>
  <c r="R873" i="10"/>
  <c r="Q873" i="10"/>
  <c r="P873" i="10"/>
  <c r="O873" i="10"/>
  <c r="N873" i="10"/>
  <c r="M873" i="10"/>
  <c r="F873" i="10"/>
  <c r="E873" i="10"/>
  <c r="R872" i="10"/>
  <c r="Q872" i="10"/>
  <c r="P872" i="10"/>
  <c r="O872" i="10"/>
  <c r="N872" i="10"/>
  <c r="M872" i="10"/>
  <c r="F872" i="10"/>
  <c r="E872" i="10"/>
  <c r="R871" i="10"/>
  <c r="Q871" i="10"/>
  <c r="P871" i="10"/>
  <c r="O871" i="10"/>
  <c r="N871" i="10"/>
  <c r="M871" i="10"/>
  <c r="F871" i="10"/>
  <c r="E871" i="10"/>
  <c r="R870" i="10"/>
  <c r="Q870" i="10"/>
  <c r="P870" i="10"/>
  <c r="O870" i="10"/>
  <c r="N870" i="10"/>
  <c r="M870" i="10"/>
  <c r="F870" i="10"/>
  <c r="E870" i="10"/>
  <c r="R869" i="10"/>
  <c r="Q869" i="10"/>
  <c r="P869" i="10"/>
  <c r="O869" i="10"/>
  <c r="N869" i="10"/>
  <c r="M869" i="10"/>
  <c r="F869" i="10"/>
  <c r="E869" i="10"/>
  <c r="R868" i="10"/>
  <c r="Q868" i="10"/>
  <c r="P868" i="10"/>
  <c r="O868" i="10"/>
  <c r="N868" i="10"/>
  <c r="M868" i="10"/>
  <c r="F868" i="10"/>
  <c r="E868" i="10"/>
  <c r="R867" i="10"/>
  <c r="Q867" i="10"/>
  <c r="P867" i="10"/>
  <c r="O867" i="10"/>
  <c r="N867" i="10"/>
  <c r="M867" i="10"/>
  <c r="F867" i="10"/>
  <c r="E867" i="10"/>
  <c r="R866" i="10"/>
  <c r="Q866" i="10"/>
  <c r="P866" i="10"/>
  <c r="O866" i="10"/>
  <c r="N866" i="10"/>
  <c r="M866" i="10"/>
  <c r="F866" i="10"/>
  <c r="E866" i="10"/>
  <c r="R865" i="10"/>
  <c r="Q865" i="10"/>
  <c r="P865" i="10"/>
  <c r="O865" i="10"/>
  <c r="N865" i="10"/>
  <c r="M865" i="10"/>
  <c r="F865" i="10"/>
  <c r="E865" i="10"/>
  <c r="R864" i="10"/>
  <c r="Q864" i="10"/>
  <c r="P864" i="10"/>
  <c r="O864" i="10"/>
  <c r="N864" i="10"/>
  <c r="M864" i="10"/>
  <c r="F864" i="10"/>
  <c r="E864" i="10"/>
  <c r="R863" i="10"/>
  <c r="Q863" i="10"/>
  <c r="P863" i="10"/>
  <c r="O863" i="10"/>
  <c r="N863" i="10"/>
  <c r="M863" i="10"/>
  <c r="F863" i="10"/>
  <c r="E863" i="10"/>
  <c r="R862" i="10"/>
  <c r="Q862" i="10"/>
  <c r="P862" i="10"/>
  <c r="O862" i="10"/>
  <c r="N862" i="10"/>
  <c r="M862" i="10"/>
  <c r="F862" i="10"/>
  <c r="E862" i="10"/>
  <c r="R861" i="10"/>
  <c r="Q861" i="10"/>
  <c r="P861" i="10"/>
  <c r="O861" i="10"/>
  <c r="N861" i="10"/>
  <c r="M861" i="10"/>
  <c r="F861" i="10"/>
  <c r="E861" i="10"/>
  <c r="R860" i="10"/>
  <c r="Q860" i="10"/>
  <c r="P860" i="10"/>
  <c r="O860" i="10"/>
  <c r="N860" i="10"/>
  <c r="M860" i="10"/>
  <c r="F860" i="10"/>
  <c r="E860" i="10"/>
  <c r="R859" i="10"/>
  <c r="Q859" i="10"/>
  <c r="P859" i="10"/>
  <c r="O859" i="10"/>
  <c r="N859" i="10"/>
  <c r="M859" i="10"/>
  <c r="F859" i="10"/>
  <c r="E859" i="10"/>
  <c r="R858" i="10"/>
  <c r="Q858" i="10"/>
  <c r="P858" i="10"/>
  <c r="O858" i="10"/>
  <c r="N858" i="10"/>
  <c r="M858" i="10"/>
  <c r="F858" i="10"/>
  <c r="E858" i="10"/>
  <c r="R857" i="10"/>
  <c r="Q857" i="10"/>
  <c r="P857" i="10"/>
  <c r="O857" i="10"/>
  <c r="N857" i="10"/>
  <c r="M857" i="10"/>
  <c r="F857" i="10"/>
  <c r="E857" i="10"/>
  <c r="R856" i="10"/>
  <c r="Q856" i="10"/>
  <c r="P856" i="10"/>
  <c r="O856" i="10"/>
  <c r="N856" i="10"/>
  <c r="M856" i="10"/>
  <c r="F856" i="10"/>
  <c r="E856" i="10"/>
  <c r="R855" i="10"/>
  <c r="Q855" i="10"/>
  <c r="P855" i="10"/>
  <c r="O855" i="10"/>
  <c r="N855" i="10"/>
  <c r="M855" i="10"/>
  <c r="F855" i="10"/>
  <c r="E855" i="10"/>
  <c r="R854" i="10"/>
  <c r="Q854" i="10"/>
  <c r="P854" i="10"/>
  <c r="O854" i="10"/>
  <c r="N854" i="10"/>
  <c r="M854" i="10"/>
  <c r="F854" i="10"/>
  <c r="E854" i="10"/>
  <c r="R853" i="10"/>
  <c r="Q853" i="10"/>
  <c r="P853" i="10"/>
  <c r="O853" i="10"/>
  <c r="N853" i="10"/>
  <c r="M853" i="10"/>
  <c r="F853" i="10"/>
  <c r="E853" i="10"/>
  <c r="R852" i="10"/>
  <c r="Q852" i="10"/>
  <c r="P852" i="10"/>
  <c r="O852" i="10"/>
  <c r="N852" i="10"/>
  <c r="M852" i="10"/>
  <c r="F852" i="10"/>
  <c r="E852" i="10"/>
  <c r="R851" i="10"/>
  <c r="Q851" i="10"/>
  <c r="P851" i="10"/>
  <c r="O851" i="10"/>
  <c r="N851" i="10"/>
  <c r="M851" i="10"/>
  <c r="F851" i="10"/>
  <c r="E851" i="10"/>
  <c r="R850" i="10"/>
  <c r="Q850" i="10"/>
  <c r="P850" i="10"/>
  <c r="O850" i="10"/>
  <c r="N850" i="10"/>
  <c r="M850" i="10"/>
  <c r="F850" i="10"/>
  <c r="E850" i="10"/>
  <c r="R849" i="10"/>
  <c r="Q849" i="10"/>
  <c r="P849" i="10"/>
  <c r="O849" i="10"/>
  <c r="N849" i="10"/>
  <c r="M849" i="10"/>
  <c r="F849" i="10"/>
  <c r="E849" i="10"/>
  <c r="R848" i="10"/>
  <c r="Q848" i="10"/>
  <c r="P848" i="10"/>
  <c r="O848" i="10"/>
  <c r="N848" i="10"/>
  <c r="M848" i="10"/>
  <c r="F848" i="10"/>
  <c r="E848" i="10"/>
  <c r="R847" i="10"/>
  <c r="Q847" i="10"/>
  <c r="P847" i="10"/>
  <c r="O847" i="10"/>
  <c r="N847" i="10"/>
  <c r="M847" i="10"/>
  <c r="F847" i="10"/>
  <c r="E847" i="10"/>
  <c r="R846" i="10"/>
  <c r="Q846" i="10"/>
  <c r="P846" i="10"/>
  <c r="O846" i="10"/>
  <c r="N846" i="10"/>
  <c r="M846" i="10"/>
  <c r="F846" i="10"/>
  <c r="E846" i="10"/>
  <c r="R845" i="10"/>
  <c r="Q845" i="10"/>
  <c r="P845" i="10"/>
  <c r="O845" i="10"/>
  <c r="N845" i="10"/>
  <c r="M845" i="10"/>
  <c r="F845" i="10"/>
  <c r="E845" i="10"/>
  <c r="R844" i="10"/>
  <c r="Q844" i="10"/>
  <c r="P844" i="10"/>
  <c r="O844" i="10"/>
  <c r="N844" i="10"/>
  <c r="M844" i="10"/>
  <c r="F844" i="10"/>
  <c r="E844" i="10"/>
  <c r="R843" i="10"/>
  <c r="Q843" i="10"/>
  <c r="P843" i="10"/>
  <c r="O843" i="10"/>
  <c r="N843" i="10"/>
  <c r="M843" i="10"/>
  <c r="F843" i="10"/>
  <c r="E843" i="10"/>
  <c r="R842" i="10"/>
  <c r="Q842" i="10"/>
  <c r="P842" i="10"/>
  <c r="O842" i="10"/>
  <c r="N842" i="10"/>
  <c r="M842" i="10"/>
  <c r="F842" i="10"/>
  <c r="E842" i="10"/>
  <c r="R841" i="10"/>
  <c r="Q841" i="10"/>
  <c r="P841" i="10"/>
  <c r="O841" i="10"/>
  <c r="N841" i="10"/>
  <c r="M841" i="10"/>
  <c r="F841" i="10"/>
  <c r="E841" i="10"/>
  <c r="R840" i="10"/>
  <c r="Q840" i="10"/>
  <c r="P840" i="10"/>
  <c r="O840" i="10"/>
  <c r="N840" i="10"/>
  <c r="M840" i="10"/>
  <c r="F840" i="10"/>
  <c r="E840" i="10"/>
  <c r="R839" i="10"/>
  <c r="Q839" i="10"/>
  <c r="P839" i="10"/>
  <c r="O839" i="10"/>
  <c r="N839" i="10"/>
  <c r="M839" i="10"/>
  <c r="F839" i="10"/>
  <c r="E839" i="10"/>
  <c r="R838" i="10"/>
  <c r="Q838" i="10"/>
  <c r="P838" i="10"/>
  <c r="O838" i="10"/>
  <c r="N838" i="10"/>
  <c r="M838" i="10"/>
  <c r="F838" i="10"/>
  <c r="E838" i="10"/>
  <c r="R837" i="10"/>
  <c r="Q837" i="10"/>
  <c r="P837" i="10"/>
  <c r="O837" i="10"/>
  <c r="N837" i="10"/>
  <c r="M837" i="10"/>
  <c r="F837" i="10"/>
  <c r="E837" i="10"/>
  <c r="R836" i="10"/>
  <c r="Q836" i="10"/>
  <c r="P836" i="10"/>
  <c r="O836" i="10"/>
  <c r="N836" i="10"/>
  <c r="M836" i="10"/>
  <c r="F836" i="10"/>
  <c r="E836" i="10"/>
  <c r="R835" i="10"/>
  <c r="Q835" i="10"/>
  <c r="P835" i="10"/>
  <c r="O835" i="10"/>
  <c r="N835" i="10"/>
  <c r="M835" i="10"/>
  <c r="F835" i="10"/>
  <c r="E835" i="10"/>
  <c r="R834" i="10"/>
  <c r="Q834" i="10"/>
  <c r="P834" i="10"/>
  <c r="O834" i="10"/>
  <c r="N834" i="10"/>
  <c r="M834" i="10"/>
  <c r="F834" i="10"/>
  <c r="E834" i="10"/>
  <c r="R833" i="10"/>
  <c r="Q833" i="10"/>
  <c r="P833" i="10"/>
  <c r="O833" i="10"/>
  <c r="N833" i="10"/>
  <c r="M833" i="10"/>
  <c r="F833" i="10"/>
  <c r="E833" i="10"/>
  <c r="R832" i="10"/>
  <c r="Q832" i="10"/>
  <c r="P832" i="10"/>
  <c r="O832" i="10"/>
  <c r="N832" i="10"/>
  <c r="M832" i="10"/>
  <c r="F832" i="10"/>
  <c r="E832" i="10"/>
  <c r="R831" i="10"/>
  <c r="Q831" i="10"/>
  <c r="P831" i="10"/>
  <c r="O831" i="10"/>
  <c r="N831" i="10"/>
  <c r="M831" i="10"/>
  <c r="F831" i="10"/>
  <c r="E831" i="10"/>
  <c r="R830" i="10"/>
  <c r="Q830" i="10"/>
  <c r="P830" i="10"/>
  <c r="O830" i="10"/>
  <c r="N830" i="10"/>
  <c r="M830" i="10"/>
  <c r="F830" i="10"/>
  <c r="E830" i="10"/>
  <c r="R829" i="10"/>
  <c r="Q829" i="10"/>
  <c r="P829" i="10"/>
  <c r="O829" i="10"/>
  <c r="N829" i="10"/>
  <c r="M829" i="10"/>
  <c r="F829" i="10"/>
  <c r="E829" i="10"/>
  <c r="R828" i="10"/>
  <c r="Q828" i="10"/>
  <c r="P828" i="10"/>
  <c r="O828" i="10"/>
  <c r="N828" i="10"/>
  <c r="M828" i="10"/>
  <c r="F828" i="10"/>
  <c r="E828" i="10"/>
  <c r="R827" i="10"/>
  <c r="Q827" i="10"/>
  <c r="P827" i="10"/>
  <c r="O827" i="10"/>
  <c r="N827" i="10"/>
  <c r="M827" i="10"/>
  <c r="F827" i="10"/>
  <c r="E827" i="10"/>
  <c r="R826" i="10"/>
  <c r="Q826" i="10"/>
  <c r="P826" i="10"/>
  <c r="O826" i="10"/>
  <c r="N826" i="10"/>
  <c r="M826" i="10"/>
  <c r="F826" i="10"/>
  <c r="E826" i="10"/>
  <c r="R825" i="10"/>
  <c r="Q825" i="10"/>
  <c r="P825" i="10"/>
  <c r="O825" i="10"/>
  <c r="N825" i="10"/>
  <c r="M825" i="10"/>
  <c r="F825" i="10"/>
  <c r="E825" i="10"/>
  <c r="R824" i="10"/>
  <c r="Q824" i="10"/>
  <c r="P824" i="10"/>
  <c r="O824" i="10"/>
  <c r="N824" i="10"/>
  <c r="M824" i="10"/>
  <c r="F824" i="10"/>
  <c r="E824" i="10"/>
  <c r="R823" i="10"/>
  <c r="Q823" i="10"/>
  <c r="P823" i="10"/>
  <c r="O823" i="10"/>
  <c r="N823" i="10"/>
  <c r="M823" i="10"/>
  <c r="F823" i="10"/>
  <c r="E823" i="10"/>
  <c r="R822" i="10"/>
  <c r="Q822" i="10"/>
  <c r="P822" i="10"/>
  <c r="O822" i="10"/>
  <c r="N822" i="10"/>
  <c r="M822" i="10"/>
  <c r="F822" i="10"/>
  <c r="E822" i="10"/>
  <c r="R821" i="10"/>
  <c r="Q821" i="10"/>
  <c r="P821" i="10"/>
  <c r="O821" i="10"/>
  <c r="N821" i="10"/>
  <c r="M821" i="10"/>
  <c r="F821" i="10"/>
  <c r="E821" i="10"/>
  <c r="R820" i="10"/>
  <c r="Q820" i="10"/>
  <c r="P820" i="10"/>
  <c r="O820" i="10"/>
  <c r="N820" i="10"/>
  <c r="M820" i="10"/>
  <c r="F820" i="10"/>
  <c r="E820" i="10"/>
  <c r="R819" i="10"/>
  <c r="Q819" i="10"/>
  <c r="P819" i="10"/>
  <c r="O819" i="10"/>
  <c r="N819" i="10"/>
  <c r="M819" i="10"/>
  <c r="F819" i="10"/>
  <c r="E819" i="10"/>
  <c r="R818" i="10"/>
  <c r="Q818" i="10"/>
  <c r="P818" i="10"/>
  <c r="O818" i="10"/>
  <c r="N818" i="10"/>
  <c r="M818" i="10"/>
  <c r="F818" i="10"/>
  <c r="E818" i="10"/>
  <c r="R817" i="10"/>
  <c r="Q817" i="10"/>
  <c r="P817" i="10"/>
  <c r="O817" i="10"/>
  <c r="N817" i="10"/>
  <c r="M817" i="10"/>
  <c r="F817" i="10"/>
  <c r="E817" i="10"/>
  <c r="R816" i="10"/>
  <c r="Q816" i="10"/>
  <c r="P816" i="10"/>
  <c r="O816" i="10"/>
  <c r="N816" i="10"/>
  <c r="M816" i="10"/>
  <c r="F816" i="10"/>
  <c r="E816" i="10"/>
  <c r="R815" i="10"/>
  <c r="Q815" i="10"/>
  <c r="P815" i="10"/>
  <c r="O815" i="10"/>
  <c r="N815" i="10"/>
  <c r="M815" i="10"/>
  <c r="F815" i="10"/>
  <c r="E815" i="10"/>
  <c r="R814" i="10"/>
  <c r="Q814" i="10"/>
  <c r="P814" i="10"/>
  <c r="O814" i="10"/>
  <c r="N814" i="10"/>
  <c r="M814" i="10"/>
  <c r="F814" i="10"/>
  <c r="E814" i="10"/>
  <c r="R813" i="10"/>
  <c r="Q813" i="10"/>
  <c r="P813" i="10"/>
  <c r="O813" i="10"/>
  <c r="N813" i="10"/>
  <c r="M813" i="10"/>
  <c r="F813" i="10"/>
  <c r="E813" i="10"/>
  <c r="R812" i="10"/>
  <c r="Q812" i="10"/>
  <c r="P812" i="10"/>
  <c r="O812" i="10"/>
  <c r="N812" i="10"/>
  <c r="M812" i="10"/>
  <c r="F812" i="10"/>
  <c r="E812" i="10"/>
  <c r="R811" i="10"/>
  <c r="Q811" i="10"/>
  <c r="P811" i="10"/>
  <c r="O811" i="10"/>
  <c r="N811" i="10"/>
  <c r="M811" i="10"/>
  <c r="F811" i="10"/>
  <c r="E811" i="10"/>
  <c r="R810" i="10"/>
  <c r="Q810" i="10"/>
  <c r="P810" i="10"/>
  <c r="O810" i="10"/>
  <c r="N810" i="10"/>
  <c r="M810" i="10"/>
  <c r="F810" i="10"/>
  <c r="E810" i="10"/>
  <c r="R809" i="10"/>
  <c r="Q809" i="10"/>
  <c r="P809" i="10"/>
  <c r="O809" i="10"/>
  <c r="N809" i="10"/>
  <c r="M809" i="10"/>
  <c r="F809" i="10"/>
  <c r="E809" i="10"/>
  <c r="R808" i="10"/>
  <c r="Q808" i="10"/>
  <c r="P808" i="10"/>
  <c r="O808" i="10"/>
  <c r="N808" i="10"/>
  <c r="M808" i="10"/>
  <c r="F808" i="10"/>
  <c r="E808" i="10"/>
  <c r="R807" i="10"/>
  <c r="Q807" i="10"/>
  <c r="P807" i="10"/>
  <c r="O807" i="10"/>
  <c r="N807" i="10"/>
  <c r="M807" i="10"/>
  <c r="F807" i="10"/>
  <c r="E807" i="10"/>
  <c r="R806" i="10"/>
  <c r="Q806" i="10"/>
  <c r="P806" i="10"/>
  <c r="O806" i="10"/>
  <c r="N806" i="10"/>
  <c r="M806" i="10"/>
  <c r="F806" i="10"/>
  <c r="E806" i="10"/>
  <c r="R805" i="10"/>
  <c r="Q805" i="10"/>
  <c r="P805" i="10"/>
  <c r="O805" i="10"/>
  <c r="N805" i="10"/>
  <c r="M805" i="10"/>
  <c r="F805" i="10"/>
  <c r="E805" i="10"/>
  <c r="R804" i="10"/>
  <c r="Q804" i="10"/>
  <c r="P804" i="10"/>
  <c r="O804" i="10"/>
  <c r="N804" i="10"/>
  <c r="M804" i="10"/>
  <c r="F804" i="10"/>
  <c r="E804" i="10"/>
  <c r="R803" i="10"/>
  <c r="Q803" i="10"/>
  <c r="P803" i="10"/>
  <c r="O803" i="10"/>
  <c r="N803" i="10"/>
  <c r="M803" i="10"/>
  <c r="F803" i="10"/>
  <c r="E803" i="10"/>
  <c r="R802" i="10"/>
  <c r="Q802" i="10"/>
  <c r="P802" i="10"/>
  <c r="O802" i="10"/>
  <c r="N802" i="10"/>
  <c r="M802" i="10"/>
  <c r="F802" i="10"/>
  <c r="E802" i="10"/>
  <c r="R801" i="10"/>
  <c r="Q801" i="10"/>
  <c r="P801" i="10"/>
  <c r="O801" i="10"/>
  <c r="N801" i="10"/>
  <c r="M801" i="10"/>
  <c r="F801" i="10"/>
  <c r="E801" i="10"/>
  <c r="R800" i="10"/>
  <c r="Q800" i="10"/>
  <c r="P800" i="10"/>
  <c r="O800" i="10"/>
  <c r="N800" i="10"/>
  <c r="M800" i="10"/>
  <c r="F800" i="10"/>
  <c r="E800" i="10"/>
  <c r="R799" i="10"/>
  <c r="Q799" i="10"/>
  <c r="P799" i="10"/>
  <c r="O799" i="10"/>
  <c r="N799" i="10"/>
  <c r="M799" i="10"/>
  <c r="F799" i="10"/>
  <c r="E799" i="10"/>
  <c r="R798" i="10"/>
  <c r="Q798" i="10"/>
  <c r="P798" i="10"/>
  <c r="O798" i="10"/>
  <c r="N798" i="10"/>
  <c r="M798" i="10"/>
  <c r="F798" i="10"/>
  <c r="E798" i="10"/>
  <c r="R797" i="10"/>
  <c r="Q797" i="10"/>
  <c r="P797" i="10"/>
  <c r="O797" i="10"/>
  <c r="N797" i="10"/>
  <c r="M797" i="10"/>
  <c r="F797" i="10"/>
  <c r="E797" i="10"/>
  <c r="R796" i="10"/>
  <c r="Q796" i="10"/>
  <c r="P796" i="10"/>
  <c r="O796" i="10"/>
  <c r="N796" i="10"/>
  <c r="M796" i="10"/>
  <c r="F796" i="10"/>
  <c r="E796" i="10"/>
  <c r="R795" i="10"/>
  <c r="Q795" i="10"/>
  <c r="P795" i="10"/>
  <c r="O795" i="10"/>
  <c r="N795" i="10"/>
  <c r="M795" i="10"/>
  <c r="F795" i="10"/>
  <c r="E795" i="10"/>
  <c r="R794" i="10"/>
  <c r="Q794" i="10"/>
  <c r="P794" i="10"/>
  <c r="O794" i="10"/>
  <c r="N794" i="10"/>
  <c r="M794" i="10"/>
  <c r="F794" i="10"/>
  <c r="E794" i="10"/>
  <c r="R793" i="10"/>
  <c r="Q793" i="10"/>
  <c r="P793" i="10"/>
  <c r="O793" i="10"/>
  <c r="N793" i="10"/>
  <c r="M793" i="10"/>
  <c r="F793" i="10"/>
  <c r="E793" i="10"/>
  <c r="R792" i="10"/>
  <c r="Q792" i="10"/>
  <c r="P792" i="10"/>
  <c r="O792" i="10"/>
  <c r="N792" i="10"/>
  <c r="M792" i="10"/>
  <c r="F792" i="10"/>
  <c r="E792" i="10"/>
  <c r="R791" i="10"/>
  <c r="Q791" i="10"/>
  <c r="P791" i="10"/>
  <c r="O791" i="10"/>
  <c r="N791" i="10"/>
  <c r="M791" i="10"/>
  <c r="F791" i="10"/>
  <c r="E791" i="10"/>
  <c r="R790" i="10"/>
  <c r="Q790" i="10"/>
  <c r="P790" i="10"/>
  <c r="O790" i="10"/>
  <c r="N790" i="10"/>
  <c r="M790" i="10"/>
  <c r="F790" i="10"/>
  <c r="E790" i="10"/>
  <c r="R789" i="10"/>
  <c r="Q789" i="10"/>
  <c r="P789" i="10"/>
  <c r="O789" i="10"/>
  <c r="N789" i="10"/>
  <c r="M789" i="10"/>
  <c r="F789" i="10"/>
  <c r="E789" i="10"/>
  <c r="R788" i="10"/>
  <c r="Q788" i="10"/>
  <c r="P788" i="10"/>
  <c r="O788" i="10"/>
  <c r="N788" i="10"/>
  <c r="M788" i="10"/>
  <c r="F788" i="10"/>
  <c r="E788" i="10"/>
  <c r="R787" i="10"/>
  <c r="Q787" i="10"/>
  <c r="P787" i="10"/>
  <c r="O787" i="10"/>
  <c r="N787" i="10"/>
  <c r="M787" i="10"/>
  <c r="F787" i="10"/>
  <c r="E787" i="10"/>
  <c r="R786" i="10"/>
  <c r="Q786" i="10"/>
  <c r="P786" i="10"/>
  <c r="O786" i="10"/>
  <c r="N786" i="10"/>
  <c r="M786" i="10"/>
  <c r="F786" i="10"/>
  <c r="E786" i="10"/>
  <c r="R785" i="10"/>
  <c r="Q785" i="10"/>
  <c r="P785" i="10"/>
  <c r="O785" i="10"/>
  <c r="N785" i="10"/>
  <c r="M785" i="10"/>
  <c r="F785" i="10"/>
  <c r="E785" i="10"/>
  <c r="R784" i="10"/>
  <c r="Q784" i="10"/>
  <c r="P784" i="10"/>
  <c r="O784" i="10"/>
  <c r="N784" i="10"/>
  <c r="M784" i="10"/>
  <c r="F784" i="10"/>
  <c r="E784" i="10"/>
  <c r="R783" i="10"/>
  <c r="Q783" i="10"/>
  <c r="P783" i="10"/>
  <c r="O783" i="10"/>
  <c r="N783" i="10"/>
  <c r="M783" i="10"/>
  <c r="F783" i="10"/>
  <c r="E783" i="10"/>
  <c r="R782" i="10"/>
  <c r="Q782" i="10"/>
  <c r="P782" i="10"/>
  <c r="O782" i="10"/>
  <c r="N782" i="10"/>
  <c r="M782" i="10"/>
  <c r="F782" i="10"/>
  <c r="E782" i="10"/>
  <c r="R781" i="10"/>
  <c r="Q781" i="10"/>
  <c r="P781" i="10"/>
  <c r="O781" i="10"/>
  <c r="N781" i="10"/>
  <c r="M781" i="10"/>
  <c r="F781" i="10"/>
  <c r="E781" i="10"/>
  <c r="R780" i="10"/>
  <c r="Q780" i="10"/>
  <c r="P780" i="10"/>
  <c r="O780" i="10"/>
  <c r="N780" i="10"/>
  <c r="M780" i="10"/>
  <c r="F780" i="10"/>
  <c r="E780" i="10"/>
  <c r="R779" i="10"/>
  <c r="Q779" i="10"/>
  <c r="P779" i="10"/>
  <c r="O779" i="10"/>
  <c r="N779" i="10"/>
  <c r="M779" i="10"/>
  <c r="F779" i="10"/>
  <c r="E779" i="10"/>
  <c r="R778" i="10"/>
  <c r="Q778" i="10"/>
  <c r="P778" i="10"/>
  <c r="O778" i="10"/>
  <c r="N778" i="10"/>
  <c r="M778" i="10"/>
  <c r="F778" i="10"/>
  <c r="E778" i="10"/>
  <c r="R777" i="10"/>
  <c r="Q777" i="10"/>
  <c r="P777" i="10"/>
  <c r="O777" i="10"/>
  <c r="N777" i="10"/>
  <c r="M777" i="10"/>
  <c r="F777" i="10"/>
  <c r="E777" i="10"/>
  <c r="R776" i="10"/>
  <c r="Q776" i="10"/>
  <c r="P776" i="10"/>
  <c r="O776" i="10"/>
  <c r="N776" i="10"/>
  <c r="M776" i="10"/>
  <c r="F776" i="10"/>
  <c r="E776" i="10"/>
  <c r="R775" i="10"/>
  <c r="Q775" i="10"/>
  <c r="P775" i="10"/>
  <c r="O775" i="10"/>
  <c r="N775" i="10"/>
  <c r="M775" i="10"/>
  <c r="F775" i="10"/>
  <c r="E775" i="10"/>
  <c r="R774" i="10"/>
  <c r="Q774" i="10"/>
  <c r="P774" i="10"/>
  <c r="O774" i="10"/>
  <c r="N774" i="10"/>
  <c r="M774" i="10"/>
  <c r="F774" i="10"/>
  <c r="E774" i="10"/>
  <c r="R773" i="10"/>
  <c r="Q773" i="10"/>
  <c r="P773" i="10"/>
  <c r="O773" i="10"/>
  <c r="N773" i="10"/>
  <c r="M773" i="10"/>
  <c r="F773" i="10"/>
  <c r="E773" i="10"/>
  <c r="R772" i="10"/>
  <c r="Q772" i="10"/>
  <c r="P772" i="10"/>
  <c r="O772" i="10"/>
  <c r="N772" i="10"/>
  <c r="M772" i="10"/>
  <c r="F772" i="10"/>
  <c r="E772" i="10"/>
  <c r="R771" i="10"/>
  <c r="Q771" i="10"/>
  <c r="P771" i="10"/>
  <c r="O771" i="10"/>
  <c r="N771" i="10"/>
  <c r="M771" i="10"/>
  <c r="F771" i="10"/>
  <c r="E771" i="10"/>
  <c r="R770" i="10"/>
  <c r="Q770" i="10"/>
  <c r="P770" i="10"/>
  <c r="O770" i="10"/>
  <c r="N770" i="10"/>
  <c r="M770" i="10"/>
  <c r="F770" i="10"/>
  <c r="E770" i="10"/>
  <c r="R769" i="10"/>
  <c r="Q769" i="10"/>
  <c r="P769" i="10"/>
  <c r="O769" i="10"/>
  <c r="N769" i="10"/>
  <c r="M769" i="10"/>
  <c r="F769" i="10"/>
  <c r="E769" i="10"/>
  <c r="R768" i="10"/>
  <c r="Q768" i="10"/>
  <c r="P768" i="10"/>
  <c r="O768" i="10"/>
  <c r="N768" i="10"/>
  <c r="M768" i="10"/>
  <c r="F768" i="10"/>
  <c r="E768" i="10"/>
  <c r="R767" i="10"/>
  <c r="Q767" i="10"/>
  <c r="P767" i="10"/>
  <c r="O767" i="10"/>
  <c r="N767" i="10"/>
  <c r="M767" i="10"/>
  <c r="F767" i="10"/>
  <c r="E767" i="10"/>
  <c r="R766" i="10"/>
  <c r="Q766" i="10"/>
  <c r="P766" i="10"/>
  <c r="O766" i="10"/>
  <c r="N766" i="10"/>
  <c r="M766" i="10"/>
  <c r="F766" i="10"/>
  <c r="E766" i="10"/>
  <c r="R765" i="10"/>
  <c r="Q765" i="10"/>
  <c r="P765" i="10"/>
  <c r="O765" i="10"/>
  <c r="N765" i="10"/>
  <c r="M765" i="10"/>
  <c r="F765" i="10"/>
  <c r="E765" i="10"/>
  <c r="R764" i="10"/>
  <c r="Q764" i="10"/>
  <c r="P764" i="10"/>
  <c r="O764" i="10"/>
  <c r="N764" i="10"/>
  <c r="M764" i="10"/>
  <c r="F764" i="10"/>
  <c r="E764" i="10"/>
  <c r="R763" i="10"/>
  <c r="Q763" i="10"/>
  <c r="P763" i="10"/>
  <c r="O763" i="10"/>
  <c r="N763" i="10"/>
  <c r="M763" i="10"/>
  <c r="F763" i="10"/>
  <c r="E763" i="10"/>
  <c r="R762" i="10"/>
  <c r="Q762" i="10"/>
  <c r="P762" i="10"/>
  <c r="O762" i="10"/>
  <c r="N762" i="10"/>
  <c r="M762" i="10"/>
  <c r="F762" i="10"/>
  <c r="E762" i="10"/>
  <c r="R761" i="10"/>
  <c r="Q761" i="10"/>
  <c r="P761" i="10"/>
  <c r="O761" i="10"/>
  <c r="N761" i="10"/>
  <c r="M761" i="10"/>
  <c r="F761" i="10"/>
  <c r="E761" i="10"/>
  <c r="R760" i="10"/>
  <c r="Q760" i="10"/>
  <c r="P760" i="10"/>
  <c r="O760" i="10"/>
  <c r="N760" i="10"/>
  <c r="M760" i="10"/>
  <c r="F760" i="10"/>
  <c r="E760" i="10"/>
  <c r="R759" i="10"/>
  <c r="Q759" i="10"/>
  <c r="P759" i="10"/>
  <c r="O759" i="10"/>
  <c r="N759" i="10"/>
  <c r="M759" i="10"/>
  <c r="F759" i="10"/>
  <c r="E759" i="10"/>
  <c r="R758" i="10"/>
  <c r="Q758" i="10"/>
  <c r="P758" i="10"/>
  <c r="O758" i="10"/>
  <c r="N758" i="10"/>
  <c r="M758" i="10"/>
  <c r="F758" i="10"/>
  <c r="E758" i="10"/>
  <c r="R757" i="10"/>
  <c r="Q757" i="10"/>
  <c r="P757" i="10"/>
  <c r="O757" i="10"/>
  <c r="N757" i="10"/>
  <c r="M757" i="10"/>
  <c r="F757" i="10"/>
  <c r="E757" i="10"/>
  <c r="R756" i="10"/>
  <c r="Q756" i="10"/>
  <c r="P756" i="10"/>
  <c r="O756" i="10"/>
  <c r="N756" i="10"/>
  <c r="M756" i="10"/>
  <c r="F756" i="10"/>
  <c r="E756" i="10"/>
  <c r="R755" i="10"/>
  <c r="Q755" i="10"/>
  <c r="P755" i="10"/>
  <c r="O755" i="10"/>
  <c r="N755" i="10"/>
  <c r="M755" i="10"/>
  <c r="F755" i="10"/>
  <c r="E755" i="10"/>
  <c r="R754" i="10"/>
  <c r="Q754" i="10"/>
  <c r="P754" i="10"/>
  <c r="O754" i="10"/>
  <c r="N754" i="10"/>
  <c r="M754" i="10"/>
  <c r="F754" i="10"/>
  <c r="E754" i="10"/>
  <c r="R753" i="10"/>
  <c r="Q753" i="10"/>
  <c r="P753" i="10"/>
  <c r="O753" i="10"/>
  <c r="N753" i="10"/>
  <c r="M753" i="10"/>
  <c r="F753" i="10"/>
  <c r="E753" i="10"/>
  <c r="R752" i="10"/>
  <c r="Q752" i="10"/>
  <c r="P752" i="10"/>
  <c r="O752" i="10"/>
  <c r="N752" i="10"/>
  <c r="M752" i="10"/>
  <c r="F752" i="10"/>
  <c r="E752" i="10"/>
  <c r="R751" i="10"/>
  <c r="Q751" i="10"/>
  <c r="P751" i="10"/>
  <c r="O751" i="10"/>
  <c r="N751" i="10"/>
  <c r="M751" i="10"/>
  <c r="F751" i="10"/>
  <c r="E751" i="10"/>
  <c r="R750" i="10"/>
  <c r="Q750" i="10"/>
  <c r="P750" i="10"/>
  <c r="O750" i="10"/>
  <c r="N750" i="10"/>
  <c r="M750" i="10"/>
  <c r="F750" i="10"/>
  <c r="E750" i="10"/>
  <c r="R749" i="10"/>
  <c r="Q749" i="10"/>
  <c r="P749" i="10"/>
  <c r="O749" i="10"/>
  <c r="N749" i="10"/>
  <c r="M749" i="10"/>
  <c r="F749" i="10"/>
  <c r="E749" i="10"/>
  <c r="R748" i="10"/>
  <c r="Q748" i="10"/>
  <c r="P748" i="10"/>
  <c r="O748" i="10"/>
  <c r="N748" i="10"/>
  <c r="M748" i="10"/>
  <c r="F748" i="10"/>
  <c r="E748" i="10"/>
  <c r="R747" i="10"/>
  <c r="Q747" i="10"/>
  <c r="P747" i="10"/>
  <c r="O747" i="10"/>
  <c r="N747" i="10"/>
  <c r="M747" i="10"/>
  <c r="F747" i="10"/>
  <c r="E747" i="10"/>
  <c r="R746" i="10"/>
  <c r="Q746" i="10"/>
  <c r="P746" i="10"/>
  <c r="O746" i="10"/>
  <c r="N746" i="10"/>
  <c r="M746" i="10"/>
  <c r="F746" i="10"/>
  <c r="E746" i="10"/>
  <c r="R745" i="10"/>
  <c r="Q745" i="10"/>
  <c r="P745" i="10"/>
  <c r="O745" i="10"/>
  <c r="N745" i="10"/>
  <c r="M745" i="10"/>
  <c r="F745" i="10"/>
  <c r="E745" i="10"/>
  <c r="R744" i="10"/>
  <c r="Q744" i="10"/>
  <c r="P744" i="10"/>
  <c r="O744" i="10"/>
  <c r="N744" i="10"/>
  <c r="M744" i="10"/>
  <c r="F744" i="10"/>
  <c r="E744" i="10"/>
  <c r="R743" i="10"/>
  <c r="Q743" i="10"/>
  <c r="P743" i="10"/>
  <c r="O743" i="10"/>
  <c r="N743" i="10"/>
  <c r="M743" i="10"/>
  <c r="F743" i="10"/>
  <c r="E743" i="10"/>
  <c r="R742" i="10"/>
  <c r="Q742" i="10"/>
  <c r="P742" i="10"/>
  <c r="O742" i="10"/>
  <c r="N742" i="10"/>
  <c r="M742" i="10"/>
  <c r="F742" i="10"/>
  <c r="E742" i="10"/>
  <c r="R741" i="10"/>
  <c r="Q741" i="10"/>
  <c r="P741" i="10"/>
  <c r="O741" i="10"/>
  <c r="N741" i="10"/>
  <c r="M741" i="10"/>
  <c r="F741" i="10"/>
  <c r="E741" i="10"/>
  <c r="R740" i="10"/>
  <c r="Q740" i="10"/>
  <c r="P740" i="10"/>
  <c r="O740" i="10"/>
  <c r="N740" i="10"/>
  <c r="M740" i="10"/>
  <c r="F740" i="10"/>
  <c r="E740" i="10"/>
  <c r="R739" i="10"/>
  <c r="Q739" i="10"/>
  <c r="P739" i="10"/>
  <c r="O739" i="10"/>
  <c r="N739" i="10"/>
  <c r="M739" i="10"/>
  <c r="F739" i="10"/>
  <c r="E739" i="10"/>
  <c r="R738" i="10"/>
  <c r="Q738" i="10"/>
  <c r="P738" i="10"/>
  <c r="O738" i="10"/>
  <c r="N738" i="10"/>
  <c r="M738" i="10"/>
  <c r="F738" i="10"/>
  <c r="E738" i="10"/>
  <c r="R737" i="10"/>
  <c r="Q737" i="10"/>
  <c r="P737" i="10"/>
  <c r="O737" i="10"/>
  <c r="N737" i="10"/>
  <c r="M737" i="10"/>
  <c r="F737" i="10"/>
  <c r="E737" i="10"/>
  <c r="R736" i="10"/>
  <c r="Q736" i="10"/>
  <c r="P736" i="10"/>
  <c r="O736" i="10"/>
  <c r="N736" i="10"/>
  <c r="M736" i="10"/>
  <c r="F736" i="10"/>
  <c r="E736" i="10"/>
  <c r="R735" i="10"/>
  <c r="Q735" i="10"/>
  <c r="P735" i="10"/>
  <c r="O735" i="10"/>
  <c r="N735" i="10"/>
  <c r="M735" i="10"/>
  <c r="F735" i="10"/>
  <c r="E735" i="10"/>
  <c r="R734" i="10"/>
  <c r="Q734" i="10"/>
  <c r="P734" i="10"/>
  <c r="O734" i="10"/>
  <c r="N734" i="10"/>
  <c r="M734" i="10"/>
  <c r="F734" i="10"/>
  <c r="E734" i="10"/>
  <c r="R733" i="10"/>
  <c r="Q733" i="10"/>
  <c r="P733" i="10"/>
  <c r="O733" i="10"/>
  <c r="N733" i="10"/>
  <c r="M733" i="10"/>
  <c r="F733" i="10"/>
  <c r="E733" i="10"/>
  <c r="R732" i="10"/>
  <c r="Q732" i="10"/>
  <c r="P732" i="10"/>
  <c r="O732" i="10"/>
  <c r="N732" i="10"/>
  <c r="M732" i="10"/>
  <c r="F732" i="10"/>
  <c r="E732" i="10"/>
  <c r="R731" i="10"/>
  <c r="Q731" i="10"/>
  <c r="P731" i="10"/>
  <c r="O731" i="10"/>
  <c r="N731" i="10"/>
  <c r="M731" i="10"/>
  <c r="F731" i="10"/>
  <c r="E731" i="10"/>
  <c r="R730" i="10"/>
  <c r="Q730" i="10"/>
  <c r="P730" i="10"/>
  <c r="O730" i="10"/>
  <c r="N730" i="10"/>
  <c r="M730" i="10"/>
  <c r="F730" i="10"/>
  <c r="E730" i="10"/>
  <c r="R729" i="10"/>
  <c r="Q729" i="10"/>
  <c r="P729" i="10"/>
  <c r="O729" i="10"/>
  <c r="N729" i="10"/>
  <c r="M729" i="10"/>
  <c r="F729" i="10"/>
  <c r="E729" i="10"/>
  <c r="R728" i="10"/>
  <c r="Q728" i="10"/>
  <c r="P728" i="10"/>
  <c r="O728" i="10"/>
  <c r="N728" i="10"/>
  <c r="M728" i="10"/>
  <c r="F728" i="10"/>
  <c r="E728" i="10"/>
  <c r="R727" i="10"/>
  <c r="Q727" i="10"/>
  <c r="P727" i="10"/>
  <c r="O727" i="10"/>
  <c r="N727" i="10"/>
  <c r="M727" i="10"/>
  <c r="F727" i="10"/>
  <c r="E727" i="10"/>
  <c r="R726" i="10"/>
  <c r="Q726" i="10"/>
  <c r="P726" i="10"/>
  <c r="O726" i="10"/>
  <c r="N726" i="10"/>
  <c r="M726" i="10"/>
  <c r="F726" i="10"/>
  <c r="E726" i="10"/>
  <c r="R725" i="10"/>
  <c r="Q725" i="10"/>
  <c r="P725" i="10"/>
  <c r="O725" i="10"/>
  <c r="N725" i="10"/>
  <c r="M725" i="10"/>
  <c r="F725" i="10"/>
  <c r="E725" i="10"/>
  <c r="R724" i="10"/>
  <c r="Q724" i="10"/>
  <c r="P724" i="10"/>
  <c r="O724" i="10"/>
  <c r="N724" i="10"/>
  <c r="M724" i="10"/>
  <c r="F724" i="10"/>
  <c r="E724" i="10"/>
  <c r="R723" i="10"/>
  <c r="Q723" i="10"/>
  <c r="P723" i="10"/>
  <c r="O723" i="10"/>
  <c r="N723" i="10"/>
  <c r="M723" i="10"/>
  <c r="F723" i="10"/>
  <c r="E723" i="10"/>
  <c r="R722" i="10"/>
  <c r="Q722" i="10"/>
  <c r="P722" i="10"/>
  <c r="O722" i="10"/>
  <c r="N722" i="10"/>
  <c r="M722" i="10"/>
  <c r="F722" i="10"/>
  <c r="E722" i="10"/>
  <c r="R721" i="10"/>
  <c r="Q721" i="10"/>
  <c r="P721" i="10"/>
  <c r="O721" i="10"/>
  <c r="N721" i="10"/>
  <c r="M721" i="10"/>
  <c r="F721" i="10"/>
  <c r="E721" i="10"/>
  <c r="R720" i="10"/>
  <c r="Q720" i="10"/>
  <c r="P720" i="10"/>
  <c r="O720" i="10"/>
  <c r="N720" i="10"/>
  <c r="M720" i="10"/>
  <c r="F720" i="10"/>
  <c r="E720" i="10"/>
  <c r="R719" i="10"/>
  <c r="Q719" i="10"/>
  <c r="P719" i="10"/>
  <c r="O719" i="10"/>
  <c r="N719" i="10"/>
  <c r="M719" i="10"/>
  <c r="F719" i="10"/>
  <c r="E719" i="10"/>
  <c r="R718" i="10"/>
  <c r="Q718" i="10"/>
  <c r="P718" i="10"/>
  <c r="O718" i="10"/>
  <c r="N718" i="10"/>
  <c r="M718" i="10"/>
  <c r="F718" i="10"/>
  <c r="E718" i="10"/>
  <c r="R717" i="10"/>
  <c r="Q717" i="10"/>
  <c r="P717" i="10"/>
  <c r="O717" i="10"/>
  <c r="N717" i="10"/>
  <c r="M717" i="10"/>
  <c r="F717" i="10"/>
  <c r="E717" i="10"/>
  <c r="R716" i="10"/>
  <c r="Q716" i="10"/>
  <c r="P716" i="10"/>
  <c r="O716" i="10"/>
  <c r="N716" i="10"/>
  <c r="M716" i="10"/>
  <c r="F716" i="10"/>
  <c r="E716" i="10"/>
  <c r="R715" i="10"/>
  <c r="Q715" i="10"/>
  <c r="P715" i="10"/>
  <c r="O715" i="10"/>
  <c r="N715" i="10"/>
  <c r="M715" i="10"/>
  <c r="F715" i="10"/>
  <c r="E715" i="10"/>
  <c r="R714" i="10"/>
  <c r="Q714" i="10"/>
  <c r="P714" i="10"/>
  <c r="O714" i="10"/>
  <c r="N714" i="10"/>
  <c r="M714" i="10"/>
  <c r="F714" i="10"/>
  <c r="E714" i="10"/>
  <c r="R713" i="10"/>
  <c r="Q713" i="10"/>
  <c r="P713" i="10"/>
  <c r="O713" i="10"/>
  <c r="N713" i="10"/>
  <c r="M713" i="10"/>
  <c r="F713" i="10"/>
  <c r="E713" i="10"/>
  <c r="R712" i="10"/>
  <c r="Q712" i="10"/>
  <c r="P712" i="10"/>
  <c r="O712" i="10"/>
  <c r="N712" i="10"/>
  <c r="M712" i="10"/>
  <c r="F712" i="10"/>
  <c r="E712" i="10"/>
  <c r="R711" i="10"/>
  <c r="Q711" i="10"/>
  <c r="P711" i="10"/>
  <c r="O711" i="10"/>
  <c r="N711" i="10"/>
  <c r="M711" i="10"/>
  <c r="F711" i="10"/>
  <c r="E711" i="10"/>
  <c r="R710" i="10"/>
  <c r="Q710" i="10"/>
  <c r="P710" i="10"/>
  <c r="O710" i="10"/>
  <c r="N710" i="10"/>
  <c r="M710" i="10"/>
  <c r="F710" i="10"/>
  <c r="E710" i="10"/>
  <c r="R709" i="10"/>
  <c r="Q709" i="10"/>
  <c r="P709" i="10"/>
  <c r="O709" i="10"/>
  <c r="N709" i="10"/>
  <c r="M709" i="10"/>
  <c r="F709" i="10"/>
  <c r="E709" i="10"/>
  <c r="R708" i="10"/>
  <c r="Q708" i="10"/>
  <c r="P708" i="10"/>
  <c r="O708" i="10"/>
  <c r="N708" i="10"/>
  <c r="M708" i="10"/>
  <c r="F708" i="10"/>
  <c r="E708" i="10"/>
  <c r="R707" i="10"/>
  <c r="Q707" i="10"/>
  <c r="P707" i="10"/>
  <c r="O707" i="10"/>
  <c r="N707" i="10"/>
  <c r="M707" i="10"/>
  <c r="F707" i="10"/>
  <c r="E707" i="10"/>
  <c r="R706" i="10"/>
  <c r="Q706" i="10"/>
  <c r="P706" i="10"/>
  <c r="O706" i="10"/>
  <c r="N706" i="10"/>
  <c r="M706" i="10"/>
  <c r="F706" i="10"/>
  <c r="E706" i="10"/>
  <c r="R705" i="10"/>
  <c r="Q705" i="10"/>
  <c r="P705" i="10"/>
  <c r="O705" i="10"/>
  <c r="N705" i="10"/>
  <c r="M705" i="10"/>
  <c r="F705" i="10"/>
  <c r="E705" i="10"/>
  <c r="R704" i="10"/>
  <c r="Q704" i="10"/>
  <c r="P704" i="10"/>
  <c r="O704" i="10"/>
  <c r="N704" i="10"/>
  <c r="M704" i="10"/>
  <c r="F704" i="10"/>
  <c r="E704" i="10"/>
  <c r="R703" i="10"/>
  <c r="Q703" i="10"/>
  <c r="P703" i="10"/>
  <c r="O703" i="10"/>
  <c r="N703" i="10"/>
  <c r="M703" i="10"/>
  <c r="F703" i="10"/>
  <c r="E703" i="10"/>
  <c r="R702" i="10"/>
  <c r="Q702" i="10"/>
  <c r="P702" i="10"/>
  <c r="O702" i="10"/>
  <c r="N702" i="10"/>
  <c r="M702" i="10"/>
  <c r="F702" i="10"/>
  <c r="E702" i="10"/>
  <c r="R701" i="10"/>
  <c r="Q701" i="10"/>
  <c r="P701" i="10"/>
  <c r="O701" i="10"/>
  <c r="N701" i="10"/>
  <c r="M701" i="10"/>
  <c r="F701" i="10"/>
  <c r="E701" i="10"/>
  <c r="R700" i="10"/>
  <c r="Q700" i="10"/>
  <c r="P700" i="10"/>
  <c r="O700" i="10"/>
  <c r="N700" i="10"/>
  <c r="M700" i="10"/>
  <c r="F700" i="10"/>
  <c r="E700" i="10"/>
  <c r="R699" i="10"/>
  <c r="Q699" i="10"/>
  <c r="P699" i="10"/>
  <c r="O699" i="10"/>
  <c r="N699" i="10"/>
  <c r="M699" i="10"/>
  <c r="F699" i="10"/>
  <c r="E699" i="10"/>
  <c r="R698" i="10"/>
  <c r="Q698" i="10"/>
  <c r="P698" i="10"/>
  <c r="O698" i="10"/>
  <c r="N698" i="10"/>
  <c r="M698" i="10"/>
  <c r="F698" i="10"/>
  <c r="E698" i="10"/>
  <c r="R697" i="10"/>
  <c r="Q697" i="10"/>
  <c r="P697" i="10"/>
  <c r="O697" i="10"/>
  <c r="N697" i="10"/>
  <c r="M697" i="10"/>
  <c r="F697" i="10"/>
  <c r="E697" i="10"/>
  <c r="R696" i="10"/>
  <c r="Q696" i="10"/>
  <c r="P696" i="10"/>
  <c r="O696" i="10"/>
  <c r="N696" i="10"/>
  <c r="M696" i="10"/>
  <c r="F696" i="10"/>
  <c r="E696" i="10"/>
  <c r="R695" i="10"/>
  <c r="Q695" i="10"/>
  <c r="P695" i="10"/>
  <c r="O695" i="10"/>
  <c r="N695" i="10"/>
  <c r="M695" i="10"/>
  <c r="F695" i="10"/>
  <c r="E695" i="10"/>
  <c r="R694" i="10"/>
  <c r="Q694" i="10"/>
  <c r="P694" i="10"/>
  <c r="O694" i="10"/>
  <c r="N694" i="10"/>
  <c r="M694" i="10"/>
  <c r="F694" i="10"/>
  <c r="E694" i="10"/>
  <c r="R693" i="10"/>
  <c r="Q693" i="10"/>
  <c r="P693" i="10"/>
  <c r="O693" i="10"/>
  <c r="N693" i="10"/>
  <c r="M693" i="10"/>
  <c r="F693" i="10"/>
  <c r="E693" i="10"/>
  <c r="R692" i="10"/>
  <c r="Q692" i="10"/>
  <c r="P692" i="10"/>
  <c r="O692" i="10"/>
  <c r="N692" i="10"/>
  <c r="M692" i="10"/>
  <c r="F692" i="10"/>
  <c r="E692" i="10"/>
  <c r="R691" i="10"/>
  <c r="Q691" i="10"/>
  <c r="P691" i="10"/>
  <c r="O691" i="10"/>
  <c r="N691" i="10"/>
  <c r="M691" i="10"/>
  <c r="F691" i="10"/>
  <c r="E691" i="10"/>
  <c r="R690" i="10"/>
  <c r="Q690" i="10"/>
  <c r="P690" i="10"/>
  <c r="O690" i="10"/>
  <c r="N690" i="10"/>
  <c r="M690" i="10"/>
  <c r="F690" i="10"/>
  <c r="E690" i="10"/>
  <c r="R689" i="10"/>
  <c r="Q689" i="10"/>
  <c r="P689" i="10"/>
  <c r="O689" i="10"/>
  <c r="N689" i="10"/>
  <c r="M689" i="10"/>
  <c r="F689" i="10"/>
  <c r="E689" i="10"/>
  <c r="R688" i="10"/>
  <c r="Q688" i="10"/>
  <c r="P688" i="10"/>
  <c r="O688" i="10"/>
  <c r="N688" i="10"/>
  <c r="M688" i="10"/>
  <c r="F688" i="10"/>
  <c r="E688" i="10"/>
  <c r="R687" i="10"/>
  <c r="Q687" i="10"/>
  <c r="P687" i="10"/>
  <c r="O687" i="10"/>
  <c r="N687" i="10"/>
  <c r="M687" i="10"/>
  <c r="F687" i="10"/>
  <c r="E687" i="10"/>
  <c r="R686" i="10"/>
  <c r="Q686" i="10"/>
  <c r="P686" i="10"/>
  <c r="O686" i="10"/>
  <c r="N686" i="10"/>
  <c r="M686" i="10"/>
  <c r="F686" i="10"/>
  <c r="E686" i="10"/>
  <c r="R685" i="10"/>
  <c r="Q685" i="10"/>
  <c r="P685" i="10"/>
  <c r="O685" i="10"/>
  <c r="N685" i="10"/>
  <c r="M685" i="10"/>
  <c r="F685" i="10"/>
  <c r="E685" i="10"/>
  <c r="R684" i="10"/>
  <c r="Q684" i="10"/>
  <c r="P684" i="10"/>
  <c r="O684" i="10"/>
  <c r="N684" i="10"/>
  <c r="M684" i="10"/>
  <c r="F684" i="10"/>
  <c r="E684" i="10"/>
  <c r="R683" i="10"/>
  <c r="Q683" i="10"/>
  <c r="P683" i="10"/>
  <c r="O683" i="10"/>
  <c r="N683" i="10"/>
  <c r="M683" i="10"/>
  <c r="F683" i="10"/>
  <c r="E683" i="10"/>
  <c r="R682" i="10"/>
  <c r="Q682" i="10"/>
  <c r="P682" i="10"/>
  <c r="O682" i="10"/>
  <c r="N682" i="10"/>
  <c r="M682" i="10"/>
  <c r="F682" i="10"/>
  <c r="E682" i="10"/>
  <c r="R681" i="10"/>
  <c r="Q681" i="10"/>
  <c r="P681" i="10"/>
  <c r="O681" i="10"/>
  <c r="N681" i="10"/>
  <c r="M681" i="10"/>
  <c r="F681" i="10"/>
  <c r="E681" i="10"/>
  <c r="R680" i="10"/>
  <c r="Q680" i="10"/>
  <c r="P680" i="10"/>
  <c r="O680" i="10"/>
  <c r="N680" i="10"/>
  <c r="M680" i="10"/>
  <c r="F680" i="10"/>
  <c r="E680" i="10"/>
  <c r="R679" i="10"/>
  <c r="Q679" i="10"/>
  <c r="P679" i="10"/>
  <c r="O679" i="10"/>
  <c r="N679" i="10"/>
  <c r="M679" i="10"/>
  <c r="F679" i="10"/>
  <c r="E679" i="10"/>
  <c r="R678" i="10"/>
  <c r="Q678" i="10"/>
  <c r="P678" i="10"/>
  <c r="O678" i="10"/>
  <c r="N678" i="10"/>
  <c r="M678" i="10"/>
  <c r="F678" i="10"/>
  <c r="E678" i="10"/>
  <c r="R677" i="10"/>
  <c r="Q677" i="10"/>
  <c r="P677" i="10"/>
  <c r="O677" i="10"/>
  <c r="N677" i="10"/>
  <c r="M677" i="10"/>
  <c r="F677" i="10"/>
  <c r="E677" i="10"/>
  <c r="R676" i="10"/>
  <c r="Q676" i="10"/>
  <c r="P676" i="10"/>
  <c r="O676" i="10"/>
  <c r="N676" i="10"/>
  <c r="M676" i="10"/>
  <c r="F676" i="10"/>
  <c r="E676" i="10"/>
  <c r="R675" i="10"/>
  <c r="Q675" i="10"/>
  <c r="P675" i="10"/>
  <c r="O675" i="10"/>
  <c r="N675" i="10"/>
  <c r="M675" i="10"/>
  <c r="F675" i="10"/>
  <c r="E675" i="10"/>
  <c r="R674" i="10"/>
  <c r="Q674" i="10"/>
  <c r="P674" i="10"/>
  <c r="O674" i="10"/>
  <c r="N674" i="10"/>
  <c r="M674" i="10"/>
  <c r="F674" i="10"/>
  <c r="E674" i="10"/>
  <c r="R673" i="10"/>
  <c r="Q673" i="10"/>
  <c r="P673" i="10"/>
  <c r="O673" i="10"/>
  <c r="N673" i="10"/>
  <c r="M673" i="10"/>
  <c r="F673" i="10"/>
  <c r="E673" i="10"/>
  <c r="R672" i="10"/>
  <c r="Q672" i="10"/>
  <c r="P672" i="10"/>
  <c r="O672" i="10"/>
  <c r="N672" i="10"/>
  <c r="M672" i="10"/>
  <c r="F672" i="10"/>
  <c r="E672" i="10"/>
  <c r="R671" i="10"/>
  <c r="Q671" i="10"/>
  <c r="P671" i="10"/>
  <c r="O671" i="10"/>
  <c r="N671" i="10"/>
  <c r="M671" i="10"/>
  <c r="F671" i="10"/>
  <c r="E671" i="10"/>
  <c r="R670" i="10"/>
  <c r="Q670" i="10"/>
  <c r="P670" i="10"/>
  <c r="O670" i="10"/>
  <c r="N670" i="10"/>
  <c r="M670" i="10"/>
  <c r="F670" i="10"/>
  <c r="E670" i="10"/>
  <c r="R669" i="10"/>
  <c r="Q669" i="10"/>
  <c r="P669" i="10"/>
  <c r="O669" i="10"/>
  <c r="N669" i="10"/>
  <c r="M669" i="10"/>
  <c r="F669" i="10"/>
  <c r="E669" i="10"/>
  <c r="R668" i="10"/>
  <c r="Q668" i="10"/>
  <c r="P668" i="10"/>
  <c r="O668" i="10"/>
  <c r="N668" i="10"/>
  <c r="M668" i="10"/>
  <c r="F668" i="10"/>
  <c r="E668" i="10"/>
  <c r="R667" i="10"/>
  <c r="Q667" i="10"/>
  <c r="P667" i="10"/>
  <c r="O667" i="10"/>
  <c r="N667" i="10"/>
  <c r="M667" i="10"/>
  <c r="F667" i="10"/>
  <c r="E667" i="10"/>
  <c r="R666" i="10"/>
  <c r="Q666" i="10"/>
  <c r="P666" i="10"/>
  <c r="O666" i="10"/>
  <c r="N666" i="10"/>
  <c r="M666" i="10"/>
  <c r="F666" i="10"/>
  <c r="E666" i="10"/>
  <c r="R665" i="10"/>
  <c r="Q665" i="10"/>
  <c r="P665" i="10"/>
  <c r="O665" i="10"/>
  <c r="N665" i="10"/>
  <c r="M665" i="10"/>
  <c r="F665" i="10"/>
  <c r="E665" i="10"/>
  <c r="R664" i="10"/>
  <c r="Q664" i="10"/>
  <c r="P664" i="10"/>
  <c r="O664" i="10"/>
  <c r="N664" i="10"/>
  <c r="M664" i="10"/>
  <c r="F664" i="10"/>
  <c r="E664" i="10"/>
  <c r="R663" i="10"/>
  <c r="Q663" i="10"/>
  <c r="P663" i="10"/>
  <c r="O663" i="10"/>
  <c r="N663" i="10"/>
  <c r="M663" i="10"/>
  <c r="F663" i="10"/>
  <c r="E663" i="10"/>
  <c r="R662" i="10"/>
  <c r="Q662" i="10"/>
  <c r="P662" i="10"/>
  <c r="O662" i="10"/>
  <c r="N662" i="10"/>
  <c r="M662" i="10"/>
  <c r="F662" i="10"/>
  <c r="E662" i="10"/>
  <c r="R661" i="10"/>
  <c r="Q661" i="10"/>
  <c r="P661" i="10"/>
  <c r="O661" i="10"/>
  <c r="N661" i="10"/>
  <c r="M661" i="10"/>
  <c r="F661" i="10"/>
  <c r="E661" i="10"/>
  <c r="R660" i="10"/>
  <c r="Q660" i="10"/>
  <c r="P660" i="10"/>
  <c r="O660" i="10"/>
  <c r="N660" i="10"/>
  <c r="M660" i="10"/>
  <c r="F660" i="10"/>
  <c r="E660" i="10"/>
  <c r="R659" i="10"/>
  <c r="Q659" i="10"/>
  <c r="P659" i="10"/>
  <c r="O659" i="10"/>
  <c r="N659" i="10"/>
  <c r="M659" i="10"/>
  <c r="F659" i="10"/>
  <c r="E659" i="10"/>
  <c r="R658" i="10"/>
  <c r="Q658" i="10"/>
  <c r="P658" i="10"/>
  <c r="O658" i="10"/>
  <c r="N658" i="10"/>
  <c r="M658" i="10"/>
  <c r="F658" i="10"/>
  <c r="E658" i="10"/>
  <c r="R657" i="10"/>
  <c r="Q657" i="10"/>
  <c r="P657" i="10"/>
  <c r="O657" i="10"/>
  <c r="N657" i="10"/>
  <c r="M657" i="10"/>
  <c r="F657" i="10"/>
  <c r="E657" i="10"/>
  <c r="R656" i="10"/>
  <c r="Q656" i="10"/>
  <c r="P656" i="10"/>
  <c r="O656" i="10"/>
  <c r="N656" i="10"/>
  <c r="M656" i="10"/>
  <c r="F656" i="10"/>
  <c r="E656" i="10"/>
  <c r="R655" i="10"/>
  <c r="Q655" i="10"/>
  <c r="P655" i="10"/>
  <c r="O655" i="10"/>
  <c r="N655" i="10"/>
  <c r="M655" i="10"/>
  <c r="F655" i="10"/>
  <c r="E655" i="10"/>
  <c r="R654" i="10"/>
  <c r="Q654" i="10"/>
  <c r="P654" i="10"/>
  <c r="O654" i="10"/>
  <c r="N654" i="10"/>
  <c r="M654" i="10"/>
  <c r="F654" i="10"/>
  <c r="E654" i="10"/>
  <c r="R653" i="10"/>
  <c r="Q653" i="10"/>
  <c r="P653" i="10"/>
  <c r="O653" i="10"/>
  <c r="N653" i="10"/>
  <c r="M653" i="10"/>
  <c r="F653" i="10"/>
  <c r="E653" i="10"/>
  <c r="R652" i="10"/>
  <c r="Q652" i="10"/>
  <c r="P652" i="10"/>
  <c r="O652" i="10"/>
  <c r="N652" i="10"/>
  <c r="M652" i="10"/>
  <c r="F652" i="10"/>
  <c r="E652" i="10"/>
  <c r="R651" i="10"/>
  <c r="Q651" i="10"/>
  <c r="P651" i="10"/>
  <c r="O651" i="10"/>
  <c r="N651" i="10"/>
  <c r="M651" i="10"/>
  <c r="F651" i="10"/>
  <c r="E651" i="10"/>
  <c r="R650" i="10"/>
  <c r="Q650" i="10"/>
  <c r="P650" i="10"/>
  <c r="O650" i="10"/>
  <c r="N650" i="10"/>
  <c r="M650" i="10"/>
  <c r="F650" i="10"/>
  <c r="E650" i="10"/>
  <c r="R649" i="10"/>
  <c r="Q649" i="10"/>
  <c r="P649" i="10"/>
  <c r="O649" i="10"/>
  <c r="N649" i="10"/>
  <c r="M649" i="10"/>
  <c r="F649" i="10"/>
  <c r="E649" i="10"/>
  <c r="R648" i="10"/>
  <c r="Q648" i="10"/>
  <c r="P648" i="10"/>
  <c r="O648" i="10"/>
  <c r="N648" i="10"/>
  <c r="M648" i="10"/>
  <c r="F648" i="10"/>
  <c r="E648" i="10"/>
  <c r="R647" i="10"/>
  <c r="Q647" i="10"/>
  <c r="P647" i="10"/>
  <c r="O647" i="10"/>
  <c r="N647" i="10"/>
  <c r="M647" i="10"/>
  <c r="F647" i="10"/>
  <c r="E647" i="10"/>
  <c r="R646" i="10"/>
  <c r="Q646" i="10"/>
  <c r="P646" i="10"/>
  <c r="O646" i="10"/>
  <c r="N646" i="10"/>
  <c r="M646" i="10"/>
  <c r="F646" i="10"/>
  <c r="E646" i="10"/>
  <c r="R645" i="10"/>
  <c r="Q645" i="10"/>
  <c r="P645" i="10"/>
  <c r="O645" i="10"/>
  <c r="N645" i="10"/>
  <c r="M645" i="10"/>
  <c r="F645" i="10"/>
  <c r="E645" i="10"/>
  <c r="R644" i="10"/>
  <c r="Q644" i="10"/>
  <c r="P644" i="10"/>
  <c r="O644" i="10"/>
  <c r="N644" i="10"/>
  <c r="M644" i="10"/>
  <c r="F644" i="10"/>
  <c r="E644" i="10"/>
  <c r="R643" i="10"/>
  <c r="Q643" i="10"/>
  <c r="P643" i="10"/>
  <c r="O643" i="10"/>
  <c r="N643" i="10"/>
  <c r="M643" i="10"/>
  <c r="F643" i="10"/>
  <c r="E643" i="10"/>
  <c r="R642" i="10"/>
  <c r="Q642" i="10"/>
  <c r="P642" i="10"/>
  <c r="O642" i="10"/>
  <c r="N642" i="10"/>
  <c r="M642" i="10"/>
  <c r="F642" i="10"/>
  <c r="E642" i="10"/>
  <c r="R641" i="10"/>
  <c r="Q641" i="10"/>
  <c r="P641" i="10"/>
  <c r="O641" i="10"/>
  <c r="N641" i="10"/>
  <c r="M641" i="10"/>
  <c r="F641" i="10"/>
  <c r="E641" i="10"/>
  <c r="R640" i="10"/>
  <c r="Q640" i="10"/>
  <c r="P640" i="10"/>
  <c r="O640" i="10"/>
  <c r="N640" i="10"/>
  <c r="M640" i="10"/>
  <c r="F640" i="10"/>
  <c r="E640" i="10"/>
  <c r="R639" i="10"/>
  <c r="Q639" i="10"/>
  <c r="P639" i="10"/>
  <c r="O639" i="10"/>
  <c r="N639" i="10"/>
  <c r="M639" i="10"/>
  <c r="F639" i="10"/>
  <c r="E639" i="10"/>
  <c r="R638" i="10"/>
  <c r="Q638" i="10"/>
  <c r="P638" i="10"/>
  <c r="O638" i="10"/>
  <c r="N638" i="10"/>
  <c r="M638" i="10"/>
  <c r="F638" i="10"/>
  <c r="E638" i="10"/>
  <c r="R637" i="10"/>
  <c r="Q637" i="10"/>
  <c r="P637" i="10"/>
  <c r="O637" i="10"/>
  <c r="N637" i="10"/>
  <c r="M637" i="10"/>
  <c r="F637" i="10"/>
  <c r="E637" i="10"/>
  <c r="R636" i="10"/>
  <c r="Q636" i="10"/>
  <c r="P636" i="10"/>
  <c r="O636" i="10"/>
  <c r="N636" i="10"/>
  <c r="M636" i="10"/>
  <c r="F636" i="10"/>
  <c r="E636" i="10"/>
  <c r="R635" i="10"/>
  <c r="Q635" i="10"/>
  <c r="P635" i="10"/>
  <c r="O635" i="10"/>
  <c r="N635" i="10"/>
  <c r="M635" i="10"/>
  <c r="F635" i="10"/>
  <c r="E635" i="10"/>
  <c r="R634" i="10"/>
  <c r="Q634" i="10"/>
  <c r="P634" i="10"/>
  <c r="O634" i="10"/>
  <c r="N634" i="10"/>
  <c r="M634" i="10"/>
  <c r="F634" i="10"/>
  <c r="E634" i="10"/>
  <c r="R633" i="10"/>
  <c r="Q633" i="10"/>
  <c r="P633" i="10"/>
  <c r="O633" i="10"/>
  <c r="N633" i="10"/>
  <c r="M633" i="10"/>
  <c r="F633" i="10"/>
  <c r="E633" i="10"/>
  <c r="R632" i="10"/>
  <c r="Q632" i="10"/>
  <c r="P632" i="10"/>
  <c r="O632" i="10"/>
  <c r="N632" i="10"/>
  <c r="M632" i="10"/>
  <c r="F632" i="10"/>
  <c r="E632" i="10"/>
  <c r="R631" i="10"/>
  <c r="Q631" i="10"/>
  <c r="P631" i="10"/>
  <c r="O631" i="10"/>
  <c r="N631" i="10"/>
  <c r="M631" i="10"/>
  <c r="F631" i="10"/>
  <c r="E631" i="10"/>
  <c r="R630" i="10"/>
  <c r="Q630" i="10"/>
  <c r="P630" i="10"/>
  <c r="O630" i="10"/>
  <c r="N630" i="10"/>
  <c r="M630" i="10"/>
  <c r="F630" i="10"/>
  <c r="E630" i="10"/>
  <c r="R629" i="10"/>
  <c r="Q629" i="10"/>
  <c r="P629" i="10"/>
  <c r="O629" i="10"/>
  <c r="N629" i="10"/>
  <c r="M629" i="10"/>
  <c r="F629" i="10"/>
  <c r="E629" i="10"/>
  <c r="R628" i="10"/>
  <c r="Q628" i="10"/>
  <c r="P628" i="10"/>
  <c r="O628" i="10"/>
  <c r="N628" i="10"/>
  <c r="M628" i="10"/>
  <c r="F628" i="10"/>
  <c r="E628" i="10"/>
  <c r="R627" i="10"/>
  <c r="Q627" i="10"/>
  <c r="P627" i="10"/>
  <c r="O627" i="10"/>
  <c r="N627" i="10"/>
  <c r="M627" i="10"/>
  <c r="F627" i="10"/>
  <c r="E627" i="10"/>
  <c r="R626" i="10"/>
  <c r="Q626" i="10"/>
  <c r="P626" i="10"/>
  <c r="O626" i="10"/>
  <c r="N626" i="10"/>
  <c r="M626" i="10"/>
  <c r="F626" i="10"/>
  <c r="E626" i="10"/>
  <c r="R625" i="10"/>
  <c r="Q625" i="10"/>
  <c r="P625" i="10"/>
  <c r="O625" i="10"/>
  <c r="N625" i="10"/>
  <c r="M625" i="10"/>
  <c r="F625" i="10"/>
  <c r="E625" i="10"/>
  <c r="R624" i="10"/>
  <c r="Q624" i="10"/>
  <c r="P624" i="10"/>
  <c r="O624" i="10"/>
  <c r="N624" i="10"/>
  <c r="M624" i="10"/>
  <c r="F624" i="10"/>
  <c r="E624" i="10"/>
  <c r="R623" i="10"/>
  <c r="Q623" i="10"/>
  <c r="P623" i="10"/>
  <c r="O623" i="10"/>
  <c r="N623" i="10"/>
  <c r="M623" i="10"/>
  <c r="F623" i="10"/>
  <c r="E623" i="10"/>
  <c r="R622" i="10"/>
  <c r="Q622" i="10"/>
  <c r="P622" i="10"/>
  <c r="O622" i="10"/>
  <c r="N622" i="10"/>
  <c r="M622" i="10"/>
  <c r="F622" i="10"/>
  <c r="E622" i="10"/>
  <c r="R621" i="10"/>
  <c r="Q621" i="10"/>
  <c r="P621" i="10"/>
  <c r="O621" i="10"/>
  <c r="N621" i="10"/>
  <c r="M621" i="10"/>
  <c r="F621" i="10"/>
  <c r="E621" i="10"/>
  <c r="R620" i="10"/>
  <c r="Q620" i="10"/>
  <c r="P620" i="10"/>
  <c r="O620" i="10"/>
  <c r="N620" i="10"/>
  <c r="M620" i="10"/>
  <c r="F620" i="10"/>
  <c r="E620" i="10"/>
  <c r="R619" i="10"/>
  <c r="Q619" i="10"/>
  <c r="P619" i="10"/>
  <c r="O619" i="10"/>
  <c r="N619" i="10"/>
  <c r="M619" i="10"/>
  <c r="F619" i="10"/>
  <c r="E619" i="10"/>
  <c r="R618" i="10"/>
  <c r="Q618" i="10"/>
  <c r="P618" i="10"/>
  <c r="O618" i="10"/>
  <c r="N618" i="10"/>
  <c r="M618" i="10"/>
  <c r="F618" i="10"/>
  <c r="E618" i="10"/>
  <c r="R617" i="10"/>
  <c r="Q617" i="10"/>
  <c r="P617" i="10"/>
  <c r="O617" i="10"/>
  <c r="N617" i="10"/>
  <c r="M617" i="10"/>
  <c r="F617" i="10"/>
  <c r="E617" i="10"/>
  <c r="R616" i="10"/>
  <c r="Q616" i="10"/>
  <c r="P616" i="10"/>
  <c r="O616" i="10"/>
  <c r="N616" i="10"/>
  <c r="M616" i="10"/>
  <c r="F616" i="10"/>
  <c r="E616" i="10"/>
  <c r="R615" i="10"/>
  <c r="Q615" i="10"/>
  <c r="P615" i="10"/>
  <c r="O615" i="10"/>
  <c r="N615" i="10"/>
  <c r="M615" i="10"/>
  <c r="F615" i="10"/>
  <c r="E615" i="10"/>
  <c r="R614" i="10"/>
  <c r="Q614" i="10"/>
  <c r="P614" i="10"/>
  <c r="O614" i="10"/>
  <c r="N614" i="10"/>
  <c r="M614" i="10"/>
  <c r="F614" i="10"/>
  <c r="E614" i="10"/>
  <c r="R613" i="10"/>
  <c r="Q613" i="10"/>
  <c r="P613" i="10"/>
  <c r="O613" i="10"/>
  <c r="N613" i="10"/>
  <c r="M613" i="10"/>
  <c r="F613" i="10"/>
  <c r="E613" i="10"/>
  <c r="R612" i="10"/>
  <c r="Q612" i="10"/>
  <c r="P612" i="10"/>
  <c r="O612" i="10"/>
  <c r="N612" i="10"/>
  <c r="M612" i="10"/>
  <c r="F612" i="10"/>
  <c r="E612" i="10"/>
  <c r="R611" i="10"/>
  <c r="Q611" i="10"/>
  <c r="P611" i="10"/>
  <c r="O611" i="10"/>
  <c r="N611" i="10"/>
  <c r="M611" i="10"/>
  <c r="F611" i="10"/>
  <c r="E611" i="10"/>
  <c r="R610" i="10"/>
  <c r="Q610" i="10"/>
  <c r="P610" i="10"/>
  <c r="O610" i="10"/>
  <c r="N610" i="10"/>
  <c r="M610" i="10"/>
  <c r="F610" i="10"/>
  <c r="E610" i="10"/>
  <c r="R609" i="10"/>
  <c r="Q609" i="10"/>
  <c r="P609" i="10"/>
  <c r="O609" i="10"/>
  <c r="N609" i="10"/>
  <c r="M609" i="10"/>
  <c r="F609" i="10"/>
  <c r="E609" i="10"/>
  <c r="R608" i="10"/>
  <c r="Q608" i="10"/>
  <c r="P608" i="10"/>
  <c r="O608" i="10"/>
  <c r="N608" i="10"/>
  <c r="M608" i="10"/>
  <c r="F608" i="10"/>
  <c r="E608" i="10"/>
  <c r="R607" i="10"/>
  <c r="Q607" i="10"/>
  <c r="P607" i="10"/>
  <c r="O607" i="10"/>
  <c r="N607" i="10"/>
  <c r="M607" i="10"/>
  <c r="F607" i="10"/>
  <c r="E607" i="10"/>
  <c r="R606" i="10"/>
  <c r="Q606" i="10"/>
  <c r="P606" i="10"/>
  <c r="O606" i="10"/>
  <c r="N606" i="10"/>
  <c r="M606" i="10"/>
  <c r="F606" i="10"/>
  <c r="E606" i="10"/>
  <c r="R605" i="10"/>
  <c r="Q605" i="10"/>
  <c r="P605" i="10"/>
  <c r="O605" i="10"/>
  <c r="N605" i="10"/>
  <c r="M605" i="10"/>
  <c r="F605" i="10"/>
  <c r="E605" i="10"/>
  <c r="R604" i="10"/>
  <c r="Q604" i="10"/>
  <c r="P604" i="10"/>
  <c r="O604" i="10"/>
  <c r="N604" i="10"/>
  <c r="M604" i="10"/>
  <c r="F604" i="10"/>
  <c r="E604" i="10"/>
  <c r="R603" i="10"/>
  <c r="Q603" i="10"/>
  <c r="P603" i="10"/>
  <c r="O603" i="10"/>
  <c r="N603" i="10"/>
  <c r="M603" i="10"/>
  <c r="F603" i="10"/>
  <c r="E603" i="10"/>
  <c r="R602" i="10"/>
  <c r="Q602" i="10"/>
  <c r="P602" i="10"/>
  <c r="O602" i="10"/>
  <c r="N602" i="10"/>
  <c r="M602" i="10"/>
  <c r="F602" i="10"/>
  <c r="E602" i="10"/>
  <c r="R601" i="10"/>
  <c r="Q601" i="10"/>
  <c r="P601" i="10"/>
  <c r="O601" i="10"/>
  <c r="N601" i="10"/>
  <c r="M601" i="10"/>
  <c r="F601" i="10"/>
  <c r="E601" i="10"/>
  <c r="R600" i="10"/>
  <c r="Q600" i="10"/>
  <c r="P600" i="10"/>
  <c r="O600" i="10"/>
  <c r="N600" i="10"/>
  <c r="M600" i="10"/>
  <c r="F600" i="10"/>
  <c r="E600" i="10"/>
  <c r="R599" i="10"/>
  <c r="Q599" i="10"/>
  <c r="P599" i="10"/>
  <c r="O599" i="10"/>
  <c r="N599" i="10"/>
  <c r="M599" i="10"/>
  <c r="F599" i="10"/>
  <c r="E599" i="10"/>
  <c r="R598" i="10"/>
  <c r="Q598" i="10"/>
  <c r="P598" i="10"/>
  <c r="O598" i="10"/>
  <c r="N598" i="10"/>
  <c r="M598" i="10"/>
  <c r="F598" i="10"/>
  <c r="E598" i="10"/>
  <c r="R597" i="10"/>
  <c r="Q597" i="10"/>
  <c r="P597" i="10"/>
  <c r="O597" i="10"/>
  <c r="N597" i="10"/>
  <c r="M597" i="10"/>
  <c r="F597" i="10"/>
  <c r="E597" i="10"/>
  <c r="R596" i="10"/>
  <c r="Q596" i="10"/>
  <c r="P596" i="10"/>
  <c r="O596" i="10"/>
  <c r="N596" i="10"/>
  <c r="M596" i="10"/>
  <c r="F596" i="10"/>
  <c r="E596" i="10"/>
  <c r="R595" i="10"/>
  <c r="Q595" i="10"/>
  <c r="P595" i="10"/>
  <c r="O595" i="10"/>
  <c r="N595" i="10"/>
  <c r="M595" i="10"/>
  <c r="F595" i="10"/>
  <c r="E595" i="10"/>
  <c r="R594" i="10"/>
  <c r="Q594" i="10"/>
  <c r="P594" i="10"/>
  <c r="O594" i="10"/>
  <c r="N594" i="10"/>
  <c r="M594" i="10"/>
  <c r="F594" i="10"/>
  <c r="E594" i="10"/>
  <c r="R593" i="10"/>
  <c r="Q593" i="10"/>
  <c r="P593" i="10"/>
  <c r="O593" i="10"/>
  <c r="N593" i="10"/>
  <c r="M593" i="10"/>
  <c r="F593" i="10"/>
  <c r="E593" i="10"/>
  <c r="R592" i="10"/>
  <c r="Q592" i="10"/>
  <c r="P592" i="10"/>
  <c r="O592" i="10"/>
  <c r="N592" i="10"/>
  <c r="M592" i="10"/>
  <c r="F592" i="10"/>
  <c r="E592" i="10"/>
  <c r="R591" i="10"/>
  <c r="Q591" i="10"/>
  <c r="P591" i="10"/>
  <c r="O591" i="10"/>
  <c r="N591" i="10"/>
  <c r="M591" i="10"/>
  <c r="F591" i="10"/>
  <c r="E591" i="10"/>
  <c r="R590" i="10"/>
  <c r="Q590" i="10"/>
  <c r="P590" i="10"/>
  <c r="O590" i="10"/>
  <c r="N590" i="10"/>
  <c r="M590" i="10"/>
  <c r="F590" i="10"/>
  <c r="E590" i="10"/>
  <c r="R589" i="10"/>
  <c r="Q589" i="10"/>
  <c r="P589" i="10"/>
  <c r="O589" i="10"/>
  <c r="N589" i="10"/>
  <c r="M589" i="10"/>
  <c r="F589" i="10"/>
  <c r="E589" i="10"/>
  <c r="R588" i="10"/>
  <c r="Q588" i="10"/>
  <c r="P588" i="10"/>
  <c r="O588" i="10"/>
  <c r="N588" i="10"/>
  <c r="M588" i="10"/>
  <c r="F588" i="10"/>
  <c r="E588" i="10"/>
  <c r="R587" i="10"/>
  <c r="Q587" i="10"/>
  <c r="P587" i="10"/>
  <c r="O587" i="10"/>
  <c r="N587" i="10"/>
  <c r="M587" i="10"/>
  <c r="F587" i="10"/>
  <c r="E587" i="10"/>
  <c r="R586" i="10"/>
  <c r="Q586" i="10"/>
  <c r="P586" i="10"/>
  <c r="O586" i="10"/>
  <c r="N586" i="10"/>
  <c r="M586" i="10"/>
  <c r="F586" i="10"/>
  <c r="E586" i="10"/>
  <c r="R585" i="10"/>
  <c r="Q585" i="10"/>
  <c r="P585" i="10"/>
  <c r="O585" i="10"/>
  <c r="N585" i="10"/>
  <c r="M585" i="10"/>
  <c r="F585" i="10"/>
  <c r="E585" i="10"/>
  <c r="R584" i="10"/>
  <c r="Q584" i="10"/>
  <c r="P584" i="10"/>
  <c r="O584" i="10"/>
  <c r="N584" i="10"/>
  <c r="M584" i="10"/>
  <c r="F584" i="10"/>
  <c r="E584" i="10"/>
  <c r="R583" i="10"/>
  <c r="Q583" i="10"/>
  <c r="P583" i="10"/>
  <c r="O583" i="10"/>
  <c r="N583" i="10"/>
  <c r="M583" i="10"/>
  <c r="F583" i="10"/>
  <c r="E583" i="10"/>
  <c r="R582" i="10"/>
  <c r="Q582" i="10"/>
  <c r="P582" i="10"/>
  <c r="O582" i="10"/>
  <c r="N582" i="10"/>
  <c r="M582" i="10"/>
  <c r="F582" i="10"/>
  <c r="E582" i="10"/>
  <c r="R581" i="10"/>
  <c r="Q581" i="10"/>
  <c r="P581" i="10"/>
  <c r="O581" i="10"/>
  <c r="N581" i="10"/>
  <c r="M581" i="10"/>
  <c r="F581" i="10"/>
  <c r="E581" i="10"/>
  <c r="R580" i="10"/>
  <c r="Q580" i="10"/>
  <c r="P580" i="10"/>
  <c r="O580" i="10"/>
  <c r="N580" i="10"/>
  <c r="M580" i="10"/>
  <c r="F580" i="10"/>
  <c r="E580" i="10"/>
  <c r="R579" i="10"/>
  <c r="Q579" i="10"/>
  <c r="P579" i="10"/>
  <c r="O579" i="10"/>
  <c r="N579" i="10"/>
  <c r="M579" i="10"/>
  <c r="F579" i="10"/>
  <c r="E579" i="10"/>
  <c r="R578" i="10"/>
  <c r="Q578" i="10"/>
  <c r="P578" i="10"/>
  <c r="O578" i="10"/>
  <c r="N578" i="10"/>
  <c r="M578" i="10"/>
  <c r="F578" i="10"/>
  <c r="E578" i="10"/>
  <c r="R577" i="10"/>
  <c r="Q577" i="10"/>
  <c r="P577" i="10"/>
  <c r="O577" i="10"/>
  <c r="N577" i="10"/>
  <c r="M577" i="10"/>
  <c r="F577" i="10"/>
  <c r="E577" i="10"/>
  <c r="R576" i="10"/>
  <c r="Q576" i="10"/>
  <c r="P576" i="10"/>
  <c r="O576" i="10"/>
  <c r="N576" i="10"/>
  <c r="M576" i="10"/>
  <c r="F576" i="10"/>
  <c r="E576" i="10"/>
  <c r="R575" i="10"/>
  <c r="Q575" i="10"/>
  <c r="P575" i="10"/>
  <c r="O575" i="10"/>
  <c r="N575" i="10"/>
  <c r="M575" i="10"/>
  <c r="F575" i="10"/>
  <c r="E575" i="10"/>
  <c r="R574" i="10"/>
  <c r="Q574" i="10"/>
  <c r="P574" i="10"/>
  <c r="O574" i="10"/>
  <c r="N574" i="10"/>
  <c r="M574" i="10"/>
  <c r="F574" i="10"/>
  <c r="E574" i="10"/>
  <c r="R573" i="10"/>
  <c r="Q573" i="10"/>
  <c r="P573" i="10"/>
  <c r="O573" i="10"/>
  <c r="N573" i="10"/>
  <c r="M573" i="10"/>
  <c r="F573" i="10"/>
  <c r="E573" i="10"/>
  <c r="R572" i="10"/>
  <c r="Q572" i="10"/>
  <c r="P572" i="10"/>
  <c r="O572" i="10"/>
  <c r="N572" i="10"/>
  <c r="M572" i="10"/>
  <c r="F572" i="10"/>
  <c r="E572" i="10"/>
  <c r="R571" i="10"/>
  <c r="Q571" i="10"/>
  <c r="P571" i="10"/>
  <c r="O571" i="10"/>
  <c r="N571" i="10"/>
  <c r="M571" i="10"/>
  <c r="F571" i="10"/>
  <c r="E571" i="10"/>
  <c r="R570" i="10"/>
  <c r="Q570" i="10"/>
  <c r="P570" i="10"/>
  <c r="O570" i="10"/>
  <c r="N570" i="10"/>
  <c r="M570" i="10"/>
  <c r="F570" i="10"/>
  <c r="E570" i="10"/>
  <c r="R569" i="10"/>
  <c r="Q569" i="10"/>
  <c r="P569" i="10"/>
  <c r="O569" i="10"/>
  <c r="N569" i="10"/>
  <c r="M569" i="10"/>
  <c r="F569" i="10"/>
  <c r="E569" i="10"/>
  <c r="R568" i="10"/>
  <c r="Q568" i="10"/>
  <c r="P568" i="10"/>
  <c r="O568" i="10"/>
  <c r="N568" i="10"/>
  <c r="M568" i="10"/>
  <c r="F568" i="10"/>
  <c r="E568" i="10"/>
  <c r="R567" i="10"/>
  <c r="Q567" i="10"/>
  <c r="P567" i="10"/>
  <c r="O567" i="10"/>
  <c r="N567" i="10"/>
  <c r="M567" i="10"/>
  <c r="F567" i="10"/>
  <c r="E567" i="10"/>
  <c r="R566" i="10"/>
  <c r="Q566" i="10"/>
  <c r="P566" i="10"/>
  <c r="O566" i="10"/>
  <c r="N566" i="10"/>
  <c r="M566" i="10"/>
  <c r="F566" i="10"/>
  <c r="E566" i="10"/>
  <c r="R565" i="10"/>
  <c r="Q565" i="10"/>
  <c r="P565" i="10"/>
  <c r="O565" i="10"/>
  <c r="N565" i="10"/>
  <c r="M565" i="10"/>
  <c r="F565" i="10"/>
  <c r="E565" i="10"/>
  <c r="R564" i="10"/>
  <c r="Q564" i="10"/>
  <c r="P564" i="10"/>
  <c r="O564" i="10"/>
  <c r="N564" i="10"/>
  <c r="M564" i="10"/>
  <c r="F564" i="10"/>
  <c r="E564" i="10"/>
  <c r="R563" i="10"/>
  <c r="Q563" i="10"/>
  <c r="P563" i="10"/>
  <c r="O563" i="10"/>
  <c r="N563" i="10"/>
  <c r="M563" i="10"/>
  <c r="F563" i="10"/>
  <c r="E563" i="10"/>
  <c r="R562" i="10"/>
  <c r="Q562" i="10"/>
  <c r="P562" i="10"/>
  <c r="O562" i="10"/>
  <c r="N562" i="10"/>
  <c r="M562" i="10"/>
  <c r="F562" i="10"/>
  <c r="E562" i="10"/>
  <c r="R561" i="10"/>
  <c r="Q561" i="10"/>
  <c r="P561" i="10"/>
  <c r="O561" i="10"/>
  <c r="N561" i="10"/>
  <c r="M561" i="10"/>
  <c r="F561" i="10"/>
  <c r="E561" i="10"/>
  <c r="R560" i="10"/>
  <c r="Q560" i="10"/>
  <c r="P560" i="10"/>
  <c r="O560" i="10"/>
  <c r="N560" i="10"/>
  <c r="M560" i="10"/>
  <c r="F560" i="10"/>
  <c r="E560" i="10"/>
  <c r="R559" i="10"/>
  <c r="Q559" i="10"/>
  <c r="P559" i="10"/>
  <c r="O559" i="10"/>
  <c r="N559" i="10"/>
  <c r="M559" i="10"/>
  <c r="F559" i="10"/>
  <c r="E559" i="10"/>
  <c r="R558" i="10"/>
  <c r="Q558" i="10"/>
  <c r="P558" i="10"/>
  <c r="O558" i="10"/>
  <c r="N558" i="10"/>
  <c r="M558" i="10"/>
  <c r="F558" i="10"/>
  <c r="E558" i="10"/>
  <c r="R557" i="10"/>
  <c r="Q557" i="10"/>
  <c r="P557" i="10"/>
  <c r="O557" i="10"/>
  <c r="N557" i="10"/>
  <c r="M557" i="10"/>
  <c r="F557" i="10"/>
  <c r="E557" i="10"/>
  <c r="R556" i="10"/>
  <c r="Q556" i="10"/>
  <c r="P556" i="10"/>
  <c r="O556" i="10"/>
  <c r="N556" i="10"/>
  <c r="M556" i="10"/>
  <c r="F556" i="10"/>
  <c r="E556" i="10"/>
  <c r="R555" i="10"/>
  <c r="Q555" i="10"/>
  <c r="P555" i="10"/>
  <c r="O555" i="10"/>
  <c r="N555" i="10"/>
  <c r="M555" i="10"/>
  <c r="F555" i="10"/>
  <c r="E555" i="10"/>
  <c r="R554" i="10"/>
  <c r="Q554" i="10"/>
  <c r="P554" i="10"/>
  <c r="O554" i="10"/>
  <c r="N554" i="10"/>
  <c r="M554" i="10"/>
  <c r="F554" i="10"/>
  <c r="E554" i="10"/>
  <c r="R553" i="10"/>
  <c r="Q553" i="10"/>
  <c r="P553" i="10"/>
  <c r="O553" i="10"/>
  <c r="N553" i="10"/>
  <c r="M553" i="10"/>
  <c r="F553" i="10"/>
  <c r="E553" i="10"/>
  <c r="R552" i="10"/>
  <c r="Q552" i="10"/>
  <c r="P552" i="10"/>
  <c r="O552" i="10"/>
  <c r="N552" i="10"/>
  <c r="M552" i="10"/>
  <c r="F552" i="10"/>
  <c r="E552" i="10"/>
  <c r="R551" i="10"/>
  <c r="Q551" i="10"/>
  <c r="P551" i="10"/>
  <c r="O551" i="10"/>
  <c r="N551" i="10"/>
  <c r="M551" i="10"/>
  <c r="F551" i="10"/>
  <c r="E551" i="10"/>
  <c r="R550" i="10"/>
  <c r="Q550" i="10"/>
  <c r="P550" i="10"/>
  <c r="O550" i="10"/>
  <c r="N550" i="10"/>
  <c r="M550" i="10"/>
  <c r="F550" i="10"/>
  <c r="E550" i="10"/>
  <c r="R549" i="10"/>
  <c r="Q549" i="10"/>
  <c r="P549" i="10"/>
  <c r="O549" i="10"/>
  <c r="N549" i="10"/>
  <c r="M549" i="10"/>
  <c r="F549" i="10"/>
  <c r="E549" i="10"/>
  <c r="R548" i="10"/>
  <c r="Q548" i="10"/>
  <c r="P548" i="10"/>
  <c r="O548" i="10"/>
  <c r="N548" i="10"/>
  <c r="M548" i="10"/>
  <c r="F548" i="10"/>
  <c r="E548" i="10"/>
  <c r="R547" i="10"/>
  <c r="Q547" i="10"/>
  <c r="P547" i="10"/>
  <c r="O547" i="10"/>
  <c r="N547" i="10"/>
  <c r="M547" i="10"/>
  <c r="F547" i="10"/>
  <c r="E547" i="10"/>
  <c r="R546" i="10"/>
  <c r="Q546" i="10"/>
  <c r="P546" i="10"/>
  <c r="O546" i="10"/>
  <c r="N546" i="10"/>
  <c r="M546" i="10"/>
  <c r="F546" i="10"/>
  <c r="E546" i="10"/>
  <c r="R545" i="10"/>
  <c r="Q545" i="10"/>
  <c r="P545" i="10"/>
  <c r="O545" i="10"/>
  <c r="N545" i="10"/>
  <c r="M545" i="10"/>
  <c r="F545" i="10"/>
  <c r="E545" i="10"/>
  <c r="R544" i="10"/>
  <c r="Q544" i="10"/>
  <c r="P544" i="10"/>
  <c r="O544" i="10"/>
  <c r="N544" i="10"/>
  <c r="M544" i="10"/>
  <c r="F544" i="10"/>
  <c r="E544" i="10"/>
  <c r="R543" i="10"/>
  <c r="Q543" i="10"/>
  <c r="P543" i="10"/>
  <c r="O543" i="10"/>
  <c r="N543" i="10"/>
  <c r="M543" i="10"/>
  <c r="F543" i="10"/>
  <c r="E543" i="10"/>
  <c r="R542" i="10"/>
  <c r="Q542" i="10"/>
  <c r="P542" i="10"/>
  <c r="O542" i="10"/>
  <c r="N542" i="10"/>
  <c r="M542" i="10"/>
  <c r="F542" i="10"/>
  <c r="E542" i="10"/>
  <c r="R541" i="10"/>
  <c r="Q541" i="10"/>
  <c r="P541" i="10"/>
  <c r="O541" i="10"/>
  <c r="N541" i="10"/>
  <c r="M541" i="10"/>
  <c r="F541" i="10"/>
  <c r="E541" i="10"/>
  <c r="R540" i="10"/>
  <c r="Q540" i="10"/>
  <c r="P540" i="10"/>
  <c r="O540" i="10"/>
  <c r="N540" i="10"/>
  <c r="M540" i="10"/>
  <c r="F540" i="10"/>
  <c r="E540" i="10"/>
  <c r="R539" i="10"/>
  <c r="Q539" i="10"/>
  <c r="P539" i="10"/>
  <c r="O539" i="10"/>
  <c r="N539" i="10"/>
  <c r="M539" i="10"/>
  <c r="F539" i="10"/>
  <c r="E539" i="10"/>
  <c r="R538" i="10"/>
  <c r="Q538" i="10"/>
  <c r="P538" i="10"/>
  <c r="O538" i="10"/>
  <c r="N538" i="10"/>
  <c r="M538" i="10"/>
  <c r="F538" i="10"/>
  <c r="E538" i="10"/>
  <c r="R537" i="10"/>
  <c r="Q537" i="10"/>
  <c r="P537" i="10"/>
  <c r="O537" i="10"/>
  <c r="N537" i="10"/>
  <c r="M537" i="10"/>
  <c r="F537" i="10"/>
  <c r="E537" i="10"/>
  <c r="R536" i="10"/>
  <c r="Q536" i="10"/>
  <c r="P536" i="10"/>
  <c r="O536" i="10"/>
  <c r="N536" i="10"/>
  <c r="M536" i="10"/>
  <c r="F536" i="10"/>
  <c r="E536" i="10"/>
  <c r="R535" i="10"/>
  <c r="Q535" i="10"/>
  <c r="P535" i="10"/>
  <c r="O535" i="10"/>
  <c r="N535" i="10"/>
  <c r="M535" i="10"/>
  <c r="F535" i="10"/>
  <c r="E535" i="10"/>
  <c r="R534" i="10"/>
  <c r="Q534" i="10"/>
  <c r="P534" i="10"/>
  <c r="O534" i="10"/>
  <c r="N534" i="10"/>
  <c r="M534" i="10"/>
  <c r="F534" i="10"/>
  <c r="E534" i="10"/>
  <c r="R533" i="10"/>
  <c r="Q533" i="10"/>
  <c r="P533" i="10"/>
  <c r="O533" i="10"/>
  <c r="N533" i="10"/>
  <c r="M533" i="10"/>
  <c r="F533" i="10"/>
  <c r="E533" i="10"/>
  <c r="R532" i="10"/>
  <c r="Q532" i="10"/>
  <c r="P532" i="10"/>
  <c r="O532" i="10"/>
  <c r="N532" i="10"/>
  <c r="M532" i="10"/>
  <c r="F532" i="10"/>
  <c r="E532" i="10"/>
  <c r="R531" i="10"/>
  <c r="Q531" i="10"/>
  <c r="P531" i="10"/>
  <c r="O531" i="10"/>
  <c r="N531" i="10"/>
  <c r="M531" i="10"/>
  <c r="F531" i="10"/>
  <c r="E531" i="10"/>
  <c r="R530" i="10"/>
  <c r="Q530" i="10"/>
  <c r="P530" i="10"/>
  <c r="O530" i="10"/>
  <c r="N530" i="10"/>
  <c r="M530" i="10"/>
  <c r="F530" i="10"/>
  <c r="E530" i="10"/>
  <c r="R529" i="10"/>
  <c r="Q529" i="10"/>
  <c r="P529" i="10"/>
  <c r="O529" i="10"/>
  <c r="N529" i="10"/>
  <c r="M529" i="10"/>
  <c r="F529" i="10"/>
  <c r="E529" i="10"/>
  <c r="R528" i="10"/>
  <c r="Q528" i="10"/>
  <c r="P528" i="10"/>
  <c r="O528" i="10"/>
  <c r="N528" i="10"/>
  <c r="M528" i="10"/>
  <c r="F528" i="10"/>
  <c r="E528" i="10"/>
  <c r="R527" i="10"/>
  <c r="Q527" i="10"/>
  <c r="P527" i="10"/>
  <c r="O527" i="10"/>
  <c r="N527" i="10"/>
  <c r="M527" i="10"/>
  <c r="F527" i="10"/>
  <c r="E527" i="10"/>
  <c r="R526" i="10"/>
  <c r="Q526" i="10"/>
  <c r="P526" i="10"/>
  <c r="O526" i="10"/>
  <c r="N526" i="10"/>
  <c r="M526" i="10"/>
  <c r="F526" i="10"/>
  <c r="E526" i="10"/>
  <c r="R525" i="10"/>
  <c r="Q525" i="10"/>
  <c r="P525" i="10"/>
  <c r="O525" i="10"/>
  <c r="N525" i="10"/>
  <c r="M525" i="10"/>
  <c r="F525" i="10"/>
  <c r="E525" i="10"/>
  <c r="R524" i="10"/>
  <c r="Q524" i="10"/>
  <c r="P524" i="10"/>
  <c r="O524" i="10"/>
  <c r="N524" i="10"/>
  <c r="M524" i="10"/>
  <c r="F524" i="10"/>
  <c r="E524" i="10"/>
  <c r="R523" i="10"/>
  <c r="Q523" i="10"/>
  <c r="P523" i="10"/>
  <c r="O523" i="10"/>
  <c r="N523" i="10"/>
  <c r="M523" i="10"/>
  <c r="F523" i="10"/>
  <c r="E523" i="10"/>
  <c r="R522" i="10"/>
  <c r="Q522" i="10"/>
  <c r="P522" i="10"/>
  <c r="O522" i="10"/>
  <c r="N522" i="10"/>
  <c r="M522" i="10"/>
  <c r="F522" i="10"/>
  <c r="E522" i="10"/>
  <c r="R521" i="10"/>
  <c r="Q521" i="10"/>
  <c r="P521" i="10"/>
  <c r="O521" i="10"/>
  <c r="N521" i="10"/>
  <c r="M521" i="10"/>
  <c r="F521" i="10"/>
  <c r="E521" i="10"/>
  <c r="R520" i="10"/>
  <c r="Q520" i="10"/>
  <c r="P520" i="10"/>
  <c r="O520" i="10"/>
  <c r="N520" i="10"/>
  <c r="M520" i="10"/>
  <c r="F520" i="10"/>
  <c r="E520" i="10"/>
  <c r="R519" i="10"/>
  <c r="Q519" i="10"/>
  <c r="P519" i="10"/>
  <c r="O519" i="10"/>
  <c r="N519" i="10"/>
  <c r="M519" i="10"/>
  <c r="F519" i="10"/>
  <c r="E519" i="10"/>
  <c r="R518" i="10"/>
  <c r="Q518" i="10"/>
  <c r="P518" i="10"/>
  <c r="O518" i="10"/>
  <c r="N518" i="10"/>
  <c r="M518" i="10"/>
  <c r="F518" i="10"/>
  <c r="E518" i="10"/>
  <c r="R517" i="10"/>
  <c r="Q517" i="10"/>
  <c r="P517" i="10"/>
  <c r="O517" i="10"/>
  <c r="N517" i="10"/>
  <c r="M517" i="10"/>
  <c r="F517" i="10"/>
  <c r="E517" i="10"/>
  <c r="R516" i="10"/>
  <c r="Q516" i="10"/>
  <c r="P516" i="10"/>
  <c r="O516" i="10"/>
  <c r="N516" i="10"/>
  <c r="M516" i="10"/>
  <c r="F516" i="10"/>
  <c r="E516" i="10"/>
  <c r="R515" i="10"/>
  <c r="Q515" i="10"/>
  <c r="P515" i="10"/>
  <c r="O515" i="10"/>
  <c r="N515" i="10"/>
  <c r="M515" i="10"/>
  <c r="F515" i="10"/>
  <c r="E515" i="10"/>
  <c r="R514" i="10"/>
  <c r="Q514" i="10"/>
  <c r="P514" i="10"/>
  <c r="O514" i="10"/>
  <c r="N514" i="10"/>
  <c r="M514" i="10"/>
  <c r="F514" i="10"/>
  <c r="E514" i="10"/>
  <c r="R513" i="10"/>
  <c r="Q513" i="10"/>
  <c r="P513" i="10"/>
  <c r="O513" i="10"/>
  <c r="N513" i="10"/>
  <c r="M513" i="10"/>
  <c r="F513" i="10"/>
  <c r="E513" i="10"/>
  <c r="R512" i="10"/>
  <c r="Q512" i="10"/>
  <c r="P512" i="10"/>
  <c r="O512" i="10"/>
  <c r="N512" i="10"/>
  <c r="M512" i="10"/>
  <c r="F512" i="10"/>
  <c r="E512" i="10"/>
  <c r="R511" i="10"/>
  <c r="Q511" i="10"/>
  <c r="P511" i="10"/>
  <c r="O511" i="10"/>
  <c r="N511" i="10"/>
  <c r="M511" i="10"/>
  <c r="F511" i="10"/>
  <c r="E511" i="10"/>
  <c r="R510" i="10"/>
  <c r="Q510" i="10"/>
  <c r="P510" i="10"/>
  <c r="O510" i="10"/>
  <c r="N510" i="10"/>
  <c r="M510" i="10"/>
  <c r="F510" i="10"/>
  <c r="E510" i="10"/>
  <c r="R509" i="10"/>
  <c r="Q509" i="10"/>
  <c r="P509" i="10"/>
  <c r="O509" i="10"/>
  <c r="N509" i="10"/>
  <c r="M509" i="10"/>
  <c r="F509" i="10"/>
  <c r="E509" i="10"/>
  <c r="R508" i="10"/>
  <c r="Q508" i="10"/>
  <c r="P508" i="10"/>
  <c r="O508" i="10"/>
  <c r="N508" i="10"/>
  <c r="M508" i="10"/>
  <c r="F508" i="10"/>
  <c r="E508" i="10"/>
  <c r="R507" i="10"/>
  <c r="Q507" i="10"/>
  <c r="P507" i="10"/>
  <c r="O507" i="10"/>
  <c r="N507" i="10"/>
  <c r="M507" i="10"/>
  <c r="F507" i="10"/>
  <c r="E507" i="10"/>
  <c r="R506" i="10"/>
  <c r="Q506" i="10"/>
  <c r="P506" i="10"/>
  <c r="O506" i="10"/>
  <c r="N506" i="10"/>
  <c r="M506" i="10"/>
  <c r="F506" i="10"/>
  <c r="E506" i="10"/>
  <c r="R505" i="10"/>
  <c r="Q505" i="10"/>
  <c r="P505" i="10"/>
  <c r="O505" i="10"/>
  <c r="N505" i="10"/>
  <c r="M505" i="10"/>
  <c r="F505" i="10"/>
  <c r="E505" i="10"/>
  <c r="R504" i="10"/>
  <c r="Q504" i="10"/>
  <c r="P504" i="10"/>
  <c r="O504" i="10"/>
  <c r="N504" i="10"/>
  <c r="M504" i="10"/>
  <c r="F504" i="10"/>
  <c r="E504" i="10"/>
  <c r="R503" i="10"/>
  <c r="Q503" i="10"/>
  <c r="P503" i="10"/>
  <c r="O503" i="10"/>
  <c r="N503" i="10"/>
  <c r="M503" i="10"/>
  <c r="F503" i="10"/>
  <c r="E503" i="10"/>
  <c r="R502" i="10"/>
  <c r="Q502" i="10"/>
  <c r="P502" i="10"/>
  <c r="O502" i="10"/>
  <c r="N502" i="10"/>
  <c r="M502" i="10"/>
  <c r="F502" i="10"/>
  <c r="E502" i="10"/>
  <c r="R501" i="10"/>
  <c r="Q501" i="10"/>
  <c r="P501" i="10"/>
  <c r="O501" i="10"/>
  <c r="N501" i="10"/>
  <c r="M501" i="10"/>
  <c r="F501" i="10"/>
  <c r="E501" i="10"/>
  <c r="R500" i="10"/>
  <c r="Q500" i="10"/>
  <c r="P500" i="10"/>
  <c r="O500" i="10"/>
  <c r="N500" i="10"/>
  <c r="M500" i="10"/>
  <c r="F500" i="10"/>
  <c r="E500" i="10"/>
  <c r="R499" i="10"/>
  <c r="Q499" i="10"/>
  <c r="P499" i="10"/>
  <c r="O499" i="10"/>
  <c r="N499" i="10"/>
  <c r="M499" i="10"/>
  <c r="F499" i="10"/>
  <c r="E499" i="10"/>
  <c r="R498" i="10"/>
  <c r="Q498" i="10"/>
  <c r="P498" i="10"/>
  <c r="O498" i="10"/>
  <c r="N498" i="10"/>
  <c r="M498" i="10"/>
  <c r="F498" i="10"/>
  <c r="E498" i="10"/>
  <c r="R497" i="10"/>
  <c r="Q497" i="10"/>
  <c r="P497" i="10"/>
  <c r="O497" i="10"/>
  <c r="N497" i="10"/>
  <c r="M497" i="10"/>
  <c r="F497" i="10"/>
  <c r="E497" i="10"/>
  <c r="R496" i="10"/>
  <c r="Q496" i="10"/>
  <c r="P496" i="10"/>
  <c r="O496" i="10"/>
  <c r="N496" i="10"/>
  <c r="M496" i="10"/>
  <c r="F496" i="10"/>
  <c r="E496" i="10"/>
  <c r="R495" i="10"/>
  <c r="Q495" i="10"/>
  <c r="P495" i="10"/>
  <c r="O495" i="10"/>
  <c r="N495" i="10"/>
  <c r="M495" i="10"/>
  <c r="F495" i="10"/>
  <c r="E495" i="10"/>
  <c r="R494" i="10"/>
  <c r="Q494" i="10"/>
  <c r="P494" i="10"/>
  <c r="O494" i="10"/>
  <c r="N494" i="10"/>
  <c r="M494" i="10"/>
  <c r="F494" i="10"/>
  <c r="E494" i="10"/>
  <c r="R493" i="10"/>
  <c r="Q493" i="10"/>
  <c r="P493" i="10"/>
  <c r="O493" i="10"/>
  <c r="N493" i="10"/>
  <c r="M493" i="10"/>
  <c r="F493" i="10"/>
  <c r="E493" i="10"/>
  <c r="R492" i="10"/>
  <c r="Q492" i="10"/>
  <c r="P492" i="10"/>
  <c r="O492" i="10"/>
  <c r="N492" i="10"/>
  <c r="M492" i="10"/>
  <c r="F492" i="10"/>
  <c r="E492" i="10"/>
  <c r="R491" i="10"/>
  <c r="Q491" i="10"/>
  <c r="P491" i="10"/>
  <c r="O491" i="10"/>
  <c r="N491" i="10"/>
  <c r="M491" i="10"/>
  <c r="F491" i="10"/>
  <c r="E491" i="10"/>
  <c r="R490" i="10"/>
  <c r="Q490" i="10"/>
  <c r="P490" i="10"/>
  <c r="O490" i="10"/>
  <c r="N490" i="10"/>
  <c r="M490" i="10"/>
  <c r="F490" i="10"/>
  <c r="E490" i="10"/>
  <c r="R489" i="10"/>
  <c r="Q489" i="10"/>
  <c r="P489" i="10"/>
  <c r="O489" i="10"/>
  <c r="N489" i="10"/>
  <c r="M489" i="10"/>
  <c r="F489" i="10"/>
  <c r="E489" i="10"/>
  <c r="R488" i="10"/>
  <c r="Q488" i="10"/>
  <c r="P488" i="10"/>
  <c r="O488" i="10"/>
  <c r="N488" i="10"/>
  <c r="M488" i="10"/>
  <c r="F488" i="10"/>
  <c r="E488" i="10"/>
  <c r="R487" i="10"/>
  <c r="Q487" i="10"/>
  <c r="P487" i="10"/>
  <c r="O487" i="10"/>
  <c r="N487" i="10"/>
  <c r="M487" i="10"/>
  <c r="F487" i="10"/>
  <c r="E487" i="10"/>
  <c r="R486" i="10"/>
  <c r="Q486" i="10"/>
  <c r="P486" i="10"/>
  <c r="O486" i="10"/>
  <c r="N486" i="10"/>
  <c r="M486" i="10"/>
  <c r="F486" i="10"/>
  <c r="E486" i="10"/>
  <c r="R485" i="10"/>
  <c r="Q485" i="10"/>
  <c r="P485" i="10"/>
  <c r="O485" i="10"/>
  <c r="N485" i="10"/>
  <c r="M485" i="10"/>
  <c r="F485" i="10"/>
  <c r="E485" i="10"/>
  <c r="R484" i="10"/>
  <c r="Q484" i="10"/>
  <c r="P484" i="10"/>
  <c r="O484" i="10"/>
  <c r="N484" i="10"/>
  <c r="M484" i="10"/>
  <c r="F484" i="10"/>
  <c r="E484" i="10"/>
  <c r="R483" i="10"/>
  <c r="Q483" i="10"/>
  <c r="P483" i="10"/>
  <c r="O483" i="10"/>
  <c r="N483" i="10"/>
  <c r="M483" i="10"/>
  <c r="F483" i="10"/>
  <c r="E483" i="10"/>
  <c r="R482" i="10"/>
  <c r="Q482" i="10"/>
  <c r="P482" i="10"/>
  <c r="O482" i="10"/>
  <c r="N482" i="10"/>
  <c r="M482" i="10"/>
  <c r="F482" i="10"/>
  <c r="E482" i="10"/>
  <c r="R481" i="10"/>
  <c r="Q481" i="10"/>
  <c r="P481" i="10"/>
  <c r="O481" i="10"/>
  <c r="N481" i="10"/>
  <c r="M481" i="10"/>
  <c r="F481" i="10"/>
  <c r="E481" i="10"/>
  <c r="R480" i="10"/>
  <c r="Q480" i="10"/>
  <c r="P480" i="10"/>
  <c r="O480" i="10"/>
  <c r="N480" i="10"/>
  <c r="M480" i="10"/>
  <c r="F480" i="10"/>
  <c r="E480" i="10"/>
  <c r="R479" i="10"/>
  <c r="Q479" i="10"/>
  <c r="P479" i="10"/>
  <c r="O479" i="10"/>
  <c r="N479" i="10"/>
  <c r="M479" i="10"/>
  <c r="F479" i="10"/>
  <c r="E479" i="10"/>
  <c r="R478" i="10"/>
  <c r="Q478" i="10"/>
  <c r="P478" i="10"/>
  <c r="O478" i="10"/>
  <c r="N478" i="10"/>
  <c r="M478" i="10"/>
  <c r="F478" i="10"/>
  <c r="E478" i="10"/>
  <c r="R477" i="10"/>
  <c r="Q477" i="10"/>
  <c r="P477" i="10"/>
  <c r="O477" i="10"/>
  <c r="N477" i="10"/>
  <c r="M477" i="10"/>
  <c r="F477" i="10"/>
  <c r="E477" i="10"/>
  <c r="R476" i="10"/>
  <c r="Q476" i="10"/>
  <c r="P476" i="10"/>
  <c r="O476" i="10"/>
  <c r="N476" i="10"/>
  <c r="M476" i="10"/>
  <c r="F476" i="10"/>
  <c r="E476" i="10"/>
  <c r="R475" i="10"/>
  <c r="Q475" i="10"/>
  <c r="P475" i="10"/>
  <c r="O475" i="10"/>
  <c r="N475" i="10"/>
  <c r="M475" i="10"/>
  <c r="F475" i="10"/>
  <c r="E475" i="10"/>
  <c r="R474" i="10"/>
  <c r="Q474" i="10"/>
  <c r="P474" i="10"/>
  <c r="O474" i="10"/>
  <c r="N474" i="10"/>
  <c r="M474" i="10"/>
  <c r="F474" i="10"/>
  <c r="E474" i="10"/>
  <c r="R473" i="10"/>
  <c r="Q473" i="10"/>
  <c r="P473" i="10"/>
  <c r="O473" i="10"/>
  <c r="N473" i="10"/>
  <c r="M473" i="10"/>
  <c r="F473" i="10"/>
  <c r="E473" i="10"/>
  <c r="R472" i="10"/>
  <c r="Q472" i="10"/>
  <c r="P472" i="10"/>
  <c r="O472" i="10"/>
  <c r="N472" i="10"/>
  <c r="M472" i="10"/>
  <c r="F472" i="10"/>
  <c r="E472" i="10"/>
  <c r="R471" i="10"/>
  <c r="Q471" i="10"/>
  <c r="P471" i="10"/>
  <c r="O471" i="10"/>
  <c r="N471" i="10"/>
  <c r="M471" i="10"/>
  <c r="F471" i="10"/>
  <c r="E471" i="10"/>
  <c r="R470" i="10"/>
  <c r="Q470" i="10"/>
  <c r="P470" i="10"/>
  <c r="O470" i="10"/>
  <c r="N470" i="10"/>
  <c r="M470" i="10"/>
  <c r="F470" i="10"/>
  <c r="E470" i="10"/>
  <c r="R469" i="10"/>
  <c r="Q469" i="10"/>
  <c r="P469" i="10"/>
  <c r="O469" i="10"/>
  <c r="N469" i="10"/>
  <c r="M469" i="10"/>
  <c r="F469" i="10"/>
  <c r="E469" i="10"/>
  <c r="R468" i="10"/>
  <c r="Q468" i="10"/>
  <c r="P468" i="10"/>
  <c r="O468" i="10"/>
  <c r="N468" i="10"/>
  <c r="M468" i="10"/>
  <c r="F468" i="10"/>
  <c r="E468" i="10"/>
  <c r="R467" i="10"/>
  <c r="Q467" i="10"/>
  <c r="P467" i="10"/>
  <c r="O467" i="10"/>
  <c r="N467" i="10"/>
  <c r="M467" i="10"/>
  <c r="F467" i="10"/>
  <c r="E467" i="10"/>
  <c r="R466" i="10"/>
  <c r="Q466" i="10"/>
  <c r="P466" i="10"/>
  <c r="O466" i="10"/>
  <c r="N466" i="10"/>
  <c r="M466" i="10"/>
  <c r="F466" i="10"/>
  <c r="E466" i="10"/>
  <c r="R465" i="10"/>
  <c r="Q465" i="10"/>
  <c r="P465" i="10"/>
  <c r="O465" i="10"/>
  <c r="N465" i="10"/>
  <c r="M465" i="10"/>
  <c r="F465" i="10"/>
  <c r="E465" i="10"/>
  <c r="R464" i="10"/>
  <c r="Q464" i="10"/>
  <c r="P464" i="10"/>
  <c r="O464" i="10"/>
  <c r="N464" i="10"/>
  <c r="M464" i="10"/>
  <c r="F464" i="10"/>
  <c r="E464" i="10"/>
  <c r="R463" i="10"/>
  <c r="Q463" i="10"/>
  <c r="P463" i="10"/>
  <c r="O463" i="10"/>
  <c r="N463" i="10"/>
  <c r="M463" i="10"/>
  <c r="F463" i="10"/>
  <c r="E463" i="10"/>
  <c r="R462" i="10"/>
  <c r="Q462" i="10"/>
  <c r="P462" i="10"/>
  <c r="O462" i="10"/>
  <c r="N462" i="10"/>
  <c r="M462" i="10"/>
  <c r="F462" i="10"/>
  <c r="E462" i="10"/>
  <c r="R461" i="10"/>
  <c r="Q461" i="10"/>
  <c r="P461" i="10"/>
  <c r="O461" i="10"/>
  <c r="N461" i="10"/>
  <c r="M461" i="10"/>
  <c r="F461" i="10"/>
  <c r="E461" i="10"/>
  <c r="R460" i="10"/>
  <c r="Q460" i="10"/>
  <c r="P460" i="10"/>
  <c r="O460" i="10"/>
  <c r="N460" i="10"/>
  <c r="M460" i="10"/>
  <c r="F460" i="10"/>
  <c r="E460" i="10"/>
  <c r="R459" i="10"/>
  <c r="Q459" i="10"/>
  <c r="P459" i="10"/>
  <c r="O459" i="10"/>
  <c r="N459" i="10"/>
  <c r="M459" i="10"/>
  <c r="F459" i="10"/>
  <c r="E459" i="10"/>
  <c r="R458" i="10"/>
  <c r="Q458" i="10"/>
  <c r="P458" i="10"/>
  <c r="O458" i="10"/>
  <c r="N458" i="10"/>
  <c r="M458" i="10"/>
  <c r="F458" i="10"/>
  <c r="E458" i="10"/>
  <c r="R457" i="10"/>
  <c r="Q457" i="10"/>
  <c r="P457" i="10"/>
  <c r="O457" i="10"/>
  <c r="N457" i="10"/>
  <c r="M457" i="10"/>
  <c r="F457" i="10"/>
  <c r="E457" i="10"/>
  <c r="R456" i="10"/>
  <c r="Q456" i="10"/>
  <c r="P456" i="10"/>
  <c r="O456" i="10"/>
  <c r="N456" i="10"/>
  <c r="M456" i="10"/>
  <c r="F456" i="10"/>
  <c r="E456" i="10"/>
  <c r="R455" i="10"/>
  <c r="Q455" i="10"/>
  <c r="P455" i="10"/>
  <c r="O455" i="10"/>
  <c r="N455" i="10"/>
  <c r="M455" i="10"/>
  <c r="F455" i="10"/>
  <c r="E455" i="10"/>
  <c r="R454" i="10"/>
  <c r="Q454" i="10"/>
  <c r="P454" i="10"/>
  <c r="O454" i="10"/>
  <c r="N454" i="10"/>
  <c r="M454" i="10"/>
  <c r="F454" i="10"/>
  <c r="E454" i="10"/>
  <c r="R453" i="10"/>
  <c r="Q453" i="10"/>
  <c r="P453" i="10"/>
  <c r="O453" i="10"/>
  <c r="N453" i="10"/>
  <c r="M453" i="10"/>
  <c r="F453" i="10"/>
  <c r="E453" i="10"/>
  <c r="R452" i="10"/>
  <c r="Q452" i="10"/>
  <c r="P452" i="10"/>
  <c r="O452" i="10"/>
  <c r="N452" i="10"/>
  <c r="M452" i="10"/>
  <c r="F452" i="10"/>
  <c r="E452" i="10"/>
  <c r="R451" i="10"/>
  <c r="Q451" i="10"/>
  <c r="P451" i="10"/>
  <c r="O451" i="10"/>
  <c r="N451" i="10"/>
  <c r="M451" i="10"/>
  <c r="F451" i="10"/>
  <c r="E451" i="10"/>
  <c r="R450" i="10"/>
  <c r="Q450" i="10"/>
  <c r="P450" i="10"/>
  <c r="O450" i="10"/>
  <c r="N450" i="10"/>
  <c r="M450" i="10"/>
  <c r="F450" i="10"/>
  <c r="E450" i="10"/>
  <c r="R449" i="10"/>
  <c r="Q449" i="10"/>
  <c r="P449" i="10"/>
  <c r="O449" i="10"/>
  <c r="N449" i="10"/>
  <c r="M449" i="10"/>
  <c r="F449" i="10"/>
  <c r="E449" i="10"/>
  <c r="R448" i="10"/>
  <c r="Q448" i="10"/>
  <c r="P448" i="10"/>
  <c r="O448" i="10"/>
  <c r="N448" i="10"/>
  <c r="M448" i="10"/>
  <c r="F448" i="10"/>
  <c r="E448" i="10"/>
  <c r="R447" i="10"/>
  <c r="Q447" i="10"/>
  <c r="P447" i="10"/>
  <c r="O447" i="10"/>
  <c r="N447" i="10"/>
  <c r="M447" i="10"/>
  <c r="F447" i="10"/>
  <c r="E447" i="10"/>
  <c r="R446" i="10"/>
  <c r="Q446" i="10"/>
  <c r="P446" i="10"/>
  <c r="O446" i="10"/>
  <c r="N446" i="10"/>
  <c r="M446" i="10"/>
  <c r="F446" i="10"/>
  <c r="E446" i="10"/>
  <c r="R445" i="10"/>
  <c r="Q445" i="10"/>
  <c r="P445" i="10"/>
  <c r="O445" i="10"/>
  <c r="N445" i="10"/>
  <c r="M445" i="10"/>
  <c r="F445" i="10"/>
  <c r="E445" i="10"/>
  <c r="R444" i="10"/>
  <c r="Q444" i="10"/>
  <c r="P444" i="10"/>
  <c r="O444" i="10"/>
  <c r="N444" i="10"/>
  <c r="M444" i="10"/>
  <c r="F444" i="10"/>
  <c r="E444" i="10"/>
  <c r="R443" i="10"/>
  <c r="Q443" i="10"/>
  <c r="P443" i="10"/>
  <c r="O443" i="10"/>
  <c r="N443" i="10"/>
  <c r="M443" i="10"/>
  <c r="F443" i="10"/>
  <c r="E443" i="10"/>
  <c r="R442" i="10"/>
  <c r="Q442" i="10"/>
  <c r="P442" i="10"/>
  <c r="O442" i="10"/>
  <c r="N442" i="10"/>
  <c r="M442" i="10"/>
  <c r="F442" i="10"/>
  <c r="E442" i="10"/>
  <c r="R441" i="10"/>
  <c r="Q441" i="10"/>
  <c r="P441" i="10"/>
  <c r="O441" i="10"/>
  <c r="N441" i="10"/>
  <c r="M441" i="10"/>
  <c r="F441" i="10"/>
  <c r="E441" i="10"/>
  <c r="R440" i="10"/>
  <c r="Q440" i="10"/>
  <c r="P440" i="10"/>
  <c r="O440" i="10"/>
  <c r="N440" i="10"/>
  <c r="M440" i="10"/>
  <c r="F440" i="10"/>
  <c r="E440" i="10"/>
  <c r="R439" i="10"/>
  <c r="Q439" i="10"/>
  <c r="P439" i="10"/>
  <c r="O439" i="10"/>
  <c r="N439" i="10"/>
  <c r="M439" i="10"/>
  <c r="F439" i="10"/>
  <c r="E439" i="10"/>
  <c r="R438" i="10"/>
  <c r="Q438" i="10"/>
  <c r="P438" i="10"/>
  <c r="O438" i="10"/>
  <c r="N438" i="10"/>
  <c r="M438" i="10"/>
  <c r="F438" i="10"/>
  <c r="E438" i="10"/>
  <c r="R437" i="10"/>
  <c r="Q437" i="10"/>
  <c r="P437" i="10"/>
  <c r="O437" i="10"/>
  <c r="N437" i="10"/>
  <c r="M437" i="10"/>
  <c r="F437" i="10"/>
  <c r="E437" i="10"/>
  <c r="R436" i="10"/>
  <c r="Q436" i="10"/>
  <c r="P436" i="10"/>
  <c r="O436" i="10"/>
  <c r="N436" i="10"/>
  <c r="M436" i="10"/>
  <c r="F436" i="10"/>
  <c r="E436" i="10"/>
  <c r="R435" i="10"/>
  <c r="Q435" i="10"/>
  <c r="P435" i="10"/>
  <c r="O435" i="10"/>
  <c r="N435" i="10"/>
  <c r="M435" i="10"/>
  <c r="F435" i="10"/>
  <c r="E435" i="10"/>
  <c r="R434" i="10"/>
  <c r="Q434" i="10"/>
  <c r="P434" i="10"/>
  <c r="O434" i="10"/>
  <c r="N434" i="10"/>
  <c r="M434" i="10"/>
  <c r="F434" i="10"/>
  <c r="E434" i="10"/>
  <c r="R433" i="10"/>
  <c r="Q433" i="10"/>
  <c r="P433" i="10"/>
  <c r="O433" i="10"/>
  <c r="N433" i="10"/>
  <c r="M433" i="10"/>
  <c r="F433" i="10"/>
  <c r="E433" i="10"/>
  <c r="R432" i="10"/>
  <c r="Q432" i="10"/>
  <c r="P432" i="10"/>
  <c r="O432" i="10"/>
  <c r="N432" i="10"/>
  <c r="M432" i="10"/>
  <c r="F432" i="10"/>
  <c r="E432" i="10"/>
  <c r="R431" i="10"/>
  <c r="Q431" i="10"/>
  <c r="P431" i="10"/>
  <c r="O431" i="10"/>
  <c r="N431" i="10"/>
  <c r="M431" i="10"/>
  <c r="F431" i="10"/>
  <c r="E431" i="10"/>
  <c r="R430" i="10"/>
  <c r="Q430" i="10"/>
  <c r="P430" i="10"/>
  <c r="O430" i="10"/>
  <c r="N430" i="10"/>
  <c r="M430" i="10"/>
  <c r="F430" i="10"/>
  <c r="E430" i="10"/>
  <c r="R429" i="10"/>
  <c r="Q429" i="10"/>
  <c r="P429" i="10"/>
  <c r="O429" i="10"/>
  <c r="N429" i="10"/>
  <c r="M429" i="10"/>
  <c r="F429" i="10"/>
  <c r="E429" i="10"/>
  <c r="R428" i="10"/>
  <c r="Q428" i="10"/>
  <c r="P428" i="10"/>
  <c r="O428" i="10"/>
  <c r="N428" i="10"/>
  <c r="M428" i="10"/>
  <c r="F428" i="10"/>
  <c r="E428" i="10"/>
  <c r="R427" i="10"/>
  <c r="Q427" i="10"/>
  <c r="P427" i="10"/>
  <c r="O427" i="10"/>
  <c r="N427" i="10"/>
  <c r="M427" i="10"/>
  <c r="F427" i="10"/>
  <c r="E427" i="10"/>
  <c r="R426" i="10"/>
  <c r="Q426" i="10"/>
  <c r="P426" i="10"/>
  <c r="O426" i="10"/>
  <c r="N426" i="10"/>
  <c r="M426" i="10"/>
  <c r="F426" i="10"/>
  <c r="E426" i="10"/>
  <c r="R425" i="10"/>
  <c r="Q425" i="10"/>
  <c r="P425" i="10"/>
  <c r="O425" i="10"/>
  <c r="N425" i="10"/>
  <c r="M425" i="10"/>
  <c r="F425" i="10"/>
  <c r="E425" i="10"/>
  <c r="R424" i="10"/>
  <c r="Q424" i="10"/>
  <c r="P424" i="10"/>
  <c r="O424" i="10"/>
  <c r="N424" i="10"/>
  <c r="M424" i="10"/>
  <c r="F424" i="10"/>
  <c r="E424" i="10"/>
  <c r="R423" i="10"/>
  <c r="Q423" i="10"/>
  <c r="P423" i="10"/>
  <c r="O423" i="10"/>
  <c r="N423" i="10"/>
  <c r="M423" i="10"/>
  <c r="F423" i="10"/>
  <c r="E423" i="10"/>
  <c r="R422" i="10"/>
  <c r="Q422" i="10"/>
  <c r="P422" i="10"/>
  <c r="O422" i="10"/>
  <c r="N422" i="10"/>
  <c r="M422" i="10"/>
  <c r="F422" i="10"/>
  <c r="E422" i="10"/>
  <c r="R421" i="10"/>
  <c r="Q421" i="10"/>
  <c r="P421" i="10"/>
  <c r="O421" i="10"/>
  <c r="N421" i="10"/>
  <c r="M421" i="10"/>
  <c r="F421" i="10"/>
  <c r="E421" i="10"/>
  <c r="R420" i="10"/>
  <c r="Q420" i="10"/>
  <c r="P420" i="10"/>
  <c r="O420" i="10"/>
  <c r="N420" i="10"/>
  <c r="M420" i="10"/>
  <c r="F420" i="10"/>
  <c r="E420" i="10"/>
  <c r="R419" i="10"/>
  <c r="Q419" i="10"/>
  <c r="P419" i="10"/>
  <c r="O419" i="10"/>
  <c r="N419" i="10"/>
  <c r="M419" i="10"/>
  <c r="F419" i="10"/>
  <c r="E419" i="10"/>
  <c r="R418" i="10"/>
  <c r="Q418" i="10"/>
  <c r="P418" i="10"/>
  <c r="O418" i="10"/>
  <c r="N418" i="10"/>
  <c r="M418" i="10"/>
  <c r="F418" i="10"/>
  <c r="E418" i="10"/>
  <c r="R417" i="10"/>
  <c r="Q417" i="10"/>
  <c r="P417" i="10"/>
  <c r="O417" i="10"/>
  <c r="N417" i="10"/>
  <c r="M417" i="10"/>
  <c r="F417" i="10"/>
  <c r="E417" i="10"/>
  <c r="R416" i="10"/>
  <c r="Q416" i="10"/>
  <c r="P416" i="10"/>
  <c r="O416" i="10"/>
  <c r="N416" i="10"/>
  <c r="M416" i="10"/>
  <c r="F416" i="10"/>
  <c r="E416" i="10"/>
  <c r="R415" i="10"/>
  <c r="Q415" i="10"/>
  <c r="P415" i="10"/>
  <c r="O415" i="10"/>
  <c r="N415" i="10"/>
  <c r="M415" i="10"/>
  <c r="F415" i="10"/>
  <c r="E415" i="10"/>
  <c r="R414" i="10"/>
  <c r="Q414" i="10"/>
  <c r="P414" i="10"/>
  <c r="O414" i="10"/>
  <c r="N414" i="10"/>
  <c r="M414" i="10"/>
  <c r="F414" i="10"/>
  <c r="E414" i="10"/>
  <c r="R413" i="10"/>
  <c r="Q413" i="10"/>
  <c r="P413" i="10"/>
  <c r="O413" i="10"/>
  <c r="N413" i="10"/>
  <c r="M413" i="10"/>
  <c r="F413" i="10"/>
  <c r="E413" i="10"/>
  <c r="R412" i="10"/>
  <c r="Q412" i="10"/>
  <c r="P412" i="10"/>
  <c r="O412" i="10"/>
  <c r="N412" i="10"/>
  <c r="M412" i="10"/>
  <c r="F412" i="10"/>
  <c r="E412" i="10"/>
  <c r="R411" i="10"/>
  <c r="Q411" i="10"/>
  <c r="P411" i="10"/>
  <c r="O411" i="10"/>
  <c r="N411" i="10"/>
  <c r="M411" i="10"/>
  <c r="F411" i="10"/>
  <c r="E411" i="10"/>
  <c r="R410" i="10"/>
  <c r="Q410" i="10"/>
  <c r="P410" i="10"/>
  <c r="O410" i="10"/>
  <c r="N410" i="10"/>
  <c r="M410" i="10"/>
  <c r="F410" i="10"/>
  <c r="E410" i="10"/>
  <c r="R409" i="10"/>
  <c r="Q409" i="10"/>
  <c r="P409" i="10"/>
  <c r="O409" i="10"/>
  <c r="N409" i="10"/>
  <c r="M409" i="10"/>
  <c r="F409" i="10"/>
  <c r="E409" i="10"/>
  <c r="R408" i="10"/>
  <c r="Q408" i="10"/>
  <c r="P408" i="10"/>
  <c r="O408" i="10"/>
  <c r="N408" i="10"/>
  <c r="M408" i="10"/>
  <c r="F408" i="10"/>
  <c r="E408" i="10"/>
  <c r="R407" i="10"/>
  <c r="Q407" i="10"/>
  <c r="P407" i="10"/>
  <c r="O407" i="10"/>
  <c r="N407" i="10"/>
  <c r="M407" i="10"/>
  <c r="F407" i="10"/>
  <c r="E407" i="10"/>
  <c r="R406" i="10"/>
  <c r="Q406" i="10"/>
  <c r="P406" i="10"/>
  <c r="O406" i="10"/>
  <c r="N406" i="10"/>
  <c r="M406" i="10"/>
  <c r="F406" i="10"/>
  <c r="E406" i="10"/>
  <c r="R405" i="10"/>
  <c r="Q405" i="10"/>
  <c r="P405" i="10"/>
  <c r="O405" i="10"/>
  <c r="N405" i="10"/>
  <c r="M405" i="10"/>
  <c r="F405" i="10"/>
  <c r="E405" i="10"/>
  <c r="R404" i="10"/>
  <c r="Q404" i="10"/>
  <c r="P404" i="10"/>
  <c r="O404" i="10"/>
  <c r="N404" i="10"/>
  <c r="M404" i="10"/>
  <c r="F404" i="10"/>
  <c r="E404" i="10"/>
  <c r="R403" i="10"/>
  <c r="Q403" i="10"/>
  <c r="P403" i="10"/>
  <c r="O403" i="10"/>
  <c r="N403" i="10"/>
  <c r="M403" i="10"/>
  <c r="F403" i="10"/>
  <c r="E403" i="10"/>
  <c r="R402" i="10"/>
  <c r="Q402" i="10"/>
  <c r="P402" i="10"/>
  <c r="O402" i="10"/>
  <c r="N402" i="10"/>
  <c r="M402" i="10"/>
  <c r="F402" i="10"/>
  <c r="E402" i="10"/>
  <c r="R401" i="10"/>
  <c r="Q401" i="10"/>
  <c r="P401" i="10"/>
  <c r="O401" i="10"/>
  <c r="N401" i="10"/>
  <c r="M401" i="10"/>
  <c r="F401" i="10"/>
  <c r="E401" i="10"/>
  <c r="R400" i="10"/>
  <c r="Q400" i="10"/>
  <c r="P400" i="10"/>
  <c r="O400" i="10"/>
  <c r="N400" i="10"/>
  <c r="M400" i="10"/>
  <c r="F400" i="10"/>
  <c r="E400" i="10"/>
  <c r="R399" i="10"/>
  <c r="Q399" i="10"/>
  <c r="P399" i="10"/>
  <c r="O399" i="10"/>
  <c r="N399" i="10"/>
  <c r="M399" i="10"/>
  <c r="F399" i="10"/>
  <c r="E399" i="10"/>
  <c r="R398" i="10"/>
  <c r="Q398" i="10"/>
  <c r="P398" i="10"/>
  <c r="O398" i="10"/>
  <c r="N398" i="10"/>
  <c r="M398" i="10"/>
  <c r="F398" i="10"/>
  <c r="E398" i="10"/>
  <c r="R397" i="10"/>
  <c r="Q397" i="10"/>
  <c r="P397" i="10"/>
  <c r="O397" i="10"/>
  <c r="N397" i="10"/>
  <c r="M397" i="10"/>
  <c r="F397" i="10"/>
  <c r="E397" i="10"/>
  <c r="R396" i="10"/>
  <c r="Q396" i="10"/>
  <c r="P396" i="10"/>
  <c r="O396" i="10"/>
  <c r="N396" i="10"/>
  <c r="M396" i="10"/>
  <c r="F396" i="10"/>
  <c r="E396" i="10"/>
  <c r="R395" i="10"/>
  <c r="Q395" i="10"/>
  <c r="P395" i="10"/>
  <c r="O395" i="10"/>
  <c r="N395" i="10"/>
  <c r="M395" i="10"/>
  <c r="F395" i="10"/>
  <c r="E395" i="10"/>
  <c r="R394" i="10"/>
  <c r="Q394" i="10"/>
  <c r="P394" i="10"/>
  <c r="O394" i="10"/>
  <c r="N394" i="10"/>
  <c r="M394" i="10"/>
  <c r="F394" i="10"/>
  <c r="E394" i="10"/>
  <c r="R393" i="10"/>
  <c r="Q393" i="10"/>
  <c r="P393" i="10"/>
  <c r="O393" i="10"/>
  <c r="N393" i="10"/>
  <c r="M393" i="10"/>
  <c r="F393" i="10"/>
  <c r="E393" i="10"/>
  <c r="R392" i="10"/>
  <c r="Q392" i="10"/>
  <c r="P392" i="10"/>
  <c r="O392" i="10"/>
  <c r="N392" i="10"/>
  <c r="M392" i="10"/>
  <c r="F392" i="10"/>
  <c r="E392" i="10"/>
  <c r="R391" i="10"/>
  <c r="Q391" i="10"/>
  <c r="P391" i="10"/>
  <c r="O391" i="10"/>
  <c r="N391" i="10"/>
  <c r="M391" i="10"/>
  <c r="F391" i="10"/>
  <c r="E391" i="10"/>
  <c r="R390" i="10"/>
  <c r="Q390" i="10"/>
  <c r="P390" i="10"/>
  <c r="O390" i="10"/>
  <c r="N390" i="10"/>
  <c r="M390" i="10"/>
  <c r="F390" i="10"/>
  <c r="E390" i="10"/>
  <c r="R389" i="10"/>
  <c r="Q389" i="10"/>
  <c r="P389" i="10"/>
  <c r="O389" i="10"/>
  <c r="N389" i="10"/>
  <c r="M389" i="10"/>
  <c r="F389" i="10"/>
  <c r="E389" i="10"/>
  <c r="R388" i="10"/>
  <c r="Q388" i="10"/>
  <c r="P388" i="10"/>
  <c r="O388" i="10"/>
  <c r="N388" i="10"/>
  <c r="M388" i="10"/>
  <c r="F388" i="10"/>
  <c r="E388" i="10"/>
  <c r="R387" i="10"/>
  <c r="Q387" i="10"/>
  <c r="P387" i="10"/>
  <c r="O387" i="10"/>
  <c r="N387" i="10"/>
  <c r="M387" i="10"/>
  <c r="F387" i="10"/>
  <c r="E387" i="10"/>
  <c r="R386" i="10"/>
  <c r="Q386" i="10"/>
  <c r="P386" i="10"/>
  <c r="O386" i="10"/>
  <c r="N386" i="10"/>
  <c r="M386" i="10"/>
  <c r="F386" i="10"/>
  <c r="E386" i="10"/>
  <c r="R385" i="10"/>
  <c r="Q385" i="10"/>
  <c r="P385" i="10"/>
  <c r="O385" i="10"/>
  <c r="N385" i="10"/>
  <c r="M385" i="10"/>
  <c r="F385" i="10"/>
  <c r="E385" i="10"/>
  <c r="R384" i="10"/>
  <c r="Q384" i="10"/>
  <c r="P384" i="10"/>
  <c r="O384" i="10"/>
  <c r="N384" i="10"/>
  <c r="M384" i="10"/>
  <c r="F384" i="10"/>
  <c r="E384" i="10"/>
  <c r="R383" i="10"/>
  <c r="Q383" i="10"/>
  <c r="P383" i="10"/>
  <c r="O383" i="10"/>
  <c r="N383" i="10"/>
  <c r="M383" i="10"/>
  <c r="F383" i="10"/>
  <c r="E383" i="10"/>
  <c r="R382" i="10"/>
  <c r="Q382" i="10"/>
  <c r="P382" i="10"/>
  <c r="O382" i="10"/>
  <c r="N382" i="10"/>
  <c r="M382" i="10"/>
  <c r="F382" i="10"/>
  <c r="E382" i="10"/>
  <c r="R381" i="10"/>
  <c r="Q381" i="10"/>
  <c r="P381" i="10"/>
  <c r="O381" i="10"/>
  <c r="N381" i="10"/>
  <c r="M381" i="10"/>
  <c r="F381" i="10"/>
  <c r="E381" i="10"/>
  <c r="R380" i="10"/>
  <c r="Q380" i="10"/>
  <c r="P380" i="10"/>
  <c r="O380" i="10"/>
  <c r="N380" i="10"/>
  <c r="M380" i="10"/>
  <c r="F380" i="10"/>
  <c r="E380" i="10"/>
  <c r="R379" i="10"/>
  <c r="Q379" i="10"/>
  <c r="P379" i="10"/>
  <c r="O379" i="10"/>
  <c r="N379" i="10"/>
  <c r="M379" i="10"/>
  <c r="F379" i="10"/>
  <c r="E379" i="10"/>
  <c r="R378" i="10"/>
  <c r="Q378" i="10"/>
  <c r="P378" i="10"/>
  <c r="O378" i="10"/>
  <c r="N378" i="10"/>
  <c r="M378" i="10"/>
  <c r="F378" i="10"/>
  <c r="E378" i="10"/>
  <c r="R377" i="10"/>
  <c r="Q377" i="10"/>
  <c r="P377" i="10"/>
  <c r="O377" i="10"/>
  <c r="N377" i="10"/>
  <c r="M377" i="10"/>
  <c r="F377" i="10"/>
  <c r="E377" i="10"/>
  <c r="R376" i="10"/>
  <c r="Q376" i="10"/>
  <c r="P376" i="10"/>
  <c r="O376" i="10"/>
  <c r="N376" i="10"/>
  <c r="M376" i="10"/>
  <c r="F376" i="10"/>
  <c r="E376" i="10"/>
  <c r="R375" i="10"/>
  <c r="Q375" i="10"/>
  <c r="P375" i="10"/>
  <c r="O375" i="10"/>
  <c r="N375" i="10"/>
  <c r="M375" i="10"/>
  <c r="F375" i="10"/>
  <c r="E375" i="10"/>
  <c r="R374" i="10"/>
  <c r="Q374" i="10"/>
  <c r="P374" i="10"/>
  <c r="O374" i="10"/>
  <c r="N374" i="10"/>
  <c r="M374" i="10"/>
  <c r="F374" i="10"/>
  <c r="E374" i="10"/>
  <c r="R373" i="10"/>
  <c r="Q373" i="10"/>
  <c r="P373" i="10"/>
  <c r="O373" i="10"/>
  <c r="N373" i="10"/>
  <c r="M373" i="10"/>
  <c r="F373" i="10"/>
  <c r="E373" i="10"/>
  <c r="R372" i="10"/>
  <c r="Q372" i="10"/>
  <c r="P372" i="10"/>
  <c r="O372" i="10"/>
  <c r="N372" i="10"/>
  <c r="M372" i="10"/>
  <c r="F372" i="10"/>
  <c r="E372" i="10"/>
  <c r="R371" i="10"/>
  <c r="Q371" i="10"/>
  <c r="P371" i="10"/>
  <c r="O371" i="10"/>
  <c r="N371" i="10"/>
  <c r="M371" i="10"/>
  <c r="F371" i="10"/>
  <c r="E371" i="10"/>
  <c r="R370" i="10"/>
  <c r="Q370" i="10"/>
  <c r="P370" i="10"/>
  <c r="O370" i="10"/>
  <c r="N370" i="10"/>
  <c r="M370" i="10"/>
  <c r="F370" i="10"/>
  <c r="E370" i="10"/>
  <c r="R369" i="10"/>
  <c r="Q369" i="10"/>
  <c r="P369" i="10"/>
  <c r="O369" i="10"/>
  <c r="N369" i="10"/>
  <c r="M369" i="10"/>
  <c r="F369" i="10"/>
  <c r="E369" i="10"/>
  <c r="R368" i="10"/>
  <c r="Q368" i="10"/>
  <c r="P368" i="10"/>
  <c r="O368" i="10"/>
  <c r="N368" i="10"/>
  <c r="M368" i="10"/>
  <c r="F368" i="10"/>
  <c r="E368" i="10"/>
  <c r="R367" i="10"/>
  <c r="Q367" i="10"/>
  <c r="P367" i="10"/>
  <c r="O367" i="10"/>
  <c r="N367" i="10"/>
  <c r="M367" i="10"/>
  <c r="F367" i="10"/>
  <c r="E367" i="10"/>
  <c r="R366" i="10"/>
  <c r="Q366" i="10"/>
  <c r="P366" i="10"/>
  <c r="O366" i="10"/>
  <c r="N366" i="10"/>
  <c r="M366" i="10"/>
  <c r="F366" i="10"/>
  <c r="E366" i="10"/>
  <c r="R365" i="10"/>
  <c r="Q365" i="10"/>
  <c r="P365" i="10"/>
  <c r="O365" i="10"/>
  <c r="N365" i="10"/>
  <c r="M365" i="10"/>
  <c r="F365" i="10"/>
  <c r="E365" i="10"/>
  <c r="R364" i="10"/>
  <c r="Q364" i="10"/>
  <c r="P364" i="10"/>
  <c r="O364" i="10"/>
  <c r="N364" i="10"/>
  <c r="M364" i="10"/>
  <c r="F364" i="10"/>
  <c r="E364" i="10"/>
  <c r="R363" i="10"/>
  <c r="Q363" i="10"/>
  <c r="P363" i="10"/>
  <c r="O363" i="10"/>
  <c r="N363" i="10"/>
  <c r="M363" i="10"/>
  <c r="F363" i="10"/>
  <c r="E363" i="10"/>
  <c r="R362" i="10"/>
  <c r="Q362" i="10"/>
  <c r="P362" i="10"/>
  <c r="O362" i="10"/>
  <c r="N362" i="10"/>
  <c r="M362" i="10"/>
  <c r="F362" i="10"/>
  <c r="E362" i="10"/>
  <c r="R361" i="10"/>
  <c r="Q361" i="10"/>
  <c r="P361" i="10"/>
  <c r="O361" i="10"/>
  <c r="N361" i="10"/>
  <c r="M361" i="10"/>
  <c r="F361" i="10"/>
  <c r="E361" i="10"/>
  <c r="R360" i="10"/>
  <c r="Q360" i="10"/>
  <c r="P360" i="10"/>
  <c r="O360" i="10"/>
  <c r="N360" i="10"/>
  <c r="M360" i="10"/>
  <c r="F360" i="10"/>
  <c r="E360" i="10"/>
  <c r="R359" i="10"/>
  <c r="Q359" i="10"/>
  <c r="P359" i="10"/>
  <c r="O359" i="10"/>
  <c r="N359" i="10"/>
  <c r="M359" i="10"/>
  <c r="F359" i="10"/>
  <c r="E359" i="10"/>
  <c r="R358" i="10"/>
  <c r="Q358" i="10"/>
  <c r="P358" i="10"/>
  <c r="O358" i="10"/>
  <c r="N358" i="10"/>
  <c r="M358" i="10"/>
  <c r="F358" i="10"/>
  <c r="E358" i="10"/>
  <c r="R357" i="10"/>
  <c r="Q357" i="10"/>
  <c r="P357" i="10"/>
  <c r="O357" i="10"/>
  <c r="N357" i="10"/>
  <c r="M357" i="10"/>
  <c r="F357" i="10"/>
  <c r="E357" i="10"/>
  <c r="R356" i="10"/>
  <c r="Q356" i="10"/>
  <c r="P356" i="10"/>
  <c r="O356" i="10"/>
  <c r="N356" i="10"/>
  <c r="M356" i="10"/>
  <c r="F356" i="10"/>
  <c r="E356" i="10"/>
  <c r="R355" i="10"/>
  <c r="Q355" i="10"/>
  <c r="P355" i="10"/>
  <c r="O355" i="10"/>
  <c r="N355" i="10"/>
  <c r="M355" i="10"/>
  <c r="F355" i="10"/>
  <c r="E355" i="10"/>
  <c r="R354" i="10"/>
  <c r="Q354" i="10"/>
  <c r="P354" i="10"/>
  <c r="O354" i="10"/>
  <c r="N354" i="10"/>
  <c r="M354" i="10"/>
  <c r="F354" i="10"/>
  <c r="E354" i="10"/>
  <c r="R353" i="10"/>
  <c r="Q353" i="10"/>
  <c r="P353" i="10"/>
  <c r="O353" i="10"/>
  <c r="N353" i="10"/>
  <c r="M353" i="10"/>
  <c r="F353" i="10"/>
  <c r="E353" i="10"/>
  <c r="R352" i="10"/>
  <c r="Q352" i="10"/>
  <c r="P352" i="10"/>
  <c r="O352" i="10"/>
  <c r="N352" i="10"/>
  <c r="M352" i="10"/>
  <c r="F352" i="10"/>
  <c r="E352" i="10"/>
  <c r="R351" i="10"/>
  <c r="Q351" i="10"/>
  <c r="P351" i="10"/>
  <c r="O351" i="10"/>
  <c r="N351" i="10"/>
  <c r="M351" i="10"/>
  <c r="F351" i="10"/>
  <c r="E351" i="10"/>
  <c r="R350" i="10"/>
  <c r="Q350" i="10"/>
  <c r="P350" i="10"/>
  <c r="O350" i="10"/>
  <c r="N350" i="10"/>
  <c r="M350" i="10"/>
  <c r="F350" i="10"/>
  <c r="E350" i="10"/>
  <c r="R349" i="10"/>
  <c r="Q349" i="10"/>
  <c r="P349" i="10"/>
  <c r="O349" i="10"/>
  <c r="N349" i="10"/>
  <c r="M349" i="10"/>
  <c r="F349" i="10"/>
  <c r="E349" i="10"/>
  <c r="R348" i="10"/>
  <c r="Q348" i="10"/>
  <c r="P348" i="10"/>
  <c r="O348" i="10"/>
  <c r="N348" i="10"/>
  <c r="M348" i="10"/>
  <c r="F348" i="10"/>
  <c r="E348" i="10"/>
  <c r="R347" i="10"/>
  <c r="Q347" i="10"/>
  <c r="P347" i="10"/>
  <c r="O347" i="10"/>
  <c r="N347" i="10"/>
  <c r="M347" i="10"/>
  <c r="F347" i="10"/>
  <c r="E347" i="10"/>
  <c r="R346" i="10"/>
  <c r="Q346" i="10"/>
  <c r="P346" i="10"/>
  <c r="O346" i="10"/>
  <c r="N346" i="10"/>
  <c r="M346" i="10"/>
  <c r="F346" i="10"/>
  <c r="E346" i="10"/>
  <c r="R345" i="10"/>
  <c r="Q345" i="10"/>
  <c r="P345" i="10"/>
  <c r="O345" i="10"/>
  <c r="N345" i="10"/>
  <c r="M345" i="10"/>
  <c r="F345" i="10"/>
  <c r="E345" i="10"/>
  <c r="R344" i="10"/>
  <c r="Q344" i="10"/>
  <c r="P344" i="10"/>
  <c r="O344" i="10"/>
  <c r="N344" i="10"/>
  <c r="M344" i="10"/>
  <c r="F344" i="10"/>
  <c r="E344" i="10"/>
  <c r="R343" i="10"/>
  <c r="Q343" i="10"/>
  <c r="P343" i="10"/>
  <c r="O343" i="10"/>
  <c r="N343" i="10"/>
  <c r="M343" i="10"/>
  <c r="F343" i="10"/>
  <c r="E343" i="10"/>
  <c r="R342" i="10"/>
  <c r="Q342" i="10"/>
  <c r="P342" i="10"/>
  <c r="O342" i="10"/>
  <c r="N342" i="10"/>
  <c r="M342" i="10"/>
  <c r="F342" i="10"/>
  <c r="E342" i="10"/>
  <c r="R341" i="10"/>
  <c r="Q341" i="10"/>
  <c r="P341" i="10"/>
  <c r="O341" i="10"/>
  <c r="N341" i="10"/>
  <c r="M341" i="10"/>
  <c r="F341" i="10"/>
  <c r="E341" i="10"/>
  <c r="R340" i="10"/>
  <c r="Q340" i="10"/>
  <c r="P340" i="10"/>
  <c r="O340" i="10"/>
  <c r="N340" i="10"/>
  <c r="M340" i="10"/>
  <c r="F340" i="10"/>
  <c r="E340" i="10"/>
  <c r="R339" i="10"/>
  <c r="Q339" i="10"/>
  <c r="P339" i="10"/>
  <c r="O339" i="10"/>
  <c r="N339" i="10"/>
  <c r="M339" i="10"/>
  <c r="F339" i="10"/>
  <c r="E339" i="10"/>
  <c r="R338" i="10"/>
  <c r="Q338" i="10"/>
  <c r="P338" i="10"/>
  <c r="O338" i="10"/>
  <c r="N338" i="10"/>
  <c r="M338" i="10"/>
  <c r="F338" i="10"/>
  <c r="E338" i="10"/>
  <c r="R337" i="10"/>
  <c r="Q337" i="10"/>
  <c r="P337" i="10"/>
  <c r="O337" i="10"/>
  <c r="N337" i="10"/>
  <c r="M337" i="10"/>
  <c r="F337" i="10"/>
  <c r="E337" i="10"/>
  <c r="R336" i="10"/>
  <c r="Q336" i="10"/>
  <c r="P336" i="10"/>
  <c r="O336" i="10"/>
  <c r="N336" i="10"/>
  <c r="M336" i="10"/>
  <c r="F336" i="10"/>
  <c r="E336" i="10"/>
  <c r="R335" i="10"/>
  <c r="Q335" i="10"/>
  <c r="P335" i="10"/>
  <c r="O335" i="10"/>
  <c r="N335" i="10"/>
  <c r="M335" i="10"/>
  <c r="F335" i="10"/>
  <c r="E335" i="10"/>
  <c r="R334" i="10"/>
  <c r="Q334" i="10"/>
  <c r="P334" i="10"/>
  <c r="O334" i="10"/>
  <c r="N334" i="10"/>
  <c r="M334" i="10"/>
  <c r="F334" i="10"/>
  <c r="E334" i="10"/>
  <c r="R333" i="10"/>
  <c r="Q333" i="10"/>
  <c r="P333" i="10"/>
  <c r="O333" i="10"/>
  <c r="N333" i="10"/>
  <c r="M333" i="10"/>
  <c r="F333" i="10"/>
  <c r="E333" i="10"/>
  <c r="R332" i="10"/>
  <c r="Q332" i="10"/>
  <c r="P332" i="10"/>
  <c r="O332" i="10"/>
  <c r="N332" i="10"/>
  <c r="M332" i="10"/>
  <c r="F332" i="10"/>
  <c r="E332" i="10"/>
  <c r="R331" i="10"/>
  <c r="Q331" i="10"/>
  <c r="P331" i="10"/>
  <c r="O331" i="10"/>
  <c r="N331" i="10"/>
  <c r="M331" i="10"/>
  <c r="F331" i="10"/>
  <c r="E331" i="10"/>
  <c r="R330" i="10"/>
  <c r="Q330" i="10"/>
  <c r="P330" i="10"/>
  <c r="O330" i="10"/>
  <c r="N330" i="10"/>
  <c r="M330" i="10"/>
  <c r="F330" i="10"/>
  <c r="E330" i="10"/>
  <c r="R329" i="10"/>
  <c r="Q329" i="10"/>
  <c r="P329" i="10"/>
  <c r="O329" i="10"/>
  <c r="N329" i="10"/>
  <c r="M329" i="10"/>
  <c r="F329" i="10"/>
  <c r="E329" i="10"/>
  <c r="R328" i="10"/>
  <c r="Q328" i="10"/>
  <c r="P328" i="10"/>
  <c r="O328" i="10"/>
  <c r="N328" i="10"/>
  <c r="M328" i="10"/>
  <c r="F328" i="10"/>
  <c r="E328" i="10"/>
  <c r="R327" i="10"/>
  <c r="Q327" i="10"/>
  <c r="P327" i="10"/>
  <c r="O327" i="10"/>
  <c r="N327" i="10"/>
  <c r="M327" i="10"/>
  <c r="F327" i="10"/>
  <c r="E327" i="10"/>
  <c r="R326" i="10"/>
  <c r="Q326" i="10"/>
  <c r="P326" i="10"/>
  <c r="O326" i="10"/>
  <c r="N326" i="10"/>
  <c r="M326" i="10"/>
  <c r="F326" i="10"/>
  <c r="E326" i="10"/>
  <c r="R325" i="10"/>
  <c r="Q325" i="10"/>
  <c r="P325" i="10"/>
  <c r="O325" i="10"/>
  <c r="N325" i="10"/>
  <c r="M325" i="10"/>
  <c r="F325" i="10"/>
  <c r="E325" i="10"/>
  <c r="R324" i="10"/>
  <c r="Q324" i="10"/>
  <c r="P324" i="10"/>
  <c r="O324" i="10"/>
  <c r="N324" i="10"/>
  <c r="M324" i="10"/>
  <c r="F324" i="10"/>
  <c r="E324" i="10"/>
  <c r="R323" i="10"/>
  <c r="Q323" i="10"/>
  <c r="P323" i="10"/>
  <c r="O323" i="10"/>
  <c r="N323" i="10"/>
  <c r="M323" i="10"/>
  <c r="F323" i="10"/>
  <c r="E323" i="10"/>
  <c r="R322" i="10"/>
  <c r="Q322" i="10"/>
  <c r="P322" i="10"/>
  <c r="O322" i="10"/>
  <c r="N322" i="10"/>
  <c r="M322" i="10"/>
  <c r="F322" i="10"/>
  <c r="E322" i="10"/>
  <c r="R321" i="10"/>
  <c r="Q321" i="10"/>
  <c r="P321" i="10"/>
  <c r="O321" i="10"/>
  <c r="N321" i="10"/>
  <c r="M321" i="10"/>
  <c r="F321" i="10"/>
  <c r="E321" i="10"/>
  <c r="R320" i="10"/>
  <c r="Q320" i="10"/>
  <c r="P320" i="10"/>
  <c r="O320" i="10"/>
  <c r="N320" i="10"/>
  <c r="M320" i="10"/>
  <c r="F320" i="10"/>
  <c r="E320" i="10"/>
  <c r="R319" i="10"/>
  <c r="Q319" i="10"/>
  <c r="P319" i="10"/>
  <c r="O319" i="10"/>
  <c r="N319" i="10"/>
  <c r="M319" i="10"/>
  <c r="F319" i="10"/>
  <c r="E319" i="10"/>
  <c r="R318" i="10"/>
  <c r="Q318" i="10"/>
  <c r="P318" i="10"/>
  <c r="O318" i="10"/>
  <c r="N318" i="10"/>
  <c r="M318" i="10"/>
  <c r="F318" i="10"/>
  <c r="E318" i="10"/>
  <c r="R317" i="10"/>
  <c r="Q317" i="10"/>
  <c r="P317" i="10"/>
  <c r="O317" i="10"/>
  <c r="N317" i="10"/>
  <c r="M317" i="10"/>
  <c r="F317" i="10"/>
  <c r="E317" i="10"/>
  <c r="R316" i="10"/>
  <c r="Q316" i="10"/>
  <c r="P316" i="10"/>
  <c r="O316" i="10"/>
  <c r="N316" i="10"/>
  <c r="M316" i="10"/>
  <c r="F316" i="10"/>
  <c r="E316" i="10"/>
  <c r="R315" i="10"/>
  <c r="Q315" i="10"/>
  <c r="P315" i="10"/>
  <c r="O315" i="10"/>
  <c r="N315" i="10"/>
  <c r="M315" i="10"/>
  <c r="F315" i="10"/>
  <c r="E315" i="10"/>
  <c r="R314" i="10"/>
  <c r="Q314" i="10"/>
  <c r="P314" i="10"/>
  <c r="O314" i="10"/>
  <c r="N314" i="10"/>
  <c r="M314" i="10"/>
  <c r="F314" i="10"/>
  <c r="E314" i="10"/>
  <c r="R313" i="10"/>
  <c r="Q313" i="10"/>
  <c r="P313" i="10"/>
  <c r="O313" i="10"/>
  <c r="N313" i="10"/>
  <c r="M313" i="10"/>
  <c r="F313" i="10"/>
  <c r="E313" i="10"/>
  <c r="R312" i="10"/>
  <c r="Q312" i="10"/>
  <c r="P312" i="10"/>
  <c r="O312" i="10"/>
  <c r="N312" i="10"/>
  <c r="M312" i="10"/>
  <c r="F312" i="10"/>
  <c r="E312" i="10"/>
  <c r="R311" i="10"/>
  <c r="Q311" i="10"/>
  <c r="P311" i="10"/>
  <c r="O311" i="10"/>
  <c r="N311" i="10"/>
  <c r="M311" i="10"/>
  <c r="F311" i="10"/>
  <c r="E311" i="10"/>
  <c r="R310" i="10"/>
  <c r="Q310" i="10"/>
  <c r="P310" i="10"/>
  <c r="O310" i="10"/>
  <c r="N310" i="10"/>
  <c r="M310" i="10"/>
  <c r="F310" i="10"/>
  <c r="E310" i="10"/>
  <c r="R309" i="10"/>
  <c r="Q309" i="10"/>
  <c r="P309" i="10"/>
  <c r="O309" i="10"/>
  <c r="N309" i="10"/>
  <c r="M309" i="10"/>
  <c r="F309" i="10"/>
  <c r="E309" i="10"/>
  <c r="R308" i="10"/>
  <c r="Q308" i="10"/>
  <c r="P308" i="10"/>
  <c r="O308" i="10"/>
  <c r="N308" i="10"/>
  <c r="M308" i="10"/>
  <c r="F308" i="10"/>
  <c r="E308" i="10"/>
  <c r="R307" i="10"/>
  <c r="Q307" i="10"/>
  <c r="P307" i="10"/>
  <c r="O307" i="10"/>
  <c r="N307" i="10"/>
  <c r="M307" i="10"/>
  <c r="F307" i="10"/>
  <c r="E307" i="10"/>
  <c r="R306" i="10"/>
  <c r="Q306" i="10"/>
  <c r="P306" i="10"/>
  <c r="O306" i="10"/>
  <c r="N306" i="10"/>
  <c r="M306" i="10"/>
  <c r="F306" i="10"/>
  <c r="E306" i="10"/>
  <c r="R305" i="10"/>
  <c r="Q305" i="10"/>
  <c r="P305" i="10"/>
  <c r="O305" i="10"/>
  <c r="N305" i="10"/>
  <c r="M305" i="10"/>
  <c r="F305" i="10"/>
  <c r="E305" i="10"/>
  <c r="R304" i="10"/>
  <c r="Q304" i="10"/>
  <c r="P304" i="10"/>
  <c r="O304" i="10"/>
  <c r="N304" i="10"/>
  <c r="M304" i="10"/>
  <c r="F304" i="10"/>
  <c r="E304" i="10"/>
  <c r="R303" i="10"/>
  <c r="Q303" i="10"/>
  <c r="P303" i="10"/>
  <c r="O303" i="10"/>
  <c r="N303" i="10"/>
  <c r="M303" i="10"/>
  <c r="F303" i="10"/>
  <c r="E303" i="10"/>
  <c r="R302" i="10"/>
  <c r="Q302" i="10"/>
  <c r="P302" i="10"/>
  <c r="O302" i="10"/>
  <c r="N302" i="10"/>
  <c r="M302" i="10"/>
  <c r="F302" i="10"/>
  <c r="E302" i="10"/>
  <c r="R301" i="10"/>
  <c r="Q301" i="10"/>
  <c r="P301" i="10"/>
  <c r="O301" i="10"/>
  <c r="N301" i="10"/>
  <c r="M301" i="10"/>
  <c r="F301" i="10"/>
  <c r="E301" i="10"/>
  <c r="R300" i="10"/>
  <c r="Q300" i="10"/>
  <c r="P300" i="10"/>
  <c r="O300" i="10"/>
  <c r="N300" i="10"/>
  <c r="M300" i="10"/>
  <c r="F300" i="10"/>
  <c r="E300" i="10"/>
  <c r="R299" i="10"/>
  <c r="Q299" i="10"/>
  <c r="P299" i="10"/>
  <c r="O299" i="10"/>
  <c r="N299" i="10"/>
  <c r="M299" i="10"/>
  <c r="F299" i="10"/>
  <c r="E299" i="10"/>
  <c r="R298" i="10"/>
  <c r="Q298" i="10"/>
  <c r="P298" i="10"/>
  <c r="O298" i="10"/>
  <c r="N298" i="10"/>
  <c r="M298" i="10"/>
  <c r="F298" i="10"/>
  <c r="E298" i="10"/>
  <c r="R297" i="10"/>
  <c r="Q297" i="10"/>
  <c r="P297" i="10"/>
  <c r="O297" i="10"/>
  <c r="N297" i="10"/>
  <c r="M297" i="10"/>
  <c r="F297" i="10"/>
  <c r="E297" i="10"/>
  <c r="R296" i="10"/>
  <c r="Q296" i="10"/>
  <c r="P296" i="10"/>
  <c r="O296" i="10"/>
  <c r="N296" i="10"/>
  <c r="M296" i="10"/>
  <c r="F296" i="10"/>
  <c r="E296" i="10"/>
  <c r="R295" i="10"/>
  <c r="Q295" i="10"/>
  <c r="P295" i="10"/>
  <c r="O295" i="10"/>
  <c r="N295" i="10"/>
  <c r="M295" i="10"/>
  <c r="F295" i="10"/>
  <c r="E295" i="10"/>
  <c r="R294" i="10"/>
  <c r="Q294" i="10"/>
  <c r="P294" i="10"/>
  <c r="O294" i="10"/>
  <c r="N294" i="10"/>
  <c r="M294" i="10"/>
  <c r="F294" i="10"/>
  <c r="E294" i="10"/>
  <c r="R293" i="10"/>
  <c r="Q293" i="10"/>
  <c r="P293" i="10"/>
  <c r="O293" i="10"/>
  <c r="N293" i="10"/>
  <c r="M293" i="10"/>
  <c r="F293" i="10"/>
  <c r="E293" i="10"/>
  <c r="R292" i="10"/>
  <c r="Q292" i="10"/>
  <c r="P292" i="10"/>
  <c r="O292" i="10"/>
  <c r="N292" i="10"/>
  <c r="M292" i="10"/>
  <c r="F292" i="10"/>
  <c r="E292" i="10"/>
  <c r="R291" i="10"/>
  <c r="Q291" i="10"/>
  <c r="P291" i="10"/>
  <c r="O291" i="10"/>
  <c r="N291" i="10"/>
  <c r="M291" i="10"/>
  <c r="F291" i="10"/>
  <c r="E291" i="10"/>
  <c r="R290" i="10"/>
  <c r="Q290" i="10"/>
  <c r="P290" i="10"/>
  <c r="O290" i="10"/>
  <c r="N290" i="10"/>
  <c r="M290" i="10"/>
  <c r="F290" i="10"/>
  <c r="E290" i="10"/>
  <c r="R289" i="10"/>
  <c r="Q289" i="10"/>
  <c r="P289" i="10"/>
  <c r="O289" i="10"/>
  <c r="N289" i="10"/>
  <c r="M289" i="10"/>
  <c r="F289" i="10"/>
  <c r="E289" i="10"/>
  <c r="R288" i="10"/>
  <c r="Q288" i="10"/>
  <c r="P288" i="10"/>
  <c r="O288" i="10"/>
  <c r="N288" i="10"/>
  <c r="M288" i="10"/>
  <c r="F288" i="10"/>
  <c r="E288" i="10"/>
  <c r="R287" i="10"/>
  <c r="Q287" i="10"/>
  <c r="P287" i="10"/>
  <c r="O287" i="10"/>
  <c r="N287" i="10"/>
  <c r="M287" i="10"/>
  <c r="F287" i="10"/>
  <c r="E287" i="10"/>
  <c r="R286" i="10"/>
  <c r="Q286" i="10"/>
  <c r="P286" i="10"/>
  <c r="O286" i="10"/>
  <c r="N286" i="10"/>
  <c r="M286" i="10"/>
  <c r="F286" i="10"/>
  <c r="E286" i="10"/>
  <c r="R285" i="10"/>
  <c r="Q285" i="10"/>
  <c r="P285" i="10"/>
  <c r="O285" i="10"/>
  <c r="N285" i="10"/>
  <c r="M285" i="10"/>
  <c r="F285" i="10"/>
  <c r="E285" i="10"/>
  <c r="R284" i="10"/>
  <c r="Q284" i="10"/>
  <c r="P284" i="10"/>
  <c r="O284" i="10"/>
  <c r="N284" i="10"/>
  <c r="M284" i="10"/>
  <c r="F284" i="10"/>
  <c r="E284" i="10"/>
  <c r="R283" i="10"/>
  <c r="Q283" i="10"/>
  <c r="P283" i="10"/>
  <c r="O283" i="10"/>
  <c r="N283" i="10"/>
  <c r="M283" i="10"/>
  <c r="F283" i="10"/>
  <c r="E283" i="10"/>
  <c r="R282" i="10"/>
  <c r="Q282" i="10"/>
  <c r="P282" i="10"/>
  <c r="O282" i="10"/>
  <c r="N282" i="10"/>
  <c r="M282" i="10"/>
  <c r="F282" i="10"/>
  <c r="E282" i="10"/>
  <c r="R281" i="10"/>
  <c r="Q281" i="10"/>
  <c r="P281" i="10"/>
  <c r="O281" i="10"/>
  <c r="N281" i="10"/>
  <c r="M281" i="10"/>
  <c r="F281" i="10"/>
  <c r="E281" i="10"/>
  <c r="R280" i="10"/>
  <c r="Q280" i="10"/>
  <c r="P280" i="10"/>
  <c r="O280" i="10"/>
  <c r="N280" i="10"/>
  <c r="M280" i="10"/>
  <c r="F280" i="10"/>
  <c r="E280" i="10"/>
  <c r="R279" i="10"/>
  <c r="Q279" i="10"/>
  <c r="P279" i="10"/>
  <c r="O279" i="10"/>
  <c r="N279" i="10"/>
  <c r="M279" i="10"/>
  <c r="F279" i="10"/>
  <c r="E279" i="10"/>
  <c r="R278" i="10"/>
  <c r="Q278" i="10"/>
  <c r="P278" i="10"/>
  <c r="O278" i="10"/>
  <c r="N278" i="10"/>
  <c r="M278" i="10"/>
  <c r="F278" i="10"/>
  <c r="E278" i="10"/>
  <c r="R277" i="10"/>
  <c r="Q277" i="10"/>
  <c r="P277" i="10"/>
  <c r="O277" i="10"/>
  <c r="N277" i="10"/>
  <c r="M277" i="10"/>
  <c r="F277" i="10"/>
  <c r="E277" i="10"/>
  <c r="R276" i="10"/>
  <c r="Q276" i="10"/>
  <c r="P276" i="10"/>
  <c r="O276" i="10"/>
  <c r="N276" i="10"/>
  <c r="M276" i="10"/>
  <c r="F276" i="10"/>
  <c r="E276" i="10"/>
  <c r="R275" i="10"/>
  <c r="Q275" i="10"/>
  <c r="P275" i="10"/>
  <c r="O275" i="10"/>
  <c r="N275" i="10"/>
  <c r="M275" i="10"/>
  <c r="F275" i="10"/>
  <c r="E275" i="10"/>
  <c r="R274" i="10"/>
  <c r="Q274" i="10"/>
  <c r="P274" i="10"/>
  <c r="O274" i="10"/>
  <c r="N274" i="10"/>
  <c r="M274" i="10"/>
  <c r="F274" i="10"/>
  <c r="E274" i="10"/>
  <c r="R273" i="10"/>
  <c r="Q273" i="10"/>
  <c r="P273" i="10"/>
  <c r="O273" i="10"/>
  <c r="N273" i="10"/>
  <c r="M273" i="10"/>
  <c r="F273" i="10"/>
  <c r="E273" i="10"/>
  <c r="R272" i="10"/>
  <c r="Q272" i="10"/>
  <c r="P272" i="10"/>
  <c r="O272" i="10"/>
  <c r="N272" i="10"/>
  <c r="M272" i="10"/>
  <c r="F272" i="10"/>
  <c r="E272" i="10"/>
  <c r="R271" i="10"/>
  <c r="Q271" i="10"/>
  <c r="P271" i="10"/>
  <c r="O271" i="10"/>
  <c r="N271" i="10"/>
  <c r="M271" i="10"/>
  <c r="F271" i="10"/>
  <c r="E271" i="10"/>
  <c r="R270" i="10"/>
  <c r="Q270" i="10"/>
  <c r="P270" i="10"/>
  <c r="O270" i="10"/>
  <c r="N270" i="10"/>
  <c r="M270" i="10"/>
  <c r="F270" i="10"/>
  <c r="E270" i="10"/>
  <c r="R269" i="10"/>
  <c r="Q269" i="10"/>
  <c r="P269" i="10"/>
  <c r="O269" i="10"/>
  <c r="N269" i="10"/>
  <c r="M269" i="10"/>
  <c r="F269" i="10"/>
  <c r="E269" i="10"/>
  <c r="R268" i="10"/>
  <c r="Q268" i="10"/>
  <c r="P268" i="10"/>
  <c r="O268" i="10"/>
  <c r="N268" i="10"/>
  <c r="M268" i="10"/>
  <c r="F268" i="10"/>
  <c r="E268" i="10"/>
  <c r="R267" i="10"/>
  <c r="Q267" i="10"/>
  <c r="P267" i="10"/>
  <c r="O267" i="10"/>
  <c r="N267" i="10"/>
  <c r="M267" i="10"/>
  <c r="F267" i="10"/>
  <c r="E267" i="10"/>
  <c r="R266" i="10"/>
  <c r="Q266" i="10"/>
  <c r="P266" i="10"/>
  <c r="O266" i="10"/>
  <c r="N266" i="10"/>
  <c r="M266" i="10"/>
  <c r="F266" i="10"/>
  <c r="E266" i="10"/>
  <c r="R265" i="10"/>
  <c r="Q265" i="10"/>
  <c r="P265" i="10"/>
  <c r="O265" i="10"/>
  <c r="N265" i="10"/>
  <c r="M265" i="10"/>
  <c r="F265" i="10"/>
  <c r="E265" i="10"/>
  <c r="R264" i="10"/>
  <c r="Q264" i="10"/>
  <c r="P264" i="10"/>
  <c r="O264" i="10"/>
  <c r="N264" i="10"/>
  <c r="M264" i="10"/>
  <c r="F264" i="10"/>
  <c r="E264" i="10"/>
  <c r="R263" i="10"/>
  <c r="Q263" i="10"/>
  <c r="P263" i="10"/>
  <c r="O263" i="10"/>
  <c r="N263" i="10"/>
  <c r="M263" i="10"/>
  <c r="F263" i="10"/>
  <c r="E263" i="10"/>
  <c r="R262" i="10"/>
  <c r="Q262" i="10"/>
  <c r="P262" i="10"/>
  <c r="O262" i="10"/>
  <c r="N262" i="10"/>
  <c r="M262" i="10"/>
  <c r="F262" i="10"/>
  <c r="E262" i="10"/>
  <c r="R261" i="10"/>
  <c r="Q261" i="10"/>
  <c r="P261" i="10"/>
  <c r="O261" i="10"/>
  <c r="N261" i="10"/>
  <c r="M261" i="10"/>
  <c r="F261" i="10"/>
  <c r="E261" i="10"/>
  <c r="R260" i="10"/>
  <c r="Q260" i="10"/>
  <c r="P260" i="10"/>
  <c r="O260" i="10"/>
  <c r="N260" i="10"/>
  <c r="M260" i="10"/>
  <c r="F260" i="10"/>
  <c r="E260" i="10"/>
  <c r="R259" i="10"/>
  <c r="Q259" i="10"/>
  <c r="P259" i="10"/>
  <c r="O259" i="10"/>
  <c r="N259" i="10"/>
  <c r="M259" i="10"/>
  <c r="F259" i="10"/>
  <c r="E259" i="10"/>
  <c r="R258" i="10"/>
  <c r="Q258" i="10"/>
  <c r="P258" i="10"/>
  <c r="O258" i="10"/>
  <c r="N258" i="10"/>
  <c r="M258" i="10"/>
  <c r="F258" i="10"/>
  <c r="E258" i="10"/>
  <c r="R257" i="10"/>
  <c r="Q257" i="10"/>
  <c r="P257" i="10"/>
  <c r="O257" i="10"/>
  <c r="N257" i="10"/>
  <c r="M257" i="10"/>
  <c r="F257" i="10"/>
  <c r="E257" i="10"/>
  <c r="R256" i="10"/>
  <c r="Q256" i="10"/>
  <c r="P256" i="10"/>
  <c r="O256" i="10"/>
  <c r="N256" i="10"/>
  <c r="M256" i="10"/>
  <c r="F256" i="10"/>
  <c r="E256" i="10"/>
  <c r="R255" i="10"/>
  <c r="Q255" i="10"/>
  <c r="P255" i="10"/>
  <c r="O255" i="10"/>
  <c r="N255" i="10"/>
  <c r="M255" i="10"/>
  <c r="F255" i="10"/>
  <c r="E255" i="10"/>
  <c r="R254" i="10"/>
  <c r="Q254" i="10"/>
  <c r="P254" i="10"/>
  <c r="O254" i="10"/>
  <c r="N254" i="10"/>
  <c r="M254" i="10"/>
  <c r="F254" i="10"/>
  <c r="E254" i="10"/>
  <c r="R253" i="10"/>
  <c r="Q253" i="10"/>
  <c r="P253" i="10"/>
  <c r="O253" i="10"/>
  <c r="N253" i="10"/>
  <c r="M253" i="10"/>
  <c r="F253" i="10"/>
  <c r="E253" i="10"/>
  <c r="R252" i="10"/>
  <c r="Q252" i="10"/>
  <c r="P252" i="10"/>
  <c r="O252" i="10"/>
  <c r="N252" i="10"/>
  <c r="M252" i="10"/>
  <c r="F252" i="10"/>
  <c r="E252" i="10"/>
  <c r="R251" i="10"/>
  <c r="Q251" i="10"/>
  <c r="P251" i="10"/>
  <c r="O251" i="10"/>
  <c r="N251" i="10"/>
  <c r="M251" i="10"/>
  <c r="F251" i="10"/>
  <c r="E251" i="10"/>
  <c r="R250" i="10"/>
  <c r="Q250" i="10"/>
  <c r="P250" i="10"/>
  <c r="O250" i="10"/>
  <c r="N250" i="10"/>
  <c r="M250" i="10"/>
  <c r="F250" i="10"/>
  <c r="E250" i="10"/>
  <c r="R249" i="10"/>
  <c r="Q249" i="10"/>
  <c r="P249" i="10"/>
  <c r="O249" i="10"/>
  <c r="N249" i="10"/>
  <c r="M249" i="10"/>
  <c r="F249" i="10"/>
  <c r="E249" i="10"/>
  <c r="R248" i="10"/>
  <c r="Q248" i="10"/>
  <c r="P248" i="10"/>
  <c r="O248" i="10"/>
  <c r="N248" i="10"/>
  <c r="M248" i="10"/>
  <c r="F248" i="10"/>
  <c r="E248" i="10"/>
  <c r="R247" i="10"/>
  <c r="Q247" i="10"/>
  <c r="P247" i="10"/>
  <c r="O247" i="10"/>
  <c r="N247" i="10"/>
  <c r="M247" i="10"/>
  <c r="F247" i="10"/>
  <c r="E247" i="10"/>
  <c r="R246" i="10"/>
  <c r="Q246" i="10"/>
  <c r="P246" i="10"/>
  <c r="O246" i="10"/>
  <c r="N246" i="10"/>
  <c r="M246" i="10"/>
  <c r="F246" i="10"/>
  <c r="E246" i="10"/>
  <c r="R245" i="10"/>
  <c r="Q245" i="10"/>
  <c r="P245" i="10"/>
  <c r="O245" i="10"/>
  <c r="N245" i="10"/>
  <c r="M245" i="10"/>
  <c r="F245" i="10"/>
  <c r="E245" i="10"/>
  <c r="R244" i="10"/>
  <c r="Q244" i="10"/>
  <c r="P244" i="10"/>
  <c r="O244" i="10"/>
  <c r="N244" i="10"/>
  <c r="M244" i="10"/>
  <c r="F244" i="10"/>
  <c r="E244" i="10"/>
  <c r="R243" i="10"/>
  <c r="Q243" i="10"/>
  <c r="P243" i="10"/>
  <c r="O243" i="10"/>
  <c r="N243" i="10"/>
  <c r="M243" i="10"/>
  <c r="F243" i="10"/>
  <c r="E243" i="10"/>
  <c r="R242" i="10"/>
  <c r="Q242" i="10"/>
  <c r="P242" i="10"/>
  <c r="O242" i="10"/>
  <c r="N242" i="10"/>
  <c r="M242" i="10"/>
  <c r="F242" i="10"/>
  <c r="E242" i="10"/>
  <c r="R241" i="10"/>
  <c r="Q241" i="10"/>
  <c r="P241" i="10"/>
  <c r="O241" i="10"/>
  <c r="N241" i="10"/>
  <c r="M241" i="10"/>
  <c r="F241" i="10"/>
  <c r="E241" i="10"/>
  <c r="R240" i="10"/>
  <c r="Q240" i="10"/>
  <c r="P240" i="10"/>
  <c r="O240" i="10"/>
  <c r="N240" i="10"/>
  <c r="M240" i="10"/>
  <c r="F240" i="10"/>
  <c r="E240" i="10"/>
  <c r="R239" i="10"/>
  <c r="Q239" i="10"/>
  <c r="P239" i="10"/>
  <c r="O239" i="10"/>
  <c r="N239" i="10"/>
  <c r="M239" i="10"/>
  <c r="F239" i="10"/>
  <c r="E239" i="10"/>
  <c r="R238" i="10"/>
  <c r="Q238" i="10"/>
  <c r="P238" i="10"/>
  <c r="O238" i="10"/>
  <c r="N238" i="10"/>
  <c r="M238" i="10"/>
  <c r="F238" i="10"/>
  <c r="E238" i="10"/>
  <c r="R237" i="10"/>
  <c r="Q237" i="10"/>
  <c r="P237" i="10"/>
  <c r="O237" i="10"/>
  <c r="N237" i="10"/>
  <c r="M237" i="10"/>
  <c r="F237" i="10"/>
  <c r="E237" i="10"/>
  <c r="R236" i="10"/>
  <c r="Q236" i="10"/>
  <c r="P236" i="10"/>
  <c r="O236" i="10"/>
  <c r="N236" i="10"/>
  <c r="M236" i="10"/>
  <c r="F236" i="10"/>
  <c r="E236" i="10"/>
  <c r="R235" i="10"/>
  <c r="Q235" i="10"/>
  <c r="P235" i="10"/>
  <c r="O235" i="10"/>
  <c r="N235" i="10"/>
  <c r="M235" i="10"/>
  <c r="F235" i="10"/>
  <c r="E235" i="10"/>
  <c r="R234" i="10"/>
  <c r="Q234" i="10"/>
  <c r="P234" i="10"/>
  <c r="O234" i="10"/>
  <c r="N234" i="10"/>
  <c r="M234" i="10"/>
  <c r="F234" i="10"/>
  <c r="E234" i="10"/>
  <c r="R233" i="10"/>
  <c r="Q233" i="10"/>
  <c r="P233" i="10"/>
  <c r="O233" i="10"/>
  <c r="N233" i="10"/>
  <c r="M233" i="10"/>
  <c r="F233" i="10"/>
  <c r="E233" i="10"/>
  <c r="R232" i="10"/>
  <c r="Q232" i="10"/>
  <c r="P232" i="10"/>
  <c r="O232" i="10"/>
  <c r="N232" i="10"/>
  <c r="M232" i="10"/>
  <c r="F232" i="10"/>
  <c r="E232" i="10"/>
  <c r="R231" i="10"/>
  <c r="Q231" i="10"/>
  <c r="P231" i="10"/>
  <c r="O231" i="10"/>
  <c r="N231" i="10"/>
  <c r="M231" i="10"/>
  <c r="F231" i="10"/>
  <c r="E231" i="10"/>
  <c r="R230" i="10"/>
  <c r="Q230" i="10"/>
  <c r="P230" i="10"/>
  <c r="O230" i="10"/>
  <c r="N230" i="10"/>
  <c r="M230" i="10"/>
  <c r="F230" i="10"/>
  <c r="E230" i="10"/>
  <c r="R229" i="10"/>
  <c r="Q229" i="10"/>
  <c r="P229" i="10"/>
  <c r="O229" i="10"/>
  <c r="N229" i="10"/>
  <c r="M229" i="10"/>
  <c r="F229" i="10"/>
  <c r="E229" i="10"/>
  <c r="R228" i="10"/>
  <c r="Q228" i="10"/>
  <c r="P228" i="10"/>
  <c r="O228" i="10"/>
  <c r="N228" i="10"/>
  <c r="M228" i="10"/>
  <c r="F228" i="10"/>
  <c r="E228" i="10"/>
  <c r="R227" i="10"/>
  <c r="Q227" i="10"/>
  <c r="P227" i="10"/>
  <c r="O227" i="10"/>
  <c r="N227" i="10"/>
  <c r="M227" i="10"/>
  <c r="F227" i="10"/>
  <c r="E227" i="10"/>
  <c r="R226" i="10"/>
  <c r="Q226" i="10"/>
  <c r="P226" i="10"/>
  <c r="O226" i="10"/>
  <c r="N226" i="10"/>
  <c r="M226" i="10"/>
  <c r="F226" i="10"/>
  <c r="E226" i="10"/>
  <c r="R225" i="10"/>
  <c r="Q225" i="10"/>
  <c r="P225" i="10"/>
  <c r="O225" i="10"/>
  <c r="N225" i="10"/>
  <c r="M225" i="10"/>
  <c r="F225" i="10"/>
  <c r="E225" i="10"/>
  <c r="R224" i="10"/>
  <c r="Q224" i="10"/>
  <c r="P224" i="10"/>
  <c r="O224" i="10"/>
  <c r="N224" i="10"/>
  <c r="M224" i="10"/>
  <c r="F224" i="10"/>
  <c r="E224" i="10"/>
  <c r="R223" i="10"/>
  <c r="Q223" i="10"/>
  <c r="P223" i="10"/>
  <c r="O223" i="10"/>
  <c r="N223" i="10"/>
  <c r="M223" i="10"/>
  <c r="F223" i="10"/>
  <c r="E223" i="10"/>
  <c r="R222" i="10"/>
  <c r="Q222" i="10"/>
  <c r="P222" i="10"/>
  <c r="O222" i="10"/>
  <c r="N222" i="10"/>
  <c r="M222" i="10"/>
  <c r="F222" i="10"/>
  <c r="E222" i="10"/>
  <c r="R221" i="10"/>
  <c r="Q221" i="10"/>
  <c r="P221" i="10"/>
  <c r="O221" i="10"/>
  <c r="N221" i="10"/>
  <c r="M221" i="10"/>
  <c r="F221" i="10"/>
  <c r="E221" i="10"/>
  <c r="R220" i="10"/>
  <c r="Q220" i="10"/>
  <c r="P220" i="10"/>
  <c r="O220" i="10"/>
  <c r="N220" i="10"/>
  <c r="M220" i="10"/>
  <c r="F220" i="10"/>
  <c r="E220" i="10"/>
  <c r="R219" i="10"/>
  <c r="Q219" i="10"/>
  <c r="P219" i="10"/>
  <c r="O219" i="10"/>
  <c r="N219" i="10"/>
  <c r="M219" i="10"/>
  <c r="F219" i="10"/>
  <c r="E219" i="10"/>
  <c r="R218" i="10"/>
  <c r="Q218" i="10"/>
  <c r="P218" i="10"/>
  <c r="O218" i="10"/>
  <c r="N218" i="10"/>
  <c r="M218" i="10"/>
  <c r="F218" i="10"/>
  <c r="E218" i="10"/>
  <c r="R217" i="10"/>
  <c r="Q217" i="10"/>
  <c r="P217" i="10"/>
  <c r="O217" i="10"/>
  <c r="N217" i="10"/>
  <c r="M217" i="10"/>
  <c r="F217" i="10"/>
  <c r="E217" i="10"/>
  <c r="R216" i="10"/>
  <c r="Q216" i="10"/>
  <c r="P216" i="10"/>
  <c r="O216" i="10"/>
  <c r="N216" i="10"/>
  <c r="M216" i="10"/>
  <c r="F216" i="10"/>
  <c r="E216" i="10"/>
  <c r="R215" i="10"/>
  <c r="Q215" i="10"/>
  <c r="P215" i="10"/>
  <c r="O215" i="10"/>
  <c r="N215" i="10"/>
  <c r="M215" i="10"/>
  <c r="F215" i="10"/>
  <c r="E215" i="10"/>
  <c r="R214" i="10"/>
  <c r="Q214" i="10"/>
  <c r="P214" i="10"/>
  <c r="O214" i="10"/>
  <c r="N214" i="10"/>
  <c r="M214" i="10"/>
  <c r="F214" i="10"/>
  <c r="E214" i="10"/>
  <c r="R213" i="10"/>
  <c r="Q213" i="10"/>
  <c r="P213" i="10"/>
  <c r="O213" i="10"/>
  <c r="N213" i="10"/>
  <c r="M213" i="10"/>
  <c r="F213" i="10"/>
  <c r="E213" i="10"/>
  <c r="R212" i="10"/>
  <c r="Q212" i="10"/>
  <c r="P212" i="10"/>
  <c r="O212" i="10"/>
  <c r="N212" i="10"/>
  <c r="M212" i="10"/>
  <c r="F212" i="10"/>
  <c r="E212" i="10"/>
  <c r="R211" i="10"/>
  <c r="Q211" i="10"/>
  <c r="P211" i="10"/>
  <c r="O211" i="10"/>
  <c r="N211" i="10"/>
  <c r="M211" i="10"/>
  <c r="F211" i="10"/>
  <c r="E211" i="10"/>
  <c r="R210" i="10"/>
  <c r="Q210" i="10"/>
  <c r="P210" i="10"/>
  <c r="O210" i="10"/>
  <c r="N210" i="10"/>
  <c r="M210" i="10"/>
  <c r="F210" i="10"/>
  <c r="E210" i="10"/>
  <c r="R209" i="10"/>
  <c r="Q209" i="10"/>
  <c r="P209" i="10"/>
  <c r="O209" i="10"/>
  <c r="N209" i="10"/>
  <c r="M209" i="10"/>
  <c r="F209" i="10"/>
  <c r="E209" i="10"/>
  <c r="R208" i="10"/>
  <c r="Q208" i="10"/>
  <c r="P208" i="10"/>
  <c r="O208" i="10"/>
  <c r="N208" i="10"/>
  <c r="M208" i="10"/>
  <c r="F208" i="10"/>
  <c r="E208" i="10"/>
  <c r="R207" i="10"/>
  <c r="Q207" i="10"/>
  <c r="P207" i="10"/>
  <c r="O207" i="10"/>
  <c r="N207" i="10"/>
  <c r="M207" i="10"/>
  <c r="F207" i="10"/>
  <c r="E207" i="10"/>
  <c r="R206" i="10"/>
  <c r="Q206" i="10"/>
  <c r="P206" i="10"/>
  <c r="O206" i="10"/>
  <c r="N206" i="10"/>
  <c r="M206" i="10"/>
  <c r="F206" i="10"/>
  <c r="E206" i="10"/>
  <c r="R205" i="10"/>
  <c r="Q205" i="10"/>
  <c r="P205" i="10"/>
  <c r="O205" i="10"/>
  <c r="N205" i="10"/>
  <c r="M205" i="10"/>
  <c r="F205" i="10"/>
  <c r="E205" i="10"/>
  <c r="R204" i="10"/>
  <c r="Q204" i="10"/>
  <c r="P204" i="10"/>
  <c r="O204" i="10"/>
  <c r="N204" i="10"/>
  <c r="M204" i="10"/>
  <c r="F204" i="10"/>
  <c r="E204" i="10"/>
  <c r="R203" i="10"/>
  <c r="Q203" i="10"/>
  <c r="P203" i="10"/>
  <c r="O203" i="10"/>
  <c r="N203" i="10"/>
  <c r="M203" i="10"/>
  <c r="F203" i="10"/>
  <c r="E203" i="10"/>
  <c r="R202" i="10"/>
  <c r="Q202" i="10"/>
  <c r="P202" i="10"/>
  <c r="O202" i="10"/>
  <c r="N202" i="10"/>
  <c r="M202" i="10"/>
  <c r="F202" i="10"/>
  <c r="E202" i="10"/>
  <c r="R201" i="10"/>
  <c r="Q201" i="10"/>
  <c r="P201" i="10"/>
  <c r="O201" i="10"/>
  <c r="N201" i="10"/>
  <c r="M201" i="10"/>
  <c r="F201" i="10"/>
  <c r="E201" i="10"/>
  <c r="R200" i="10"/>
  <c r="Q200" i="10"/>
  <c r="P200" i="10"/>
  <c r="O200" i="10"/>
  <c r="N200" i="10"/>
  <c r="M200" i="10"/>
  <c r="F200" i="10"/>
  <c r="E200" i="10"/>
  <c r="R199" i="10"/>
  <c r="Q199" i="10"/>
  <c r="P199" i="10"/>
  <c r="O199" i="10"/>
  <c r="N199" i="10"/>
  <c r="M199" i="10"/>
  <c r="F199" i="10"/>
  <c r="E199" i="10"/>
  <c r="R198" i="10"/>
  <c r="Q198" i="10"/>
  <c r="P198" i="10"/>
  <c r="O198" i="10"/>
  <c r="N198" i="10"/>
  <c r="M198" i="10"/>
  <c r="F198" i="10"/>
  <c r="E198" i="10"/>
  <c r="R197" i="10"/>
  <c r="Q197" i="10"/>
  <c r="P197" i="10"/>
  <c r="O197" i="10"/>
  <c r="N197" i="10"/>
  <c r="M197" i="10"/>
  <c r="F197" i="10"/>
  <c r="E197" i="10"/>
  <c r="R196" i="10"/>
  <c r="Q196" i="10"/>
  <c r="P196" i="10"/>
  <c r="O196" i="10"/>
  <c r="N196" i="10"/>
  <c r="M196" i="10"/>
  <c r="F196" i="10"/>
  <c r="E196" i="10"/>
  <c r="R195" i="10"/>
  <c r="Q195" i="10"/>
  <c r="P195" i="10"/>
  <c r="O195" i="10"/>
  <c r="N195" i="10"/>
  <c r="M195" i="10"/>
  <c r="F195" i="10"/>
  <c r="E195" i="10"/>
  <c r="R194" i="10"/>
  <c r="Q194" i="10"/>
  <c r="P194" i="10"/>
  <c r="O194" i="10"/>
  <c r="N194" i="10"/>
  <c r="M194" i="10"/>
  <c r="F194" i="10"/>
  <c r="E194" i="10"/>
  <c r="R193" i="10"/>
  <c r="Q193" i="10"/>
  <c r="P193" i="10"/>
  <c r="O193" i="10"/>
  <c r="N193" i="10"/>
  <c r="M193" i="10"/>
  <c r="F193" i="10"/>
  <c r="E193" i="10"/>
  <c r="R192" i="10"/>
  <c r="Q192" i="10"/>
  <c r="P192" i="10"/>
  <c r="O192" i="10"/>
  <c r="N192" i="10"/>
  <c r="M192" i="10"/>
  <c r="F192" i="10"/>
  <c r="E192" i="10"/>
  <c r="R191" i="10"/>
  <c r="Q191" i="10"/>
  <c r="P191" i="10"/>
  <c r="O191" i="10"/>
  <c r="N191" i="10"/>
  <c r="M191" i="10"/>
  <c r="F191" i="10"/>
  <c r="E191" i="10"/>
  <c r="R190" i="10"/>
  <c r="Q190" i="10"/>
  <c r="P190" i="10"/>
  <c r="O190" i="10"/>
  <c r="N190" i="10"/>
  <c r="M190" i="10"/>
  <c r="F190" i="10"/>
  <c r="E190" i="10"/>
  <c r="R189" i="10"/>
  <c r="Q189" i="10"/>
  <c r="P189" i="10"/>
  <c r="O189" i="10"/>
  <c r="N189" i="10"/>
  <c r="M189" i="10"/>
  <c r="F189" i="10"/>
  <c r="E189" i="10"/>
  <c r="R188" i="10"/>
  <c r="Q188" i="10"/>
  <c r="P188" i="10"/>
  <c r="O188" i="10"/>
  <c r="N188" i="10"/>
  <c r="M188" i="10"/>
  <c r="F188" i="10"/>
  <c r="E188" i="10"/>
  <c r="R187" i="10"/>
  <c r="Q187" i="10"/>
  <c r="P187" i="10"/>
  <c r="O187" i="10"/>
  <c r="N187" i="10"/>
  <c r="M187" i="10"/>
  <c r="F187" i="10"/>
  <c r="E187" i="10"/>
  <c r="R186" i="10"/>
  <c r="Q186" i="10"/>
  <c r="P186" i="10"/>
  <c r="O186" i="10"/>
  <c r="N186" i="10"/>
  <c r="M186" i="10"/>
  <c r="F186" i="10"/>
  <c r="E186" i="10"/>
  <c r="R185" i="10"/>
  <c r="Q185" i="10"/>
  <c r="P185" i="10"/>
  <c r="O185" i="10"/>
  <c r="N185" i="10"/>
  <c r="M185" i="10"/>
  <c r="F185" i="10"/>
  <c r="E185" i="10"/>
  <c r="R184" i="10"/>
  <c r="Q184" i="10"/>
  <c r="P184" i="10"/>
  <c r="O184" i="10"/>
  <c r="N184" i="10"/>
  <c r="M184" i="10"/>
  <c r="F184" i="10"/>
  <c r="E184" i="10"/>
  <c r="R183" i="10"/>
  <c r="Q183" i="10"/>
  <c r="P183" i="10"/>
  <c r="O183" i="10"/>
  <c r="N183" i="10"/>
  <c r="M183" i="10"/>
  <c r="F183" i="10"/>
  <c r="E183" i="10"/>
  <c r="R182" i="10"/>
  <c r="Q182" i="10"/>
  <c r="P182" i="10"/>
  <c r="O182" i="10"/>
  <c r="N182" i="10"/>
  <c r="M182" i="10"/>
  <c r="F182" i="10"/>
  <c r="E182" i="10"/>
  <c r="R181" i="10"/>
  <c r="Q181" i="10"/>
  <c r="P181" i="10"/>
  <c r="O181" i="10"/>
  <c r="N181" i="10"/>
  <c r="M181" i="10"/>
  <c r="F181" i="10"/>
  <c r="E181" i="10"/>
  <c r="R180" i="10"/>
  <c r="Q180" i="10"/>
  <c r="P180" i="10"/>
  <c r="O180" i="10"/>
  <c r="N180" i="10"/>
  <c r="M180" i="10"/>
  <c r="F180" i="10"/>
  <c r="E180" i="10"/>
  <c r="R179" i="10"/>
  <c r="Q179" i="10"/>
  <c r="P179" i="10"/>
  <c r="O179" i="10"/>
  <c r="N179" i="10"/>
  <c r="M179" i="10"/>
  <c r="F179" i="10"/>
  <c r="E179" i="10"/>
  <c r="R178" i="10"/>
  <c r="Q178" i="10"/>
  <c r="P178" i="10"/>
  <c r="O178" i="10"/>
  <c r="N178" i="10"/>
  <c r="M178" i="10"/>
  <c r="F178" i="10"/>
  <c r="E178" i="10"/>
  <c r="R177" i="10"/>
  <c r="Q177" i="10"/>
  <c r="P177" i="10"/>
  <c r="O177" i="10"/>
  <c r="N177" i="10"/>
  <c r="M177" i="10"/>
  <c r="F177" i="10"/>
  <c r="E177" i="10"/>
  <c r="R176" i="10"/>
  <c r="Q176" i="10"/>
  <c r="P176" i="10"/>
  <c r="O176" i="10"/>
  <c r="N176" i="10"/>
  <c r="M176" i="10"/>
  <c r="F176" i="10"/>
  <c r="E176" i="10"/>
  <c r="R175" i="10"/>
  <c r="Q175" i="10"/>
  <c r="P175" i="10"/>
  <c r="O175" i="10"/>
  <c r="N175" i="10"/>
  <c r="M175" i="10"/>
  <c r="F175" i="10"/>
  <c r="E175" i="10"/>
  <c r="R174" i="10"/>
  <c r="Q174" i="10"/>
  <c r="P174" i="10"/>
  <c r="O174" i="10"/>
  <c r="N174" i="10"/>
  <c r="M174" i="10"/>
  <c r="F174" i="10"/>
  <c r="E174" i="10"/>
  <c r="R173" i="10"/>
  <c r="Q173" i="10"/>
  <c r="P173" i="10"/>
  <c r="O173" i="10"/>
  <c r="N173" i="10"/>
  <c r="M173" i="10"/>
  <c r="F173" i="10"/>
  <c r="E173" i="10"/>
  <c r="R172" i="10"/>
  <c r="Q172" i="10"/>
  <c r="P172" i="10"/>
  <c r="O172" i="10"/>
  <c r="N172" i="10"/>
  <c r="M172" i="10"/>
  <c r="F172" i="10"/>
  <c r="E172" i="10"/>
  <c r="R171" i="10"/>
  <c r="Q171" i="10"/>
  <c r="P171" i="10"/>
  <c r="O171" i="10"/>
  <c r="N171" i="10"/>
  <c r="M171" i="10"/>
  <c r="F171" i="10"/>
  <c r="E171" i="10"/>
  <c r="R170" i="10"/>
  <c r="Q170" i="10"/>
  <c r="P170" i="10"/>
  <c r="O170" i="10"/>
  <c r="N170" i="10"/>
  <c r="M170" i="10"/>
  <c r="F170" i="10"/>
  <c r="E170" i="10"/>
  <c r="R169" i="10"/>
  <c r="Q169" i="10"/>
  <c r="P169" i="10"/>
  <c r="O169" i="10"/>
  <c r="N169" i="10"/>
  <c r="M169" i="10"/>
  <c r="F169" i="10"/>
  <c r="E169" i="10"/>
  <c r="R168" i="10"/>
  <c r="Q168" i="10"/>
  <c r="P168" i="10"/>
  <c r="O168" i="10"/>
  <c r="N168" i="10"/>
  <c r="M168" i="10"/>
  <c r="F168" i="10"/>
  <c r="E168" i="10"/>
  <c r="R167" i="10"/>
  <c r="Q167" i="10"/>
  <c r="P167" i="10"/>
  <c r="O167" i="10"/>
  <c r="N167" i="10"/>
  <c r="M167" i="10"/>
  <c r="F167" i="10"/>
  <c r="E167" i="10"/>
  <c r="R166" i="10"/>
  <c r="Q166" i="10"/>
  <c r="P166" i="10"/>
  <c r="O166" i="10"/>
  <c r="N166" i="10"/>
  <c r="M166" i="10"/>
  <c r="F166" i="10"/>
  <c r="E166" i="10"/>
  <c r="R165" i="10"/>
  <c r="Q165" i="10"/>
  <c r="P165" i="10"/>
  <c r="O165" i="10"/>
  <c r="N165" i="10"/>
  <c r="M165" i="10"/>
  <c r="F165" i="10"/>
  <c r="E165" i="10"/>
  <c r="R164" i="10"/>
  <c r="Q164" i="10"/>
  <c r="P164" i="10"/>
  <c r="O164" i="10"/>
  <c r="N164" i="10"/>
  <c r="M164" i="10"/>
  <c r="F164" i="10"/>
  <c r="E164" i="10"/>
  <c r="R163" i="10"/>
  <c r="Q163" i="10"/>
  <c r="P163" i="10"/>
  <c r="O163" i="10"/>
  <c r="N163" i="10"/>
  <c r="M163" i="10"/>
  <c r="F163" i="10"/>
  <c r="E163" i="10"/>
  <c r="R162" i="10"/>
  <c r="Q162" i="10"/>
  <c r="P162" i="10"/>
  <c r="O162" i="10"/>
  <c r="N162" i="10"/>
  <c r="M162" i="10"/>
  <c r="F162" i="10"/>
  <c r="E162" i="10"/>
  <c r="R161" i="10"/>
  <c r="Q161" i="10"/>
  <c r="P161" i="10"/>
  <c r="O161" i="10"/>
  <c r="N161" i="10"/>
  <c r="M161" i="10"/>
  <c r="F161" i="10"/>
  <c r="E161" i="10"/>
  <c r="R160" i="10"/>
  <c r="Q160" i="10"/>
  <c r="P160" i="10"/>
  <c r="O160" i="10"/>
  <c r="N160" i="10"/>
  <c r="M160" i="10"/>
  <c r="F160" i="10"/>
  <c r="E160" i="10"/>
  <c r="R159" i="10"/>
  <c r="Q159" i="10"/>
  <c r="P159" i="10"/>
  <c r="O159" i="10"/>
  <c r="N159" i="10"/>
  <c r="M159" i="10"/>
  <c r="F159" i="10"/>
  <c r="E159" i="10"/>
  <c r="R158" i="10"/>
  <c r="Q158" i="10"/>
  <c r="P158" i="10"/>
  <c r="O158" i="10"/>
  <c r="N158" i="10"/>
  <c r="M158" i="10"/>
  <c r="F158" i="10"/>
  <c r="E158" i="10"/>
  <c r="R157" i="10"/>
  <c r="Q157" i="10"/>
  <c r="P157" i="10"/>
  <c r="O157" i="10"/>
  <c r="N157" i="10"/>
  <c r="M157" i="10"/>
  <c r="F157" i="10"/>
  <c r="E157" i="10"/>
  <c r="R156" i="10"/>
  <c r="Q156" i="10"/>
  <c r="P156" i="10"/>
  <c r="O156" i="10"/>
  <c r="N156" i="10"/>
  <c r="M156" i="10"/>
  <c r="F156" i="10"/>
  <c r="E156" i="10"/>
  <c r="R155" i="10"/>
  <c r="Q155" i="10"/>
  <c r="P155" i="10"/>
  <c r="O155" i="10"/>
  <c r="N155" i="10"/>
  <c r="M155" i="10"/>
  <c r="F155" i="10"/>
  <c r="E155" i="10"/>
  <c r="R154" i="10"/>
  <c r="Q154" i="10"/>
  <c r="P154" i="10"/>
  <c r="O154" i="10"/>
  <c r="N154" i="10"/>
  <c r="M154" i="10"/>
  <c r="F154" i="10"/>
  <c r="E154" i="10"/>
  <c r="R153" i="10"/>
  <c r="Q153" i="10"/>
  <c r="P153" i="10"/>
  <c r="O153" i="10"/>
  <c r="N153" i="10"/>
  <c r="M153" i="10"/>
  <c r="F153" i="10"/>
  <c r="E153" i="10"/>
  <c r="R152" i="10"/>
  <c r="Q152" i="10"/>
  <c r="P152" i="10"/>
  <c r="O152" i="10"/>
  <c r="N152" i="10"/>
  <c r="M152" i="10"/>
  <c r="F152" i="10"/>
  <c r="E152" i="10"/>
  <c r="R151" i="10"/>
  <c r="Q151" i="10"/>
  <c r="P151" i="10"/>
  <c r="O151" i="10"/>
  <c r="N151" i="10"/>
  <c r="M151" i="10"/>
  <c r="F151" i="10"/>
  <c r="E151" i="10"/>
  <c r="R150" i="10"/>
  <c r="Q150" i="10"/>
  <c r="P150" i="10"/>
  <c r="O150" i="10"/>
  <c r="N150" i="10"/>
  <c r="M150" i="10"/>
  <c r="F150" i="10"/>
  <c r="E150" i="10"/>
  <c r="R149" i="10"/>
  <c r="Q149" i="10"/>
  <c r="P149" i="10"/>
  <c r="O149" i="10"/>
  <c r="N149" i="10"/>
  <c r="M149" i="10"/>
  <c r="F149" i="10"/>
  <c r="E149" i="10"/>
  <c r="R148" i="10"/>
  <c r="Q148" i="10"/>
  <c r="P148" i="10"/>
  <c r="O148" i="10"/>
  <c r="N148" i="10"/>
  <c r="M148" i="10"/>
  <c r="F148" i="10"/>
  <c r="E148" i="10"/>
  <c r="R147" i="10"/>
  <c r="Q147" i="10"/>
  <c r="P147" i="10"/>
  <c r="O147" i="10"/>
  <c r="N147" i="10"/>
  <c r="M147" i="10"/>
  <c r="F147" i="10"/>
  <c r="E147" i="10"/>
  <c r="R146" i="10"/>
  <c r="Q146" i="10"/>
  <c r="P146" i="10"/>
  <c r="O146" i="10"/>
  <c r="N146" i="10"/>
  <c r="M146" i="10"/>
  <c r="F146" i="10"/>
  <c r="E146" i="10"/>
  <c r="R145" i="10"/>
  <c r="Q145" i="10"/>
  <c r="P145" i="10"/>
  <c r="O145" i="10"/>
  <c r="N145" i="10"/>
  <c r="M145" i="10"/>
  <c r="F145" i="10"/>
  <c r="E145" i="10"/>
  <c r="R144" i="10"/>
  <c r="Q144" i="10"/>
  <c r="P144" i="10"/>
  <c r="O144" i="10"/>
  <c r="N144" i="10"/>
  <c r="M144" i="10"/>
  <c r="F144" i="10"/>
  <c r="E144" i="10"/>
  <c r="R143" i="10"/>
  <c r="Q143" i="10"/>
  <c r="P143" i="10"/>
  <c r="O143" i="10"/>
  <c r="N143" i="10"/>
  <c r="M143" i="10"/>
  <c r="F143" i="10"/>
  <c r="E143" i="10"/>
  <c r="R142" i="10"/>
  <c r="Q142" i="10"/>
  <c r="P142" i="10"/>
  <c r="O142" i="10"/>
  <c r="N142" i="10"/>
  <c r="M142" i="10"/>
  <c r="F142" i="10"/>
  <c r="E142" i="10"/>
  <c r="R141" i="10"/>
  <c r="Q141" i="10"/>
  <c r="P141" i="10"/>
  <c r="O141" i="10"/>
  <c r="N141" i="10"/>
  <c r="M141" i="10"/>
  <c r="F141" i="10"/>
  <c r="E141" i="10"/>
  <c r="R140" i="10"/>
  <c r="Q140" i="10"/>
  <c r="P140" i="10"/>
  <c r="O140" i="10"/>
  <c r="N140" i="10"/>
  <c r="M140" i="10"/>
  <c r="F140" i="10"/>
  <c r="E140" i="10"/>
  <c r="R139" i="10"/>
  <c r="Q139" i="10"/>
  <c r="P139" i="10"/>
  <c r="O139" i="10"/>
  <c r="N139" i="10"/>
  <c r="M139" i="10"/>
  <c r="F139" i="10"/>
  <c r="E139" i="10"/>
  <c r="R138" i="10"/>
  <c r="Q138" i="10"/>
  <c r="P138" i="10"/>
  <c r="O138" i="10"/>
  <c r="N138" i="10"/>
  <c r="M138" i="10"/>
  <c r="F138" i="10"/>
  <c r="E138" i="10"/>
  <c r="R137" i="10"/>
  <c r="Q137" i="10"/>
  <c r="P137" i="10"/>
  <c r="O137" i="10"/>
  <c r="N137" i="10"/>
  <c r="M137" i="10"/>
  <c r="F137" i="10"/>
  <c r="E137" i="10"/>
  <c r="R136" i="10"/>
  <c r="Q136" i="10"/>
  <c r="P136" i="10"/>
  <c r="O136" i="10"/>
  <c r="N136" i="10"/>
  <c r="M136" i="10"/>
  <c r="F136" i="10"/>
  <c r="E136" i="10"/>
  <c r="R135" i="10"/>
  <c r="Q135" i="10"/>
  <c r="P135" i="10"/>
  <c r="O135" i="10"/>
  <c r="N135" i="10"/>
  <c r="M135" i="10"/>
  <c r="F135" i="10"/>
  <c r="E135" i="10"/>
  <c r="R134" i="10"/>
  <c r="Q134" i="10"/>
  <c r="P134" i="10"/>
  <c r="O134" i="10"/>
  <c r="N134" i="10"/>
  <c r="M134" i="10"/>
  <c r="F134" i="10"/>
  <c r="E134" i="10"/>
  <c r="R133" i="10"/>
  <c r="Q133" i="10"/>
  <c r="P133" i="10"/>
  <c r="O133" i="10"/>
  <c r="N133" i="10"/>
  <c r="M133" i="10"/>
  <c r="F133" i="10"/>
  <c r="E133" i="10"/>
  <c r="R132" i="10"/>
  <c r="Q132" i="10"/>
  <c r="P132" i="10"/>
  <c r="O132" i="10"/>
  <c r="N132" i="10"/>
  <c r="M132" i="10"/>
  <c r="F132" i="10"/>
  <c r="E132" i="10"/>
  <c r="R131" i="10"/>
  <c r="Q131" i="10"/>
  <c r="P131" i="10"/>
  <c r="O131" i="10"/>
  <c r="N131" i="10"/>
  <c r="M131" i="10"/>
  <c r="F131" i="10"/>
  <c r="E131" i="10"/>
  <c r="R130" i="10"/>
  <c r="Q130" i="10"/>
  <c r="P130" i="10"/>
  <c r="O130" i="10"/>
  <c r="N130" i="10"/>
  <c r="M130" i="10"/>
  <c r="F130" i="10"/>
  <c r="E130" i="10"/>
  <c r="R129" i="10"/>
  <c r="Q129" i="10"/>
  <c r="P129" i="10"/>
  <c r="O129" i="10"/>
  <c r="N129" i="10"/>
  <c r="M129" i="10"/>
  <c r="F129" i="10"/>
  <c r="E129" i="10"/>
  <c r="R128" i="10"/>
  <c r="Q128" i="10"/>
  <c r="P128" i="10"/>
  <c r="O128" i="10"/>
  <c r="N128" i="10"/>
  <c r="M128" i="10"/>
  <c r="F128" i="10"/>
  <c r="E128" i="10"/>
  <c r="R127" i="10"/>
  <c r="Q127" i="10"/>
  <c r="P127" i="10"/>
  <c r="O127" i="10"/>
  <c r="N127" i="10"/>
  <c r="M127" i="10"/>
  <c r="F127" i="10"/>
  <c r="E127" i="10"/>
  <c r="R126" i="10"/>
  <c r="Q126" i="10"/>
  <c r="P126" i="10"/>
  <c r="O126" i="10"/>
  <c r="N126" i="10"/>
  <c r="M126" i="10"/>
  <c r="F126" i="10"/>
  <c r="E126" i="10"/>
  <c r="R125" i="10"/>
  <c r="Q125" i="10"/>
  <c r="P125" i="10"/>
  <c r="O125" i="10"/>
  <c r="N125" i="10"/>
  <c r="M125" i="10"/>
  <c r="F125" i="10"/>
  <c r="E125" i="10"/>
  <c r="R124" i="10"/>
  <c r="Q124" i="10"/>
  <c r="P124" i="10"/>
  <c r="O124" i="10"/>
  <c r="N124" i="10"/>
  <c r="M124" i="10"/>
  <c r="F124" i="10"/>
  <c r="E124" i="10"/>
  <c r="R123" i="10"/>
  <c r="Q123" i="10"/>
  <c r="P123" i="10"/>
  <c r="O123" i="10"/>
  <c r="N123" i="10"/>
  <c r="M123" i="10"/>
  <c r="F123" i="10"/>
  <c r="E123" i="10"/>
  <c r="R122" i="10"/>
  <c r="Q122" i="10"/>
  <c r="P122" i="10"/>
  <c r="O122" i="10"/>
  <c r="N122" i="10"/>
  <c r="M122" i="10"/>
  <c r="F122" i="10"/>
  <c r="E122" i="10"/>
  <c r="R121" i="10"/>
  <c r="Q121" i="10"/>
  <c r="P121" i="10"/>
  <c r="O121" i="10"/>
  <c r="N121" i="10"/>
  <c r="M121" i="10"/>
  <c r="F121" i="10"/>
  <c r="E121" i="10"/>
  <c r="R120" i="10"/>
  <c r="Q120" i="10"/>
  <c r="P120" i="10"/>
  <c r="O120" i="10"/>
  <c r="N120" i="10"/>
  <c r="M120" i="10"/>
  <c r="F120" i="10"/>
  <c r="E120" i="10"/>
  <c r="R119" i="10"/>
  <c r="Q119" i="10"/>
  <c r="P119" i="10"/>
  <c r="O119" i="10"/>
  <c r="N119" i="10"/>
  <c r="M119" i="10"/>
  <c r="F119" i="10"/>
  <c r="E119" i="10"/>
  <c r="R118" i="10"/>
  <c r="Q118" i="10"/>
  <c r="P118" i="10"/>
  <c r="O118" i="10"/>
  <c r="N118" i="10"/>
  <c r="M118" i="10"/>
  <c r="F118" i="10"/>
  <c r="E118" i="10"/>
  <c r="R117" i="10"/>
  <c r="Q117" i="10"/>
  <c r="P117" i="10"/>
  <c r="O117" i="10"/>
  <c r="N117" i="10"/>
  <c r="M117" i="10"/>
  <c r="F117" i="10"/>
  <c r="E117" i="10"/>
  <c r="R116" i="10"/>
  <c r="Q116" i="10"/>
  <c r="P116" i="10"/>
  <c r="O116" i="10"/>
  <c r="N116" i="10"/>
  <c r="M116" i="10"/>
  <c r="F116" i="10"/>
  <c r="E116" i="10"/>
  <c r="R115" i="10"/>
  <c r="Q115" i="10"/>
  <c r="P115" i="10"/>
  <c r="O115" i="10"/>
  <c r="N115" i="10"/>
  <c r="M115" i="10"/>
  <c r="F115" i="10"/>
  <c r="E115" i="10"/>
  <c r="R114" i="10"/>
  <c r="Q114" i="10"/>
  <c r="P114" i="10"/>
  <c r="O114" i="10"/>
  <c r="N114" i="10"/>
  <c r="M114" i="10"/>
  <c r="F114" i="10"/>
  <c r="E114" i="10"/>
  <c r="R113" i="10"/>
  <c r="Q113" i="10"/>
  <c r="P113" i="10"/>
  <c r="O113" i="10"/>
  <c r="N113" i="10"/>
  <c r="M113" i="10"/>
  <c r="F113" i="10"/>
  <c r="E113" i="10"/>
  <c r="R112" i="10"/>
  <c r="Q112" i="10"/>
  <c r="P112" i="10"/>
  <c r="O112" i="10"/>
  <c r="N112" i="10"/>
  <c r="M112" i="10"/>
  <c r="F112" i="10"/>
  <c r="E112" i="10"/>
  <c r="R111" i="10"/>
  <c r="Q111" i="10"/>
  <c r="P111" i="10"/>
  <c r="O111" i="10"/>
  <c r="N111" i="10"/>
  <c r="M111" i="10"/>
  <c r="F111" i="10"/>
  <c r="E111" i="10"/>
  <c r="R110" i="10"/>
  <c r="Q110" i="10"/>
  <c r="P110" i="10"/>
  <c r="O110" i="10"/>
  <c r="N110" i="10"/>
  <c r="M110" i="10"/>
  <c r="F110" i="10"/>
  <c r="E110" i="10"/>
  <c r="R109" i="10"/>
  <c r="Q109" i="10"/>
  <c r="P109" i="10"/>
  <c r="O109" i="10"/>
  <c r="N109" i="10"/>
  <c r="M109" i="10"/>
  <c r="F109" i="10"/>
  <c r="E109" i="10"/>
  <c r="R108" i="10"/>
  <c r="Q108" i="10"/>
  <c r="P108" i="10"/>
  <c r="O108" i="10"/>
  <c r="N108" i="10"/>
  <c r="M108" i="10"/>
  <c r="F108" i="10"/>
  <c r="E108" i="10"/>
  <c r="R107" i="10"/>
  <c r="Q107" i="10"/>
  <c r="P107" i="10"/>
  <c r="O107" i="10"/>
  <c r="N107" i="10"/>
  <c r="M107" i="10"/>
  <c r="F107" i="10"/>
  <c r="E107" i="10"/>
  <c r="R106" i="10"/>
  <c r="Q106" i="10"/>
  <c r="P106" i="10"/>
  <c r="O106" i="10"/>
  <c r="N106" i="10"/>
  <c r="M106" i="10"/>
  <c r="F106" i="10"/>
  <c r="E106" i="10"/>
  <c r="R105" i="10"/>
  <c r="Q105" i="10"/>
  <c r="P105" i="10"/>
  <c r="O105" i="10"/>
  <c r="N105" i="10"/>
  <c r="M105" i="10"/>
  <c r="F105" i="10"/>
  <c r="E105" i="10"/>
  <c r="R104" i="10"/>
  <c r="Q104" i="10"/>
  <c r="P104" i="10"/>
  <c r="O104" i="10"/>
  <c r="N104" i="10"/>
  <c r="M104" i="10"/>
  <c r="F104" i="10"/>
  <c r="E104" i="10"/>
  <c r="R103" i="10"/>
  <c r="Q103" i="10"/>
  <c r="P103" i="10"/>
  <c r="O103" i="10"/>
  <c r="N103" i="10"/>
  <c r="M103" i="10"/>
  <c r="F103" i="10"/>
  <c r="E103" i="10"/>
  <c r="R102" i="10"/>
  <c r="Q102" i="10"/>
  <c r="P102" i="10"/>
  <c r="O102" i="10"/>
  <c r="N102" i="10"/>
  <c r="M102" i="10"/>
  <c r="F102" i="10"/>
  <c r="E102" i="10"/>
  <c r="R101" i="10"/>
  <c r="Q101" i="10"/>
  <c r="P101" i="10"/>
  <c r="O101" i="10"/>
  <c r="N101" i="10"/>
  <c r="M101" i="10"/>
  <c r="F101" i="10"/>
  <c r="E101" i="10"/>
  <c r="R100" i="10"/>
  <c r="Q100" i="10"/>
  <c r="P100" i="10"/>
  <c r="O100" i="10"/>
  <c r="N100" i="10"/>
  <c r="M100" i="10"/>
  <c r="F100" i="10"/>
  <c r="E100" i="10"/>
  <c r="R99" i="10"/>
  <c r="Q99" i="10"/>
  <c r="P99" i="10"/>
  <c r="O99" i="10"/>
  <c r="N99" i="10"/>
  <c r="M99" i="10"/>
  <c r="F99" i="10"/>
  <c r="E99" i="10"/>
  <c r="R98" i="10"/>
  <c r="Q98" i="10"/>
  <c r="P98" i="10"/>
  <c r="O98" i="10"/>
  <c r="N98" i="10"/>
  <c r="M98" i="10"/>
  <c r="F98" i="10"/>
  <c r="E98" i="10"/>
  <c r="R97" i="10"/>
  <c r="Q97" i="10"/>
  <c r="P97" i="10"/>
  <c r="O97" i="10"/>
  <c r="N97" i="10"/>
  <c r="M97" i="10"/>
  <c r="F97" i="10"/>
  <c r="E97" i="10"/>
  <c r="R96" i="10"/>
  <c r="Q96" i="10"/>
  <c r="P96" i="10"/>
  <c r="O96" i="10"/>
  <c r="N96" i="10"/>
  <c r="M96" i="10"/>
  <c r="F96" i="10"/>
  <c r="E96" i="10"/>
  <c r="R95" i="10"/>
  <c r="Q95" i="10"/>
  <c r="P95" i="10"/>
  <c r="O95" i="10"/>
  <c r="N95" i="10"/>
  <c r="M95" i="10"/>
  <c r="F95" i="10"/>
  <c r="E95" i="10"/>
  <c r="R94" i="10"/>
  <c r="Q94" i="10"/>
  <c r="P94" i="10"/>
  <c r="O94" i="10"/>
  <c r="N94" i="10"/>
  <c r="M94" i="10"/>
  <c r="F94" i="10"/>
  <c r="E94" i="10"/>
  <c r="R93" i="10"/>
  <c r="Q93" i="10"/>
  <c r="P93" i="10"/>
  <c r="O93" i="10"/>
  <c r="N93" i="10"/>
  <c r="M93" i="10"/>
  <c r="F93" i="10"/>
  <c r="E93" i="10"/>
  <c r="R92" i="10"/>
  <c r="Q92" i="10"/>
  <c r="P92" i="10"/>
  <c r="O92" i="10"/>
  <c r="N92" i="10"/>
  <c r="M92" i="10"/>
  <c r="F92" i="10"/>
  <c r="E92" i="10"/>
  <c r="R91" i="10"/>
  <c r="Q91" i="10"/>
  <c r="P91" i="10"/>
  <c r="O91" i="10"/>
  <c r="N91" i="10"/>
  <c r="M91" i="10"/>
  <c r="F91" i="10"/>
  <c r="E91" i="10"/>
  <c r="R90" i="10"/>
  <c r="Q90" i="10"/>
  <c r="P90" i="10"/>
  <c r="O90" i="10"/>
  <c r="N90" i="10"/>
  <c r="M90" i="10"/>
  <c r="F90" i="10"/>
  <c r="E90" i="10"/>
  <c r="R89" i="10"/>
  <c r="Q89" i="10"/>
  <c r="P89" i="10"/>
  <c r="O89" i="10"/>
  <c r="N89" i="10"/>
  <c r="M89" i="10"/>
  <c r="F89" i="10"/>
  <c r="E89" i="10"/>
  <c r="R88" i="10"/>
  <c r="Q88" i="10"/>
  <c r="P88" i="10"/>
  <c r="O88" i="10"/>
  <c r="N88" i="10"/>
  <c r="M88" i="10"/>
  <c r="F88" i="10"/>
  <c r="E88" i="10"/>
  <c r="R87" i="10"/>
  <c r="Q87" i="10"/>
  <c r="P87" i="10"/>
  <c r="O87" i="10"/>
  <c r="N87" i="10"/>
  <c r="M87" i="10"/>
  <c r="F87" i="10"/>
  <c r="E87" i="10"/>
  <c r="R86" i="10"/>
  <c r="Q86" i="10"/>
  <c r="P86" i="10"/>
  <c r="O86" i="10"/>
  <c r="N86" i="10"/>
  <c r="M86" i="10"/>
  <c r="F86" i="10"/>
  <c r="E86" i="10"/>
  <c r="R85" i="10"/>
  <c r="Q85" i="10"/>
  <c r="P85" i="10"/>
  <c r="O85" i="10"/>
  <c r="N85" i="10"/>
  <c r="M85" i="10"/>
  <c r="F85" i="10"/>
  <c r="E85" i="10"/>
  <c r="R84" i="10"/>
  <c r="Q84" i="10"/>
  <c r="P84" i="10"/>
  <c r="O84" i="10"/>
  <c r="N84" i="10"/>
  <c r="M84" i="10"/>
  <c r="F84" i="10"/>
  <c r="E84" i="10"/>
  <c r="R83" i="10"/>
  <c r="Q83" i="10"/>
  <c r="P83" i="10"/>
  <c r="O83" i="10"/>
  <c r="N83" i="10"/>
  <c r="M83" i="10"/>
  <c r="F83" i="10"/>
  <c r="E83" i="10"/>
  <c r="R82" i="10"/>
  <c r="Q82" i="10"/>
  <c r="P82" i="10"/>
  <c r="O82" i="10"/>
  <c r="N82" i="10"/>
  <c r="M82" i="10"/>
  <c r="F82" i="10"/>
  <c r="E82" i="10"/>
  <c r="R81" i="10"/>
  <c r="Q81" i="10"/>
  <c r="P81" i="10"/>
  <c r="O81" i="10"/>
  <c r="N81" i="10"/>
  <c r="M81" i="10"/>
  <c r="F81" i="10"/>
  <c r="E81" i="10"/>
  <c r="R80" i="10"/>
  <c r="Q80" i="10"/>
  <c r="P80" i="10"/>
  <c r="O80" i="10"/>
  <c r="N80" i="10"/>
  <c r="M80" i="10"/>
  <c r="F80" i="10"/>
  <c r="E80" i="10"/>
  <c r="R79" i="10"/>
  <c r="Q79" i="10"/>
  <c r="P79" i="10"/>
  <c r="O79" i="10"/>
  <c r="N79" i="10"/>
  <c r="M79" i="10"/>
  <c r="F79" i="10"/>
  <c r="E79" i="10"/>
  <c r="R78" i="10"/>
  <c r="Q78" i="10"/>
  <c r="P78" i="10"/>
  <c r="O78" i="10"/>
  <c r="N78" i="10"/>
  <c r="M78" i="10"/>
  <c r="F78" i="10"/>
  <c r="E78" i="10"/>
  <c r="R77" i="10"/>
  <c r="Q77" i="10"/>
  <c r="P77" i="10"/>
  <c r="O77" i="10"/>
  <c r="N77" i="10"/>
  <c r="M77" i="10"/>
  <c r="F77" i="10"/>
  <c r="E77" i="10"/>
  <c r="R76" i="10"/>
  <c r="Q76" i="10"/>
  <c r="P76" i="10"/>
  <c r="O76" i="10"/>
  <c r="N76" i="10"/>
  <c r="M76" i="10"/>
  <c r="F76" i="10"/>
  <c r="E76" i="10"/>
  <c r="R75" i="10"/>
  <c r="Q75" i="10"/>
  <c r="P75" i="10"/>
  <c r="O75" i="10"/>
  <c r="N75" i="10"/>
  <c r="M75" i="10"/>
  <c r="F75" i="10"/>
  <c r="E75" i="10"/>
  <c r="R74" i="10"/>
  <c r="Q74" i="10"/>
  <c r="P74" i="10"/>
  <c r="O74" i="10"/>
  <c r="N74" i="10"/>
  <c r="M74" i="10"/>
  <c r="F74" i="10"/>
  <c r="E74" i="10"/>
  <c r="R73" i="10"/>
  <c r="Q73" i="10"/>
  <c r="P73" i="10"/>
  <c r="O73" i="10"/>
  <c r="N73" i="10"/>
  <c r="M73" i="10"/>
  <c r="F73" i="10"/>
  <c r="E73" i="10"/>
  <c r="R72" i="10"/>
  <c r="Q72" i="10"/>
  <c r="P72" i="10"/>
  <c r="O72" i="10"/>
  <c r="N72" i="10"/>
  <c r="M72" i="10"/>
  <c r="F72" i="10"/>
  <c r="E72" i="10"/>
  <c r="R71" i="10"/>
  <c r="Q71" i="10"/>
  <c r="P71" i="10"/>
  <c r="O71" i="10"/>
  <c r="N71" i="10"/>
  <c r="M71" i="10"/>
  <c r="F71" i="10"/>
  <c r="E71" i="10"/>
  <c r="R70" i="10"/>
  <c r="Q70" i="10"/>
  <c r="P70" i="10"/>
  <c r="O70" i="10"/>
  <c r="N70" i="10"/>
  <c r="M70" i="10"/>
  <c r="F70" i="10"/>
  <c r="E70" i="10"/>
  <c r="R69" i="10"/>
  <c r="Q69" i="10"/>
  <c r="P69" i="10"/>
  <c r="O69" i="10"/>
  <c r="N69" i="10"/>
  <c r="M69" i="10"/>
  <c r="F69" i="10"/>
  <c r="E69" i="10"/>
  <c r="R68" i="10"/>
  <c r="Q68" i="10"/>
  <c r="P68" i="10"/>
  <c r="O68" i="10"/>
  <c r="N68" i="10"/>
  <c r="M68" i="10"/>
  <c r="F68" i="10"/>
  <c r="E68" i="10"/>
  <c r="R67" i="10"/>
  <c r="Q67" i="10"/>
  <c r="P67" i="10"/>
  <c r="O67" i="10"/>
  <c r="N67" i="10"/>
  <c r="M67" i="10"/>
  <c r="F67" i="10"/>
  <c r="E67" i="10"/>
  <c r="R66" i="10"/>
  <c r="Q66" i="10"/>
  <c r="P66" i="10"/>
  <c r="O66" i="10"/>
  <c r="N66" i="10"/>
  <c r="M66" i="10"/>
  <c r="F66" i="10"/>
  <c r="E66" i="10"/>
  <c r="R65" i="10"/>
  <c r="Q65" i="10"/>
  <c r="P65" i="10"/>
  <c r="O65" i="10"/>
  <c r="N65" i="10"/>
  <c r="M65" i="10"/>
  <c r="F65" i="10"/>
  <c r="E65" i="10"/>
  <c r="R64" i="10"/>
  <c r="Q64" i="10"/>
  <c r="P64" i="10"/>
  <c r="O64" i="10"/>
  <c r="N64" i="10"/>
  <c r="M64" i="10"/>
  <c r="F64" i="10"/>
  <c r="E64" i="10"/>
  <c r="R63" i="10"/>
  <c r="Q63" i="10"/>
  <c r="P63" i="10"/>
  <c r="O63" i="10"/>
  <c r="N63" i="10"/>
  <c r="M63" i="10"/>
  <c r="F63" i="10"/>
  <c r="E63" i="10"/>
  <c r="R62" i="10"/>
  <c r="Q62" i="10"/>
  <c r="P62" i="10"/>
  <c r="O62" i="10"/>
  <c r="N62" i="10"/>
  <c r="M62" i="10"/>
  <c r="F62" i="10"/>
  <c r="E62" i="10"/>
  <c r="R61" i="10"/>
  <c r="Q61" i="10"/>
  <c r="P61" i="10"/>
  <c r="O61" i="10"/>
  <c r="N61" i="10"/>
  <c r="M61" i="10"/>
  <c r="F61" i="10"/>
  <c r="E61" i="10"/>
  <c r="R60" i="10"/>
  <c r="Q60" i="10"/>
  <c r="P60" i="10"/>
  <c r="O60" i="10"/>
  <c r="N60" i="10"/>
  <c r="M60" i="10"/>
  <c r="F60" i="10"/>
  <c r="E60" i="10"/>
  <c r="R59" i="10"/>
  <c r="Q59" i="10"/>
  <c r="P59" i="10"/>
  <c r="O59" i="10"/>
  <c r="N59" i="10"/>
  <c r="M59" i="10"/>
  <c r="F59" i="10"/>
  <c r="E59" i="10"/>
  <c r="R58" i="10"/>
  <c r="Q58" i="10"/>
  <c r="P58" i="10"/>
  <c r="O58" i="10"/>
  <c r="N58" i="10"/>
  <c r="M58" i="10"/>
  <c r="F58" i="10"/>
  <c r="E58" i="10"/>
  <c r="R57" i="10"/>
  <c r="Q57" i="10"/>
  <c r="P57" i="10"/>
  <c r="O57" i="10"/>
  <c r="N57" i="10"/>
  <c r="M57" i="10"/>
  <c r="F57" i="10"/>
  <c r="E57" i="10"/>
  <c r="R56" i="10"/>
  <c r="Q56" i="10"/>
  <c r="P56" i="10"/>
  <c r="O56" i="10"/>
  <c r="N56" i="10"/>
  <c r="M56" i="10"/>
  <c r="F56" i="10"/>
  <c r="E56" i="10"/>
  <c r="R55" i="10"/>
  <c r="Q55" i="10"/>
  <c r="P55" i="10"/>
  <c r="O55" i="10"/>
  <c r="N55" i="10"/>
  <c r="M55" i="10"/>
  <c r="F55" i="10"/>
  <c r="E55" i="10"/>
  <c r="R54" i="10"/>
  <c r="Q54" i="10"/>
  <c r="P54" i="10"/>
  <c r="O54" i="10"/>
  <c r="N54" i="10"/>
  <c r="M54" i="10"/>
  <c r="F54" i="10"/>
  <c r="E54" i="10"/>
  <c r="R53" i="10"/>
  <c r="Q53" i="10"/>
  <c r="P53" i="10"/>
  <c r="O53" i="10"/>
  <c r="N53" i="10"/>
  <c r="M53" i="10"/>
  <c r="F53" i="10"/>
  <c r="E53" i="10"/>
  <c r="R52" i="10"/>
  <c r="Q52" i="10"/>
  <c r="P52" i="10"/>
  <c r="O52" i="10"/>
  <c r="N52" i="10"/>
  <c r="M52" i="10"/>
  <c r="F52" i="10"/>
  <c r="E52" i="10"/>
  <c r="R51" i="10"/>
  <c r="Q51" i="10"/>
  <c r="P51" i="10"/>
  <c r="O51" i="10"/>
  <c r="N51" i="10"/>
  <c r="M51" i="10"/>
  <c r="F51" i="10"/>
  <c r="E51" i="10"/>
  <c r="R50" i="10"/>
  <c r="Q50" i="10"/>
  <c r="P50" i="10"/>
  <c r="O50" i="10"/>
  <c r="N50" i="10"/>
  <c r="M50" i="10"/>
  <c r="F50" i="10"/>
  <c r="E50" i="10"/>
  <c r="R49" i="10"/>
  <c r="Q49" i="10"/>
  <c r="P49" i="10"/>
  <c r="O49" i="10"/>
  <c r="N49" i="10"/>
  <c r="M49" i="10"/>
  <c r="F49" i="10"/>
  <c r="E49" i="10"/>
  <c r="R48" i="10"/>
  <c r="Q48" i="10"/>
  <c r="P48" i="10"/>
  <c r="O48" i="10"/>
  <c r="N48" i="10"/>
  <c r="M48" i="10"/>
  <c r="F48" i="10"/>
  <c r="E48" i="10"/>
  <c r="R47" i="10"/>
  <c r="Q47" i="10"/>
  <c r="P47" i="10"/>
  <c r="O47" i="10"/>
  <c r="N47" i="10"/>
  <c r="M47" i="10"/>
  <c r="F47" i="10"/>
  <c r="E47" i="10"/>
  <c r="R46" i="10"/>
  <c r="Q46" i="10"/>
  <c r="P46" i="10"/>
  <c r="O46" i="10"/>
  <c r="N46" i="10"/>
  <c r="M46" i="10"/>
  <c r="F46" i="10"/>
  <c r="E46" i="10"/>
  <c r="R45" i="10"/>
  <c r="Q45" i="10"/>
  <c r="P45" i="10"/>
  <c r="O45" i="10"/>
  <c r="N45" i="10"/>
  <c r="M45" i="10"/>
  <c r="F45" i="10"/>
  <c r="E45" i="10"/>
  <c r="R44" i="10"/>
  <c r="Q44" i="10"/>
  <c r="P44" i="10"/>
  <c r="O44" i="10"/>
  <c r="N44" i="10"/>
  <c r="M44" i="10"/>
  <c r="F44" i="10"/>
  <c r="E44" i="10"/>
  <c r="R43" i="10"/>
  <c r="Q43" i="10"/>
  <c r="P43" i="10"/>
  <c r="O43" i="10"/>
  <c r="N43" i="10"/>
  <c r="M43" i="10"/>
  <c r="F43" i="10"/>
  <c r="E43" i="10"/>
  <c r="R42" i="10"/>
  <c r="Q42" i="10"/>
  <c r="P42" i="10"/>
  <c r="O42" i="10"/>
  <c r="N42" i="10"/>
  <c r="M42" i="10"/>
  <c r="F42" i="10"/>
  <c r="E42" i="10"/>
  <c r="R41" i="10"/>
  <c r="Q41" i="10"/>
  <c r="P41" i="10"/>
  <c r="O41" i="10"/>
  <c r="N41" i="10"/>
  <c r="M41" i="10"/>
  <c r="F41" i="10"/>
  <c r="E41" i="10"/>
  <c r="R40" i="10"/>
  <c r="Q40" i="10"/>
  <c r="P40" i="10"/>
  <c r="O40" i="10"/>
  <c r="N40" i="10"/>
  <c r="M40" i="10"/>
  <c r="F40" i="10"/>
  <c r="E40" i="10"/>
  <c r="R39" i="10"/>
  <c r="Q39" i="10"/>
  <c r="P39" i="10"/>
  <c r="O39" i="10"/>
  <c r="N39" i="10"/>
  <c r="M39" i="10"/>
  <c r="F39" i="10"/>
  <c r="E39" i="10"/>
  <c r="R38" i="10"/>
  <c r="Q38" i="10"/>
  <c r="P38" i="10"/>
  <c r="O38" i="10"/>
  <c r="N38" i="10"/>
  <c r="M38" i="10"/>
  <c r="F38" i="10"/>
  <c r="E38" i="10"/>
  <c r="R37" i="10"/>
  <c r="Q37" i="10"/>
  <c r="P37" i="10"/>
  <c r="O37" i="10"/>
  <c r="N37" i="10"/>
  <c r="M37" i="10"/>
  <c r="F37" i="10"/>
  <c r="E37" i="10"/>
  <c r="R36" i="10"/>
  <c r="Q36" i="10"/>
  <c r="P36" i="10"/>
  <c r="O36" i="10"/>
  <c r="N36" i="10"/>
  <c r="M36" i="10"/>
  <c r="F36" i="10"/>
  <c r="E36" i="10"/>
  <c r="R35" i="10"/>
  <c r="Q35" i="10"/>
  <c r="P35" i="10"/>
  <c r="O35" i="10"/>
  <c r="N35" i="10"/>
  <c r="M35" i="10"/>
  <c r="F35" i="10"/>
  <c r="E35" i="10"/>
  <c r="R34" i="10"/>
  <c r="Q34" i="10"/>
  <c r="P34" i="10"/>
  <c r="O34" i="10"/>
  <c r="N34" i="10"/>
  <c r="M34" i="10"/>
  <c r="F34" i="10"/>
  <c r="E34" i="10"/>
  <c r="R33" i="10"/>
  <c r="Q33" i="10"/>
  <c r="P33" i="10"/>
  <c r="O33" i="10"/>
  <c r="N33" i="10"/>
  <c r="M33" i="10"/>
  <c r="F33" i="10"/>
  <c r="E33" i="10"/>
  <c r="R32" i="10"/>
  <c r="Q32" i="10"/>
  <c r="P32" i="10"/>
  <c r="O32" i="10"/>
  <c r="N32" i="10"/>
  <c r="M32" i="10"/>
  <c r="F32" i="10"/>
  <c r="E32" i="10"/>
  <c r="R31" i="10"/>
  <c r="Q31" i="10"/>
  <c r="P31" i="10"/>
  <c r="O31" i="10"/>
  <c r="N31" i="10"/>
  <c r="M31" i="10"/>
  <c r="F31" i="10"/>
  <c r="E31" i="10"/>
  <c r="R30" i="10"/>
  <c r="Q30" i="10"/>
  <c r="P30" i="10"/>
  <c r="O30" i="10"/>
  <c r="N30" i="10"/>
  <c r="M30" i="10"/>
  <c r="F30" i="10"/>
  <c r="E30" i="10"/>
  <c r="R29" i="10"/>
  <c r="Q29" i="10"/>
  <c r="P29" i="10"/>
  <c r="O29" i="10"/>
  <c r="N29" i="10"/>
  <c r="M29" i="10"/>
  <c r="F29" i="10"/>
  <c r="E29" i="10"/>
  <c r="R28" i="10"/>
  <c r="Q28" i="10"/>
  <c r="P28" i="10"/>
  <c r="O28" i="10"/>
  <c r="N28" i="10"/>
  <c r="M28" i="10"/>
  <c r="F28" i="10"/>
  <c r="E28" i="10"/>
  <c r="R27" i="10"/>
  <c r="Q27" i="10"/>
  <c r="P27" i="10"/>
  <c r="O27" i="10"/>
  <c r="N27" i="10"/>
  <c r="M27" i="10"/>
  <c r="F27" i="10"/>
  <c r="E27" i="10"/>
  <c r="R26" i="10"/>
  <c r="Q26" i="10"/>
  <c r="P26" i="10"/>
  <c r="O26" i="10"/>
  <c r="N26" i="10"/>
  <c r="M26" i="10"/>
  <c r="F26" i="10"/>
  <c r="E26" i="10"/>
  <c r="R25" i="10"/>
  <c r="Q25" i="10"/>
  <c r="P25" i="10"/>
  <c r="O25" i="10"/>
  <c r="N25" i="10"/>
  <c r="M25" i="10"/>
  <c r="F25" i="10"/>
  <c r="E25" i="10"/>
  <c r="R24" i="10"/>
  <c r="Q24" i="10"/>
  <c r="P24" i="10"/>
  <c r="O24" i="10"/>
  <c r="N24" i="10"/>
  <c r="M24" i="10"/>
  <c r="F24" i="10"/>
  <c r="E24" i="10"/>
  <c r="R23" i="10"/>
  <c r="Q23" i="10"/>
  <c r="P23" i="10"/>
  <c r="O23" i="10"/>
  <c r="N23" i="10"/>
  <c r="M23" i="10"/>
  <c r="F23" i="10"/>
  <c r="E23" i="10"/>
  <c r="R22" i="10"/>
  <c r="Q22" i="10"/>
  <c r="P22" i="10"/>
  <c r="O22" i="10"/>
  <c r="N22" i="10"/>
  <c r="M22" i="10"/>
  <c r="F22" i="10"/>
  <c r="E22" i="10"/>
  <c r="R21" i="10"/>
  <c r="Q21" i="10"/>
  <c r="P21" i="10"/>
  <c r="O21" i="10"/>
  <c r="N21" i="10"/>
  <c r="M21" i="10"/>
  <c r="F21" i="10"/>
  <c r="E21" i="10"/>
  <c r="R20" i="10"/>
  <c r="Q20" i="10"/>
  <c r="P20" i="10"/>
  <c r="O20" i="10"/>
  <c r="N20" i="10"/>
  <c r="M20" i="10"/>
  <c r="F20" i="10"/>
  <c r="E20" i="10"/>
  <c r="R19" i="10"/>
  <c r="Q19" i="10"/>
  <c r="P19" i="10"/>
  <c r="O19" i="10"/>
  <c r="N19" i="10"/>
  <c r="M19" i="10"/>
  <c r="F19" i="10"/>
  <c r="E19" i="10"/>
  <c r="R18" i="10"/>
  <c r="Q18" i="10"/>
  <c r="P18" i="10"/>
  <c r="O18" i="10"/>
  <c r="N18" i="10"/>
  <c r="M18" i="10"/>
  <c r="F18" i="10"/>
  <c r="E18" i="10"/>
  <c r="R17" i="10"/>
  <c r="Q17" i="10"/>
  <c r="P17" i="10"/>
  <c r="O17" i="10"/>
  <c r="N17" i="10"/>
  <c r="M17" i="10"/>
  <c r="F17" i="10"/>
  <c r="E17" i="10"/>
  <c r="R16" i="10"/>
  <c r="Q16" i="10"/>
  <c r="P16" i="10"/>
  <c r="O16" i="10"/>
  <c r="N16" i="10"/>
  <c r="M16" i="10"/>
  <c r="F16" i="10"/>
  <c r="E16" i="10"/>
  <c r="R15" i="10"/>
  <c r="Q15" i="10"/>
  <c r="P15" i="10"/>
  <c r="O15" i="10"/>
  <c r="N15" i="10"/>
  <c r="M15" i="10"/>
  <c r="F15" i="10"/>
  <c r="E15" i="10"/>
  <c r="R14" i="10"/>
  <c r="Q14" i="10"/>
  <c r="P14" i="10"/>
  <c r="O14" i="10"/>
  <c r="N14" i="10"/>
  <c r="M14" i="10"/>
  <c r="F14" i="10"/>
  <c r="E14" i="10"/>
  <c r="R13" i="10"/>
  <c r="Q13" i="10"/>
  <c r="P13" i="10"/>
  <c r="O13" i="10"/>
  <c r="N13" i="10"/>
  <c r="M13" i="10"/>
  <c r="F13" i="10"/>
  <c r="E13" i="10"/>
  <c r="R12" i="10"/>
  <c r="Q12" i="10"/>
  <c r="P12" i="10"/>
  <c r="O12" i="10"/>
  <c r="N12" i="10"/>
  <c r="M12" i="10"/>
  <c r="F12" i="10"/>
  <c r="E12" i="10"/>
  <c r="R11" i="10"/>
  <c r="Q11" i="10"/>
  <c r="P11" i="10"/>
  <c r="O11" i="10"/>
  <c r="N11" i="10"/>
  <c r="M11" i="10"/>
  <c r="F11" i="10"/>
  <c r="E11" i="10"/>
  <c r="R10" i="10"/>
  <c r="Q10" i="10"/>
  <c r="P10" i="10"/>
  <c r="O10" i="10"/>
  <c r="N10" i="10"/>
  <c r="F10" i="10"/>
  <c r="E10" i="10"/>
  <c r="R9" i="10"/>
  <c r="Q9" i="10"/>
  <c r="P9" i="10"/>
  <c r="O9" i="10"/>
  <c r="N9" i="10"/>
  <c r="M9" i="10"/>
  <c r="F9" i="10"/>
  <c r="E9" i="10"/>
  <c r="R8" i="10"/>
  <c r="Q8" i="10"/>
  <c r="P8" i="10"/>
  <c r="O8" i="10"/>
  <c r="N8" i="10"/>
  <c r="M8" i="10"/>
  <c r="F8" i="10"/>
  <c r="E8" i="10"/>
  <c r="R7" i="10"/>
  <c r="Q7" i="10"/>
  <c r="P7" i="10"/>
  <c r="O7" i="10"/>
  <c r="N7" i="10"/>
  <c r="M7" i="10"/>
  <c r="F7" i="10"/>
  <c r="E7" i="10"/>
  <c r="R6" i="10"/>
  <c r="Q6" i="10"/>
  <c r="P6" i="10"/>
  <c r="O6" i="10"/>
  <c r="N6" i="10"/>
  <c r="M6" i="10"/>
  <c r="F6" i="10"/>
  <c r="E6" i="10"/>
  <c r="R5" i="10"/>
  <c r="Q5" i="10"/>
  <c r="P5" i="10"/>
  <c r="O5" i="10"/>
  <c r="N5" i="10"/>
  <c r="M5" i="10"/>
  <c r="F5" i="10"/>
  <c r="E5" i="10"/>
  <c r="R4" i="10"/>
  <c r="Q4" i="10"/>
  <c r="P4" i="10"/>
  <c r="O4" i="10"/>
  <c r="N4" i="10"/>
  <c r="M4" i="10"/>
  <c r="F4" i="10"/>
  <c r="E4" i="10"/>
  <c r="R3" i="10"/>
  <c r="Q3" i="10"/>
  <c r="P3" i="10"/>
  <c r="O3" i="10"/>
  <c r="N3" i="10"/>
  <c r="M3" i="10"/>
  <c r="F3" i="10"/>
  <c r="E3" i="10"/>
  <c r="R2" i="10"/>
  <c r="Q2" i="10"/>
  <c r="P2" i="10"/>
  <c r="O2" i="10"/>
  <c r="N2" i="10"/>
  <c r="M2" i="10"/>
  <c r="F2" i="10"/>
  <c r="E2" i="10"/>
  <c r="K3" i="9"/>
  <c r="K2"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C6" i="11" l="1"/>
  <c r="C5" i="1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2" i="5"/>
  <c r="F101" i="6" l="1"/>
  <c r="F77" i="6"/>
  <c r="F90" i="6"/>
  <c r="F30" i="6"/>
  <c r="F97" i="6"/>
  <c r="F85" i="6"/>
  <c r="F60" i="6"/>
  <c r="F63" i="6"/>
  <c r="F12" i="6"/>
  <c r="F59" i="6"/>
  <c r="F5" i="6"/>
  <c r="F49" i="6"/>
  <c r="F82" i="6"/>
  <c r="F98" i="6"/>
  <c r="F11" i="6"/>
  <c r="F62" i="6"/>
  <c r="F18" i="6"/>
  <c r="F88" i="6"/>
  <c r="F56" i="6"/>
  <c r="F58" i="6"/>
  <c r="F71" i="6"/>
  <c r="F35" i="6"/>
  <c r="F46" i="6"/>
  <c r="F42" i="6"/>
  <c r="F37" i="6"/>
  <c r="F50" i="6"/>
  <c r="F45" i="6"/>
  <c r="F27" i="6"/>
  <c r="F94" i="6"/>
  <c r="F80" i="6"/>
  <c r="F48" i="6"/>
  <c r="F86" i="6"/>
  <c r="F54" i="6"/>
  <c r="F78" i="6"/>
  <c r="F22" i="6"/>
  <c r="F64" i="6"/>
  <c r="F14" i="6"/>
  <c r="F100" i="6"/>
  <c r="F68" i="6"/>
  <c r="F74" i="6"/>
  <c r="F52" i="6"/>
  <c r="F23" i="6"/>
  <c r="F79" i="6"/>
  <c r="F66" i="6"/>
  <c r="F7" i="6"/>
  <c r="F92" i="6"/>
  <c r="F25" i="6"/>
  <c r="F95" i="6"/>
  <c r="F40" i="6"/>
  <c r="F33" i="6"/>
  <c r="F84" i="6"/>
  <c r="F26" i="6"/>
  <c r="F38" i="6"/>
  <c r="F44" i="6"/>
  <c r="F67" i="6"/>
  <c r="F32" i="6"/>
  <c r="F93" i="6"/>
  <c r="F4" i="6"/>
  <c r="F9" i="6"/>
  <c r="F96" i="6"/>
  <c r="F15" i="6"/>
  <c r="F2" i="6"/>
  <c r="F83" i="6"/>
  <c r="F51" i="6"/>
  <c r="F89" i="6"/>
  <c r="F87" i="6"/>
  <c r="F36" i="6"/>
  <c r="F21" i="6"/>
  <c r="F31" i="6"/>
  <c r="F61" i="6"/>
  <c r="F55" i="6"/>
  <c r="F99" i="6"/>
  <c r="F13" i="6"/>
  <c r="F57" i="6"/>
  <c r="F47" i="6"/>
  <c r="F76" i="6"/>
  <c r="F10" i="6"/>
  <c r="F28" i="6"/>
  <c r="F69" i="6"/>
  <c r="F73" i="6"/>
  <c r="F17" i="6"/>
  <c r="F29" i="6"/>
  <c r="F81" i="6"/>
  <c r="F24" i="6"/>
  <c r="F19" i="6"/>
  <c r="F20" i="6"/>
  <c r="F3" i="6"/>
  <c r="F75" i="6"/>
  <c r="F70" i="6"/>
  <c r="F34" i="6"/>
  <c r="F72" i="6"/>
  <c r="F39" i="6"/>
  <c r="F6" i="6"/>
  <c r="F41" i="6"/>
  <c r="F8" i="6"/>
  <c r="F65" i="6"/>
  <c r="F16" i="6"/>
  <c r="F53" i="6"/>
  <c r="F43" i="6"/>
  <c r="F91" i="6"/>
</calcChain>
</file>

<file path=xl/sharedStrings.xml><?xml version="1.0" encoding="utf-8"?>
<sst xmlns="http://schemas.openxmlformats.org/spreadsheetml/2006/main" count="53696" uniqueCount="4017">
  <si>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</si>
  <si>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</si>
  <si>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</si>
  <si>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</si>
  <si>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</si>
  <si>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</si>
  <si>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</si>
  <si>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</si>
  <si>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</si>
  <si>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</si>
  <si>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</si>
  <si>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</si>
  <si>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</si>
  <si>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</si>
  <si>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</si>
  <si>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</si>
  <si>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</si>
  <si>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</si>
  <si>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</si>
  <si>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</si>
  <si>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</si>
  <si>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</si>
  <si>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</si>
  <si>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</si>
  <si>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</si>
  <si>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</si>
  <si>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</si>
  <si>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</si>
  <si>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</si>
  <si>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</si>
  <si>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</si>
  <si>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</si>
  <si>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</si>
  <si>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</si>
  <si>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</si>
  <si>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</si>
  <si>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</si>
  <si>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</si>
  <si>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</si>
  <si>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</si>
  <si>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</si>
  <si>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</si>
  <si>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</si>
  <si>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</si>
  <si>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</si>
  <si>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</si>
  <si>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</si>
  <si>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</si>
  <si>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</si>
  <si>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</si>
  <si>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</si>
  <si>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</si>
  <si>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</si>
  <si>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</si>
  <si>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</si>
  <si>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</si>
  <si>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</si>
  <si>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</si>
  <si>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</si>
  <si>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</si>
  <si>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</si>
  <si>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</si>
  <si>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</si>
  <si>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</si>
  <si>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</si>
  <si>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</si>
  <si>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</si>
  <si>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</si>
  <si>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</si>
  <si>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</si>
  <si>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</si>
  <si>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</si>
  <si>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</si>
  <si>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</si>
  <si>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</si>
  <si>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</si>
  <si>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</si>
  <si>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</si>
  <si>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</si>
  <si>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</si>
  <si>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</si>
  <si>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</si>
  <si>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</si>
  <si>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</si>
  <si>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</si>
  <si>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</si>
  <si>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</si>
  <si>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</si>
  <si>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</si>
  <si>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</si>
  <si>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</si>
  <si>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</si>
  <si>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</si>
  <si>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</si>
  <si>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</si>
  <si>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</si>
  <si>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</si>
  <si>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</si>
  <si>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</si>
  <si>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</si>
  <si>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</si>
  <si>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</si>
  <si>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</si>
  <si>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</si>
  <si>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</si>
  <si>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</si>
  <si>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</si>
  <si>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</si>
  <si>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</si>
  <si>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</si>
  <si>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</si>
  <si>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</si>
  <si>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</si>
  <si>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</si>
  <si>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</si>
  <si>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</si>
  <si>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</si>
  <si>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</si>
  <si>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</si>
  <si>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</si>
  <si>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</si>
  <si>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</si>
  <si>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</si>
  <si>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</si>
  <si>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</si>
  <si>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</si>
  <si>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</si>
  <si>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</si>
  <si>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</si>
  <si>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</si>
  <si>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</si>
  <si>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</si>
  <si>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</si>
  <si>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</si>
  <si>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</si>
  <si>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</si>
  <si>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</si>
  <si>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</si>
  <si>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</si>
  <si>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</si>
  <si>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</si>
  <si>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</si>
  <si>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</si>
  <si>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</si>
  <si>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</si>
  <si>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</si>
  <si>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</si>
  <si>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</si>
  <si>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</si>
  <si>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</si>
  <si>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</si>
  <si>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</si>
  <si>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</si>
  <si>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</si>
  <si>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</si>
  <si>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</si>
  <si>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</si>
  <si>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</si>
  <si>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</si>
  <si>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</si>
  <si>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</si>
  <si>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</si>
  <si>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</si>
  <si>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</si>
  <si>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</si>
  <si>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</si>
  <si>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</si>
  <si>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</si>
  <si>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</si>
  <si>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</si>
  <si>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</si>
  <si>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</si>
  <si>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</si>
  <si>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</si>
  <si>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</si>
  <si>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</si>
  <si>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</si>
  <si>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</si>
  <si>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</si>
  <si>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</si>
  <si>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</si>
  <si>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</si>
  <si>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</si>
  <si>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</si>
  <si>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</si>
  <si>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</si>
  <si>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</si>
  <si>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</si>
  <si>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</si>
  <si>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</si>
  <si>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</si>
  <si>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</si>
  <si>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</si>
  <si>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</si>
  <si>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</si>
  <si>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</si>
  <si>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</si>
  <si>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</si>
  <si>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</si>
  <si>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</si>
  <si>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</si>
  <si>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</si>
  <si>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</si>
  <si>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</si>
  <si>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</si>
  <si>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</si>
  <si>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</si>
  <si>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</si>
  <si>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</si>
  <si>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</si>
  <si>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</si>
  <si>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</si>
  <si>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</si>
  <si>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</si>
  <si>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</si>
  <si>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</si>
  <si>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</si>
  <si>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</si>
  <si>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</si>
  <si>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</si>
  <si>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</si>
  <si>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</si>
  <si>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</si>
  <si>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</si>
  <si>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</si>
  <si>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</si>
  <si>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</si>
  <si>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</si>
  <si>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</si>
  <si>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</si>
  <si>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</si>
  <si>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</si>
  <si>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</si>
  <si>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</si>
  <si>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</si>
  <si>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</si>
  <si>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</si>
  <si>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</si>
  <si>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</si>
  <si>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</si>
  <si>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</si>
  <si>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</si>
  <si>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</si>
  <si>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</si>
  <si>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</si>
  <si>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</si>
  <si>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</si>
  <si>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</si>
  <si>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</si>
  <si>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</si>
  <si>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</si>
  <si>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</si>
  <si>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</si>
  <si>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</si>
  <si>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</si>
  <si>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</si>
  <si>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</si>
  <si>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</si>
  <si>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</si>
  <si>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</si>
  <si>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</si>
  <si>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</si>
  <si>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</si>
  <si>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</si>
  <si>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</si>
  <si>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</si>
  <si>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</si>
  <si>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</si>
  <si>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</si>
  <si>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</si>
  <si>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</si>
  <si>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</si>
  <si>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</si>
  <si>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</si>
  <si>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</si>
  <si>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</si>
  <si>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</si>
  <si>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</si>
  <si>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</si>
  <si>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</si>
  <si>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</si>
  <si>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</si>
  <si>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</si>
  <si>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</si>
  <si>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</si>
  <si>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</si>
  <si>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</si>
  <si>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</si>
  <si>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</si>
  <si>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</si>
  <si>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</si>
  <si>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</si>
  <si>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</si>
  <si>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</si>
  <si>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</si>
  <si>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</si>
  <si>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</si>
  <si>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</si>
  <si>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</si>
  <si>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</si>
  <si>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</si>
  <si>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</si>
  <si>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</si>
  <si>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</si>
  <si>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</si>
  <si>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</si>
  <si>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</si>
  <si>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</si>
  <si>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</si>
  <si>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</si>
  <si>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</si>
  <si>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</si>
  <si>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</si>
  <si>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</si>
  <si>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</si>
  <si>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</si>
  <si>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</si>
  <si>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</si>
  <si>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</si>
  <si>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</si>
  <si>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</si>
  <si>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</si>
  <si>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</si>
  <si>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</si>
  <si>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</si>
  <si>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</si>
  <si>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</si>
  <si>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</si>
  <si>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</si>
  <si>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</si>
  <si>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</si>
  <si>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</si>
  <si>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</si>
  <si>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</si>
  <si>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</si>
  <si>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</si>
  <si>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</si>
  <si>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</si>
  <si>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</si>
  <si>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</si>
  <si>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</si>
  <si>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</si>
  <si>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</si>
  <si>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</si>
  <si>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</si>
  <si>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</si>
  <si>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</si>
  <si>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</si>
  <si>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</si>
  <si>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</si>
  <si>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</si>
  <si>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</si>
  <si>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</si>
  <si>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</si>
  <si>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</si>
  <si>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</si>
  <si>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</si>
  <si>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</si>
  <si>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</si>
  <si>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</si>
  <si>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</si>
  <si>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</si>
  <si>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</si>
  <si>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</si>
  <si>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</si>
  <si>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</si>
  <si>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</si>
  <si>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</si>
  <si>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</si>
  <si>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</si>
  <si>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</si>
  <si>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</si>
  <si>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</si>
  <si>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</si>
  <si>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</si>
  <si>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</si>
  <si>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</si>
  <si>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</si>
  <si>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</si>
  <si>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</si>
  <si>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</si>
  <si>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</si>
  <si>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</si>
  <si>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</si>
  <si>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</si>
  <si>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</si>
  <si>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</si>
  <si>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</si>
  <si>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</si>
  <si>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</si>
  <si>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</si>
  <si>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</si>
  <si>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</si>
  <si>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</si>
  <si>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</si>
  <si>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</si>
  <si>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</si>
  <si>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</si>
  <si>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</si>
  <si>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</si>
  <si>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</si>
  <si>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</si>
  <si>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</si>
  <si>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</si>
  <si>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</si>
  <si>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</si>
  <si>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</si>
  <si>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</si>
  <si>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</si>
  <si>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</si>
  <si>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</si>
  <si>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</si>
  <si>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</si>
  <si>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</si>
  <si>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</si>
  <si>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</si>
  <si>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</si>
  <si>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</si>
  <si>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</si>
  <si>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</si>
  <si>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</si>
  <si>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</si>
  <si>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</si>
  <si>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</si>
  <si>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</si>
  <si>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</si>
  <si>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</si>
  <si>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</si>
  <si>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</si>
  <si>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</si>
  <si>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</si>
  <si>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</si>
  <si>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</si>
  <si>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</si>
  <si>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</si>
  <si>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</si>
  <si>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</si>
  <si>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</si>
  <si>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</si>
  <si>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</si>
  <si>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</si>
  <si>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</si>
  <si>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</si>
  <si>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</si>
  <si>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</si>
  <si>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</si>
  <si>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</si>
  <si>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</si>
  <si>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</si>
  <si>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</si>
  <si>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</si>
  <si>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</si>
  <si>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</si>
  <si>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</si>
  <si>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</si>
  <si>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</si>
  <si>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</si>
  <si>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</si>
  <si>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</si>
  <si>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</si>
  <si>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</si>
  <si>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</si>
  <si>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</si>
  <si>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</si>
  <si>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</si>
  <si>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</si>
  <si>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</si>
  <si>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</si>
  <si>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</si>
  <si>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</si>
  <si>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</si>
  <si>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</si>
  <si>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</si>
  <si>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</si>
  <si>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</si>
  <si>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</si>
  <si>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</si>
  <si>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</si>
  <si>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</si>
  <si>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</si>
  <si>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</si>
  <si>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</si>
  <si>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</si>
  <si>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</si>
  <si>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</si>
  <si>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</si>
  <si>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</si>
  <si>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</si>
  <si>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</si>
  <si>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</si>
  <si>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</si>
  <si>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</si>
  <si>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</si>
  <si>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</si>
  <si>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</si>
  <si>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</si>
  <si>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</si>
  <si>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</si>
  <si>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</si>
  <si>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</si>
  <si>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</si>
  <si>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</si>
  <si>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</si>
  <si>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</si>
  <si>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</si>
  <si>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</si>
  <si>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</si>
  <si>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</si>
  <si>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</si>
  <si>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</si>
  <si>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</si>
  <si>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</si>
  <si>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</si>
  <si>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</si>
  <si>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</si>
  <si>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</si>
  <si>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</si>
  <si>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</si>
  <si>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</si>
  <si>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</si>
  <si>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</si>
  <si>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</si>
  <si>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</si>
  <si>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</si>
  <si>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</si>
  <si>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</si>
  <si>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</si>
  <si>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</si>
  <si>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</si>
  <si>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</si>
  <si>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</si>
  <si>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</si>
  <si>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</si>
  <si>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</si>
  <si>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</si>
  <si>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</si>
  <si>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</si>
  <si>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</si>
  <si>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</si>
  <si>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</si>
  <si>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</si>
  <si>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</si>
  <si>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</si>
  <si>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</si>
  <si>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</si>
  <si>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</si>
  <si>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</si>
  <si>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</si>
  <si>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</si>
  <si>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</si>
  <si>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</si>
  <si>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</si>
  <si>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</si>
  <si>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</si>
  <si>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</si>
  <si>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</si>
  <si>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</si>
  <si>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</si>
  <si>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</si>
  <si>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</si>
  <si>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</si>
  <si>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</si>
  <si>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</si>
  <si>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</si>
  <si>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</si>
  <si>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</si>
  <si>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</si>
  <si>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</si>
  <si>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</si>
  <si>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</si>
  <si>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</si>
  <si>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</si>
  <si>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</si>
  <si>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</si>
  <si>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</si>
  <si>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</si>
  <si>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</si>
  <si>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</si>
  <si>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</si>
  <si>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</si>
  <si>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</si>
  <si>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</si>
  <si>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</si>
  <si>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</si>
  <si>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</si>
  <si>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</si>
  <si>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</si>
  <si>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</si>
  <si>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</si>
  <si>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</si>
  <si>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</si>
  <si>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</si>
  <si>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</si>
  <si>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</si>
  <si>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</si>
  <si>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</si>
  <si>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</si>
  <si>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</si>
  <si>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</si>
  <si>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</si>
  <si>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</si>
  <si>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</si>
  <si>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</si>
  <si>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</si>
  <si>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</si>
  <si>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</si>
  <si>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</si>
  <si>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</si>
  <si>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</si>
  <si>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</si>
  <si>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</si>
  <si>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</si>
  <si>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</si>
  <si>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</si>
  <si>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</si>
  <si>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</si>
  <si>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</si>
  <si>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</si>
  <si>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</si>
  <si>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</si>
  <si>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</si>
  <si>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</si>
  <si>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</si>
  <si>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</si>
  <si>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</si>
  <si>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</si>
  <si>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</si>
  <si>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</si>
  <si>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</si>
  <si>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</si>
  <si>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</si>
  <si>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</si>
  <si>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</si>
  <si>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</si>
  <si>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</si>
  <si>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</si>
  <si>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</si>
  <si>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</si>
  <si>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</si>
  <si>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</si>
  <si>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</si>
  <si>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</si>
  <si>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</si>
  <si>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</si>
  <si>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</si>
  <si>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</si>
  <si>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</si>
  <si>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</si>
  <si>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</si>
  <si>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</si>
  <si>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</si>
  <si>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</si>
  <si>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</si>
  <si>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</si>
  <si>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</si>
  <si>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</si>
  <si>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</si>
  <si>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</si>
  <si>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</si>
  <si>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</si>
  <si>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</si>
  <si>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</si>
  <si>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</si>
  <si>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</si>
  <si>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</si>
  <si>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</si>
  <si>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</si>
  <si>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</si>
  <si>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</si>
  <si>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</si>
  <si>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</si>
  <si>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</si>
  <si>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</si>
  <si>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</si>
  <si>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</si>
  <si>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</si>
  <si>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</si>
  <si>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</si>
  <si>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</si>
  <si>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</si>
  <si>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</si>
  <si>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</si>
  <si>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</si>
  <si>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</si>
  <si>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</si>
  <si>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</si>
  <si>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</si>
  <si>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</si>
  <si>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</si>
  <si>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</si>
  <si>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</si>
  <si>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</si>
  <si>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</si>
  <si>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</si>
  <si>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</si>
  <si>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</si>
  <si>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</si>
  <si>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</si>
  <si>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</si>
  <si>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</si>
  <si>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</si>
  <si>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</si>
  <si>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</si>
  <si>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</si>
  <si>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</si>
  <si>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</si>
  <si>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</si>
  <si>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</si>
  <si>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</si>
  <si>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</si>
  <si>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</si>
  <si>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</si>
  <si>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</si>
  <si>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</si>
  <si>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</si>
  <si>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</si>
  <si>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</si>
  <si>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</si>
  <si>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</si>
  <si>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</si>
  <si>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</si>
  <si>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</si>
  <si>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</si>
  <si>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</si>
  <si>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</si>
  <si>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</si>
  <si>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</si>
  <si>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</si>
  <si>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</si>
  <si>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</si>
  <si>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</si>
  <si>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</si>
  <si>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</si>
  <si>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</si>
  <si>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</si>
  <si>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</si>
  <si>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</si>
  <si>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</si>
  <si>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</si>
  <si>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</si>
  <si>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</si>
  <si>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</si>
  <si>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</si>
  <si>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</si>
  <si>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</si>
  <si>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</si>
  <si>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</si>
  <si>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</si>
  <si>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</si>
  <si>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</si>
  <si>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</si>
  <si>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</si>
  <si>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</si>
  <si>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</si>
  <si>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</si>
  <si>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</si>
  <si>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</si>
  <si>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</si>
  <si>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</si>
  <si>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</si>
  <si>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</si>
  <si>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</si>
  <si>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</si>
  <si>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</si>
  <si>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</si>
  <si>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</si>
  <si>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</si>
  <si>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</si>
  <si>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</si>
  <si>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</si>
  <si>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</si>
  <si>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</si>
  <si>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</si>
  <si>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</si>
  <si>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</si>
  <si>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</si>
  <si>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</si>
  <si>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</si>
  <si>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</si>
  <si>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</si>
  <si>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</si>
  <si>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</si>
  <si>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</si>
  <si>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</si>
  <si>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</si>
  <si>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</si>
  <si>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</si>
  <si>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</si>
  <si>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</si>
  <si>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</si>
  <si>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</si>
  <si>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</si>
  <si>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</si>
  <si>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</si>
  <si>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</si>
  <si>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</si>
  <si>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</si>
  <si>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</si>
  <si>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</si>
  <si>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</si>
  <si>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</si>
  <si>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</si>
  <si>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</si>
  <si>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</si>
  <si>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</si>
  <si>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</si>
  <si>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</si>
  <si>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</si>
  <si>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</si>
  <si>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</si>
  <si>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</si>
  <si>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</si>
  <si>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</si>
  <si>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</si>
  <si>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</si>
  <si>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</si>
  <si>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</si>
  <si>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</si>
  <si>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</si>
  <si>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</si>
  <si>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</si>
  <si>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</si>
  <si>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</si>
  <si>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</si>
  <si>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</si>
  <si>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</si>
  <si>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</si>
  <si>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</si>
  <si>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</si>
  <si>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</si>
  <si>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</si>
  <si>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</si>
  <si>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</si>
  <si>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</si>
  <si>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</si>
  <si>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</si>
  <si>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</si>
  <si>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</si>
  <si>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</si>
  <si>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</si>
  <si>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</si>
  <si>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</si>
  <si>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</si>
  <si>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</si>
  <si>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</si>
  <si>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</si>
  <si>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</si>
  <si>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</si>
  <si>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</si>
  <si>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</si>
  <si>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</si>
  <si>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</si>
  <si>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</si>
  <si>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</si>
  <si>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</si>
  <si>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</si>
  <si>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</si>
  <si>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</si>
  <si>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</si>
  <si>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</si>
  <si>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</si>
  <si>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</si>
  <si>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</si>
  <si>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</si>
  <si>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</si>
  <si>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</si>
  <si>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</si>
  <si>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</si>
  <si>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</si>
  <si>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</si>
  <si>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</si>
  <si>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</si>
  <si>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</si>
  <si>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</si>
  <si>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</si>
  <si>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</si>
  <si>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</si>
  <si>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</si>
  <si>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</si>
  <si>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</si>
  <si>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</si>
  <si>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</si>
  <si>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</si>
  <si>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</si>
  <si>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</si>
  <si>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</si>
  <si>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</si>
  <si>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</si>
  <si>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</si>
  <si>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</si>
  <si>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</si>
  <si>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</si>
  <si>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</si>
  <si>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</si>
  <si>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</si>
  <si>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</si>
  <si>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</si>
  <si>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</si>
  <si>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</si>
  <si>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</si>
  <si>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</si>
  <si>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</si>
  <si>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</si>
  <si>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</si>
  <si>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</si>
  <si>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</si>
  <si>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</si>
  <si>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</si>
  <si>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</si>
  <si>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</si>
  <si>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</si>
  <si>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</si>
  <si>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</si>
  <si>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</si>
  <si>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</si>
  <si>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</si>
  <si>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</si>
  <si>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</si>
  <si>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</si>
  <si>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</si>
  <si>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</si>
  <si>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</si>
  <si>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</si>
  <si>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</si>
  <si>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</si>
  <si>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</si>
  <si>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</si>
  <si>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</si>
  <si>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</si>
  <si>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</si>
  <si>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</si>
  <si>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</si>
  <si>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</si>
  <si>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</si>
  <si>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</si>
  <si>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</si>
  <si>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</si>
  <si>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</si>
  <si>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</si>
  <si>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</si>
  <si>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</si>
  <si>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</si>
  <si>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</si>
  <si>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</si>
  <si>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</si>
  <si>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</si>
  <si>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</si>
  <si>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</si>
  <si>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</si>
  <si>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</si>
  <si>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</si>
  <si>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</si>
  <si>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</si>
  <si>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</si>
  <si>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</si>
  <si>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</si>
  <si>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</si>
  <si>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</si>
  <si>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</si>
  <si>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</si>
  <si>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</si>
  <si>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</si>
  <si>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</si>
  <si>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</si>
  <si>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</si>
  <si>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</si>
  <si>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</si>
  <si>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</si>
  <si>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</si>
  <si>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</si>
  <si>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</si>
  <si>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</si>
  <si>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</si>
  <si>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</si>
  <si>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</si>
  <si>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</si>
  <si>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</si>
  <si>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</si>
  <si>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</si>
  <si>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</si>
  <si>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</si>
  <si>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</si>
  <si>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</si>
  <si>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</si>
  <si>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</si>
  <si>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</si>
  <si>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</si>
  <si>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</si>
  <si>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</si>
  <si>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</si>
  <si>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</si>
  <si>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</si>
  <si>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</si>
  <si>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</si>
  <si>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</si>
  <si>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</si>
  <si>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</si>
  <si>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</si>
  <si>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</si>
  <si>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</si>
  <si>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</si>
  <si>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</si>
  <si>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</si>
  <si>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</si>
  <si>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</si>
  <si>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</si>
  <si>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</si>
  <si>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</si>
  <si>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</si>
  <si>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</si>
  <si>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</si>
  <si>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</si>
  <si>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</si>
  <si>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</si>
  <si>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</si>
  <si>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</si>
  <si>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</si>
  <si>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</si>
  <si>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</si>
  <si>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</si>
  <si>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</si>
  <si>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</si>
  <si>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</si>
  <si>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</si>
  <si>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</si>
  <si>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</si>
  <si>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</si>
  <si>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</si>
  <si>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</si>
  <si>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</si>
  <si>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</si>
  <si>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</si>
  <si>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</si>
  <si>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</si>
  <si>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</si>
  <si>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</si>
  <si>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</si>
  <si>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</si>
  <si>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</si>
  <si>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</si>
  <si>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</si>
  <si>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</si>
  <si>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</si>
  <si>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</si>
  <si>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</si>
  <si>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</si>
  <si>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</si>
  <si>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</si>
  <si>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</si>
  <si>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</si>
  <si>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</si>
  <si>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</si>
  <si>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</si>
  <si>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</si>
  <si>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</si>
  <si>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</si>
  <si>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</si>
  <si>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</si>
  <si>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</si>
  <si>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</si>
  <si>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</si>
  <si>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</si>
  <si>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</si>
  <si>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</si>
  <si>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</si>
  <si>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</si>
  <si>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</si>
  <si>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</si>
  <si>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</si>
  <si>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</si>
  <si>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</si>
  <si>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</si>
  <si>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</si>
  <si>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</si>
  <si>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</si>
  <si>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</si>
  <si>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</si>
  <si>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</si>
  <si>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</si>
  <si>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</si>
  <si>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</si>
  <si>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</si>
  <si>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</si>
  <si>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</si>
  <si>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</si>
  <si>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</si>
  <si>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</si>
  <si>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</si>
  <si>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</si>
  <si>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</si>
  <si>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</si>
  <si>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</si>
  <si>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</si>
  <si>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</si>
  <si>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</si>
  <si>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</si>
  <si>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</si>
  <si>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</si>
  <si>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</si>
  <si>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</si>
  <si>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</si>
  <si>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</si>
  <si>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</si>
  <si>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</si>
  <si>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</si>
  <si>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</si>
  <si>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</si>
  <si>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</si>
  <si>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</si>
  <si>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</si>
  <si>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</si>
  <si>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</si>
  <si>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</si>
  <si>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</si>
  <si>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</si>
  <si>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</si>
  <si>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</si>
  <si>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</si>
  <si>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</si>
  <si>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</si>
  <si>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</si>
  <si>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</si>
  <si>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</si>
  <si>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</si>
  <si>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</si>
  <si>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</si>
  <si>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</si>
  <si>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</si>
  <si>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</si>
  <si>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</si>
  <si>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</si>
  <si>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</si>
  <si>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</si>
  <si>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</si>
  <si>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</si>
  <si>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</si>
  <si>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</si>
  <si>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</si>
  <si>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</si>
  <si>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</si>
  <si>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</si>
  <si>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</si>
  <si>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</si>
  <si>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</si>
  <si>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</si>
  <si>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</si>
  <si>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</si>
  <si>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</si>
  <si>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</si>
  <si>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</si>
  <si>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</si>
  <si>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</si>
  <si>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</si>
  <si>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</si>
  <si>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</si>
  <si>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</si>
  <si>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</si>
  <si>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</si>
  <si>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</si>
  <si>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</si>
  <si>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</si>
  <si>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</si>
  <si>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</si>
  <si>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</si>
  <si>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</si>
  <si>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</si>
  <si>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</si>
  <si>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</si>
  <si>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</si>
  <si>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</si>
  <si>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</si>
  <si>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</si>
  <si>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</si>
  <si>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</si>
  <si>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</si>
  <si>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</si>
  <si>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</si>
  <si>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</si>
  <si>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</si>
  <si>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</si>
  <si>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</si>
  <si>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</si>
  <si>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</si>
  <si>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</si>
  <si>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</si>
  <si>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</si>
  <si>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</si>
  <si>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</si>
  <si>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</si>
  <si>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</si>
  <si>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</si>
  <si>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</si>
  <si>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</si>
  <si>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</si>
  <si>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</si>
  <si>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</si>
  <si>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</si>
  <si>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</si>
  <si>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</si>
  <si>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</si>
  <si>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</si>
  <si>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</si>
  <si>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</si>
  <si>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</si>
  <si>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</si>
  <si>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</si>
  <si>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</si>
  <si>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</si>
  <si>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</si>
  <si>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</si>
  <si>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</si>
  <si>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</si>
  <si>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</si>
  <si>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</si>
  <si>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</si>
  <si>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</si>
  <si>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</si>
  <si>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</si>
  <si>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</si>
  <si>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</si>
  <si>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</si>
  <si>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</si>
  <si>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</si>
  <si>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</si>
  <si>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</si>
  <si>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</si>
  <si>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</si>
  <si>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</si>
  <si>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</si>
  <si>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</si>
  <si>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</si>
  <si>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</si>
  <si>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</si>
  <si>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</si>
  <si>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</si>
  <si>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</si>
  <si>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</si>
  <si>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</si>
  <si>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</si>
  <si>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</si>
  <si>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</si>
  <si>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</si>
  <si>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</si>
  <si>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</si>
  <si>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</si>
  <si>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</si>
  <si>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</si>
  <si>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</si>
  <si>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</si>
  <si>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</si>
  <si>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</si>
  <si>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</si>
  <si>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</si>
  <si>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</si>
  <si>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</si>
  <si>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</si>
  <si>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</si>
  <si>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</si>
  <si>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</si>
  <si>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</si>
  <si>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</si>
  <si>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</si>
  <si>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</si>
  <si>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</si>
  <si>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</si>
  <si>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</si>
  <si>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</si>
  <si>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</si>
  <si>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</si>
  <si>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</si>
  <si>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</si>
  <si>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</si>
  <si>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</si>
  <si>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</si>
  <si>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</si>
  <si>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</si>
  <si>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</si>
  <si>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</si>
  <si>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</si>
  <si>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</si>
  <si>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</si>
  <si>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</si>
  <si>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</si>
  <si>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</si>
  <si>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</si>
  <si>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</si>
  <si>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</si>
  <si>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</si>
  <si>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</si>
  <si>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</si>
  <si>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</si>
  <si>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</si>
  <si>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</si>
  <si>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</si>
  <si>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</si>
  <si>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</si>
  <si>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</si>
  <si>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</si>
  <si>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</si>
  <si>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</si>
  <si>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</si>
  <si>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</si>
  <si>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</si>
  <si>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</si>
  <si>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</si>
  <si>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</si>
  <si>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</si>
  <si>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</si>
  <si>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</si>
  <si>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</si>
  <si>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</si>
  <si>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</si>
  <si>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</si>
  <si>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</si>
  <si>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</si>
  <si>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</si>
  <si>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</si>
  <si>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</si>
  <si>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</si>
  <si>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</si>
  <si>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</si>
  <si>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</si>
  <si>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</si>
  <si>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</si>
  <si>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</si>
  <si>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</si>
  <si>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</si>
  <si>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</si>
  <si>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</si>
  <si>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</si>
  <si>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</si>
  <si>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</si>
  <si>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</si>
  <si>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</si>
  <si>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</si>
  <si>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</si>
  <si>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</si>
  <si>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</si>
  <si>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</si>
  <si>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</si>
  <si>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</si>
  <si>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</si>
  <si>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</si>
  <si>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</si>
  <si>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</si>
  <si>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</si>
  <si>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</si>
  <si>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</si>
  <si>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</si>
  <si>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</si>
  <si>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</si>
  <si>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</si>
  <si>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</si>
  <si>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</si>
  <si>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</si>
  <si>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</si>
  <si>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</si>
  <si>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</si>
  <si>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</si>
  <si>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</si>
  <si>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</si>
  <si>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</si>
  <si>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</si>
  <si>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</si>
  <si>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</si>
  <si>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</si>
  <si>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</si>
  <si>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</si>
  <si>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</si>
  <si>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</si>
  <si>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</si>
  <si>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</si>
  <si>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</si>
  <si>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</si>
  <si>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</si>
  <si>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</si>
  <si>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</si>
  <si>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</si>
  <si>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</si>
  <si>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</si>
  <si>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</si>
  <si>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</si>
  <si>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</si>
  <si>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</si>
  <si>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</si>
  <si>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</si>
  <si>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</si>
  <si>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</si>
  <si>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</si>
  <si>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</si>
  <si>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</si>
  <si>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</si>
  <si>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</si>
  <si>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</si>
  <si>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</si>
  <si>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</si>
  <si>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</si>
  <si>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</si>
  <si>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</si>
  <si>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</si>
  <si>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</si>
  <si>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</si>
  <si>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</si>
  <si>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</si>
  <si>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</si>
  <si>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</si>
  <si>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</si>
  <si>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</si>
  <si>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</si>
  <si>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</si>
  <si>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</si>
  <si>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</si>
  <si>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</si>
  <si>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</si>
  <si>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</si>
  <si>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</si>
  <si>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</si>
  <si>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</si>
  <si>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</si>
  <si>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</si>
  <si>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</si>
  <si>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</si>
  <si>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</si>
  <si>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</si>
  <si>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</si>
  <si>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</si>
  <si>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</si>
  <si>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</si>
  <si>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</si>
  <si>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</si>
  <si>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</si>
  <si>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</si>
  <si>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</si>
  <si>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</si>
  <si>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</si>
  <si>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</si>
  <si>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</si>
  <si>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</si>
  <si>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</si>
  <si>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</si>
  <si>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</si>
  <si>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</si>
  <si>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</si>
  <si>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</si>
  <si>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</si>
  <si>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</si>
  <si>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</si>
  <si>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</si>
  <si>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</si>
  <si>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</si>
  <si>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</si>
  <si>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</si>
  <si>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</si>
  <si>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</si>
  <si>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</si>
  <si>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</si>
  <si>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</si>
  <si>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</si>
  <si>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</si>
  <si>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</si>
  <si>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</si>
  <si>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</si>
  <si>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</si>
  <si>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</si>
  <si>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</si>
  <si>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</si>
  <si>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</si>
  <si>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</si>
  <si>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</si>
  <si>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</si>
  <si>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</si>
  <si>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</si>
  <si>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</si>
  <si>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</si>
  <si>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</si>
  <si>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</si>
  <si>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</si>
  <si>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</si>
  <si>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</si>
  <si>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</si>
  <si>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</si>
  <si>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</si>
  <si>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</si>
  <si>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</si>
  <si>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</si>
  <si>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</si>
  <si>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</si>
  <si>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</si>
  <si>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</si>
  <si>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</si>
  <si>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</si>
  <si>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</si>
  <si>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</si>
  <si>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</si>
  <si>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</si>
  <si>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</si>
  <si>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</si>
  <si>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</si>
  <si>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</si>
  <si>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</si>
  <si>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</si>
  <si>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</si>
  <si>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</si>
  <si>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</si>
  <si>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</si>
  <si>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</si>
  <si>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</si>
  <si>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</si>
  <si>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</si>
  <si>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</si>
  <si>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</si>
  <si>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</si>
  <si>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</si>
  <si>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</si>
  <si>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</si>
  <si>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</si>
  <si>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</si>
  <si>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</si>
  <si>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</si>
  <si>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</si>
  <si>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</si>
  <si>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</si>
  <si>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</si>
  <si>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</si>
  <si>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</si>
  <si>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</si>
  <si>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</si>
  <si>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</si>
  <si>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</si>
  <si>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</si>
  <si>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</si>
  <si>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</si>
  <si>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</si>
  <si>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</si>
  <si>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</si>
  <si>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</si>
  <si>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</si>
  <si>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</si>
  <si>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</si>
  <si>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</si>
  <si>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</si>
  <si>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</si>
  <si>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</si>
  <si>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</si>
  <si>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</si>
  <si>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</si>
  <si>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</si>
  <si>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</si>
  <si>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</si>
  <si>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</si>
  <si>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</si>
  <si>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</si>
  <si>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</si>
  <si>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</si>
  <si>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</si>
  <si>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</si>
  <si>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</si>
  <si>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</si>
  <si>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</si>
  <si>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</si>
  <si>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</si>
  <si>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</si>
  <si>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</si>
  <si>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</si>
  <si>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</si>
  <si>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</si>
  <si>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</si>
  <si>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</si>
  <si>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</si>
  <si>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</si>
  <si>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</si>
  <si>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</si>
  <si>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</si>
  <si>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</si>
  <si>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</si>
  <si>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</si>
  <si>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</si>
  <si>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</si>
  <si>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</si>
  <si>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</si>
  <si>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</si>
  <si>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</si>
  <si>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</si>
  <si>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</si>
  <si>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</si>
  <si>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</si>
  <si>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</si>
  <si>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</si>
  <si>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</si>
  <si>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</si>
  <si>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</si>
  <si>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</si>
  <si>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</si>
  <si>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</si>
  <si>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</si>
  <si>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</si>
  <si>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</si>
  <si>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</si>
  <si>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</si>
  <si>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</si>
  <si>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</si>
  <si>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</si>
  <si>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</si>
  <si>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</si>
  <si>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</si>
  <si>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</si>
  <si>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</si>
  <si>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</si>
  <si>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</si>
  <si>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</si>
  <si>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</si>
  <si>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</si>
  <si>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</si>
  <si>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</si>
  <si>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</si>
  <si>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</si>
  <si>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</si>
  <si>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</si>
  <si>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</si>
  <si>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</si>
  <si>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</si>
  <si>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</si>
  <si>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</si>
  <si>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</si>
  <si>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</si>
  <si>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</si>
  <si>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</si>
  <si>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</si>
  <si>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</si>
  <si>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</si>
  <si>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</si>
  <si>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</si>
  <si>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</si>
  <si>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</si>
  <si>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</si>
  <si>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</si>
  <si>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</si>
  <si>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</si>
  <si>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</si>
  <si>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</si>
  <si>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</si>
  <si>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</si>
  <si>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</si>
  <si>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</si>
  <si>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</si>
  <si>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</si>
  <si>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</si>
  <si>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</si>
  <si>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</si>
  <si>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</si>
  <si>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</si>
  <si>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</si>
  <si>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</si>
  <si>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</si>
  <si>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</si>
  <si>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</si>
  <si>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</si>
  <si>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</si>
  <si>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</si>
  <si>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</si>
  <si>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</si>
  <si>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</si>
  <si>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</si>
  <si>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</si>
  <si>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</si>
  <si>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</si>
  <si>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</si>
  <si>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</si>
  <si>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</si>
  <si>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</si>
  <si>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</si>
  <si>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</si>
  <si>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</si>
  <si>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</si>
  <si>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</si>
  <si>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</si>
  <si>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</si>
  <si>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</si>
  <si>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</si>
  <si>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</si>
  <si>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</si>
  <si>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</si>
  <si>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</si>
  <si>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</si>
  <si>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</si>
  <si>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</si>
  <si>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</si>
  <si>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</si>
  <si>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</si>
  <si>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</si>
  <si>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</si>
  <si>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</si>
  <si>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</si>
  <si>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</si>
  <si>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</si>
  <si>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</si>
  <si>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</si>
  <si>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</si>
  <si>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</si>
  <si>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</si>
  <si>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</si>
  <si>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</si>
  <si>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</si>
  <si>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</si>
  <si>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</si>
  <si>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</si>
  <si>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</si>
  <si>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</si>
  <si>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</si>
  <si>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</si>
  <si>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</si>
  <si>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</si>
  <si>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</si>
  <si>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</si>
  <si>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</si>
  <si>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</si>
  <si>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</si>
  <si>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</si>
  <si>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</si>
  <si>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</si>
  <si>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</si>
  <si>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</si>
  <si>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</si>
  <si>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</si>
  <si>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</si>
  <si>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</si>
  <si>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</si>
  <si>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</si>
  <si>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</si>
  <si>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</si>
  <si>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</si>
  <si>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</si>
  <si>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</si>
  <si>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</si>
  <si>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</si>
  <si>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</si>
  <si>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</si>
  <si>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</si>
  <si>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</si>
  <si>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</si>
  <si>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</si>
  <si>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</si>
  <si>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</si>
  <si>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</si>
  <si>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</si>
  <si>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</si>
  <si>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</si>
  <si>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</si>
  <si>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</si>
  <si>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</si>
  <si>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</si>
  <si>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</si>
  <si>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</si>
  <si>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</si>
  <si>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</si>
  <si>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</si>
  <si>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</si>
  <si>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</si>
  <si>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</si>
  <si>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</si>
  <si>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</si>
  <si>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</si>
  <si>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</si>
  <si>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</si>
  <si>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</si>
  <si>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</si>
  <si>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</si>
  <si>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</si>
  <si>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</si>
  <si>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</si>
  <si>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</si>
  <si>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</si>
  <si>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</si>
  <si>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</si>
  <si>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</si>
  <si>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</si>
  <si>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</si>
  <si>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</si>
  <si>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</si>
  <si>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</si>
  <si>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</si>
  <si>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</si>
  <si>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</si>
  <si>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</si>
  <si>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</si>
  <si>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</si>
  <si>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</si>
  <si>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</si>
  <si>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</si>
  <si>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</si>
  <si>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</si>
  <si>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</si>
  <si>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</si>
  <si>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</si>
  <si>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</si>
  <si>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</si>
  <si>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</si>
  <si>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</si>
  <si>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</si>
  <si>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</si>
  <si>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</si>
  <si>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</si>
  <si>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</si>
  <si>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</si>
  <si>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</si>
  <si>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</si>
  <si>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</si>
  <si>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</si>
  <si>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</si>
  <si>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</si>
  <si>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</si>
  <si>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</si>
  <si>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</si>
  <si>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</si>
  <si>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</si>
  <si>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</si>
  <si>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</si>
  <si>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</si>
  <si>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</si>
  <si>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</si>
  <si>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</si>
  <si>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</si>
  <si>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</si>
  <si>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</si>
  <si>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</si>
  <si>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</si>
  <si>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</si>
  <si>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</si>
  <si>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</si>
  <si>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</si>
  <si>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</si>
  <si>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</si>
  <si>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</si>
  <si>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</si>
  <si>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</si>
  <si>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</si>
  <si>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</si>
  <si>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</si>
  <si>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</si>
  <si>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</si>
  <si>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</si>
  <si>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</si>
  <si>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</si>
  <si>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</si>
  <si>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</si>
  <si>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</si>
  <si>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</si>
  <si>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</si>
  <si>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</si>
  <si>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</si>
  <si>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</si>
  <si>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</si>
  <si>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</si>
  <si>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</si>
  <si>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</si>
  <si>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</si>
  <si>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</si>
  <si>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</si>
  <si>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</si>
  <si>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</si>
  <si>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</si>
  <si>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</si>
  <si>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</si>
  <si>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</si>
  <si>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</si>
  <si>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</si>
  <si>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</si>
  <si>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</si>
  <si>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</si>
  <si>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</si>
  <si>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</si>
  <si>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</si>
  <si>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</si>
  <si>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</si>
  <si>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</si>
  <si>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</si>
  <si>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</si>
  <si>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</si>
  <si>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</si>
  <si>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</si>
  <si>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</si>
  <si>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</si>
  <si>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</si>
  <si>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</si>
  <si>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</si>
  <si>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</si>
  <si>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</si>
  <si>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</si>
  <si>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</si>
  <si>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</si>
  <si>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</si>
  <si>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</si>
  <si>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</si>
  <si>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</si>
  <si>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</si>
  <si>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</si>
  <si>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</si>
  <si>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</si>
  <si>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</si>
  <si>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</si>
  <si>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</si>
  <si>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</si>
  <si>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</si>
  <si>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</si>
  <si>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</si>
  <si>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</si>
  <si>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</si>
  <si>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</si>
  <si>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</si>
  <si>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</si>
  <si>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</si>
  <si>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</si>
  <si>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</si>
  <si>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</si>
  <si>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</si>
  <si>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</si>
  <si>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</si>
  <si>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</si>
  <si>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</si>
  <si>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</si>
  <si>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</si>
  <si>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</si>
  <si>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</si>
  <si>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</si>
  <si>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</si>
  <si>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</si>
  <si>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</si>
  <si>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</si>
  <si>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</si>
  <si>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</si>
  <si>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</si>
  <si>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</si>
  <si>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</si>
  <si>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</si>
  <si>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</si>
  <si>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</si>
  <si>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</si>
  <si>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</si>
  <si>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</si>
  <si>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</si>
  <si>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</si>
  <si>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</si>
  <si>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</si>
  <si>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</si>
  <si>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</si>
  <si>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</si>
  <si>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</si>
  <si>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</si>
  <si>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</si>
  <si>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</si>
  <si>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</si>
  <si>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</si>
  <si>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</si>
  <si>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</si>
  <si>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</si>
  <si>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</si>
  <si>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</si>
  <si>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</si>
  <si>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</si>
  <si>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</si>
  <si>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</si>
  <si>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</si>
  <si>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</si>
  <si>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</si>
  <si>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</si>
  <si>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</si>
  <si>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</si>
  <si>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</si>
  <si>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</si>
  <si>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</si>
  <si>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</si>
  <si>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</si>
  <si>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</si>
  <si>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</si>
  <si>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</si>
  <si>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</si>
  <si>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</si>
  <si>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</si>
  <si>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</si>
  <si>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</si>
  <si>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</si>
  <si>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</si>
  <si>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</si>
  <si>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</si>
  <si>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</si>
  <si>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</si>
  <si>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</si>
  <si>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</si>
  <si>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</si>
  <si>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</si>
  <si>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</si>
  <si>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</si>
  <si>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</si>
  <si>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</si>
  <si>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</si>
  <si>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</si>
  <si>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</si>
  <si>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</si>
  <si>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</si>
  <si>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</si>
  <si>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</si>
  <si>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</si>
  <si>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</si>
  <si>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</si>
  <si>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</si>
  <si>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</si>
  <si>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</si>
  <si>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</si>
  <si>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</si>
  <si>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</si>
  <si>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</si>
  <si>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</si>
  <si>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</si>
  <si>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</si>
  <si>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</si>
  <si>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</si>
  <si>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</si>
  <si>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</si>
  <si>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</si>
  <si>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</si>
  <si>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</si>
  <si>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</si>
  <si>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</si>
  <si>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</si>
  <si>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</si>
  <si>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</si>
  <si>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</si>
  <si>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</si>
  <si>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</si>
  <si>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</si>
  <si>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</si>
  <si>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</si>
  <si>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</si>
  <si>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</si>
  <si>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</si>
  <si>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</si>
  <si>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</si>
  <si>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</si>
  <si>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</si>
  <si>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</si>
  <si>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</si>
  <si>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</si>
  <si>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</si>
  <si>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</si>
  <si>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</si>
  <si>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</si>
  <si>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</si>
  <si>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</si>
  <si>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</si>
  <si>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</si>
  <si>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</si>
  <si>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</si>
  <si>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</si>
  <si>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</si>
  <si>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</si>
  <si>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</si>
  <si>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</si>
  <si>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</si>
  <si>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</si>
  <si>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</si>
  <si>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</si>
  <si>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</si>
  <si>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</si>
  <si>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</si>
  <si>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</si>
  <si>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</si>
  <si>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</si>
  <si>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</si>
  <si>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</si>
  <si>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</si>
  <si>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</si>
  <si>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</si>
  <si>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</si>
  <si>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</si>
  <si>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</si>
  <si>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</si>
  <si>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</si>
  <si>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</si>
  <si>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</si>
  <si>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</si>
  <si>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</si>
  <si>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</si>
  <si>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</si>
  <si>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</si>
  <si>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</si>
  <si>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</si>
  <si>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</si>
  <si>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</si>
  <si>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</si>
  <si>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</si>
  <si>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</si>
  <si>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</si>
  <si>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</si>
  <si>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</si>
  <si>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</si>
  <si>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</si>
  <si>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</si>
  <si>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</si>
  <si>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</si>
  <si>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</si>
  <si>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</si>
  <si>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</si>
  <si>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</si>
  <si>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</si>
  <si>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</si>
  <si>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</si>
  <si>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</si>
  <si>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</si>
  <si>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</si>
  <si>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</si>
  <si>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</si>
  <si>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</si>
  <si>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</si>
  <si>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</si>
  <si>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</si>
  <si>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</si>
  <si>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</si>
  <si>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</si>
  <si>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</si>
  <si>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</si>
  <si>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</si>
  <si>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</si>
  <si>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</si>
  <si>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</si>
  <si>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</si>
  <si>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</si>
  <si>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</si>
  <si>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</si>
  <si>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</si>
  <si>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</si>
  <si>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</si>
  <si>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</si>
  <si>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</si>
  <si>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</si>
  <si>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</si>
  <si>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</si>
  <si>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</si>
  <si>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</si>
  <si>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</si>
  <si>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</si>
  <si>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</si>
  <si>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</si>
  <si>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</si>
  <si>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</si>
  <si>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</si>
  <si>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</si>
  <si>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</si>
  <si>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</si>
  <si>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</si>
  <si>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</si>
  <si>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</si>
  <si>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</si>
  <si>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</si>
  <si>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</si>
  <si>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</si>
  <si>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</si>
  <si>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</si>
  <si>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</si>
  <si>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</si>
  <si>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</si>
  <si>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</si>
  <si>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</si>
  <si>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</si>
  <si>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</si>
  <si>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</si>
  <si>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</si>
  <si>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</si>
  <si>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</si>
  <si>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</si>
  <si>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</si>
  <si>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</si>
  <si>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</si>
  <si>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</si>
  <si>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</si>
  <si>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</si>
  <si>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</si>
  <si>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</si>
  <si>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</si>
  <si>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</si>
  <si>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</si>
  <si>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</si>
  <si>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</si>
  <si>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</si>
  <si>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</si>
  <si>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</si>
  <si>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</si>
  <si>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</si>
  <si>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</si>
  <si>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</si>
  <si>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</si>
  <si>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</si>
  <si>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</si>
  <si>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</si>
  <si>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</si>
  <si>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</si>
  <si>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</si>
  <si>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</si>
  <si>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</si>
  <si>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</si>
  <si>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</si>
  <si>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</si>
  <si>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</si>
  <si>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</si>
  <si>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</si>
  <si>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</si>
  <si>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</si>
  <si>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</si>
  <si>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</si>
  <si>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</si>
  <si>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</si>
  <si>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</si>
  <si>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</si>
  <si>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</si>
  <si>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</si>
  <si>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</si>
  <si>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</si>
  <si>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</si>
  <si>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</si>
  <si>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</si>
  <si>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</si>
  <si>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</si>
  <si>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</si>
  <si>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</si>
  <si>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</si>
  <si>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</si>
  <si>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</si>
  <si>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</si>
  <si>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</si>
  <si>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</si>
  <si>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</si>
  <si>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</si>
  <si>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</si>
  <si>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</si>
  <si>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</si>
  <si>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</si>
  <si>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</si>
  <si>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</si>
  <si>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</si>
  <si>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</si>
  <si>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</si>
  <si>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</si>
  <si>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</si>
  <si>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</si>
  <si>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</si>
  <si>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</si>
  <si>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</si>
  <si>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</si>
  <si>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</si>
  <si>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</si>
  <si>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</si>
  <si>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</si>
  <si>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</si>
  <si>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</si>
  <si>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</si>
  <si>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</si>
  <si>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</si>
  <si>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</si>
  <si>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</si>
  <si>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</si>
  <si>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</si>
  <si>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</si>
  <si>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</si>
  <si>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</si>
  <si>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</si>
  <si>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</si>
  <si>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</si>
  <si>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</si>
  <si>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</si>
  <si>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</si>
  <si>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</si>
  <si>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</si>
  <si>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</si>
  <si>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</si>
  <si>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</si>
  <si>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</si>
  <si>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</si>
  <si>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</si>
  <si>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</si>
  <si>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</si>
  <si>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</si>
  <si>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</si>
  <si>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</si>
  <si>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</si>
  <si>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</si>
  <si>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</si>
  <si>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</si>
  <si>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</si>
  <si>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</si>
  <si>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</si>
  <si>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</si>
  <si>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</si>
  <si>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</si>
  <si>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</si>
  <si>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</si>
  <si>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</si>
  <si>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</si>
  <si>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</si>
  <si>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</si>
  <si>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</si>
  <si>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</si>
  <si>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</si>
  <si>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</si>
  <si>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</si>
  <si>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</si>
  <si>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</si>
  <si>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</si>
  <si>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</si>
  <si>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</si>
  <si>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</si>
  <si>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</si>
  <si>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</si>
  <si>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</si>
  <si>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</si>
  <si>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</si>
  <si>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</si>
  <si>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</si>
  <si>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</si>
  <si>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</si>
  <si>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</si>
  <si>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</si>
  <si>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</si>
  <si>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</si>
  <si>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</si>
  <si>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</si>
  <si>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</si>
  <si>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</si>
  <si>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</si>
  <si>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</si>
  <si>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</si>
  <si>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</si>
  <si>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</si>
  <si>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</si>
  <si>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</si>
  <si>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</si>
  <si>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</si>
  <si>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</si>
  <si>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</si>
  <si>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</si>
  <si>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</si>
  <si>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</si>
  <si>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</si>
  <si>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</si>
  <si>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</si>
  <si>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</si>
  <si>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</si>
  <si>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</si>
  <si>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</si>
  <si>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</si>
  <si>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</si>
  <si>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</si>
  <si>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</si>
  <si>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</si>
  <si>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</si>
  <si>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</si>
  <si>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</si>
  <si>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</si>
  <si>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</si>
  <si>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</si>
  <si>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</si>
  <si>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</si>
  <si>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</si>
  <si>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</si>
  <si>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</si>
  <si>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</si>
  <si>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</si>
  <si>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</si>
  <si>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</si>
  <si>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</si>
  <si>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</si>
  <si>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</si>
  <si>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</si>
  <si>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</si>
  <si>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</si>
  <si>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</si>
  <si>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</si>
  <si>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</si>
  <si>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</si>
  <si>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</si>
  <si>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</si>
  <si>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</si>
  <si>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</si>
  <si>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</si>
  <si>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</si>
  <si>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</si>
  <si>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</si>
  <si>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</si>
  <si>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</si>
  <si>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</si>
  <si>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</si>
  <si>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</si>
  <si>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</si>
  <si>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</si>
  <si>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</si>
  <si>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</si>
  <si>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</si>
  <si>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</si>
  <si>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</si>
  <si>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</si>
  <si>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</si>
  <si>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</si>
  <si>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</si>
  <si>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</si>
  <si>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</si>
  <si>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</si>
  <si>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</si>
  <si>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</si>
  <si>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</si>
  <si>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</si>
  <si>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</si>
  <si>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</si>
  <si>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</si>
  <si>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</si>
  <si>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</si>
  <si>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</si>
  <si>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</si>
  <si>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</si>
  <si>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</si>
  <si>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</si>
  <si>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</si>
  <si>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</si>
  <si>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</si>
  <si>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</si>
  <si>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</si>
  <si>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</si>
  <si>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</si>
  <si>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</si>
  <si>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</si>
  <si>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</si>
  <si>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</si>
  <si>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</si>
  <si>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</si>
  <si>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</si>
  <si>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</si>
  <si>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</si>
  <si>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</si>
  <si>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</si>
  <si>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</si>
  <si>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</si>
  <si>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</si>
  <si>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</si>
  <si>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</si>
  <si>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</si>
  <si>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</si>
  <si>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</si>
  <si>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</si>
  <si>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</si>
  <si>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</si>
  <si>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</si>
  <si>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</si>
  <si>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</si>
  <si>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</si>
  <si>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</si>
  <si>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</si>
  <si>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</si>
  <si>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</si>
  <si>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</si>
  <si>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</si>
  <si>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</si>
  <si>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</si>
  <si>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</si>
  <si>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</si>
  <si>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</si>
  <si>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</si>
  <si>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</si>
  <si>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</si>
  <si>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</si>
  <si>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</si>
  <si>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</si>
  <si>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</si>
  <si>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</si>
  <si>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</si>
  <si>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</si>
  <si>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</si>
  <si>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</si>
  <si>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</si>
  <si>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</si>
  <si>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</si>
  <si>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</si>
  <si>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</si>
  <si>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</si>
  <si>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</si>
  <si>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</si>
  <si>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</si>
  <si>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</si>
  <si>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</si>
  <si>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</si>
  <si>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</si>
  <si>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</si>
  <si>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</si>
  <si>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</si>
  <si>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</si>
  <si>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</si>
  <si>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</si>
  <si>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</si>
  <si>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</si>
  <si>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</si>
  <si>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</si>
  <si>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</si>
  <si>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</si>
  <si>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</si>
  <si>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</si>
  <si>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</si>
  <si>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</si>
  <si>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</si>
  <si>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</si>
  <si>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</si>
  <si>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</si>
  <si>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</si>
  <si>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</si>
  <si>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</si>
  <si>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</si>
  <si>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</si>
  <si>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</si>
  <si>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</si>
  <si>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</si>
  <si>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</si>
  <si>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</si>
  <si>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</si>
  <si>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</si>
  <si>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</si>
  <si>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</si>
  <si>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</si>
  <si>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</si>
  <si>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</si>
  <si>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</si>
  <si>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</si>
  <si>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</si>
  <si>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</si>
  <si>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</si>
  <si>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</si>
  <si>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</si>
  <si>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</si>
  <si>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</si>
  <si>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</si>
  <si>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</si>
  <si>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</si>
  <si>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</si>
  <si>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</si>
  <si>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</si>
  <si>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</si>
  <si>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</si>
  <si>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</si>
  <si>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</si>
  <si>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</si>
  <si>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</si>
  <si>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</si>
  <si>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</si>
  <si>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</si>
  <si>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</si>
  <si>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</si>
  <si>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</si>
  <si>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</si>
  <si>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</si>
  <si>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</si>
  <si>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</si>
  <si>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</si>
  <si>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</si>
  <si>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</si>
  <si>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</si>
  <si>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</si>
  <si>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</si>
  <si>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</si>
  <si>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</si>
  <si>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</si>
  <si>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</si>
  <si>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</si>
  <si>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</si>
  <si>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</si>
  <si>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</si>
  <si>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</si>
  <si>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</si>
  <si>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</si>
  <si>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</si>
  <si>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</si>
  <si>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</si>
  <si>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</si>
  <si>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</si>
  <si>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</si>
  <si>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</si>
  <si>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</si>
  <si>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</si>
  <si>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</si>
  <si>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</si>
  <si>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</si>
  <si>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</si>
  <si>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</si>
  <si>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</si>
  <si>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</si>
  <si>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</si>
  <si>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</si>
  <si>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</si>
  <si>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</si>
  <si>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</si>
  <si>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</si>
  <si>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</si>
  <si>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</si>
  <si>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</si>
  <si>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</si>
  <si>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</si>
  <si>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</si>
  <si>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</si>
  <si>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</si>
  <si>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</si>
  <si>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</si>
  <si>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</si>
  <si>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</si>
  <si>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</si>
  <si>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</si>
  <si>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</si>
  <si>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</si>
  <si>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</si>
  <si>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</si>
  <si>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</si>
  <si>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</si>
  <si>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</si>
  <si>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</si>
  <si>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</si>
  <si>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</si>
  <si>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</si>
  <si>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</si>
  <si>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</si>
  <si>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</si>
  <si>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</si>
  <si>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</si>
  <si>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</si>
  <si>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</si>
  <si>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</si>
  <si>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</si>
  <si>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</si>
  <si>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</si>
  <si>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</si>
  <si>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</si>
  <si>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</si>
  <si>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</si>
  <si>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</si>
  <si>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</si>
  <si>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</si>
  <si>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</si>
  <si>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</si>
  <si>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</si>
  <si>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</si>
  <si>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</si>
  <si>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</si>
  <si>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</si>
  <si>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</si>
  <si>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</si>
  <si>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</si>
  <si>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</si>
  <si>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</si>
  <si>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</si>
  <si>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</si>
  <si>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</si>
  <si>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</si>
  <si>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</si>
  <si>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</si>
  <si>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</si>
  <si>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</si>
  <si>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</si>
  <si>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</si>
  <si>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</si>
  <si>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</si>
  <si>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</si>
  <si>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</si>
  <si>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</si>
  <si>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</si>
  <si>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</si>
  <si>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</si>
  <si>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</si>
  <si>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</si>
  <si>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</si>
  <si>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</si>
  <si>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</si>
  <si>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</si>
  <si>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</si>
  <si>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</si>
  <si>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</si>
  <si>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</si>
  <si>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</si>
  <si>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</si>
  <si>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</si>
  <si>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</si>
  <si>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</si>
  <si>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</si>
  <si>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</si>
  <si>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</si>
  <si>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</si>
  <si>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</si>
  <si>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</si>
  <si>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</si>
  <si>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</si>
  <si>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</si>
  <si>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</si>
  <si>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</si>
  <si>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</si>
  <si>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</si>
  <si>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</si>
  <si>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</si>
  <si>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</si>
  <si>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</si>
  <si>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</si>
  <si>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</si>
  <si>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</si>
  <si>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</si>
  <si>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</si>
  <si>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</si>
  <si>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</si>
  <si>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</si>
  <si>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</si>
  <si>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</si>
  <si>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</si>
  <si>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</si>
  <si>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</si>
  <si>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</si>
  <si>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</si>
  <si>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</si>
  <si>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</si>
  <si>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</si>
  <si>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</si>
  <si>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</si>
  <si>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</si>
  <si>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</si>
  <si>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</si>
  <si>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</si>
  <si>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</si>
  <si>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</si>
  <si>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</si>
  <si>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</si>
  <si>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</si>
  <si>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</si>
  <si>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</si>
  <si>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</si>
  <si>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</si>
  <si>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</si>
  <si>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</si>
  <si>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</si>
  <si>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</si>
  <si>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</si>
  <si>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</si>
  <si>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</si>
  <si>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</si>
  <si>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</si>
  <si>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</si>
  <si>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</si>
  <si>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</si>
  <si>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</si>
  <si>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</si>
  <si>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</si>
  <si>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</si>
  <si>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</si>
  <si>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</si>
  <si>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</si>
  <si>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</si>
  <si>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</si>
  <si>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</si>
  <si>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</si>
  <si>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</si>
  <si>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</si>
  <si>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</si>
  <si>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</si>
  <si>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</si>
  <si>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</si>
  <si>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</si>
  <si>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</si>
  <si>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</si>
  <si>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</si>
  <si>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</si>
  <si>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</si>
  <si>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</si>
  <si>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</si>
  <si>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</si>
  <si>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</si>
  <si>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</si>
  <si>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</si>
  <si>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</si>
  <si>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</si>
  <si>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</si>
  <si>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</si>
  <si>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</si>
  <si>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</si>
  <si>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</si>
  <si>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</si>
  <si>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</si>
  <si>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</si>
  <si>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</si>
  <si>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</si>
  <si>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</si>
  <si>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</si>
  <si>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</si>
  <si>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</si>
  <si>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</si>
  <si>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</si>
  <si>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</si>
  <si>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</si>
  <si>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</si>
  <si>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</si>
  <si>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</si>
  <si>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</si>
  <si>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</si>
  <si>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</si>
  <si>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</si>
  <si>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</si>
  <si>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</si>
  <si>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</si>
  <si>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</si>
  <si>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</si>
  <si>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</si>
  <si>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</si>
  <si>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</si>
  <si>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</si>
  <si>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</si>
  <si>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</si>
  <si>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</si>
  <si>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</si>
  <si>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</si>
  <si>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</si>
  <si>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</si>
  <si>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</si>
  <si>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</si>
  <si>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</si>
  <si>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</si>
  <si>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</si>
  <si>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</si>
  <si>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</si>
  <si>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</si>
  <si>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</si>
  <si>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</si>
  <si>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</si>
  <si>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</si>
  <si>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</si>
  <si>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</si>
  <si>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</si>
  <si>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</si>
  <si>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</si>
  <si>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</si>
  <si>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</si>
  <si>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</si>
  <si>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</si>
  <si>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</si>
  <si>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</si>
  <si>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</si>
  <si>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</si>
  <si>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</si>
  <si>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</si>
  <si>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</si>
  <si>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</si>
  <si>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</si>
  <si>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</si>
  <si>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</si>
  <si>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</si>
  <si>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</si>
  <si>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</si>
  <si>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</si>
  <si>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</si>
  <si>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</si>
  <si>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</si>
  <si>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</si>
  <si>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</si>
  <si>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</si>
  <si>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</si>
  <si>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</si>
  <si>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</si>
  <si>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</si>
  <si>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</si>
  <si>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</si>
  <si>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</si>
  <si>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</si>
  <si>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</si>
  <si>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</si>
  <si>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</si>
  <si>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</si>
  <si>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</si>
  <si>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</si>
  <si>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</si>
  <si>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</si>
  <si>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</si>
  <si>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</si>
  <si>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</si>
  <si>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</si>
  <si>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</si>
  <si>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</si>
  <si>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</si>
  <si>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</si>
  <si>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</si>
  <si>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</si>
  <si>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</si>
  <si>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</si>
  <si>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</si>
  <si>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</si>
  <si>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</si>
  <si>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</si>
  <si>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</si>
  <si>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</si>
  <si>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</si>
  <si>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</si>
  <si>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</si>
  <si>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</si>
  <si>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</si>
  <si>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</si>
  <si>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</si>
  <si>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</si>
  <si>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</si>
  <si>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</si>
  <si>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</si>
  <si>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</si>
  <si>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</si>
  <si>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</si>
  <si>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</si>
  <si>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</si>
  <si>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</si>
  <si>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</si>
  <si>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</si>
  <si>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</si>
  <si>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</si>
  <si>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</si>
  <si>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</si>
  <si>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</si>
  <si>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</si>
  <si>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</si>
  <si>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</si>
  <si>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</si>
  <si>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</si>
  <si>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</si>
  <si>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</si>
  <si>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</si>
  <si>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</si>
  <si>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</si>
  <si>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</si>
  <si>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</si>
  <si>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</si>
  <si>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</si>
  <si>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</si>
  <si>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</si>
  <si>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</si>
  <si>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</si>
  <si>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</si>
  <si>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</si>
  <si>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</si>
  <si>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</si>
  <si>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</si>
  <si>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</si>
  <si>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</si>
  <si>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</si>
  <si>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</si>
  <si>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</si>
  <si>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</si>
  <si>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</si>
  <si>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</si>
  <si>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</si>
  <si>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</si>
  <si>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</si>
  <si>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</si>
  <si>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</si>
  <si>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</si>
  <si>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</si>
  <si>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</si>
  <si>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</si>
  <si>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</si>
  <si>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</si>
  <si>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</si>
  <si>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</si>
  <si>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</si>
  <si>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</si>
  <si>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</si>
  <si>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</si>
  <si>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</si>
  <si>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</si>
  <si>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</si>
  <si>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</si>
  <si>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</si>
  <si>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</si>
  <si>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</si>
  <si>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</si>
  <si>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</si>
  <si>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</si>
  <si>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</si>
  <si>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</si>
  <si>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</si>
  <si>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</si>
  <si>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</si>
  <si>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</si>
  <si>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</si>
  <si>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</si>
  <si>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</si>
  <si>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</si>
  <si>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</si>
  <si>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</si>
  <si>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</si>
  <si>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</si>
  <si>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</si>
  <si>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</si>
  <si>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</si>
  <si>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</si>
  <si>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</si>
  <si>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</si>
  <si>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</si>
  <si>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</si>
  <si>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</si>
  <si>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</si>
  <si>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</si>
  <si>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</si>
  <si>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</si>
  <si>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</si>
  <si>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</si>
  <si>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</si>
  <si>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</si>
  <si>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</si>
  <si>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</si>
  <si>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</si>
  <si>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</si>
  <si>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</si>
  <si>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</si>
  <si>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</si>
  <si>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</si>
  <si>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</si>
  <si>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</si>
  <si>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</si>
  <si>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</si>
  <si>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</si>
  <si>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</si>
  <si>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</si>
  <si>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</si>
  <si>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</si>
  <si>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</si>
  <si>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</si>
  <si>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</si>
  <si>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</si>
  <si>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</si>
  <si>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</si>
  <si>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</si>
  <si>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</si>
  <si>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</si>
  <si>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</si>
  <si>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</si>
  <si>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</si>
  <si>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</si>
  <si>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</si>
  <si>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</si>
  <si>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</si>
  <si>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</si>
  <si>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</si>
  <si>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</si>
  <si>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</si>
  <si>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</si>
  <si>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</si>
  <si>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</si>
  <si>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</si>
  <si>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</si>
  <si>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</si>
  <si>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</si>
  <si>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</si>
  <si>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</si>
  <si>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</si>
  <si>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</si>
  <si>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</si>
  <si>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</si>
  <si>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</si>
  <si>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</si>
  <si>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</si>
  <si>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</si>
  <si>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</si>
  <si>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</si>
  <si>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</si>
  <si>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</si>
  <si>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</si>
  <si>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</si>
  <si>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</si>
  <si>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</si>
  <si>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</si>
  <si>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</si>
  <si>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</si>
  <si>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</si>
  <si>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</si>
  <si>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</si>
  <si>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</si>
  <si>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</si>
  <si>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</si>
  <si>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</si>
  <si>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</si>
  <si>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</si>
  <si>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</si>
  <si>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</si>
  <si>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</si>
  <si>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</si>
  <si>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</si>
  <si>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</si>
  <si>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</si>
  <si>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</si>
  <si>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</si>
  <si>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</si>
  <si>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</si>
  <si>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</si>
  <si>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</si>
  <si>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</si>
  <si>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</si>
  <si>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</si>
  <si>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</si>
  <si>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</si>
  <si>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</si>
  <si>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</si>
  <si>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</si>
  <si>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</si>
  <si>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</si>
  <si>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</si>
  <si>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</si>
  <si>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</si>
  <si>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</si>
  <si>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</si>
  <si>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</si>
  <si>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</si>
  <si>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</si>
  <si>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</si>
  <si>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</si>
  <si>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</si>
  <si>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</si>
  <si>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</si>
  <si>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</si>
  <si>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</si>
  <si>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</si>
  <si>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</si>
  <si>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</si>
  <si>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</si>
  <si>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</si>
  <si>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</si>
  <si>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</si>
  <si>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</si>
  <si>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</si>
  <si>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</si>
  <si>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</si>
  <si>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</si>
  <si>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</si>
  <si>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</si>
  <si>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</si>
  <si>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</si>
  <si>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</si>
  <si>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</si>
  <si>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</si>
  <si>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</si>
  <si>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</si>
  <si>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</si>
  <si>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</si>
  <si>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</si>
  <si>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</si>
  <si>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</si>
  <si>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</si>
  <si>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</si>
  <si>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</si>
  <si>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</si>
  <si>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</si>
  <si>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</si>
  <si>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</si>
  <si>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</si>
  <si>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</si>
  <si>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</si>
  <si>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</si>
  <si>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</si>
  <si>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</si>
  <si>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</si>
  <si>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</si>
  <si>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</si>
  <si>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</si>
  <si>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</si>
  <si>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</si>
  <si>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</si>
  <si>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</si>
  <si>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</si>
  <si>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</si>
  <si>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</si>
  <si>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</si>
  <si>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</si>
  <si>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</si>
  <si>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</si>
  <si>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</si>
  <si>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</si>
  <si>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</si>
  <si>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</si>
  <si>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</si>
  <si>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</si>
  <si>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</si>
  <si>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</si>
  <si>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</si>
  <si>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</si>
  <si>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</si>
  <si>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</si>
  <si>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</si>
  <si>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</si>
  <si>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</si>
  <si>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</si>
  <si>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</si>
  <si>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</si>
  <si>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</si>
  <si>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</si>
  <si>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</si>
  <si>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</si>
  <si>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</si>
  <si>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</si>
  <si>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</si>
  <si>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</si>
  <si>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</si>
  <si>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</si>
  <si>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</si>
  <si>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</si>
  <si>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</si>
  <si>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</si>
  <si>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</si>
  <si>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</si>
  <si>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</si>
  <si>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</si>
  <si>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</si>
  <si>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</si>
  <si>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</si>
  <si>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</si>
  <si>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</si>
  <si>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</si>
  <si>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</si>
  <si>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</si>
  <si>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</si>
  <si>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</si>
  <si>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</si>
  <si>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</si>
  <si>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</si>
  <si>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</si>
  <si>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</si>
  <si>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</si>
  <si>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</si>
  <si>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</si>
  <si>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</si>
  <si>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</si>
  <si>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</si>
  <si>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</si>
  <si>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</si>
  <si>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</si>
  <si>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</si>
  <si>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</si>
  <si>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</si>
  <si>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</si>
  <si>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</si>
  <si>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</si>
  <si>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</si>
  <si>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</si>
  <si>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</si>
  <si>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</si>
  <si>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</si>
  <si>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</si>
  <si>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</si>
  <si>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</si>
  <si>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</si>
  <si>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</si>
  <si>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</si>
  <si>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</si>
  <si>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</si>
  <si>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</si>
  <si>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</si>
  <si>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</si>
  <si>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</si>
  <si>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</si>
  <si>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</si>
  <si>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</si>
  <si>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</si>
  <si>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</si>
  <si>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</si>
  <si>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</si>
  <si>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</si>
  <si>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</si>
  <si>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</si>
  <si>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</si>
  <si>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</si>
  <si>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</si>
  <si>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</si>
  <si>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</si>
  <si>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</si>
  <si>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</si>
  <si>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</si>
  <si>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</si>
  <si>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</si>
  <si>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</si>
  <si>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</si>
  <si>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</si>
  <si>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</si>
  <si>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</si>
  <si>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</si>
  <si>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</si>
  <si>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</si>
  <si>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</si>
  <si>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</si>
  <si>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</si>
  <si>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</si>
  <si>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</si>
  <si>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</si>
  <si>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</si>
  <si>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</si>
  <si>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</si>
  <si>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</si>
  <si>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</si>
  <si>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</si>
  <si>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</si>
  <si>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</si>
  <si>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</si>
  <si>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</si>
  <si>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</si>
  <si>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</si>
  <si>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</si>
  <si>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</si>
  <si>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</si>
  <si>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</si>
  <si>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</si>
  <si>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</si>
  <si>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</si>
  <si>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</si>
  <si>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</si>
  <si>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</si>
  <si>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</si>
  <si>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</si>
  <si>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</si>
  <si>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</si>
  <si>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</si>
  <si>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</si>
  <si>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</si>
  <si>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</si>
  <si>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</si>
  <si>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</si>
  <si>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</si>
  <si>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</si>
  <si>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</si>
  <si>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</si>
  <si>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</si>
  <si>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</si>
  <si>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</si>
  <si>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</si>
  <si>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</si>
  <si>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</si>
  <si>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</si>
  <si>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</si>
  <si>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</si>
  <si>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</si>
  <si>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</si>
  <si>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</si>
  <si>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</si>
  <si>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</si>
  <si>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</si>
  <si>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</si>
  <si>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</si>
  <si>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</si>
  <si>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</si>
  <si>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</si>
  <si>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</si>
  <si>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</si>
  <si>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</si>
  <si>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</si>
  <si>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</si>
  <si>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</si>
  <si>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</si>
  <si>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</si>
  <si>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</si>
  <si>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</si>
  <si>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</si>
  <si>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</si>
  <si>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</si>
  <si>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</si>
  <si>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</si>
  <si>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</si>
  <si>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</si>
  <si>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</si>
  <si>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</si>
  <si>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</si>
  <si>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</si>
  <si>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</si>
  <si>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</si>
  <si>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</si>
  <si>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</si>
  <si>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</si>
  <si>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</si>
  <si>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</si>
  <si>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</si>
  <si>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</si>
  <si>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</si>
  <si>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</si>
  <si>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</si>
  <si>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</si>
  <si>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</si>
  <si>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</si>
  <si>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</si>
  <si>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</si>
  <si>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</si>
  <si>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</si>
  <si>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</si>
  <si>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</si>
  <si>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</si>
  <si>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</si>
  <si>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</si>
  <si>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</si>
  <si>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</si>
  <si>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</si>
  <si>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</si>
  <si>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</si>
  <si>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</si>
  <si>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</si>
  <si>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</si>
  <si>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</si>
  <si>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</si>
  <si>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</si>
  <si>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</si>
  <si>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</si>
  <si>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</si>
  <si>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</si>
  <si>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</si>
  <si>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</si>
  <si>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</si>
  <si>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</si>
  <si>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</si>
  <si>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</si>
  <si>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</si>
  <si>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</si>
  <si>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</si>
  <si>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</si>
  <si>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</si>
  <si>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</si>
  <si>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</si>
  <si>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</si>
  <si>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</si>
  <si>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</si>
  <si>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</si>
  <si>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</si>
  <si>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</si>
  <si>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</si>
  <si>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</si>
  <si>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</si>
  <si>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</si>
  <si>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</si>
  <si>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</si>
  <si>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</si>
  <si>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</si>
  <si>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</si>
  <si>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</si>
  <si>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</si>
  <si>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</si>
  <si>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</si>
  <si>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</si>
  <si>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</si>
  <si>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</si>
  <si>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</si>
  <si>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</si>
  <si>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</si>
  <si>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</si>
  <si>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</si>
  <si>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</si>
  <si>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</si>
  <si>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</si>
  <si>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</si>
  <si>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</si>
  <si>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</si>
  <si>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</si>
  <si>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</si>
  <si>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</si>
  <si>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</si>
  <si>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</si>
  <si>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</si>
  <si>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</si>
  <si>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</si>
  <si>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</si>
  <si>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</si>
  <si>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</si>
  <si>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</si>
  <si>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</si>
  <si>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</si>
  <si>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</si>
  <si>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</si>
  <si>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</si>
  <si>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</si>
  <si>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</si>
  <si>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</si>
  <si>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</si>
  <si>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</si>
  <si>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</si>
  <si>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</si>
  <si>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</si>
  <si>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</si>
  <si>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</si>
  <si>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</si>
  <si>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</si>
  <si>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</si>
  <si>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</si>
  <si>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</si>
  <si>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</si>
  <si>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</si>
  <si>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</si>
  <si>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</si>
  <si>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</si>
  <si>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</si>
  <si>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</si>
  <si>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</si>
  <si>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</si>
  <si>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</si>
  <si>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</si>
  <si>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</si>
  <si>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</si>
  <si>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</si>
  <si>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</si>
  <si>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</si>
  <si>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</si>
  <si>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</si>
  <si>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</si>
  <si>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</si>
  <si>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</si>
  <si>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</si>
  <si>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</si>
  <si>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</si>
  <si>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</si>
  <si>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</si>
  <si>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</si>
  <si>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</si>
  <si>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</si>
  <si>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</si>
  <si>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</si>
  <si>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</si>
  <si>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</si>
  <si>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</si>
  <si>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</si>
  <si>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</si>
  <si>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</si>
  <si>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</si>
  <si>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</si>
  <si>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</si>
  <si>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</si>
  <si>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</si>
  <si>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</si>
  <si>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</si>
  <si>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</si>
  <si>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</si>
  <si>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</si>
  <si>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</si>
  <si>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</si>
  <si>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</si>
  <si>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</si>
  <si>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</si>
  <si>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</si>
  <si>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</si>
  <si>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</si>
  <si>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</si>
  <si>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</si>
  <si>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</si>
  <si>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</si>
  <si>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</si>
  <si>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</si>
  <si>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</si>
  <si>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</si>
  <si>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</si>
  <si>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</si>
  <si>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</si>
  <si>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</si>
  <si>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</si>
  <si>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</si>
  <si>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</si>
  <si>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</si>
  <si>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</si>
  <si>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</si>
  <si>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</si>
  <si>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</si>
  <si>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</si>
  <si>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</si>
  <si>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</si>
  <si>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</si>
  <si>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</si>
  <si>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</si>
  <si>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</si>
  <si>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</si>
  <si>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</si>
  <si>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</si>
  <si>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</si>
  <si>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</si>
  <si>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</si>
  <si>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</si>
  <si>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</si>
  <si>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</si>
  <si>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</si>
  <si>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</si>
  <si>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</si>
  <si>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</si>
  <si>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</si>
  <si>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</si>
  <si>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</si>
  <si>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</si>
  <si>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</si>
  <si>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</si>
  <si>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</si>
  <si>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</si>
  <si>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</si>
  <si>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</si>
  <si>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</si>
  <si>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</si>
  <si>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</si>
  <si>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</si>
  <si>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</si>
  <si>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</si>
  <si>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</si>
  <si>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</si>
  <si>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</si>
  <si>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</si>
  <si>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</si>
  <si>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</si>
  <si>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</si>
  <si>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</si>
  <si>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</si>
  <si>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</si>
  <si>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</si>
  <si>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</si>
  <si>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</si>
  <si>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</si>
  <si>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</si>
  <si>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</si>
  <si>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</si>
  <si>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</si>
  <si>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</si>
  <si>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</si>
  <si>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</si>
  <si>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</si>
  <si>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</si>
  <si>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</si>
  <si>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</si>
  <si>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</si>
  <si>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</si>
  <si>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</si>
  <si>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</si>
  <si>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</si>
  <si>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</si>
  <si>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</si>
  <si>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</si>
  <si>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</si>
  <si>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</si>
  <si>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</si>
  <si>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</si>
  <si>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</si>
  <si>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</si>
  <si>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</si>
  <si>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</si>
  <si>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</si>
  <si>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</si>
  <si>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</si>
  <si>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</si>
  <si>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</si>
  <si>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</si>
  <si>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</si>
  <si>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</si>
  <si>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</si>
  <si>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</si>
  <si>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</si>
  <si>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</si>
  <si>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</si>
  <si>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</si>
  <si>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</si>
  <si>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</si>
  <si>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</si>
  <si>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</si>
  <si>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</si>
  <si>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</si>
  <si>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</si>
  <si>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</si>
  <si>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</si>
  <si>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</si>
  <si>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</si>
  <si>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</si>
  <si>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</si>
  <si>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</si>
  <si>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</si>
  <si>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</si>
  <si>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</si>
  <si>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</si>
  <si>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</si>
  <si>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</si>
  <si>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</si>
  <si>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</si>
  <si>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</si>
  <si>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</si>
  <si>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</si>
  <si>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</si>
  <si>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</si>
  <si>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</si>
  <si>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</si>
  <si>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</si>
  <si>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</si>
  <si>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</si>
  <si>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</si>
  <si>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</si>
  <si>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</si>
  <si>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</si>
  <si>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</si>
  <si>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</si>
  <si>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</si>
  <si>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</si>
  <si>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</si>
  <si>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</si>
  <si>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</si>
  <si>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</si>
  <si>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</si>
  <si>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</si>
  <si>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</si>
  <si>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</si>
  <si>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</si>
  <si>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</si>
  <si>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</si>
  <si>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</si>
  <si>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</si>
  <si>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</si>
  <si>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</si>
  <si>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</si>
  <si>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</si>
  <si>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</si>
  <si>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</si>
  <si>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</si>
  <si>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</si>
  <si>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</si>
  <si>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</si>
  <si>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</si>
  <si>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</si>
  <si>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</si>
  <si>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</si>
  <si>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</si>
  <si>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</si>
  <si>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</si>
  <si>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</si>
  <si>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</si>
  <si>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</si>
  <si>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</si>
  <si>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</si>
  <si>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</si>
  <si>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</si>
  <si>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</si>
  <si>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</si>
  <si>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</si>
  <si>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</si>
  <si>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</si>
  <si>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</si>
  <si>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</si>
  <si>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</si>
  <si>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</si>
  <si>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</si>
  <si>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</si>
  <si>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</si>
  <si>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</si>
  <si>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</si>
  <si>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</si>
  <si>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</si>
  <si>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</si>
  <si>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</si>
  <si>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</si>
  <si>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</si>
  <si>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</si>
  <si>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</si>
  <si>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</si>
  <si>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</si>
  <si>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</si>
  <si>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</si>
  <si>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</si>
  <si>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</si>
  <si>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</si>
  <si>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</si>
  <si>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</si>
  <si>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</si>
  <si>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</si>
  <si>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</si>
  <si>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</si>
  <si>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</si>
  <si>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</si>
  <si>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</si>
  <si>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</si>
  <si>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</si>
  <si>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</si>
  <si>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</si>
  <si>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</si>
  <si>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</si>
  <si>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</si>
  <si>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</si>
  <si>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</si>
  <si>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</si>
  <si>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</si>
  <si>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</si>
  <si>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</si>
  <si>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</si>
  <si>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</si>
  <si>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</si>
  <si>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</si>
  <si>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</si>
  <si>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</si>
  <si>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</si>
  <si>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</si>
  <si>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</si>
  <si>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</si>
  <si>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</si>
  <si>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</si>
  <si>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</si>
  <si>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</si>
  <si>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</si>
  <si>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</si>
  <si>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</si>
  <si>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</si>
  <si>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</si>
  <si>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</si>
  <si>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</si>
  <si>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</si>
  <si>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</si>
  <si>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</si>
  <si>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</si>
  <si>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</si>
  <si>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</si>
  <si>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</si>
  <si>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</si>
  <si>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</si>
  <si>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</si>
  <si>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</si>
  <si>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</si>
  <si>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</si>
  <si>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</si>
  <si>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</si>
  <si>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</si>
  <si>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</si>
  <si>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</si>
  <si>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</si>
  <si>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</si>
  <si>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</si>
  <si>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</si>
  <si>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</si>
  <si>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</si>
  <si>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</si>
  <si>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</si>
  <si>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</si>
  <si>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</si>
  <si>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</si>
  <si>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</si>
  <si>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</si>
  <si>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</si>
  <si>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</si>
  <si>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</si>
  <si>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</si>
  <si>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</si>
  <si>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</si>
  <si>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</si>
  <si>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</si>
  <si>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</si>
  <si>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</si>
  <si>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</si>
  <si>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</si>
  <si>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</si>
  <si>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</si>
  <si>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</si>
  <si>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</si>
  <si>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</si>
  <si>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</si>
  <si>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</si>
  <si>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</si>
  <si>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</si>
  <si>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</si>
  <si>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</si>
  <si>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</si>
  <si>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</si>
  <si>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</si>
  <si>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</si>
  <si>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</si>
  <si>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</si>
  <si>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</si>
  <si>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</si>
  <si>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</si>
  <si>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</si>
  <si>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</si>
  <si>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</si>
  <si>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</si>
  <si>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</si>
  <si>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</si>
  <si>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</si>
  <si>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</si>
  <si>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</si>
  <si>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</si>
  <si>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</si>
  <si>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</si>
  <si>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</si>
  <si>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</si>
  <si>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</si>
  <si>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</si>
  <si>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</si>
  <si>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</si>
  <si>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</si>
  <si>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</si>
  <si>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</si>
  <si>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</si>
  <si>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</si>
  <si>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</si>
  <si>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</si>
  <si>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</si>
  <si>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</si>
  <si>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</si>
  <si>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</si>
  <si>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</si>
  <si>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</si>
  <si>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</si>
  <si>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</si>
  <si>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</si>
  <si>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</si>
  <si>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</si>
  <si>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</si>
  <si>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</si>
  <si>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</si>
  <si>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</si>
  <si>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</si>
  <si>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</si>
  <si>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</si>
  <si>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</si>
  <si>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</si>
  <si>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</si>
  <si>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</si>
  <si>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</si>
  <si>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</si>
  <si>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</si>
  <si>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</si>
  <si>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</si>
  <si>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</si>
  <si>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</si>
  <si>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</si>
  <si>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</si>
  <si>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</si>
  <si>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</si>
  <si>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</si>
  <si>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</si>
  <si>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</si>
  <si>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</si>
  <si>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</si>
  <si>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</si>
  <si>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</si>
  <si>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</si>
  <si>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</si>
  <si>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</si>
  <si>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</si>
  <si>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</si>
  <si>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</si>
  <si>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</si>
  <si>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</si>
  <si>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</si>
  <si>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</si>
  <si>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</si>
  <si>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</si>
  <si>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</si>
  <si>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</si>
  <si>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</si>
  <si>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</si>
  <si>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</si>
  <si>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</si>
  <si>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</si>
  <si>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</si>
  <si>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</si>
  <si>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</si>
  <si>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</si>
  <si>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</si>
  <si>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</si>
  <si>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</si>
  <si>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</si>
  <si>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</si>
  <si>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</si>
  <si>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</si>
  <si>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</si>
  <si>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</si>
  <si>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</si>
  <si>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</si>
  <si>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</si>
  <si>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</si>
  <si>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</si>
  <si>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</si>
  <si>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</si>
  <si>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</si>
  <si>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</si>
  <si>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</si>
  <si>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Unknown</t>
  </si>
  <si>
    <t>CUST 1464</t>
  </si>
  <si>
    <t>CUST 1486</t>
  </si>
  <si>
    <t>CUST 1491</t>
  </si>
  <si>
    <t>CUST 1499</t>
  </si>
  <si>
    <t>crt_Stock</t>
  </si>
  <si>
    <t>Crt_Quantity</t>
  </si>
  <si>
    <t>crt_Unit_Price</t>
  </si>
  <si>
    <t>crt_Discount</t>
  </si>
  <si>
    <t>crt_Total_Amount</t>
  </si>
  <si>
    <t xml:space="preserve"> Product Name</t>
  </si>
  <si>
    <t>Cost of Product</t>
  </si>
  <si>
    <t>Customer City</t>
  </si>
  <si>
    <t>Customer Level</t>
  </si>
  <si>
    <t>Store City</t>
  </si>
  <si>
    <t>Store Region</t>
  </si>
  <si>
    <t>No Discount</t>
  </si>
  <si>
    <t>Total No of Sales</t>
  </si>
  <si>
    <t>Male Sales Count</t>
  </si>
  <si>
    <t>Female Sales Count</t>
  </si>
  <si>
    <t>Total Sales Amount</t>
  </si>
  <si>
    <t>Min_Sales Amount</t>
  </si>
  <si>
    <t>Max_Sales Amount</t>
  </si>
  <si>
    <t>Summary</t>
  </si>
  <si>
    <t>Row Labels</t>
  </si>
  <si>
    <t>Sum of Total_Amount</t>
  </si>
  <si>
    <t>Column Labels</t>
  </si>
  <si>
    <t>Grand Total</t>
  </si>
  <si>
    <t>Tammy Miller Md</t>
  </si>
  <si>
    <t>Dr. Tamara White Md</t>
  </si>
  <si>
    <t>Alex Mann Ii</t>
  </si>
  <si>
    <t>Dr. Ashley Yates Md</t>
  </si>
  <si>
    <t>Dr. Benjamin Price</t>
  </si>
  <si>
    <t>Melissa Duffy Md</t>
  </si>
  <si>
    <t>Charles Norman Phd</t>
  </si>
  <si>
    <t>Paul Fox</t>
  </si>
  <si>
    <t>Earl Smith Dds</t>
  </si>
  <si>
    <t>Robert Jones Dds</t>
  </si>
  <si>
    <t>Christopher Garcia Dds</t>
  </si>
  <si>
    <t>Miss Alexandria Li Dvm</t>
  </si>
  <si>
    <t>Sheena Bonilla</t>
  </si>
  <si>
    <t>Justin Mason Dds</t>
  </si>
  <si>
    <t>Brittany Edwards Dds</t>
  </si>
  <si>
    <t>Joshua Smith Dvm</t>
  </si>
  <si>
    <t>Michelle Garcia Dds</t>
  </si>
  <si>
    <t>Laura Green</t>
  </si>
  <si>
    <t>Daisy Johnson Dds</t>
  </si>
  <si>
    <t>Jordan Jackson Dds</t>
  </si>
  <si>
    <t>Jeremy Harris</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</si>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</sst>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numFmt numFmtId="166" formatCode="[$₹-449]\ #,##0.00"/>
  </numFmts>
  <fonts count="9" x14ac:knownFonts="1">
    <font>
      <sz val="11"/>
      <color theme="1"/>
      <name val="Calibri"/>
      <family val="2"/>
      <scheme val="minor"/>
    </font>
    <font>
      <b/>
      <sz val="11"/>
      <name val="Calibri"/>
      <family val="2"/>
    </font>
    <font>
      <sz val="11"/>
      <color theme="1"/>
      <name val="Calibri"/>
      <family val="2"/>
      <scheme val="minor"/>
    </font>
    <font>
      <sz val="11"/>
      <color theme="0"/>
      <name val="Calibri"/>
      <family val="2"/>
      <scheme val="minor"/>
    </font>
    <font>
      <b/>
      <sz val="11"/>
      <name val="Arial"/>
      <family val="2"/>
    </font>
    <font>
      <sz val="11"/>
      <name val="Calibri"/>
      <family val="2"/>
      <scheme val="minor"/>
    </font>
    <font>
      <sz val="12"/>
      <color theme="1"/>
      <name val="Times New Roman"/>
      <family val="1"/>
    </font>
    <font>
      <sz val="12"/>
      <name val="Times New Roman"/>
      <family val="1"/>
    </font>
    <font>
      <b/>
      <sz val="11"/>
      <name val="Calibri"/>
      <family val="2"/>
      <scheme val="minor"/>
    </font>
  </fonts>
  <fills count="15">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6" tint="-0.249977111117893"/>
        <bgColor theme="4"/>
      </patternFill>
    </fill>
    <fill>
      <patternFill patternType="solid">
        <fgColor theme="6" tint="-0.249977111117893"/>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6" tint="0.79998168889431442"/>
        <bgColor theme="4" tint="0.59999389629810485"/>
      </patternFill>
    </fill>
    <fill>
      <patternFill patternType="solid">
        <fgColor theme="6" tint="0.79998168889431442"/>
        <bgColor theme="4" tint="0.79998168889431442"/>
      </patternFill>
    </fill>
    <fill>
      <patternFill patternType="solid">
        <fgColor theme="6" tint="-0.499984740745262"/>
        <bgColor indexed="64"/>
      </patternFill>
    </fill>
    <fill>
      <patternFill patternType="solid">
        <fgColor theme="6" tint="-0.499984740745262"/>
        <bgColor theme="4"/>
      </patternFill>
    </fill>
    <fill>
      <patternFill patternType="solid">
        <fgColor theme="0" tint="-4.9989318521683403E-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56">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0" fillId="2" borderId="0" xfId="0" applyFill="1"/>
    <xf numFmtId="0" fontId="0" fillId="3" borderId="0" xfId="0" applyFill="1"/>
    <xf numFmtId="0" fontId="0" fillId="4" borderId="4" xfId="0" applyFill="1" applyBorder="1" applyAlignment="1">
      <alignment vertical="center"/>
    </xf>
    <xf numFmtId="0" fontId="0" fillId="4" borderId="1" xfId="0" applyFill="1" applyBorder="1" applyAlignment="1">
      <alignment vertical="center"/>
    </xf>
    <xf numFmtId="2" fontId="0" fillId="4" borderId="1" xfId="0" applyNumberFormat="1" applyFill="1" applyBorder="1" applyAlignment="1">
      <alignment vertical="center"/>
    </xf>
    <xf numFmtId="1" fontId="0" fillId="4" borderId="1" xfId="0" applyNumberFormat="1" applyFill="1" applyBorder="1" applyAlignment="1">
      <alignment vertical="center"/>
    </xf>
    <xf numFmtId="166" fontId="0" fillId="4" borderId="1" xfId="0" applyNumberFormat="1" applyFill="1" applyBorder="1" applyAlignment="1">
      <alignment vertical="center"/>
    </xf>
    <xf numFmtId="0" fontId="0" fillId="4" borderId="8" xfId="0" applyFill="1" applyBorder="1" applyAlignment="1">
      <alignment vertical="center"/>
    </xf>
    <xf numFmtId="0" fontId="0" fillId="4" borderId="0" xfId="0" applyFill="1"/>
    <xf numFmtId="165" fontId="0" fillId="4" borderId="0" xfId="0" applyNumberFormat="1" applyFill="1"/>
    <xf numFmtId="2" fontId="0" fillId="4" borderId="0" xfId="0" applyNumberFormat="1" applyFill="1"/>
    <xf numFmtId="1" fontId="0" fillId="4" borderId="0" xfId="0" applyNumberFormat="1" applyFill="1"/>
    <xf numFmtId="0" fontId="4" fillId="5" borderId="6" xfId="0" applyFont="1" applyFill="1" applyBorder="1"/>
    <xf numFmtId="0" fontId="4" fillId="5" borderId="10" xfId="0" applyFont="1" applyFill="1" applyBorder="1"/>
    <xf numFmtId="2" fontId="4" fillId="5" borderId="10" xfId="0" applyNumberFormat="1" applyFont="1" applyFill="1" applyBorder="1"/>
    <xf numFmtId="1" fontId="4" fillId="5" borderId="10" xfId="0" applyNumberFormat="1" applyFont="1" applyFill="1" applyBorder="1"/>
    <xf numFmtId="0" fontId="4" fillId="5" borderId="10" xfId="1" applyNumberFormat="1" applyFont="1" applyFill="1" applyBorder="1" applyAlignment="1"/>
    <xf numFmtId="0" fontId="4" fillId="5" borderId="4" xfId="0" applyFont="1" applyFill="1" applyBorder="1"/>
    <xf numFmtId="0" fontId="0" fillId="6" borderId="0" xfId="0" applyFill="1"/>
    <xf numFmtId="0" fontId="5" fillId="0" borderId="1" xfId="0" applyFont="1" applyBorder="1"/>
    <xf numFmtId="0" fontId="7" fillId="7" borderId="1" xfId="0" applyFont="1" applyFill="1" applyBorder="1"/>
    <xf numFmtId="0" fontId="7" fillId="4" borderId="1" xfId="0" applyFont="1" applyFill="1" applyBorder="1"/>
    <xf numFmtId="2" fontId="7" fillId="4" borderId="1" xfId="0" applyNumberFormat="1" applyFont="1" applyFill="1" applyBorder="1"/>
    <xf numFmtId="0" fontId="6" fillId="4" borderId="1" xfId="0" applyFont="1" applyFill="1" applyBorder="1"/>
    <xf numFmtId="0" fontId="5" fillId="9" borderId="1" xfId="0" applyFont="1" applyFill="1" applyBorder="1"/>
    <xf numFmtId="164" fontId="5" fillId="9" borderId="1" xfId="0" applyNumberFormat="1" applyFont="1" applyFill="1" applyBorder="1"/>
    <xf numFmtId="0" fontId="5" fillId="10" borderId="1" xfId="0" applyFont="1" applyFill="1" applyBorder="1"/>
    <xf numFmtId="0" fontId="5" fillId="9" borderId="1" xfId="0" applyFont="1" applyFill="1" applyBorder="1" applyAlignment="1">
      <alignment horizontal="left"/>
    </xf>
    <xf numFmtId="0" fontId="5" fillId="11" borderId="1" xfId="0" applyFont="1" applyFill="1" applyBorder="1"/>
    <xf numFmtId="0" fontId="3" fillId="9" borderId="1" xfId="0" applyFont="1" applyFill="1" applyBorder="1"/>
    <xf numFmtId="164" fontId="3" fillId="9" borderId="1" xfId="0" applyNumberFormat="1" applyFont="1" applyFill="1" applyBorder="1"/>
    <xf numFmtId="0" fontId="3" fillId="0" borderId="1" xfId="0" applyFont="1" applyBorder="1"/>
    <xf numFmtId="164" fontId="3" fillId="0" borderId="1" xfId="0" applyNumberFormat="1" applyFont="1" applyBorder="1"/>
    <xf numFmtId="0" fontId="5" fillId="12" borderId="1" xfId="0" applyFont="1" applyFill="1" applyBorder="1"/>
    <xf numFmtId="164" fontId="5" fillId="12" borderId="1" xfId="0" applyNumberFormat="1" applyFont="1" applyFill="1" applyBorder="1"/>
    <xf numFmtId="0" fontId="1" fillId="12" borderId="1" xfId="0" applyFont="1" applyFill="1" applyBorder="1" applyAlignment="1">
      <alignment horizontal="center" vertical="top"/>
    </xf>
    <xf numFmtId="0" fontId="8" fillId="13" borderId="1" xfId="0" applyFont="1" applyFill="1" applyBorder="1"/>
    <xf numFmtId="0" fontId="1" fillId="13" borderId="1" xfId="0" applyFont="1" applyFill="1" applyBorder="1" applyAlignment="1">
      <alignment horizontal="center" vertical="top"/>
    </xf>
    <xf numFmtId="0" fontId="0" fillId="14" borderId="0" xfId="0" applyFill="1"/>
    <xf numFmtId="165" fontId="0" fillId="14" borderId="0" xfId="0" applyNumberFormat="1" applyFill="1"/>
    <xf numFmtId="2" fontId="0" fillId="14" borderId="0" xfId="0" applyNumberFormat="1" applyFill="1"/>
    <xf numFmtId="1" fontId="0" fillId="14" borderId="0" xfId="0" applyNumberFormat="1" applyFill="1"/>
    <xf numFmtId="165" fontId="4" fillId="5" borderId="7" xfId="0" applyNumberFormat="1" applyFont="1" applyFill="1" applyBorder="1"/>
    <xf numFmtId="165" fontId="0" fillId="4" borderId="5" xfId="0" applyNumberFormat="1" applyFill="1" applyBorder="1" applyAlignment="1">
      <alignment vertical="center"/>
    </xf>
    <xf numFmtId="165" fontId="0" fillId="4" borderId="9" xfId="0" applyNumberFormat="1" applyFill="1" applyBorder="1" applyAlignment="1">
      <alignment vertical="center"/>
    </xf>
    <xf numFmtId="0" fontId="4" fillId="5" borderId="0" xfId="0" applyFont="1" applyFill="1"/>
    <xf numFmtId="0" fontId="4" fillId="5" borderId="3" xfId="0" applyFont="1" applyFill="1" applyBorder="1"/>
    <xf numFmtId="0" fontId="0" fillId="14" borderId="1" xfId="0" applyFill="1" applyBorder="1"/>
    <xf numFmtId="0" fontId="0" fillId="4" borderId="1" xfId="0" applyFill="1" applyBorder="1"/>
    <xf numFmtId="0" fontId="5" fillId="4" borderId="1" xfId="0" applyFont="1" applyFill="1" applyBorder="1" applyAlignment="1">
      <alignment vertical="center"/>
    </xf>
    <xf numFmtId="0" fontId="6" fillId="8" borderId="1" xfId="0" applyFont="1" applyFill="1" applyBorder="1" applyAlignment="1">
      <alignment horizontal="center"/>
    </xf>
  </cellXfs>
  <cellStyles count="2">
    <cellStyle name="Normal" xfId="0" builtinId="0"/>
    <cellStyle name="Percent" xfId="1" builtinId="5"/>
  </cellStyles>
  <dxfs count="207">
    <dxf>
      <fill>
        <patternFill>
          <bgColor theme="9" tint="0.39994506668294322"/>
        </patternFill>
      </fill>
    </dxf>
    <dxf>
      <font>
        <strike val="0"/>
        <outline val="0"/>
        <shadow val="0"/>
        <u val="none"/>
        <vertAlign val="baseline"/>
        <sz val="11"/>
        <color auto="1"/>
        <name val="Calibri"/>
        <family val="2"/>
      </font>
      <fill>
        <patternFill patternType="solid">
          <bgColor theme="6" tint="0.79998168889431442"/>
        </patternFill>
      </fill>
    </dxf>
    <dxf>
      <font>
        <strike val="0"/>
        <outline val="0"/>
        <shadow val="0"/>
        <u val="none"/>
        <vertAlign val="baseline"/>
        <sz val="11"/>
        <color auto="1"/>
        <name val="Calibri"/>
        <family val="2"/>
      </font>
      <fill>
        <patternFill patternType="solid">
          <bgColor theme="6" tint="0.79998168889431442"/>
        </patternFill>
      </fill>
    </dxf>
    <dxf>
      <font>
        <strike val="0"/>
        <outline val="0"/>
        <shadow val="0"/>
        <u val="none"/>
        <vertAlign val="baseline"/>
        <sz val="11"/>
        <color auto="1"/>
        <name val="Calibri"/>
        <family val="2"/>
      </font>
      <fill>
        <patternFill patternType="solid">
          <bgColor theme="6" tint="0.79998168889431442"/>
        </patternFill>
      </fill>
    </dxf>
    <dxf>
      <border>
        <bottom style="thin">
          <color indexed="64"/>
        </bottom>
      </border>
    </dxf>
    <dxf>
      <font>
        <strike val="0"/>
        <outline val="0"/>
        <shadow val="0"/>
        <u val="none"/>
        <vertAlign val="baseline"/>
        <sz val="11"/>
        <color auto="1"/>
        <name val="Calibri"/>
        <family val="2"/>
      </font>
      <fill>
        <patternFill patternType="solid">
          <bgColor theme="6" tint="-0.499984740745262"/>
        </patternFill>
      </fill>
      <border diagonalUp="0" diagonalDown="0" outline="0">
        <left/>
        <right/>
        <top/>
        <bottom/>
      </border>
    </dxf>
    <dxf>
      <font>
        <strike val="0"/>
        <outline val="0"/>
        <shadow val="0"/>
        <u val="none"/>
        <vertAlign val="baseline"/>
        <sz val="11"/>
        <color auto="1"/>
        <name val="Calibri"/>
        <family val="2"/>
      </font>
      <fill>
        <patternFill patternType="solid">
          <bgColor theme="6" tint="0.79998168889431442"/>
        </patternFill>
      </fill>
    </dxf>
    <dxf>
      <font>
        <b val="0"/>
        <i val="0"/>
        <strike val="0"/>
        <condense val="0"/>
        <extend val="0"/>
        <outline val="0"/>
        <shadow val="0"/>
        <u val="none"/>
        <vertAlign val="baseline"/>
        <sz val="11"/>
        <color auto="1"/>
        <name val="Calibri"/>
        <family val="2"/>
        <scheme val="minor"/>
      </font>
      <fill>
        <patternFill patternType="solid">
          <fgColor theme="4" tint="0.79998168889431442"/>
          <bgColor theme="6" tint="0.79998168889431442"/>
        </patternFill>
      </fill>
    </dxf>
    <dxf>
      <font>
        <b val="0"/>
        <i val="0"/>
        <strike val="0"/>
        <condense val="0"/>
        <extend val="0"/>
        <outline val="0"/>
        <shadow val="0"/>
        <u val="none"/>
        <vertAlign val="baseline"/>
        <sz val="11"/>
        <color auto="1"/>
        <name val="Calibri"/>
        <family val="2"/>
        <scheme val="minor"/>
      </font>
      <fill>
        <patternFill patternType="solid">
          <fgColor theme="4" tint="0.79998168889431442"/>
          <bgColor theme="6" tint="0.79998168889431442"/>
        </patternFill>
      </fill>
    </dxf>
    <dxf>
      <font>
        <strike val="0"/>
        <outline val="0"/>
        <shadow val="0"/>
        <u val="none"/>
        <vertAlign val="baseline"/>
        <sz val="11"/>
        <color auto="1"/>
        <name val="Calibri"/>
        <family val="2"/>
      </font>
      <fill>
        <patternFill patternType="solid">
          <bgColor theme="6" tint="0.79998168889431442"/>
        </patternFill>
      </fill>
    </dxf>
    <dxf>
      <border>
        <bottom style="thin">
          <color indexed="64"/>
        </bottom>
      </border>
    </dxf>
    <dxf>
      <font>
        <strike val="0"/>
        <outline val="0"/>
        <shadow val="0"/>
        <u val="none"/>
        <vertAlign val="baseline"/>
        <sz val="11"/>
        <color auto="1"/>
        <name val="Calibri"/>
        <family val="2"/>
      </font>
      <fill>
        <patternFill patternType="solid">
          <bgColor theme="6" tint="-0.499984740745262"/>
        </patternFill>
      </fill>
      <border diagonalUp="0" diagonalDown="0" outline="0">
        <left/>
        <right/>
        <top/>
        <bottom/>
      </border>
    </dxf>
    <dxf>
      <font>
        <strike val="0"/>
        <outline val="0"/>
        <shadow val="0"/>
        <u val="none"/>
        <vertAlign val="baseline"/>
        <sz val="11"/>
        <color auto="1"/>
        <name val="Calibri"/>
        <family val="2"/>
      </font>
      <fill>
        <patternFill patternType="solid">
          <bgColor theme="6" tint="0.79998168889431442"/>
        </patternFill>
      </fill>
    </dxf>
    <dxf>
      <font>
        <strike val="0"/>
        <outline val="0"/>
        <shadow val="0"/>
        <u val="none"/>
        <vertAlign val="baseline"/>
        <sz val="11"/>
        <color auto="1"/>
        <name val="Calibri"/>
        <family val="2"/>
      </font>
      <fill>
        <patternFill patternType="solid">
          <bgColor theme="6" tint="0.79998168889431442"/>
        </patternFill>
      </fill>
    </dxf>
    <dxf>
      <font>
        <strike val="0"/>
        <outline val="0"/>
        <shadow val="0"/>
        <u val="none"/>
        <vertAlign val="baseline"/>
        <sz val="11"/>
        <color auto="1"/>
        <name val="Calibri"/>
        <family val="2"/>
      </font>
      <fill>
        <patternFill patternType="solid">
          <bgColor theme="6" tint="0.79998168889431442"/>
        </patternFill>
      </fill>
    </dxf>
    <dxf>
      <border>
        <bottom style="thin">
          <color indexed="64"/>
        </bottom>
      </border>
    </dxf>
    <dxf>
      <font>
        <strike val="0"/>
        <outline val="0"/>
        <shadow val="0"/>
        <u val="none"/>
        <vertAlign val="baseline"/>
        <sz val="11"/>
        <color auto="1"/>
        <name val="Calibri"/>
        <family val="2"/>
      </font>
      <fill>
        <patternFill patternType="solid">
          <bgColor theme="6" tint="-0.499984740745262"/>
        </patternFill>
      </fill>
      <border diagonalUp="0" diagonalDown="0" outline="0">
        <left/>
        <right/>
        <top/>
        <bottom/>
      </border>
    </dxf>
    <dxf>
      <font>
        <strike val="0"/>
        <outline val="0"/>
        <shadow val="0"/>
        <u val="none"/>
        <vertAlign val="baseline"/>
        <sz val="11"/>
        <color auto="1"/>
        <name val="Calibri"/>
        <family val="2"/>
      </font>
      <fill>
        <patternFill patternType="solid">
          <bgColor theme="6" tint="0.79998168889431442"/>
        </patternFill>
      </fill>
    </dxf>
    <dxf>
      <font>
        <strike val="0"/>
        <outline val="0"/>
        <shadow val="0"/>
        <u val="none"/>
        <vertAlign val="baseline"/>
        <sz val="11"/>
        <color auto="1"/>
        <name val="Calibri"/>
        <family val="2"/>
      </font>
      <numFmt numFmtId="164" formatCode="yyyy\-mm\-dd"/>
      <fill>
        <patternFill patternType="solid">
          <bgColor theme="6" tint="0.79998168889431442"/>
        </patternFill>
      </fill>
    </dxf>
    <dxf>
      <font>
        <strike val="0"/>
        <outline val="0"/>
        <shadow val="0"/>
        <u val="none"/>
        <vertAlign val="baseline"/>
        <sz val="11"/>
        <color auto="1"/>
        <name val="Calibri"/>
        <family val="2"/>
      </font>
      <fill>
        <patternFill patternType="solid">
          <bgColor theme="6" tint="0.79998168889431442"/>
        </patternFill>
      </fill>
    </dxf>
    <dxf>
      <border>
        <bottom style="thin">
          <color indexed="64"/>
        </bottom>
      </border>
    </dxf>
    <dxf>
      <font>
        <strike val="0"/>
        <outline val="0"/>
        <shadow val="0"/>
        <u val="none"/>
        <vertAlign val="baseline"/>
        <sz val="11"/>
        <color auto="1"/>
        <name val="Calibri"/>
        <family val="2"/>
      </font>
      <fill>
        <patternFill patternType="solid">
          <bgColor theme="6" tint="-0.499984740745262"/>
        </patternFill>
      </fill>
      <border diagonalUp="0" diagonalDown="0" outline="0">
        <left/>
        <right/>
        <top/>
        <bottom/>
      </border>
    </dxf>
    <dxf>
      <font>
        <strike val="0"/>
        <outline val="0"/>
        <shadow val="0"/>
        <u val="none"/>
        <vertAlign val="baseline"/>
        <sz val="11"/>
        <color auto="1"/>
        <name val="Calibri"/>
        <family val="2"/>
      </font>
      <fill>
        <patternFill patternType="solid">
          <bgColor theme="6" tint="0.79998168889431442"/>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font>
      <fill>
        <patternFill patternType="solid">
          <bgColor theme="6"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font>
      <fill>
        <patternFill patternType="solid">
          <bgColor theme="6"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font>
      <fill>
        <patternFill patternType="solid">
          <bgColor theme="6"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font>
      <fill>
        <patternFill patternType="solid">
          <bgColor theme="6"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font>
      <fill>
        <patternFill patternType="solid">
          <bgColor theme="6"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font>
      <numFmt numFmtId="164" formatCode="yyyy\-mm\-dd"/>
      <fill>
        <patternFill patternType="solid">
          <bgColor theme="6"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font>
      <fill>
        <patternFill patternType="solid">
          <bgColor theme="6" tint="0.79998168889431442"/>
        </patternFill>
      </fill>
      <border diagonalUp="0" diagonalDown="0" outline="0">
        <left/>
        <right style="thin">
          <color indexed="64"/>
        </right>
        <top style="thin">
          <color indexed="64"/>
        </top>
        <bottom style="thin">
          <color indexed="64"/>
        </bottom>
      </border>
    </dxf>
    <dxf>
      <font>
        <strike val="0"/>
        <outline val="0"/>
        <shadow val="0"/>
        <u val="none"/>
        <vertAlign val="baseline"/>
        <sz val="11"/>
        <color auto="1"/>
        <name val="Calibri"/>
        <family val="2"/>
      </font>
      <fill>
        <patternFill patternType="solid">
          <bgColor theme="6" tint="0.79998168889431442"/>
        </patternFill>
      </fill>
    </dxf>
    <dxf>
      <border>
        <bottom style="thin">
          <color indexed="64"/>
        </bottom>
      </border>
    </dxf>
    <dxf>
      <font>
        <strike val="0"/>
        <outline val="0"/>
        <shadow val="0"/>
        <u val="none"/>
        <vertAlign val="baseline"/>
        <sz val="11"/>
        <color auto="1"/>
        <name val="Calibri"/>
        <family val="2"/>
      </font>
      <fill>
        <patternFill patternType="solid">
          <bgColor theme="6" tint="-0.499984740745262"/>
        </patternFill>
      </fill>
      <border diagonalUp="0" diagonalDown="0" outline="0">
        <left style="thin">
          <color indexed="64"/>
        </left>
        <right style="thin">
          <color indexed="64"/>
        </right>
        <top/>
        <bottom/>
      </border>
    </dxf>
    <dxf>
      <font>
        <color auto="1"/>
      </font>
    </dxf>
    <dxf>
      <font>
        <color auto="1"/>
      </font>
    </dxf>
    <dxf>
      <font>
        <color auto="1"/>
      </font>
    </dxf>
    <dxf>
      <font>
        <color auto="1"/>
      </font>
    </dxf>
    <dxf>
      <font>
        <color auto="1"/>
      </font>
    </dxf>
    <dxf>
      <font>
        <color auto="1"/>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color auto="1"/>
      </font>
    </dxf>
    <dxf>
      <font>
        <color auto="1"/>
      </font>
    </dxf>
    <dxf>
      <font>
        <color auto="1"/>
      </font>
    </dxf>
    <dxf>
      <font>
        <color auto="1"/>
      </font>
    </dxf>
    <dxf>
      <font>
        <color auto="1"/>
      </font>
    </dxf>
    <dxf>
      <font>
        <color auto="1"/>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numFmt numFmtId="2" formatCode="0.00"/>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numFmt numFmtId="1" formatCode="0"/>
      <fill>
        <patternFill patternType="solid">
          <fgColor indexed="64"/>
          <bgColor theme="6" tint="0.59999389629810485"/>
        </patternFill>
      </fill>
    </dxf>
    <dxf>
      <fill>
        <patternFill patternType="solid">
          <fgColor indexed="64"/>
          <bgColor theme="6" tint="0.59999389629810485"/>
        </patternFill>
      </fill>
    </dxf>
    <dxf>
      <numFmt numFmtId="2" formatCode="0.00"/>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yyyy;@"/>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fill>
        <patternFill patternType="solid">
          <fgColor indexed="64"/>
          <bgColor theme="6" tint="0.59999389629810485"/>
        </patternFill>
      </fill>
    </dxf>
    <dxf>
      <border outline="0">
        <bottom style="thin">
          <color auto="1"/>
        </bottom>
      </border>
    </dxf>
    <dxf>
      <fill>
        <patternFill patternType="solid">
          <bgColor theme="6" tint="-0.249977111117893"/>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fill>
        <patternFill patternType="solid">
          <fgColor indexed="64"/>
          <bgColor theme="8" tint="0.79998168889431442"/>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3.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07/relationships/slicerCache" Target="slicerCaches/slicerCache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v>Total</c:v>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E0E6-47F8-83FB-3CBC024FCC13}"/>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3-E0E6-47F8-83FB-3CBC024FCC13}"/>
              </c:ext>
            </c:extLst>
          </c:dPt>
          <c:dPt>
            <c:idx val="2"/>
            <c:bubble3D val="0"/>
            <c:spPr>
              <a:solidFill>
                <a:schemeClr val="accent3">
                  <a:tint val="60000"/>
                </a:schemeClr>
              </a:solidFill>
              <a:ln w="19050">
                <a:solidFill>
                  <a:schemeClr val="lt1"/>
                </a:solidFill>
              </a:ln>
              <a:effectLst/>
            </c:spPr>
            <c:extLst>
              <c:ext xmlns:c16="http://schemas.microsoft.com/office/drawing/2014/chart" uri="{C3380CC4-5D6E-409C-BE32-E72D297353CC}">
                <c16:uniqueId val="{00000005-E0E6-47F8-83FB-3CBC024FCC13}"/>
              </c:ext>
            </c:extLst>
          </c:dPt>
          <c:cat>
            <c:strLit>
              <c:ptCount val="1"/>
              <c:pt idx="0">
                <c:v>2024</c:v>
              </c:pt>
            </c:strLit>
          </c:cat>
          <c:val>
            <c:numLit>
              <c:formatCode>General</c:formatCode>
              <c:ptCount val="1"/>
              <c:pt idx="0">
                <c:v>1093875.323011338</c:v>
              </c:pt>
            </c:numLit>
          </c:val>
          <c:extLst>
            <c:ext xmlns:c16="http://schemas.microsoft.com/office/drawing/2014/chart" uri="{C3380CC4-5D6E-409C-BE32-E72D297353CC}">
              <c16:uniqueId val="{00000006-E0E6-47F8-83FB-3CBC024FCC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19808553342599"/>
          <c:y val="0.46365164746229548"/>
          <c:w val="0.55380191446657401"/>
          <c:h val="0.43300782035976337"/>
        </c:manualLayout>
      </c:layout>
      <c:lineChart>
        <c:grouping val="standard"/>
        <c:varyColors val="0"/>
        <c:ser>
          <c:idx val="0"/>
          <c:order val="0"/>
          <c:tx>
            <c:v>Total</c:v>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COD</c:v>
              </c:pt>
              <c:pt idx="1">
                <c:v>Credit Card</c:v>
              </c:pt>
              <c:pt idx="2">
                <c:v>PayPal</c:v>
              </c:pt>
            </c:strLit>
          </c:cat>
          <c:val>
            <c:numLit>
              <c:formatCode>General</c:formatCode>
              <c:ptCount val="3"/>
              <c:pt idx="0">
                <c:v>703703.33943202347</c:v>
              </c:pt>
              <c:pt idx="1">
                <c:v>714843.56993400666</c:v>
              </c:pt>
              <c:pt idx="2">
                <c:v>756718.09921133844</c:v>
              </c:pt>
            </c:numLit>
          </c:val>
          <c:smooth val="0"/>
          <c:extLst>
            <c:ext xmlns:c16="http://schemas.microsoft.com/office/drawing/2014/chart" uri="{C3380CC4-5D6E-409C-BE32-E72D297353CC}">
              <c16:uniqueId val="{00000000-6707-4B34-BBAC-0D0D5920DCE1}"/>
            </c:ext>
          </c:extLst>
        </c:ser>
        <c:dLbls>
          <c:dLblPos val="ctr"/>
          <c:showLegendKey val="0"/>
          <c:showVal val="1"/>
          <c:showCatName val="0"/>
          <c:showSerName val="0"/>
          <c:showPercent val="0"/>
          <c:showBubbleSize val="0"/>
        </c:dLbls>
        <c:marker val="1"/>
        <c:smooth val="0"/>
        <c:axId val="2121097728"/>
        <c:axId val="2015278256"/>
      </c:lineChart>
      <c:catAx>
        <c:axId val="21210977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5278256"/>
        <c:crosses val="autoZero"/>
        <c:auto val="1"/>
        <c:lblAlgn val="ctr"/>
        <c:lblOffset val="100"/>
        <c:noMultiLvlLbl val="0"/>
      </c:catAx>
      <c:valAx>
        <c:axId val="2015278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210977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8571604620414"/>
          <c:y val="7.6259765749906089E-2"/>
          <c:w val="0.70991726242999609"/>
          <c:h val="0.8316638004575857"/>
        </c:manualLayout>
      </c:layout>
      <c:barChart>
        <c:barDir val="col"/>
        <c:grouping val="clustered"/>
        <c:varyColors val="0"/>
        <c:ser>
          <c:idx val="0"/>
          <c:order val="0"/>
          <c:tx>
            <c:v>Female</c:v>
          </c:tx>
          <c:spPr>
            <a:solidFill>
              <a:schemeClr val="accent3">
                <a:shade val="76000"/>
              </a:schemeClr>
            </a:solidFill>
            <a:ln>
              <a:noFill/>
            </a:ln>
            <a:effectLst/>
          </c:spPr>
          <c:invertIfNegative val="0"/>
          <c:cat>
            <c:strLit>
              <c:ptCount val="5"/>
              <c:pt idx="0">
                <c:v>Beauty</c:v>
              </c:pt>
              <c:pt idx="1">
                <c:v>Clothing</c:v>
              </c:pt>
              <c:pt idx="2">
                <c:v>Electronics</c:v>
              </c:pt>
              <c:pt idx="3">
                <c:v>Home</c:v>
              </c:pt>
              <c:pt idx="4">
                <c:v>Sports</c:v>
              </c:pt>
            </c:strLit>
          </c:cat>
          <c:val>
            <c:numLit>
              <c:formatCode>General</c:formatCode>
              <c:ptCount val="5"/>
              <c:pt idx="0">
                <c:v>180344.28020000001</c:v>
              </c:pt>
              <c:pt idx="1">
                <c:v>155935.59120000008</c:v>
              </c:pt>
              <c:pt idx="2">
                <c:v>281133.03879999998</c:v>
              </c:pt>
              <c:pt idx="3">
                <c:v>217025.2637000001</c:v>
              </c:pt>
              <c:pt idx="4">
                <c:v>276719.29391133855</c:v>
              </c:pt>
            </c:numLit>
          </c:val>
          <c:extLst>
            <c:ext xmlns:c16="http://schemas.microsoft.com/office/drawing/2014/chart" uri="{C3380CC4-5D6E-409C-BE32-E72D297353CC}">
              <c16:uniqueId val="{00000000-D065-41B7-86D5-97C13A1CA064}"/>
            </c:ext>
          </c:extLst>
        </c:ser>
        <c:ser>
          <c:idx val="1"/>
          <c:order val="1"/>
          <c:tx>
            <c:v>Male</c:v>
          </c:tx>
          <c:spPr>
            <a:solidFill>
              <a:schemeClr val="accent3">
                <a:tint val="77000"/>
              </a:schemeClr>
            </a:solidFill>
            <a:ln>
              <a:noFill/>
            </a:ln>
            <a:effectLst/>
          </c:spPr>
          <c:invertIfNegative val="0"/>
          <c:cat>
            <c:strLit>
              <c:ptCount val="5"/>
              <c:pt idx="0">
                <c:v>Beauty</c:v>
              </c:pt>
              <c:pt idx="1">
                <c:v>Clothing</c:v>
              </c:pt>
              <c:pt idx="2">
                <c:v>Electronics</c:v>
              </c:pt>
              <c:pt idx="3">
                <c:v>Home</c:v>
              </c:pt>
              <c:pt idx="4">
                <c:v>Sports</c:v>
              </c:pt>
            </c:strLit>
          </c:cat>
          <c:val>
            <c:numLit>
              <c:formatCode>General</c:formatCode>
              <c:ptCount val="5"/>
              <c:pt idx="0">
                <c:v>175735.69230825125</c:v>
              </c:pt>
              <c:pt idx="1">
                <c:v>166848.66935777839</c:v>
              </c:pt>
              <c:pt idx="2">
                <c:v>222031.80359999987</c:v>
              </c:pt>
              <c:pt idx="3">
                <c:v>231524.55639999986</c:v>
              </c:pt>
              <c:pt idx="4">
                <c:v>267966.81909999996</c:v>
              </c:pt>
            </c:numLit>
          </c:val>
          <c:extLst>
            <c:ext xmlns:c16="http://schemas.microsoft.com/office/drawing/2014/chart" uri="{C3380CC4-5D6E-409C-BE32-E72D297353CC}">
              <c16:uniqueId val="{00000001-D065-41B7-86D5-97C13A1CA064}"/>
            </c:ext>
          </c:extLst>
        </c:ser>
        <c:dLbls>
          <c:showLegendKey val="0"/>
          <c:showVal val="0"/>
          <c:showCatName val="0"/>
          <c:showSerName val="0"/>
          <c:showPercent val="0"/>
          <c:showBubbleSize val="0"/>
        </c:dLbls>
        <c:gapWidth val="219"/>
        <c:overlap val="-27"/>
        <c:axId val="94775263"/>
        <c:axId val="2015340656"/>
      </c:barChart>
      <c:catAx>
        <c:axId val="947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40656"/>
        <c:crosses val="autoZero"/>
        <c:auto val="1"/>
        <c:lblAlgn val="ctr"/>
        <c:lblOffset val="100"/>
        <c:noMultiLvlLbl val="0"/>
      </c:catAx>
      <c:valAx>
        <c:axId val="201534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3"/>
            </a:solidFill>
            <a:ln>
              <a:noFill/>
            </a:ln>
            <a:effectLst/>
          </c:spPr>
          <c:invertIfNegative val="0"/>
          <c:cat>
            <c:strLit>
              <c:ptCount val="4"/>
              <c:pt idx="0">
                <c:v>East</c:v>
              </c:pt>
              <c:pt idx="1">
                <c:v>North</c:v>
              </c:pt>
              <c:pt idx="2">
                <c:v>South</c:v>
              </c:pt>
              <c:pt idx="3">
                <c:v>West</c:v>
              </c:pt>
            </c:strLit>
          </c:cat>
          <c:val>
            <c:numLit>
              <c:formatCode>General</c:formatCode>
              <c:ptCount val="4"/>
              <c:pt idx="0">
                <c:v>199672.35180000015</c:v>
              </c:pt>
              <c:pt idx="1">
                <c:v>1380704.5224773686</c:v>
              </c:pt>
              <c:pt idx="2">
                <c:v>435916.67190000013</c:v>
              </c:pt>
              <c:pt idx="3">
                <c:v>158971.46239999999</c:v>
              </c:pt>
            </c:numLit>
          </c:val>
          <c:extLst>
            <c:ext xmlns:c16="http://schemas.microsoft.com/office/drawing/2014/chart" uri="{C3380CC4-5D6E-409C-BE32-E72D297353CC}">
              <c16:uniqueId val="{00000000-29BF-416A-AB22-5BB4E4F11EE5}"/>
            </c:ext>
          </c:extLst>
        </c:ser>
        <c:dLbls>
          <c:showLegendKey val="0"/>
          <c:showVal val="0"/>
          <c:showCatName val="0"/>
          <c:showSerName val="0"/>
          <c:showPercent val="0"/>
          <c:showBubbleSize val="0"/>
        </c:dLbls>
        <c:gapWidth val="182"/>
        <c:axId val="21012335"/>
        <c:axId val="2015268176"/>
      </c:barChart>
      <c:catAx>
        <c:axId val="2101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268176"/>
        <c:crosses val="autoZero"/>
        <c:auto val="1"/>
        <c:lblAlgn val="ctr"/>
        <c:lblOffset val="100"/>
        <c:noMultiLvlLbl val="0"/>
      </c:catAx>
      <c:valAx>
        <c:axId val="201526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pivotFmt>
      <c:pivotFmt>
        <c:idx val="10"/>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88-4855-A653-FEE77579BA36}"/>
              </c:ext>
            </c:extLst>
          </c:dPt>
          <c:dPt>
            <c:idx val="1"/>
            <c:bubble3D val="0"/>
            <c:spPr>
              <a:solidFill>
                <a:schemeClr val="accent5">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88-4855-A653-FEE77579BA36}"/>
              </c:ext>
            </c:extLst>
          </c:dPt>
          <c:dPt>
            <c:idx val="2"/>
            <c:bubble3D val="0"/>
            <c:spPr>
              <a:solidFill>
                <a:schemeClr val="accent5">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88-4855-A653-FEE77579BA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
              <c:pt idx="0">
                <c:v>2024</c:v>
              </c:pt>
            </c:strLit>
          </c:cat>
          <c:val>
            <c:numLit>
              <c:formatCode>General</c:formatCode>
              <c:ptCount val="1"/>
              <c:pt idx="0">
                <c:v>1093875.323011338</c:v>
              </c:pt>
            </c:numLit>
          </c:val>
          <c:extLst>
            <c:ext xmlns:c16="http://schemas.microsoft.com/office/drawing/2014/chart" uri="{C3380CC4-5D6E-409C-BE32-E72D297353CC}">
              <c16:uniqueId val="{00000006-E488-4855-A653-FEE77579BA3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a:outerShdw dist="25400" dir="2700000" algn="tl" rotWithShape="0">
              <a:schemeClr val="accent4"/>
            </a:outerShdw>
          </a:effectLst>
        </c:spPr>
        <c:marker>
          <c:symbol val="circle"/>
          <c:size val="5"/>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19808553342599"/>
          <c:y val="0.46365164746229548"/>
          <c:w val="0.55380191446657401"/>
          <c:h val="0.43300782035976337"/>
        </c:manualLayout>
      </c:layout>
      <c:lineChart>
        <c:grouping val="standard"/>
        <c:varyColors val="0"/>
        <c:ser>
          <c:idx val="0"/>
          <c:order val="0"/>
          <c:tx>
            <c:v>Total</c:v>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PayPal</c:v>
              </c:pt>
            </c:strLit>
          </c:cat>
          <c:val>
            <c:numLit>
              <c:formatCode>General</c:formatCode>
              <c:ptCount val="1"/>
              <c:pt idx="0">
                <c:v>756718.09921133809</c:v>
              </c:pt>
            </c:numLit>
          </c:val>
          <c:smooth val="0"/>
          <c:extLst>
            <c:ext xmlns:c16="http://schemas.microsoft.com/office/drawing/2014/chart" uri="{C3380CC4-5D6E-409C-BE32-E72D297353CC}">
              <c16:uniqueId val="{00000000-BA4F-4769-B099-FFBB0B9AD985}"/>
            </c:ext>
          </c:extLst>
        </c:ser>
        <c:dLbls>
          <c:dLblPos val="ctr"/>
          <c:showLegendKey val="0"/>
          <c:showVal val="1"/>
          <c:showCatName val="0"/>
          <c:showSerName val="0"/>
          <c:showPercent val="0"/>
          <c:showBubbleSize val="0"/>
        </c:dLbls>
        <c:marker val="1"/>
        <c:smooth val="0"/>
        <c:axId val="2121097728"/>
        <c:axId val="2015278256"/>
      </c:lineChart>
      <c:catAx>
        <c:axId val="21210977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5278256"/>
        <c:crosses val="autoZero"/>
        <c:auto val="1"/>
        <c:lblAlgn val="ctr"/>
        <c:lblOffset val="100"/>
        <c:noMultiLvlLbl val="0"/>
      </c:catAx>
      <c:valAx>
        <c:axId val="2015278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2109772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Beauty</c:v>
              </c:pt>
              <c:pt idx="1">
                <c:v>Clothing</c:v>
              </c:pt>
              <c:pt idx="2">
                <c:v>Electronics</c:v>
              </c:pt>
              <c:pt idx="3">
                <c:v>Home</c:v>
              </c:pt>
              <c:pt idx="4">
                <c:v>Sports</c:v>
              </c:pt>
            </c:strLit>
          </c:cat>
          <c:val>
            <c:numLit>
              <c:formatCode>General</c:formatCode>
              <c:ptCount val="5"/>
              <c:pt idx="0">
                <c:v>180344.28020000001</c:v>
              </c:pt>
              <c:pt idx="1">
                <c:v>155935.59120000008</c:v>
              </c:pt>
              <c:pt idx="2">
                <c:v>281133.03879999998</c:v>
              </c:pt>
              <c:pt idx="3">
                <c:v>217025.2637000001</c:v>
              </c:pt>
              <c:pt idx="4">
                <c:v>276719.29391133855</c:v>
              </c:pt>
            </c:numLit>
          </c:val>
          <c:extLst>
            <c:ext xmlns:c16="http://schemas.microsoft.com/office/drawing/2014/chart" uri="{C3380CC4-5D6E-409C-BE32-E72D297353CC}">
              <c16:uniqueId val="{00000000-AC17-4175-85A1-5966EF6B4739}"/>
            </c:ext>
          </c:extLst>
        </c:ser>
        <c:ser>
          <c:idx val="1"/>
          <c:order val="1"/>
          <c:tx>
            <c:v>Male</c:v>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Beauty</c:v>
              </c:pt>
              <c:pt idx="1">
                <c:v>Clothing</c:v>
              </c:pt>
              <c:pt idx="2">
                <c:v>Electronics</c:v>
              </c:pt>
              <c:pt idx="3">
                <c:v>Home</c:v>
              </c:pt>
              <c:pt idx="4">
                <c:v>Sports</c:v>
              </c:pt>
            </c:strLit>
          </c:cat>
          <c:val>
            <c:numLit>
              <c:formatCode>General</c:formatCode>
              <c:ptCount val="5"/>
              <c:pt idx="0">
                <c:v>175735.69230825125</c:v>
              </c:pt>
              <c:pt idx="1">
                <c:v>166848.66935777839</c:v>
              </c:pt>
              <c:pt idx="2">
                <c:v>222031.80359999987</c:v>
              </c:pt>
              <c:pt idx="3">
                <c:v>231524.55639999986</c:v>
              </c:pt>
              <c:pt idx="4">
                <c:v>267966.81909999996</c:v>
              </c:pt>
            </c:numLit>
          </c:val>
          <c:extLst>
            <c:ext xmlns:c16="http://schemas.microsoft.com/office/drawing/2014/chart" uri="{C3380CC4-5D6E-409C-BE32-E72D297353CC}">
              <c16:uniqueId val="{00000001-AC17-4175-85A1-5966EF6B4739}"/>
            </c:ext>
          </c:extLst>
        </c:ser>
        <c:dLbls>
          <c:dLblPos val="outEnd"/>
          <c:showLegendKey val="0"/>
          <c:showVal val="1"/>
          <c:showCatName val="0"/>
          <c:showSerName val="0"/>
          <c:showPercent val="0"/>
          <c:showBubbleSize val="0"/>
        </c:dLbls>
        <c:gapWidth val="199"/>
        <c:axId val="94775263"/>
        <c:axId val="2015340656"/>
      </c:barChart>
      <c:catAx>
        <c:axId val="947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15340656"/>
        <c:crosses val="autoZero"/>
        <c:auto val="1"/>
        <c:lblAlgn val="ctr"/>
        <c:lblOffset val="100"/>
        <c:noMultiLvlLbl val="0"/>
      </c:catAx>
      <c:valAx>
        <c:axId val="20153406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5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199672.35180000015</c:v>
              </c:pt>
              <c:pt idx="1">
                <c:v>1380704.5224773686</c:v>
              </c:pt>
              <c:pt idx="2">
                <c:v>435916.67190000013</c:v>
              </c:pt>
              <c:pt idx="3">
                <c:v>158971.46239999999</c:v>
              </c:pt>
            </c:numLit>
          </c:val>
          <c:extLst>
            <c:ext xmlns:c16="http://schemas.microsoft.com/office/drawing/2014/chart" uri="{C3380CC4-5D6E-409C-BE32-E72D297353CC}">
              <c16:uniqueId val="{00000000-2320-4505-AFEF-53A85A91470E}"/>
            </c:ext>
          </c:extLst>
        </c:ser>
        <c:dLbls>
          <c:dLblPos val="inEnd"/>
          <c:showLegendKey val="0"/>
          <c:showVal val="1"/>
          <c:showCatName val="0"/>
          <c:showSerName val="0"/>
          <c:showPercent val="0"/>
          <c:showBubbleSize val="0"/>
        </c:dLbls>
        <c:gapWidth val="65"/>
        <c:axId val="21012335"/>
        <c:axId val="2015268176"/>
      </c:barChart>
      <c:catAx>
        <c:axId val="210123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5268176"/>
        <c:crosses val="autoZero"/>
        <c:auto val="1"/>
        <c:lblAlgn val="ctr"/>
        <c:lblOffset val="100"/>
        <c:noMultiLvlLbl val="0"/>
      </c:catAx>
      <c:valAx>
        <c:axId val="20152681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01233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size">
        <cx:f dir="row">_xlchart.v1.0</cx:f>
      </cx:numDim>
    </cx:data>
  </cx:chartData>
  <cx:chart>
    <cx:plotArea>
      <cx:plotAreaRegion>
        <cx:series layoutId="sunburst" uniqueId="{00000000-F6A5-49EA-8A78-82E56530902A}">
          <cx:tx>
            <cx:txData>
              <cx:f>_xlchart.v1.2</cx:f>
              <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_xlchart.v1.6</cx:f>
      </cx:numDim>
    </cx:data>
  </cx:chartData>
  <cx:chart>
    <cx:title pos="t" align="ctr" overlay="0"/>
    <cx:plotArea>
      <cx:plotAreaRegion>
        <cx:series layoutId="waterfall" uniqueId="{00000000-7FB6-48EE-8A0B-B24C5E5B5FD4}" formatIdx="0">
          <cx:tx>
            <cx:txData>
              <cx:f>_xlchart.v1.3</cx:f>
              <cx:v>Row Labels</cx:v>
            </cx:txData>
          </cx:tx>
          <cx:dataLabels pos="outEnd">
            <cx:visibility seriesName="0" categoryName="0" value="1"/>
          </cx:dataLabels>
          <cx:dataId val="0"/>
          <cx:layoutPr>
            <cx:subtotals/>
          </cx:layoutPr>
        </cx:series>
        <cx:series layoutId="waterfall" hidden="1" uniqueId="{00000001-7FB6-48EE-8A0B-B24C5E5B5FD4}" formatIdx="1">
          <cx:tx>
            <cx:txData>
              <cx:f>_xlchart.v1.5</cx:f>
              <cx:v>Sum of Total_Amount</cx:v>
            </cx:txData>
          </cx:tx>
          <cx:dataLabels pos="outEnd">
            <cx:visibility seriesName="0" categoryName="0" value="1"/>
          </cx:dataLabels>
          <cx:dataId val="1"/>
          <cx:layoutPr>
            <cx:subtotals/>
          </cx:layoutPr>
        </cx:series>
      </cx:plotAreaRegion>
      <cx:axis id="0">
        <cx:catScaling gapWidth="0.5"/>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0</xdr:colOff>
      <xdr:row>12</xdr:row>
      <xdr:rowOff>57150</xdr:rowOff>
    </xdr:from>
    <xdr:to>
      <xdr:col>16</xdr:col>
      <xdr:colOff>327660</xdr:colOff>
      <xdr:row>23</xdr:row>
      <xdr:rowOff>121920</xdr:rowOff>
    </xdr:to>
    <xdr:graphicFrame macro="">
      <xdr:nvGraphicFramePr>
        <xdr:cNvPr id="2" name="Chart 1">
          <a:extLst>
            <a:ext uri="{FF2B5EF4-FFF2-40B4-BE49-F238E27FC236}">
              <a16:creationId xmlns:a16="http://schemas.microsoft.com/office/drawing/2014/main" id="{56895699-A22F-45A9-A77D-4FA18BDC4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327660</xdr:colOff>
      <xdr:row>5</xdr:row>
      <xdr:rowOff>99060</xdr:rowOff>
    </xdr:from>
    <xdr:to>
      <xdr:col>15</xdr:col>
      <xdr:colOff>684007</xdr:colOff>
      <xdr:row>12</xdr:row>
      <xdr:rowOff>0</xdr:rowOff>
    </xdr:to>
    <mc:AlternateContent xmlns:mc="http://schemas.openxmlformats.org/markup-compatibility/2006" xmlns:a14="http://schemas.microsoft.com/office/drawing/2010/main">
      <mc:Choice Requires="a14">
        <xdr:graphicFrame macro="">
          <xdr:nvGraphicFramePr>
            <xdr:cNvPr id="3" name="Years (Order_Date)">
              <a:extLst>
                <a:ext uri="{FF2B5EF4-FFF2-40B4-BE49-F238E27FC236}">
                  <a16:creationId xmlns:a16="http://schemas.microsoft.com/office/drawing/2014/main" id="{FED527F6-1E5F-4D41-8773-AC30559DFE67}"/>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0389524" y="1008265"/>
              <a:ext cx="1819733" cy="1173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7</xdr:row>
      <xdr:rowOff>93345</xdr:rowOff>
    </xdr:from>
    <xdr:to>
      <xdr:col>20</xdr:col>
      <xdr:colOff>967741</xdr:colOff>
      <xdr:row>21</xdr:row>
      <xdr:rowOff>0</xdr:rowOff>
    </xdr:to>
    <mc:AlternateContent xmlns:mc="http://schemas.openxmlformats.org/markup-compatibility/2006" xmlns:a14="http://schemas.microsoft.com/office/drawing/2010/main">
      <mc:Choice Requires="a14">
        <xdr:graphicFrame macro="">
          <xdr:nvGraphicFramePr>
            <xdr:cNvPr id="4" name="Payment_Type">
              <a:extLst>
                <a:ext uri="{FF2B5EF4-FFF2-40B4-BE49-F238E27FC236}">
                  <a16:creationId xmlns:a16="http://schemas.microsoft.com/office/drawing/2014/main" id="{21071FAC-BCC1-42A3-B79D-B825E558C363}"/>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5586364" y="1366231"/>
              <a:ext cx="1824991" cy="2452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205740</xdr:colOff>
      <xdr:row>16</xdr:row>
      <xdr:rowOff>0</xdr:rowOff>
    </xdr:from>
    <xdr:to>
      <xdr:col>21</xdr:col>
      <xdr:colOff>0</xdr:colOff>
      <xdr:row>29</xdr:row>
      <xdr:rowOff>131445</xdr:rowOff>
    </xdr:to>
    <xdr:graphicFrame macro="">
      <xdr:nvGraphicFramePr>
        <xdr:cNvPr id="5" name="Chart 4">
          <a:extLst>
            <a:ext uri="{FF2B5EF4-FFF2-40B4-BE49-F238E27FC236}">
              <a16:creationId xmlns:a16="http://schemas.microsoft.com/office/drawing/2014/main" id="{7CBA6D87-E8C5-4F6D-8D51-09E11AF8E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14201</xdr:colOff>
      <xdr:row>9</xdr:row>
      <xdr:rowOff>169719</xdr:rowOff>
    </xdr:from>
    <xdr:to>
      <xdr:col>26</xdr:col>
      <xdr:colOff>486641</xdr:colOff>
      <xdr:row>16</xdr:row>
      <xdr:rowOff>76373</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C97BF53D-2D73-48C4-B914-4EAA5CC1A1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787360" y="1806287"/>
              <a:ext cx="1831917" cy="117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98021</xdr:colOff>
      <xdr:row>16</xdr:row>
      <xdr:rowOff>103562</xdr:rowOff>
    </xdr:from>
    <xdr:to>
      <xdr:col>29</xdr:col>
      <xdr:colOff>601633</xdr:colOff>
      <xdr:row>31</xdr:row>
      <xdr:rowOff>103563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A1C0FDF-5048-4D6E-9470-8AC3AED826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908241" y="3029642"/>
              <a:ext cx="4572692" cy="27432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173182</xdr:colOff>
      <xdr:row>17</xdr:row>
      <xdr:rowOff>1</xdr:rowOff>
    </xdr:from>
    <xdr:to>
      <xdr:col>29</xdr:col>
      <xdr:colOff>558338</xdr:colOff>
      <xdr:row>31</xdr:row>
      <xdr:rowOff>34291</xdr:rowOff>
    </xdr:to>
    <xdr:graphicFrame macro="">
      <xdr:nvGraphicFramePr>
        <xdr:cNvPr id="8" name="Chart 7">
          <a:extLst>
            <a:ext uri="{FF2B5EF4-FFF2-40B4-BE49-F238E27FC236}">
              <a16:creationId xmlns:a16="http://schemas.microsoft.com/office/drawing/2014/main" id="{DF0B5C43-3B9D-48D6-A0E6-C6130300E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33</xdr:col>
      <xdr:colOff>0</xdr:colOff>
      <xdr:row>9</xdr:row>
      <xdr:rowOff>139066</xdr:rowOff>
    </xdr:from>
    <xdr:to>
      <xdr:col>34</xdr:col>
      <xdr:colOff>967739</xdr:colOff>
      <xdr:row>17</xdr:row>
      <xdr:rowOff>59056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15454C4-6AE4-4098-9261-651ABAE279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691773" y="1775634"/>
              <a:ext cx="1824989" cy="1374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472440</xdr:colOff>
      <xdr:row>7</xdr:row>
      <xdr:rowOff>34290</xdr:rowOff>
    </xdr:from>
    <xdr:to>
      <xdr:col>25</xdr:col>
      <xdr:colOff>518159</xdr:colOff>
      <xdr:row>9</xdr:row>
      <xdr:rowOff>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6CF99B6E-69DF-4F9E-8799-A63AAD94A4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282660" y="1314450"/>
              <a:ext cx="45719" cy="3314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535132</xdr:colOff>
      <xdr:row>20</xdr:row>
      <xdr:rowOff>25285</xdr:rowOff>
    </xdr:from>
    <xdr:to>
      <xdr:col>37</xdr:col>
      <xdr:colOff>281593</xdr:colOff>
      <xdr:row>33</xdr:row>
      <xdr:rowOff>51954</xdr:rowOff>
    </xdr:to>
    <xdr:graphicFrame macro="">
      <xdr:nvGraphicFramePr>
        <xdr:cNvPr id="11" name="Chart 10">
          <a:extLst>
            <a:ext uri="{FF2B5EF4-FFF2-40B4-BE49-F238E27FC236}">
              <a16:creationId xmlns:a16="http://schemas.microsoft.com/office/drawing/2014/main" id="{408781FF-928B-490A-AE53-FC735FA2B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141111</xdr:rowOff>
    </xdr:from>
    <xdr:to>
      <xdr:col>22</xdr:col>
      <xdr:colOff>479777</xdr:colOff>
      <xdr:row>35</xdr:row>
      <xdr:rowOff>37630</xdr:rowOff>
    </xdr:to>
    <xdr:sp macro="" textlink="">
      <xdr:nvSpPr>
        <xdr:cNvPr id="2" name="Rectangle 1">
          <a:extLst>
            <a:ext uri="{FF2B5EF4-FFF2-40B4-BE49-F238E27FC236}">
              <a16:creationId xmlns:a16="http://schemas.microsoft.com/office/drawing/2014/main" id="{D218DC03-CDE2-4826-812E-F386B8E1E6B5}"/>
            </a:ext>
          </a:extLst>
        </xdr:cNvPr>
        <xdr:cNvSpPr/>
      </xdr:nvSpPr>
      <xdr:spPr>
        <a:xfrm>
          <a:off x="0" y="856074"/>
          <a:ext cx="13932370" cy="5437482"/>
        </a:xfrm>
        <a:prstGeom prst="rect">
          <a:avLst/>
        </a:prstGeom>
        <a:solidFill>
          <a:schemeClr val="accent5">
            <a:lumMod val="5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396240</xdr:colOff>
      <xdr:row>4</xdr:row>
      <xdr:rowOff>141111</xdr:rowOff>
    </xdr:from>
    <xdr:to>
      <xdr:col>6</xdr:col>
      <xdr:colOff>396240</xdr:colOff>
      <xdr:row>11</xdr:row>
      <xdr:rowOff>46190</xdr:rowOff>
    </xdr:to>
    <mc:AlternateContent xmlns:mc="http://schemas.openxmlformats.org/markup-compatibility/2006" xmlns:a14="http://schemas.microsoft.com/office/drawing/2010/main">
      <mc:Choice Requires="a14">
        <xdr:graphicFrame macro="">
          <xdr:nvGraphicFramePr>
            <xdr:cNvPr id="3" name="Years (Order_Date) 1">
              <a:extLst>
                <a:ext uri="{FF2B5EF4-FFF2-40B4-BE49-F238E27FC236}">
                  <a16:creationId xmlns:a16="http://schemas.microsoft.com/office/drawing/2014/main" id="{14277D62-7AED-428E-84B6-E0B7E98DACBD}"/>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2230684" y="856074"/>
              <a:ext cx="1834445" cy="1156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62841</xdr:colOff>
      <xdr:row>13</xdr:row>
      <xdr:rowOff>138947</xdr:rowOff>
    </xdr:from>
    <xdr:to>
      <xdr:col>3</xdr:col>
      <xdr:colOff>245721</xdr:colOff>
      <xdr:row>19</xdr:row>
      <xdr:rowOff>9407</xdr:rowOff>
    </xdr:to>
    <xdr:sp macro="" textlink="">
      <xdr:nvSpPr>
        <xdr:cNvPr id="4" name="Rectangle: Rounded Corners 3">
          <a:extLst>
            <a:ext uri="{FF2B5EF4-FFF2-40B4-BE49-F238E27FC236}">
              <a16:creationId xmlns:a16="http://schemas.microsoft.com/office/drawing/2014/main" id="{A067E34E-25D1-480E-A6EC-33951E4A15F1}"/>
            </a:ext>
          </a:extLst>
        </xdr:cNvPr>
        <xdr:cNvSpPr/>
      </xdr:nvSpPr>
      <xdr:spPr>
        <a:xfrm>
          <a:off x="62841" y="2462577"/>
          <a:ext cx="2017324" cy="942904"/>
        </a:xfrm>
        <a:prstGeom prst="roundRect">
          <a:avLst/>
        </a:prstGeom>
        <a:solidFill>
          <a:schemeClr val="accent5">
            <a:lumMod val="20000"/>
            <a:lumOff val="80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IN" sz="1100" b="0"/>
            <a:t>       </a:t>
          </a:r>
        </a:p>
        <a:p>
          <a:pPr algn="ctr"/>
          <a:r>
            <a:rPr lang="en-IN" sz="1100" b="0" cap="none" spc="0">
              <a:ln w="0"/>
              <a:solidFill>
                <a:schemeClr val="tx1"/>
              </a:solidFill>
              <a:effectLst>
                <a:outerShdw blurRad="38100" dist="19050" dir="2700000" algn="tl" rotWithShape="0">
                  <a:schemeClr val="dk1">
                    <a:alpha val="40000"/>
                  </a:schemeClr>
                </a:outerShdw>
              </a:effectLst>
            </a:rPr>
            <a:t>       </a:t>
          </a:r>
          <a:r>
            <a:rPr lang="en-IN" sz="1200" b="0" cap="none" spc="0">
              <a:ln w="0"/>
              <a:solidFill>
                <a:schemeClr val="tx1"/>
              </a:solidFill>
              <a:effectLst>
                <a:outerShdw blurRad="38100" dist="19050" dir="2700000" algn="tl" rotWithShape="0">
                  <a:schemeClr val="dk1">
                    <a:alpha val="40000"/>
                  </a:schemeClr>
                </a:outerShdw>
              </a:effectLst>
            </a:rPr>
            <a:t>Sales</a:t>
          </a:r>
          <a:r>
            <a:rPr lang="en-IN" sz="1200" b="0" cap="none" spc="0" baseline="0">
              <a:ln w="0"/>
              <a:solidFill>
                <a:schemeClr val="tx1"/>
              </a:solidFill>
              <a:effectLst>
                <a:outerShdw blurRad="38100" dist="19050" dir="2700000" algn="tl" rotWithShape="0">
                  <a:schemeClr val="dk1">
                    <a:alpha val="40000"/>
                  </a:schemeClr>
                </a:outerShdw>
              </a:effectLst>
            </a:rPr>
            <a:t> Dashboard</a:t>
          </a:r>
          <a:br>
            <a:rPr lang="en-IN" sz="1200" b="0" cap="none" spc="0" baseline="0">
              <a:ln w="0"/>
              <a:solidFill>
                <a:schemeClr val="tx1"/>
              </a:solidFill>
              <a:effectLst>
                <a:outerShdw blurRad="38100" dist="19050" dir="2700000" algn="tl" rotWithShape="0">
                  <a:schemeClr val="dk1">
                    <a:alpha val="40000"/>
                  </a:schemeClr>
                </a:outerShdw>
              </a:effectLst>
            </a:rPr>
          </a:br>
          <a:r>
            <a:rPr lang="en-IN" sz="1200" b="0" cap="none" spc="0" baseline="0">
              <a:ln w="0"/>
              <a:solidFill>
                <a:schemeClr val="tx1"/>
              </a:solidFill>
              <a:effectLst>
                <a:outerShdw blurRad="38100" dist="19050" dir="2700000" algn="tl" rotWithShape="0">
                  <a:schemeClr val="dk1">
                    <a:alpha val="40000"/>
                  </a:schemeClr>
                </a:outerShdw>
              </a:effectLst>
            </a:rPr>
            <a:t>          (2023-2025)</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514960</xdr:colOff>
      <xdr:row>7</xdr:row>
      <xdr:rowOff>120134</xdr:rowOff>
    </xdr:from>
    <xdr:to>
      <xdr:col>14</xdr:col>
      <xdr:colOff>564443</xdr:colOff>
      <xdr:row>18</xdr:row>
      <xdr:rowOff>169335</xdr:rowOff>
    </xdr:to>
    <xdr:graphicFrame macro="">
      <xdr:nvGraphicFramePr>
        <xdr:cNvPr id="5" name="Chart 4">
          <a:extLst>
            <a:ext uri="{FF2B5EF4-FFF2-40B4-BE49-F238E27FC236}">
              <a16:creationId xmlns:a16="http://schemas.microsoft.com/office/drawing/2014/main" id="{0AF970AA-D48C-4EEA-9647-DEF730B16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396240</xdr:colOff>
      <xdr:row>11</xdr:row>
      <xdr:rowOff>15710</xdr:rowOff>
    </xdr:from>
    <xdr:to>
      <xdr:col>6</xdr:col>
      <xdr:colOff>396240</xdr:colOff>
      <xdr:row>18</xdr:row>
      <xdr:rowOff>15711</xdr:rowOff>
    </xdr:to>
    <mc:AlternateContent xmlns:mc="http://schemas.openxmlformats.org/markup-compatibility/2006" xmlns:a14="http://schemas.microsoft.com/office/drawing/2010/main">
      <mc:Choice Requires="a14">
        <xdr:graphicFrame macro="">
          <xdr:nvGraphicFramePr>
            <xdr:cNvPr id="6" name="Payment_Type 1">
              <a:extLst>
                <a:ext uri="{FF2B5EF4-FFF2-40B4-BE49-F238E27FC236}">
                  <a16:creationId xmlns:a16="http://schemas.microsoft.com/office/drawing/2014/main" id="{41EEDE87-306C-4DBD-A6F6-8D8B0505DEF9}"/>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2230684" y="1981858"/>
              <a:ext cx="1834445" cy="1251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329259</xdr:colOff>
      <xdr:row>8</xdr:row>
      <xdr:rowOff>16063</xdr:rowOff>
    </xdr:from>
    <xdr:to>
      <xdr:col>21</xdr:col>
      <xdr:colOff>466419</xdr:colOff>
      <xdr:row>19</xdr:row>
      <xdr:rowOff>112889</xdr:rowOff>
    </xdr:to>
    <xdr:graphicFrame macro="">
      <xdr:nvGraphicFramePr>
        <xdr:cNvPr id="7" name="Chart 6">
          <a:extLst>
            <a:ext uri="{FF2B5EF4-FFF2-40B4-BE49-F238E27FC236}">
              <a16:creationId xmlns:a16="http://schemas.microsoft.com/office/drawing/2014/main" id="{D348E6DE-324E-400C-B346-5702E1F43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396240</xdr:colOff>
      <xdr:row>17</xdr:row>
      <xdr:rowOff>171591</xdr:rowOff>
    </xdr:from>
    <xdr:to>
      <xdr:col>6</xdr:col>
      <xdr:colOff>396240</xdr:colOff>
      <xdr:row>24</xdr:row>
      <xdr:rowOff>82385</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CF3E3DBA-266A-4CF3-A0A2-1D699C67E30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30684" y="3210184"/>
              <a:ext cx="1834445" cy="1161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543184</xdr:colOff>
      <xdr:row>19</xdr:row>
      <xdr:rowOff>141111</xdr:rowOff>
    </xdr:from>
    <xdr:to>
      <xdr:col>14</xdr:col>
      <xdr:colOff>536222</xdr:colOff>
      <xdr:row>33</xdr:row>
      <xdr:rowOff>62136</xdr:rowOff>
    </xdr:to>
    <xdr:graphicFrame macro="">
      <xdr:nvGraphicFramePr>
        <xdr:cNvPr id="9" name="Chart 8">
          <a:extLst>
            <a:ext uri="{FF2B5EF4-FFF2-40B4-BE49-F238E27FC236}">
              <a16:creationId xmlns:a16="http://schemas.microsoft.com/office/drawing/2014/main" id="{D6D1B46B-4A10-406D-9BF9-527F0E6A2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263407</xdr:colOff>
      <xdr:row>21</xdr:row>
      <xdr:rowOff>43321</xdr:rowOff>
    </xdr:from>
    <xdr:to>
      <xdr:col>21</xdr:col>
      <xdr:colOff>408187</xdr:colOff>
      <xdr:row>33</xdr:row>
      <xdr:rowOff>43322</xdr:rowOff>
    </xdr:to>
    <xdr:graphicFrame macro="">
      <xdr:nvGraphicFramePr>
        <xdr:cNvPr id="10" name="Chart 9">
          <a:extLst>
            <a:ext uri="{FF2B5EF4-FFF2-40B4-BE49-F238E27FC236}">
              <a16:creationId xmlns:a16="http://schemas.microsoft.com/office/drawing/2014/main" id="{89E75A8A-B843-418A-9B65-5A34C7C32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396240</xdr:colOff>
      <xdr:row>23</xdr:row>
      <xdr:rowOff>141111</xdr:rowOff>
    </xdr:from>
    <xdr:to>
      <xdr:col>6</xdr:col>
      <xdr:colOff>411480</xdr:colOff>
      <xdr:row>29</xdr:row>
      <xdr:rowOff>145250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C95284D3-92A9-48A1-9893-533659A09DB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30684" y="4252148"/>
              <a:ext cx="1849685" cy="1076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AppData\Local\Packages\5319275A.WhatsAppDesktop_cv1g1gvanyjgm\LocalState\sessions\798429E8F82DF6B2DAF72E3D2E32B935698BB390\transfers\2026-33\Module%20End%20Excel%201.xlsx" TargetMode="External"/><Relationship Id="rId1" Type="http://schemas.openxmlformats.org/officeDocument/2006/relationships/externalLinkPath" Target="file:///C:\Users\HP\AppData\Local\Packages\5319275A.WhatsAppDesktop_cv1g1gvanyjgm\LocalState\sessions\798429E8F82DF6B2DAF72E3D2E32B935698BB390\transfers\2026-33\Module%20End%20Excel%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Excel%20Dashboard.xlsx" TargetMode="External"/><Relationship Id="rId2" Type="http://schemas.openxmlformats.org/officeDocument/2006/relationships/externalLinkPath" Target="file:///D:\Downloads\Excel%20Dashboard.xlsx" TargetMode="External"/><Relationship Id="rId1" Type="http://schemas.openxmlformats.org/officeDocument/2006/relationships/externalLinkPath" Target="/Downloads/Excel%20Dashboard.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Customer%20Detail"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_Dim"/>
      <sheetName val="Product_Dim"/>
      <sheetName val="Store_Dim"/>
      <sheetName val="worksheet."/>
      <sheetName val="Total Sales "/>
      <sheetName val="Analysis"/>
      <sheetName val="pivot Tables "/>
      <sheetName val="Dashboard"/>
    </sheetNames>
    <sheetDataSet>
      <sheetData sheetId="0"/>
      <sheetData sheetId="1"/>
      <sheetData sheetId="2"/>
      <sheetData sheetId="3"/>
      <sheetData sheetId="4"/>
      <sheetData sheetId="5"/>
      <sheetData sheetId="6">
        <row r="4">
          <cell r="AC4" t="str">
            <v>Grand Total</v>
          </cell>
          <cell r="AH4" t="str">
            <v>Row Labels</v>
          </cell>
          <cell r="AI4" t="str">
            <v>Sum of Total_Amount</v>
          </cell>
        </row>
        <row r="5">
          <cell r="AC5">
            <v>356079.97250825126</v>
          </cell>
          <cell r="AH5" t="str">
            <v>East</v>
          </cell>
          <cell r="AI5">
            <v>199672.35180000015</v>
          </cell>
        </row>
        <row r="6">
          <cell r="AC6">
            <v>322784.26055777847</v>
          </cell>
          <cell r="AH6" t="str">
            <v>North</v>
          </cell>
          <cell r="AI6">
            <v>1380704.5224773686</v>
          </cell>
        </row>
        <row r="7">
          <cell r="AC7">
            <v>503164.84239999985</v>
          </cell>
          <cell r="AH7" t="str">
            <v>South</v>
          </cell>
          <cell r="AI7">
            <v>435916.67190000013</v>
          </cell>
        </row>
        <row r="8">
          <cell r="AC8">
            <v>448549.82009999995</v>
          </cell>
          <cell r="AH8" t="str">
            <v>West</v>
          </cell>
          <cell r="AI8">
            <v>158971.46239999999</v>
          </cell>
        </row>
        <row r="9">
          <cell r="AC9">
            <v>544686.11301133852</v>
          </cell>
          <cell r="AH9" t="str">
            <v>Grand Total</v>
          </cell>
          <cell r="AI9">
            <v>2175265.0085773687</v>
          </cell>
        </row>
        <row r="10">
          <cell r="AC10">
            <v>2175265.0085773682</v>
          </cell>
        </row>
      </sheetData>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stomer Detail"/>
      <sheetName val="Store_Dim"/>
      <sheetName val="Product_Dim"/>
      <sheetName val="Sales_Fact"/>
      <sheetName val="Imputation method"/>
      <sheetName val="final data set"/>
      <sheetName val="Data Analysis"/>
      <sheetName val="Summary Statistics"/>
      <sheetName val="Pivot table and Charts"/>
      <sheetName val="Exploration"/>
      <sheetName val="Dashboard"/>
    </sheetNames>
    <sheetDataSet>
      <sheetData sheetId="0">
        <row r="1">
          <cell r="A1" t="str">
            <v>Customer_ID</v>
          </cell>
          <cell r="B1" t="str">
            <v>Name</v>
          </cell>
          <cell r="C1" t="str">
            <v>Age</v>
          </cell>
          <cell r="D1" t="str">
            <v>Gender</v>
          </cell>
          <cell r="E1" t="str">
            <v>City</v>
          </cell>
          <cell r="F1" t="str">
            <v>State</v>
          </cell>
          <cell r="G1" t="str">
            <v>Country</v>
          </cell>
          <cell r="H1" t="str">
            <v>Loyalty_Level</v>
          </cell>
        </row>
        <row r="2">
          <cell r="A2" t="str">
            <v>CUST1000</v>
          </cell>
          <cell r="B2" t="str">
            <v>Sheena Bonilla</v>
          </cell>
          <cell r="C2">
            <v>55</v>
          </cell>
          <cell r="D2" t="str">
            <v>Male</v>
          </cell>
          <cell r="E2" t="str">
            <v>Donaldton</v>
          </cell>
          <cell r="F2" t="str">
            <v>North Carolina</v>
          </cell>
          <cell r="G2" t="str">
            <v>USA</v>
          </cell>
          <cell r="H2" t="str">
            <v>Platinum</v>
          </cell>
        </row>
        <row r="3">
          <cell r="A3" t="str">
            <v>CUST1001</v>
          </cell>
          <cell r="B3" t="str">
            <v>Eugene Nelson</v>
          </cell>
          <cell r="C3">
            <v>26</v>
          </cell>
          <cell r="D3" t="str">
            <v>Female</v>
          </cell>
          <cell r="E3" t="str">
            <v>Phillipsmouth</v>
          </cell>
          <cell r="F3" t="str">
            <v>North Dakota</v>
          </cell>
          <cell r="G3" t="str">
            <v>USA</v>
          </cell>
          <cell r="H3" t="str">
            <v>Platinum</v>
          </cell>
        </row>
        <row r="4">
          <cell r="A4" t="str">
            <v>CUST1002</v>
          </cell>
          <cell r="B4" t="str">
            <v>Dr. Benjamin Price</v>
          </cell>
          <cell r="C4">
            <v>29</v>
          </cell>
          <cell r="D4" t="str">
            <v>Female</v>
          </cell>
          <cell r="E4" t="str">
            <v>Kylebury</v>
          </cell>
          <cell r="F4" t="str">
            <v>Alabama</v>
          </cell>
          <cell r="G4" t="str">
            <v>USA</v>
          </cell>
          <cell r="H4" t="str">
            <v>Platinum</v>
          </cell>
        </row>
        <row r="5">
          <cell r="A5" t="str">
            <v>CUST1003</v>
          </cell>
          <cell r="B5" t="str">
            <v>Jeremy Harris</v>
          </cell>
          <cell r="C5">
            <v>59</v>
          </cell>
          <cell r="D5" t="str">
            <v>Female</v>
          </cell>
          <cell r="E5" t="str">
            <v>Thomastown</v>
          </cell>
          <cell r="F5" t="str">
            <v>Ohio</v>
          </cell>
          <cell r="G5" t="str">
            <v>USA</v>
          </cell>
          <cell r="H5" t="str">
            <v>Bronze</v>
          </cell>
        </row>
        <row r="6">
          <cell r="A6" t="str">
            <v>CUST1004</v>
          </cell>
          <cell r="B6" t="str">
            <v>Caroline Collins</v>
          </cell>
          <cell r="C6">
            <v>64</v>
          </cell>
          <cell r="D6" t="str">
            <v>Female</v>
          </cell>
          <cell r="E6" t="str">
            <v>Nicholasshire</v>
          </cell>
          <cell r="F6" t="str">
            <v>California</v>
          </cell>
          <cell r="G6" t="str">
            <v>USA</v>
          </cell>
          <cell r="H6" t="str">
            <v>Silver</v>
          </cell>
        </row>
        <row r="7">
          <cell r="A7" t="str">
            <v>CUST1005</v>
          </cell>
          <cell r="B7" t="str">
            <v>Christine Vaughn</v>
          </cell>
          <cell r="C7">
            <v>24</v>
          </cell>
          <cell r="D7" t="str">
            <v>Male</v>
          </cell>
          <cell r="E7" t="str">
            <v>East Amandamouth</v>
          </cell>
          <cell r="F7" t="str">
            <v>Oregon</v>
          </cell>
          <cell r="G7" t="str">
            <v>USA</v>
          </cell>
          <cell r="H7" t="str">
            <v>Bronze</v>
          </cell>
        </row>
        <row r="8">
          <cell r="A8" t="str">
            <v>CUST1006</v>
          </cell>
          <cell r="B8" t="str">
            <v>Amber Jackson</v>
          </cell>
          <cell r="C8">
            <v>29</v>
          </cell>
          <cell r="D8" t="str">
            <v>Female</v>
          </cell>
          <cell r="E8" t="str">
            <v>Deborahborough</v>
          </cell>
          <cell r="F8" t="str">
            <v>South Dakota</v>
          </cell>
          <cell r="G8" t="str">
            <v>USA</v>
          </cell>
          <cell r="H8" t="str">
            <v>Platinum</v>
          </cell>
        </row>
        <row r="9">
          <cell r="A9" t="str">
            <v>CUST1007</v>
          </cell>
          <cell r="B9" t="str">
            <v>Daniel Boyd</v>
          </cell>
          <cell r="C9">
            <v>29</v>
          </cell>
          <cell r="D9" t="str">
            <v>Female</v>
          </cell>
          <cell r="E9" t="str">
            <v>West Pamelafurt</v>
          </cell>
          <cell r="F9" t="str">
            <v>West Virginia</v>
          </cell>
          <cell r="G9" t="str">
            <v>USA</v>
          </cell>
          <cell r="H9" t="str">
            <v>Bronze</v>
          </cell>
        </row>
        <row r="10">
          <cell r="A10" t="str">
            <v>CUST1008</v>
          </cell>
          <cell r="B10" t="str">
            <v>Melissa Howard</v>
          </cell>
          <cell r="C10">
            <v>53</v>
          </cell>
          <cell r="D10" t="str">
            <v>Female</v>
          </cell>
          <cell r="E10" t="str">
            <v>Maynardton</v>
          </cell>
          <cell r="F10" t="str">
            <v>New Hampshire</v>
          </cell>
          <cell r="G10" t="str">
            <v>USA</v>
          </cell>
          <cell r="H10" t="str">
            <v>Gold</v>
          </cell>
        </row>
        <row r="11">
          <cell r="A11" t="str">
            <v>CUST1009</v>
          </cell>
          <cell r="B11" t="str">
            <v>Ms. Maria Leach</v>
          </cell>
          <cell r="C11">
            <v>64</v>
          </cell>
          <cell r="D11" t="str">
            <v>Male</v>
          </cell>
          <cell r="E11" t="str">
            <v>Melissashire</v>
          </cell>
          <cell r="F11" t="str">
            <v>Pennsylvania</v>
          </cell>
          <cell r="G11" t="str">
            <v>USA</v>
          </cell>
          <cell r="H11" t="str">
            <v>Platinum</v>
          </cell>
        </row>
        <row r="12">
          <cell r="A12" t="str">
            <v>CUST1010</v>
          </cell>
          <cell r="B12" t="str">
            <v>Dominic Page</v>
          </cell>
          <cell r="C12">
            <v>53</v>
          </cell>
          <cell r="D12" t="str">
            <v>Male</v>
          </cell>
          <cell r="E12" t="str">
            <v>Port Michaelburgh</v>
          </cell>
          <cell r="F12" t="str">
            <v>Pennsylvania</v>
          </cell>
          <cell r="G12" t="str">
            <v>USA</v>
          </cell>
          <cell r="H12" t="str">
            <v>Bronze</v>
          </cell>
        </row>
        <row r="13">
          <cell r="A13" t="str">
            <v>CUST1011</v>
          </cell>
          <cell r="B13" t="str">
            <v>Brian Lopez</v>
          </cell>
          <cell r="C13">
            <v>28</v>
          </cell>
          <cell r="D13" t="str">
            <v>Female</v>
          </cell>
          <cell r="E13" t="str">
            <v>East Krista</v>
          </cell>
          <cell r="F13" t="str">
            <v>New York</v>
          </cell>
          <cell r="G13" t="str">
            <v>USA</v>
          </cell>
          <cell r="H13" t="str">
            <v>Gold</v>
          </cell>
        </row>
        <row r="14">
          <cell r="A14" t="str">
            <v>CUST1012</v>
          </cell>
          <cell r="B14" t="str">
            <v>Kenneth Lambert</v>
          </cell>
          <cell r="C14">
            <v>55</v>
          </cell>
          <cell r="D14" t="str">
            <v>Female</v>
          </cell>
          <cell r="E14" t="str">
            <v>North Kathryn</v>
          </cell>
          <cell r="F14" t="str">
            <v>Kansas</v>
          </cell>
          <cell r="G14" t="str">
            <v>USA</v>
          </cell>
          <cell r="H14" t="str">
            <v>Platinum</v>
          </cell>
        </row>
        <row r="15">
          <cell r="A15" t="str">
            <v>CUST1013</v>
          </cell>
          <cell r="B15" t="str">
            <v>Nathan Hernandez</v>
          </cell>
          <cell r="C15">
            <v>32</v>
          </cell>
          <cell r="D15" t="str">
            <v>Female</v>
          </cell>
          <cell r="E15" t="str">
            <v>New Becky</v>
          </cell>
          <cell r="F15" t="str">
            <v>Montana</v>
          </cell>
          <cell r="G15" t="str">
            <v>USA</v>
          </cell>
          <cell r="H15" t="str">
            <v>Silver</v>
          </cell>
        </row>
        <row r="16">
          <cell r="A16" t="str">
            <v>CUST1014</v>
          </cell>
          <cell r="B16" t="str">
            <v>Ashley Cohen</v>
          </cell>
          <cell r="C16">
            <v>53</v>
          </cell>
          <cell r="D16" t="str">
            <v>Female</v>
          </cell>
          <cell r="E16" t="str">
            <v>Lake Kristamouth</v>
          </cell>
          <cell r="F16" t="str">
            <v>Nebraska</v>
          </cell>
          <cell r="G16" t="str">
            <v>USA</v>
          </cell>
          <cell r="H16" t="str">
            <v>Silver</v>
          </cell>
        </row>
        <row r="17">
          <cell r="A17" t="str">
            <v>CUST1015</v>
          </cell>
          <cell r="B17" t="str">
            <v>Laura Alvarez</v>
          </cell>
          <cell r="C17">
            <v>49</v>
          </cell>
          <cell r="D17" t="str">
            <v>Female</v>
          </cell>
          <cell r="E17" t="str">
            <v>Lawsonhaven</v>
          </cell>
          <cell r="F17" t="str">
            <v>Washington</v>
          </cell>
          <cell r="G17" t="str">
            <v>USA</v>
          </cell>
          <cell r="H17" t="str">
            <v>Platinum</v>
          </cell>
        </row>
        <row r="18">
          <cell r="A18" t="str">
            <v>CUST1016</v>
          </cell>
          <cell r="B18" t="str">
            <v>John Scott</v>
          </cell>
          <cell r="C18">
            <v>24</v>
          </cell>
          <cell r="D18" t="str">
            <v>Female</v>
          </cell>
          <cell r="E18" t="str">
            <v>South Christopher</v>
          </cell>
          <cell r="F18" t="str">
            <v>Pennsylvania</v>
          </cell>
          <cell r="G18" t="str">
            <v>USA</v>
          </cell>
          <cell r="H18" t="str">
            <v>Bronze</v>
          </cell>
        </row>
        <row r="19">
          <cell r="A19" t="str">
            <v>CUST1017</v>
          </cell>
          <cell r="B19" t="str">
            <v>Adam Cruz</v>
          </cell>
          <cell r="C19">
            <v>60</v>
          </cell>
          <cell r="D19" t="str">
            <v>Female</v>
          </cell>
          <cell r="E19" t="str">
            <v>Brandonville</v>
          </cell>
          <cell r="F19" t="str">
            <v>Georgia</v>
          </cell>
          <cell r="G19" t="str">
            <v>USA</v>
          </cell>
          <cell r="H19" t="str">
            <v>Platinum</v>
          </cell>
        </row>
        <row r="20">
          <cell r="A20" t="str">
            <v>CUST1018</v>
          </cell>
          <cell r="B20" t="str">
            <v>Rhonda Moss</v>
          </cell>
          <cell r="C20">
            <v>43</v>
          </cell>
          <cell r="D20" t="str">
            <v>Male</v>
          </cell>
          <cell r="E20" t="str">
            <v>South William</v>
          </cell>
          <cell r="F20" t="str">
            <v>Kansas</v>
          </cell>
          <cell r="G20" t="str">
            <v>USA</v>
          </cell>
          <cell r="H20" t="str">
            <v>Platinum</v>
          </cell>
        </row>
        <row r="21">
          <cell r="A21" t="str">
            <v>CUST1019</v>
          </cell>
          <cell r="B21" t="str">
            <v>Michael Torres</v>
          </cell>
          <cell r="C21">
            <v>46</v>
          </cell>
          <cell r="D21" t="str">
            <v>Female</v>
          </cell>
          <cell r="E21" t="str">
            <v>Gonzalezfort</v>
          </cell>
          <cell r="F21" t="str">
            <v>New Jersey</v>
          </cell>
          <cell r="G21" t="str">
            <v>USA</v>
          </cell>
          <cell r="H21" t="str">
            <v>Platinum</v>
          </cell>
        </row>
        <row r="22">
          <cell r="A22" t="str">
            <v>CUST1020</v>
          </cell>
          <cell r="B22" t="str">
            <v>Bridget Allen</v>
          </cell>
          <cell r="C22">
            <v>59</v>
          </cell>
          <cell r="D22" t="str">
            <v>Male</v>
          </cell>
          <cell r="E22" t="str">
            <v>Lake Shaneburgh</v>
          </cell>
          <cell r="F22" t="str">
            <v>Delaware</v>
          </cell>
          <cell r="G22" t="str">
            <v>USA</v>
          </cell>
          <cell r="H22" t="str">
            <v>Silver</v>
          </cell>
        </row>
        <row r="23">
          <cell r="A23" t="str">
            <v>CUST1021</v>
          </cell>
          <cell r="B23" t="str">
            <v>Jeff Martinez</v>
          </cell>
          <cell r="C23">
            <v>36</v>
          </cell>
          <cell r="D23" t="str">
            <v>Female</v>
          </cell>
          <cell r="E23" t="str">
            <v>Smithburgh</v>
          </cell>
          <cell r="F23" t="str">
            <v>Oklahoma</v>
          </cell>
          <cell r="G23" t="str">
            <v>USA</v>
          </cell>
          <cell r="H23" t="str">
            <v>Gold</v>
          </cell>
        </row>
        <row r="24">
          <cell r="A24" t="str">
            <v>CUST1022</v>
          </cell>
          <cell r="B24" t="str">
            <v>Paul Fox</v>
          </cell>
          <cell r="C24">
            <v>33</v>
          </cell>
          <cell r="D24" t="str">
            <v>Female</v>
          </cell>
          <cell r="E24" t="str">
            <v>Michaelton</v>
          </cell>
          <cell r="F24" t="str">
            <v>Hawaii</v>
          </cell>
          <cell r="G24" t="str">
            <v>USA</v>
          </cell>
          <cell r="H24" t="str">
            <v>Silver</v>
          </cell>
        </row>
        <row r="25">
          <cell r="A25" t="str">
            <v>CUST1023</v>
          </cell>
          <cell r="B25" t="str">
            <v>Jonathan Steele</v>
          </cell>
          <cell r="C25">
            <v>52</v>
          </cell>
          <cell r="D25" t="str">
            <v>Female</v>
          </cell>
          <cell r="E25" t="str">
            <v>Molinabury</v>
          </cell>
          <cell r="F25" t="str">
            <v>Oregon</v>
          </cell>
          <cell r="G25" t="str">
            <v>USA</v>
          </cell>
          <cell r="H25" t="str">
            <v>Silver</v>
          </cell>
        </row>
        <row r="26">
          <cell r="A26" t="str">
            <v>CUST1024</v>
          </cell>
          <cell r="B26" t="str">
            <v>Heather Collins</v>
          </cell>
          <cell r="C26">
            <v>40</v>
          </cell>
          <cell r="D26" t="str">
            <v>Male</v>
          </cell>
          <cell r="E26" t="str">
            <v>Rogerschester</v>
          </cell>
          <cell r="F26" t="str">
            <v>Idaho</v>
          </cell>
          <cell r="G26" t="str">
            <v>USA</v>
          </cell>
          <cell r="H26" t="str">
            <v>Platinum</v>
          </cell>
        </row>
        <row r="27">
          <cell r="A27" t="str">
            <v>CUST1025</v>
          </cell>
          <cell r="B27" t="str">
            <v>Diana Taylor</v>
          </cell>
          <cell r="C27">
            <v>59</v>
          </cell>
          <cell r="D27" t="str">
            <v>Female</v>
          </cell>
          <cell r="E27" t="str">
            <v>Vasqueztown</v>
          </cell>
          <cell r="F27" t="str">
            <v>California</v>
          </cell>
          <cell r="G27" t="str">
            <v>USA</v>
          </cell>
          <cell r="H27" t="str">
            <v>Bronze</v>
          </cell>
        </row>
        <row r="28">
          <cell r="A28" t="str">
            <v>CUST1026</v>
          </cell>
          <cell r="B28" t="str">
            <v>Amber Carlson</v>
          </cell>
          <cell r="C28">
            <v>18</v>
          </cell>
          <cell r="D28" t="str">
            <v>Female</v>
          </cell>
          <cell r="E28" t="str">
            <v>East Michellemouth</v>
          </cell>
          <cell r="F28" t="str">
            <v>Missouri</v>
          </cell>
          <cell r="G28" t="str">
            <v>USA</v>
          </cell>
          <cell r="H28" t="str">
            <v>Gold</v>
          </cell>
        </row>
        <row r="29">
          <cell r="A29" t="str">
            <v>CUST1027</v>
          </cell>
          <cell r="B29" t="str">
            <v>Leslie Johnson</v>
          </cell>
          <cell r="C29">
            <v>31</v>
          </cell>
          <cell r="D29" t="str">
            <v>Male</v>
          </cell>
          <cell r="E29" t="str">
            <v>Mollyshire</v>
          </cell>
          <cell r="F29" t="str">
            <v>Utah</v>
          </cell>
          <cell r="G29" t="str">
            <v>USA</v>
          </cell>
          <cell r="H29" t="str">
            <v>Platinum</v>
          </cell>
        </row>
        <row r="30">
          <cell r="A30" t="str">
            <v>CUST1028</v>
          </cell>
          <cell r="B30" t="str">
            <v>Joshua Ryan</v>
          </cell>
          <cell r="C30">
            <v>27</v>
          </cell>
          <cell r="D30" t="str">
            <v>Female</v>
          </cell>
          <cell r="E30" t="str">
            <v>New David</v>
          </cell>
          <cell r="F30" t="str">
            <v>New Jersey</v>
          </cell>
          <cell r="G30" t="str">
            <v>USA</v>
          </cell>
          <cell r="H30" t="str">
            <v>Platinum</v>
          </cell>
        </row>
        <row r="31">
          <cell r="A31" t="str">
            <v>CUST1029</v>
          </cell>
          <cell r="B31" t="str">
            <v>David Arnold</v>
          </cell>
          <cell r="C31">
            <v>54</v>
          </cell>
          <cell r="D31" t="str">
            <v>Female</v>
          </cell>
          <cell r="E31" t="str">
            <v>East Jennifer</v>
          </cell>
          <cell r="F31" t="str">
            <v>California</v>
          </cell>
          <cell r="G31" t="str">
            <v>USA</v>
          </cell>
          <cell r="H31" t="str">
            <v>Silver</v>
          </cell>
        </row>
        <row r="32">
          <cell r="A32" t="str">
            <v>CUST1030</v>
          </cell>
          <cell r="B32" t="str">
            <v>Jessica Acevedo</v>
          </cell>
          <cell r="C32">
            <v>64</v>
          </cell>
          <cell r="D32" t="str">
            <v>Female</v>
          </cell>
          <cell r="E32" t="str">
            <v>Amybury</v>
          </cell>
          <cell r="F32" t="str">
            <v>Pennsylvania</v>
          </cell>
          <cell r="G32" t="str">
            <v>USA</v>
          </cell>
          <cell r="H32" t="str">
            <v>Bronze</v>
          </cell>
        </row>
        <row r="33">
          <cell r="A33" t="str">
            <v>CUST1031</v>
          </cell>
          <cell r="B33" t="str">
            <v>Sarah Vance</v>
          </cell>
          <cell r="C33">
            <v>41</v>
          </cell>
          <cell r="D33" t="str">
            <v>Male</v>
          </cell>
          <cell r="E33" t="str">
            <v>Johnsonville</v>
          </cell>
          <cell r="F33" t="str">
            <v>Oregon</v>
          </cell>
          <cell r="G33" t="str">
            <v>USA</v>
          </cell>
          <cell r="H33" t="str">
            <v>Silver</v>
          </cell>
        </row>
        <row r="34">
          <cell r="A34" t="str">
            <v>CUST1032</v>
          </cell>
          <cell r="B34" t="str">
            <v>Mike Jennings</v>
          </cell>
          <cell r="C34">
            <v>48</v>
          </cell>
          <cell r="D34" t="str">
            <v>Female</v>
          </cell>
          <cell r="E34" t="str">
            <v>Fostermouth</v>
          </cell>
          <cell r="F34" t="str">
            <v>Arizona</v>
          </cell>
          <cell r="G34" t="str">
            <v>USA</v>
          </cell>
          <cell r="H34" t="str">
            <v>Gold</v>
          </cell>
        </row>
        <row r="35">
          <cell r="A35" t="str">
            <v>CUST1033</v>
          </cell>
          <cell r="B35" t="str">
            <v>Robert Jones Dds</v>
          </cell>
          <cell r="C35">
            <v>25</v>
          </cell>
          <cell r="D35" t="str">
            <v>Male</v>
          </cell>
          <cell r="E35" t="str">
            <v>Tristanton</v>
          </cell>
          <cell r="F35" t="str">
            <v>Oklahoma</v>
          </cell>
          <cell r="G35" t="str">
            <v>USA</v>
          </cell>
          <cell r="H35" t="str">
            <v>Platinum</v>
          </cell>
        </row>
        <row r="36">
          <cell r="A36" t="str">
            <v>CUST1034</v>
          </cell>
          <cell r="B36" t="str">
            <v>Christopher Olson</v>
          </cell>
          <cell r="C36">
            <v>27</v>
          </cell>
          <cell r="D36" t="str">
            <v>Female</v>
          </cell>
          <cell r="E36" t="str">
            <v>West Richard</v>
          </cell>
          <cell r="F36" t="str">
            <v>Maryland</v>
          </cell>
          <cell r="G36" t="str">
            <v>USA</v>
          </cell>
          <cell r="H36" t="str">
            <v>Platinum</v>
          </cell>
        </row>
        <row r="37">
          <cell r="A37" t="str">
            <v>CUST1035</v>
          </cell>
          <cell r="B37" t="str">
            <v>Rachel Myers</v>
          </cell>
          <cell r="C37">
            <v>52</v>
          </cell>
          <cell r="D37" t="str">
            <v>Male</v>
          </cell>
          <cell r="E37" t="str">
            <v>Robertberg</v>
          </cell>
          <cell r="F37" t="str">
            <v>North Dakota</v>
          </cell>
          <cell r="G37" t="str">
            <v>USA</v>
          </cell>
          <cell r="H37" t="str">
            <v>Silver</v>
          </cell>
        </row>
        <row r="38">
          <cell r="A38" t="str">
            <v>CUST1036</v>
          </cell>
          <cell r="B38" t="str">
            <v>Thomas Phillips</v>
          </cell>
          <cell r="C38">
            <v>20</v>
          </cell>
          <cell r="D38" t="str">
            <v>Female</v>
          </cell>
          <cell r="E38" t="str">
            <v>Luisfurt</v>
          </cell>
          <cell r="F38" t="str">
            <v>Georgia</v>
          </cell>
          <cell r="G38" t="str">
            <v>USA</v>
          </cell>
          <cell r="H38" t="str">
            <v>Gold</v>
          </cell>
        </row>
        <row r="39">
          <cell r="A39" t="str">
            <v>CUST1037</v>
          </cell>
          <cell r="B39" t="str">
            <v>Christopher Carter</v>
          </cell>
          <cell r="C39">
            <v>27</v>
          </cell>
          <cell r="D39" t="str">
            <v>Female</v>
          </cell>
          <cell r="E39" t="str">
            <v>Brendastad</v>
          </cell>
          <cell r="F39" t="str">
            <v>South Dakota</v>
          </cell>
          <cell r="G39" t="str">
            <v>USA</v>
          </cell>
          <cell r="H39" t="str">
            <v>Platinum</v>
          </cell>
        </row>
        <row r="40">
          <cell r="A40" t="str">
            <v>CUST1038</v>
          </cell>
          <cell r="B40" t="str">
            <v>Deanna Simpson</v>
          </cell>
          <cell r="C40">
            <v>35</v>
          </cell>
          <cell r="D40" t="str">
            <v>Female</v>
          </cell>
          <cell r="E40" t="str">
            <v>Brownport</v>
          </cell>
          <cell r="F40" t="str">
            <v>North Dakota</v>
          </cell>
          <cell r="G40" t="str">
            <v>USA</v>
          </cell>
          <cell r="H40" t="str">
            <v>Bronze</v>
          </cell>
        </row>
        <row r="41">
          <cell r="A41" t="str">
            <v>CUST1039</v>
          </cell>
          <cell r="B41" t="str">
            <v>Tonya Reynolds</v>
          </cell>
          <cell r="C41">
            <v>55</v>
          </cell>
          <cell r="D41" t="str">
            <v>Female</v>
          </cell>
          <cell r="E41" t="str">
            <v>Darleneton</v>
          </cell>
          <cell r="F41" t="str">
            <v>Michigan</v>
          </cell>
          <cell r="G41" t="str">
            <v>USA</v>
          </cell>
          <cell r="H41" t="str">
            <v>Gold</v>
          </cell>
        </row>
        <row r="42">
          <cell r="A42" t="str">
            <v>CUST1040</v>
          </cell>
          <cell r="B42" t="str">
            <v>Eric Vega</v>
          </cell>
          <cell r="C42">
            <v>50</v>
          </cell>
          <cell r="D42" t="str">
            <v>Male</v>
          </cell>
          <cell r="E42" t="str">
            <v>Williamsonland</v>
          </cell>
          <cell r="F42" t="str">
            <v>Kansas</v>
          </cell>
          <cell r="G42" t="str">
            <v>USA</v>
          </cell>
          <cell r="H42" t="str">
            <v>Gold</v>
          </cell>
        </row>
        <row r="43">
          <cell r="A43" t="str">
            <v>CUST1041</v>
          </cell>
          <cell r="B43" t="str">
            <v>James Gibbs</v>
          </cell>
          <cell r="C43">
            <v>21</v>
          </cell>
          <cell r="D43" t="str">
            <v>Male</v>
          </cell>
          <cell r="E43" t="str">
            <v>Mooneyshire</v>
          </cell>
          <cell r="F43" t="str">
            <v>Alaska</v>
          </cell>
          <cell r="G43" t="str">
            <v>USA</v>
          </cell>
          <cell r="H43" t="str">
            <v>Platinum</v>
          </cell>
        </row>
        <row r="44">
          <cell r="A44" t="str">
            <v>CUST1042</v>
          </cell>
          <cell r="B44" t="str">
            <v>William Martin</v>
          </cell>
          <cell r="C44">
            <v>19</v>
          </cell>
          <cell r="D44" t="str">
            <v>Male</v>
          </cell>
          <cell r="E44" t="str">
            <v>Ryanburgh</v>
          </cell>
          <cell r="F44" t="str">
            <v>Connecticut</v>
          </cell>
          <cell r="G44" t="str">
            <v>USA</v>
          </cell>
          <cell r="H44" t="str">
            <v>Platinum</v>
          </cell>
        </row>
        <row r="45">
          <cell r="A45" t="str">
            <v>CUST1043</v>
          </cell>
          <cell r="B45" t="str">
            <v>Joseph Snow</v>
          </cell>
          <cell r="C45">
            <v>45</v>
          </cell>
          <cell r="D45" t="str">
            <v>Male</v>
          </cell>
          <cell r="E45" t="str">
            <v>South Michaelfort</v>
          </cell>
          <cell r="F45" t="str">
            <v>Vermont</v>
          </cell>
          <cell r="G45" t="str">
            <v>USA</v>
          </cell>
          <cell r="H45" t="str">
            <v>Gold</v>
          </cell>
        </row>
        <row r="46">
          <cell r="A46" t="str">
            <v>CUST1044</v>
          </cell>
          <cell r="B46" t="str">
            <v>Denise Williams</v>
          </cell>
          <cell r="C46">
            <v>34</v>
          </cell>
          <cell r="D46" t="str">
            <v>Male</v>
          </cell>
          <cell r="E46" t="str">
            <v>Christianstad</v>
          </cell>
          <cell r="F46" t="str">
            <v>Hawaii</v>
          </cell>
          <cell r="G46" t="str">
            <v>USA</v>
          </cell>
          <cell r="H46" t="str">
            <v>Bronze</v>
          </cell>
        </row>
        <row r="47">
          <cell r="A47" t="str">
            <v>CUST1045</v>
          </cell>
          <cell r="B47" t="str">
            <v>Jordan Jackson Dds</v>
          </cell>
          <cell r="C47">
            <v>54</v>
          </cell>
          <cell r="D47" t="str">
            <v>Male</v>
          </cell>
          <cell r="E47" t="str">
            <v>North Johnview</v>
          </cell>
          <cell r="F47" t="str">
            <v>Arizona</v>
          </cell>
          <cell r="G47" t="str">
            <v>USA</v>
          </cell>
          <cell r="H47" t="str">
            <v>Gold</v>
          </cell>
        </row>
        <row r="48">
          <cell r="A48" t="str">
            <v>CUST1046</v>
          </cell>
          <cell r="B48" t="str">
            <v>Michelle Garcia Dds</v>
          </cell>
          <cell r="C48">
            <v>55</v>
          </cell>
          <cell r="D48" t="str">
            <v>Female</v>
          </cell>
          <cell r="E48" t="str">
            <v>Perezbury</v>
          </cell>
          <cell r="F48" t="str">
            <v>Ohio</v>
          </cell>
          <cell r="G48" t="str">
            <v>USA</v>
          </cell>
          <cell r="H48" t="str">
            <v>Platinum</v>
          </cell>
        </row>
        <row r="49">
          <cell r="A49" t="str">
            <v>CUST1047</v>
          </cell>
          <cell r="B49" t="str">
            <v>Gina Knight</v>
          </cell>
          <cell r="C49">
            <v>54</v>
          </cell>
          <cell r="D49" t="str">
            <v>Female</v>
          </cell>
          <cell r="E49" t="str">
            <v>Lake Roberthaven</v>
          </cell>
          <cell r="F49" t="str">
            <v>Nevada</v>
          </cell>
          <cell r="G49" t="str">
            <v>USA</v>
          </cell>
          <cell r="H49" t="str">
            <v>Silver</v>
          </cell>
        </row>
        <row r="50">
          <cell r="A50" t="str">
            <v>CUST1048</v>
          </cell>
          <cell r="B50" t="str">
            <v>April Mullins</v>
          </cell>
          <cell r="C50">
            <v>54</v>
          </cell>
          <cell r="D50" t="str">
            <v>Male</v>
          </cell>
          <cell r="E50" t="str">
            <v>Dawsonbury</v>
          </cell>
          <cell r="F50" t="str">
            <v>North Carolina</v>
          </cell>
          <cell r="G50" t="str">
            <v>USA</v>
          </cell>
          <cell r="H50" t="str">
            <v>Platinum</v>
          </cell>
        </row>
        <row r="51">
          <cell r="A51" t="str">
            <v>CUST1049</v>
          </cell>
          <cell r="B51" t="str">
            <v>Timothy Weaver</v>
          </cell>
          <cell r="C51">
            <v>45</v>
          </cell>
          <cell r="D51" t="str">
            <v>Female</v>
          </cell>
          <cell r="E51" t="str">
            <v>New Amy</v>
          </cell>
          <cell r="F51" t="str">
            <v>Ohio</v>
          </cell>
          <cell r="G51" t="str">
            <v>USA</v>
          </cell>
          <cell r="H51" t="str">
            <v>Gold</v>
          </cell>
        </row>
        <row r="52">
          <cell r="A52" t="str">
            <v>CUST1050</v>
          </cell>
          <cell r="B52" t="str">
            <v>Matthew Hunter Jr.</v>
          </cell>
          <cell r="C52">
            <v>61</v>
          </cell>
          <cell r="D52" t="str">
            <v>Female</v>
          </cell>
          <cell r="E52" t="str">
            <v>Gregoryview</v>
          </cell>
          <cell r="F52" t="str">
            <v>Illinois</v>
          </cell>
          <cell r="G52" t="str">
            <v>USA</v>
          </cell>
          <cell r="H52" t="str">
            <v>Gold</v>
          </cell>
        </row>
        <row r="53">
          <cell r="A53" t="str">
            <v>CUST1051</v>
          </cell>
          <cell r="B53" t="str">
            <v>Sarah Rodgers</v>
          </cell>
          <cell r="C53">
            <v>23</v>
          </cell>
          <cell r="D53" t="str">
            <v>Female</v>
          </cell>
          <cell r="E53" t="str">
            <v>New Julia</v>
          </cell>
          <cell r="F53" t="str">
            <v>West Virginia</v>
          </cell>
          <cell r="G53" t="str">
            <v>USA</v>
          </cell>
          <cell r="H53" t="str">
            <v>Gold</v>
          </cell>
        </row>
        <row r="54">
          <cell r="A54" t="str">
            <v>CUST1052</v>
          </cell>
          <cell r="B54" t="str">
            <v>Debra Liu</v>
          </cell>
          <cell r="C54">
            <v>55</v>
          </cell>
          <cell r="D54" t="str">
            <v>Male</v>
          </cell>
          <cell r="E54" t="str">
            <v>South Timtown</v>
          </cell>
          <cell r="F54" t="str">
            <v>Minnesota</v>
          </cell>
          <cell r="G54" t="str">
            <v>USA</v>
          </cell>
          <cell r="H54" t="str">
            <v>Bronze</v>
          </cell>
        </row>
        <row r="55">
          <cell r="A55" t="str">
            <v>CUST1053</v>
          </cell>
          <cell r="B55" t="str">
            <v>Sharon Brown</v>
          </cell>
          <cell r="C55">
            <v>37</v>
          </cell>
          <cell r="D55" t="str">
            <v>Female</v>
          </cell>
          <cell r="E55" t="str">
            <v>East Andrea</v>
          </cell>
          <cell r="F55" t="str">
            <v>Michigan</v>
          </cell>
          <cell r="G55" t="str">
            <v>USA</v>
          </cell>
          <cell r="H55" t="str">
            <v>Gold</v>
          </cell>
        </row>
        <row r="56">
          <cell r="A56" t="str">
            <v>CUST1054</v>
          </cell>
          <cell r="B56" t="str">
            <v>Katherine Dorsey</v>
          </cell>
          <cell r="C56">
            <v>24</v>
          </cell>
          <cell r="D56" t="str">
            <v>Male</v>
          </cell>
          <cell r="E56" t="str">
            <v>Christopherland</v>
          </cell>
          <cell r="F56" t="str">
            <v>Oklahoma</v>
          </cell>
          <cell r="G56" t="str">
            <v>USA</v>
          </cell>
          <cell r="H56" t="str">
            <v>Platinum</v>
          </cell>
        </row>
        <row r="57">
          <cell r="A57" t="str">
            <v>CUST1055</v>
          </cell>
          <cell r="B57" t="str">
            <v>Wayne Mcpherson</v>
          </cell>
          <cell r="C57">
            <v>56</v>
          </cell>
          <cell r="D57" t="str">
            <v>Female</v>
          </cell>
          <cell r="E57" t="str">
            <v>Edwardsfort</v>
          </cell>
          <cell r="F57" t="str">
            <v>Minnesota</v>
          </cell>
          <cell r="G57" t="str">
            <v>USA</v>
          </cell>
          <cell r="H57" t="str">
            <v>Bronze</v>
          </cell>
        </row>
        <row r="58">
          <cell r="A58" t="str">
            <v>CUST1056</v>
          </cell>
          <cell r="B58" t="str">
            <v>Christopher Sutton</v>
          </cell>
          <cell r="C58">
            <v>49</v>
          </cell>
          <cell r="D58" t="str">
            <v>Female</v>
          </cell>
          <cell r="E58" t="str">
            <v>Deborahberg</v>
          </cell>
          <cell r="F58" t="str">
            <v>Pennsylvania</v>
          </cell>
          <cell r="G58" t="str">
            <v>USA</v>
          </cell>
          <cell r="H58" t="str">
            <v>Gold</v>
          </cell>
        </row>
        <row r="59">
          <cell r="A59" t="str">
            <v>CUST1057</v>
          </cell>
          <cell r="B59" t="str">
            <v>Jay Patel</v>
          </cell>
          <cell r="C59">
            <v>43</v>
          </cell>
          <cell r="D59" t="str">
            <v>Female</v>
          </cell>
          <cell r="E59" t="str">
            <v>Morrisbury</v>
          </cell>
          <cell r="F59" t="str">
            <v>Rhode Island</v>
          </cell>
          <cell r="G59" t="str">
            <v>USA</v>
          </cell>
          <cell r="H59" t="str">
            <v>Platinum</v>
          </cell>
        </row>
        <row r="60">
          <cell r="A60" t="str">
            <v>CUST1058</v>
          </cell>
          <cell r="B60" t="str">
            <v>Cheryl Copeland</v>
          </cell>
          <cell r="C60">
            <v>51</v>
          </cell>
          <cell r="D60" t="str">
            <v>Male</v>
          </cell>
          <cell r="E60" t="str">
            <v>Snowmouth</v>
          </cell>
          <cell r="F60" t="str">
            <v>Maryland</v>
          </cell>
          <cell r="G60" t="str">
            <v>USA</v>
          </cell>
          <cell r="H60" t="str">
            <v>Platinum</v>
          </cell>
        </row>
        <row r="61">
          <cell r="A61" t="str">
            <v>CUST1059</v>
          </cell>
          <cell r="B61" t="str">
            <v>Alyssa Vargas</v>
          </cell>
          <cell r="C61">
            <v>53</v>
          </cell>
          <cell r="D61" t="str">
            <v>Male</v>
          </cell>
          <cell r="E61" t="str">
            <v>New Kathrynland</v>
          </cell>
          <cell r="F61" t="str">
            <v>Montana</v>
          </cell>
          <cell r="G61" t="str">
            <v>USA</v>
          </cell>
          <cell r="H61" t="str">
            <v>Platinum</v>
          </cell>
        </row>
        <row r="62">
          <cell r="A62" t="str">
            <v>CUST1060</v>
          </cell>
          <cell r="B62" t="str">
            <v>Dr. David Smith</v>
          </cell>
          <cell r="C62">
            <v>22</v>
          </cell>
          <cell r="D62" t="str">
            <v>Female</v>
          </cell>
          <cell r="E62" t="str">
            <v>Schmidtchester</v>
          </cell>
          <cell r="F62" t="str">
            <v>Alaska</v>
          </cell>
          <cell r="G62" t="str">
            <v>USA</v>
          </cell>
          <cell r="H62" t="str">
            <v>Silver</v>
          </cell>
        </row>
        <row r="63">
          <cell r="A63" t="str">
            <v>CUST1061</v>
          </cell>
          <cell r="B63" t="str">
            <v>Kristin Stein</v>
          </cell>
          <cell r="C63">
            <v>23</v>
          </cell>
          <cell r="D63" t="str">
            <v>Male</v>
          </cell>
          <cell r="E63" t="str">
            <v>Jennifermouth</v>
          </cell>
          <cell r="F63" t="str">
            <v>Missouri</v>
          </cell>
          <cell r="G63" t="str">
            <v>USA</v>
          </cell>
          <cell r="H63" t="str">
            <v>Silver</v>
          </cell>
        </row>
        <row r="64">
          <cell r="A64" t="str">
            <v>CUST1062</v>
          </cell>
          <cell r="B64" t="str">
            <v>James Bean</v>
          </cell>
          <cell r="C64">
            <v>50</v>
          </cell>
          <cell r="D64" t="str">
            <v>Male</v>
          </cell>
          <cell r="E64" t="str">
            <v>Stevensonton</v>
          </cell>
          <cell r="F64" t="str">
            <v>New Mexico</v>
          </cell>
          <cell r="G64" t="str">
            <v>USA</v>
          </cell>
          <cell r="H64" t="str">
            <v>Bronze</v>
          </cell>
        </row>
        <row r="65">
          <cell r="A65" t="str">
            <v>CUST1063</v>
          </cell>
          <cell r="B65" t="str">
            <v>Michael Daniel</v>
          </cell>
          <cell r="C65">
            <v>51</v>
          </cell>
          <cell r="D65" t="str">
            <v>Male</v>
          </cell>
          <cell r="E65" t="str">
            <v>New Jesse</v>
          </cell>
          <cell r="F65" t="str">
            <v>Tennessee</v>
          </cell>
          <cell r="G65" t="str">
            <v>USA</v>
          </cell>
          <cell r="H65" t="str">
            <v>Platinum</v>
          </cell>
        </row>
        <row r="66">
          <cell r="A66" t="str">
            <v>CUST1064</v>
          </cell>
          <cell r="B66" t="str">
            <v>Mr. Mason Butler</v>
          </cell>
          <cell r="C66">
            <v>33</v>
          </cell>
          <cell r="D66" t="str">
            <v>Male</v>
          </cell>
          <cell r="E66" t="str">
            <v>Port Kathrynhaven</v>
          </cell>
          <cell r="F66" t="str">
            <v>Arizona</v>
          </cell>
          <cell r="G66" t="str">
            <v>USA</v>
          </cell>
          <cell r="H66" t="str">
            <v>Gold</v>
          </cell>
        </row>
        <row r="67">
          <cell r="A67" t="str">
            <v>CUST1065</v>
          </cell>
          <cell r="B67" t="str">
            <v>Michael Thomas</v>
          </cell>
          <cell r="C67">
            <v>21</v>
          </cell>
          <cell r="D67" t="str">
            <v>Female</v>
          </cell>
          <cell r="E67" t="str">
            <v>Woodmouth</v>
          </cell>
          <cell r="F67" t="str">
            <v>Nevada</v>
          </cell>
          <cell r="G67" t="str">
            <v>USA</v>
          </cell>
          <cell r="H67" t="str">
            <v>Silver</v>
          </cell>
        </row>
        <row r="68">
          <cell r="A68" t="str">
            <v>CUST1066</v>
          </cell>
          <cell r="B68" t="str">
            <v>Cody Diaz</v>
          </cell>
          <cell r="C68">
            <v>27</v>
          </cell>
          <cell r="D68" t="str">
            <v>Female</v>
          </cell>
          <cell r="E68" t="str">
            <v>South Aaronside</v>
          </cell>
          <cell r="F68" t="str">
            <v>New Hampshire</v>
          </cell>
          <cell r="G68" t="str">
            <v>USA</v>
          </cell>
          <cell r="H68" t="str">
            <v>Silver</v>
          </cell>
        </row>
        <row r="69">
          <cell r="A69" t="str">
            <v>CUST1067</v>
          </cell>
          <cell r="B69" t="str">
            <v>Amber Mcclain</v>
          </cell>
          <cell r="C69">
            <v>58</v>
          </cell>
          <cell r="D69" t="str">
            <v>Male</v>
          </cell>
          <cell r="E69" t="str">
            <v>Brendaburgh</v>
          </cell>
          <cell r="F69" t="str">
            <v>Florida</v>
          </cell>
          <cell r="G69" t="str">
            <v>USA</v>
          </cell>
          <cell r="H69" t="str">
            <v>Silver</v>
          </cell>
        </row>
        <row r="70">
          <cell r="A70" t="str">
            <v>CUST1068</v>
          </cell>
          <cell r="B70" t="str">
            <v>Mr. Mark Beasley</v>
          </cell>
          <cell r="C70">
            <v>24</v>
          </cell>
          <cell r="D70" t="str">
            <v>Female</v>
          </cell>
          <cell r="E70" t="str">
            <v>West Johnchester</v>
          </cell>
          <cell r="F70" t="str">
            <v>Indiana</v>
          </cell>
          <cell r="G70" t="str">
            <v>USA</v>
          </cell>
          <cell r="H70" t="str">
            <v>Silver</v>
          </cell>
        </row>
        <row r="71">
          <cell r="A71" t="str">
            <v>CUST1069</v>
          </cell>
          <cell r="B71" t="str">
            <v>Roy Cole</v>
          </cell>
          <cell r="C71">
            <v>24</v>
          </cell>
          <cell r="D71" t="str">
            <v>Female</v>
          </cell>
          <cell r="E71" t="str">
            <v>North Cynthiatown</v>
          </cell>
          <cell r="F71" t="str">
            <v>New Jersey</v>
          </cell>
          <cell r="G71" t="str">
            <v>USA</v>
          </cell>
          <cell r="H71" t="str">
            <v>Platinum</v>
          </cell>
        </row>
        <row r="72">
          <cell r="A72" t="str">
            <v>CUST1070</v>
          </cell>
          <cell r="B72" t="str">
            <v>Eric Singh</v>
          </cell>
          <cell r="C72">
            <v>29</v>
          </cell>
          <cell r="D72" t="str">
            <v>Female</v>
          </cell>
          <cell r="E72" t="str">
            <v>Port Lisa</v>
          </cell>
          <cell r="F72" t="str">
            <v>New Mexico</v>
          </cell>
          <cell r="G72" t="str">
            <v>USA</v>
          </cell>
          <cell r="H72" t="str">
            <v>Gold</v>
          </cell>
        </row>
        <row r="73">
          <cell r="A73" t="str">
            <v>CUST1071</v>
          </cell>
          <cell r="B73" t="str">
            <v>Andrea Perez</v>
          </cell>
          <cell r="C73">
            <v>61</v>
          </cell>
          <cell r="D73" t="str">
            <v>Female</v>
          </cell>
          <cell r="E73" t="str">
            <v>South Shaun</v>
          </cell>
          <cell r="F73" t="str">
            <v>New Mexico</v>
          </cell>
          <cell r="G73" t="str">
            <v>USA</v>
          </cell>
          <cell r="H73" t="str">
            <v>Gold</v>
          </cell>
        </row>
        <row r="74">
          <cell r="A74" t="str">
            <v>CUST1072</v>
          </cell>
          <cell r="B74" t="str">
            <v>Tonya Burch</v>
          </cell>
          <cell r="C74">
            <v>39</v>
          </cell>
          <cell r="D74" t="str">
            <v>Female</v>
          </cell>
          <cell r="E74" t="str">
            <v>Olsonhaven</v>
          </cell>
          <cell r="F74" t="str">
            <v>Iowa</v>
          </cell>
          <cell r="G74" t="str">
            <v>USA</v>
          </cell>
          <cell r="H74" t="str">
            <v>Gold</v>
          </cell>
        </row>
        <row r="75">
          <cell r="A75" t="str">
            <v>CUST1073</v>
          </cell>
          <cell r="B75" t="str">
            <v>Christopher Brown</v>
          </cell>
          <cell r="C75">
            <v>56</v>
          </cell>
          <cell r="D75" t="str">
            <v>Female</v>
          </cell>
          <cell r="E75" t="str">
            <v>Sandrastad</v>
          </cell>
          <cell r="F75" t="str">
            <v>West Virginia</v>
          </cell>
          <cell r="G75" t="str">
            <v>USA</v>
          </cell>
          <cell r="H75" t="str">
            <v>Silver</v>
          </cell>
        </row>
        <row r="76">
          <cell r="A76" t="str">
            <v>CUST1074</v>
          </cell>
          <cell r="B76" t="str">
            <v>John Mayer</v>
          </cell>
          <cell r="C76">
            <v>58</v>
          </cell>
          <cell r="D76" t="str">
            <v>Male</v>
          </cell>
          <cell r="E76" t="str">
            <v>Longport</v>
          </cell>
          <cell r="F76" t="str">
            <v>Colorado</v>
          </cell>
          <cell r="G76" t="str">
            <v>USA</v>
          </cell>
          <cell r="H76" t="str">
            <v>Bronze</v>
          </cell>
        </row>
        <row r="77">
          <cell r="A77" t="str">
            <v>CUST1075</v>
          </cell>
          <cell r="B77" t="str">
            <v>Rhonda Morales</v>
          </cell>
          <cell r="C77">
            <v>61</v>
          </cell>
          <cell r="D77" t="str">
            <v>Female</v>
          </cell>
          <cell r="E77" t="str">
            <v>Lake Barryfurt</v>
          </cell>
          <cell r="F77" t="str">
            <v>California</v>
          </cell>
          <cell r="G77" t="str">
            <v>USA</v>
          </cell>
          <cell r="H77" t="str">
            <v>Gold</v>
          </cell>
        </row>
        <row r="78">
          <cell r="A78" t="str">
            <v>CUST1076</v>
          </cell>
          <cell r="B78" t="str">
            <v>Nathan Campbell</v>
          </cell>
          <cell r="C78">
            <v>37</v>
          </cell>
          <cell r="D78" t="str">
            <v>Male</v>
          </cell>
          <cell r="E78" t="str">
            <v>Rodrigueztown</v>
          </cell>
          <cell r="F78" t="str">
            <v>Oklahoma</v>
          </cell>
          <cell r="G78" t="str">
            <v>USA</v>
          </cell>
          <cell r="H78" t="str">
            <v>Gold</v>
          </cell>
        </row>
        <row r="79">
          <cell r="A79" t="str">
            <v>CUST1077</v>
          </cell>
          <cell r="B79" t="str">
            <v>Katherine Young</v>
          </cell>
          <cell r="C79">
            <v>29</v>
          </cell>
          <cell r="D79" t="str">
            <v>Male</v>
          </cell>
          <cell r="E79" t="str">
            <v>North Valeriemouth</v>
          </cell>
          <cell r="F79" t="str">
            <v>Vermont</v>
          </cell>
          <cell r="G79" t="str">
            <v>USA</v>
          </cell>
          <cell r="H79" t="str">
            <v>Gold</v>
          </cell>
        </row>
        <row r="80">
          <cell r="A80" t="str">
            <v>CUST1078</v>
          </cell>
          <cell r="B80" t="str">
            <v>Cody Blake</v>
          </cell>
          <cell r="C80">
            <v>21</v>
          </cell>
          <cell r="D80" t="str">
            <v>Male</v>
          </cell>
          <cell r="E80" t="str">
            <v>North Scottport</v>
          </cell>
          <cell r="F80" t="str">
            <v>Virginia</v>
          </cell>
          <cell r="G80" t="str">
            <v>USA</v>
          </cell>
          <cell r="H80" t="str">
            <v>Gold</v>
          </cell>
        </row>
        <row r="81">
          <cell r="A81" t="str">
            <v>CUST1079</v>
          </cell>
          <cell r="B81" t="str">
            <v>Molly Gardner</v>
          </cell>
          <cell r="C81">
            <v>22</v>
          </cell>
          <cell r="D81" t="str">
            <v>Female</v>
          </cell>
          <cell r="E81" t="str">
            <v>Nicoleborough</v>
          </cell>
          <cell r="F81" t="str">
            <v>Arkansas</v>
          </cell>
          <cell r="G81" t="str">
            <v>USA</v>
          </cell>
          <cell r="H81" t="str">
            <v>Platinum</v>
          </cell>
        </row>
        <row r="82">
          <cell r="A82" t="str">
            <v>CUST1080</v>
          </cell>
          <cell r="B82" t="str">
            <v>Jennifer Garcia</v>
          </cell>
          <cell r="C82">
            <v>61</v>
          </cell>
          <cell r="D82" t="str">
            <v>Female</v>
          </cell>
          <cell r="E82" t="str">
            <v>New Sean</v>
          </cell>
          <cell r="F82" t="str">
            <v>New Mexico</v>
          </cell>
          <cell r="G82" t="str">
            <v>USA</v>
          </cell>
          <cell r="H82" t="str">
            <v>Bronze</v>
          </cell>
        </row>
        <row r="83">
          <cell r="A83" t="str">
            <v>CUST1081</v>
          </cell>
          <cell r="B83" t="str">
            <v>Krystal Ford</v>
          </cell>
          <cell r="C83">
            <v>34</v>
          </cell>
          <cell r="D83" t="str">
            <v>Female</v>
          </cell>
          <cell r="E83" t="str">
            <v>South David</v>
          </cell>
          <cell r="F83" t="str">
            <v>Arizona</v>
          </cell>
          <cell r="G83" t="str">
            <v>USA</v>
          </cell>
          <cell r="H83" t="str">
            <v>Platinum</v>
          </cell>
        </row>
        <row r="84">
          <cell r="A84" t="str">
            <v>CUST1082</v>
          </cell>
          <cell r="B84" t="str">
            <v>George Rosario</v>
          </cell>
          <cell r="C84">
            <v>53</v>
          </cell>
          <cell r="D84" t="str">
            <v>Male</v>
          </cell>
          <cell r="E84" t="str">
            <v>Leburgh</v>
          </cell>
          <cell r="F84" t="str">
            <v>Florida</v>
          </cell>
          <cell r="G84" t="str">
            <v>USA</v>
          </cell>
          <cell r="H84" t="str">
            <v>Bronze</v>
          </cell>
        </row>
        <row r="85">
          <cell r="A85" t="str">
            <v>CUST1083</v>
          </cell>
          <cell r="B85" t="str">
            <v>Thomas Robinson</v>
          </cell>
          <cell r="C85">
            <v>48</v>
          </cell>
          <cell r="D85" t="str">
            <v>Female</v>
          </cell>
          <cell r="E85" t="str">
            <v>Nicholastown</v>
          </cell>
          <cell r="F85" t="str">
            <v>Georgia</v>
          </cell>
          <cell r="G85" t="str">
            <v>USA</v>
          </cell>
          <cell r="H85" t="str">
            <v>Bronze</v>
          </cell>
        </row>
        <row r="86">
          <cell r="A86" t="str">
            <v>CUST1084</v>
          </cell>
          <cell r="B86" t="str">
            <v>Christy Hoffman</v>
          </cell>
          <cell r="C86">
            <v>26</v>
          </cell>
          <cell r="D86" t="str">
            <v>Female</v>
          </cell>
          <cell r="E86" t="str">
            <v>Garyberg</v>
          </cell>
          <cell r="F86" t="str">
            <v>Indiana</v>
          </cell>
          <cell r="G86" t="str">
            <v>USA</v>
          </cell>
          <cell r="H86" t="str">
            <v>Platinum</v>
          </cell>
        </row>
        <row r="87">
          <cell r="A87" t="str">
            <v>CUST1085</v>
          </cell>
          <cell r="B87" t="str">
            <v>Richard Delgado</v>
          </cell>
          <cell r="C87">
            <v>36</v>
          </cell>
          <cell r="D87" t="str">
            <v>Male</v>
          </cell>
          <cell r="E87" t="str">
            <v>West Theodorechester</v>
          </cell>
          <cell r="F87" t="str">
            <v>Pennsylvania</v>
          </cell>
          <cell r="G87" t="str">
            <v>USA</v>
          </cell>
          <cell r="H87" t="str">
            <v>Silver</v>
          </cell>
        </row>
        <row r="88">
          <cell r="A88" t="str">
            <v>CUST1086</v>
          </cell>
          <cell r="B88" t="str">
            <v>Tammy Miller Md</v>
          </cell>
          <cell r="C88">
            <v>19</v>
          </cell>
          <cell r="D88" t="str">
            <v>Female</v>
          </cell>
          <cell r="E88" t="str">
            <v>Austinfurt</v>
          </cell>
          <cell r="F88" t="str">
            <v>Mississippi</v>
          </cell>
          <cell r="G88" t="str">
            <v>USA</v>
          </cell>
          <cell r="H88" t="str">
            <v>Gold</v>
          </cell>
        </row>
        <row r="89">
          <cell r="A89" t="str">
            <v>CUST1087</v>
          </cell>
          <cell r="B89" t="str">
            <v>Melissa Duffy Md</v>
          </cell>
          <cell r="C89">
            <v>58</v>
          </cell>
          <cell r="D89" t="str">
            <v>Female</v>
          </cell>
          <cell r="E89" t="str">
            <v>East Jenna</v>
          </cell>
          <cell r="F89" t="str">
            <v>South Carolina</v>
          </cell>
          <cell r="G89" t="str">
            <v>USA</v>
          </cell>
          <cell r="H89" t="str">
            <v>Bronze</v>
          </cell>
        </row>
        <row r="90">
          <cell r="A90" t="str">
            <v>CUST1088</v>
          </cell>
          <cell r="B90" t="str">
            <v>Timothy Wright</v>
          </cell>
          <cell r="C90">
            <v>58</v>
          </cell>
          <cell r="D90" t="str">
            <v>Male</v>
          </cell>
          <cell r="E90" t="str">
            <v>Ashleystad</v>
          </cell>
          <cell r="F90" t="str">
            <v>Arkansas</v>
          </cell>
          <cell r="G90" t="str">
            <v>USA</v>
          </cell>
          <cell r="H90" t="str">
            <v>Silver</v>
          </cell>
        </row>
        <row r="91">
          <cell r="A91" t="str">
            <v>CUST1089</v>
          </cell>
          <cell r="B91" t="str">
            <v>Jamie Yoder</v>
          </cell>
          <cell r="C91">
            <v>43</v>
          </cell>
          <cell r="D91" t="str">
            <v>Male</v>
          </cell>
          <cell r="E91" t="str">
            <v>New Gabrielleville</v>
          </cell>
          <cell r="F91" t="str">
            <v>Wisconsin</v>
          </cell>
          <cell r="G91" t="str">
            <v>USA</v>
          </cell>
          <cell r="H91" t="str">
            <v>Platinum</v>
          </cell>
        </row>
        <row r="92">
          <cell r="A92" t="str">
            <v>CUST1090</v>
          </cell>
          <cell r="B92" t="str">
            <v>Oscar Moon</v>
          </cell>
          <cell r="C92">
            <v>58</v>
          </cell>
          <cell r="D92" t="str">
            <v>Female</v>
          </cell>
          <cell r="E92" t="str">
            <v>West Cody</v>
          </cell>
          <cell r="F92" t="str">
            <v>Louisiana</v>
          </cell>
          <cell r="G92" t="str">
            <v>USA</v>
          </cell>
          <cell r="H92" t="str">
            <v>Platinum</v>
          </cell>
        </row>
        <row r="93">
          <cell r="A93" t="str">
            <v>CUST1091</v>
          </cell>
          <cell r="B93" t="str">
            <v>Donna Gregory</v>
          </cell>
          <cell r="C93">
            <v>29</v>
          </cell>
          <cell r="D93" t="str">
            <v>Female</v>
          </cell>
          <cell r="E93" t="str">
            <v>South Amandahaven</v>
          </cell>
          <cell r="F93" t="str">
            <v>Arizona</v>
          </cell>
          <cell r="G93" t="str">
            <v>USA</v>
          </cell>
          <cell r="H93" t="str">
            <v>Silver</v>
          </cell>
        </row>
        <row r="94">
          <cell r="A94" t="str">
            <v>CUST1092</v>
          </cell>
          <cell r="B94" t="str">
            <v>Robert Jackson</v>
          </cell>
          <cell r="C94">
            <v>44</v>
          </cell>
          <cell r="D94" t="str">
            <v>Female</v>
          </cell>
          <cell r="E94" t="str">
            <v>Lake Brandy</v>
          </cell>
          <cell r="F94" t="str">
            <v>Tennessee</v>
          </cell>
          <cell r="G94" t="str">
            <v>USA</v>
          </cell>
          <cell r="H94" t="str">
            <v>Platinum</v>
          </cell>
        </row>
        <row r="95">
          <cell r="A95" t="str">
            <v>CUST1093</v>
          </cell>
          <cell r="B95" t="str">
            <v>Christy Vasquez</v>
          </cell>
          <cell r="C95">
            <v>28</v>
          </cell>
          <cell r="D95" t="str">
            <v>Female</v>
          </cell>
          <cell r="E95" t="str">
            <v>Port Travisstad</v>
          </cell>
          <cell r="F95" t="str">
            <v>South Carolina</v>
          </cell>
          <cell r="G95" t="str">
            <v>USA</v>
          </cell>
          <cell r="H95" t="str">
            <v>Gold</v>
          </cell>
        </row>
        <row r="96">
          <cell r="A96" t="str">
            <v>CUST1094</v>
          </cell>
          <cell r="B96" t="str">
            <v>David Patterson</v>
          </cell>
          <cell r="C96">
            <v>43</v>
          </cell>
          <cell r="D96" t="str">
            <v>Female</v>
          </cell>
          <cell r="E96" t="str">
            <v>New Amyport</v>
          </cell>
          <cell r="F96" t="str">
            <v>Nevada</v>
          </cell>
          <cell r="G96" t="str">
            <v>USA</v>
          </cell>
          <cell r="H96" t="str">
            <v>Gold</v>
          </cell>
        </row>
        <row r="97">
          <cell r="A97" t="str">
            <v>CUST1095</v>
          </cell>
          <cell r="B97" t="str">
            <v>Amy Fowler</v>
          </cell>
          <cell r="C97">
            <v>62</v>
          </cell>
          <cell r="D97" t="str">
            <v>Female</v>
          </cell>
          <cell r="E97" t="str">
            <v>West Bobbyshire</v>
          </cell>
          <cell r="F97" t="str">
            <v>New York</v>
          </cell>
          <cell r="G97" t="str">
            <v>USA</v>
          </cell>
          <cell r="H97" t="str">
            <v>Platinum</v>
          </cell>
        </row>
        <row r="98">
          <cell r="A98" t="str">
            <v>CUST1096</v>
          </cell>
          <cell r="B98" t="str">
            <v>Samantha Walker</v>
          </cell>
          <cell r="C98">
            <v>30</v>
          </cell>
          <cell r="D98" t="str">
            <v>Female</v>
          </cell>
          <cell r="E98" t="str">
            <v>Timothyburgh</v>
          </cell>
          <cell r="F98" t="str">
            <v>Louisiana</v>
          </cell>
          <cell r="G98" t="str">
            <v>USA</v>
          </cell>
          <cell r="H98" t="str">
            <v>Platinum</v>
          </cell>
        </row>
        <row r="99">
          <cell r="A99" t="str">
            <v>CUST1097</v>
          </cell>
          <cell r="B99" t="str">
            <v>David Cobb</v>
          </cell>
          <cell r="C99">
            <v>36</v>
          </cell>
          <cell r="D99" t="str">
            <v>Male</v>
          </cell>
          <cell r="E99" t="str">
            <v>Lake Thomas</v>
          </cell>
          <cell r="F99" t="str">
            <v>South Dakota</v>
          </cell>
          <cell r="G99" t="str">
            <v>USA</v>
          </cell>
          <cell r="H99" t="str">
            <v>Silver</v>
          </cell>
        </row>
        <row r="100">
          <cell r="A100" t="str">
            <v>CUST1098</v>
          </cell>
          <cell r="B100" t="str">
            <v>Brittney Morgan</v>
          </cell>
          <cell r="C100">
            <v>24</v>
          </cell>
          <cell r="D100" t="str">
            <v>Male</v>
          </cell>
          <cell r="E100" t="str">
            <v>Lake Kaylahaven</v>
          </cell>
          <cell r="F100" t="str">
            <v>Alaska</v>
          </cell>
          <cell r="G100" t="str">
            <v>USA</v>
          </cell>
          <cell r="H100" t="str">
            <v>Gold</v>
          </cell>
        </row>
        <row r="101">
          <cell r="A101" t="str">
            <v>CUST1099</v>
          </cell>
          <cell r="B101" t="str">
            <v>Sheila Wilson</v>
          </cell>
          <cell r="C101">
            <v>35</v>
          </cell>
          <cell r="D101" t="str">
            <v>Male</v>
          </cell>
          <cell r="E101" t="str">
            <v>South Dustin</v>
          </cell>
          <cell r="F101" t="str">
            <v>Tennessee</v>
          </cell>
          <cell r="G101" t="str">
            <v>USA</v>
          </cell>
          <cell r="H101" t="str">
            <v>Silver</v>
          </cell>
        </row>
        <row r="102">
          <cell r="A102" t="str">
            <v>CUST1100</v>
          </cell>
          <cell r="B102" t="str">
            <v>Diane Watson</v>
          </cell>
          <cell r="C102">
            <v>53</v>
          </cell>
          <cell r="D102" t="str">
            <v>Female</v>
          </cell>
          <cell r="E102" t="str">
            <v>North Codyport</v>
          </cell>
          <cell r="F102" t="str">
            <v>Texas</v>
          </cell>
          <cell r="G102" t="str">
            <v>USA</v>
          </cell>
          <cell r="H102" t="str">
            <v>Platinum</v>
          </cell>
        </row>
        <row r="103">
          <cell r="A103" t="str">
            <v>CUST1101</v>
          </cell>
          <cell r="B103" t="str">
            <v>Colleen Maynard</v>
          </cell>
          <cell r="C103">
            <v>29</v>
          </cell>
          <cell r="D103" t="str">
            <v>Male</v>
          </cell>
          <cell r="E103" t="str">
            <v>Singletonmouth</v>
          </cell>
          <cell r="F103" t="str">
            <v>Utah</v>
          </cell>
          <cell r="G103" t="str">
            <v>USA</v>
          </cell>
          <cell r="H103" t="str">
            <v>Gold</v>
          </cell>
        </row>
        <row r="104">
          <cell r="A104" t="str">
            <v>CUST1102</v>
          </cell>
          <cell r="B104" t="str">
            <v>Sarah Schneider</v>
          </cell>
          <cell r="C104">
            <v>34</v>
          </cell>
          <cell r="D104" t="str">
            <v>Female</v>
          </cell>
          <cell r="E104" t="str">
            <v>Port Joshuachester</v>
          </cell>
          <cell r="F104" t="str">
            <v>Pennsylvania</v>
          </cell>
          <cell r="G104" t="str">
            <v>USA</v>
          </cell>
          <cell r="H104" t="str">
            <v>Bronze</v>
          </cell>
        </row>
        <row r="105">
          <cell r="A105" t="str">
            <v>CUST1103</v>
          </cell>
          <cell r="B105" t="str">
            <v>Steven Stein</v>
          </cell>
          <cell r="C105">
            <v>21</v>
          </cell>
          <cell r="D105" t="str">
            <v>Male</v>
          </cell>
          <cell r="E105" t="str">
            <v>West Lauren</v>
          </cell>
          <cell r="F105" t="str">
            <v>Connecticut</v>
          </cell>
          <cell r="G105" t="str">
            <v>USA</v>
          </cell>
          <cell r="H105" t="str">
            <v>Bronze</v>
          </cell>
        </row>
        <row r="106">
          <cell r="A106" t="str">
            <v>CUST1104</v>
          </cell>
          <cell r="B106" t="str">
            <v>Christopher Lester</v>
          </cell>
          <cell r="C106">
            <v>64</v>
          </cell>
          <cell r="D106" t="str">
            <v>Male</v>
          </cell>
          <cell r="E106" t="str">
            <v>South Jenniferville</v>
          </cell>
          <cell r="F106" t="str">
            <v>Georgia</v>
          </cell>
          <cell r="G106" t="str">
            <v>USA</v>
          </cell>
          <cell r="H106" t="str">
            <v>Silver</v>
          </cell>
        </row>
        <row r="107">
          <cell r="A107" t="str">
            <v>CUST1105</v>
          </cell>
          <cell r="B107" t="str">
            <v>Lance Baker</v>
          </cell>
          <cell r="C107">
            <v>50</v>
          </cell>
          <cell r="D107" t="str">
            <v>Female</v>
          </cell>
          <cell r="E107" t="str">
            <v>Port Victoria</v>
          </cell>
          <cell r="F107" t="str">
            <v>Florida</v>
          </cell>
          <cell r="G107" t="str">
            <v>USA</v>
          </cell>
          <cell r="H107" t="str">
            <v>Gold</v>
          </cell>
        </row>
        <row r="108">
          <cell r="A108" t="str">
            <v>CUST1106</v>
          </cell>
          <cell r="B108" t="str">
            <v>Howard Summers</v>
          </cell>
          <cell r="C108">
            <v>53</v>
          </cell>
          <cell r="D108" t="str">
            <v>Female</v>
          </cell>
          <cell r="E108" t="str">
            <v>East Linda</v>
          </cell>
          <cell r="F108" t="str">
            <v>Rhode Island</v>
          </cell>
          <cell r="G108" t="str">
            <v>USA</v>
          </cell>
          <cell r="H108" t="str">
            <v>Bronze</v>
          </cell>
        </row>
        <row r="109">
          <cell r="A109" t="str">
            <v>CUST1107</v>
          </cell>
          <cell r="B109" t="str">
            <v>Erica Carney</v>
          </cell>
          <cell r="C109">
            <v>62</v>
          </cell>
          <cell r="D109" t="str">
            <v>Female</v>
          </cell>
          <cell r="E109" t="str">
            <v>North Justin</v>
          </cell>
          <cell r="F109" t="str">
            <v>North Dakota</v>
          </cell>
          <cell r="G109" t="str">
            <v>USA</v>
          </cell>
          <cell r="H109" t="str">
            <v>Platinum</v>
          </cell>
        </row>
        <row r="110">
          <cell r="A110" t="str">
            <v>CUST1108</v>
          </cell>
          <cell r="B110" t="str">
            <v>Travis Holland</v>
          </cell>
          <cell r="C110">
            <v>38</v>
          </cell>
          <cell r="D110" t="str">
            <v>Male</v>
          </cell>
          <cell r="E110" t="str">
            <v>Webstermouth</v>
          </cell>
          <cell r="F110" t="str">
            <v>New Hampshire</v>
          </cell>
          <cell r="G110" t="str">
            <v>USA</v>
          </cell>
          <cell r="H110" t="str">
            <v>Bronze</v>
          </cell>
        </row>
        <row r="111">
          <cell r="A111" t="str">
            <v>CUST1109</v>
          </cell>
          <cell r="B111" t="str">
            <v>Amy Walker</v>
          </cell>
          <cell r="C111">
            <v>27</v>
          </cell>
          <cell r="D111" t="str">
            <v>Male</v>
          </cell>
          <cell r="E111" t="str">
            <v>Smithland</v>
          </cell>
          <cell r="F111" t="str">
            <v>West Virginia</v>
          </cell>
          <cell r="G111" t="str">
            <v>USA</v>
          </cell>
          <cell r="H111" t="str">
            <v>Silver</v>
          </cell>
        </row>
        <row r="112">
          <cell r="A112" t="str">
            <v>CUST1110</v>
          </cell>
          <cell r="B112" t="str">
            <v>Ashley Griffin</v>
          </cell>
          <cell r="C112">
            <v>40</v>
          </cell>
          <cell r="D112" t="str">
            <v>Female</v>
          </cell>
          <cell r="E112" t="str">
            <v>New Dawnton</v>
          </cell>
          <cell r="F112" t="str">
            <v>Maryland</v>
          </cell>
          <cell r="G112" t="str">
            <v>USA</v>
          </cell>
          <cell r="H112" t="str">
            <v>Gold</v>
          </cell>
        </row>
        <row r="113">
          <cell r="A113" t="str">
            <v>CUST1111</v>
          </cell>
          <cell r="B113" t="str">
            <v>Julie Farmer</v>
          </cell>
          <cell r="C113">
            <v>18</v>
          </cell>
          <cell r="D113" t="str">
            <v>Female</v>
          </cell>
          <cell r="E113" t="str">
            <v>Rodriguezmouth</v>
          </cell>
          <cell r="F113" t="str">
            <v>Arizona</v>
          </cell>
          <cell r="G113" t="str">
            <v>USA</v>
          </cell>
          <cell r="H113" t="str">
            <v>Platinum</v>
          </cell>
        </row>
        <row r="114">
          <cell r="A114" t="str">
            <v>CUST1112</v>
          </cell>
          <cell r="B114" t="str">
            <v>David Cole</v>
          </cell>
          <cell r="C114">
            <v>27</v>
          </cell>
          <cell r="D114" t="str">
            <v>Female</v>
          </cell>
          <cell r="E114" t="str">
            <v>Lake Michael</v>
          </cell>
          <cell r="F114" t="str">
            <v>Michigan</v>
          </cell>
          <cell r="G114" t="str">
            <v>USA</v>
          </cell>
          <cell r="H114" t="str">
            <v>Silver</v>
          </cell>
        </row>
        <row r="115">
          <cell r="A115" t="str">
            <v>CUST1113</v>
          </cell>
          <cell r="B115" t="str">
            <v>Edward Hall</v>
          </cell>
          <cell r="C115">
            <v>51</v>
          </cell>
          <cell r="D115" t="str">
            <v>Male</v>
          </cell>
          <cell r="E115" t="str">
            <v>New William</v>
          </cell>
          <cell r="F115" t="str">
            <v>New Mexico</v>
          </cell>
          <cell r="G115" t="str">
            <v>USA</v>
          </cell>
          <cell r="H115" t="str">
            <v>Gold</v>
          </cell>
        </row>
        <row r="116">
          <cell r="A116" t="str">
            <v>CUST1114</v>
          </cell>
          <cell r="B116" t="str">
            <v>Ryan Hernandez</v>
          </cell>
          <cell r="C116">
            <v>30</v>
          </cell>
          <cell r="D116" t="str">
            <v>Male</v>
          </cell>
          <cell r="E116" t="str">
            <v>East Donna</v>
          </cell>
          <cell r="F116" t="str">
            <v>Nevada</v>
          </cell>
          <cell r="G116" t="str">
            <v>USA</v>
          </cell>
          <cell r="H116" t="str">
            <v>Bronze</v>
          </cell>
        </row>
        <row r="117">
          <cell r="A117" t="str">
            <v>CUST1115</v>
          </cell>
          <cell r="B117" t="str">
            <v>Tyler Conrad</v>
          </cell>
          <cell r="C117">
            <v>53</v>
          </cell>
          <cell r="D117" t="str">
            <v>Female</v>
          </cell>
          <cell r="E117" t="str">
            <v>North Curtischester</v>
          </cell>
          <cell r="F117" t="str">
            <v>North Dakota</v>
          </cell>
          <cell r="G117" t="str">
            <v>USA</v>
          </cell>
          <cell r="H117" t="str">
            <v>Platinum</v>
          </cell>
        </row>
        <row r="118">
          <cell r="A118" t="str">
            <v>CUST1116</v>
          </cell>
          <cell r="B118" t="str">
            <v>Anthony Phillips</v>
          </cell>
          <cell r="C118">
            <v>18</v>
          </cell>
          <cell r="D118" t="str">
            <v>Female</v>
          </cell>
          <cell r="E118" t="str">
            <v>North Davidport</v>
          </cell>
          <cell r="F118" t="str">
            <v>Rhode Island</v>
          </cell>
          <cell r="G118" t="str">
            <v>USA</v>
          </cell>
          <cell r="H118" t="str">
            <v>Platinum</v>
          </cell>
        </row>
        <row r="119">
          <cell r="A119" t="str">
            <v>CUST1117</v>
          </cell>
          <cell r="B119" t="str">
            <v>Colleen Mccarthy</v>
          </cell>
          <cell r="C119">
            <v>21</v>
          </cell>
          <cell r="D119" t="str">
            <v>Female</v>
          </cell>
          <cell r="E119" t="str">
            <v>North Katherine</v>
          </cell>
          <cell r="F119" t="str">
            <v>Washington</v>
          </cell>
          <cell r="G119" t="str">
            <v>USA</v>
          </cell>
          <cell r="H119" t="str">
            <v>Platinum</v>
          </cell>
        </row>
        <row r="120">
          <cell r="A120" t="str">
            <v>CUST1118</v>
          </cell>
          <cell r="B120" t="str">
            <v>Earl Allen</v>
          </cell>
          <cell r="C120">
            <v>36</v>
          </cell>
          <cell r="D120" t="str">
            <v>Male</v>
          </cell>
          <cell r="E120" t="str">
            <v>New Jenniferburgh</v>
          </cell>
          <cell r="F120" t="str">
            <v>Nebraska</v>
          </cell>
          <cell r="G120" t="str">
            <v>USA</v>
          </cell>
          <cell r="H120" t="str">
            <v>Platinum</v>
          </cell>
        </row>
        <row r="121">
          <cell r="A121" t="str">
            <v>CUST1119</v>
          </cell>
          <cell r="B121" t="str">
            <v>Michael Jones</v>
          </cell>
          <cell r="C121">
            <v>40</v>
          </cell>
          <cell r="D121" t="str">
            <v>Male</v>
          </cell>
          <cell r="E121" t="str">
            <v>North Edwardton</v>
          </cell>
          <cell r="F121" t="str">
            <v>Tennessee</v>
          </cell>
          <cell r="G121" t="str">
            <v>USA</v>
          </cell>
          <cell r="H121" t="str">
            <v>Bronze</v>
          </cell>
        </row>
        <row r="122">
          <cell r="A122" t="str">
            <v>CUST1120</v>
          </cell>
          <cell r="B122" t="str">
            <v>Jacob Hopkins</v>
          </cell>
          <cell r="C122">
            <v>44</v>
          </cell>
          <cell r="D122" t="str">
            <v>Female</v>
          </cell>
          <cell r="E122" t="str">
            <v>Lake Tylerfort</v>
          </cell>
          <cell r="F122" t="str">
            <v>Pennsylvania</v>
          </cell>
          <cell r="G122" t="str">
            <v>USA</v>
          </cell>
          <cell r="H122" t="str">
            <v>Platinum</v>
          </cell>
        </row>
        <row r="123">
          <cell r="A123" t="str">
            <v>CUST1121</v>
          </cell>
          <cell r="B123" t="str">
            <v>Joel Robinson</v>
          </cell>
          <cell r="C123">
            <v>62</v>
          </cell>
          <cell r="D123" t="str">
            <v>Male</v>
          </cell>
          <cell r="E123" t="str">
            <v>Lake Danielport</v>
          </cell>
          <cell r="F123" t="str">
            <v>Hawaii</v>
          </cell>
          <cell r="G123" t="str">
            <v>USA</v>
          </cell>
          <cell r="H123" t="str">
            <v>Platinum</v>
          </cell>
        </row>
        <row r="124">
          <cell r="A124" t="str">
            <v>CUST1122</v>
          </cell>
          <cell r="B124" t="str">
            <v>Michael Chang</v>
          </cell>
          <cell r="C124">
            <v>50</v>
          </cell>
          <cell r="D124" t="str">
            <v>Male</v>
          </cell>
          <cell r="E124" t="str">
            <v>Kathrynport</v>
          </cell>
          <cell r="F124" t="str">
            <v>North Carolina</v>
          </cell>
          <cell r="G124" t="str">
            <v>USA</v>
          </cell>
          <cell r="H124" t="str">
            <v>Platinum</v>
          </cell>
        </row>
        <row r="125">
          <cell r="A125" t="str">
            <v>CUST1123</v>
          </cell>
          <cell r="B125" t="str">
            <v>Erin Hopkins</v>
          </cell>
          <cell r="C125">
            <v>40</v>
          </cell>
          <cell r="D125" t="str">
            <v>Male</v>
          </cell>
          <cell r="E125" t="str">
            <v>North Sabrina</v>
          </cell>
          <cell r="F125" t="str">
            <v>Iowa</v>
          </cell>
          <cell r="G125" t="str">
            <v>USA</v>
          </cell>
          <cell r="H125" t="str">
            <v>Silver</v>
          </cell>
        </row>
        <row r="126">
          <cell r="A126" t="str">
            <v>CUST1124</v>
          </cell>
          <cell r="B126" t="str">
            <v>Donald Lee</v>
          </cell>
          <cell r="C126">
            <v>26</v>
          </cell>
          <cell r="D126" t="str">
            <v>Male</v>
          </cell>
          <cell r="E126" t="str">
            <v>Wongberg</v>
          </cell>
          <cell r="F126" t="str">
            <v>Illinois</v>
          </cell>
          <cell r="G126" t="str">
            <v>USA</v>
          </cell>
          <cell r="H126" t="str">
            <v>Bronze</v>
          </cell>
        </row>
        <row r="127">
          <cell r="A127" t="str">
            <v>CUST1125</v>
          </cell>
          <cell r="B127" t="str">
            <v>Keith Miller</v>
          </cell>
          <cell r="C127">
            <v>64</v>
          </cell>
          <cell r="D127" t="str">
            <v>Female</v>
          </cell>
          <cell r="E127" t="str">
            <v>West Jameston</v>
          </cell>
          <cell r="F127" t="str">
            <v>Maine</v>
          </cell>
          <cell r="G127" t="str">
            <v>USA</v>
          </cell>
          <cell r="H127" t="str">
            <v>Platinum</v>
          </cell>
        </row>
        <row r="128">
          <cell r="A128" t="str">
            <v>CUST1126</v>
          </cell>
          <cell r="B128" t="str">
            <v>James Wolfe</v>
          </cell>
          <cell r="C128">
            <v>62</v>
          </cell>
          <cell r="D128" t="str">
            <v>Female</v>
          </cell>
          <cell r="E128" t="str">
            <v>Benjaminton</v>
          </cell>
          <cell r="F128" t="str">
            <v>Arizona</v>
          </cell>
          <cell r="G128" t="str">
            <v>USA</v>
          </cell>
          <cell r="H128" t="str">
            <v>Gold</v>
          </cell>
        </row>
        <row r="129">
          <cell r="A129" t="str">
            <v>CUST1127</v>
          </cell>
          <cell r="B129" t="str">
            <v>John Mcknight</v>
          </cell>
          <cell r="C129">
            <v>39</v>
          </cell>
          <cell r="D129" t="str">
            <v>Male</v>
          </cell>
          <cell r="E129" t="str">
            <v>South Nathan</v>
          </cell>
          <cell r="F129" t="str">
            <v>Vermont</v>
          </cell>
          <cell r="G129" t="str">
            <v>USA</v>
          </cell>
          <cell r="H129" t="str">
            <v>Platinum</v>
          </cell>
        </row>
        <row r="130">
          <cell r="A130" t="str">
            <v>CUST1128</v>
          </cell>
          <cell r="B130" t="str">
            <v>Susan Mcdonald</v>
          </cell>
          <cell r="C130">
            <v>45</v>
          </cell>
          <cell r="D130" t="str">
            <v>Male</v>
          </cell>
          <cell r="E130" t="str">
            <v>East Ellen</v>
          </cell>
          <cell r="F130" t="str">
            <v>Arkansas</v>
          </cell>
          <cell r="G130" t="str">
            <v>USA</v>
          </cell>
          <cell r="H130" t="str">
            <v>Silver</v>
          </cell>
        </row>
        <row r="131">
          <cell r="A131" t="str">
            <v>CUST1129</v>
          </cell>
          <cell r="B131" t="str">
            <v>Jessica Mitchell</v>
          </cell>
          <cell r="C131">
            <v>43</v>
          </cell>
          <cell r="D131" t="str">
            <v>Female</v>
          </cell>
          <cell r="E131" t="str">
            <v>Matthewbury</v>
          </cell>
          <cell r="F131" t="str">
            <v>South Dakota</v>
          </cell>
          <cell r="G131" t="str">
            <v>USA</v>
          </cell>
          <cell r="H131" t="str">
            <v>Silver</v>
          </cell>
        </row>
        <row r="132">
          <cell r="A132" t="str">
            <v>CUST1130</v>
          </cell>
          <cell r="B132" t="str">
            <v>Jamie Reyes</v>
          </cell>
          <cell r="C132">
            <v>29</v>
          </cell>
          <cell r="D132" t="str">
            <v>Male</v>
          </cell>
          <cell r="E132" t="str">
            <v xml:space="preserve">   Jonesbury </v>
          </cell>
          <cell r="F132" t="str">
            <v>Connecticut</v>
          </cell>
          <cell r="G132" t="str">
            <v>USA</v>
          </cell>
          <cell r="H132" t="str">
            <v>Platinum</v>
          </cell>
        </row>
        <row r="133">
          <cell r="A133" t="str">
            <v>CUST1131</v>
          </cell>
          <cell r="B133" t="str">
            <v>Joseph Richards</v>
          </cell>
          <cell r="C133">
            <v>34</v>
          </cell>
          <cell r="D133" t="str">
            <v>Female</v>
          </cell>
          <cell r="E133" t="str">
            <v>Wigginsville</v>
          </cell>
          <cell r="F133" t="str">
            <v>Alabama</v>
          </cell>
          <cell r="G133" t="str">
            <v>USA</v>
          </cell>
          <cell r="H133" t="str">
            <v>Bronze</v>
          </cell>
        </row>
        <row r="134">
          <cell r="A134" t="str">
            <v>CUST1132</v>
          </cell>
          <cell r="B134" t="str">
            <v>Miguel Reynolds</v>
          </cell>
          <cell r="C134">
            <v>57</v>
          </cell>
          <cell r="D134" t="str">
            <v>Female</v>
          </cell>
          <cell r="E134" t="str">
            <v>Taylorberg</v>
          </cell>
          <cell r="F134" t="str">
            <v>Ohio</v>
          </cell>
          <cell r="G134" t="str">
            <v>USA</v>
          </cell>
          <cell r="H134" t="str">
            <v>Gold</v>
          </cell>
        </row>
        <row r="135">
          <cell r="A135" t="str">
            <v>CUST1133</v>
          </cell>
          <cell r="B135" t="str">
            <v>Hayley Pope</v>
          </cell>
          <cell r="C135">
            <v>62</v>
          </cell>
          <cell r="D135" t="str">
            <v>Female</v>
          </cell>
          <cell r="E135" t="str">
            <v>West Stephenville</v>
          </cell>
          <cell r="F135" t="str">
            <v>Florida</v>
          </cell>
          <cell r="G135" t="str">
            <v>USA</v>
          </cell>
          <cell r="H135" t="str">
            <v>Bronze</v>
          </cell>
        </row>
        <row r="136">
          <cell r="A136" t="str">
            <v>CUST1134</v>
          </cell>
          <cell r="B136" t="str">
            <v>Morgan Bowen</v>
          </cell>
          <cell r="C136">
            <v>54</v>
          </cell>
          <cell r="D136" t="str">
            <v>Male</v>
          </cell>
          <cell r="E136" t="str">
            <v>Parksfort</v>
          </cell>
          <cell r="F136" t="str">
            <v>Washington</v>
          </cell>
          <cell r="G136" t="str">
            <v>USA</v>
          </cell>
          <cell r="H136" t="str">
            <v>Gold</v>
          </cell>
        </row>
        <row r="137">
          <cell r="A137" t="str">
            <v>CUST1135</v>
          </cell>
          <cell r="B137" t="str">
            <v>Matthew Hanna</v>
          </cell>
          <cell r="C137">
            <v>33</v>
          </cell>
          <cell r="D137" t="str">
            <v>Female</v>
          </cell>
          <cell r="E137" t="str">
            <v>Gonzalezbury</v>
          </cell>
          <cell r="F137" t="str">
            <v>Michigan</v>
          </cell>
          <cell r="G137" t="str">
            <v>USA</v>
          </cell>
          <cell r="H137" t="str">
            <v>Platinum</v>
          </cell>
        </row>
        <row r="138">
          <cell r="A138" t="str">
            <v>CUST1136</v>
          </cell>
          <cell r="B138" t="str">
            <v>Patrick Coleman</v>
          </cell>
          <cell r="C138">
            <v>29</v>
          </cell>
          <cell r="D138" t="str">
            <v>Male</v>
          </cell>
          <cell r="E138" t="str">
            <v>New Jeffrey</v>
          </cell>
          <cell r="F138" t="str">
            <v>Nebraska</v>
          </cell>
          <cell r="G138" t="str">
            <v>USA</v>
          </cell>
          <cell r="H138" t="str">
            <v>Silver</v>
          </cell>
        </row>
        <row r="139">
          <cell r="A139" t="str">
            <v>CUST1137</v>
          </cell>
          <cell r="B139" t="str">
            <v>Rick Dominguez</v>
          </cell>
          <cell r="C139">
            <v>55</v>
          </cell>
          <cell r="D139" t="str">
            <v>Female</v>
          </cell>
          <cell r="E139" t="str">
            <v>North Johnbury</v>
          </cell>
          <cell r="F139" t="str">
            <v>Ohio</v>
          </cell>
          <cell r="G139" t="str">
            <v>USA</v>
          </cell>
          <cell r="H139" t="str">
            <v>Platinum</v>
          </cell>
        </row>
        <row r="140">
          <cell r="A140" t="str">
            <v>CUST1138</v>
          </cell>
          <cell r="B140" t="str">
            <v>Sean Roth</v>
          </cell>
          <cell r="C140">
            <v>43</v>
          </cell>
          <cell r="D140" t="str">
            <v>Male</v>
          </cell>
          <cell r="E140" t="str">
            <v>Lake Michael</v>
          </cell>
          <cell r="F140" t="str">
            <v>Virginia</v>
          </cell>
          <cell r="G140" t="str">
            <v>USA</v>
          </cell>
          <cell r="H140" t="str">
            <v>Gold</v>
          </cell>
        </row>
        <row r="141">
          <cell r="A141" t="str">
            <v>CUST1139</v>
          </cell>
          <cell r="B141" t="str">
            <v>Brian Holder</v>
          </cell>
          <cell r="C141">
            <v>32</v>
          </cell>
          <cell r="D141" t="str">
            <v>Male</v>
          </cell>
          <cell r="E141" t="str">
            <v>Port Travis</v>
          </cell>
          <cell r="F141" t="str">
            <v>Utah</v>
          </cell>
          <cell r="G141" t="str">
            <v>USA</v>
          </cell>
          <cell r="H141" t="str">
            <v>Bronze</v>
          </cell>
        </row>
        <row r="142">
          <cell r="A142" t="str">
            <v>CUST1140</v>
          </cell>
          <cell r="B142" t="str">
            <v>Patty Francis</v>
          </cell>
          <cell r="C142">
            <v>63</v>
          </cell>
          <cell r="D142" t="str">
            <v>Female</v>
          </cell>
          <cell r="E142" t="str">
            <v>South Brooke</v>
          </cell>
          <cell r="F142" t="str">
            <v>Pennsylvania</v>
          </cell>
          <cell r="G142" t="str">
            <v>USA</v>
          </cell>
          <cell r="H142" t="str">
            <v>Gold</v>
          </cell>
        </row>
        <row r="143">
          <cell r="A143" t="str">
            <v>CUST1141</v>
          </cell>
          <cell r="B143" t="str">
            <v>Cristian Wright</v>
          </cell>
          <cell r="C143">
            <v>30</v>
          </cell>
          <cell r="D143" t="str">
            <v>Male</v>
          </cell>
          <cell r="E143" t="str">
            <v>Port Denise</v>
          </cell>
          <cell r="F143" t="str">
            <v>California</v>
          </cell>
          <cell r="G143" t="str">
            <v>USA</v>
          </cell>
          <cell r="H143" t="str">
            <v>Bronze</v>
          </cell>
        </row>
        <row r="144">
          <cell r="A144" t="str">
            <v>CUST1142</v>
          </cell>
          <cell r="B144" t="str">
            <v>Maria Ramirez</v>
          </cell>
          <cell r="C144">
            <v>37</v>
          </cell>
          <cell r="D144" t="str">
            <v>Male</v>
          </cell>
          <cell r="E144" t="str">
            <v>West Brandon</v>
          </cell>
          <cell r="F144" t="str">
            <v>Montana</v>
          </cell>
          <cell r="G144" t="str">
            <v>USA</v>
          </cell>
          <cell r="H144" t="str">
            <v>Bronze</v>
          </cell>
        </row>
        <row r="145">
          <cell r="A145" t="str">
            <v>CUST1143</v>
          </cell>
          <cell r="B145" t="str">
            <v>Carlos Skinner</v>
          </cell>
          <cell r="C145">
            <v>46</v>
          </cell>
          <cell r="D145" t="str">
            <v>Male</v>
          </cell>
          <cell r="E145" t="str">
            <v>Dwaynemouth</v>
          </cell>
          <cell r="F145" t="str">
            <v>Alabama</v>
          </cell>
          <cell r="G145" t="str">
            <v>USA</v>
          </cell>
          <cell r="H145" t="str">
            <v>Bronze</v>
          </cell>
        </row>
        <row r="146">
          <cell r="A146" t="str">
            <v>CUST1144</v>
          </cell>
          <cell r="B146" t="str">
            <v>Justin Cross</v>
          </cell>
          <cell r="C146">
            <v>62</v>
          </cell>
          <cell r="D146" t="str">
            <v>Female</v>
          </cell>
          <cell r="E146" t="str">
            <v>North Anthonychester</v>
          </cell>
          <cell r="F146" t="str">
            <v>Nevada</v>
          </cell>
          <cell r="G146" t="str">
            <v>USA</v>
          </cell>
          <cell r="H146" t="str">
            <v>Bronze</v>
          </cell>
        </row>
        <row r="147">
          <cell r="A147" t="str">
            <v>CUST1145</v>
          </cell>
          <cell r="B147" t="str">
            <v>Cameron Simpson</v>
          </cell>
          <cell r="C147">
            <v>46</v>
          </cell>
          <cell r="D147" t="str">
            <v>Male</v>
          </cell>
          <cell r="E147" t="str">
            <v>Michaelfort</v>
          </cell>
          <cell r="F147" t="str">
            <v>Indiana</v>
          </cell>
          <cell r="G147" t="str">
            <v>USA</v>
          </cell>
          <cell r="H147" t="str">
            <v>Platinum</v>
          </cell>
        </row>
        <row r="148">
          <cell r="A148" t="str">
            <v>CUST1146</v>
          </cell>
          <cell r="B148" t="str">
            <v>Edward Rivera</v>
          </cell>
          <cell r="C148">
            <v>32</v>
          </cell>
          <cell r="D148" t="str">
            <v>Female</v>
          </cell>
          <cell r="E148" t="str">
            <v>Chungmouth</v>
          </cell>
          <cell r="F148" t="str">
            <v>South Carolina</v>
          </cell>
          <cell r="G148" t="str">
            <v>USA</v>
          </cell>
          <cell r="H148" t="str">
            <v>Gold</v>
          </cell>
        </row>
        <row r="149">
          <cell r="A149" t="str">
            <v>CUST1147</v>
          </cell>
          <cell r="B149" t="str">
            <v>Rhonda Young</v>
          </cell>
          <cell r="C149">
            <v>49</v>
          </cell>
          <cell r="D149" t="str">
            <v>Female</v>
          </cell>
          <cell r="E149" t="str">
            <v>Lake Nathanfort</v>
          </cell>
          <cell r="F149" t="str">
            <v>Alaska</v>
          </cell>
          <cell r="G149" t="str">
            <v>USA</v>
          </cell>
          <cell r="H149" t="str">
            <v>Platinum</v>
          </cell>
        </row>
        <row r="150">
          <cell r="A150" t="str">
            <v>CUST1148</v>
          </cell>
          <cell r="B150" t="str">
            <v>Theresa Campbell</v>
          </cell>
          <cell r="C150">
            <v>42</v>
          </cell>
          <cell r="D150" t="str">
            <v>Female</v>
          </cell>
          <cell r="E150" t="str">
            <v>New Brian</v>
          </cell>
          <cell r="F150" t="str">
            <v>Wisconsin</v>
          </cell>
          <cell r="G150" t="str">
            <v>USA</v>
          </cell>
          <cell r="H150" t="str">
            <v>Bronze</v>
          </cell>
        </row>
        <row r="151">
          <cell r="A151" t="str">
            <v>CUST1149</v>
          </cell>
          <cell r="B151" t="str">
            <v>Denise Griffin</v>
          </cell>
          <cell r="C151">
            <v>33</v>
          </cell>
          <cell r="D151" t="str">
            <v>Male</v>
          </cell>
          <cell r="E151" t="str">
            <v>West Markhaven</v>
          </cell>
          <cell r="F151" t="str">
            <v>Florida</v>
          </cell>
          <cell r="G151" t="str">
            <v>USA</v>
          </cell>
          <cell r="H151" t="str">
            <v>Platinum</v>
          </cell>
        </row>
        <row r="152">
          <cell r="A152" t="str">
            <v>CUST1150</v>
          </cell>
          <cell r="B152" t="str">
            <v>Stephanie Conway</v>
          </cell>
          <cell r="C152">
            <v>24</v>
          </cell>
          <cell r="D152" t="str">
            <v>Male</v>
          </cell>
          <cell r="E152" t="str">
            <v>Port Frankmouth</v>
          </cell>
          <cell r="F152" t="str">
            <v>Mississippi</v>
          </cell>
          <cell r="G152" t="str">
            <v>USA</v>
          </cell>
          <cell r="H152" t="str">
            <v>Gold</v>
          </cell>
        </row>
        <row r="153">
          <cell r="A153" t="str">
            <v>CUST1151</v>
          </cell>
          <cell r="B153" t="str">
            <v>Michael Davies</v>
          </cell>
          <cell r="C153">
            <v>25</v>
          </cell>
          <cell r="D153" t="str">
            <v>Female</v>
          </cell>
          <cell r="E153" t="str">
            <v>Lake Stevenfort</v>
          </cell>
          <cell r="F153" t="str">
            <v>Oregon</v>
          </cell>
          <cell r="G153" t="str">
            <v>USA</v>
          </cell>
          <cell r="H153" t="str">
            <v>Gold</v>
          </cell>
        </row>
        <row r="154">
          <cell r="A154" t="str">
            <v>CUST1152</v>
          </cell>
          <cell r="B154" t="str">
            <v>Patrick Roberts</v>
          </cell>
          <cell r="C154">
            <v>41</v>
          </cell>
          <cell r="D154" t="str">
            <v>Female</v>
          </cell>
          <cell r="E154" t="str">
            <v>Jaredville</v>
          </cell>
          <cell r="F154" t="str">
            <v>Missouri</v>
          </cell>
          <cell r="G154" t="str">
            <v>USA</v>
          </cell>
          <cell r="H154" t="str">
            <v>Platinum</v>
          </cell>
        </row>
        <row r="155">
          <cell r="A155" t="str">
            <v>CUST1153</v>
          </cell>
          <cell r="B155" t="str">
            <v>Joseph Faulkner</v>
          </cell>
          <cell r="C155">
            <v>31</v>
          </cell>
          <cell r="D155" t="str">
            <v>Male</v>
          </cell>
          <cell r="E155" t="str">
            <v>New Leahfurt</v>
          </cell>
          <cell r="F155" t="str">
            <v>North Dakota</v>
          </cell>
          <cell r="G155" t="str">
            <v>USA</v>
          </cell>
          <cell r="H155" t="str">
            <v>Bronze</v>
          </cell>
        </row>
        <row r="156">
          <cell r="A156" t="str">
            <v>CUST1154</v>
          </cell>
          <cell r="B156" t="str">
            <v>Julie Hale</v>
          </cell>
          <cell r="C156">
            <v>35</v>
          </cell>
          <cell r="D156" t="str">
            <v>Female</v>
          </cell>
          <cell r="E156" t="str">
            <v>Owensview</v>
          </cell>
          <cell r="F156" t="str">
            <v>Vermont</v>
          </cell>
          <cell r="G156" t="str">
            <v>USA</v>
          </cell>
          <cell r="H156" t="str">
            <v>Gold</v>
          </cell>
        </row>
        <row r="157">
          <cell r="A157" t="str">
            <v>CUST1155</v>
          </cell>
          <cell r="B157" t="str">
            <v>Curtis Haynes</v>
          </cell>
          <cell r="C157">
            <v>60</v>
          </cell>
          <cell r="D157" t="str">
            <v>Female</v>
          </cell>
          <cell r="E157" t="str">
            <v>Estradaside</v>
          </cell>
          <cell r="F157" t="str">
            <v>Iowa</v>
          </cell>
          <cell r="G157" t="str">
            <v>USA</v>
          </cell>
          <cell r="H157" t="str">
            <v>Gold</v>
          </cell>
        </row>
        <row r="158">
          <cell r="A158" t="str">
            <v>CUST1156</v>
          </cell>
          <cell r="B158" t="str">
            <v>Maria Sanchez</v>
          </cell>
          <cell r="C158">
            <v>46</v>
          </cell>
          <cell r="D158" t="str">
            <v>Male</v>
          </cell>
          <cell r="E158" t="str">
            <v>East Peterbury</v>
          </cell>
          <cell r="F158" t="str">
            <v>North Dakota</v>
          </cell>
          <cell r="G158" t="str">
            <v>USA</v>
          </cell>
          <cell r="H158" t="str">
            <v>Bronze</v>
          </cell>
        </row>
        <row r="159">
          <cell r="A159" t="str">
            <v>CUST1157</v>
          </cell>
          <cell r="B159" t="str">
            <v>Paul Zamora</v>
          </cell>
          <cell r="C159">
            <v>59</v>
          </cell>
          <cell r="D159" t="str">
            <v>Male</v>
          </cell>
          <cell r="E159" t="str">
            <v>North Larryfurt</v>
          </cell>
          <cell r="F159" t="str">
            <v>North Dakota</v>
          </cell>
          <cell r="G159" t="str">
            <v>USA</v>
          </cell>
          <cell r="H159" t="str">
            <v>Platinum</v>
          </cell>
        </row>
        <row r="160">
          <cell r="A160" t="str">
            <v>CUST1158</v>
          </cell>
          <cell r="B160" t="str">
            <v>Sean Powell</v>
          </cell>
          <cell r="C160">
            <v>43</v>
          </cell>
          <cell r="D160" t="str">
            <v>Male</v>
          </cell>
          <cell r="E160" t="str">
            <v>South Kevin</v>
          </cell>
          <cell r="F160" t="str">
            <v>Vermont</v>
          </cell>
          <cell r="G160" t="str">
            <v>USA</v>
          </cell>
          <cell r="H160" t="str">
            <v>Bronze</v>
          </cell>
        </row>
        <row r="161">
          <cell r="A161" t="str">
            <v>CUST1159</v>
          </cell>
          <cell r="B161" t="str">
            <v>Brian Choi</v>
          </cell>
          <cell r="C161">
            <v>46</v>
          </cell>
          <cell r="D161" t="str">
            <v>Female</v>
          </cell>
          <cell r="E161" t="str">
            <v>Floydton</v>
          </cell>
          <cell r="F161" t="str">
            <v>New Jersey</v>
          </cell>
          <cell r="G161" t="str">
            <v>USA</v>
          </cell>
          <cell r="H161" t="str">
            <v>Gold</v>
          </cell>
        </row>
        <row r="162">
          <cell r="A162" t="str">
            <v>CUST1160</v>
          </cell>
          <cell r="B162" t="str">
            <v>John Lawson</v>
          </cell>
          <cell r="C162">
            <v>41</v>
          </cell>
          <cell r="D162" t="str">
            <v>Female</v>
          </cell>
          <cell r="E162" t="str">
            <v>New Juliemouth</v>
          </cell>
          <cell r="F162" t="str">
            <v>North Carolina</v>
          </cell>
          <cell r="G162" t="str">
            <v>USA</v>
          </cell>
          <cell r="H162" t="str">
            <v>Platinum</v>
          </cell>
        </row>
        <row r="163">
          <cell r="A163" t="str">
            <v>CUST1161</v>
          </cell>
          <cell r="B163" t="str">
            <v>Cynthia Morris</v>
          </cell>
          <cell r="C163">
            <v>18</v>
          </cell>
          <cell r="D163" t="str">
            <v>Female</v>
          </cell>
          <cell r="E163" t="str">
            <v>Hessmouth</v>
          </cell>
          <cell r="F163" t="str">
            <v>Arizona</v>
          </cell>
          <cell r="G163" t="str">
            <v>USA</v>
          </cell>
          <cell r="H163" t="str">
            <v>Silver</v>
          </cell>
        </row>
        <row r="164">
          <cell r="A164" t="str">
            <v>CUST1162</v>
          </cell>
          <cell r="B164" t="str">
            <v>Mariah Brown</v>
          </cell>
          <cell r="C164">
            <v>37</v>
          </cell>
          <cell r="D164" t="str">
            <v>Male</v>
          </cell>
          <cell r="E164" t="str">
            <v>Palmerbury</v>
          </cell>
          <cell r="F164" t="str">
            <v>Tennessee</v>
          </cell>
          <cell r="G164" t="str">
            <v>USA</v>
          </cell>
          <cell r="H164" t="str">
            <v>Silver</v>
          </cell>
        </row>
        <row r="165">
          <cell r="A165" t="str">
            <v>CUST1163</v>
          </cell>
          <cell r="B165" t="str">
            <v>Joseph Jones</v>
          </cell>
          <cell r="C165">
            <v>21</v>
          </cell>
          <cell r="D165" t="str">
            <v>Male</v>
          </cell>
          <cell r="E165" t="str">
            <v>North Matthew</v>
          </cell>
          <cell r="F165" t="str">
            <v>Illinois</v>
          </cell>
          <cell r="G165" t="str">
            <v>USA</v>
          </cell>
          <cell r="H165" t="str">
            <v>Bronze</v>
          </cell>
        </row>
        <row r="166">
          <cell r="A166" t="str">
            <v>CUST1164</v>
          </cell>
          <cell r="B166" t="str">
            <v>Daniel Rivas</v>
          </cell>
          <cell r="C166">
            <v>39</v>
          </cell>
          <cell r="D166" t="str">
            <v>Female</v>
          </cell>
          <cell r="E166" t="str">
            <v>Dominiquefort</v>
          </cell>
          <cell r="F166" t="str">
            <v>Georgia</v>
          </cell>
          <cell r="G166" t="str">
            <v>USA</v>
          </cell>
          <cell r="H166" t="str">
            <v>Silver</v>
          </cell>
        </row>
        <row r="167">
          <cell r="A167" t="str">
            <v>CUST1165</v>
          </cell>
          <cell r="B167" t="str">
            <v>Jason Wheeler</v>
          </cell>
          <cell r="C167">
            <v>47</v>
          </cell>
          <cell r="D167" t="str">
            <v>Female</v>
          </cell>
          <cell r="E167" t="str">
            <v>Carolview</v>
          </cell>
          <cell r="F167" t="str">
            <v>Illinois</v>
          </cell>
          <cell r="G167" t="str">
            <v>USA</v>
          </cell>
          <cell r="H167" t="str">
            <v>Platinum</v>
          </cell>
        </row>
        <row r="168">
          <cell r="A168" t="str">
            <v>CUST1166</v>
          </cell>
          <cell r="B168" t="str">
            <v>Patricia Gardner</v>
          </cell>
          <cell r="C168">
            <v>25</v>
          </cell>
          <cell r="D168" t="str">
            <v>Female</v>
          </cell>
          <cell r="E168" t="str">
            <v>South Ashleyton</v>
          </cell>
          <cell r="F168" t="str">
            <v>Michigan</v>
          </cell>
          <cell r="G168" t="str">
            <v>USA</v>
          </cell>
          <cell r="H168" t="str">
            <v>Silver</v>
          </cell>
        </row>
        <row r="169">
          <cell r="A169" t="str">
            <v>CUST1167</v>
          </cell>
          <cell r="B169" t="str">
            <v>Antonio Wade</v>
          </cell>
          <cell r="C169">
            <v>36</v>
          </cell>
          <cell r="D169" t="str">
            <v>Female</v>
          </cell>
          <cell r="E169" t="str">
            <v>New Jasonmouth</v>
          </cell>
          <cell r="F169" t="str">
            <v>Tennessee</v>
          </cell>
          <cell r="G169" t="str">
            <v>USA</v>
          </cell>
          <cell r="H169" t="str">
            <v>Gold</v>
          </cell>
        </row>
        <row r="170">
          <cell r="A170" t="str">
            <v>CUST1168</v>
          </cell>
          <cell r="B170" t="str">
            <v>Daniel Contreras</v>
          </cell>
          <cell r="C170">
            <v>36</v>
          </cell>
          <cell r="D170" t="str">
            <v>Female</v>
          </cell>
          <cell r="E170" t="str">
            <v>Robertview</v>
          </cell>
          <cell r="F170" t="str">
            <v>Florida</v>
          </cell>
          <cell r="G170" t="str">
            <v>USA</v>
          </cell>
          <cell r="H170" t="str">
            <v>Platinum</v>
          </cell>
        </row>
        <row r="171">
          <cell r="A171" t="str">
            <v>CUST1169</v>
          </cell>
          <cell r="B171" t="str">
            <v>Steve Mclaughlin</v>
          </cell>
          <cell r="C171">
            <v>64</v>
          </cell>
          <cell r="D171" t="str">
            <v>Male</v>
          </cell>
          <cell r="E171" t="str">
            <v>Josephmouth</v>
          </cell>
          <cell r="F171" t="str">
            <v>New Hampshire</v>
          </cell>
          <cell r="G171" t="str">
            <v>USA</v>
          </cell>
          <cell r="H171" t="str">
            <v>Bronze</v>
          </cell>
        </row>
        <row r="172">
          <cell r="A172" t="str">
            <v>CUST1170</v>
          </cell>
          <cell r="B172" t="str">
            <v>Christopher Garcia Dds</v>
          </cell>
          <cell r="C172">
            <v>18</v>
          </cell>
          <cell r="D172" t="str">
            <v>Male</v>
          </cell>
          <cell r="E172" t="str">
            <v>New Joseph</v>
          </cell>
          <cell r="F172" t="str">
            <v>Missouri</v>
          </cell>
          <cell r="G172" t="str">
            <v>USA</v>
          </cell>
          <cell r="H172" t="str">
            <v>Gold</v>
          </cell>
        </row>
        <row r="173">
          <cell r="A173" t="str">
            <v>CUST1171</v>
          </cell>
          <cell r="B173" t="str">
            <v>Amy Wilson</v>
          </cell>
          <cell r="C173">
            <v>44</v>
          </cell>
          <cell r="D173" t="str">
            <v>Female</v>
          </cell>
          <cell r="E173" t="str">
            <v>Morrisburgh</v>
          </cell>
          <cell r="F173" t="str">
            <v>Indiana</v>
          </cell>
          <cell r="G173" t="str">
            <v>USA</v>
          </cell>
          <cell r="H173" t="str">
            <v>Platinum</v>
          </cell>
        </row>
        <row r="174">
          <cell r="A174" t="str">
            <v>CUST1172</v>
          </cell>
          <cell r="B174" t="str">
            <v>Thomas Rhodes</v>
          </cell>
          <cell r="C174">
            <v>41</v>
          </cell>
          <cell r="D174" t="str">
            <v>Female</v>
          </cell>
          <cell r="E174" t="str">
            <v>Port Richard</v>
          </cell>
          <cell r="F174" t="str">
            <v>West Virginia</v>
          </cell>
          <cell r="G174" t="str">
            <v>USA</v>
          </cell>
          <cell r="H174" t="str">
            <v>Bronze</v>
          </cell>
        </row>
        <row r="175">
          <cell r="A175" t="str">
            <v>CUST1173</v>
          </cell>
          <cell r="B175" t="str">
            <v>Teresa Stokes</v>
          </cell>
          <cell r="C175">
            <v>41</v>
          </cell>
          <cell r="D175" t="str">
            <v>Female</v>
          </cell>
          <cell r="E175" t="str">
            <v>New William</v>
          </cell>
          <cell r="F175" t="str">
            <v>Iowa</v>
          </cell>
          <cell r="G175" t="str">
            <v>USA</v>
          </cell>
          <cell r="H175" t="str">
            <v>Platinum</v>
          </cell>
        </row>
        <row r="176">
          <cell r="A176" t="str">
            <v>CUST1174</v>
          </cell>
          <cell r="B176" t="str">
            <v>Maria Davis</v>
          </cell>
          <cell r="C176">
            <v>26</v>
          </cell>
          <cell r="D176" t="str">
            <v>Female</v>
          </cell>
          <cell r="E176" t="str">
            <v>Avilahaven</v>
          </cell>
          <cell r="F176" t="str">
            <v>Vermont</v>
          </cell>
          <cell r="G176" t="str">
            <v>USA</v>
          </cell>
          <cell r="H176" t="str">
            <v>Gold</v>
          </cell>
        </row>
        <row r="177">
          <cell r="A177" t="str">
            <v>CUST1175</v>
          </cell>
          <cell r="B177" t="str">
            <v>Michelle Rogers</v>
          </cell>
          <cell r="C177">
            <v>56</v>
          </cell>
          <cell r="D177" t="str">
            <v>Male</v>
          </cell>
          <cell r="E177" t="str">
            <v>East Jessicaborough</v>
          </cell>
          <cell r="F177" t="str">
            <v>Hawaii</v>
          </cell>
          <cell r="G177" t="str">
            <v>USA</v>
          </cell>
          <cell r="H177" t="str">
            <v>Platinum</v>
          </cell>
        </row>
        <row r="178">
          <cell r="A178" t="str">
            <v>CUST1176</v>
          </cell>
          <cell r="B178" t="str">
            <v>John Bradford</v>
          </cell>
          <cell r="C178">
            <v>48</v>
          </cell>
          <cell r="D178" t="str">
            <v>Male</v>
          </cell>
          <cell r="E178" t="str">
            <v>Anabury</v>
          </cell>
          <cell r="F178" t="str">
            <v>Vermont</v>
          </cell>
          <cell r="G178" t="str">
            <v>USA</v>
          </cell>
          <cell r="H178" t="str">
            <v>Silver</v>
          </cell>
        </row>
        <row r="179">
          <cell r="A179" t="str">
            <v>CUST1177</v>
          </cell>
          <cell r="B179" t="str">
            <v>Curtis Lam</v>
          </cell>
          <cell r="C179">
            <v>55</v>
          </cell>
          <cell r="D179" t="str">
            <v>Male</v>
          </cell>
          <cell r="E179" t="str">
            <v>Butlerberg</v>
          </cell>
          <cell r="F179" t="str">
            <v>Kentucky</v>
          </cell>
          <cell r="G179" t="str">
            <v>USA</v>
          </cell>
          <cell r="H179" t="str">
            <v>Platinum</v>
          </cell>
        </row>
        <row r="180">
          <cell r="A180" t="str">
            <v>CUST1178</v>
          </cell>
          <cell r="B180" t="str">
            <v>Michelle Myers</v>
          </cell>
          <cell r="C180">
            <v>33</v>
          </cell>
          <cell r="D180" t="str">
            <v>Female</v>
          </cell>
          <cell r="E180" t="str">
            <v>West Daniel</v>
          </cell>
          <cell r="F180" t="str">
            <v>South Carolina</v>
          </cell>
          <cell r="G180" t="str">
            <v>USA</v>
          </cell>
          <cell r="H180" t="str">
            <v>Bronze</v>
          </cell>
        </row>
        <row r="181">
          <cell r="A181" t="str">
            <v>CUST1179</v>
          </cell>
          <cell r="B181" t="str">
            <v>Nicholas Bradshaw</v>
          </cell>
          <cell r="C181">
            <v>43</v>
          </cell>
          <cell r="D181" t="str">
            <v>Female</v>
          </cell>
          <cell r="E181" t="str">
            <v>Murphyfurt</v>
          </cell>
          <cell r="F181" t="str">
            <v>Utah</v>
          </cell>
          <cell r="G181" t="str">
            <v>USA</v>
          </cell>
          <cell r="H181" t="str">
            <v>Silver</v>
          </cell>
        </row>
        <row r="182">
          <cell r="A182" t="str">
            <v>CUST1180</v>
          </cell>
          <cell r="B182" t="str">
            <v>Wesley Thompson</v>
          </cell>
          <cell r="C182">
            <v>38</v>
          </cell>
          <cell r="D182" t="str">
            <v>Male</v>
          </cell>
          <cell r="E182" t="str">
            <v>East Davidmouth</v>
          </cell>
          <cell r="F182" t="str">
            <v>Maine</v>
          </cell>
          <cell r="G182" t="str">
            <v>USA</v>
          </cell>
          <cell r="H182" t="str">
            <v>Bronze</v>
          </cell>
        </row>
        <row r="183">
          <cell r="A183" t="str">
            <v>CUST1181</v>
          </cell>
          <cell r="B183" t="str">
            <v>Erin Ward</v>
          </cell>
          <cell r="C183">
            <v>60</v>
          </cell>
          <cell r="D183" t="str">
            <v>Male</v>
          </cell>
          <cell r="E183" t="str">
            <v>New Brianchester</v>
          </cell>
          <cell r="F183" t="str">
            <v>New York</v>
          </cell>
          <cell r="G183" t="str">
            <v>USA</v>
          </cell>
          <cell r="H183" t="str">
            <v>Bronze</v>
          </cell>
        </row>
        <row r="184">
          <cell r="A184" t="str">
            <v>CUST1182</v>
          </cell>
          <cell r="B184" t="str">
            <v>Melissa Hamilton</v>
          </cell>
          <cell r="C184">
            <v>23</v>
          </cell>
          <cell r="D184" t="str">
            <v>Female</v>
          </cell>
          <cell r="E184" t="str">
            <v>Hutchinsonville</v>
          </cell>
          <cell r="F184" t="str">
            <v>Oklahoma</v>
          </cell>
          <cell r="G184" t="str">
            <v>USA</v>
          </cell>
          <cell r="H184" t="str">
            <v>Silver</v>
          </cell>
        </row>
        <row r="185">
          <cell r="A185" t="str">
            <v>CUST1183</v>
          </cell>
          <cell r="B185" t="str">
            <v>Mario Jacobs</v>
          </cell>
          <cell r="C185">
            <v>18</v>
          </cell>
          <cell r="D185" t="str">
            <v>Male</v>
          </cell>
          <cell r="E185" t="str">
            <v>Port James</v>
          </cell>
          <cell r="F185" t="str">
            <v>New York</v>
          </cell>
          <cell r="G185" t="str">
            <v>USA</v>
          </cell>
          <cell r="H185" t="str">
            <v>Platinum</v>
          </cell>
        </row>
        <row r="186">
          <cell r="A186" t="str">
            <v>CUST1184</v>
          </cell>
          <cell r="B186" t="str">
            <v>Leonard Cochran</v>
          </cell>
          <cell r="C186">
            <v>46</v>
          </cell>
          <cell r="D186" t="str">
            <v>Female</v>
          </cell>
          <cell r="E186" t="str">
            <v>Port Sherryview</v>
          </cell>
          <cell r="F186" t="str">
            <v>North Dakota</v>
          </cell>
          <cell r="G186" t="str">
            <v>USA</v>
          </cell>
          <cell r="H186" t="str">
            <v>Silver</v>
          </cell>
        </row>
        <row r="187">
          <cell r="A187" t="str">
            <v>CUST1185</v>
          </cell>
          <cell r="B187" t="str">
            <v>Brent Rivas</v>
          </cell>
          <cell r="C187">
            <v>54</v>
          </cell>
          <cell r="D187" t="str">
            <v>Female</v>
          </cell>
          <cell r="E187" t="str">
            <v>North Kellyberg</v>
          </cell>
          <cell r="F187" t="str">
            <v>New Jersey</v>
          </cell>
          <cell r="G187" t="str">
            <v>USA</v>
          </cell>
          <cell r="H187" t="str">
            <v>Platinum</v>
          </cell>
        </row>
        <row r="188">
          <cell r="A188" t="str">
            <v>CUST1186</v>
          </cell>
          <cell r="B188" t="str">
            <v>Jennifer Pruitt</v>
          </cell>
          <cell r="C188">
            <v>53</v>
          </cell>
          <cell r="D188" t="str">
            <v>Male</v>
          </cell>
          <cell r="E188" t="str">
            <v>East Justin</v>
          </cell>
          <cell r="F188" t="str">
            <v>Missouri</v>
          </cell>
          <cell r="G188" t="str">
            <v>USA</v>
          </cell>
          <cell r="H188" t="str">
            <v>Silver</v>
          </cell>
        </row>
        <row r="189">
          <cell r="A189" t="str">
            <v>CUST1187</v>
          </cell>
          <cell r="B189" t="str">
            <v>Dr. Suzanne Bullock</v>
          </cell>
          <cell r="C189">
            <v>60</v>
          </cell>
          <cell r="D189" t="str">
            <v>Female</v>
          </cell>
          <cell r="E189" t="str">
            <v>Lake Blaketon</v>
          </cell>
          <cell r="F189" t="str">
            <v>Alabama</v>
          </cell>
          <cell r="G189" t="str">
            <v>USA</v>
          </cell>
          <cell r="H189" t="str">
            <v>Platinum</v>
          </cell>
        </row>
        <row r="190">
          <cell r="A190" t="str">
            <v>CUST1188</v>
          </cell>
          <cell r="B190" t="str">
            <v>Kimberly Brooks</v>
          </cell>
          <cell r="C190">
            <v>42</v>
          </cell>
          <cell r="D190" t="str">
            <v>Male</v>
          </cell>
          <cell r="E190" t="str">
            <v>Kingfort</v>
          </cell>
          <cell r="F190" t="str">
            <v>New Mexico</v>
          </cell>
          <cell r="G190" t="str">
            <v>USA</v>
          </cell>
          <cell r="H190" t="str">
            <v>Silver</v>
          </cell>
        </row>
        <row r="191">
          <cell r="A191" t="str">
            <v>CUST1189</v>
          </cell>
          <cell r="B191" t="str">
            <v>Daniel Austin</v>
          </cell>
          <cell r="C191">
            <v>29</v>
          </cell>
          <cell r="D191" t="str">
            <v>Male</v>
          </cell>
          <cell r="E191" t="str">
            <v>Lake Howardberg</v>
          </cell>
          <cell r="F191" t="str">
            <v>Kentucky</v>
          </cell>
          <cell r="G191" t="str">
            <v>USA</v>
          </cell>
          <cell r="H191" t="str">
            <v>Gold</v>
          </cell>
        </row>
        <row r="192">
          <cell r="A192" t="str">
            <v>CUST1190</v>
          </cell>
          <cell r="B192" t="str">
            <v>Christopher Stewart</v>
          </cell>
          <cell r="C192">
            <v>21</v>
          </cell>
          <cell r="D192" t="str">
            <v>Male</v>
          </cell>
          <cell r="E192" t="str">
            <v>Amandaside</v>
          </cell>
          <cell r="F192" t="str">
            <v>New York</v>
          </cell>
          <cell r="G192" t="str">
            <v>USA</v>
          </cell>
          <cell r="H192" t="str">
            <v>Bronze</v>
          </cell>
        </row>
        <row r="193">
          <cell r="A193" t="str">
            <v>CUST1191</v>
          </cell>
          <cell r="B193" t="str">
            <v>Todd Poole</v>
          </cell>
          <cell r="C193">
            <v>29</v>
          </cell>
          <cell r="D193" t="str">
            <v>Female</v>
          </cell>
          <cell r="E193" t="str">
            <v>Johnsonshire</v>
          </cell>
          <cell r="F193" t="str">
            <v>Ohio</v>
          </cell>
          <cell r="G193" t="str">
            <v>USA</v>
          </cell>
          <cell r="H193" t="str">
            <v>Bronze</v>
          </cell>
        </row>
        <row r="194">
          <cell r="A194" t="str">
            <v>CUST1192</v>
          </cell>
          <cell r="B194" t="str">
            <v>Jacob Wood</v>
          </cell>
          <cell r="C194">
            <v>26</v>
          </cell>
          <cell r="D194" t="str">
            <v>Male</v>
          </cell>
          <cell r="E194" t="str">
            <v>Lake Samanthafort</v>
          </cell>
          <cell r="F194" t="str">
            <v>Idaho</v>
          </cell>
          <cell r="G194" t="str">
            <v>USA</v>
          </cell>
          <cell r="H194" t="str">
            <v>Gold</v>
          </cell>
        </row>
        <row r="195">
          <cell r="A195" t="str">
            <v>CUST1193</v>
          </cell>
          <cell r="B195" t="str">
            <v>David Roberts</v>
          </cell>
          <cell r="C195">
            <v>38</v>
          </cell>
          <cell r="D195" t="str">
            <v>Male</v>
          </cell>
          <cell r="E195" t="str">
            <v>Port Amanda</v>
          </cell>
          <cell r="F195" t="str">
            <v>Georgia</v>
          </cell>
          <cell r="G195" t="str">
            <v>USA</v>
          </cell>
          <cell r="H195" t="str">
            <v>Gold</v>
          </cell>
        </row>
        <row r="196">
          <cell r="A196" t="str">
            <v>CUST1194</v>
          </cell>
          <cell r="B196" t="str">
            <v>Ashley Ferguson</v>
          </cell>
          <cell r="C196">
            <v>46</v>
          </cell>
          <cell r="D196" t="str">
            <v>Male</v>
          </cell>
          <cell r="E196" t="str">
            <v>Sarahmouth</v>
          </cell>
          <cell r="F196" t="str">
            <v>Pennsylvania</v>
          </cell>
          <cell r="G196" t="str">
            <v>USA</v>
          </cell>
          <cell r="H196" t="str">
            <v>Gold</v>
          </cell>
        </row>
        <row r="197">
          <cell r="A197" t="str">
            <v>CUST1195</v>
          </cell>
          <cell r="B197" t="str">
            <v>Anthony Garcia</v>
          </cell>
          <cell r="C197">
            <v>60</v>
          </cell>
          <cell r="D197" t="str">
            <v>Male</v>
          </cell>
          <cell r="E197" t="str">
            <v>Taraberg</v>
          </cell>
          <cell r="F197" t="str">
            <v>Arizona</v>
          </cell>
          <cell r="G197" t="str">
            <v>USA</v>
          </cell>
          <cell r="H197" t="str">
            <v>Silver</v>
          </cell>
        </row>
        <row r="198">
          <cell r="A198" t="str">
            <v>CUST1196</v>
          </cell>
          <cell r="B198" t="str">
            <v>Megan Greer</v>
          </cell>
          <cell r="C198">
            <v>18</v>
          </cell>
          <cell r="D198" t="str">
            <v>Female</v>
          </cell>
          <cell r="E198" t="str">
            <v>West John</v>
          </cell>
          <cell r="F198" t="str">
            <v>Alaska</v>
          </cell>
          <cell r="G198" t="str">
            <v>USA</v>
          </cell>
          <cell r="H198" t="str">
            <v>Platinum</v>
          </cell>
        </row>
        <row r="199">
          <cell r="A199" t="str">
            <v>CUST1197</v>
          </cell>
          <cell r="B199" t="str">
            <v>Andrea Jacobs</v>
          </cell>
          <cell r="C199">
            <v>45</v>
          </cell>
          <cell r="D199" t="str">
            <v>Female</v>
          </cell>
          <cell r="E199" t="str">
            <v>Christopherland</v>
          </cell>
          <cell r="F199" t="str">
            <v>Minnesota</v>
          </cell>
          <cell r="G199" t="str">
            <v>USA</v>
          </cell>
          <cell r="H199" t="str">
            <v>Platinum</v>
          </cell>
        </row>
        <row r="200">
          <cell r="A200" t="str">
            <v>CUST1198</v>
          </cell>
          <cell r="B200" t="str">
            <v>Wanda Snyder</v>
          </cell>
          <cell r="C200">
            <v>54</v>
          </cell>
          <cell r="D200" t="str">
            <v>Male</v>
          </cell>
          <cell r="E200" t="str">
            <v>Frostmouth</v>
          </cell>
          <cell r="F200" t="str">
            <v>Vermont</v>
          </cell>
          <cell r="G200" t="str">
            <v>USA</v>
          </cell>
          <cell r="H200" t="str">
            <v>Bronze</v>
          </cell>
        </row>
        <row r="201">
          <cell r="A201" t="str">
            <v>CUST1199</v>
          </cell>
          <cell r="B201" t="str">
            <v>Carmen Price</v>
          </cell>
          <cell r="C201">
            <v>46</v>
          </cell>
          <cell r="D201" t="str">
            <v>Male</v>
          </cell>
          <cell r="E201" t="str">
            <v>North Briannamouth</v>
          </cell>
          <cell r="F201" t="str">
            <v>Tennessee</v>
          </cell>
          <cell r="G201" t="str">
            <v>USA</v>
          </cell>
          <cell r="H201" t="str">
            <v>Bronze</v>
          </cell>
        </row>
        <row r="202">
          <cell r="A202" t="str">
            <v>CUST1200</v>
          </cell>
          <cell r="B202" t="str">
            <v>Anna Perez</v>
          </cell>
          <cell r="C202">
            <v>30</v>
          </cell>
          <cell r="D202" t="str">
            <v>Male</v>
          </cell>
          <cell r="E202" t="str">
            <v>South Jerry</v>
          </cell>
          <cell r="F202" t="str">
            <v>Maine</v>
          </cell>
          <cell r="G202" t="str">
            <v>USA</v>
          </cell>
          <cell r="H202" t="str">
            <v>Platinum</v>
          </cell>
        </row>
        <row r="203">
          <cell r="A203" t="str">
            <v>CUST1201</v>
          </cell>
          <cell r="B203" t="str">
            <v>Mary Boyd</v>
          </cell>
          <cell r="C203">
            <v>25</v>
          </cell>
          <cell r="D203" t="str">
            <v>Female</v>
          </cell>
          <cell r="E203" t="str">
            <v>New Logan</v>
          </cell>
          <cell r="F203" t="str">
            <v>Michigan</v>
          </cell>
          <cell r="G203" t="str">
            <v>USA</v>
          </cell>
          <cell r="H203" t="str">
            <v>Bronze</v>
          </cell>
        </row>
        <row r="204">
          <cell r="A204" t="str">
            <v>CUST1202</v>
          </cell>
          <cell r="B204" t="str">
            <v>Christina Garcia</v>
          </cell>
          <cell r="C204">
            <v>37</v>
          </cell>
          <cell r="D204" t="str">
            <v>Female</v>
          </cell>
          <cell r="E204" t="str">
            <v>Clarkeside</v>
          </cell>
          <cell r="F204" t="str">
            <v>Kansas</v>
          </cell>
          <cell r="G204" t="str">
            <v>USA</v>
          </cell>
          <cell r="H204" t="str">
            <v>Platinum</v>
          </cell>
        </row>
        <row r="205">
          <cell r="A205" t="str">
            <v>CUST1203</v>
          </cell>
          <cell r="B205" t="str">
            <v>Sarah Brady</v>
          </cell>
          <cell r="C205">
            <v>47</v>
          </cell>
          <cell r="D205" t="str">
            <v>Male</v>
          </cell>
          <cell r="E205" t="str">
            <v>Johnsonland</v>
          </cell>
          <cell r="F205" t="str">
            <v>Iowa</v>
          </cell>
          <cell r="G205" t="str">
            <v>USA</v>
          </cell>
          <cell r="H205" t="str">
            <v>Platinum</v>
          </cell>
        </row>
        <row r="206">
          <cell r="A206" t="str">
            <v>CUST1204</v>
          </cell>
          <cell r="B206" t="str">
            <v>Tiffany Herrera</v>
          </cell>
          <cell r="C206">
            <v>52</v>
          </cell>
          <cell r="D206" t="str">
            <v>Male</v>
          </cell>
          <cell r="E206" t="str">
            <v>New Dianebury</v>
          </cell>
          <cell r="F206" t="str">
            <v>Virginia</v>
          </cell>
          <cell r="G206" t="str">
            <v>USA</v>
          </cell>
          <cell r="H206" t="str">
            <v>Platinum</v>
          </cell>
        </row>
        <row r="207">
          <cell r="A207" t="str">
            <v>CUST1205</v>
          </cell>
          <cell r="B207" t="str">
            <v>Michelle Carpenter</v>
          </cell>
          <cell r="C207">
            <v>44</v>
          </cell>
          <cell r="D207" t="str">
            <v>Female</v>
          </cell>
          <cell r="E207" t="str">
            <v>Lake Danielleton</v>
          </cell>
          <cell r="F207" t="str">
            <v>New Jersey</v>
          </cell>
          <cell r="G207" t="str">
            <v>USA</v>
          </cell>
          <cell r="H207" t="str">
            <v>Gold</v>
          </cell>
        </row>
        <row r="208">
          <cell r="A208" t="str">
            <v>CUST1206</v>
          </cell>
          <cell r="B208" t="str">
            <v>Ronald Jones</v>
          </cell>
          <cell r="C208">
            <v>26</v>
          </cell>
          <cell r="D208" t="str">
            <v>Female</v>
          </cell>
          <cell r="E208" t="str">
            <v>Brownshire</v>
          </cell>
          <cell r="F208" t="str">
            <v>Tennessee</v>
          </cell>
          <cell r="G208" t="str">
            <v>USA</v>
          </cell>
          <cell r="H208" t="str">
            <v>Silver</v>
          </cell>
        </row>
        <row r="209">
          <cell r="A209" t="str">
            <v>CUST1207</v>
          </cell>
          <cell r="B209" t="str">
            <v>Jacqueline Pacheco</v>
          </cell>
          <cell r="C209">
            <v>28</v>
          </cell>
          <cell r="D209" t="str">
            <v>Female</v>
          </cell>
          <cell r="E209" t="str">
            <v>South Emily</v>
          </cell>
          <cell r="F209" t="str">
            <v>New Jersey</v>
          </cell>
          <cell r="G209" t="str">
            <v>USA</v>
          </cell>
          <cell r="H209" t="str">
            <v>Bronze</v>
          </cell>
        </row>
        <row r="210">
          <cell r="A210" t="str">
            <v>CUST1208</v>
          </cell>
          <cell r="B210" t="str">
            <v>John Perez</v>
          </cell>
          <cell r="C210">
            <v>54</v>
          </cell>
          <cell r="D210" t="str">
            <v>Male</v>
          </cell>
          <cell r="E210" t="str">
            <v>Kathrynview</v>
          </cell>
          <cell r="F210" t="str">
            <v>Louisiana</v>
          </cell>
          <cell r="G210" t="str">
            <v>USA</v>
          </cell>
          <cell r="H210" t="str">
            <v>Platinum</v>
          </cell>
        </row>
        <row r="211">
          <cell r="A211" t="str">
            <v>CUST1209</v>
          </cell>
          <cell r="B211" t="str">
            <v>Joan Johnson</v>
          </cell>
          <cell r="C211">
            <v>50</v>
          </cell>
          <cell r="D211" t="str">
            <v>Female</v>
          </cell>
          <cell r="E211" t="str">
            <v>Lake Josephport</v>
          </cell>
          <cell r="F211" t="str">
            <v>Maine</v>
          </cell>
          <cell r="G211" t="str">
            <v>USA</v>
          </cell>
          <cell r="H211" t="str">
            <v>Platinum</v>
          </cell>
        </row>
        <row r="212">
          <cell r="A212" t="str">
            <v>CUST1210</v>
          </cell>
          <cell r="B212" t="str">
            <v>Antonio Jones</v>
          </cell>
          <cell r="C212">
            <v>48</v>
          </cell>
          <cell r="D212" t="str">
            <v>Male</v>
          </cell>
          <cell r="E212" t="str">
            <v>Matthewborough</v>
          </cell>
          <cell r="F212" t="str">
            <v>Georgia</v>
          </cell>
          <cell r="G212" t="str">
            <v>USA</v>
          </cell>
          <cell r="H212" t="str">
            <v>Silver</v>
          </cell>
        </row>
        <row r="213">
          <cell r="A213" t="str">
            <v>CUST1211</v>
          </cell>
          <cell r="B213" t="str">
            <v>Rodney Huffman</v>
          </cell>
          <cell r="C213">
            <v>20</v>
          </cell>
          <cell r="D213" t="str">
            <v>Female</v>
          </cell>
          <cell r="E213" t="str">
            <v>Garzafort</v>
          </cell>
          <cell r="F213" t="str">
            <v>Delaware</v>
          </cell>
          <cell r="G213" t="str">
            <v>USA</v>
          </cell>
          <cell r="H213" t="str">
            <v>Silver</v>
          </cell>
        </row>
        <row r="214">
          <cell r="A214" t="str">
            <v>CUST1212</v>
          </cell>
          <cell r="B214" t="str">
            <v>Blake Harrison</v>
          </cell>
          <cell r="C214">
            <v>63</v>
          </cell>
          <cell r="D214" t="str">
            <v>Female</v>
          </cell>
          <cell r="E214" t="str">
            <v>Lyonsfort</v>
          </cell>
          <cell r="F214" t="str">
            <v>Washington</v>
          </cell>
          <cell r="G214" t="str">
            <v>USA</v>
          </cell>
          <cell r="H214" t="str">
            <v>Platinum</v>
          </cell>
        </row>
        <row r="215">
          <cell r="A215" t="str">
            <v>CUST1213</v>
          </cell>
          <cell r="B215" t="str">
            <v>Stuart Johnson</v>
          </cell>
          <cell r="C215">
            <v>42</v>
          </cell>
          <cell r="D215" t="str">
            <v>Female</v>
          </cell>
          <cell r="E215" t="str">
            <v>West Markport</v>
          </cell>
          <cell r="F215" t="str">
            <v>North Dakota</v>
          </cell>
          <cell r="G215" t="str">
            <v>USA</v>
          </cell>
          <cell r="H215" t="str">
            <v>Platinum</v>
          </cell>
        </row>
        <row r="216">
          <cell r="A216" t="str">
            <v>CUST1214</v>
          </cell>
          <cell r="B216" t="str">
            <v>Eric Todd</v>
          </cell>
          <cell r="C216">
            <v>61</v>
          </cell>
          <cell r="D216" t="str">
            <v>Male</v>
          </cell>
          <cell r="E216" t="str">
            <v>Danielstad</v>
          </cell>
          <cell r="F216" t="str">
            <v>Montana</v>
          </cell>
          <cell r="G216" t="str">
            <v>USA</v>
          </cell>
          <cell r="H216" t="str">
            <v>Gold</v>
          </cell>
        </row>
        <row r="217">
          <cell r="A217" t="str">
            <v>CUST1215</v>
          </cell>
          <cell r="B217" t="str">
            <v>Steve Medina</v>
          </cell>
          <cell r="C217">
            <v>50</v>
          </cell>
          <cell r="D217" t="str">
            <v>Female</v>
          </cell>
          <cell r="E217" t="str">
            <v>East Josephside</v>
          </cell>
          <cell r="F217" t="str">
            <v>Oregon</v>
          </cell>
          <cell r="G217" t="str">
            <v>USA</v>
          </cell>
          <cell r="H217" t="str">
            <v>Gold</v>
          </cell>
        </row>
        <row r="218">
          <cell r="A218" t="str">
            <v>CUST1216</v>
          </cell>
          <cell r="B218" t="str">
            <v>Kathryn Garcia</v>
          </cell>
          <cell r="C218">
            <v>44</v>
          </cell>
          <cell r="D218" t="str">
            <v>Male</v>
          </cell>
          <cell r="E218" t="str">
            <v>Morrismouth</v>
          </cell>
          <cell r="F218" t="str">
            <v>California</v>
          </cell>
          <cell r="G218" t="str">
            <v>USA</v>
          </cell>
          <cell r="H218" t="str">
            <v>Platinum</v>
          </cell>
        </row>
        <row r="219">
          <cell r="A219" t="str">
            <v>CUST1217</v>
          </cell>
          <cell r="B219" t="str">
            <v>Kathy Copeland</v>
          </cell>
          <cell r="C219">
            <v>42</v>
          </cell>
          <cell r="D219" t="str">
            <v>Male</v>
          </cell>
          <cell r="E219" t="str">
            <v>North Christinemouth</v>
          </cell>
          <cell r="F219" t="str">
            <v>Missouri</v>
          </cell>
          <cell r="G219" t="str">
            <v>USA</v>
          </cell>
          <cell r="H219" t="str">
            <v>Silver</v>
          </cell>
        </row>
        <row r="220">
          <cell r="A220" t="str">
            <v>CUST1218</v>
          </cell>
          <cell r="B220" t="str">
            <v>Julia Jackson</v>
          </cell>
          <cell r="C220">
            <v>46</v>
          </cell>
          <cell r="D220" t="str">
            <v>Male</v>
          </cell>
          <cell r="E220" t="str">
            <v>Edwardland</v>
          </cell>
          <cell r="F220" t="str">
            <v>California</v>
          </cell>
          <cell r="G220" t="str">
            <v>USA</v>
          </cell>
          <cell r="H220" t="str">
            <v>Platinum</v>
          </cell>
        </row>
        <row r="221">
          <cell r="A221" t="str">
            <v>CUST1219</v>
          </cell>
          <cell r="B221" t="str">
            <v>Jordan Wells</v>
          </cell>
          <cell r="C221">
            <v>47</v>
          </cell>
          <cell r="D221" t="str">
            <v>Female</v>
          </cell>
          <cell r="E221" t="str">
            <v xml:space="preserve">Phillipschester   </v>
          </cell>
          <cell r="F221" t="str">
            <v>New Jersey</v>
          </cell>
          <cell r="G221" t="str">
            <v>USA</v>
          </cell>
          <cell r="H221" t="str">
            <v>Gold</v>
          </cell>
        </row>
        <row r="222">
          <cell r="A222" t="str">
            <v>CUST1220</v>
          </cell>
          <cell r="B222" t="str">
            <v>George Davis</v>
          </cell>
          <cell r="C222">
            <v>50</v>
          </cell>
          <cell r="D222" t="str">
            <v>Female</v>
          </cell>
          <cell r="E222" t="str">
            <v xml:space="preserve">    Lake Lisa</v>
          </cell>
          <cell r="F222" t="str">
            <v>Massachusetts</v>
          </cell>
          <cell r="G222" t="str">
            <v>USA</v>
          </cell>
          <cell r="H222" t="str">
            <v>Bronze</v>
          </cell>
        </row>
        <row r="223">
          <cell r="A223" t="str">
            <v>CUST1221</v>
          </cell>
          <cell r="B223" t="str">
            <v>Lisa Young</v>
          </cell>
          <cell r="C223">
            <v>38</v>
          </cell>
          <cell r="D223" t="str">
            <v>Male</v>
          </cell>
          <cell r="E223" t="str">
            <v>Maybury</v>
          </cell>
          <cell r="F223" t="str">
            <v>Georgia</v>
          </cell>
          <cell r="G223" t="str">
            <v>USA</v>
          </cell>
          <cell r="H223" t="str">
            <v>Platinum</v>
          </cell>
        </row>
        <row r="224">
          <cell r="A224" t="str">
            <v>CUST1222</v>
          </cell>
          <cell r="B224" t="str">
            <v>Alejandro Doyle</v>
          </cell>
          <cell r="C224">
            <v>35</v>
          </cell>
          <cell r="D224" t="str">
            <v>Male</v>
          </cell>
          <cell r="E224" t="str">
            <v>East Crystalton</v>
          </cell>
          <cell r="F224" t="str">
            <v>New Mexico</v>
          </cell>
          <cell r="G224" t="str">
            <v>USA</v>
          </cell>
          <cell r="H224" t="str">
            <v>Platinum</v>
          </cell>
        </row>
        <row r="225">
          <cell r="A225" t="str">
            <v>CUST1223</v>
          </cell>
          <cell r="B225" t="str">
            <v>Robert Harris</v>
          </cell>
          <cell r="C225">
            <v>50</v>
          </cell>
          <cell r="D225" t="str">
            <v>Male</v>
          </cell>
          <cell r="E225" t="str">
            <v>East Jeremy</v>
          </cell>
          <cell r="F225" t="str">
            <v>Iowa</v>
          </cell>
          <cell r="G225" t="str">
            <v>USA</v>
          </cell>
          <cell r="H225" t="str">
            <v>Platinum</v>
          </cell>
        </row>
        <row r="226">
          <cell r="A226" t="str">
            <v>CUST1224</v>
          </cell>
          <cell r="B226" t="str">
            <v>Anthony Morgan</v>
          </cell>
          <cell r="C226">
            <v>29</v>
          </cell>
          <cell r="D226" t="str">
            <v>Male</v>
          </cell>
          <cell r="E226" t="str">
            <v>New Anthonyfurt</v>
          </cell>
          <cell r="F226" t="str">
            <v>Missouri</v>
          </cell>
          <cell r="G226" t="str">
            <v>USA</v>
          </cell>
          <cell r="H226" t="str">
            <v>Silver</v>
          </cell>
        </row>
        <row r="227">
          <cell r="A227" t="str">
            <v>CUST1225</v>
          </cell>
          <cell r="B227" t="str">
            <v>Elizabeth Stanley</v>
          </cell>
          <cell r="C227">
            <v>46</v>
          </cell>
          <cell r="D227" t="str">
            <v>Female</v>
          </cell>
          <cell r="E227" t="str">
            <v>Bethanyton</v>
          </cell>
          <cell r="F227" t="str">
            <v>Utah</v>
          </cell>
          <cell r="G227" t="str">
            <v>USA</v>
          </cell>
          <cell r="H227" t="str">
            <v>Platinum</v>
          </cell>
        </row>
        <row r="228">
          <cell r="A228" t="str">
            <v>CUST1226</v>
          </cell>
          <cell r="B228" t="str">
            <v>Alexis Castaneda</v>
          </cell>
          <cell r="C228">
            <v>54</v>
          </cell>
          <cell r="D228" t="str">
            <v>Male</v>
          </cell>
          <cell r="E228" t="str">
            <v>Morrisbury</v>
          </cell>
          <cell r="F228" t="str">
            <v>Alaska</v>
          </cell>
          <cell r="G228" t="str">
            <v>USA</v>
          </cell>
          <cell r="H228" t="str">
            <v>Gold</v>
          </cell>
        </row>
        <row r="229">
          <cell r="A229" t="str">
            <v>CUST1227</v>
          </cell>
          <cell r="B229" t="str">
            <v>Gregory Pham</v>
          </cell>
          <cell r="C229">
            <v>63</v>
          </cell>
          <cell r="D229" t="str">
            <v>Female</v>
          </cell>
          <cell r="E229" t="str">
            <v>Pollardton</v>
          </cell>
          <cell r="F229" t="str">
            <v>Kansas</v>
          </cell>
          <cell r="G229" t="str">
            <v>USA</v>
          </cell>
          <cell r="H229" t="str">
            <v>Gold</v>
          </cell>
        </row>
        <row r="230">
          <cell r="A230" t="str">
            <v>CUST1228</v>
          </cell>
          <cell r="B230" t="str">
            <v>Casey Flores</v>
          </cell>
          <cell r="C230">
            <v>52</v>
          </cell>
          <cell r="D230" t="str">
            <v>Female</v>
          </cell>
          <cell r="E230" t="str">
            <v>Lake Michael</v>
          </cell>
          <cell r="F230" t="str">
            <v>Utah</v>
          </cell>
          <cell r="G230" t="str">
            <v>USA</v>
          </cell>
          <cell r="H230" t="str">
            <v>Gold</v>
          </cell>
        </row>
        <row r="231">
          <cell r="A231" t="str">
            <v>CUST1229</v>
          </cell>
          <cell r="B231" t="str">
            <v>Tanner Thompson</v>
          </cell>
          <cell r="C231">
            <v>32</v>
          </cell>
          <cell r="D231" t="str">
            <v>Female</v>
          </cell>
          <cell r="E231" t="str">
            <v>Port Lisashire</v>
          </cell>
          <cell r="F231" t="str">
            <v>Maryland</v>
          </cell>
          <cell r="G231" t="str">
            <v>USA</v>
          </cell>
          <cell r="H231" t="str">
            <v>Bronze</v>
          </cell>
        </row>
        <row r="232">
          <cell r="A232" t="str">
            <v>CUST1230</v>
          </cell>
          <cell r="B232" t="str">
            <v>Timothy Sanders</v>
          </cell>
          <cell r="C232">
            <v>29</v>
          </cell>
          <cell r="D232" t="str">
            <v>Male</v>
          </cell>
          <cell r="E232" t="str">
            <v>Aaronmouth</v>
          </cell>
          <cell r="F232" t="str">
            <v>Florida</v>
          </cell>
          <cell r="G232" t="str">
            <v>USA</v>
          </cell>
          <cell r="H232" t="str">
            <v>Bronze</v>
          </cell>
        </row>
        <row r="233">
          <cell r="A233" t="str">
            <v>CUST1231</v>
          </cell>
          <cell r="B233" t="str">
            <v>Timothy Juarez</v>
          </cell>
          <cell r="C233">
            <v>22</v>
          </cell>
          <cell r="D233" t="str">
            <v>Female</v>
          </cell>
          <cell r="E233" t="str">
            <v>Grahamstad</v>
          </cell>
          <cell r="F233" t="str">
            <v>South Carolina</v>
          </cell>
          <cell r="G233" t="str">
            <v>USA</v>
          </cell>
          <cell r="H233" t="str">
            <v>Bronze</v>
          </cell>
        </row>
        <row r="234">
          <cell r="A234" t="str">
            <v>CUST1232</v>
          </cell>
          <cell r="B234" t="str">
            <v>Christy Hill</v>
          </cell>
          <cell r="C234">
            <v>27</v>
          </cell>
          <cell r="D234" t="str">
            <v>Female</v>
          </cell>
          <cell r="E234" t="str">
            <v>Tammyton</v>
          </cell>
          <cell r="F234" t="str">
            <v>New Jersey</v>
          </cell>
          <cell r="G234" t="str">
            <v>USA</v>
          </cell>
          <cell r="H234" t="str">
            <v>Platinum</v>
          </cell>
        </row>
        <row r="235">
          <cell r="A235" t="str">
            <v>CUST1233</v>
          </cell>
          <cell r="B235" t="str">
            <v>Michelle Gonzalez</v>
          </cell>
          <cell r="C235">
            <v>59</v>
          </cell>
          <cell r="D235" t="str">
            <v>Male</v>
          </cell>
          <cell r="E235" t="str">
            <v>Clarkport</v>
          </cell>
          <cell r="F235" t="str">
            <v>West Virginia</v>
          </cell>
          <cell r="G235" t="str">
            <v>USA</v>
          </cell>
          <cell r="H235" t="str">
            <v>Silver</v>
          </cell>
        </row>
        <row r="236">
          <cell r="A236" t="str">
            <v>CUST1234</v>
          </cell>
          <cell r="B236" t="str">
            <v>Nathaniel Hill</v>
          </cell>
          <cell r="C236">
            <v>43</v>
          </cell>
          <cell r="D236" t="str">
            <v>Female</v>
          </cell>
          <cell r="E236" t="str">
            <v>Lake Mark</v>
          </cell>
          <cell r="F236" t="str">
            <v>Kansas</v>
          </cell>
          <cell r="G236" t="str">
            <v>USA</v>
          </cell>
          <cell r="H236" t="str">
            <v>Gold</v>
          </cell>
        </row>
        <row r="237">
          <cell r="A237" t="str">
            <v>CUST1235</v>
          </cell>
          <cell r="B237" t="str">
            <v>Jon Ortiz</v>
          </cell>
          <cell r="C237">
            <v>28</v>
          </cell>
          <cell r="D237" t="str">
            <v>Female</v>
          </cell>
          <cell r="E237" t="str">
            <v>South Angelaport</v>
          </cell>
          <cell r="F237" t="str">
            <v>Delaware</v>
          </cell>
          <cell r="G237" t="str">
            <v>USA</v>
          </cell>
          <cell r="H237" t="str">
            <v>Bronze</v>
          </cell>
        </row>
        <row r="238">
          <cell r="A238" t="str">
            <v>CUST1236</v>
          </cell>
          <cell r="B238" t="str">
            <v>Joshua Wilson</v>
          </cell>
          <cell r="C238">
            <v>42</v>
          </cell>
          <cell r="D238" t="str">
            <v>Female</v>
          </cell>
          <cell r="E238" t="str">
            <v>North Larryport</v>
          </cell>
          <cell r="F238" t="str">
            <v>Virginia</v>
          </cell>
          <cell r="G238" t="str">
            <v>USA</v>
          </cell>
          <cell r="H238" t="str">
            <v>Bronze</v>
          </cell>
        </row>
        <row r="239">
          <cell r="A239" t="str">
            <v>CUST1237</v>
          </cell>
          <cell r="B239" t="str">
            <v>Wesley Short</v>
          </cell>
          <cell r="C239">
            <v>41</v>
          </cell>
          <cell r="D239" t="str">
            <v>Female</v>
          </cell>
          <cell r="E239" t="str">
            <v>Susanstad</v>
          </cell>
          <cell r="F239" t="str">
            <v>Montana</v>
          </cell>
          <cell r="G239" t="str">
            <v>USA</v>
          </cell>
          <cell r="H239" t="str">
            <v>Gold</v>
          </cell>
        </row>
        <row r="240">
          <cell r="A240" t="str">
            <v>CUST1238</v>
          </cell>
          <cell r="B240" t="str">
            <v>Steven Smith</v>
          </cell>
          <cell r="C240">
            <v>40</v>
          </cell>
          <cell r="D240" t="str">
            <v>Male</v>
          </cell>
          <cell r="E240" t="str">
            <v>Port Krista</v>
          </cell>
          <cell r="F240" t="str">
            <v>West Virginia</v>
          </cell>
          <cell r="G240" t="str">
            <v>USA</v>
          </cell>
          <cell r="H240" t="str">
            <v>Platinum</v>
          </cell>
        </row>
        <row r="241">
          <cell r="A241" t="str">
            <v>CUST1239</v>
          </cell>
          <cell r="B241" t="str">
            <v>Maria Hill</v>
          </cell>
          <cell r="C241">
            <v>58</v>
          </cell>
          <cell r="D241" t="str">
            <v>Female</v>
          </cell>
          <cell r="E241" t="str">
            <v>Zamoraborough</v>
          </cell>
          <cell r="F241" t="str">
            <v>Nevada</v>
          </cell>
          <cell r="G241" t="str">
            <v>USA</v>
          </cell>
          <cell r="H241" t="str">
            <v>Platinum</v>
          </cell>
        </row>
        <row r="242">
          <cell r="A242" t="str">
            <v>CUST1240</v>
          </cell>
          <cell r="B242" t="str">
            <v>William Hull</v>
          </cell>
          <cell r="C242">
            <v>59</v>
          </cell>
          <cell r="D242" t="str">
            <v>Female</v>
          </cell>
          <cell r="E242" t="str">
            <v>Heathfort</v>
          </cell>
          <cell r="F242" t="str">
            <v>Michigan</v>
          </cell>
          <cell r="G242" t="str">
            <v>USA</v>
          </cell>
          <cell r="H242" t="str">
            <v>Platinum</v>
          </cell>
        </row>
        <row r="243">
          <cell r="A243" t="str">
            <v>CUST1241</v>
          </cell>
          <cell r="B243" t="str">
            <v>Mr. William Horton</v>
          </cell>
          <cell r="C243">
            <v>31</v>
          </cell>
          <cell r="D243" t="str">
            <v>Male</v>
          </cell>
          <cell r="E243" t="str">
            <v>Dawsonchester</v>
          </cell>
          <cell r="F243" t="str">
            <v>Virginia</v>
          </cell>
          <cell r="G243" t="str">
            <v>USA</v>
          </cell>
          <cell r="H243" t="str">
            <v>Platinum</v>
          </cell>
        </row>
        <row r="244">
          <cell r="A244" t="str">
            <v>CUST1242</v>
          </cell>
          <cell r="B244" t="str">
            <v>William Jackson</v>
          </cell>
          <cell r="C244">
            <v>58</v>
          </cell>
          <cell r="D244" t="str">
            <v>Female</v>
          </cell>
          <cell r="E244" t="str">
            <v>New Tina</v>
          </cell>
          <cell r="F244" t="str">
            <v>Connecticut</v>
          </cell>
          <cell r="G244" t="str">
            <v>USA</v>
          </cell>
          <cell r="H244" t="str">
            <v>Silver</v>
          </cell>
        </row>
        <row r="245">
          <cell r="A245" t="str">
            <v>CUST1243</v>
          </cell>
          <cell r="B245" t="str">
            <v>Brian Hammond</v>
          </cell>
          <cell r="C245">
            <v>56</v>
          </cell>
          <cell r="D245" t="str">
            <v>Female</v>
          </cell>
          <cell r="E245" t="str">
            <v>North Nicholas</v>
          </cell>
          <cell r="F245" t="str">
            <v>Texas</v>
          </cell>
          <cell r="G245" t="str">
            <v>USA</v>
          </cell>
          <cell r="H245" t="str">
            <v>Gold</v>
          </cell>
        </row>
        <row r="246">
          <cell r="A246" t="str">
            <v>CUST1244</v>
          </cell>
          <cell r="B246" t="str">
            <v>Nancy Page</v>
          </cell>
          <cell r="C246">
            <v>19</v>
          </cell>
          <cell r="D246" t="str">
            <v>Male</v>
          </cell>
          <cell r="E246" t="str">
            <v>West Julia</v>
          </cell>
          <cell r="F246" t="str">
            <v>Utah</v>
          </cell>
          <cell r="G246" t="str">
            <v>USA</v>
          </cell>
          <cell r="H246" t="str">
            <v>Bronze</v>
          </cell>
        </row>
        <row r="247">
          <cell r="A247" t="str">
            <v>CUST1245</v>
          </cell>
          <cell r="B247" t="str">
            <v>Laura Soto</v>
          </cell>
          <cell r="C247">
            <v>57</v>
          </cell>
          <cell r="D247" t="str">
            <v>Female</v>
          </cell>
          <cell r="E247" t="str">
            <v>Rodriguezton</v>
          </cell>
          <cell r="F247" t="str">
            <v>Michigan</v>
          </cell>
          <cell r="G247" t="str">
            <v>USA</v>
          </cell>
          <cell r="H247" t="str">
            <v>Platinum</v>
          </cell>
        </row>
        <row r="248">
          <cell r="A248" t="str">
            <v>CUST1246</v>
          </cell>
          <cell r="B248" t="str">
            <v>Mary Russell</v>
          </cell>
          <cell r="C248">
            <v>58</v>
          </cell>
          <cell r="D248" t="str">
            <v>Male</v>
          </cell>
          <cell r="E248" t="str">
            <v>South Regina</v>
          </cell>
          <cell r="F248" t="str">
            <v>Arkansas</v>
          </cell>
          <cell r="G248" t="str">
            <v>USA</v>
          </cell>
          <cell r="H248" t="str">
            <v>Bronze</v>
          </cell>
        </row>
        <row r="249">
          <cell r="A249" t="str">
            <v>CUST1247</v>
          </cell>
          <cell r="B249" t="str">
            <v>Douglas Rhodes</v>
          </cell>
          <cell r="C249">
            <v>32</v>
          </cell>
          <cell r="D249" t="str">
            <v>Male</v>
          </cell>
          <cell r="E249" t="str">
            <v>Mikehaven</v>
          </cell>
          <cell r="F249" t="str">
            <v>New Hampshire</v>
          </cell>
          <cell r="G249" t="str">
            <v>USA</v>
          </cell>
          <cell r="H249" t="str">
            <v>Platinum</v>
          </cell>
        </row>
        <row r="250">
          <cell r="A250" t="str">
            <v>CUST1248</v>
          </cell>
          <cell r="B250" t="str">
            <v>Nicholas Webb</v>
          </cell>
          <cell r="C250">
            <v>19</v>
          </cell>
          <cell r="D250" t="str">
            <v>Male</v>
          </cell>
          <cell r="E250" t="str">
            <v>Lake Timothy</v>
          </cell>
          <cell r="F250" t="str">
            <v>Nevada</v>
          </cell>
          <cell r="G250" t="str">
            <v>USA</v>
          </cell>
          <cell r="H250" t="str">
            <v>Gold</v>
          </cell>
        </row>
        <row r="251">
          <cell r="A251" t="str">
            <v>CUST1249</v>
          </cell>
          <cell r="B251" t="str">
            <v>Lauren George</v>
          </cell>
          <cell r="C251">
            <v>41</v>
          </cell>
          <cell r="D251" t="str">
            <v>Female</v>
          </cell>
          <cell r="E251" t="str">
            <v>Garciamouth</v>
          </cell>
          <cell r="F251" t="str">
            <v>New York</v>
          </cell>
          <cell r="G251" t="str">
            <v>USA</v>
          </cell>
          <cell r="H251" t="str">
            <v>Gold</v>
          </cell>
        </row>
        <row r="252">
          <cell r="A252" t="str">
            <v>CUST1250</v>
          </cell>
          <cell r="B252" t="str">
            <v>Veronica Newman</v>
          </cell>
          <cell r="C252">
            <v>48</v>
          </cell>
          <cell r="D252" t="str">
            <v>Male</v>
          </cell>
          <cell r="E252" t="str">
            <v>New Daniel</v>
          </cell>
          <cell r="F252" t="str">
            <v>Delaware</v>
          </cell>
          <cell r="G252" t="str">
            <v>USA</v>
          </cell>
          <cell r="H252" t="str">
            <v>Platinum</v>
          </cell>
        </row>
        <row r="253">
          <cell r="A253" t="str">
            <v>CUST1251</v>
          </cell>
          <cell r="B253" t="str">
            <v>Tyler Garner</v>
          </cell>
          <cell r="C253">
            <v>64</v>
          </cell>
          <cell r="D253" t="str">
            <v>Male</v>
          </cell>
          <cell r="E253" t="str">
            <v>Port Coreyfort</v>
          </cell>
          <cell r="F253" t="str">
            <v>Alabama</v>
          </cell>
          <cell r="G253" t="str">
            <v>USA</v>
          </cell>
          <cell r="H253" t="str">
            <v>Silver</v>
          </cell>
        </row>
        <row r="254">
          <cell r="A254" t="str">
            <v>CUST1252</v>
          </cell>
          <cell r="B254" t="str">
            <v>John Mccoy</v>
          </cell>
          <cell r="C254">
            <v>26</v>
          </cell>
          <cell r="D254" t="str">
            <v>Male</v>
          </cell>
          <cell r="E254" t="str">
            <v>Robinborough</v>
          </cell>
          <cell r="F254" t="str">
            <v>South Dakota</v>
          </cell>
          <cell r="G254" t="str">
            <v>USA</v>
          </cell>
          <cell r="H254" t="str">
            <v>Silver</v>
          </cell>
        </row>
        <row r="255">
          <cell r="A255" t="str">
            <v>CUST1253</v>
          </cell>
          <cell r="B255" t="str">
            <v>Dr. Ashley Yates Md</v>
          </cell>
          <cell r="C255">
            <v>32</v>
          </cell>
          <cell r="D255" t="str">
            <v>Male</v>
          </cell>
          <cell r="E255" t="str">
            <v>New Maria</v>
          </cell>
          <cell r="F255" t="str">
            <v>Wisconsin</v>
          </cell>
          <cell r="G255" t="str">
            <v>USA</v>
          </cell>
          <cell r="H255" t="str">
            <v>Bronze</v>
          </cell>
        </row>
        <row r="256">
          <cell r="A256" t="str">
            <v>CUST1254</v>
          </cell>
          <cell r="B256" t="str">
            <v>Linda Kline</v>
          </cell>
          <cell r="C256">
            <v>34</v>
          </cell>
          <cell r="D256" t="str">
            <v>Male</v>
          </cell>
          <cell r="E256" t="str">
            <v>Masseyland</v>
          </cell>
          <cell r="F256" t="str">
            <v>Alaska</v>
          </cell>
          <cell r="G256" t="str">
            <v>USA</v>
          </cell>
          <cell r="H256" t="str">
            <v>Silver</v>
          </cell>
        </row>
        <row r="257">
          <cell r="A257" t="str">
            <v>CUST1255</v>
          </cell>
          <cell r="B257" t="str">
            <v>Damon Perez</v>
          </cell>
          <cell r="C257">
            <v>21</v>
          </cell>
          <cell r="D257" t="str">
            <v>Male</v>
          </cell>
          <cell r="E257" t="str">
            <v>Jasonton</v>
          </cell>
          <cell r="F257" t="str">
            <v>Ohio</v>
          </cell>
          <cell r="G257" t="str">
            <v>USA</v>
          </cell>
          <cell r="H257" t="str">
            <v>Gold</v>
          </cell>
        </row>
        <row r="258">
          <cell r="A258" t="str">
            <v>CUST1256</v>
          </cell>
          <cell r="B258" t="str">
            <v>Kristen Fischer</v>
          </cell>
          <cell r="C258">
            <v>57</v>
          </cell>
          <cell r="D258" t="str">
            <v>Male</v>
          </cell>
          <cell r="E258" t="str">
            <v>Lake Christopher</v>
          </cell>
          <cell r="F258" t="str">
            <v>Arkansas</v>
          </cell>
          <cell r="G258" t="str">
            <v>USA</v>
          </cell>
          <cell r="H258" t="str">
            <v>Platinum</v>
          </cell>
        </row>
        <row r="259">
          <cell r="A259" t="str">
            <v>CUST1257</v>
          </cell>
          <cell r="B259" t="str">
            <v>Christopher David</v>
          </cell>
          <cell r="C259">
            <v>42</v>
          </cell>
          <cell r="D259" t="str">
            <v>Male</v>
          </cell>
          <cell r="E259" t="str">
            <v>Karenmouth</v>
          </cell>
          <cell r="F259" t="str">
            <v>Massachusetts</v>
          </cell>
          <cell r="G259" t="str">
            <v>USA</v>
          </cell>
          <cell r="H259" t="str">
            <v>Silver</v>
          </cell>
        </row>
        <row r="260">
          <cell r="A260" t="str">
            <v>CUST1258</v>
          </cell>
          <cell r="B260" t="str">
            <v>Sarah Stewart</v>
          </cell>
          <cell r="C260">
            <v>24</v>
          </cell>
          <cell r="D260" t="str">
            <v>Female</v>
          </cell>
          <cell r="E260" t="str">
            <v>East Richard</v>
          </cell>
          <cell r="F260" t="str">
            <v>Texas</v>
          </cell>
          <cell r="G260" t="str">
            <v>USA</v>
          </cell>
          <cell r="H260" t="str">
            <v>Platinum</v>
          </cell>
        </row>
        <row r="261">
          <cell r="A261" t="str">
            <v>CUST1259</v>
          </cell>
          <cell r="B261" t="str">
            <v>Beth Allen</v>
          </cell>
          <cell r="C261">
            <v>32</v>
          </cell>
          <cell r="D261" t="str">
            <v>Female</v>
          </cell>
          <cell r="E261" t="str">
            <v>South Kathrynmouth</v>
          </cell>
          <cell r="F261" t="str">
            <v>Oklahoma</v>
          </cell>
          <cell r="G261" t="str">
            <v>USA</v>
          </cell>
          <cell r="H261" t="str">
            <v>Silver</v>
          </cell>
        </row>
        <row r="262">
          <cell r="A262" t="str">
            <v>CUST1260</v>
          </cell>
          <cell r="B262" t="str">
            <v>Russell Lamb</v>
          </cell>
          <cell r="C262">
            <v>63</v>
          </cell>
          <cell r="D262" t="str">
            <v>Female</v>
          </cell>
          <cell r="E262" t="str">
            <v>North Jonathon</v>
          </cell>
          <cell r="F262" t="str">
            <v>Arizona</v>
          </cell>
          <cell r="G262" t="str">
            <v>USA</v>
          </cell>
          <cell r="H262" t="str">
            <v>Platinum</v>
          </cell>
        </row>
        <row r="263">
          <cell r="A263" t="str">
            <v>CUST1261</v>
          </cell>
          <cell r="B263" t="str">
            <v>Carol Bishop</v>
          </cell>
          <cell r="C263">
            <v>27</v>
          </cell>
          <cell r="D263" t="str">
            <v>Female</v>
          </cell>
          <cell r="E263" t="str">
            <v>Lake Saramouth</v>
          </cell>
          <cell r="F263" t="str">
            <v>Oregon</v>
          </cell>
          <cell r="G263" t="str">
            <v>USA</v>
          </cell>
          <cell r="H263" t="str">
            <v>Silver</v>
          </cell>
        </row>
        <row r="264">
          <cell r="A264" t="str">
            <v>CUST1262</v>
          </cell>
          <cell r="B264" t="str">
            <v>Katherine Cowan</v>
          </cell>
          <cell r="C264">
            <v>60</v>
          </cell>
          <cell r="D264" t="str">
            <v>Female</v>
          </cell>
          <cell r="E264" t="str">
            <v>New Ana</v>
          </cell>
          <cell r="F264" t="str">
            <v>Montana</v>
          </cell>
          <cell r="G264" t="str">
            <v>USA</v>
          </cell>
          <cell r="H264" t="str">
            <v>Silver</v>
          </cell>
        </row>
        <row r="265">
          <cell r="A265" t="str">
            <v>CUST1263</v>
          </cell>
          <cell r="B265" t="str">
            <v>Crystal Davis</v>
          </cell>
          <cell r="C265">
            <v>50</v>
          </cell>
          <cell r="D265" t="str">
            <v>Male</v>
          </cell>
          <cell r="E265" t="str">
            <v>Sallymouth</v>
          </cell>
          <cell r="F265" t="str">
            <v>Louisiana</v>
          </cell>
          <cell r="G265" t="str">
            <v>USA</v>
          </cell>
          <cell r="H265" t="str">
            <v>Bronze</v>
          </cell>
        </row>
        <row r="266">
          <cell r="A266" t="str">
            <v>CUST1264</v>
          </cell>
          <cell r="B266" t="str">
            <v>Matthew Payne</v>
          </cell>
          <cell r="C266">
            <v>25</v>
          </cell>
          <cell r="D266" t="str">
            <v>Male</v>
          </cell>
          <cell r="E266" t="str">
            <v>Grahamfurt</v>
          </cell>
          <cell r="F266" t="str">
            <v>Wyoming</v>
          </cell>
          <cell r="G266" t="str">
            <v>USA</v>
          </cell>
          <cell r="H266" t="str">
            <v>Gold</v>
          </cell>
        </row>
        <row r="267">
          <cell r="A267" t="str">
            <v>CUST1265</v>
          </cell>
          <cell r="B267" t="str">
            <v>Tracy Kelly</v>
          </cell>
          <cell r="C267">
            <v>38</v>
          </cell>
          <cell r="D267" t="str">
            <v>Male</v>
          </cell>
          <cell r="E267" t="str">
            <v>West Jamieport</v>
          </cell>
          <cell r="F267" t="str">
            <v>Tennessee</v>
          </cell>
          <cell r="G267" t="str">
            <v>USA</v>
          </cell>
          <cell r="H267" t="str">
            <v>Silver</v>
          </cell>
        </row>
        <row r="268">
          <cell r="A268" t="str">
            <v>CUST1266</v>
          </cell>
          <cell r="B268" t="str">
            <v>Cynthia Payne</v>
          </cell>
          <cell r="C268">
            <v>32</v>
          </cell>
          <cell r="D268" t="str">
            <v>Female</v>
          </cell>
          <cell r="E268" t="str">
            <v>South Gina</v>
          </cell>
          <cell r="F268" t="str">
            <v>Kentucky</v>
          </cell>
          <cell r="G268" t="str">
            <v>USA</v>
          </cell>
          <cell r="H268" t="str">
            <v>Bronze</v>
          </cell>
        </row>
        <row r="269">
          <cell r="A269" t="str">
            <v>CUST1267</v>
          </cell>
          <cell r="B269" t="str">
            <v>Zachary Shelton</v>
          </cell>
          <cell r="C269">
            <v>18</v>
          </cell>
          <cell r="D269" t="str">
            <v>Male</v>
          </cell>
          <cell r="E269" t="str">
            <v>North Nicholas</v>
          </cell>
          <cell r="F269" t="str">
            <v>Montana</v>
          </cell>
          <cell r="G269" t="str">
            <v>USA</v>
          </cell>
          <cell r="H269" t="str">
            <v>Bronze</v>
          </cell>
        </row>
        <row r="270">
          <cell r="A270" t="str">
            <v>CUST1268</v>
          </cell>
          <cell r="B270" t="str">
            <v>Kevin Orr</v>
          </cell>
          <cell r="C270">
            <v>53</v>
          </cell>
          <cell r="D270" t="str">
            <v>Female</v>
          </cell>
          <cell r="E270" t="str">
            <v>Ryanberg</v>
          </cell>
          <cell r="F270" t="str">
            <v>Minnesota</v>
          </cell>
          <cell r="G270" t="str">
            <v>USA</v>
          </cell>
          <cell r="H270" t="str">
            <v>Bronze</v>
          </cell>
        </row>
        <row r="271">
          <cell r="A271" t="str">
            <v>CUST1269</v>
          </cell>
          <cell r="B271" t="str">
            <v>Tyrone Olson</v>
          </cell>
          <cell r="C271">
            <v>45</v>
          </cell>
          <cell r="D271" t="str">
            <v>Female</v>
          </cell>
          <cell r="E271" t="str">
            <v>Emilytown</v>
          </cell>
          <cell r="F271" t="str">
            <v>California</v>
          </cell>
          <cell r="G271" t="str">
            <v>USA</v>
          </cell>
          <cell r="H271" t="str">
            <v>Silver</v>
          </cell>
        </row>
        <row r="272">
          <cell r="A272" t="str">
            <v>CUST1270</v>
          </cell>
          <cell r="B272" t="str">
            <v>Brian Garcia</v>
          </cell>
          <cell r="C272">
            <v>31</v>
          </cell>
          <cell r="D272" t="str">
            <v>Female</v>
          </cell>
          <cell r="E272" t="str">
            <v>Ramosmouth</v>
          </cell>
          <cell r="F272" t="str">
            <v>Louisiana</v>
          </cell>
          <cell r="G272" t="str">
            <v>USA</v>
          </cell>
          <cell r="H272" t="str">
            <v>Gold</v>
          </cell>
        </row>
        <row r="273">
          <cell r="A273" t="str">
            <v>CUST1271</v>
          </cell>
          <cell r="B273" t="str">
            <v>Daisy Johnson Dds</v>
          </cell>
          <cell r="C273">
            <v>64</v>
          </cell>
          <cell r="D273" t="str">
            <v>Male</v>
          </cell>
          <cell r="E273" t="str">
            <v>North Stephanie</v>
          </cell>
          <cell r="F273" t="str">
            <v>Nebraska</v>
          </cell>
          <cell r="G273" t="str">
            <v>USA</v>
          </cell>
          <cell r="H273" t="str">
            <v>Platinum</v>
          </cell>
        </row>
        <row r="274">
          <cell r="A274" t="str">
            <v>CUST1272</v>
          </cell>
          <cell r="B274" t="str">
            <v>Adam Rowland</v>
          </cell>
          <cell r="C274">
            <v>48</v>
          </cell>
          <cell r="D274" t="str">
            <v>Female</v>
          </cell>
          <cell r="E274" t="str">
            <v>Welchview</v>
          </cell>
          <cell r="F274" t="str">
            <v>California</v>
          </cell>
          <cell r="G274" t="str">
            <v>USA</v>
          </cell>
          <cell r="H274" t="str">
            <v>Gold</v>
          </cell>
        </row>
        <row r="275">
          <cell r="A275" t="str">
            <v>CUST1273</v>
          </cell>
          <cell r="B275" t="str">
            <v>Samantha Robinson</v>
          </cell>
          <cell r="C275">
            <v>23</v>
          </cell>
          <cell r="D275" t="str">
            <v>Male</v>
          </cell>
          <cell r="E275" t="str">
            <v>North Roy</v>
          </cell>
          <cell r="F275" t="str">
            <v>Mississippi</v>
          </cell>
          <cell r="G275" t="str">
            <v>USA</v>
          </cell>
          <cell r="H275" t="str">
            <v>Bronze</v>
          </cell>
        </row>
        <row r="276">
          <cell r="A276" t="str">
            <v>CUST1274</v>
          </cell>
          <cell r="B276" t="str">
            <v>Sarah Lane</v>
          </cell>
          <cell r="C276">
            <v>38</v>
          </cell>
          <cell r="D276" t="str">
            <v>Male</v>
          </cell>
          <cell r="E276" t="str">
            <v>Edwardborough</v>
          </cell>
          <cell r="F276" t="str">
            <v>Vermont</v>
          </cell>
          <cell r="G276" t="str">
            <v>USA</v>
          </cell>
          <cell r="H276" t="str">
            <v>Silver</v>
          </cell>
        </row>
        <row r="277">
          <cell r="A277" t="str">
            <v>CUST1275</v>
          </cell>
          <cell r="B277" t="str">
            <v>Shannon Miller</v>
          </cell>
          <cell r="C277">
            <v>22</v>
          </cell>
          <cell r="D277" t="str">
            <v>Male</v>
          </cell>
          <cell r="E277" t="str">
            <v>North Austinport</v>
          </cell>
          <cell r="F277" t="str">
            <v>Kentucky</v>
          </cell>
          <cell r="G277" t="str">
            <v>USA</v>
          </cell>
          <cell r="H277" t="str">
            <v>Gold</v>
          </cell>
        </row>
        <row r="278">
          <cell r="A278" t="str">
            <v>CUST1276</v>
          </cell>
          <cell r="B278" t="str">
            <v>Arthur Warren</v>
          </cell>
          <cell r="C278">
            <v>38</v>
          </cell>
          <cell r="D278" t="str">
            <v>Male</v>
          </cell>
          <cell r="E278" t="str">
            <v>Ericshire</v>
          </cell>
          <cell r="F278" t="str">
            <v>Nevada</v>
          </cell>
          <cell r="G278" t="str">
            <v>USA</v>
          </cell>
          <cell r="H278" t="str">
            <v>Gold</v>
          </cell>
        </row>
        <row r="279">
          <cell r="A279" t="str">
            <v>CUST1277</v>
          </cell>
          <cell r="B279" t="str">
            <v>Jeffrey Gomez</v>
          </cell>
          <cell r="C279">
            <v>22</v>
          </cell>
          <cell r="D279" t="str">
            <v>Female</v>
          </cell>
          <cell r="E279" t="str">
            <v>Lake Nicole</v>
          </cell>
          <cell r="F279" t="str">
            <v>Colorado</v>
          </cell>
          <cell r="G279" t="str">
            <v>USA</v>
          </cell>
          <cell r="H279" t="str">
            <v>Platinum</v>
          </cell>
        </row>
        <row r="280">
          <cell r="A280" t="str">
            <v>CUST1278</v>
          </cell>
          <cell r="B280" t="str">
            <v>Stephen Fowler</v>
          </cell>
          <cell r="C280">
            <v>42</v>
          </cell>
          <cell r="D280" t="str">
            <v>Female</v>
          </cell>
          <cell r="E280" t="str">
            <v>Port Mariastad</v>
          </cell>
          <cell r="F280" t="str">
            <v>Rhode Island</v>
          </cell>
          <cell r="G280" t="str">
            <v>USA</v>
          </cell>
          <cell r="H280" t="str">
            <v>Platinum</v>
          </cell>
        </row>
        <row r="281">
          <cell r="A281" t="str">
            <v>CUST1279</v>
          </cell>
          <cell r="B281" t="str">
            <v>Aaron Luna</v>
          </cell>
          <cell r="C281">
            <v>21</v>
          </cell>
          <cell r="D281" t="str">
            <v>Female</v>
          </cell>
          <cell r="E281" t="str">
            <v>Gilltown</v>
          </cell>
          <cell r="F281" t="str">
            <v>Ohio</v>
          </cell>
          <cell r="G281" t="str">
            <v>USA</v>
          </cell>
          <cell r="H281" t="str">
            <v>Bronze</v>
          </cell>
        </row>
        <row r="282">
          <cell r="A282" t="str">
            <v>CUST1280</v>
          </cell>
          <cell r="B282" t="str">
            <v>Antonio Leon</v>
          </cell>
          <cell r="C282">
            <v>48</v>
          </cell>
          <cell r="D282" t="str">
            <v>Male</v>
          </cell>
          <cell r="E282" t="str">
            <v>Morrisville</v>
          </cell>
          <cell r="F282" t="str">
            <v>Hawaii</v>
          </cell>
          <cell r="G282" t="str">
            <v>USA</v>
          </cell>
          <cell r="H282" t="str">
            <v>Bronze</v>
          </cell>
        </row>
        <row r="283">
          <cell r="A283" t="str">
            <v>CUST1281</v>
          </cell>
          <cell r="B283" t="str">
            <v>Brittany Watson</v>
          </cell>
          <cell r="C283">
            <v>59</v>
          </cell>
          <cell r="D283" t="str">
            <v>Male</v>
          </cell>
          <cell r="E283" t="str">
            <v>North Joshualand</v>
          </cell>
          <cell r="F283" t="str">
            <v>Connecticut</v>
          </cell>
          <cell r="G283" t="str">
            <v>USA</v>
          </cell>
          <cell r="H283" t="str">
            <v>Platinum</v>
          </cell>
        </row>
        <row r="284">
          <cell r="A284" t="str">
            <v>CUST1282</v>
          </cell>
          <cell r="B284" t="str">
            <v>Kristi Lopez</v>
          </cell>
          <cell r="C284">
            <v>46</v>
          </cell>
          <cell r="D284" t="str">
            <v>Female</v>
          </cell>
          <cell r="E284" t="str">
            <v>Spencermouth</v>
          </cell>
          <cell r="F284" t="str">
            <v>New Jersey</v>
          </cell>
          <cell r="G284" t="str">
            <v>USA</v>
          </cell>
          <cell r="H284" t="str">
            <v>Gold</v>
          </cell>
        </row>
        <row r="285">
          <cell r="A285" t="str">
            <v>CUST1283</v>
          </cell>
          <cell r="B285" t="str">
            <v>Bryan Garcia</v>
          </cell>
          <cell r="C285">
            <v>54</v>
          </cell>
          <cell r="D285" t="str">
            <v>Female</v>
          </cell>
          <cell r="E285" t="str">
            <v>Garciaborough</v>
          </cell>
          <cell r="F285" t="str">
            <v>Wyoming</v>
          </cell>
          <cell r="G285" t="str">
            <v>USA</v>
          </cell>
          <cell r="H285" t="str">
            <v>Silver</v>
          </cell>
        </row>
        <row r="286">
          <cell r="A286" t="str">
            <v>CUST1284</v>
          </cell>
          <cell r="B286" t="str">
            <v>Hunter Sutton</v>
          </cell>
          <cell r="C286">
            <v>54</v>
          </cell>
          <cell r="D286" t="str">
            <v>Male</v>
          </cell>
          <cell r="E286" t="str">
            <v>Patrickshire</v>
          </cell>
          <cell r="F286" t="str">
            <v>Connecticut</v>
          </cell>
          <cell r="G286" t="str">
            <v>USA</v>
          </cell>
          <cell r="H286" t="str">
            <v>Gold</v>
          </cell>
        </row>
        <row r="287">
          <cell r="A287" t="str">
            <v>CUST1285</v>
          </cell>
          <cell r="B287" t="str">
            <v>Donna Guerra</v>
          </cell>
          <cell r="C287">
            <v>46</v>
          </cell>
          <cell r="D287" t="str">
            <v>Female</v>
          </cell>
          <cell r="E287" t="str">
            <v>North Robert</v>
          </cell>
          <cell r="F287" t="str">
            <v>Massachusetts</v>
          </cell>
          <cell r="G287" t="str">
            <v>USA</v>
          </cell>
          <cell r="H287" t="str">
            <v>Silver</v>
          </cell>
        </row>
        <row r="288">
          <cell r="A288" t="str">
            <v>CUST1286</v>
          </cell>
          <cell r="B288" t="str">
            <v>Tommy Roberts</v>
          </cell>
          <cell r="C288">
            <v>22</v>
          </cell>
          <cell r="D288" t="str">
            <v>Male</v>
          </cell>
          <cell r="E288" t="str">
            <v>Port Tonyfort</v>
          </cell>
          <cell r="F288" t="str">
            <v>South Dakota</v>
          </cell>
          <cell r="G288" t="str">
            <v>USA</v>
          </cell>
          <cell r="H288" t="str">
            <v>Silver</v>
          </cell>
        </row>
        <row r="289">
          <cell r="A289" t="str">
            <v>CUST1287</v>
          </cell>
          <cell r="B289" t="str">
            <v>Cynthia Roberts</v>
          </cell>
          <cell r="C289">
            <v>22</v>
          </cell>
          <cell r="D289" t="str">
            <v>Female</v>
          </cell>
          <cell r="E289" t="str">
            <v>Millerfort</v>
          </cell>
          <cell r="F289" t="str">
            <v>Vermont</v>
          </cell>
          <cell r="G289" t="str">
            <v>USA</v>
          </cell>
          <cell r="H289" t="str">
            <v>Gold</v>
          </cell>
        </row>
        <row r="290">
          <cell r="A290" t="str">
            <v>CUST1288</v>
          </cell>
          <cell r="B290" t="str">
            <v>Misty Ferguson</v>
          </cell>
          <cell r="C290">
            <v>58</v>
          </cell>
          <cell r="D290" t="str">
            <v>Male</v>
          </cell>
          <cell r="E290" t="str">
            <v>North Joseside</v>
          </cell>
          <cell r="F290" t="str">
            <v>Connecticut</v>
          </cell>
          <cell r="G290" t="str">
            <v>USA</v>
          </cell>
          <cell r="H290" t="str">
            <v>Gold</v>
          </cell>
        </row>
        <row r="291">
          <cell r="A291" t="str">
            <v>CUST1289</v>
          </cell>
          <cell r="B291" t="str">
            <v>Jennifer Figueroa</v>
          </cell>
          <cell r="C291">
            <v>45</v>
          </cell>
          <cell r="D291" t="str">
            <v>Male</v>
          </cell>
          <cell r="E291" t="str">
            <v>North Brookestad</v>
          </cell>
          <cell r="F291" t="str">
            <v>Ohio</v>
          </cell>
          <cell r="G291" t="str">
            <v>USA</v>
          </cell>
          <cell r="H291" t="str">
            <v>Bronze</v>
          </cell>
        </row>
        <row r="292">
          <cell r="A292" t="str">
            <v>CUST1290</v>
          </cell>
          <cell r="B292" t="str">
            <v>Chase Williams Md</v>
          </cell>
          <cell r="C292">
            <v>52</v>
          </cell>
          <cell r="D292" t="str">
            <v>Female</v>
          </cell>
          <cell r="E292" t="str">
            <v>Sherimouth</v>
          </cell>
          <cell r="F292" t="str">
            <v>Virginia</v>
          </cell>
          <cell r="G292" t="str">
            <v>USA</v>
          </cell>
          <cell r="H292" t="str">
            <v>Silver</v>
          </cell>
        </row>
        <row r="293">
          <cell r="A293" t="str">
            <v>CUST1291</v>
          </cell>
          <cell r="B293" t="str">
            <v>James Powell</v>
          </cell>
          <cell r="C293">
            <v>40</v>
          </cell>
          <cell r="D293" t="str">
            <v>Female</v>
          </cell>
          <cell r="E293" t="str">
            <v>West Beverlymouth</v>
          </cell>
          <cell r="F293" t="str">
            <v>Missouri</v>
          </cell>
          <cell r="G293" t="str">
            <v>USA</v>
          </cell>
          <cell r="H293" t="str">
            <v>Bronze</v>
          </cell>
        </row>
        <row r="294">
          <cell r="A294" t="str">
            <v>CUST1292</v>
          </cell>
          <cell r="B294" t="str">
            <v>Ricardo Jones</v>
          </cell>
          <cell r="C294">
            <v>30</v>
          </cell>
          <cell r="D294" t="str">
            <v>Male</v>
          </cell>
          <cell r="E294" t="str">
            <v>Danielland</v>
          </cell>
          <cell r="F294" t="str">
            <v>Minnesota</v>
          </cell>
          <cell r="G294" t="str">
            <v>USA</v>
          </cell>
          <cell r="H294" t="str">
            <v>Silver</v>
          </cell>
        </row>
        <row r="295">
          <cell r="A295" t="str">
            <v>CUST1293</v>
          </cell>
          <cell r="B295" t="str">
            <v>Gloria Taylor</v>
          </cell>
          <cell r="C295">
            <v>56</v>
          </cell>
          <cell r="D295" t="str">
            <v>Female</v>
          </cell>
          <cell r="E295" t="str">
            <v>North Daniel</v>
          </cell>
          <cell r="F295" t="str">
            <v>Louisiana</v>
          </cell>
          <cell r="G295" t="str">
            <v>USA</v>
          </cell>
          <cell r="H295" t="str">
            <v>Platinum</v>
          </cell>
        </row>
        <row r="296">
          <cell r="A296" t="str">
            <v>CUST1294</v>
          </cell>
          <cell r="B296" t="str">
            <v>Lisa Chandler</v>
          </cell>
          <cell r="C296">
            <v>29</v>
          </cell>
          <cell r="D296" t="str">
            <v>Male</v>
          </cell>
          <cell r="E296" t="str">
            <v>Port Richard</v>
          </cell>
          <cell r="F296" t="str">
            <v>Montana</v>
          </cell>
          <cell r="G296" t="str">
            <v>USA</v>
          </cell>
          <cell r="H296" t="str">
            <v>Platinum</v>
          </cell>
        </row>
        <row r="297">
          <cell r="A297" t="str">
            <v>CUST1295</v>
          </cell>
          <cell r="B297" t="str">
            <v>Crystal Waters</v>
          </cell>
          <cell r="C297">
            <v>19</v>
          </cell>
          <cell r="D297" t="str">
            <v>Female</v>
          </cell>
          <cell r="E297" t="str">
            <v>North Michelleport</v>
          </cell>
          <cell r="F297" t="str">
            <v>Kansas</v>
          </cell>
          <cell r="G297" t="str">
            <v>USA</v>
          </cell>
          <cell r="H297" t="str">
            <v>Bronze</v>
          </cell>
        </row>
        <row r="298">
          <cell r="A298" t="str">
            <v>CUST1296</v>
          </cell>
          <cell r="B298" t="str">
            <v>Jared Moran</v>
          </cell>
          <cell r="C298">
            <v>28</v>
          </cell>
          <cell r="D298" t="str">
            <v>Female</v>
          </cell>
          <cell r="E298" t="str">
            <v>South David</v>
          </cell>
          <cell r="F298" t="str">
            <v>West Virginia</v>
          </cell>
          <cell r="G298" t="str">
            <v>USA</v>
          </cell>
          <cell r="H298" t="str">
            <v>Bronze</v>
          </cell>
        </row>
        <row r="299">
          <cell r="A299" t="str">
            <v>CUST1297</v>
          </cell>
          <cell r="B299" t="str">
            <v>Jennifer Carr</v>
          </cell>
          <cell r="C299">
            <v>47</v>
          </cell>
          <cell r="D299" t="str">
            <v>Female</v>
          </cell>
          <cell r="E299" t="str">
            <v>Lake Brett</v>
          </cell>
          <cell r="F299" t="str">
            <v>Missouri</v>
          </cell>
          <cell r="G299" t="str">
            <v>USA</v>
          </cell>
          <cell r="H299" t="str">
            <v>Silver</v>
          </cell>
        </row>
        <row r="300">
          <cell r="A300" t="str">
            <v>CUST1298</v>
          </cell>
          <cell r="B300" t="str">
            <v>Tracy Stephens</v>
          </cell>
          <cell r="C300">
            <v>64</v>
          </cell>
          <cell r="D300" t="str">
            <v>Male</v>
          </cell>
          <cell r="E300" t="str">
            <v>New Joshuatown</v>
          </cell>
          <cell r="F300" t="str">
            <v>Maine</v>
          </cell>
          <cell r="G300" t="str">
            <v>USA</v>
          </cell>
          <cell r="H300" t="str">
            <v>Platinum</v>
          </cell>
        </row>
        <row r="301">
          <cell r="A301" t="str">
            <v>CUST1299</v>
          </cell>
          <cell r="B301" t="str">
            <v>Stephanie Jacobs</v>
          </cell>
          <cell r="C301">
            <v>48</v>
          </cell>
          <cell r="D301" t="str">
            <v>Female</v>
          </cell>
          <cell r="E301" t="str">
            <v>West Robinmouth</v>
          </cell>
          <cell r="F301" t="str">
            <v>Louisiana</v>
          </cell>
          <cell r="G301" t="str">
            <v>USA</v>
          </cell>
          <cell r="H301" t="str">
            <v>Platinum</v>
          </cell>
        </row>
        <row r="302">
          <cell r="A302" t="str">
            <v>CUST1300</v>
          </cell>
          <cell r="B302" t="str">
            <v>Matthew Avery</v>
          </cell>
          <cell r="C302">
            <v>29</v>
          </cell>
          <cell r="D302" t="str">
            <v>Male</v>
          </cell>
          <cell r="E302" t="str">
            <v>Lake Melissashire</v>
          </cell>
          <cell r="F302" t="str">
            <v>Oregon</v>
          </cell>
          <cell r="G302" t="str">
            <v>USA</v>
          </cell>
          <cell r="H302" t="str">
            <v>Silver</v>
          </cell>
        </row>
        <row r="303">
          <cell r="A303" t="str">
            <v>CUST1301</v>
          </cell>
          <cell r="B303" t="str">
            <v>Ryan Kane</v>
          </cell>
          <cell r="C303">
            <v>50</v>
          </cell>
          <cell r="D303" t="str">
            <v>Male</v>
          </cell>
          <cell r="E303" t="str">
            <v>West Bruceburgh</v>
          </cell>
          <cell r="F303" t="str">
            <v>Virginia</v>
          </cell>
          <cell r="G303" t="str">
            <v>USA</v>
          </cell>
          <cell r="H303" t="str">
            <v>Gold</v>
          </cell>
        </row>
        <row r="304">
          <cell r="A304" t="str">
            <v>CUST1302</v>
          </cell>
          <cell r="B304" t="str">
            <v>Edward Cole</v>
          </cell>
          <cell r="C304">
            <v>36</v>
          </cell>
          <cell r="D304" t="str">
            <v>Male</v>
          </cell>
          <cell r="E304" t="str">
            <v>Lake Charlotte</v>
          </cell>
          <cell r="F304" t="str">
            <v>Arizona</v>
          </cell>
          <cell r="G304" t="str">
            <v>USA</v>
          </cell>
          <cell r="H304" t="str">
            <v>Gold</v>
          </cell>
        </row>
        <row r="305">
          <cell r="A305" t="str">
            <v>CUST1303</v>
          </cell>
          <cell r="B305" t="str">
            <v>John Sloan</v>
          </cell>
          <cell r="C305">
            <v>23</v>
          </cell>
          <cell r="D305" t="str">
            <v>Female</v>
          </cell>
          <cell r="E305" t="str">
            <v>East Johntown</v>
          </cell>
          <cell r="F305" t="str">
            <v>Delaware</v>
          </cell>
          <cell r="G305" t="str">
            <v>USA</v>
          </cell>
          <cell r="H305" t="str">
            <v>Platinum</v>
          </cell>
        </row>
        <row r="306">
          <cell r="A306" t="str">
            <v>CUST1304</v>
          </cell>
          <cell r="B306" t="str">
            <v>Miss Alexandria Li Dvm</v>
          </cell>
          <cell r="C306">
            <v>41</v>
          </cell>
          <cell r="D306" t="str">
            <v>Male</v>
          </cell>
          <cell r="E306" t="str">
            <v>Port Jenniferton</v>
          </cell>
          <cell r="F306" t="str">
            <v>Kansas</v>
          </cell>
          <cell r="G306" t="str">
            <v>USA</v>
          </cell>
          <cell r="H306" t="str">
            <v>Silver</v>
          </cell>
        </row>
        <row r="307">
          <cell r="A307" t="str">
            <v>CUST1305</v>
          </cell>
          <cell r="B307" t="str">
            <v>Roberta Green</v>
          </cell>
          <cell r="C307">
            <v>64</v>
          </cell>
          <cell r="D307" t="str">
            <v>Male</v>
          </cell>
          <cell r="E307" t="str">
            <v>West Joseph</v>
          </cell>
          <cell r="F307" t="str">
            <v>Washington</v>
          </cell>
          <cell r="G307" t="str">
            <v>USA</v>
          </cell>
          <cell r="H307" t="str">
            <v>Platinum</v>
          </cell>
        </row>
        <row r="308">
          <cell r="A308" t="str">
            <v>CUST1306</v>
          </cell>
          <cell r="B308" t="str">
            <v>Angela Robinson</v>
          </cell>
          <cell r="C308">
            <v>44</v>
          </cell>
          <cell r="D308" t="str">
            <v>Male</v>
          </cell>
          <cell r="E308" t="str">
            <v>New Nicholasstad</v>
          </cell>
          <cell r="F308" t="str">
            <v>Tennessee</v>
          </cell>
          <cell r="G308" t="str">
            <v>USA</v>
          </cell>
          <cell r="H308" t="str">
            <v>Platinum</v>
          </cell>
        </row>
        <row r="309">
          <cell r="A309" t="str">
            <v>CUST1307</v>
          </cell>
          <cell r="B309" t="str">
            <v>Brandy Thompson</v>
          </cell>
          <cell r="C309">
            <v>56</v>
          </cell>
          <cell r="D309" t="str">
            <v>Female</v>
          </cell>
          <cell r="E309" t="str">
            <v>West Patriciaview</v>
          </cell>
          <cell r="F309" t="str">
            <v>Alabama</v>
          </cell>
          <cell r="G309" t="str">
            <v>USA</v>
          </cell>
          <cell r="H309" t="str">
            <v>Bronze</v>
          </cell>
        </row>
        <row r="310">
          <cell r="A310" t="str">
            <v>CUST1308</v>
          </cell>
          <cell r="B310" t="str">
            <v>Jennifer Zamora</v>
          </cell>
          <cell r="C310">
            <v>60</v>
          </cell>
          <cell r="D310" t="str">
            <v>Female</v>
          </cell>
          <cell r="E310" t="str">
            <v>Sarahland</v>
          </cell>
          <cell r="F310" t="str">
            <v>Iowa</v>
          </cell>
          <cell r="G310" t="str">
            <v>USA</v>
          </cell>
          <cell r="H310" t="str">
            <v>Gold</v>
          </cell>
        </row>
        <row r="311">
          <cell r="A311" t="str">
            <v>CUST1309</v>
          </cell>
          <cell r="B311" t="str">
            <v>Stacy Collins</v>
          </cell>
          <cell r="C311">
            <v>41</v>
          </cell>
          <cell r="D311" t="str">
            <v>Female</v>
          </cell>
          <cell r="E311" t="str">
            <v>Randychester</v>
          </cell>
          <cell r="F311" t="str">
            <v>California</v>
          </cell>
          <cell r="G311" t="str">
            <v>USA</v>
          </cell>
          <cell r="H311" t="str">
            <v>Bronze</v>
          </cell>
        </row>
        <row r="312">
          <cell r="A312" t="str">
            <v>CUST1310</v>
          </cell>
          <cell r="B312" t="str">
            <v>Kara Dodson</v>
          </cell>
          <cell r="C312">
            <v>20</v>
          </cell>
          <cell r="D312" t="str">
            <v>Male</v>
          </cell>
          <cell r="E312" t="str">
            <v>Joelside</v>
          </cell>
          <cell r="F312" t="str">
            <v>Vermont</v>
          </cell>
          <cell r="G312" t="str">
            <v>USA</v>
          </cell>
          <cell r="H312" t="str">
            <v>Silver</v>
          </cell>
        </row>
        <row r="313">
          <cell r="A313" t="str">
            <v>CUST1311</v>
          </cell>
          <cell r="B313" t="str">
            <v>Kevin Larson</v>
          </cell>
          <cell r="C313">
            <v>35</v>
          </cell>
          <cell r="D313" t="str">
            <v>Male</v>
          </cell>
          <cell r="E313" t="str">
            <v>Port Edwardmouth</v>
          </cell>
          <cell r="F313" t="str">
            <v>Oregon</v>
          </cell>
          <cell r="G313" t="str">
            <v>USA</v>
          </cell>
          <cell r="H313" t="str">
            <v>Platinum</v>
          </cell>
        </row>
        <row r="314">
          <cell r="A314" t="str">
            <v>CUST1312</v>
          </cell>
          <cell r="B314" t="str">
            <v>Jason Mullins</v>
          </cell>
          <cell r="C314">
            <v>47</v>
          </cell>
          <cell r="D314" t="str">
            <v>Female</v>
          </cell>
          <cell r="E314" t="str">
            <v>Brianchester</v>
          </cell>
          <cell r="F314" t="str">
            <v>Delaware</v>
          </cell>
          <cell r="G314" t="str">
            <v>USA</v>
          </cell>
          <cell r="H314" t="str">
            <v>Silver</v>
          </cell>
        </row>
        <row r="315">
          <cell r="A315" t="str">
            <v>CUST1313</v>
          </cell>
          <cell r="B315" t="str">
            <v>Elizabeth Jones</v>
          </cell>
          <cell r="C315">
            <v>62</v>
          </cell>
          <cell r="D315" t="str">
            <v>Male</v>
          </cell>
          <cell r="E315" t="str">
            <v>Brownburgh</v>
          </cell>
          <cell r="F315" t="str">
            <v>Maryland</v>
          </cell>
          <cell r="G315" t="str">
            <v>USA</v>
          </cell>
          <cell r="H315" t="str">
            <v>Platinum</v>
          </cell>
        </row>
        <row r="316">
          <cell r="A316" t="str">
            <v>CUST1314</v>
          </cell>
          <cell r="B316" t="str">
            <v>Elizabeth Johnson</v>
          </cell>
          <cell r="C316">
            <v>53</v>
          </cell>
          <cell r="D316" t="str">
            <v>Female</v>
          </cell>
          <cell r="E316" t="str">
            <v>Anitaland</v>
          </cell>
          <cell r="F316" t="str">
            <v>Washington</v>
          </cell>
          <cell r="G316" t="str">
            <v>USA</v>
          </cell>
          <cell r="H316" t="str">
            <v>Silver</v>
          </cell>
        </row>
        <row r="317">
          <cell r="A317" t="str">
            <v>CUST1315</v>
          </cell>
          <cell r="B317" t="str">
            <v>William Rodriguez</v>
          </cell>
          <cell r="C317">
            <v>49</v>
          </cell>
          <cell r="D317" t="str">
            <v>Male</v>
          </cell>
          <cell r="E317" t="str">
            <v>Port Chad</v>
          </cell>
          <cell r="F317" t="str">
            <v>Massachusetts</v>
          </cell>
          <cell r="G317" t="str">
            <v>USA</v>
          </cell>
          <cell r="H317" t="str">
            <v>Silver</v>
          </cell>
        </row>
        <row r="318">
          <cell r="A318" t="str">
            <v>CUST1316</v>
          </cell>
          <cell r="B318" t="str">
            <v>Robert House</v>
          </cell>
          <cell r="C318">
            <v>34</v>
          </cell>
          <cell r="D318" t="str">
            <v>Male</v>
          </cell>
          <cell r="E318" t="str">
            <v>Lake James</v>
          </cell>
          <cell r="F318" t="str">
            <v>Maryland</v>
          </cell>
          <cell r="G318" t="str">
            <v>USA</v>
          </cell>
          <cell r="H318" t="str">
            <v>Gold</v>
          </cell>
        </row>
        <row r="319">
          <cell r="A319" t="str">
            <v>CUST1317</v>
          </cell>
          <cell r="B319" t="str">
            <v>Tiffany Williams</v>
          </cell>
          <cell r="C319">
            <v>64</v>
          </cell>
          <cell r="D319" t="str">
            <v>Female</v>
          </cell>
          <cell r="E319" t="str">
            <v>Richardsport</v>
          </cell>
          <cell r="F319" t="str">
            <v>New Hampshire</v>
          </cell>
          <cell r="G319" t="str">
            <v>USA</v>
          </cell>
          <cell r="H319" t="str">
            <v>Gold</v>
          </cell>
        </row>
        <row r="320">
          <cell r="A320" t="str">
            <v>CUST1318</v>
          </cell>
          <cell r="B320" t="str">
            <v>Madison Wright</v>
          </cell>
          <cell r="C320">
            <v>25</v>
          </cell>
          <cell r="D320" t="str">
            <v>Male</v>
          </cell>
          <cell r="E320" t="str">
            <v>Monicaview</v>
          </cell>
          <cell r="F320" t="str">
            <v>Kansas</v>
          </cell>
          <cell r="G320" t="str">
            <v>USA</v>
          </cell>
          <cell r="H320" t="str">
            <v>Platinum</v>
          </cell>
        </row>
        <row r="321">
          <cell r="A321" t="str">
            <v>CUST1319</v>
          </cell>
          <cell r="B321" t="str">
            <v>Casey Simpson</v>
          </cell>
          <cell r="C321">
            <v>54</v>
          </cell>
          <cell r="D321" t="str">
            <v>Male</v>
          </cell>
          <cell r="E321" t="str">
            <v>West Mathewside</v>
          </cell>
          <cell r="F321" t="str">
            <v>Mississippi</v>
          </cell>
          <cell r="G321" t="str">
            <v>USA</v>
          </cell>
          <cell r="H321" t="str">
            <v>Platinum</v>
          </cell>
        </row>
        <row r="322">
          <cell r="A322" t="str">
            <v>CUST1320</v>
          </cell>
          <cell r="B322" t="str">
            <v>Jessica Gonzalez</v>
          </cell>
          <cell r="C322">
            <v>34</v>
          </cell>
          <cell r="D322" t="str">
            <v>Female</v>
          </cell>
          <cell r="E322" t="str">
            <v>South Darrenland</v>
          </cell>
          <cell r="F322" t="str">
            <v>Iowa</v>
          </cell>
          <cell r="G322" t="str">
            <v>USA</v>
          </cell>
          <cell r="H322" t="str">
            <v>Bronze</v>
          </cell>
        </row>
        <row r="323">
          <cell r="A323" t="str">
            <v>CUST1321</v>
          </cell>
          <cell r="B323" t="str">
            <v>Darren Burton</v>
          </cell>
          <cell r="C323">
            <v>21</v>
          </cell>
          <cell r="D323" t="str">
            <v>Female</v>
          </cell>
          <cell r="E323" t="str">
            <v>Lake Alice</v>
          </cell>
          <cell r="F323" t="str">
            <v>Tennessee</v>
          </cell>
          <cell r="G323" t="str">
            <v>USA</v>
          </cell>
          <cell r="H323" t="str">
            <v>Bronze</v>
          </cell>
        </row>
        <row r="324">
          <cell r="A324" t="str">
            <v>CUST1322</v>
          </cell>
          <cell r="B324" t="str">
            <v>Samuel Arias</v>
          </cell>
          <cell r="C324">
            <v>54</v>
          </cell>
          <cell r="D324" t="str">
            <v>Male</v>
          </cell>
          <cell r="E324" t="str">
            <v>North Nicole</v>
          </cell>
          <cell r="F324" t="str">
            <v>Wyoming</v>
          </cell>
          <cell r="G324" t="str">
            <v>USA</v>
          </cell>
          <cell r="H324" t="str">
            <v>Bronze</v>
          </cell>
        </row>
        <row r="325">
          <cell r="A325" t="str">
            <v>CUST1323</v>
          </cell>
          <cell r="B325" t="str">
            <v>Kristy Dunlap</v>
          </cell>
          <cell r="C325">
            <v>64</v>
          </cell>
          <cell r="D325" t="str">
            <v>Female</v>
          </cell>
          <cell r="E325" t="str">
            <v>Whiteport</v>
          </cell>
          <cell r="F325" t="str">
            <v>North Carolina</v>
          </cell>
          <cell r="G325" t="str">
            <v>USA</v>
          </cell>
          <cell r="H325" t="str">
            <v>Platinum</v>
          </cell>
        </row>
        <row r="326">
          <cell r="A326" t="str">
            <v>CUST1324</v>
          </cell>
          <cell r="B326" t="str">
            <v>Alex Mann Ii</v>
          </cell>
          <cell r="C326">
            <v>58</v>
          </cell>
          <cell r="D326" t="str">
            <v>Male</v>
          </cell>
          <cell r="E326" t="str">
            <v>South Zacharychester</v>
          </cell>
          <cell r="F326" t="str">
            <v>Oklahoma</v>
          </cell>
          <cell r="G326" t="str">
            <v>USA</v>
          </cell>
          <cell r="H326" t="str">
            <v>Bronze</v>
          </cell>
        </row>
        <row r="327">
          <cell r="A327" t="str">
            <v>CUST1325</v>
          </cell>
          <cell r="B327" t="str">
            <v>Andrew Smith</v>
          </cell>
          <cell r="C327">
            <v>60</v>
          </cell>
          <cell r="D327" t="str">
            <v>Male</v>
          </cell>
          <cell r="E327" t="str">
            <v>East Matthew</v>
          </cell>
          <cell r="F327" t="str">
            <v>Wisconsin</v>
          </cell>
          <cell r="G327" t="str">
            <v>USA</v>
          </cell>
          <cell r="H327" t="str">
            <v>Bronze</v>
          </cell>
        </row>
        <row r="328">
          <cell r="A328" t="str">
            <v>CUST1326</v>
          </cell>
          <cell r="B328" t="str">
            <v>Robert King</v>
          </cell>
          <cell r="C328">
            <v>58</v>
          </cell>
          <cell r="D328" t="str">
            <v>Female</v>
          </cell>
          <cell r="E328" t="str">
            <v>Cindyton</v>
          </cell>
          <cell r="F328" t="str">
            <v>Rhode Island</v>
          </cell>
          <cell r="G328" t="str">
            <v>USA</v>
          </cell>
          <cell r="H328" t="str">
            <v>Gold</v>
          </cell>
        </row>
        <row r="329">
          <cell r="A329" t="str">
            <v>CUST1327</v>
          </cell>
          <cell r="B329" t="str">
            <v>Reginald Willis</v>
          </cell>
          <cell r="C329">
            <v>62</v>
          </cell>
          <cell r="D329" t="str">
            <v>Female</v>
          </cell>
          <cell r="E329" t="str">
            <v>Kellybury</v>
          </cell>
          <cell r="F329" t="str">
            <v>New York</v>
          </cell>
          <cell r="G329" t="str">
            <v>USA</v>
          </cell>
          <cell r="H329" t="str">
            <v>Bronze</v>
          </cell>
        </row>
        <row r="330">
          <cell r="A330" t="str">
            <v>CUST1328</v>
          </cell>
          <cell r="B330" t="str">
            <v>Mario Harvey Jr.</v>
          </cell>
          <cell r="C330">
            <v>46</v>
          </cell>
          <cell r="D330" t="str">
            <v>Male</v>
          </cell>
          <cell r="E330" t="str">
            <v>Jessicaport</v>
          </cell>
          <cell r="F330" t="str">
            <v>Minnesota</v>
          </cell>
          <cell r="G330" t="str">
            <v>USA</v>
          </cell>
          <cell r="H330" t="str">
            <v>Platinum</v>
          </cell>
        </row>
        <row r="331">
          <cell r="A331" t="str">
            <v>CUST1329</v>
          </cell>
          <cell r="B331" t="str">
            <v>Victor Mcintosh</v>
          </cell>
          <cell r="C331">
            <v>62</v>
          </cell>
          <cell r="D331" t="str">
            <v>Female</v>
          </cell>
          <cell r="E331" t="str">
            <v>Tiffanyshire</v>
          </cell>
          <cell r="F331" t="str">
            <v>Minnesota</v>
          </cell>
          <cell r="G331" t="str">
            <v>USA</v>
          </cell>
          <cell r="H331" t="str">
            <v>Bronze</v>
          </cell>
        </row>
        <row r="332">
          <cell r="A332" t="str">
            <v>CUST1330</v>
          </cell>
          <cell r="B332" t="str">
            <v>Pamela Mcguire</v>
          </cell>
          <cell r="C332">
            <v>54</v>
          </cell>
          <cell r="D332" t="str">
            <v>Male</v>
          </cell>
          <cell r="E332" t="str">
            <v>South Jasontown</v>
          </cell>
          <cell r="F332" t="str">
            <v>Illinois</v>
          </cell>
          <cell r="G332" t="str">
            <v>USA</v>
          </cell>
          <cell r="H332" t="str">
            <v>Platinum</v>
          </cell>
        </row>
        <row r="333">
          <cell r="A333" t="str">
            <v>CUST1331</v>
          </cell>
          <cell r="B333" t="str">
            <v>Maria Phillips</v>
          </cell>
          <cell r="C333">
            <v>38</v>
          </cell>
          <cell r="D333" t="str">
            <v>Female</v>
          </cell>
          <cell r="E333" t="str">
            <v>North Kathytown</v>
          </cell>
          <cell r="F333" t="str">
            <v>Montana</v>
          </cell>
          <cell r="G333" t="str">
            <v>USA</v>
          </cell>
          <cell r="H333" t="str">
            <v>Bronze</v>
          </cell>
        </row>
        <row r="334">
          <cell r="A334" t="str">
            <v>CUST1332</v>
          </cell>
          <cell r="B334" t="str">
            <v>Dr. Lindsay Hanna</v>
          </cell>
          <cell r="C334">
            <v>34</v>
          </cell>
          <cell r="D334" t="str">
            <v>Female</v>
          </cell>
          <cell r="E334" t="str">
            <v>New Paulstad</v>
          </cell>
          <cell r="F334" t="str">
            <v>Hawaii</v>
          </cell>
          <cell r="G334" t="str">
            <v>USA</v>
          </cell>
          <cell r="H334" t="str">
            <v>Bronze</v>
          </cell>
        </row>
        <row r="335">
          <cell r="A335" t="str">
            <v>CUST1333</v>
          </cell>
          <cell r="B335" t="str">
            <v>Teresa Johnson</v>
          </cell>
          <cell r="C335">
            <v>64</v>
          </cell>
          <cell r="D335" t="str">
            <v>Female</v>
          </cell>
          <cell r="E335" t="str">
            <v>Johnsonbury</v>
          </cell>
          <cell r="F335" t="str">
            <v>Georgia</v>
          </cell>
          <cell r="G335" t="str">
            <v>USA</v>
          </cell>
          <cell r="H335" t="str">
            <v>Gold</v>
          </cell>
        </row>
        <row r="336">
          <cell r="A336" t="str">
            <v>CUST1334</v>
          </cell>
          <cell r="B336" t="str">
            <v>Mr. Christopher Sims</v>
          </cell>
          <cell r="C336">
            <v>50</v>
          </cell>
          <cell r="D336" t="str">
            <v>Female</v>
          </cell>
          <cell r="E336" t="str">
            <v>Donaldsontown</v>
          </cell>
          <cell r="F336" t="str">
            <v>Connecticut</v>
          </cell>
          <cell r="G336" t="str">
            <v>USA</v>
          </cell>
          <cell r="H336" t="str">
            <v>Silver</v>
          </cell>
        </row>
        <row r="337">
          <cell r="A337" t="str">
            <v>CUST1335</v>
          </cell>
          <cell r="B337" t="str">
            <v>Jennifer Woods</v>
          </cell>
          <cell r="C337">
            <v>37</v>
          </cell>
          <cell r="D337" t="str">
            <v>Male</v>
          </cell>
          <cell r="E337" t="str">
            <v>West Brendamouth</v>
          </cell>
          <cell r="F337" t="str">
            <v>North Carolina</v>
          </cell>
          <cell r="G337" t="str">
            <v>USA</v>
          </cell>
          <cell r="H337" t="str">
            <v>Platinum</v>
          </cell>
        </row>
        <row r="338">
          <cell r="A338" t="str">
            <v>CUST1336</v>
          </cell>
          <cell r="B338" t="str">
            <v>John Jones</v>
          </cell>
          <cell r="C338">
            <v>58</v>
          </cell>
          <cell r="D338" t="str">
            <v>Female</v>
          </cell>
          <cell r="E338" t="str">
            <v>North Michaelborough</v>
          </cell>
          <cell r="F338" t="str">
            <v>Oregon</v>
          </cell>
          <cell r="G338" t="str">
            <v>USA</v>
          </cell>
          <cell r="H338" t="str">
            <v>Silver</v>
          </cell>
        </row>
        <row r="339">
          <cell r="A339" t="str">
            <v>CUST1337</v>
          </cell>
          <cell r="B339" t="str">
            <v>Carol Lewis</v>
          </cell>
          <cell r="C339">
            <v>40</v>
          </cell>
          <cell r="D339" t="str">
            <v>Female</v>
          </cell>
          <cell r="E339" t="str">
            <v>Ryanport</v>
          </cell>
          <cell r="F339" t="str">
            <v>North Carolina</v>
          </cell>
          <cell r="G339" t="str">
            <v>USA</v>
          </cell>
          <cell r="H339" t="str">
            <v>Bronze</v>
          </cell>
        </row>
        <row r="340">
          <cell r="A340" t="str">
            <v>CUST1338</v>
          </cell>
          <cell r="B340" t="str">
            <v>Jasmine Snyder</v>
          </cell>
          <cell r="C340">
            <v>46</v>
          </cell>
          <cell r="D340" t="str">
            <v>Female</v>
          </cell>
          <cell r="E340" t="str">
            <v>Hudsonfort</v>
          </cell>
          <cell r="F340" t="str">
            <v>Connecticut</v>
          </cell>
          <cell r="G340" t="str">
            <v>USA</v>
          </cell>
          <cell r="H340" t="str">
            <v>Silver</v>
          </cell>
        </row>
        <row r="341">
          <cell r="A341" t="str">
            <v>CUST1339</v>
          </cell>
          <cell r="B341" t="str">
            <v>Mrs. Susan Buckley</v>
          </cell>
          <cell r="C341">
            <v>52</v>
          </cell>
          <cell r="D341" t="str">
            <v>Female</v>
          </cell>
          <cell r="E341" t="str">
            <v>Stevensbury</v>
          </cell>
          <cell r="F341" t="str">
            <v>Arizona</v>
          </cell>
          <cell r="G341" t="str">
            <v>USA</v>
          </cell>
          <cell r="H341" t="str">
            <v>Platinum</v>
          </cell>
        </row>
        <row r="342">
          <cell r="A342" t="str">
            <v>CUST1340</v>
          </cell>
          <cell r="B342" t="str">
            <v>Eric Davis</v>
          </cell>
          <cell r="C342">
            <v>27</v>
          </cell>
          <cell r="D342" t="str">
            <v>Male</v>
          </cell>
          <cell r="E342" t="str">
            <v>Johntown</v>
          </cell>
          <cell r="F342" t="str">
            <v>Colorado</v>
          </cell>
          <cell r="G342" t="str">
            <v>USA</v>
          </cell>
          <cell r="H342" t="str">
            <v>Bronze</v>
          </cell>
        </row>
        <row r="343">
          <cell r="A343" t="str">
            <v>CUST1341</v>
          </cell>
          <cell r="B343" t="str">
            <v>Angela Williams</v>
          </cell>
          <cell r="C343">
            <v>56</v>
          </cell>
          <cell r="D343" t="str">
            <v>Female</v>
          </cell>
          <cell r="E343" t="str">
            <v>Lake Alyssaburgh</v>
          </cell>
          <cell r="F343" t="str">
            <v>Illinois</v>
          </cell>
          <cell r="G343" t="str">
            <v>USA</v>
          </cell>
          <cell r="H343" t="str">
            <v>Bronze</v>
          </cell>
        </row>
        <row r="344">
          <cell r="A344" t="str">
            <v>CUST1342</v>
          </cell>
          <cell r="B344" t="str">
            <v>Michelle Cunningham</v>
          </cell>
          <cell r="C344">
            <v>30</v>
          </cell>
          <cell r="D344" t="str">
            <v>Female</v>
          </cell>
          <cell r="E344" t="str">
            <v>Amandaborough</v>
          </cell>
          <cell r="F344" t="str">
            <v>Connecticut</v>
          </cell>
          <cell r="G344" t="str">
            <v>USA</v>
          </cell>
          <cell r="H344" t="str">
            <v>Bronze</v>
          </cell>
        </row>
        <row r="345">
          <cell r="A345" t="str">
            <v>CUST1343</v>
          </cell>
          <cell r="B345" t="str">
            <v>Ryan Moore</v>
          </cell>
          <cell r="C345">
            <v>38</v>
          </cell>
          <cell r="D345" t="str">
            <v>Male</v>
          </cell>
          <cell r="E345" t="str">
            <v>Cartershire</v>
          </cell>
          <cell r="F345" t="str">
            <v>Virginia</v>
          </cell>
          <cell r="G345" t="str">
            <v>USA</v>
          </cell>
          <cell r="H345" t="str">
            <v>Bronze</v>
          </cell>
        </row>
        <row r="346">
          <cell r="A346" t="str">
            <v>CUST1344</v>
          </cell>
          <cell r="B346" t="str">
            <v>Evelyn Brown</v>
          </cell>
          <cell r="C346">
            <v>39</v>
          </cell>
          <cell r="D346" t="str">
            <v>Male</v>
          </cell>
          <cell r="E346" t="str">
            <v>West Victoriaborough</v>
          </cell>
          <cell r="F346" t="str">
            <v>New Mexico</v>
          </cell>
          <cell r="G346" t="str">
            <v>USA</v>
          </cell>
          <cell r="H346" t="str">
            <v>Gold</v>
          </cell>
        </row>
        <row r="347">
          <cell r="A347" t="str">
            <v>CUST1345</v>
          </cell>
          <cell r="B347" t="str">
            <v>Daniel Nelson</v>
          </cell>
          <cell r="C347">
            <v>33</v>
          </cell>
          <cell r="D347" t="str">
            <v>Male</v>
          </cell>
          <cell r="E347" t="str">
            <v>North Jonathan</v>
          </cell>
          <cell r="F347" t="str">
            <v>Oklahoma</v>
          </cell>
          <cell r="G347" t="str">
            <v>USA</v>
          </cell>
          <cell r="H347" t="str">
            <v>Bronze</v>
          </cell>
        </row>
        <row r="348">
          <cell r="A348" t="str">
            <v>CUST1346</v>
          </cell>
          <cell r="B348" t="str">
            <v>John Jordan</v>
          </cell>
          <cell r="C348">
            <v>58</v>
          </cell>
          <cell r="D348" t="str">
            <v>Female</v>
          </cell>
          <cell r="E348" t="str">
            <v>Port Crystalberg</v>
          </cell>
          <cell r="F348" t="str">
            <v>Tennessee</v>
          </cell>
          <cell r="G348" t="str">
            <v>USA</v>
          </cell>
          <cell r="H348" t="str">
            <v>Platinum</v>
          </cell>
        </row>
        <row r="349">
          <cell r="A349" t="str">
            <v>CUST1347</v>
          </cell>
          <cell r="B349" t="str">
            <v>Justin Mason Dds</v>
          </cell>
          <cell r="C349">
            <v>39</v>
          </cell>
          <cell r="D349" t="str">
            <v>Female</v>
          </cell>
          <cell r="E349" t="str">
            <v>Peggystad</v>
          </cell>
          <cell r="F349" t="str">
            <v>Connecticut</v>
          </cell>
          <cell r="G349" t="str">
            <v>USA</v>
          </cell>
          <cell r="H349" t="str">
            <v>Gold</v>
          </cell>
        </row>
        <row r="350">
          <cell r="A350" t="str">
            <v>CUST1348</v>
          </cell>
          <cell r="B350" t="str">
            <v>Sherry Cabrera</v>
          </cell>
          <cell r="C350">
            <v>55</v>
          </cell>
          <cell r="D350" t="str">
            <v>Male</v>
          </cell>
          <cell r="E350" t="str">
            <v>Shannonview</v>
          </cell>
          <cell r="F350" t="str">
            <v>Pennsylvania</v>
          </cell>
          <cell r="G350" t="str">
            <v>USA</v>
          </cell>
          <cell r="H350" t="str">
            <v>Silver</v>
          </cell>
        </row>
        <row r="351">
          <cell r="A351" t="str">
            <v>CUST1349</v>
          </cell>
          <cell r="B351" t="str">
            <v>Heather Valenzuela</v>
          </cell>
          <cell r="C351">
            <v>31</v>
          </cell>
          <cell r="D351" t="str">
            <v>Male</v>
          </cell>
          <cell r="E351" t="str">
            <v>New Angiefurt</v>
          </cell>
          <cell r="F351" t="str">
            <v>Alaska</v>
          </cell>
          <cell r="G351" t="str">
            <v>USA</v>
          </cell>
          <cell r="H351" t="str">
            <v>Bronze</v>
          </cell>
        </row>
        <row r="352">
          <cell r="A352" t="str">
            <v>CUST1350</v>
          </cell>
          <cell r="B352" t="str">
            <v>Charles Miller</v>
          </cell>
          <cell r="C352">
            <v>26</v>
          </cell>
          <cell r="D352" t="str">
            <v>Male</v>
          </cell>
          <cell r="E352" t="str">
            <v>Lake Allisonborough</v>
          </cell>
          <cell r="F352" t="str">
            <v>Iowa</v>
          </cell>
          <cell r="G352" t="str">
            <v>USA</v>
          </cell>
          <cell r="H352" t="str">
            <v>Silver</v>
          </cell>
        </row>
        <row r="353">
          <cell r="A353" t="str">
            <v>CUST1351</v>
          </cell>
          <cell r="B353" t="str">
            <v>Jeffrey Mccarthy</v>
          </cell>
          <cell r="C353">
            <v>25</v>
          </cell>
          <cell r="D353" t="str">
            <v>Female</v>
          </cell>
          <cell r="E353" t="str">
            <v>North Samuel</v>
          </cell>
          <cell r="F353" t="str">
            <v>Nebraska</v>
          </cell>
          <cell r="G353" t="str">
            <v>USA</v>
          </cell>
          <cell r="H353" t="str">
            <v>Bronze</v>
          </cell>
        </row>
        <row r="354">
          <cell r="A354" t="str">
            <v>CUST1352</v>
          </cell>
          <cell r="B354" t="str">
            <v>Michael Greene</v>
          </cell>
          <cell r="C354">
            <v>52</v>
          </cell>
          <cell r="D354" t="str">
            <v>Female</v>
          </cell>
          <cell r="E354" t="str">
            <v>Port Saramouth</v>
          </cell>
          <cell r="F354" t="str">
            <v>Wisconsin</v>
          </cell>
          <cell r="G354" t="str">
            <v>USA</v>
          </cell>
          <cell r="H354" t="str">
            <v>Silver</v>
          </cell>
        </row>
        <row r="355">
          <cell r="A355" t="str">
            <v>CUST1353</v>
          </cell>
          <cell r="B355" t="str">
            <v>Laura Green</v>
          </cell>
          <cell r="C355">
            <v>56</v>
          </cell>
          <cell r="D355" t="str">
            <v>Female</v>
          </cell>
          <cell r="E355" t="str">
            <v>Westbury</v>
          </cell>
          <cell r="F355" t="str">
            <v>Oregon</v>
          </cell>
          <cell r="G355" t="str">
            <v>USA</v>
          </cell>
          <cell r="H355" t="str">
            <v>Platinum</v>
          </cell>
        </row>
        <row r="356">
          <cell r="A356" t="str">
            <v>CUST1354</v>
          </cell>
          <cell r="B356" t="str">
            <v>Ryan Torres</v>
          </cell>
          <cell r="C356">
            <v>38</v>
          </cell>
          <cell r="D356" t="str">
            <v>Male</v>
          </cell>
          <cell r="E356" t="str">
            <v>Guerreroport</v>
          </cell>
          <cell r="F356" t="str">
            <v>Connecticut</v>
          </cell>
          <cell r="G356" t="str">
            <v>USA</v>
          </cell>
          <cell r="H356" t="str">
            <v>Silver</v>
          </cell>
        </row>
        <row r="357">
          <cell r="A357" t="str">
            <v>CUST1355</v>
          </cell>
          <cell r="B357" t="str">
            <v>Carlos Flores</v>
          </cell>
          <cell r="C357">
            <v>20</v>
          </cell>
          <cell r="D357" t="str">
            <v>Male</v>
          </cell>
          <cell r="E357" t="str">
            <v>North Johnfurt</v>
          </cell>
          <cell r="F357" t="str">
            <v>Washington</v>
          </cell>
          <cell r="G357" t="str">
            <v>USA</v>
          </cell>
          <cell r="H357" t="str">
            <v>Gold</v>
          </cell>
        </row>
        <row r="358">
          <cell r="A358" t="str">
            <v>CUST1356</v>
          </cell>
          <cell r="B358" t="str">
            <v>Steve Hunt</v>
          </cell>
          <cell r="C358">
            <v>54</v>
          </cell>
          <cell r="D358" t="str">
            <v>Male</v>
          </cell>
          <cell r="E358" t="str">
            <v>North Richard</v>
          </cell>
          <cell r="F358" t="str">
            <v>Virginia</v>
          </cell>
          <cell r="G358" t="str">
            <v>USA</v>
          </cell>
          <cell r="H358" t="str">
            <v>Bronze</v>
          </cell>
        </row>
        <row r="359">
          <cell r="A359" t="str">
            <v>CUST1357</v>
          </cell>
          <cell r="B359" t="str">
            <v>Manuel Castillo</v>
          </cell>
          <cell r="C359">
            <v>41</v>
          </cell>
          <cell r="D359" t="str">
            <v>Male</v>
          </cell>
          <cell r="E359" t="str">
            <v>Nealview</v>
          </cell>
          <cell r="F359" t="str">
            <v>Tennessee</v>
          </cell>
          <cell r="G359" t="str">
            <v>USA</v>
          </cell>
          <cell r="H359" t="str">
            <v>Gold</v>
          </cell>
        </row>
        <row r="360">
          <cell r="A360" t="str">
            <v>CUST1358</v>
          </cell>
          <cell r="B360" t="str">
            <v>Ashley Anderson</v>
          </cell>
          <cell r="C360">
            <v>60</v>
          </cell>
          <cell r="D360" t="str">
            <v>Female</v>
          </cell>
          <cell r="E360" t="str">
            <v>West Johnmouth</v>
          </cell>
          <cell r="F360" t="str">
            <v>Mississippi</v>
          </cell>
          <cell r="G360" t="str">
            <v>USA</v>
          </cell>
          <cell r="H360" t="str">
            <v>Gold</v>
          </cell>
        </row>
        <row r="361">
          <cell r="A361" t="str">
            <v>CUST1359</v>
          </cell>
          <cell r="B361" t="str">
            <v>Melanie Lam</v>
          </cell>
          <cell r="C361">
            <v>32</v>
          </cell>
          <cell r="D361" t="str">
            <v>Male</v>
          </cell>
          <cell r="E361" t="str">
            <v>East Michaelton</v>
          </cell>
          <cell r="F361" t="str">
            <v>Kansas</v>
          </cell>
          <cell r="G361" t="str">
            <v>USA</v>
          </cell>
          <cell r="H361" t="str">
            <v>Silver</v>
          </cell>
        </row>
        <row r="362">
          <cell r="A362" t="str">
            <v>CUST1360</v>
          </cell>
          <cell r="B362" t="str">
            <v>Denise Tate</v>
          </cell>
          <cell r="C362">
            <v>34</v>
          </cell>
          <cell r="D362" t="str">
            <v>Male</v>
          </cell>
          <cell r="E362" t="str">
            <v>Andersonside</v>
          </cell>
          <cell r="F362" t="str">
            <v>Arkansas</v>
          </cell>
          <cell r="G362" t="str">
            <v>USA</v>
          </cell>
          <cell r="H362" t="str">
            <v>Platinum</v>
          </cell>
        </row>
        <row r="363">
          <cell r="A363" t="str">
            <v>CUST1361</v>
          </cell>
          <cell r="B363" t="str">
            <v>Natalie Johnson</v>
          </cell>
          <cell r="C363">
            <v>64</v>
          </cell>
          <cell r="D363" t="str">
            <v>Male</v>
          </cell>
          <cell r="E363" t="str">
            <v>New Jessechester</v>
          </cell>
          <cell r="F363" t="str">
            <v>Indiana</v>
          </cell>
          <cell r="G363" t="str">
            <v>USA</v>
          </cell>
          <cell r="H363" t="str">
            <v>Platinum</v>
          </cell>
        </row>
        <row r="364">
          <cell r="A364" t="str">
            <v>CUST1362</v>
          </cell>
          <cell r="B364" t="str">
            <v>Joshua Smith Dvm</v>
          </cell>
          <cell r="C364">
            <v>60</v>
          </cell>
          <cell r="D364" t="str">
            <v>Male</v>
          </cell>
          <cell r="E364" t="str">
            <v>Melvinton</v>
          </cell>
          <cell r="F364" t="str">
            <v>Alaska</v>
          </cell>
          <cell r="G364" t="str">
            <v>USA</v>
          </cell>
          <cell r="H364" t="str">
            <v>Gold</v>
          </cell>
        </row>
        <row r="365">
          <cell r="A365" t="str">
            <v>CUST1363</v>
          </cell>
          <cell r="B365" t="str">
            <v>Elizabeth Smith</v>
          </cell>
          <cell r="C365">
            <v>23</v>
          </cell>
          <cell r="D365" t="str">
            <v>Male</v>
          </cell>
          <cell r="E365" t="str">
            <v>Murphytown</v>
          </cell>
          <cell r="F365" t="str">
            <v>Ohio</v>
          </cell>
          <cell r="G365" t="str">
            <v>USA</v>
          </cell>
          <cell r="H365" t="str">
            <v>Bronze</v>
          </cell>
        </row>
        <row r="366">
          <cell r="A366" t="str">
            <v>CUST1364</v>
          </cell>
          <cell r="B366" t="str">
            <v>Chloe Aguilar</v>
          </cell>
          <cell r="C366">
            <v>58</v>
          </cell>
          <cell r="D366" t="str">
            <v>Male</v>
          </cell>
          <cell r="E366" t="str">
            <v>Lake Johnside</v>
          </cell>
          <cell r="F366" t="str">
            <v>Arizona</v>
          </cell>
          <cell r="G366" t="str">
            <v>USA</v>
          </cell>
          <cell r="H366" t="str">
            <v>Bronze</v>
          </cell>
        </row>
        <row r="367">
          <cell r="A367" t="str">
            <v>CUST1365</v>
          </cell>
          <cell r="B367" t="str">
            <v>Brandon Mcbride</v>
          </cell>
          <cell r="C367">
            <v>63</v>
          </cell>
          <cell r="D367" t="str">
            <v>Female</v>
          </cell>
          <cell r="E367" t="str">
            <v>Kellyside</v>
          </cell>
          <cell r="F367" t="str">
            <v>Alaska</v>
          </cell>
          <cell r="G367" t="str">
            <v>USA</v>
          </cell>
          <cell r="H367" t="str">
            <v>Platinum</v>
          </cell>
        </row>
        <row r="368">
          <cell r="A368" t="str">
            <v>CUST1366</v>
          </cell>
          <cell r="B368" t="str">
            <v>Mallory Allen</v>
          </cell>
          <cell r="C368">
            <v>40</v>
          </cell>
          <cell r="D368" t="str">
            <v>Female</v>
          </cell>
          <cell r="E368" t="str">
            <v>North Theresa</v>
          </cell>
          <cell r="F368" t="str">
            <v>Alabama</v>
          </cell>
          <cell r="G368" t="str">
            <v>USA</v>
          </cell>
          <cell r="H368" t="str">
            <v>Platinum</v>
          </cell>
        </row>
        <row r="369">
          <cell r="A369" t="str">
            <v>CUST1367</v>
          </cell>
          <cell r="B369" t="str">
            <v>Melinda Johnson</v>
          </cell>
          <cell r="C369">
            <v>51</v>
          </cell>
          <cell r="D369" t="str">
            <v>Male</v>
          </cell>
          <cell r="E369" t="str">
            <v>Kaufmanfurt</v>
          </cell>
          <cell r="F369" t="str">
            <v>Ohio</v>
          </cell>
          <cell r="G369" t="str">
            <v>USA</v>
          </cell>
          <cell r="H369" t="str">
            <v>Bronze</v>
          </cell>
        </row>
        <row r="370">
          <cell r="A370" t="str">
            <v>CUST1368</v>
          </cell>
          <cell r="B370" t="str">
            <v>Miranda King</v>
          </cell>
          <cell r="C370">
            <v>34</v>
          </cell>
          <cell r="D370" t="str">
            <v>Female</v>
          </cell>
          <cell r="E370" t="str">
            <v>West Mathew</v>
          </cell>
          <cell r="F370" t="str">
            <v>New York</v>
          </cell>
          <cell r="G370" t="str">
            <v>USA</v>
          </cell>
          <cell r="H370" t="str">
            <v>Platinum</v>
          </cell>
        </row>
        <row r="371">
          <cell r="A371" t="str">
            <v>CUST1369</v>
          </cell>
          <cell r="B371" t="str">
            <v>Gregory Allen</v>
          </cell>
          <cell r="C371">
            <v>20</v>
          </cell>
          <cell r="D371" t="str">
            <v>Female</v>
          </cell>
          <cell r="E371" t="str">
            <v>West Bruce</v>
          </cell>
          <cell r="F371" t="str">
            <v>Vermont</v>
          </cell>
          <cell r="G371" t="str">
            <v>USA</v>
          </cell>
          <cell r="H371" t="str">
            <v>Platinum</v>
          </cell>
        </row>
        <row r="372">
          <cell r="A372" t="str">
            <v>CUST1370</v>
          </cell>
          <cell r="B372" t="str">
            <v>James Holloway Jr.</v>
          </cell>
          <cell r="C372">
            <v>45</v>
          </cell>
          <cell r="D372" t="str">
            <v>Male</v>
          </cell>
          <cell r="E372" t="str">
            <v>Millston</v>
          </cell>
          <cell r="F372" t="str">
            <v>Indiana</v>
          </cell>
          <cell r="G372" t="str">
            <v>USA</v>
          </cell>
          <cell r="H372" t="str">
            <v>Silver</v>
          </cell>
        </row>
        <row r="373">
          <cell r="A373" t="str">
            <v>CUST1371</v>
          </cell>
          <cell r="B373" t="str">
            <v>Michael Garner</v>
          </cell>
          <cell r="C373">
            <v>21</v>
          </cell>
          <cell r="D373" t="str">
            <v>Female</v>
          </cell>
          <cell r="E373" t="str">
            <v>Port Crystal</v>
          </cell>
          <cell r="F373" t="str">
            <v>New Hampshire</v>
          </cell>
          <cell r="G373" t="str">
            <v>USA</v>
          </cell>
          <cell r="H373" t="str">
            <v>Platinum</v>
          </cell>
        </row>
        <row r="374">
          <cell r="A374" t="str">
            <v>CUST1372</v>
          </cell>
          <cell r="B374" t="str">
            <v>Jacqueline Anthony</v>
          </cell>
          <cell r="C374">
            <v>28</v>
          </cell>
          <cell r="D374" t="str">
            <v>Male</v>
          </cell>
          <cell r="E374" t="str">
            <v>Vincentside</v>
          </cell>
          <cell r="F374" t="str">
            <v>Ohio</v>
          </cell>
          <cell r="G374" t="str">
            <v>USA</v>
          </cell>
          <cell r="H374" t="str">
            <v>Bronze</v>
          </cell>
        </row>
        <row r="375">
          <cell r="A375" t="str">
            <v>CUST1373</v>
          </cell>
          <cell r="B375" t="str">
            <v>James Orozco</v>
          </cell>
          <cell r="C375">
            <v>37</v>
          </cell>
          <cell r="D375" t="str">
            <v>Female</v>
          </cell>
          <cell r="E375" t="str">
            <v>Simpsonfort</v>
          </cell>
          <cell r="F375" t="str">
            <v>Maine</v>
          </cell>
          <cell r="G375" t="str">
            <v>USA</v>
          </cell>
          <cell r="H375" t="str">
            <v>Gold</v>
          </cell>
        </row>
        <row r="376">
          <cell r="A376" t="str">
            <v>CUST1374</v>
          </cell>
          <cell r="B376" t="str">
            <v>Emma Wilson</v>
          </cell>
          <cell r="C376">
            <v>60</v>
          </cell>
          <cell r="D376" t="str">
            <v>Male</v>
          </cell>
          <cell r="E376" t="str">
            <v>Andersonburgh</v>
          </cell>
          <cell r="F376" t="str">
            <v>Hawaii</v>
          </cell>
          <cell r="G376" t="str">
            <v>USA</v>
          </cell>
          <cell r="H376" t="str">
            <v>Platinum</v>
          </cell>
        </row>
        <row r="377">
          <cell r="A377" t="str">
            <v>CUST1375</v>
          </cell>
          <cell r="B377" t="str">
            <v>Joshua Bell</v>
          </cell>
          <cell r="C377">
            <v>26</v>
          </cell>
          <cell r="D377" t="str">
            <v>Male</v>
          </cell>
          <cell r="E377" t="str">
            <v>Port Richardshire</v>
          </cell>
          <cell r="F377" t="str">
            <v>Minnesota</v>
          </cell>
          <cell r="G377" t="str">
            <v>USA</v>
          </cell>
          <cell r="H377" t="str">
            <v>Platinum</v>
          </cell>
        </row>
        <row r="378">
          <cell r="A378" t="str">
            <v>CUST1376</v>
          </cell>
          <cell r="B378" t="str">
            <v>Michele Burke</v>
          </cell>
          <cell r="C378">
            <v>30</v>
          </cell>
          <cell r="D378" t="str">
            <v>Male</v>
          </cell>
          <cell r="E378" t="str">
            <v>Chambersberg</v>
          </cell>
          <cell r="F378" t="str">
            <v>Connecticut</v>
          </cell>
          <cell r="G378" t="str">
            <v>USA</v>
          </cell>
          <cell r="H378" t="str">
            <v>Bronze</v>
          </cell>
        </row>
        <row r="379">
          <cell r="A379" t="str">
            <v>CUST1377</v>
          </cell>
          <cell r="B379" t="str">
            <v>Charles Conley</v>
          </cell>
          <cell r="C379">
            <v>39</v>
          </cell>
          <cell r="D379" t="str">
            <v>Female</v>
          </cell>
          <cell r="E379" t="str">
            <v>Nathanshire</v>
          </cell>
          <cell r="F379" t="str">
            <v>Maine</v>
          </cell>
          <cell r="G379" t="str">
            <v>USA</v>
          </cell>
          <cell r="H379" t="str">
            <v>Gold</v>
          </cell>
        </row>
        <row r="380">
          <cell r="A380" t="str">
            <v>CUST1378</v>
          </cell>
          <cell r="B380" t="str">
            <v>Frank Stewart</v>
          </cell>
          <cell r="C380">
            <v>44</v>
          </cell>
          <cell r="D380" t="str">
            <v>Female</v>
          </cell>
          <cell r="E380" t="str">
            <v>Fischerborough</v>
          </cell>
          <cell r="F380" t="str">
            <v>Delaware</v>
          </cell>
          <cell r="G380" t="str">
            <v>USA</v>
          </cell>
          <cell r="H380" t="str">
            <v>Bronze</v>
          </cell>
        </row>
        <row r="381">
          <cell r="A381" t="str">
            <v>CUST1379</v>
          </cell>
          <cell r="B381" t="str">
            <v>Tanya Lopez</v>
          </cell>
          <cell r="C381">
            <v>34</v>
          </cell>
          <cell r="D381" t="str">
            <v>Female</v>
          </cell>
          <cell r="E381" t="str">
            <v>West Jeffreyburgh</v>
          </cell>
          <cell r="F381" t="str">
            <v>Iowa</v>
          </cell>
          <cell r="G381" t="str">
            <v>USA</v>
          </cell>
          <cell r="H381" t="str">
            <v>Gold</v>
          </cell>
        </row>
        <row r="382">
          <cell r="A382" t="str">
            <v>CUST1380</v>
          </cell>
          <cell r="B382" t="str">
            <v>Shelley Ponce</v>
          </cell>
          <cell r="C382">
            <v>23</v>
          </cell>
          <cell r="D382" t="str">
            <v>Male</v>
          </cell>
          <cell r="E382" t="str">
            <v>South Cassandrachester</v>
          </cell>
          <cell r="F382" t="str">
            <v>Rhode Island</v>
          </cell>
          <cell r="G382" t="str">
            <v>USA</v>
          </cell>
          <cell r="H382" t="str">
            <v>Gold</v>
          </cell>
        </row>
        <row r="383">
          <cell r="A383" t="str">
            <v>CUST1381</v>
          </cell>
          <cell r="B383" t="str">
            <v>Erika Padilla</v>
          </cell>
          <cell r="C383">
            <v>50</v>
          </cell>
          <cell r="D383" t="str">
            <v>Male</v>
          </cell>
          <cell r="E383" t="str">
            <v>Andrewsland</v>
          </cell>
          <cell r="F383" t="str">
            <v>Alabama</v>
          </cell>
          <cell r="G383" t="str">
            <v>USA</v>
          </cell>
          <cell r="H383" t="str">
            <v>Silver</v>
          </cell>
        </row>
        <row r="384">
          <cell r="A384" t="str">
            <v>CUST1382</v>
          </cell>
          <cell r="B384" t="str">
            <v>Martha Brown</v>
          </cell>
          <cell r="C384">
            <v>20</v>
          </cell>
          <cell r="D384" t="str">
            <v>Female</v>
          </cell>
          <cell r="E384" t="str">
            <v>Novakstad</v>
          </cell>
          <cell r="F384" t="str">
            <v>California</v>
          </cell>
          <cell r="G384" t="str">
            <v>USA</v>
          </cell>
          <cell r="H384" t="str">
            <v>Gold</v>
          </cell>
        </row>
        <row r="385">
          <cell r="A385" t="str">
            <v>CUST1383</v>
          </cell>
          <cell r="B385" t="str">
            <v>Kristine Higgins</v>
          </cell>
          <cell r="C385">
            <v>27</v>
          </cell>
          <cell r="D385" t="str">
            <v>Female</v>
          </cell>
          <cell r="E385" t="str">
            <v>Jennifertown</v>
          </cell>
          <cell r="F385" t="str">
            <v>South Carolina</v>
          </cell>
          <cell r="G385" t="str">
            <v>USA</v>
          </cell>
          <cell r="H385" t="str">
            <v>Silver</v>
          </cell>
        </row>
        <row r="386">
          <cell r="A386" t="str">
            <v>CUST1384</v>
          </cell>
          <cell r="B386" t="str">
            <v>Andrew Mason</v>
          </cell>
          <cell r="C386">
            <v>52</v>
          </cell>
          <cell r="D386" t="str">
            <v>Female</v>
          </cell>
          <cell r="E386" t="str">
            <v>North Michael</v>
          </cell>
          <cell r="F386" t="str">
            <v>Iowa</v>
          </cell>
          <cell r="G386" t="str">
            <v>USA</v>
          </cell>
          <cell r="H386" t="str">
            <v>Bronze</v>
          </cell>
        </row>
        <row r="387">
          <cell r="A387" t="str">
            <v>CUST1385</v>
          </cell>
          <cell r="B387" t="str">
            <v>Tammy Brennan</v>
          </cell>
          <cell r="C387">
            <v>60</v>
          </cell>
          <cell r="D387" t="str">
            <v>Male</v>
          </cell>
          <cell r="E387" t="str">
            <v>Lake Brandontown</v>
          </cell>
          <cell r="F387" t="str">
            <v>South Carolina</v>
          </cell>
          <cell r="G387" t="str">
            <v>USA</v>
          </cell>
          <cell r="H387" t="str">
            <v>Gold</v>
          </cell>
        </row>
        <row r="388">
          <cell r="A388" t="str">
            <v>CUST1386</v>
          </cell>
          <cell r="B388" t="str">
            <v>Melanie Mitchell</v>
          </cell>
          <cell r="C388">
            <v>18</v>
          </cell>
          <cell r="D388" t="str">
            <v>Female</v>
          </cell>
          <cell r="E388" t="str">
            <v>West Laura</v>
          </cell>
          <cell r="F388" t="str">
            <v>Maryland</v>
          </cell>
          <cell r="G388" t="str">
            <v>USA</v>
          </cell>
          <cell r="H388" t="str">
            <v>Bronze</v>
          </cell>
        </row>
        <row r="389">
          <cell r="A389" t="str">
            <v>CUST1387</v>
          </cell>
          <cell r="B389" t="str">
            <v>Timothy Gardner</v>
          </cell>
          <cell r="C389">
            <v>28</v>
          </cell>
          <cell r="D389" t="str">
            <v>Female</v>
          </cell>
          <cell r="E389" t="str">
            <v>New Dawn</v>
          </cell>
          <cell r="F389" t="str">
            <v>New Jersey</v>
          </cell>
          <cell r="G389" t="str">
            <v>USA</v>
          </cell>
          <cell r="H389" t="str">
            <v>Silver</v>
          </cell>
        </row>
        <row r="390">
          <cell r="A390" t="str">
            <v>CUST1388</v>
          </cell>
          <cell r="B390" t="str">
            <v>Timothy Valenzuela</v>
          </cell>
          <cell r="C390">
            <v>53</v>
          </cell>
          <cell r="D390" t="str">
            <v>Male</v>
          </cell>
          <cell r="E390" t="str">
            <v>Stevensshire</v>
          </cell>
          <cell r="F390" t="str">
            <v>Missouri</v>
          </cell>
          <cell r="G390" t="str">
            <v>USA</v>
          </cell>
          <cell r="H390" t="str">
            <v>Platinum</v>
          </cell>
        </row>
        <row r="391">
          <cell r="A391" t="str">
            <v>CUST1389</v>
          </cell>
          <cell r="B391" t="str">
            <v>Cynthia Lopez</v>
          </cell>
          <cell r="C391">
            <v>50</v>
          </cell>
          <cell r="D391" t="str">
            <v>Male</v>
          </cell>
          <cell r="E391" t="str">
            <v>Joseland</v>
          </cell>
          <cell r="F391" t="str">
            <v>Nebraska</v>
          </cell>
          <cell r="G391" t="str">
            <v>USA</v>
          </cell>
          <cell r="H391" t="str">
            <v>Platinum</v>
          </cell>
        </row>
        <row r="392">
          <cell r="A392" t="str">
            <v>CUST1390</v>
          </cell>
          <cell r="B392" t="str">
            <v>Daniel Bell</v>
          </cell>
          <cell r="C392">
            <v>56</v>
          </cell>
          <cell r="D392" t="str">
            <v>Male</v>
          </cell>
          <cell r="E392" t="str">
            <v>Deniseberg</v>
          </cell>
          <cell r="F392" t="str">
            <v>Arkansas</v>
          </cell>
          <cell r="G392" t="str">
            <v>USA</v>
          </cell>
          <cell r="H392" t="str">
            <v>Silver</v>
          </cell>
        </row>
        <row r="393">
          <cell r="A393" t="str">
            <v>CUST1391</v>
          </cell>
          <cell r="B393" t="str">
            <v>Heidi Tyler</v>
          </cell>
          <cell r="C393">
            <v>40</v>
          </cell>
          <cell r="D393" t="str">
            <v>Female</v>
          </cell>
          <cell r="E393" t="str">
            <v>Dawnstad</v>
          </cell>
          <cell r="F393" t="str">
            <v>Oregon</v>
          </cell>
          <cell r="G393" t="str">
            <v>USA</v>
          </cell>
          <cell r="H393" t="str">
            <v>Bronze</v>
          </cell>
        </row>
        <row r="394">
          <cell r="A394" t="str">
            <v>CUST1392</v>
          </cell>
          <cell r="B394" t="str">
            <v>Jacqueline Payne</v>
          </cell>
          <cell r="C394">
            <v>46</v>
          </cell>
          <cell r="D394" t="str">
            <v>Male</v>
          </cell>
          <cell r="E394" t="str">
            <v>Gutierrezstad</v>
          </cell>
          <cell r="F394" t="str">
            <v>Missouri</v>
          </cell>
          <cell r="G394" t="str">
            <v>USA</v>
          </cell>
          <cell r="H394" t="str">
            <v>Gold</v>
          </cell>
        </row>
        <row r="395">
          <cell r="A395" t="str">
            <v>CUST1393</v>
          </cell>
          <cell r="B395" t="str">
            <v>Michael Mcneil</v>
          </cell>
          <cell r="C395">
            <v>46</v>
          </cell>
          <cell r="D395" t="str">
            <v>Male</v>
          </cell>
          <cell r="E395" t="str">
            <v>Stewartchester</v>
          </cell>
          <cell r="F395" t="str">
            <v>Utah</v>
          </cell>
          <cell r="G395" t="str">
            <v>USA</v>
          </cell>
          <cell r="H395" t="str">
            <v>Bronze</v>
          </cell>
        </row>
        <row r="396">
          <cell r="A396" t="str">
            <v>CUST1394</v>
          </cell>
          <cell r="B396" t="str">
            <v>Alejandro Evans</v>
          </cell>
          <cell r="C396">
            <v>43</v>
          </cell>
          <cell r="D396" t="str">
            <v>Female</v>
          </cell>
          <cell r="E396" t="str">
            <v>Cannonberg</v>
          </cell>
          <cell r="F396" t="str">
            <v>Connecticut</v>
          </cell>
          <cell r="G396" t="str">
            <v>USA</v>
          </cell>
          <cell r="H396" t="str">
            <v>Bronze</v>
          </cell>
        </row>
        <row r="397">
          <cell r="A397" t="str">
            <v>CUST1395</v>
          </cell>
          <cell r="B397" t="str">
            <v>Brandon Mcguire</v>
          </cell>
          <cell r="C397">
            <v>50</v>
          </cell>
          <cell r="D397" t="str">
            <v>Male</v>
          </cell>
          <cell r="E397" t="str">
            <v>Lake Morganland</v>
          </cell>
          <cell r="F397" t="str">
            <v>Kansas</v>
          </cell>
          <cell r="G397" t="str">
            <v>USA</v>
          </cell>
          <cell r="H397" t="str">
            <v>Gold</v>
          </cell>
        </row>
        <row r="398">
          <cell r="A398" t="str">
            <v>CUST1396</v>
          </cell>
          <cell r="B398" t="str">
            <v>Alexander Byrd</v>
          </cell>
          <cell r="C398">
            <v>25</v>
          </cell>
          <cell r="D398" t="str">
            <v>Female</v>
          </cell>
          <cell r="E398" t="str">
            <v>Parkerview</v>
          </cell>
          <cell r="F398" t="str">
            <v>New York</v>
          </cell>
          <cell r="G398" t="str">
            <v>USA</v>
          </cell>
          <cell r="H398" t="str">
            <v>Silver</v>
          </cell>
        </row>
        <row r="399">
          <cell r="A399" t="str">
            <v>CUST1397</v>
          </cell>
          <cell r="B399" t="str">
            <v>Charles Norman Phd</v>
          </cell>
          <cell r="C399">
            <v>62</v>
          </cell>
          <cell r="D399" t="str">
            <v>Female</v>
          </cell>
          <cell r="E399" t="str">
            <v>East Jennifer</v>
          </cell>
          <cell r="F399" t="str">
            <v>Kansas</v>
          </cell>
          <cell r="G399" t="str">
            <v>USA</v>
          </cell>
          <cell r="H399" t="str">
            <v>Platinum</v>
          </cell>
        </row>
        <row r="400">
          <cell r="A400" t="str">
            <v>CUST1398</v>
          </cell>
          <cell r="B400" t="str">
            <v>Jennifer Johnson</v>
          </cell>
          <cell r="C400">
            <v>54</v>
          </cell>
          <cell r="D400" t="str">
            <v>Male</v>
          </cell>
          <cell r="E400" t="str">
            <v>Cheyenneborough</v>
          </cell>
          <cell r="F400" t="str">
            <v>New Hampshire</v>
          </cell>
          <cell r="G400" t="str">
            <v>USA</v>
          </cell>
          <cell r="H400" t="str">
            <v>Bronze</v>
          </cell>
        </row>
        <row r="401">
          <cell r="A401" t="str">
            <v>CUST1399</v>
          </cell>
          <cell r="B401" t="str">
            <v>John Donaldson</v>
          </cell>
          <cell r="C401">
            <v>27</v>
          </cell>
          <cell r="D401" t="str">
            <v>Male</v>
          </cell>
          <cell r="E401" t="str">
            <v>New Edward</v>
          </cell>
          <cell r="F401" t="str">
            <v>Maine</v>
          </cell>
          <cell r="G401" t="str">
            <v>USA</v>
          </cell>
          <cell r="H401" t="str">
            <v>Bronze</v>
          </cell>
        </row>
        <row r="402">
          <cell r="A402" t="str">
            <v>CUST1400</v>
          </cell>
          <cell r="B402" t="str">
            <v>Mark Rogers</v>
          </cell>
          <cell r="C402">
            <v>57</v>
          </cell>
          <cell r="D402" t="str">
            <v>Female</v>
          </cell>
          <cell r="E402" t="str">
            <v>Bookertown</v>
          </cell>
          <cell r="F402" t="str">
            <v>Oklahoma</v>
          </cell>
          <cell r="G402" t="str">
            <v>USA</v>
          </cell>
          <cell r="H402" t="str">
            <v>Platinum</v>
          </cell>
        </row>
        <row r="403">
          <cell r="A403" t="str">
            <v>CUST1401</v>
          </cell>
          <cell r="B403" t="str">
            <v>Terry Moses</v>
          </cell>
          <cell r="C403">
            <v>51</v>
          </cell>
          <cell r="D403" t="str">
            <v>Female</v>
          </cell>
          <cell r="E403" t="str">
            <v>Leahmouth</v>
          </cell>
          <cell r="F403" t="str">
            <v>Nevada</v>
          </cell>
          <cell r="G403" t="str">
            <v>USA</v>
          </cell>
          <cell r="H403" t="str">
            <v>Platinum</v>
          </cell>
        </row>
        <row r="404">
          <cell r="A404" t="str">
            <v>CUST1402</v>
          </cell>
          <cell r="B404" t="str">
            <v>Cassandra Perez</v>
          </cell>
          <cell r="C404">
            <v>31</v>
          </cell>
          <cell r="D404" t="str">
            <v>Male</v>
          </cell>
          <cell r="E404" t="str">
            <v>Brandonville</v>
          </cell>
          <cell r="F404" t="str">
            <v>Mississippi</v>
          </cell>
          <cell r="G404" t="str">
            <v>USA</v>
          </cell>
          <cell r="H404" t="str">
            <v>Bronze</v>
          </cell>
        </row>
        <row r="405">
          <cell r="A405" t="str">
            <v>CUST1403</v>
          </cell>
          <cell r="B405" t="str">
            <v>Justin Ingram</v>
          </cell>
          <cell r="C405">
            <v>34</v>
          </cell>
          <cell r="D405" t="str">
            <v>Male</v>
          </cell>
          <cell r="E405" t="str">
            <v>Lake Lisaland</v>
          </cell>
          <cell r="F405" t="str">
            <v>Louisiana</v>
          </cell>
          <cell r="G405" t="str">
            <v>USA</v>
          </cell>
          <cell r="H405" t="str">
            <v>Bronze</v>
          </cell>
        </row>
        <row r="406">
          <cell r="A406" t="str">
            <v>CUST1404</v>
          </cell>
          <cell r="B406" t="str">
            <v>David Ross</v>
          </cell>
          <cell r="C406">
            <v>22</v>
          </cell>
          <cell r="D406" t="str">
            <v>Female</v>
          </cell>
          <cell r="E406" t="str">
            <v>South Angela</v>
          </cell>
          <cell r="F406" t="str">
            <v>Arkansas</v>
          </cell>
          <cell r="G406" t="str">
            <v>USA</v>
          </cell>
          <cell r="H406" t="str">
            <v>Silver</v>
          </cell>
        </row>
        <row r="407">
          <cell r="A407" t="str">
            <v>CUST1405</v>
          </cell>
          <cell r="B407" t="str">
            <v>Eric Wolfe</v>
          </cell>
          <cell r="C407">
            <v>18</v>
          </cell>
          <cell r="D407" t="str">
            <v>Female</v>
          </cell>
          <cell r="E407" t="str">
            <v>Garciaview</v>
          </cell>
          <cell r="F407" t="str">
            <v>Louisiana</v>
          </cell>
          <cell r="G407" t="str">
            <v>USA</v>
          </cell>
          <cell r="H407" t="str">
            <v>Gold</v>
          </cell>
        </row>
        <row r="408">
          <cell r="A408" t="str">
            <v>CUST1406</v>
          </cell>
          <cell r="B408" t="str">
            <v>David Lozano</v>
          </cell>
          <cell r="C408">
            <v>23</v>
          </cell>
          <cell r="D408" t="str">
            <v>Female</v>
          </cell>
          <cell r="E408" t="str">
            <v>North Michaelfurt</v>
          </cell>
          <cell r="F408" t="str">
            <v>Wisconsin</v>
          </cell>
          <cell r="G408" t="str">
            <v>USA</v>
          </cell>
          <cell r="H408" t="str">
            <v>Gold</v>
          </cell>
        </row>
        <row r="409">
          <cell r="A409" t="str">
            <v>CUST1407</v>
          </cell>
          <cell r="B409" t="str">
            <v>Joseph Mendoza</v>
          </cell>
          <cell r="C409">
            <v>33</v>
          </cell>
          <cell r="D409" t="str">
            <v>Male</v>
          </cell>
          <cell r="E409" t="str">
            <v>Ashleymouth</v>
          </cell>
          <cell r="F409" t="str">
            <v>Maryland</v>
          </cell>
          <cell r="G409" t="str">
            <v>USA</v>
          </cell>
          <cell r="H409" t="str">
            <v>Gold</v>
          </cell>
        </row>
        <row r="410">
          <cell r="A410" t="str">
            <v>CUST1408</v>
          </cell>
          <cell r="B410" t="str">
            <v>Isabel Foster</v>
          </cell>
          <cell r="C410">
            <v>36</v>
          </cell>
          <cell r="D410" t="str">
            <v>Male</v>
          </cell>
          <cell r="E410" t="str">
            <v>Port Joshuaville</v>
          </cell>
          <cell r="F410" t="str">
            <v>New Jersey</v>
          </cell>
          <cell r="G410" t="str">
            <v>USA</v>
          </cell>
          <cell r="H410" t="str">
            <v>Gold</v>
          </cell>
        </row>
        <row r="411">
          <cell r="A411" t="str">
            <v>CUST1409</v>
          </cell>
          <cell r="B411" t="str">
            <v>Sarah Smith</v>
          </cell>
          <cell r="C411">
            <v>55</v>
          </cell>
          <cell r="D411" t="str">
            <v>Male</v>
          </cell>
          <cell r="E411" t="str">
            <v>Kathleenport</v>
          </cell>
          <cell r="F411" t="str">
            <v>Wyoming</v>
          </cell>
          <cell r="G411" t="str">
            <v>USA</v>
          </cell>
          <cell r="H411" t="str">
            <v>Gold</v>
          </cell>
        </row>
        <row r="412">
          <cell r="A412" t="str">
            <v>CUST1410</v>
          </cell>
          <cell r="B412" t="str">
            <v>Jackie Thompson</v>
          </cell>
          <cell r="C412">
            <v>48</v>
          </cell>
          <cell r="D412" t="str">
            <v>Female</v>
          </cell>
          <cell r="E412" t="str">
            <v>South Edwin</v>
          </cell>
          <cell r="F412" t="str">
            <v>New Jersey</v>
          </cell>
          <cell r="G412" t="str">
            <v>USA</v>
          </cell>
          <cell r="H412" t="str">
            <v>Bronze</v>
          </cell>
        </row>
        <row r="413">
          <cell r="A413" t="str">
            <v>CUST1411</v>
          </cell>
          <cell r="B413" t="str">
            <v>Katrina Perez</v>
          </cell>
          <cell r="C413">
            <v>63</v>
          </cell>
          <cell r="D413" t="str">
            <v>Male</v>
          </cell>
          <cell r="E413" t="str">
            <v>West Rebecca</v>
          </cell>
          <cell r="F413" t="str">
            <v>Ohio</v>
          </cell>
          <cell r="G413" t="str">
            <v>USA</v>
          </cell>
          <cell r="H413" t="str">
            <v>Silver</v>
          </cell>
        </row>
        <row r="414">
          <cell r="A414" t="str">
            <v>CUST1412</v>
          </cell>
          <cell r="B414" t="str">
            <v>Shane Brown</v>
          </cell>
          <cell r="C414">
            <v>23</v>
          </cell>
          <cell r="D414" t="str">
            <v>Female</v>
          </cell>
          <cell r="E414" t="str">
            <v>East Andrea</v>
          </cell>
          <cell r="F414" t="str">
            <v>Michigan</v>
          </cell>
          <cell r="G414" t="str">
            <v>USA</v>
          </cell>
          <cell r="H414" t="str">
            <v>Gold</v>
          </cell>
        </row>
        <row r="415">
          <cell r="A415" t="str">
            <v>CUST1413</v>
          </cell>
          <cell r="B415" t="str">
            <v>Megan Ryan</v>
          </cell>
          <cell r="C415">
            <v>59</v>
          </cell>
          <cell r="D415" t="str">
            <v>Female</v>
          </cell>
          <cell r="E415" t="str">
            <v>Andrewsfurt</v>
          </cell>
          <cell r="F415" t="str">
            <v>Idaho</v>
          </cell>
          <cell r="G415" t="str">
            <v>USA</v>
          </cell>
          <cell r="H415" t="str">
            <v>Bronze</v>
          </cell>
        </row>
        <row r="416">
          <cell r="A416" t="str">
            <v>CUST1414</v>
          </cell>
          <cell r="B416" t="str">
            <v>Melissa Valentine</v>
          </cell>
          <cell r="C416">
            <v>35</v>
          </cell>
          <cell r="D416" t="str">
            <v>Female</v>
          </cell>
          <cell r="E416" t="str">
            <v>East Patriciafort</v>
          </cell>
          <cell r="F416" t="str">
            <v>Missouri</v>
          </cell>
          <cell r="G416" t="str">
            <v>USA</v>
          </cell>
          <cell r="H416" t="str">
            <v>Gold</v>
          </cell>
        </row>
        <row r="417">
          <cell r="A417" t="str">
            <v>CUST1415</v>
          </cell>
          <cell r="B417" t="str">
            <v>Tyler Cook</v>
          </cell>
          <cell r="C417">
            <v>26</v>
          </cell>
          <cell r="D417" t="str">
            <v>Female</v>
          </cell>
          <cell r="E417" t="str">
            <v>Kramerview</v>
          </cell>
          <cell r="F417" t="str">
            <v>Alaska</v>
          </cell>
          <cell r="G417" t="str">
            <v>USA</v>
          </cell>
          <cell r="H417" t="str">
            <v>Silver</v>
          </cell>
        </row>
        <row r="418">
          <cell r="A418" t="str">
            <v>CUST1416</v>
          </cell>
          <cell r="B418" t="str">
            <v>Jennifer Myers</v>
          </cell>
          <cell r="C418">
            <v>46</v>
          </cell>
          <cell r="D418" t="str">
            <v>Male</v>
          </cell>
          <cell r="E418" t="str">
            <v>Marthaborough</v>
          </cell>
          <cell r="F418" t="str">
            <v>Wisconsin</v>
          </cell>
          <cell r="G418" t="str">
            <v>USA</v>
          </cell>
          <cell r="H418" t="str">
            <v>Platinum</v>
          </cell>
        </row>
        <row r="419">
          <cell r="A419" t="str">
            <v>CUST1417</v>
          </cell>
          <cell r="B419" t="str">
            <v>Karen King</v>
          </cell>
          <cell r="C419">
            <v>64</v>
          </cell>
          <cell r="D419" t="str">
            <v>Female</v>
          </cell>
          <cell r="E419" t="str">
            <v>Kimburgh</v>
          </cell>
          <cell r="F419" t="str">
            <v>North Carolina</v>
          </cell>
          <cell r="G419" t="str">
            <v>USA</v>
          </cell>
          <cell r="H419" t="str">
            <v>Bronze</v>
          </cell>
        </row>
        <row r="420">
          <cell r="A420" t="str">
            <v>CUST1418</v>
          </cell>
          <cell r="B420" t="str">
            <v>Luke Parks</v>
          </cell>
          <cell r="C420">
            <v>60</v>
          </cell>
          <cell r="D420" t="str">
            <v>Female</v>
          </cell>
          <cell r="E420" t="str">
            <v>West Mario</v>
          </cell>
          <cell r="F420" t="str">
            <v>New Hampshire</v>
          </cell>
          <cell r="G420" t="str">
            <v>USA</v>
          </cell>
          <cell r="H420" t="str">
            <v>Silver</v>
          </cell>
        </row>
        <row r="421">
          <cell r="A421" t="str">
            <v>CUST1419</v>
          </cell>
          <cell r="B421" t="str">
            <v>Monica Miller</v>
          </cell>
          <cell r="C421">
            <v>33</v>
          </cell>
          <cell r="D421" t="str">
            <v>Male</v>
          </cell>
          <cell r="E421" t="str">
            <v>Lake David</v>
          </cell>
          <cell r="F421" t="str">
            <v>Mississippi</v>
          </cell>
          <cell r="G421" t="str">
            <v>USA</v>
          </cell>
          <cell r="H421" t="str">
            <v>Gold</v>
          </cell>
        </row>
        <row r="422">
          <cell r="A422" t="str">
            <v>CUST1420</v>
          </cell>
          <cell r="B422" t="str">
            <v>Dr. Tamara White Md</v>
          </cell>
          <cell r="C422">
            <v>60</v>
          </cell>
          <cell r="D422" t="str">
            <v>Male</v>
          </cell>
          <cell r="E422" t="str">
            <v>New Benjamin</v>
          </cell>
          <cell r="F422" t="str">
            <v>North Carolina</v>
          </cell>
          <cell r="G422" t="str">
            <v>USA</v>
          </cell>
          <cell r="H422" t="str">
            <v>Bronze</v>
          </cell>
        </row>
        <row r="423">
          <cell r="A423" t="str">
            <v>CUST1421</v>
          </cell>
          <cell r="B423" t="str">
            <v>Holly Robinson</v>
          </cell>
          <cell r="C423">
            <v>45</v>
          </cell>
          <cell r="D423" t="str">
            <v>Female</v>
          </cell>
          <cell r="E423" t="str">
            <v>East Amy</v>
          </cell>
          <cell r="F423" t="str">
            <v>Washington</v>
          </cell>
          <cell r="G423" t="str">
            <v>USA</v>
          </cell>
          <cell r="H423" t="str">
            <v>Platinum</v>
          </cell>
        </row>
        <row r="424">
          <cell r="A424" t="str">
            <v>CUST1422</v>
          </cell>
          <cell r="B424" t="str">
            <v>Brittany Edwards Dds</v>
          </cell>
          <cell r="C424">
            <v>42</v>
          </cell>
          <cell r="D424" t="str">
            <v>Female</v>
          </cell>
          <cell r="E424" t="str">
            <v>Aliciahaven</v>
          </cell>
          <cell r="F424" t="str">
            <v>Kansas</v>
          </cell>
          <cell r="G424" t="str">
            <v>USA</v>
          </cell>
          <cell r="H424" t="str">
            <v>Platinum</v>
          </cell>
        </row>
        <row r="425">
          <cell r="A425" t="str">
            <v>CUST1423</v>
          </cell>
          <cell r="B425" t="str">
            <v>Rebecca Baker</v>
          </cell>
          <cell r="C425">
            <v>35</v>
          </cell>
          <cell r="D425" t="str">
            <v>Male</v>
          </cell>
          <cell r="E425" t="str">
            <v>New Katherine</v>
          </cell>
          <cell r="F425" t="str">
            <v>Kansas</v>
          </cell>
          <cell r="G425" t="str">
            <v>USA</v>
          </cell>
          <cell r="H425" t="str">
            <v>Silver</v>
          </cell>
        </row>
        <row r="426">
          <cell r="A426" t="str">
            <v>CUST1424</v>
          </cell>
          <cell r="B426" t="str">
            <v>Edwin Barnes</v>
          </cell>
          <cell r="C426">
            <v>53</v>
          </cell>
          <cell r="D426" t="str">
            <v>Male</v>
          </cell>
          <cell r="E426" t="str">
            <v>Lake Alexandra</v>
          </cell>
          <cell r="F426" t="str">
            <v>North Carolina</v>
          </cell>
          <cell r="G426" t="str">
            <v>USA</v>
          </cell>
          <cell r="H426" t="str">
            <v>Bronze</v>
          </cell>
        </row>
        <row r="427">
          <cell r="A427" t="str">
            <v>CUST1425</v>
          </cell>
          <cell r="B427" t="str">
            <v>Bryce Hawkins</v>
          </cell>
          <cell r="C427">
            <v>40</v>
          </cell>
          <cell r="D427" t="str">
            <v>Male</v>
          </cell>
          <cell r="E427" t="str">
            <v>Lake Monique</v>
          </cell>
          <cell r="F427" t="str">
            <v>Utah</v>
          </cell>
          <cell r="G427" t="str">
            <v>USA</v>
          </cell>
          <cell r="H427" t="str">
            <v>Bronze</v>
          </cell>
        </row>
        <row r="428">
          <cell r="A428" t="str">
            <v>CUST1426</v>
          </cell>
          <cell r="B428" t="str">
            <v>Jeanette Nichols</v>
          </cell>
          <cell r="C428">
            <v>28</v>
          </cell>
          <cell r="D428" t="str">
            <v>Male</v>
          </cell>
          <cell r="E428" t="str">
            <v>Aguilarland</v>
          </cell>
          <cell r="F428" t="str">
            <v>North Carolina</v>
          </cell>
          <cell r="G428" t="str">
            <v>USA</v>
          </cell>
          <cell r="H428" t="str">
            <v>Platinum</v>
          </cell>
        </row>
        <row r="429">
          <cell r="A429" t="str">
            <v>CUST1427</v>
          </cell>
          <cell r="B429" t="str">
            <v>Jose Stewart</v>
          </cell>
          <cell r="C429">
            <v>18</v>
          </cell>
          <cell r="D429" t="str">
            <v>Female</v>
          </cell>
          <cell r="E429" t="str">
            <v>South Robert</v>
          </cell>
          <cell r="F429" t="str">
            <v>Maine</v>
          </cell>
          <cell r="G429" t="str">
            <v>USA</v>
          </cell>
          <cell r="H429" t="str">
            <v>Gold</v>
          </cell>
        </row>
        <row r="430">
          <cell r="A430" t="str">
            <v>CUST1428</v>
          </cell>
          <cell r="B430" t="str">
            <v>Samuel Mullins</v>
          </cell>
          <cell r="C430">
            <v>27</v>
          </cell>
          <cell r="D430" t="str">
            <v>Female</v>
          </cell>
          <cell r="E430" t="str">
            <v>Hartmouth</v>
          </cell>
          <cell r="F430" t="str">
            <v>Louisiana</v>
          </cell>
          <cell r="G430" t="str">
            <v>USA</v>
          </cell>
          <cell r="H430" t="str">
            <v>Bronze</v>
          </cell>
        </row>
        <row r="431">
          <cell r="A431" t="str">
            <v>CUST1429</v>
          </cell>
          <cell r="B431" t="str">
            <v>Sean Vang</v>
          </cell>
          <cell r="C431">
            <v>43</v>
          </cell>
          <cell r="D431" t="str">
            <v>Male</v>
          </cell>
          <cell r="E431" t="str">
            <v>Davidchester</v>
          </cell>
          <cell r="F431" t="str">
            <v>Idaho</v>
          </cell>
          <cell r="G431" t="str">
            <v>USA</v>
          </cell>
          <cell r="H431" t="str">
            <v>Platinum</v>
          </cell>
        </row>
        <row r="432">
          <cell r="A432" t="str">
            <v>CUST1430</v>
          </cell>
          <cell r="B432" t="str">
            <v>Kimberly Roberts</v>
          </cell>
          <cell r="C432">
            <v>36</v>
          </cell>
          <cell r="D432" t="str">
            <v>Female</v>
          </cell>
          <cell r="E432" t="str">
            <v>Josephchester</v>
          </cell>
          <cell r="F432" t="str">
            <v>New Jersey</v>
          </cell>
          <cell r="G432" t="str">
            <v>USA</v>
          </cell>
          <cell r="H432" t="str">
            <v>Gold</v>
          </cell>
        </row>
        <row r="433">
          <cell r="A433" t="str">
            <v>CUST1431</v>
          </cell>
          <cell r="B433" t="str">
            <v>John Smith</v>
          </cell>
          <cell r="C433">
            <v>27</v>
          </cell>
          <cell r="D433" t="str">
            <v>Male</v>
          </cell>
          <cell r="E433" t="str">
            <v>South Andrewport</v>
          </cell>
          <cell r="F433" t="str">
            <v>California</v>
          </cell>
          <cell r="G433" t="str">
            <v>USA</v>
          </cell>
          <cell r="H433" t="str">
            <v>Platinum</v>
          </cell>
        </row>
        <row r="434">
          <cell r="A434" t="str">
            <v>CUST1432</v>
          </cell>
          <cell r="B434" t="str">
            <v>Summer Weiss</v>
          </cell>
          <cell r="C434">
            <v>37</v>
          </cell>
          <cell r="D434" t="str">
            <v>Male</v>
          </cell>
          <cell r="E434" t="str">
            <v>Phyllisport</v>
          </cell>
          <cell r="F434" t="str">
            <v>New Jersey</v>
          </cell>
          <cell r="G434" t="str">
            <v>USA</v>
          </cell>
          <cell r="H434" t="str">
            <v>Bronze</v>
          </cell>
        </row>
        <row r="435">
          <cell r="A435" t="str">
            <v>CUST1433</v>
          </cell>
          <cell r="B435" t="str">
            <v>Thomas Moore</v>
          </cell>
          <cell r="C435">
            <v>51</v>
          </cell>
          <cell r="D435" t="str">
            <v>Female</v>
          </cell>
          <cell r="E435" t="str">
            <v>Williamsberg</v>
          </cell>
          <cell r="F435" t="str">
            <v>New York</v>
          </cell>
          <cell r="G435" t="str">
            <v>USA</v>
          </cell>
          <cell r="H435" t="str">
            <v>Silver</v>
          </cell>
        </row>
        <row r="436">
          <cell r="A436" t="str">
            <v>CUST1434</v>
          </cell>
          <cell r="B436" t="str">
            <v>Monique Castro</v>
          </cell>
          <cell r="C436">
            <v>48</v>
          </cell>
          <cell r="D436" t="str">
            <v>Female</v>
          </cell>
          <cell r="E436" t="str">
            <v>New Sarah</v>
          </cell>
          <cell r="F436" t="str">
            <v>Indiana</v>
          </cell>
          <cell r="G436" t="str">
            <v>USA</v>
          </cell>
          <cell r="H436" t="str">
            <v>Gold</v>
          </cell>
        </row>
        <row r="437">
          <cell r="A437" t="str">
            <v>CUST1435</v>
          </cell>
          <cell r="B437" t="str">
            <v>Lindsay Beasley</v>
          </cell>
          <cell r="C437">
            <v>37</v>
          </cell>
          <cell r="D437" t="str">
            <v>Female</v>
          </cell>
          <cell r="E437" t="str">
            <v>Wesleyhaven</v>
          </cell>
          <cell r="F437" t="str">
            <v>Idaho</v>
          </cell>
          <cell r="G437" t="str">
            <v>USA</v>
          </cell>
          <cell r="H437" t="str">
            <v>Silver</v>
          </cell>
        </row>
        <row r="438">
          <cell r="A438" t="str">
            <v>CUST1436</v>
          </cell>
          <cell r="B438" t="str">
            <v>Sharon Simpson</v>
          </cell>
          <cell r="C438">
            <v>61</v>
          </cell>
          <cell r="D438" t="str">
            <v>Male</v>
          </cell>
          <cell r="E438" t="str">
            <v>South Michellebury</v>
          </cell>
          <cell r="F438" t="str">
            <v>South Dakota</v>
          </cell>
          <cell r="G438" t="str">
            <v>USA</v>
          </cell>
          <cell r="H438" t="str">
            <v>Gold</v>
          </cell>
        </row>
        <row r="439">
          <cell r="A439" t="str">
            <v>CUST1437</v>
          </cell>
          <cell r="B439" t="str">
            <v>Melinda Rivera</v>
          </cell>
          <cell r="C439">
            <v>47</v>
          </cell>
          <cell r="D439" t="str">
            <v>Female</v>
          </cell>
          <cell r="E439" t="str">
            <v>East Davidmouth</v>
          </cell>
          <cell r="F439" t="str">
            <v>New Hampshire</v>
          </cell>
          <cell r="G439" t="str">
            <v>USA</v>
          </cell>
          <cell r="H439" t="str">
            <v>Platinum</v>
          </cell>
        </row>
        <row r="440">
          <cell r="A440" t="str">
            <v>CUST1438</v>
          </cell>
          <cell r="B440" t="str">
            <v>Monica Flynn</v>
          </cell>
          <cell r="C440">
            <v>59</v>
          </cell>
          <cell r="D440" t="str">
            <v>Female</v>
          </cell>
          <cell r="E440" t="str">
            <v>Amberburgh</v>
          </cell>
          <cell r="F440" t="str">
            <v>Tennessee</v>
          </cell>
          <cell r="G440" t="str">
            <v>USA</v>
          </cell>
          <cell r="H440" t="str">
            <v>Platinum</v>
          </cell>
        </row>
        <row r="441">
          <cell r="A441" t="str">
            <v>CUST1439</v>
          </cell>
          <cell r="B441" t="str">
            <v>John Compton</v>
          </cell>
          <cell r="C441">
            <v>53</v>
          </cell>
          <cell r="D441" t="str">
            <v>Male</v>
          </cell>
          <cell r="E441" t="str">
            <v>North Daniel</v>
          </cell>
          <cell r="F441" t="str">
            <v>Michigan</v>
          </cell>
          <cell r="G441" t="str">
            <v>USA</v>
          </cell>
          <cell r="H441" t="str">
            <v>Silver</v>
          </cell>
        </row>
        <row r="442">
          <cell r="A442" t="str">
            <v>CUST1440</v>
          </cell>
          <cell r="B442" t="str">
            <v>Tammy Trevino</v>
          </cell>
          <cell r="C442">
            <v>60</v>
          </cell>
          <cell r="D442" t="str">
            <v>Male</v>
          </cell>
          <cell r="E442" t="str">
            <v>Justinberg</v>
          </cell>
          <cell r="F442" t="str">
            <v>North Dakota</v>
          </cell>
          <cell r="G442" t="str">
            <v>USA</v>
          </cell>
          <cell r="H442" t="str">
            <v>Silver</v>
          </cell>
        </row>
        <row r="443">
          <cell r="A443" t="str">
            <v>CUST1441</v>
          </cell>
          <cell r="B443" t="str">
            <v>Dalton Walters</v>
          </cell>
          <cell r="C443">
            <v>31</v>
          </cell>
          <cell r="D443" t="str">
            <v>Male</v>
          </cell>
          <cell r="E443" t="str">
            <v>Jonesstad</v>
          </cell>
          <cell r="F443" t="str">
            <v>Wisconsin</v>
          </cell>
          <cell r="G443" t="str">
            <v>USA</v>
          </cell>
          <cell r="H443" t="str">
            <v>Silver</v>
          </cell>
        </row>
        <row r="444">
          <cell r="A444" t="str">
            <v>CUST1442</v>
          </cell>
          <cell r="B444" t="str">
            <v>Kelli Smith</v>
          </cell>
          <cell r="C444">
            <v>42</v>
          </cell>
          <cell r="D444" t="str">
            <v>Female</v>
          </cell>
          <cell r="E444" t="str">
            <v>North Maryfort</v>
          </cell>
          <cell r="F444" t="str">
            <v>Oregon</v>
          </cell>
          <cell r="G444" t="str">
            <v>USA</v>
          </cell>
          <cell r="H444" t="str">
            <v>Bronze</v>
          </cell>
        </row>
        <row r="445">
          <cell r="A445" t="str">
            <v>CUST1443</v>
          </cell>
          <cell r="B445" t="str">
            <v>Adam Castro</v>
          </cell>
          <cell r="C445">
            <v>51</v>
          </cell>
          <cell r="D445" t="str">
            <v>Male</v>
          </cell>
          <cell r="E445" t="str">
            <v>New Donnabury</v>
          </cell>
          <cell r="F445" t="str">
            <v>Texas</v>
          </cell>
          <cell r="G445" t="str">
            <v>USA</v>
          </cell>
          <cell r="H445" t="str">
            <v>Silver</v>
          </cell>
        </row>
        <row r="446">
          <cell r="A446" t="str">
            <v>CUST1444</v>
          </cell>
          <cell r="B446" t="str">
            <v>Cheryl Carr</v>
          </cell>
          <cell r="C446">
            <v>19</v>
          </cell>
          <cell r="D446" t="str">
            <v>Male</v>
          </cell>
          <cell r="E446" t="str">
            <v>Jessicaland</v>
          </cell>
          <cell r="F446" t="str">
            <v>Wyoming</v>
          </cell>
          <cell r="G446" t="str">
            <v>USA</v>
          </cell>
          <cell r="H446" t="str">
            <v>Gold</v>
          </cell>
        </row>
        <row r="447">
          <cell r="A447" t="str">
            <v>CUST1445</v>
          </cell>
          <cell r="B447" t="str">
            <v>Gene Lee</v>
          </cell>
          <cell r="C447">
            <v>41</v>
          </cell>
          <cell r="D447" t="str">
            <v>Female</v>
          </cell>
          <cell r="E447" t="str">
            <v>Mcfarlandmouth</v>
          </cell>
          <cell r="F447" t="str">
            <v>Virginia</v>
          </cell>
          <cell r="G447" t="str">
            <v>USA</v>
          </cell>
          <cell r="H447" t="str">
            <v>Platinum</v>
          </cell>
        </row>
        <row r="448">
          <cell r="A448" t="str">
            <v>CUST1446</v>
          </cell>
          <cell r="B448" t="str">
            <v>Shannon Turner</v>
          </cell>
          <cell r="C448">
            <v>35</v>
          </cell>
          <cell r="D448" t="str">
            <v>Male</v>
          </cell>
          <cell r="E448" t="str">
            <v>West Jorge</v>
          </cell>
          <cell r="F448" t="str">
            <v>Oklahoma</v>
          </cell>
          <cell r="G448" t="str">
            <v>USA</v>
          </cell>
          <cell r="H448" t="str">
            <v>Silver</v>
          </cell>
        </row>
        <row r="449">
          <cell r="A449" t="str">
            <v>CUST1447</v>
          </cell>
          <cell r="B449" t="str">
            <v>Monica Wright</v>
          </cell>
          <cell r="C449">
            <v>45</v>
          </cell>
          <cell r="D449" t="str">
            <v>Male</v>
          </cell>
          <cell r="E449" t="str">
            <v>Paulside</v>
          </cell>
          <cell r="F449" t="str">
            <v>North Carolina</v>
          </cell>
          <cell r="G449" t="str">
            <v>USA</v>
          </cell>
          <cell r="H449" t="str">
            <v>Gold</v>
          </cell>
        </row>
        <row r="450">
          <cell r="A450" t="str">
            <v>CUST1448</v>
          </cell>
          <cell r="B450" t="str">
            <v>Eric Holmes</v>
          </cell>
          <cell r="C450">
            <v>64</v>
          </cell>
          <cell r="D450" t="str">
            <v>Female</v>
          </cell>
          <cell r="E450" t="str">
            <v>Smithville</v>
          </cell>
          <cell r="F450" t="str">
            <v>Wyoming</v>
          </cell>
          <cell r="G450" t="str">
            <v>USA</v>
          </cell>
          <cell r="H450" t="str">
            <v>Bronze</v>
          </cell>
        </row>
        <row r="451">
          <cell r="A451" t="str">
            <v>CUST1449</v>
          </cell>
          <cell r="B451" t="str">
            <v>William Cortez</v>
          </cell>
          <cell r="C451">
            <v>29</v>
          </cell>
          <cell r="D451" t="str">
            <v>Male</v>
          </cell>
          <cell r="E451" t="str">
            <v>Port Hannahport</v>
          </cell>
          <cell r="F451" t="str">
            <v>Ohio</v>
          </cell>
          <cell r="G451" t="str">
            <v>USA</v>
          </cell>
          <cell r="H451" t="str">
            <v>Bronze</v>
          </cell>
        </row>
        <row r="452">
          <cell r="A452" t="str">
            <v>CUST1450</v>
          </cell>
          <cell r="B452" t="str">
            <v>Shane Mills</v>
          </cell>
          <cell r="C452">
            <v>59</v>
          </cell>
          <cell r="D452" t="str">
            <v>Male</v>
          </cell>
          <cell r="E452" t="str">
            <v>Lake Meganstad</v>
          </cell>
          <cell r="F452" t="str">
            <v>Nebraska</v>
          </cell>
          <cell r="G452" t="str">
            <v>USA</v>
          </cell>
          <cell r="H452" t="str">
            <v>Bronze</v>
          </cell>
        </row>
        <row r="453">
          <cell r="A453" t="str">
            <v>CUST1451</v>
          </cell>
          <cell r="B453" t="str">
            <v>Ashley Roberts</v>
          </cell>
          <cell r="C453">
            <v>46</v>
          </cell>
          <cell r="D453" t="str">
            <v>Male</v>
          </cell>
          <cell r="E453" t="str">
            <v>Josephmouth</v>
          </cell>
          <cell r="F453" t="str">
            <v>New Mexico</v>
          </cell>
          <cell r="G453" t="str">
            <v>USA</v>
          </cell>
          <cell r="H453" t="str">
            <v>Gold</v>
          </cell>
        </row>
        <row r="454">
          <cell r="A454" t="str">
            <v>CUST1452</v>
          </cell>
          <cell r="B454" t="str">
            <v>Jeffery Wolf</v>
          </cell>
          <cell r="C454">
            <v>60</v>
          </cell>
          <cell r="D454" t="str">
            <v>Female</v>
          </cell>
          <cell r="E454" t="str">
            <v>New Laura</v>
          </cell>
          <cell r="F454" t="str">
            <v>Mississippi</v>
          </cell>
          <cell r="G454" t="str">
            <v>USA</v>
          </cell>
          <cell r="H454" t="str">
            <v>Bronze</v>
          </cell>
        </row>
        <row r="455">
          <cell r="A455" t="str">
            <v>CUST1453</v>
          </cell>
          <cell r="B455" t="str">
            <v>April Phillips</v>
          </cell>
          <cell r="C455">
            <v>62</v>
          </cell>
          <cell r="D455" t="str">
            <v>Female</v>
          </cell>
          <cell r="E455" t="str">
            <v>Lake Carolyn</v>
          </cell>
          <cell r="F455" t="str">
            <v>Hawaii</v>
          </cell>
          <cell r="G455" t="str">
            <v>USA</v>
          </cell>
          <cell r="H455" t="str">
            <v>Platinum</v>
          </cell>
        </row>
        <row r="456">
          <cell r="A456" t="str">
            <v>CUST1454</v>
          </cell>
          <cell r="B456" t="str">
            <v>John Berg</v>
          </cell>
          <cell r="C456">
            <v>60</v>
          </cell>
          <cell r="D456" t="str">
            <v>Male</v>
          </cell>
          <cell r="E456" t="str">
            <v>Johnsonville</v>
          </cell>
          <cell r="F456" t="str">
            <v>Oklahoma</v>
          </cell>
          <cell r="G456" t="str">
            <v>USA</v>
          </cell>
          <cell r="H456" t="str">
            <v>Gold</v>
          </cell>
        </row>
        <row r="457">
          <cell r="A457" t="str">
            <v>CUST1455</v>
          </cell>
          <cell r="B457" t="str">
            <v>Tyler Weber</v>
          </cell>
          <cell r="C457">
            <v>54</v>
          </cell>
          <cell r="D457" t="str">
            <v>Male</v>
          </cell>
          <cell r="E457" t="str">
            <v>East Yvette</v>
          </cell>
          <cell r="F457" t="str">
            <v>Illinois</v>
          </cell>
          <cell r="G457" t="str">
            <v>USA</v>
          </cell>
          <cell r="H457" t="str">
            <v>Gold</v>
          </cell>
        </row>
        <row r="458">
          <cell r="A458" t="str">
            <v>CUST1456</v>
          </cell>
          <cell r="B458" t="str">
            <v>Julie Powell</v>
          </cell>
          <cell r="C458">
            <v>59</v>
          </cell>
          <cell r="D458" t="str">
            <v>Female</v>
          </cell>
          <cell r="E458" t="str">
            <v>South Barbara</v>
          </cell>
          <cell r="F458" t="str">
            <v>Arkansas</v>
          </cell>
          <cell r="G458" t="str">
            <v>USA</v>
          </cell>
          <cell r="H458" t="str">
            <v>Gold</v>
          </cell>
        </row>
        <row r="459">
          <cell r="A459" t="str">
            <v>CUST1457</v>
          </cell>
          <cell r="B459" t="str">
            <v>Christina Robertson</v>
          </cell>
          <cell r="C459">
            <v>59</v>
          </cell>
          <cell r="D459" t="str">
            <v>Male</v>
          </cell>
          <cell r="E459" t="str">
            <v>Hubbardborough</v>
          </cell>
          <cell r="F459" t="str">
            <v>Kentucky</v>
          </cell>
          <cell r="G459" t="str">
            <v>USA</v>
          </cell>
          <cell r="H459" t="str">
            <v>Platinum</v>
          </cell>
        </row>
        <row r="460">
          <cell r="A460" t="str">
            <v>CUST1458</v>
          </cell>
          <cell r="B460" t="str">
            <v>Kelly Garrett</v>
          </cell>
          <cell r="C460">
            <v>62</v>
          </cell>
          <cell r="D460" t="str">
            <v>Female</v>
          </cell>
          <cell r="E460" t="str">
            <v>Port Taylorberg</v>
          </cell>
          <cell r="F460" t="str">
            <v>Pennsylvania</v>
          </cell>
          <cell r="G460" t="str">
            <v>USA</v>
          </cell>
          <cell r="H460" t="str">
            <v>Silver</v>
          </cell>
        </row>
        <row r="461">
          <cell r="A461" t="str">
            <v>CUST1459</v>
          </cell>
          <cell r="B461" t="str">
            <v>John Perez</v>
          </cell>
          <cell r="C461">
            <v>29</v>
          </cell>
          <cell r="D461" t="str">
            <v>Female</v>
          </cell>
          <cell r="E461" t="str">
            <v>Brandontown</v>
          </cell>
          <cell r="F461" t="str">
            <v>South Carolina</v>
          </cell>
          <cell r="G461" t="str">
            <v>USA</v>
          </cell>
          <cell r="H461" t="str">
            <v>Gold</v>
          </cell>
        </row>
        <row r="462">
          <cell r="A462" t="str">
            <v>CUST1460</v>
          </cell>
          <cell r="B462" t="str">
            <v>Justin Johnson</v>
          </cell>
          <cell r="C462">
            <v>35</v>
          </cell>
          <cell r="D462" t="str">
            <v>Male</v>
          </cell>
          <cell r="E462" t="str">
            <v>Hughesview</v>
          </cell>
          <cell r="F462" t="str">
            <v>Iowa</v>
          </cell>
          <cell r="G462" t="str">
            <v>USA</v>
          </cell>
          <cell r="H462" t="str">
            <v>Gold</v>
          </cell>
        </row>
        <row r="463">
          <cell r="A463" t="str">
            <v>CUST1461</v>
          </cell>
          <cell r="B463" t="str">
            <v>Paul Cox</v>
          </cell>
          <cell r="C463">
            <v>60</v>
          </cell>
          <cell r="D463" t="str">
            <v>Female</v>
          </cell>
          <cell r="E463" t="str">
            <v>East Julie</v>
          </cell>
          <cell r="F463" t="str">
            <v>Kansas</v>
          </cell>
          <cell r="G463" t="str">
            <v>USA</v>
          </cell>
          <cell r="H463" t="str">
            <v>Silver</v>
          </cell>
        </row>
        <row r="464">
          <cell r="A464" t="str">
            <v>CUST1462</v>
          </cell>
          <cell r="B464" t="str">
            <v>Beth Martin</v>
          </cell>
          <cell r="C464">
            <v>34</v>
          </cell>
          <cell r="D464" t="str">
            <v>Female</v>
          </cell>
          <cell r="E464" t="str">
            <v>Burkefurt</v>
          </cell>
          <cell r="F464" t="str">
            <v>West Virginia</v>
          </cell>
          <cell r="G464" t="str">
            <v>USA</v>
          </cell>
          <cell r="H464" t="str">
            <v>Silver</v>
          </cell>
        </row>
        <row r="465">
          <cell r="A465" t="str">
            <v>CUST1463</v>
          </cell>
          <cell r="B465" t="str">
            <v>Samantha Lee</v>
          </cell>
          <cell r="C465">
            <v>36</v>
          </cell>
          <cell r="D465" t="str">
            <v>Female</v>
          </cell>
          <cell r="E465" t="str">
            <v>Port Anthony</v>
          </cell>
          <cell r="F465" t="str">
            <v>Connecticut</v>
          </cell>
          <cell r="G465" t="str">
            <v>USA</v>
          </cell>
          <cell r="H465" t="str">
            <v>Bronze</v>
          </cell>
        </row>
        <row r="466">
          <cell r="A466" t="str">
            <v>CUST1464</v>
          </cell>
          <cell r="B466" t="str">
            <v>David Pierce</v>
          </cell>
          <cell r="C466">
            <v>45</v>
          </cell>
          <cell r="D466" t="str">
            <v>Female</v>
          </cell>
          <cell r="E466" t="str">
            <v>Grayland</v>
          </cell>
          <cell r="F466" t="str">
            <v>Washington</v>
          </cell>
          <cell r="G466" t="str">
            <v>USA</v>
          </cell>
          <cell r="H466" t="str">
            <v>Platinum</v>
          </cell>
        </row>
        <row r="467">
          <cell r="A467" t="str">
            <v>CUST1465</v>
          </cell>
          <cell r="B467" t="str">
            <v>Ronald Ross</v>
          </cell>
          <cell r="C467">
            <v>28</v>
          </cell>
          <cell r="D467" t="str">
            <v>Female</v>
          </cell>
          <cell r="E467" t="str">
            <v>Hartmanside</v>
          </cell>
          <cell r="F467" t="str">
            <v>North Carolina</v>
          </cell>
          <cell r="G467" t="str">
            <v>USA</v>
          </cell>
          <cell r="H467" t="str">
            <v>Silver</v>
          </cell>
        </row>
        <row r="468">
          <cell r="A468" t="str">
            <v>CUST1466</v>
          </cell>
          <cell r="B468" t="str">
            <v>Cynthia Parrish</v>
          </cell>
          <cell r="C468">
            <v>18</v>
          </cell>
          <cell r="D468" t="str">
            <v>Male</v>
          </cell>
          <cell r="E468" t="str">
            <v>Espinozaberg</v>
          </cell>
          <cell r="F468" t="str">
            <v>Minnesota</v>
          </cell>
          <cell r="G468" t="str">
            <v>USA</v>
          </cell>
          <cell r="H468" t="str">
            <v>Silver</v>
          </cell>
        </row>
        <row r="469">
          <cell r="A469" t="str">
            <v>CUST1467</v>
          </cell>
          <cell r="B469" t="str">
            <v>Michael Foley</v>
          </cell>
          <cell r="C469">
            <v>63</v>
          </cell>
          <cell r="D469" t="str">
            <v>Female</v>
          </cell>
          <cell r="E469" t="str">
            <v>Oneillfurt</v>
          </cell>
          <cell r="F469" t="str">
            <v>Vermont</v>
          </cell>
          <cell r="G469" t="str">
            <v>USA</v>
          </cell>
          <cell r="H469" t="str">
            <v>Gold</v>
          </cell>
        </row>
        <row r="470">
          <cell r="A470" t="str">
            <v>CUST1468</v>
          </cell>
          <cell r="B470" t="str">
            <v>Gregory Curtis</v>
          </cell>
          <cell r="C470">
            <v>45</v>
          </cell>
          <cell r="D470" t="str">
            <v>Male</v>
          </cell>
          <cell r="E470" t="str">
            <v>Bergermouth</v>
          </cell>
          <cell r="F470" t="str">
            <v>Vermont</v>
          </cell>
          <cell r="G470" t="str">
            <v>USA</v>
          </cell>
          <cell r="H470" t="str">
            <v>Bronze</v>
          </cell>
        </row>
        <row r="471">
          <cell r="A471" t="str">
            <v>CUST1469</v>
          </cell>
          <cell r="B471" t="str">
            <v>James Foster</v>
          </cell>
          <cell r="C471">
            <v>19</v>
          </cell>
          <cell r="D471" t="str">
            <v>Male</v>
          </cell>
          <cell r="E471" t="str">
            <v>East Audrey</v>
          </cell>
          <cell r="F471" t="str">
            <v>Utah</v>
          </cell>
          <cell r="G471" t="str">
            <v>USA</v>
          </cell>
          <cell r="H471" t="str">
            <v>Gold</v>
          </cell>
        </row>
        <row r="472">
          <cell r="A472" t="str">
            <v>CUST1470</v>
          </cell>
          <cell r="B472" t="str">
            <v>Manuel Fisher</v>
          </cell>
          <cell r="C472">
            <v>21</v>
          </cell>
          <cell r="D472" t="str">
            <v>Female</v>
          </cell>
          <cell r="E472" t="str">
            <v>Kanebury</v>
          </cell>
          <cell r="F472" t="str">
            <v>New Hampshire</v>
          </cell>
          <cell r="G472" t="str">
            <v>USA</v>
          </cell>
          <cell r="H472" t="str">
            <v>Gold</v>
          </cell>
        </row>
        <row r="473">
          <cell r="A473" t="str">
            <v>CUST1471</v>
          </cell>
          <cell r="B473" t="str">
            <v>Debra Mccullough</v>
          </cell>
          <cell r="C473">
            <v>42</v>
          </cell>
          <cell r="D473" t="str">
            <v>Male</v>
          </cell>
          <cell r="E473" t="str">
            <v>Mcdanielfurt</v>
          </cell>
          <cell r="F473" t="str">
            <v>Montana</v>
          </cell>
          <cell r="G473" t="str">
            <v>USA</v>
          </cell>
          <cell r="H473" t="str">
            <v>Platinum</v>
          </cell>
        </row>
        <row r="474">
          <cell r="A474" t="str">
            <v>CUST1472</v>
          </cell>
          <cell r="B474" t="str">
            <v>Philip Mendoza</v>
          </cell>
          <cell r="C474">
            <v>42</v>
          </cell>
          <cell r="D474" t="str">
            <v>Male</v>
          </cell>
          <cell r="E474" t="str">
            <v>Tylermouth</v>
          </cell>
          <cell r="F474" t="str">
            <v>Massachusetts</v>
          </cell>
          <cell r="G474" t="str">
            <v>USA</v>
          </cell>
          <cell r="H474" t="str">
            <v>Silver</v>
          </cell>
        </row>
        <row r="475">
          <cell r="A475" t="str">
            <v>CUST1473</v>
          </cell>
          <cell r="B475" t="str">
            <v>Laura Mathews</v>
          </cell>
          <cell r="C475">
            <v>53</v>
          </cell>
          <cell r="D475" t="str">
            <v>Male</v>
          </cell>
          <cell r="E475" t="str">
            <v>Chambersfurt</v>
          </cell>
          <cell r="F475" t="str">
            <v>Wisconsin</v>
          </cell>
          <cell r="G475" t="str">
            <v>USA</v>
          </cell>
          <cell r="H475" t="str">
            <v>Bronze</v>
          </cell>
        </row>
        <row r="476">
          <cell r="A476" t="str">
            <v>CUST1474</v>
          </cell>
          <cell r="B476" t="str">
            <v>Joshua Howard</v>
          </cell>
          <cell r="C476">
            <v>32</v>
          </cell>
          <cell r="D476" t="str">
            <v>Female</v>
          </cell>
          <cell r="E476" t="str">
            <v>East Christopherhaven</v>
          </cell>
          <cell r="F476" t="str">
            <v>South Dakota</v>
          </cell>
          <cell r="G476" t="str">
            <v>USA</v>
          </cell>
          <cell r="H476" t="str">
            <v>Platinum</v>
          </cell>
        </row>
        <row r="477">
          <cell r="A477" t="str">
            <v>CUST1475</v>
          </cell>
          <cell r="B477" t="str">
            <v>Barbara Berry</v>
          </cell>
          <cell r="C477">
            <v>18</v>
          </cell>
          <cell r="D477" t="str">
            <v>Female</v>
          </cell>
          <cell r="E477" t="str">
            <v>Lake Michael</v>
          </cell>
          <cell r="F477" t="str">
            <v>Vermont</v>
          </cell>
          <cell r="G477" t="str">
            <v>USA</v>
          </cell>
          <cell r="H477" t="str">
            <v>Platinum</v>
          </cell>
        </row>
        <row r="478">
          <cell r="A478" t="str">
            <v>CUST1476</v>
          </cell>
          <cell r="B478" t="str">
            <v>Elizabeth Foster</v>
          </cell>
          <cell r="C478">
            <v>33</v>
          </cell>
          <cell r="D478" t="str">
            <v>Female</v>
          </cell>
          <cell r="E478" t="str">
            <v>Anthonymouth</v>
          </cell>
          <cell r="F478" t="str">
            <v>Oklahoma</v>
          </cell>
          <cell r="G478" t="str">
            <v>USA</v>
          </cell>
          <cell r="H478" t="str">
            <v>Gold</v>
          </cell>
        </row>
        <row r="479">
          <cell r="A479" t="str">
            <v>CUST1477</v>
          </cell>
          <cell r="B479" t="str">
            <v>Andrea Harris</v>
          </cell>
          <cell r="C479">
            <v>41</v>
          </cell>
          <cell r="D479" t="str">
            <v>Female</v>
          </cell>
          <cell r="E479" t="str">
            <v>West Kelseyberg</v>
          </cell>
          <cell r="F479" t="str">
            <v>Kansas</v>
          </cell>
          <cell r="G479" t="str">
            <v>USA</v>
          </cell>
          <cell r="H479" t="str">
            <v>Platinum</v>
          </cell>
        </row>
        <row r="480">
          <cell r="A480" t="str">
            <v>CUST1478</v>
          </cell>
          <cell r="B480" t="str">
            <v>Earl Smith Dds</v>
          </cell>
          <cell r="C480">
            <v>59</v>
          </cell>
          <cell r="D480" t="str">
            <v>Male</v>
          </cell>
          <cell r="E480" t="str">
            <v>West Sarah</v>
          </cell>
          <cell r="F480" t="str">
            <v>South Dakota</v>
          </cell>
          <cell r="G480" t="str">
            <v>USA</v>
          </cell>
          <cell r="H480" t="str">
            <v>Gold</v>
          </cell>
        </row>
        <row r="481">
          <cell r="A481" t="str">
            <v>CUST1479</v>
          </cell>
          <cell r="B481" t="str">
            <v>Dylan Gutierrez</v>
          </cell>
          <cell r="C481">
            <v>40</v>
          </cell>
          <cell r="D481" t="str">
            <v>Male</v>
          </cell>
          <cell r="E481" t="str">
            <v>New Jamesview</v>
          </cell>
          <cell r="F481" t="str">
            <v>West Virginia</v>
          </cell>
          <cell r="G481" t="str">
            <v>USA</v>
          </cell>
          <cell r="H481" t="str">
            <v>Bronze</v>
          </cell>
        </row>
        <row r="482">
          <cell r="A482" t="str">
            <v>CUST1480</v>
          </cell>
          <cell r="B482" t="str">
            <v>Jordan Medina</v>
          </cell>
          <cell r="C482">
            <v>33</v>
          </cell>
          <cell r="D482" t="str">
            <v>Male</v>
          </cell>
          <cell r="E482" t="str">
            <v>Robinchester</v>
          </cell>
          <cell r="F482" t="str">
            <v>Florida</v>
          </cell>
          <cell r="G482" t="str">
            <v>USA</v>
          </cell>
          <cell r="H482" t="str">
            <v>Bronze</v>
          </cell>
        </row>
        <row r="483">
          <cell r="A483" t="str">
            <v>CUST1481</v>
          </cell>
          <cell r="B483" t="str">
            <v>Bryan Tran</v>
          </cell>
          <cell r="C483">
            <v>21</v>
          </cell>
          <cell r="D483" t="str">
            <v>Male</v>
          </cell>
          <cell r="E483" t="str">
            <v>Kelseybury</v>
          </cell>
          <cell r="F483" t="str">
            <v>Georgia</v>
          </cell>
          <cell r="G483" t="str">
            <v>USA</v>
          </cell>
          <cell r="H483" t="str">
            <v>Gold</v>
          </cell>
        </row>
        <row r="484">
          <cell r="A484" t="str">
            <v>CUST1482</v>
          </cell>
          <cell r="B484" t="str">
            <v>Sheri Joyce</v>
          </cell>
          <cell r="C484">
            <v>26</v>
          </cell>
          <cell r="D484" t="str">
            <v>Male</v>
          </cell>
          <cell r="E484" t="str">
            <v>West Tylerfort</v>
          </cell>
          <cell r="F484" t="str">
            <v>Kentucky</v>
          </cell>
          <cell r="G484" t="str">
            <v>USA</v>
          </cell>
          <cell r="H484" t="str">
            <v>Platinum</v>
          </cell>
        </row>
        <row r="485">
          <cell r="A485" t="str">
            <v>CUST1483</v>
          </cell>
          <cell r="B485" t="str">
            <v>Sarah Smith</v>
          </cell>
          <cell r="C485">
            <v>48</v>
          </cell>
          <cell r="D485" t="str">
            <v>Male</v>
          </cell>
          <cell r="E485" t="str">
            <v>East Rodney</v>
          </cell>
          <cell r="F485" t="str">
            <v>Nevada</v>
          </cell>
          <cell r="G485" t="str">
            <v>USA</v>
          </cell>
          <cell r="H485" t="str">
            <v>Gold</v>
          </cell>
        </row>
        <row r="486">
          <cell r="A486" t="str">
            <v>CUST1484</v>
          </cell>
          <cell r="B486" t="str">
            <v>Jessica Castro</v>
          </cell>
          <cell r="C486">
            <v>32</v>
          </cell>
          <cell r="D486" t="str">
            <v>Male</v>
          </cell>
          <cell r="E486" t="str">
            <v>West Markton</v>
          </cell>
          <cell r="F486" t="str">
            <v>Massachusetts</v>
          </cell>
          <cell r="G486" t="str">
            <v>USA</v>
          </cell>
          <cell r="H486" t="str">
            <v>Bronze</v>
          </cell>
        </row>
        <row r="487">
          <cell r="A487" t="str">
            <v>CUST1485</v>
          </cell>
          <cell r="B487" t="str">
            <v>Sara Ingram</v>
          </cell>
          <cell r="C487">
            <v>46</v>
          </cell>
          <cell r="D487" t="str">
            <v>Female</v>
          </cell>
          <cell r="E487" t="str">
            <v>East Dillonview</v>
          </cell>
          <cell r="F487" t="str">
            <v>Virginia</v>
          </cell>
          <cell r="G487" t="str">
            <v>USA</v>
          </cell>
          <cell r="H487" t="str">
            <v>Bronze</v>
          </cell>
        </row>
        <row r="488">
          <cell r="A488" t="str">
            <v>CUST1486</v>
          </cell>
          <cell r="B488" t="str">
            <v>Eric Lee</v>
          </cell>
          <cell r="C488">
            <v>22</v>
          </cell>
          <cell r="D488" t="str">
            <v>Female</v>
          </cell>
          <cell r="E488" t="str">
            <v>Lake April</v>
          </cell>
          <cell r="F488" t="str">
            <v>Vermont</v>
          </cell>
          <cell r="G488" t="str">
            <v>USA</v>
          </cell>
          <cell r="H488" t="str">
            <v>Bronze</v>
          </cell>
        </row>
        <row r="489">
          <cell r="A489" t="str">
            <v>CUST1487</v>
          </cell>
          <cell r="B489" t="str">
            <v>Amanda Medina</v>
          </cell>
          <cell r="C489">
            <v>36</v>
          </cell>
          <cell r="D489" t="str">
            <v>Female</v>
          </cell>
          <cell r="E489" t="str">
            <v>East Patriciastad</v>
          </cell>
          <cell r="F489" t="str">
            <v>Utah</v>
          </cell>
          <cell r="G489" t="str">
            <v>USA</v>
          </cell>
          <cell r="H489" t="str">
            <v>Platinum</v>
          </cell>
        </row>
        <row r="490">
          <cell r="A490" t="str">
            <v>CUST1488</v>
          </cell>
          <cell r="B490" t="str">
            <v>Zachary Andrade</v>
          </cell>
          <cell r="C490">
            <v>23</v>
          </cell>
          <cell r="D490" t="str">
            <v>Female</v>
          </cell>
          <cell r="E490" t="str">
            <v>South Davidport</v>
          </cell>
          <cell r="F490" t="str">
            <v>California</v>
          </cell>
          <cell r="G490" t="str">
            <v>USA</v>
          </cell>
          <cell r="H490" t="str">
            <v>Platinum</v>
          </cell>
        </row>
        <row r="491">
          <cell r="A491" t="str">
            <v>CUST1489</v>
          </cell>
          <cell r="B491" t="str">
            <v>Melinda Thomas</v>
          </cell>
          <cell r="C491">
            <v>42</v>
          </cell>
          <cell r="D491" t="str">
            <v>Female</v>
          </cell>
          <cell r="E491" t="str">
            <v>Lake Elizabethside</v>
          </cell>
          <cell r="F491" t="str">
            <v>Indiana</v>
          </cell>
          <cell r="G491" t="str">
            <v>USA</v>
          </cell>
          <cell r="H491" t="str">
            <v>Silver</v>
          </cell>
        </row>
        <row r="492">
          <cell r="A492" t="str">
            <v>CUST1490</v>
          </cell>
          <cell r="B492" t="str">
            <v>Scott Harris</v>
          </cell>
          <cell r="C492">
            <v>23</v>
          </cell>
          <cell r="D492" t="str">
            <v>Male</v>
          </cell>
          <cell r="E492" t="str">
            <v>North Nataliemouth</v>
          </cell>
          <cell r="F492" t="str">
            <v>Maryland</v>
          </cell>
          <cell r="G492" t="str">
            <v>USA</v>
          </cell>
          <cell r="H492" t="str">
            <v>Platinum</v>
          </cell>
        </row>
        <row r="493">
          <cell r="A493" t="str">
            <v>CUST1491</v>
          </cell>
          <cell r="B493" t="str">
            <v>Kaitlin Brown</v>
          </cell>
          <cell r="C493">
            <v>52</v>
          </cell>
          <cell r="D493" t="str">
            <v>Female</v>
          </cell>
          <cell r="E493" t="str">
            <v>Kellyberg</v>
          </cell>
          <cell r="F493" t="str">
            <v>South Dakota</v>
          </cell>
          <cell r="G493" t="str">
            <v>USA</v>
          </cell>
          <cell r="H493" t="str">
            <v>Gold</v>
          </cell>
        </row>
        <row r="494">
          <cell r="A494" t="str">
            <v>CUST1492</v>
          </cell>
          <cell r="B494" t="str">
            <v>Darrell Miller</v>
          </cell>
          <cell r="C494">
            <v>59</v>
          </cell>
          <cell r="D494" t="str">
            <v>Female</v>
          </cell>
          <cell r="E494" t="str">
            <v>Port Carol</v>
          </cell>
          <cell r="F494" t="str">
            <v>Florida</v>
          </cell>
          <cell r="G494" t="str">
            <v>USA</v>
          </cell>
          <cell r="H494" t="str">
            <v>Platinum</v>
          </cell>
        </row>
        <row r="495">
          <cell r="A495" t="str">
            <v>CUST1493</v>
          </cell>
          <cell r="B495" t="str">
            <v>Amanda Powell</v>
          </cell>
          <cell r="C495">
            <v>28</v>
          </cell>
          <cell r="D495" t="str">
            <v>Male</v>
          </cell>
          <cell r="E495" t="str">
            <v>South William</v>
          </cell>
          <cell r="F495" t="str">
            <v>Alabama</v>
          </cell>
          <cell r="G495" t="str">
            <v>USA</v>
          </cell>
          <cell r="H495" t="str">
            <v>Silver</v>
          </cell>
        </row>
        <row r="496">
          <cell r="A496" t="str">
            <v>CUST1494</v>
          </cell>
          <cell r="B496" t="str">
            <v>Justin Lopez</v>
          </cell>
          <cell r="C496">
            <v>21</v>
          </cell>
          <cell r="D496" t="str">
            <v>Male</v>
          </cell>
          <cell r="E496" t="str">
            <v>Port Cheryl</v>
          </cell>
          <cell r="F496" t="str">
            <v>Texas</v>
          </cell>
          <cell r="G496" t="str">
            <v>USA</v>
          </cell>
          <cell r="H496" t="str">
            <v>Gold</v>
          </cell>
        </row>
        <row r="497">
          <cell r="A497" t="str">
            <v>CUST1495</v>
          </cell>
          <cell r="B497" t="str">
            <v>James Berger</v>
          </cell>
          <cell r="C497">
            <v>23</v>
          </cell>
          <cell r="D497" t="str">
            <v>Female</v>
          </cell>
          <cell r="E497" t="str">
            <v>Bryanmouth</v>
          </cell>
          <cell r="F497" t="str">
            <v>Delaware</v>
          </cell>
          <cell r="G497" t="str">
            <v>USA</v>
          </cell>
          <cell r="H497" t="str">
            <v>Bronze</v>
          </cell>
        </row>
        <row r="498">
          <cell r="A498" t="str">
            <v>CUST1496</v>
          </cell>
          <cell r="B498" t="str">
            <v>Christopher Ford</v>
          </cell>
          <cell r="C498">
            <v>56</v>
          </cell>
          <cell r="D498" t="str">
            <v>Male</v>
          </cell>
          <cell r="E498" t="str">
            <v>North Seanfurt</v>
          </cell>
          <cell r="F498" t="str">
            <v>Ohio</v>
          </cell>
          <cell r="G498" t="str">
            <v>USA</v>
          </cell>
          <cell r="H498" t="str">
            <v>Bronze</v>
          </cell>
        </row>
        <row r="499">
          <cell r="A499" t="str">
            <v>CUST1497</v>
          </cell>
          <cell r="B499" t="str">
            <v>Sarah Marsh</v>
          </cell>
          <cell r="C499">
            <v>47</v>
          </cell>
          <cell r="D499" t="str">
            <v>Female</v>
          </cell>
          <cell r="E499" t="str">
            <v>Port William</v>
          </cell>
          <cell r="F499" t="str">
            <v>New York</v>
          </cell>
          <cell r="G499" t="str">
            <v>USA</v>
          </cell>
          <cell r="H499" t="str">
            <v>Gold</v>
          </cell>
        </row>
        <row r="500">
          <cell r="A500" t="str">
            <v>CUST1498</v>
          </cell>
          <cell r="B500" t="str">
            <v>Traci Gonzalez</v>
          </cell>
          <cell r="C500">
            <v>35</v>
          </cell>
          <cell r="D500" t="str">
            <v>Male</v>
          </cell>
          <cell r="E500" t="str">
            <v>Snyderfurt</v>
          </cell>
          <cell r="F500" t="str">
            <v>New Mexico</v>
          </cell>
          <cell r="G500" t="str">
            <v>USA</v>
          </cell>
          <cell r="H500" t="str">
            <v>Silver</v>
          </cell>
        </row>
        <row r="501">
          <cell r="A501" t="str">
            <v>CUST1499</v>
          </cell>
          <cell r="B501" t="str">
            <v>Philip Pennington</v>
          </cell>
          <cell r="C501">
            <v>27</v>
          </cell>
          <cell r="D501" t="str">
            <v>Female</v>
          </cell>
          <cell r="E501" t="str">
            <v>East Valerieview</v>
          </cell>
          <cell r="F501" t="str">
            <v>Oregon</v>
          </cell>
          <cell r="G501" t="str">
            <v>USA</v>
          </cell>
          <cell r="H501" t="str">
            <v>Platinum</v>
          </cell>
        </row>
      </sheetData>
      <sheetData sheetId="1">
        <row r="1">
          <cell r="A1" t="str">
            <v>Store_ID</v>
          </cell>
          <cell r="B1" t="str">
            <v>Store_Name</v>
          </cell>
          <cell r="C1" t="str">
            <v>Region</v>
          </cell>
          <cell r="D1" t="str">
            <v>City</v>
          </cell>
          <cell r="E1" t="str">
            <v>Store_Type</v>
          </cell>
        </row>
        <row r="2">
          <cell r="A2" t="str">
            <v>STORE0</v>
          </cell>
          <cell r="B2" t="str">
            <v>Rivera-Warner</v>
          </cell>
          <cell r="C2" t="str">
            <v>East</v>
          </cell>
          <cell r="D2" t="str">
            <v>Washingtonfurt</v>
          </cell>
          <cell r="E2" t="str">
            <v>Flagship</v>
          </cell>
        </row>
        <row r="3">
          <cell r="A3" t="str">
            <v>STORE1</v>
          </cell>
          <cell r="B3" t="str">
            <v>Martinez, Adkins and Johnson</v>
          </cell>
          <cell r="C3" t="str">
            <v>North</v>
          </cell>
          <cell r="D3" t="str">
            <v>Danielmouth</v>
          </cell>
          <cell r="E3" t="str">
            <v>Flagship</v>
          </cell>
        </row>
        <row r="4">
          <cell r="A4" t="str">
            <v>STORE2</v>
          </cell>
          <cell r="B4" t="str">
            <v>Black-Horn</v>
          </cell>
          <cell r="C4" t="str">
            <v>South</v>
          </cell>
          <cell r="D4" t="str">
            <v>North Nancyview</v>
          </cell>
          <cell r="E4" t="str">
            <v>Outlet</v>
          </cell>
        </row>
        <row r="5">
          <cell r="A5" t="str">
            <v>STORE3</v>
          </cell>
          <cell r="B5" t="str">
            <v>Johnson-Wright</v>
          </cell>
          <cell r="C5" t="str">
            <v>North</v>
          </cell>
          <cell r="D5" t="str">
            <v>Hoodberg</v>
          </cell>
          <cell r="E5" t="str">
            <v>Outlet</v>
          </cell>
        </row>
        <row r="6">
          <cell r="A6" t="str">
            <v>STORE4</v>
          </cell>
          <cell r="B6" t="str">
            <v>Alexander Group</v>
          </cell>
          <cell r="C6" t="str">
            <v>South</v>
          </cell>
          <cell r="D6" t="str">
            <v>Port Sharon</v>
          </cell>
          <cell r="E6" t="str">
            <v>Online</v>
          </cell>
        </row>
        <row r="7">
          <cell r="A7" t="str">
            <v>STORE5</v>
          </cell>
          <cell r="B7" t="str">
            <v>Gray Ltd</v>
          </cell>
          <cell r="C7" t="str">
            <v>North</v>
          </cell>
          <cell r="D7" t="str">
            <v>New Michaelchester</v>
          </cell>
          <cell r="E7" t="str">
            <v>Outlet</v>
          </cell>
        </row>
        <row r="8">
          <cell r="A8" t="str">
            <v>STORE6</v>
          </cell>
          <cell r="B8" t="str">
            <v>Benson-Elliott</v>
          </cell>
          <cell r="C8" t="str">
            <v>East</v>
          </cell>
          <cell r="D8" t="str">
            <v>Port Josephberg</v>
          </cell>
          <cell r="E8" t="str">
            <v>Online</v>
          </cell>
        </row>
        <row r="9">
          <cell r="A9" t="str">
            <v>STORE7</v>
          </cell>
          <cell r="B9" t="str">
            <v>Martinez-Mullins</v>
          </cell>
          <cell r="C9" t="str">
            <v>South</v>
          </cell>
          <cell r="D9" t="str">
            <v>Williamsfurt</v>
          </cell>
          <cell r="E9" t="str">
            <v>Online</v>
          </cell>
        </row>
        <row r="10">
          <cell r="A10" t="str">
            <v>STORE8</v>
          </cell>
          <cell r="B10" t="str">
            <v>Bean, Jones and Park</v>
          </cell>
          <cell r="C10" t="str">
            <v>West</v>
          </cell>
          <cell r="D10" t="str">
            <v>Thompsonborough</v>
          </cell>
          <cell r="E10" t="str">
            <v>Online</v>
          </cell>
        </row>
        <row r="11">
          <cell r="A11" t="str">
            <v>STORE9</v>
          </cell>
          <cell r="B11" t="str">
            <v>Moore, Padilla and Butler</v>
          </cell>
          <cell r="C11" t="str">
            <v>South</v>
          </cell>
          <cell r="D11" t="str">
            <v>East Johnstad</v>
          </cell>
          <cell r="E11" t="str">
            <v>Flagship</v>
          </cell>
        </row>
        <row r="12">
          <cell r="A12" t="str">
            <v>STORE10</v>
          </cell>
          <cell r="B12" t="str">
            <v>Hill, Wagner and Ballard</v>
          </cell>
          <cell r="C12" t="str">
            <v>East</v>
          </cell>
          <cell r="D12" t="str">
            <v>East Davidville</v>
          </cell>
          <cell r="E12" t="str">
            <v>Online</v>
          </cell>
        </row>
        <row r="13">
          <cell r="A13" t="str">
            <v>STORE11</v>
          </cell>
          <cell r="B13" t="str">
            <v>Aguirre-Keller</v>
          </cell>
          <cell r="C13" t="str">
            <v>South</v>
          </cell>
          <cell r="D13" t="str">
            <v>Lake Michael</v>
          </cell>
          <cell r="E13" t="str">
            <v>Online</v>
          </cell>
        </row>
        <row r="14">
          <cell r="A14" t="str">
            <v>STORE12</v>
          </cell>
          <cell r="B14" t="str">
            <v>Thomas, Bridges and Harris</v>
          </cell>
          <cell r="C14" t="str">
            <v>North</v>
          </cell>
          <cell r="D14" t="str">
            <v>Sabrinatown</v>
          </cell>
          <cell r="E14" t="str">
            <v>Online</v>
          </cell>
        </row>
        <row r="15">
          <cell r="A15" t="str">
            <v>STORE13</v>
          </cell>
          <cell r="B15" t="str">
            <v>Gardner, Humphrey and Contreras</v>
          </cell>
          <cell r="C15" t="str">
            <v>East</v>
          </cell>
          <cell r="D15" t="str">
            <v>Johnsonville</v>
          </cell>
          <cell r="E15" t="str">
            <v>Flagship</v>
          </cell>
        </row>
        <row r="16">
          <cell r="A16" t="str">
            <v>STORE14</v>
          </cell>
          <cell r="B16" t="str">
            <v>Mcdonald Inc</v>
          </cell>
          <cell r="C16" t="str">
            <v>South</v>
          </cell>
          <cell r="D16" t="str">
            <v>Christopherland</v>
          </cell>
          <cell r="E16" t="str">
            <v>Outlet</v>
          </cell>
        </row>
        <row r="17">
          <cell r="A17" t="str">
            <v>STORE15</v>
          </cell>
          <cell r="B17" t="str">
            <v>Shelton PLC</v>
          </cell>
          <cell r="C17" t="str">
            <v>North</v>
          </cell>
          <cell r="D17" t="str">
            <v>East Jenniferstad</v>
          </cell>
          <cell r="E17" t="str">
            <v>Flagship</v>
          </cell>
        </row>
        <row r="18">
          <cell r="A18" t="str">
            <v>STORE16</v>
          </cell>
          <cell r="B18" t="str">
            <v>Frederick-Wright</v>
          </cell>
          <cell r="C18" t="str">
            <v>West</v>
          </cell>
          <cell r="D18" t="str">
            <v>New Jimmymouth</v>
          </cell>
          <cell r="E18" t="str">
            <v>Flagship</v>
          </cell>
        </row>
        <row r="19">
          <cell r="A19" t="str">
            <v>STORE17</v>
          </cell>
          <cell r="B19" t="str">
            <v>Holloway Ltd</v>
          </cell>
          <cell r="C19" t="str">
            <v>North</v>
          </cell>
          <cell r="D19" t="str">
            <v>Bensonhaven</v>
          </cell>
          <cell r="E19" t="str">
            <v>Flagship</v>
          </cell>
        </row>
        <row r="20">
          <cell r="A20" t="str">
            <v>STORE18</v>
          </cell>
          <cell r="B20" t="str">
            <v>Guerrero-Schmitt</v>
          </cell>
          <cell r="C20" t="str">
            <v>East</v>
          </cell>
          <cell r="D20" t="str">
            <v>East Stevechester</v>
          </cell>
          <cell r="E20" t="str">
            <v>Flagship</v>
          </cell>
        </row>
        <row r="21">
          <cell r="A21" t="str">
            <v>STORE19</v>
          </cell>
          <cell r="B21" t="str">
            <v>Mann-Austin</v>
          </cell>
          <cell r="C21" t="str">
            <v>East</v>
          </cell>
          <cell r="D21" t="str">
            <v>Vasquezborough</v>
          </cell>
          <cell r="E21" t="str">
            <v>Online</v>
          </cell>
        </row>
      </sheetData>
      <sheetData sheetId="2">
        <row r="2">
          <cell r="A2" t="str">
            <v>PROD0</v>
          </cell>
          <cell r="B2" t="str">
            <v>Brother Laser Printer</v>
          </cell>
          <cell r="C2" t="str">
            <v>Electronics</v>
          </cell>
          <cell r="D2" t="str">
            <v>Computer</v>
          </cell>
          <cell r="E2" t="str">
            <v>Hunt Inc</v>
          </cell>
          <cell r="F2">
            <v>112.42</v>
          </cell>
          <cell r="G2">
            <v>416</v>
          </cell>
        </row>
        <row r="3">
          <cell r="A3" t="str">
            <v>PROD1</v>
          </cell>
          <cell r="B3" t="str">
            <v>Men's Graphic T-Shirt</v>
          </cell>
          <cell r="C3" t="str">
            <v>Clothing</v>
          </cell>
          <cell r="D3" t="str">
            <v>Tops</v>
          </cell>
          <cell r="E3" t="str">
            <v>Terry-Moore</v>
          </cell>
          <cell r="F3">
            <v>342.56</v>
          </cell>
          <cell r="G3">
            <v>181</v>
          </cell>
        </row>
        <row r="4">
          <cell r="A4" t="str">
            <v>PROD2</v>
          </cell>
          <cell r="B4" t="str">
            <v>Women's Casual Hoodie</v>
          </cell>
          <cell r="C4" t="str">
            <v>Clothing</v>
          </cell>
          <cell r="D4" t="str">
            <v>Outerwear</v>
          </cell>
          <cell r="E4" t="str">
            <v>Sims Inc</v>
          </cell>
          <cell r="F4">
            <v>254.04361702127662</v>
          </cell>
          <cell r="G4">
            <v>352</v>
          </cell>
        </row>
        <row r="5">
          <cell r="A5" t="str">
            <v>PROD3</v>
          </cell>
          <cell r="B5" t="str">
            <v>Men's Running Jacket</v>
          </cell>
          <cell r="C5" t="str">
            <v>Clothing</v>
          </cell>
          <cell r="D5" t="str">
            <v>Outerwear</v>
          </cell>
          <cell r="E5" t="str">
            <v>Pineda Ltd</v>
          </cell>
          <cell r="F5">
            <v>364.67</v>
          </cell>
          <cell r="G5">
            <v>452</v>
          </cell>
        </row>
        <row r="6">
          <cell r="A6" t="str">
            <v>PROD4</v>
          </cell>
          <cell r="B6" t="str">
            <v>Women's Yoga Pants</v>
          </cell>
          <cell r="C6" t="str">
            <v>Clothing</v>
          </cell>
          <cell r="D6" t="str">
            <v>Bottoms</v>
          </cell>
          <cell r="E6" t="str">
            <v>Gonzales-Davis</v>
          </cell>
          <cell r="F6">
            <v>306.45999999999998</v>
          </cell>
          <cell r="G6">
            <v>487</v>
          </cell>
        </row>
        <row r="7">
          <cell r="A7" t="str">
            <v>PROD5</v>
          </cell>
          <cell r="B7" t="str">
            <v>Men's Leather Belt</v>
          </cell>
          <cell r="C7" t="str">
            <v>Clothing</v>
          </cell>
          <cell r="D7" t="str">
            <v>Accessories</v>
          </cell>
          <cell r="E7" t="str">
            <v>Baldwin, Garza and Gonzalez</v>
          </cell>
          <cell r="F7">
            <v>261</v>
          </cell>
          <cell r="G7">
            <v>59</v>
          </cell>
        </row>
        <row r="8">
          <cell r="A8" t="str">
            <v>PROD6</v>
          </cell>
          <cell r="B8" t="str">
            <v>Herbal Face Moisturizer</v>
          </cell>
          <cell r="C8" t="str">
            <v>Beauty</v>
          </cell>
          <cell r="D8" t="str">
            <v>Skincare</v>
          </cell>
          <cell r="E8" t="str">
            <v>Davidson PLC</v>
          </cell>
          <cell r="F8">
            <v>312.8</v>
          </cell>
          <cell r="G8">
            <v>350</v>
          </cell>
        </row>
        <row r="9">
          <cell r="A9" t="str">
            <v>PROD7</v>
          </cell>
          <cell r="B9" t="str">
            <v>LED Table Lamp</v>
          </cell>
          <cell r="C9" t="str">
            <v>Home</v>
          </cell>
          <cell r="D9" t="str">
            <v>Lighting</v>
          </cell>
          <cell r="E9" t="str">
            <v>Harrell LLC</v>
          </cell>
          <cell r="F9">
            <v>218.86</v>
          </cell>
          <cell r="G9">
            <v>170</v>
          </cell>
        </row>
        <row r="10">
          <cell r="A10" t="str">
            <v>PROD8</v>
          </cell>
          <cell r="B10" t="str">
            <v>Wireless Bluetooth Earbuds</v>
          </cell>
          <cell r="C10" t="str">
            <v>Electronics</v>
          </cell>
          <cell r="D10" t="str">
            <v>Audio</v>
          </cell>
          <cell r="E10" t="str">
            <v>Perez-Johnston</v>
          </cell>
          <cell r="F10">
            <v>439.07</v>
          </cell>
          <cell r="G10">
            <v>142</v>
          </cell>
        </row>
        <row r="11">
          <cell r="A11" t="str">
            <v>PROD9</v>
          </cell>
          <cell r="B11" t="str">
            <v>Adjustable Dumbbell Set</v>
          </cell>
          <cell r="C11" t="str">
            <v>Sports</v>
          </cell>
          <cell r="D11" t="str">
            <v>Fitness</v>
          </cell>
          <cell r="E11" t="str">
            <v>Hill PLC</v>
          </cell>
          <cell r="F11">
            <v>495.72</v>
          </cell>
          <cell r="G11">
            <v>323</v>
          </cell>
        </row>
        <row r="12">
          <cell r="A12" t="str">
            <v>PROD10</v>
          </cell>
          <cell r="B12" t="str">
            <v>Ceramic Kitchen Bowl Set</v>
          </cell>
          <cell r="C12" t="str">
            <v>Home</v>
          </cell>
          <cell r="D12" t="str">
            <v>Kitchen</v>
          </cell>
          <cell r="E12" t="str">
            <v>Hamilton Group</v>
          </cell>
          <cell r="F12">
            <v>298.86</v>
          </cell>
          <cell r="G12">
            <v>308</v>
          </cell>
        </row>
        <row r="13">
          <cell r="A13" t="str">
            <v>PROD11</v>
          </cell>
          <cell r="B13" t="str">
            <v>HD Smart TV Stick</v>
          </cell>
          <cell r="C13" t="str">
            <v>Electronics</v>
          </cell>
          <cell r="D13" t="str">
            <v>Accessories</v>
          </cell>
          <cell r="E13" t="str">
            <v>Gibson, Hobbs and Weaver</v>
          </cell>
          <cell r="F13">
            <v>449.4</v>
          </cell>
          <cell r="G13">
            <v>273.49484536082474</v>
          </cell>
        </row>
        <row r="14">
          <cell r="A14" t="str">
            <v>PROD12</v>
          </cell>
          <cell r="B14" t="str">
            <v>Hair Strengthening Shampoo</v>
          </cell>
          <cell r="C14" t="str">
            <v>Beauty</v>
          </cell>
          <cell r="D14" t="str">
            <v>Haircare</v>
          </cell>
          <cell r="E14" t="str">
            <v>Rice LLC</v>
          </cell>
          <cell r="F14">
            <v>115.82</v>
          </cell>
          <cell r="G14">
            <v>460</v>
          </cell>
        </row>
        <row r="15">
          <cell r="A15" t="str">
            <v>PROD13</v>
          </cell>
          <cell r="B15" t="str">
            <v>USB-C Fast Charger</v>
          </cell>
          <cell r="C15" t="str">
            <v>Electronics</v>
          </cell>
          <cell r="D15" t="str">
            <v>Accessories</v>
          </cell>
          <cell r="E15" t="str">
            <v>Dawson-Perkins</v>
          </cell>
          <cell r="F15">
            <v>242.23</v>
          </cell>
          <cell r="G15">
            <v>453</v>
          </cell>
        </row>
        <row r="16">
          <cell r="A16" t="str">
            <v>PROD14</v>
          </cell>
          <cell r="B16" t="str">
            <v>Decorative Wall Mirror</v>
          </cell>
          <cell r="C16" t="str">
            <v>Home</v>
          </cell>
          <cell r="D16" t="str">
            <v>Decor</v>
          </cell>
          <cell r="E16" t="str">
            <v>Luna, Anderson and Bowman</v>
          </cell>
          <cell r="F16">
            <v>48.01</v>
          </cell>
          <cell r="G16">
            <v>439</v>
          </cell>
        </row>
        <row r="17">
          <cell r="A17" t="str">
            <v>PROD15</v>
          </cell>
          <cell r="B17" t="str">
            <v>4K Home Projector</v>
          </cell>
          <cell r="C17" t="str">
            <v>Electronics</v>
          </cell>
          <cell r="D17" t="str">
            <v>Appliances</v>
          </cell>
          <cell r="E17" t="str">
            <v>Thomas LLC</v>
          </cell>
          <cell r="F17">
            <v>465.34</v>
          </cell>
          <cell r="G17">
            <v>301</v>
          </cell>
        </row>
        <row r="18">
          <cell r="A18" t="str">
            <v>PROD16</v>
          </cell>
          <cell r="B18" t="str">
            <v>Beard Grooming Kit</v>
          </cell>
          <cell r="C18" t="str">
            <v>Beauty</v>
          </cell>
          <cell r="D18" t="str">
            <v>Grooming</v>
          </cell>
          <cell r="E18" t="str">
            <v>Erickson-Green</v>
          </cell>
          <cell r="F18">
            <v>337.42</v>
          </cell>
          <cell r="G18">
            <v>256</v>
          </cell>
        </row>
        <row r="19">
          <cell r="A19" t="str">
            <v>PROD17</v>
          </cell>
          <cell r="B19" t="str">
            <v>Soccer Training Cone Set</v>
          </cell>
          <cell r="C19" t="str">
            <v>Sports</v>
          </cell>
          <cell r="D19" t="str">
            <v>Accessories</v>
          </cell>
          <cell r="E19" t="str">
            <v>Ford, Murphy and Wilson</v>
          </cell>
          <cell r="F19">
            <v>144.53</v>
          </cell>
          <cell r="G19">
            <v>367</v>
          </cell>
        </row>
        <row r="20">
          <cell r="A20" t="str">
            <v>PROD18</v>
          </cell>
          <cell r="B20" t="str">
            <v>Women's Denim Jeans</v>
          </cell>
          <cell r="C20" t="str">
            <v>Clothing</v>
          </cell>
          <cell r="D20" t="str">
            <v>Bottoms</v>
          </cell>
          <cell r="E20" t="str">
            <v>Guerra-Hendrix</v>
          </cell>
          <cell r="F20">
            <v>254.04361702127662</v>
          </cell>
          <cell r="G20">
            <v>343</v>
          </cell>
        </row>
        <row r="21">
          <cell r="A21" t="str">
            <v>PROD19</v>
          </cell>
          <cell r="B21" t="str">
            <v>Knee Support Brace</v>
          </cell>
          <cell r="C21" t="str">
            <v>Sports</v>
          </cell>
          <cell r="D21" t="str">
            <v>Equipment</v>
          </cell>
          <cell r="E21" t="str">
            <v>May-Reese</v>
          </cell>
          <cell r="F21">
            <v>21.34</v>
          </cell>
          <cell r="G21">
            <v>65</v>
          </cell>
        </row>
        <row r="22">
          <cell r="A22" t="str">
            <v>PROD20</v>
          </cell>
          <cell r="B22" t="str">
            <v>Outdoor Sports Water Bottle</v>
          </cell>
          <cell r="C22" t="str">
            <v>Sports</v>
          </cell>
          <cell r="D22" t="str">
            <v>Accessories</v>
          </cell>
          <cell r="E22" t="str">
            <v>Soto-Ellis</v>
          </cell>
          <cell r="F22">
            <v>131.51</v>
          </cell>
          <cell r="G22">
            <v>273.49484536082474</v>
          </cell>
        </row>
        <row r="23">
          <cell r="A23" t="str">
            <v>PROD21</v>
          </cell>
          <cell r="B23" t="str">
            <v>Multi-Purpose Storage Box</v>
          </cell>
          <cell r="C23" t="str">
            <v>Home</v>
          </cell>
          <cell r="D23" t="str">
            <v>Storage</v>
          </cell>
          <cell r="E23" t="str">
            <v>Gardner-Montes</v>
          </cell>
          <cell r="F23">
            <v>123.46</v>
          </cell>
          <cell r="G23">
            <v>76</v>
          </cell>
        </row>
        <row r="24">
          <cell r="A24" t="str">
            <v>PROD22</v>
          </cell>
          <cell r="B24" t="str">
            <v>Carbon Fiber Tennis Racket</v>
          </cell>
          <cell r="C24" t="str">
            <v>Sports</v>
          </cell>
          <cell r="D24" t="str">
            <v>Equipment</v>
          </cell>
          <cell r="E24" t="str">
            <v>Flores, Pineda and Rodriguez</v>
          </cell>
          <cell r="F24">
            <v>484.62</v>
          </cell>
          <cell r="G24">
            <v>432</v>
          </cell>
        </row>
        <row r="25">
          <cell r="A25" t="str">
            <v>PROD23</v>
          </cell>
          <cell r="B25" t="str">
            <v>Men's Formal Shirt</v>
          </cell>
          <cell r="C25" t="str">
            <v>Clothing</v>
          </cell>
          <cell r="D25" t="str">
            <v>Tops</v>
          </cell>
          <cell r="E25" t="str">
            <v>Moon, Mora and Santos</v>
          </cell>
          <cell r="F25">
            <v>254.04361702127662</v>
          </cell>
          <cell r="G25">
            <v>360</v>
          </cell>
        </row>
        <row r="26">
          <cell r="A26" t="str">
            <v>PROD24</v>
          </cell>
          <cell r="B26" t="str">
            <v>Foldable Camping Chair</v>
          </cell>
          <cell r="C26" t="str">
            <v>Sports</v>
          </cell>
          <cell r="D26" t="str">
            <v>Outdoor</v>
          </cell>
          <cell r="E26" t="str">
            <v>Cook Ltd</v>
          </cell>
          <cell r="F26">
            <v>166.06</v>
          </cell>
          <cell r="G26">
            <v>340</v>
          </cell>
        </row>
        <row r="27">
          <cell r="A27" t="str">
            <v>PROD25</v>
          </cell>
          <cell r="B27" t="str">
            <v>Women's Scarf Set</v>
          </cell>
          <cell r="C27" t="str">
            <v>Clothing</v>
          </cell>
          <cell r="D27" t="str">
            <v>Accessories</v>
          </cell>
          <cell r="E27" t="str">
            <v>Brown and Sons</v>
          </cell>
          <cell r="F27">
            <v>174.02</v>
          </cell>
          <cell r="G27">
            <v>268</v>
          </cell>
        </row>
        <row r="28">
          <cell r="A28" t="str">
            <v>PROD26</v>
          </cell>
          <cell r="B28" t="str">
            <v>Wireless Bluetooth Speaker</v>
          </cell>
          <cell r="C28" t="str">
            <v>Electronics</v>
          </cell>
          <cell r="D28" t="str">
            <v>Audio</v>
          </cell>
          <cell r="E28" t="str">
            <v>Reed-Schmidt</v>
          </cell>
          <cell r="F28">
            <v>322.41000000000003</v>
          </cell>
          <cell r="G28">
            <v>213</v>
          </cell>
        </row>
        <row r="29">
          <cell r="A29" t="str">
            <v>PROD27</v>
          </cell>
          <cell r="B29" t="str">
            <v>Decorative Floor Vase</v>
          </cell>
          <cell r="C29" t="str">
            <v>Home</v>
          </cell>
          <cell r="D29" t="str">
            <v>Decor</v>
          </cell>
          <cell r="E29" t="str">
            <v>Khan, Jones and Paul</v>
          </cell>
          <cell r="F29">
            <v>254.04361702127662</v>
          </cell>
          <cell r="G29">
            <v>378</v>
          </cell>
        </row>
        <row r="30">
          <cell r="A30" t="str">
            <v>PROD28</v>
          </cell>
          <cell r="B30" t="str">
            <v>Sports Stopwatch Timer</v>
          </cell>
          <cell r="C30" t="str">
            <v>Sports</v>
          </cell>
          <cell r="D30" t="str">
            <v>Accessories</v>
          </cell>
          <cell r="E30" t="str">
            <v>Burns-Hansen</v>
          </cell>
          <cell r="F30">
            <v>38.76</v>
          </cell>
          <cell r="G30">
            <v>137</v>
          </cell>
        </row>
        <row r="31">
          <cell r="A31" t="str">
            <v>PROD29</v>
          </cell>
          <cell r="B31" t="str">
            <v>Fabric Sofa Throw Blanket</v>
          </cell>
          <cell r="C31" t="str">
            <v>Home</v>
          </cell>
          <cell r="D31" t="str">
            <v>Decor</v>
          </cell>
          <cell r="E31" t="str">
            <v>Hoffman Group</v>
          </cell>
          <cell r="F31">
            <v>218.48</v>
          </cell>
          <cell r="G31">
            <v>276</v>
          </cell>
        </row>
        <row r="32">
          <cell r="A32" t="str">
            <v>PROD30</v>
          </cell>
          <cell r="B32" t="str">
            <v>Stainless Steel Cutlery Set</v>
          </cell>
          <cell r="C32" t="str">
            <v>Home</v>
          </cell>
          <cell r="D32" t="str">
            <v>Kitchen</v>
          </cell>
          <cell r="E32" t="str">
            <v>Stevens, Fernandez and Martin</v>
          </cell>
          <cell r="F32">
            <v>19.52</v>
          </cell>
          <cell r="G32">
            <v>57</v>
          </cell>
        </row>
        <row r="33">
          <cell r="A33" t="str">
            <v>PROD31</v>
          </cell>
          <cell r="B33" t="str">
            <v>Basketball</v>
          </cell>
          <cell r="C33" t="str">
            <v>Sports</v>
          </cell>
          <cell r="D33" t="str">
            <v>Team Sports</v>
          </cell>
          <cell r="E33" t="str">
            <v>Nolan-Snow</v>
          </cell>
          <cell r="F33">
            <v>204.39</v>
          </cell>
          <cell r="G33">
            <v>281</v>
          </cell>
        </row>
        <row r="34">
          <cell r="A34" t="str">
            <v>PROD32</v>
          </cell>
          <cell r="B34" t="str">
            <v>Vitamin C Face Serum</v>
          </cell>
          <cell r="C34" t="str">
            <v>Beauty</v>
          </cell>
          <cell r="D34" t="str">
            <v>Skincare</v>
          </cell>
          <cell r="E34" t="str">
            <v>Griffin Ltd</v>
          </cell>
          <cell r="F34">
            <v>283.83</v>
          </cell>
          <cell r="G34">
            <v>244</v>
          </cell>
        </row>
        <row r="35">
          <cell r="A35" t="str">
            <v>PROD33</v>
          </cell>
          <cell r="B35" t="str">
            <v>Modern Wall Clock</v>
          </cell>
          <cell r="C35" t="str">
            <v>Home</v>
          </cell>
          <cell r="D35" t="str">
            <v>Decor</v>
          </cell>
          <cell r="E35" t="str">
            <v>Weiss-Watson</v>
          </cell>
          <cell r="F35">
            <v>179.77</v>
          </cell>
          <cell r="G35">
            <v>305</v>
          </cell>
        </row>
        <row r="36">
          <cell r="A36" t="str">
            <v>PROD34</v>
          </cell>
          <cell r="B36" t="str">
            <v>Gaming Mechanical Keyboard</v>
          </cell>
          <cell r="C36" t="str">
            <v>Electronics</v>
          </cell>
          <cell r="D36" t="str">
            <v>Computer</v>
          </cell>
          <cell r="E36" t="str">
            <v>Lucero LLC</v>
          </cell>
          <cell r="F36">
            <v>419.28</v>
          </cell>
          <cell r="G36">
            <v>86</v>
          </cell>
        </row>
        <row r="37">
          <cell r="A37" t="str">
            <v>PROD35</v>
          </cell>
          <cell r="B37" t="str">
            <v>Bedroom Table Lamp</v>
          </cell>
          <cell r="C37" t="str">
            <v>Home</v>
          </cell>
          <cell r="D37" t="str">
            <v>Lighting</v>
          </cell>
          <cell r="E37" t="str">
            <v>Jones LLC</v>
          </cell>
          <cell r="F37">
            <v>382.22</v>
          </cell>
          <cell r="G37">
            <v>329</v>
          </cell>
        </row>
        <row r="38">
          <cell r="A38" t="str">
            <v>PROD36</v>
          </cell>
          <cell r="B38" t="str">
            <v>Women's Summer Dress</v>
          </cell>
          <cell r="C38" t="str">
            <v>Clothing</v>
          </cell>
          <cell r="D38" t="str">
            <v>Tops</v>
          </cell>
          <cell r="E38" t="str">
            <v>Smith-Mills</v>
          </cell>
          <cell r="F38">
            <v>223.43</v>
          </cell>
          <cell r="G38">
            <v>154</v>
          </cell>
        </row>
        <row r="39">
          <cell r="A39" t="str">
            <v>PROD37</v>
          </cell>
          <cell r="B39" t="str">
            <v>Men's Casual Sneakers</v>
          </cell>
          <cell r="C39" t="str">
            <v>Clothing</v>
          </cell>
          <cell r="D39" t="str">
            <v>Footwear</v>
          </cell>
          <cell r="E39" t="str">
            <v>Hogan-Lee</v>
          </cell>
          <cell r="F39">
            <v>353.47</v>
          </cell>
          <cell r="G39">
            <v>214</v>
          </cell>
        </row>
        <row r="40">
          <cell r="A40" t="str">
            <v>PROD38</v>
          </cell>
          <cell r="B40" t="str">
            <v>Sports Water Hydration Pack</v>
          </cell>
          <cell r="C40" t="str">
            <v>Sports</v>
          </cell>
          <cell r="D40" t="str">
            <v>Outdoor</v>
          </cell>
          <cell r="E40" t="str">
            <v>Sims-Smith</v>
          </cell>
          <cell r="F40">
            <v>135.61000000000001</v>
          </cell>
          <cell r="G40">
            <v>394</v>
          </cell>
        </row>
        <row r="41">
          <cell r="A41" t="str">
            <v>PROD39</v>
          </cell>
          <cell r="B41" t="str">
            <v>Portable Power Bank</v>
          </cell>
          <cell r="C41" t="str">
            <v>Electronics</v>
          </cell>
          <cell r="D41" t="str">
            <v>Mobile</v>
          </cell>
          <cell r="E41" t="str">
            <v>Cummings and Sons</v>
          </cell>
          <cell r="F41">
            <v>326.06</v>
          </cell>
          <cell r="G41">
            <v>301</v>
          </cell>
        </row>
        <row r="42">
          <cell r="A42" t="str">
            <v>PROD40</v>
          </cell>
          <cell r="B42" t="str">
            <v>Noise-Canceling Headphones</v>
          </cell>
          <cell r="C42" t="str">
            <v>Electronics</v>
          </cell>
          <cell r="D42" t="str">
            <v>Audio</v>
          </cell>
          <cell r="E42" t="str">
            <v>Taylor-Hart</v>
          </cell>
          <cell r="F42">
            <v>38.520000000000003</v>
          </cell>
          <cell r="G42">
            <v>378</v>
          </cell>
        </row>
        <row r="43">
          <cell r="A43" t="str">
            <v>PROD41</v>
          </cell>
          <cell r="B43" t="str">
            <v>Yoga Exercise Mat</v>
          </cell>
          <cell r="C43" t="str">
            <v>Sports</v>
          </cell>
          <cell r="D43" t="str">
            <v>Fitness</v>
          </cell>
          <cell r="E43" t="str">
            <v>Carroll, Long and Mendoza</v>
          </cell>
          <cell r="F43">
            <v>313.26</v>
          </cell>
          <cell r="G43">
            <v>369</v>
          </cell>
        </row>
        <row r="44">
          <cell r="A44" t="str">
            <v>PROD42</v>
          </cell>
          <cell r="B44" t="str">
            <v>Smart Home WiFi Camera</v>
          </cell>
          <cell r="C44" t="str">
            <v>Electronics</v>
          </cell>
          <cell r="D44" t="str">
            <v>Accessories</v>
          </cell>
          <cell r="E44" t="str">
            <v>Holmes LLC</v>
          </cell>
          <cell r="F44">
            <v>450.71</v>
          </cell>
          <cell r="G44">
            <v>389</v>
          </cell>
        </row>
        <row r="45">
          <cell r="A45" t="str">
            <v>PROD43</v>
          </cell>
          <cell r="B45" t="str">
            <v>USB External Hard Drive</v>
          </cell>
          <cell r="C45" t="str">
            <v>Electronics</v>
          </cell>
          <cell r="D45" t="str">
            <v>Computer</v>
          </cell>
          <cell r="E45" t="str">
            <v>Robinson Inc</v>
          </cell>
          <cell r="F45">
            <v>253.33</v>
          </cell>
          <cell r="G45">
            <v>266</v>
          </cell>
        </row>
        <row r="46">
          <cell r="A46" t="str">
            <v>PROD44</v>
          </cell>
          <cell r="B46" t="str">
            <v>Adjustable Jump Rope</v>
          </cell>
          <cell r="C46" t="str">
            <v>Sports</v>
          </cell>
          <cell r="D46" t="str">
            <v>Fitness</v>
          </cell>
          <cell r="E46" t="str">
            <v>Cox Inc</v>
          </cell>
          <cell r="F46">
            <v>167.12</v>
          </cell>
          <cell r="G46">
            <v>316</v>
          </cell>
        </row>
        <row r="47">
          <cell r="A47" t="str">
            <v>PROD45</v>
          </cell>
          <cell r="B47" t="str">
            <v>High-Grip Football</v>
          </cell>
          <cell r="C47" t="str">
            <v>Sports</v>
          </cell>
          <cell r="D47" t="str">
            <v>Team Sports</v>
          </cell>
          <cell r="E47" t="str">
            <v>Bridges, Banks and Cummings</v>
          </cell>
          <cell r="F47">
            <v>318.91000000000003</v>
          </cell>
          <cell r="G47">
            <v>114</v>
          </cell>
        </row>
        <row r="48">
          <cell r="A48" t="str">
            <v>PROD46</v>
          </cell>
          <cell r="B48" t="str">
            <v>Men's Winter Jacket</v>
          </cell>
          <cell r="C48" t="str">
            <v>Clothing</v>
          </cell>
          <cell r="D48" t="str">
            <v>Outerwear</v>
          </cell>
          <cell r="E48" t="str">
            <v>Kelly, Smith and Perez</v>
          </cell>
          <cell r="F48">
            <v>167.34</v>
          </cell>
          <cell r="G48">
            <v>296</v>
          </cell>
        </row>
        <row r="49">
          <cell r="A49" t="str">
            <v>PROD47</v>
          </cell>
          <cell r="B49" t="str">
            <v>Makeup Brush Set</v>
          </cell>
          <cell r="C49" t="str">
            <v>Beauty</v>
          </cell>
          <cell r="D49" t="str">
            <v>Makeup</v>
          </cell>
          <cell r="E49" t="str">
            <v>Cook Inc</v>
          </cell>
          <cell r="F49">
            <v>254.04361702127662</v>
          </cell>
          <cell r="G49">
            <v>431</v>
          </cell>
        </row>
        <row r="50">
          <cell r="A50" t="str">
            <v>PROD48</v>
          </cell>
          <cell r="B50" t="str">
            <v>Car Dashboard Phone Holder</v>
          </cell>
          <cell r="C50" t="str">
            <v>Electronics</v>
          </cell>
          <cell r="D50" t="str">
            <v>Accessories</v>
          </cell>
          <cell r="E50" t="str">
            <v>Byrd, Stewart and Valdez</v>
          </cell>
          <cell r="F50">
            <v>177.98</v>
          </cell>
          <cell r="G50">
            <v>103</v>
          </cell>
        </row>
        <row r="51">
          <cell r="A51" t="str">
            <v>PROD49</v>
          </cell>
          <cell r="B51" t="str">
            <v>Men's Roll-On Perfume</v>
          </cell>
          <cell r="C51" t="str">
            <v>Beauty</v>
          </cell>
          <cell r="D51" t="str">
            <v>Fragrance</v>
          </cell>
          <cell r="E51" t="str">
            <v>Sullivan and Sons</v>
          </cell>
          <cell r="F51">
            <v>43.29</v>
          </cell>
          <cell r="G51">
            <v>267</v>
          </cell>
        </row>
        <row r="52">
          <cell r="A52" t="str">
            <v>PROD50</v>
          </cell>
          <cell r="B52" t="str">
            <v>Boxing Hand Wraps</v>
          </cell>
          <cell r="C52" t="str">
            <v>Sports</v>
          </cell>
          <cell r="D52" t="str">
            <v>Fitness</v>
          </cell>
          <cell r="E52" t="str">
            <v>Smith-King</v>
          </cell>
          <cell r="F52">
            <v>190.29</v>
          </cell>
          <cell r="G52">
            <v>260</v>
          </cell>
        </row>
        <row r="53">
          <cell r="A53" t="str">
            <v>PROD51</v>
          </cell>
          <cell r="B53" t="str">
            <v>HDMI Cable – 2m</v>
          </cell>
          <cell r="C53" t="str">
            <v>Electronics</v>
          </cell>
          <cell r="D53" t="str">
            <v>Accessories</v>
          </cell>
          <cell r="E53" t="str">
            <v>Bautista, Green and Hale</v>
          </cell>
          <cell r="F53">
            <v>88.49</v>
          </cell>
          <cell r="G53">
            <v>246</v>
          </cell>
        </row>
        <row r="54">
          <cell r="A54" t="str">
            <v>PROD52</v>
          </cell>
          <cell r="B54" t="str">
            <v>Rugby Ball</v>
          </cell>
          <cell r="C54" t="str">
            <v>Sports</v>
          </cell>
          <cell r="D54" t="str">
            <v>Team Sports</v>
          </cell>
          <cell r="E54" t="str">
            <v>Harris Inc</v>
          </cell>
          <cell r="F54">
            <v>212.26</v>
          </cell>
          <cell r="G54">
            <v>82</v>
          </cell>
        </row>
        <row r="55">
          <cell r="A55" t="str">
            <v>PROD53</v>
          </cell>
          <cell r="B55" t="str">
            <v>Men's Track Pants</v>
          </cell>
          <cell r="C55" t="str">
            <v>Clothing</v>
          </cell>
          <cell r="D55" t="str">
            <v>Bottoms</v>
          </cell>
          <cell r="E55" t="str">
            <v>Hamilton, Woods and Walker</v>
          </cell>
          <cell r="F55">
            <v>386.56</v>
          </cell>
          <cell r="G55">
            <v>125</v>
          </cell>
        </row>
        <row r="56">
          <cell r="A56" t="str">
            <v>PROD54</v>
          </cell>
          <cell r="B56" t="str">
            <v>Sports Stopwatch Pro</v>
          </cell>
          <cell r="C56" t="str">
            <v>Sports</v>
          </cell>
          <cell r="D56" t="str">
            <v>Accessories</v>
          </cell>
          <cell r="E56" t="str">
            <v>Thompson-French</v>
          </cell>
          <cell r="F56">
            <v>434.84</v>
          </cell>
          <cell r="G56">
            <v>185</v>
          </cell>
        </row>
        <row r="57">
          <cell r="A57" t="str">
            <v>PROD55</v>
          </cell>
          <cell r="B57" t="str">
            <v>Ceramic Plant Pot</v>
          </cell>
          <cell r="C57" t="str">
            <v>Home</v>
          </cell>
          <cell r="D57" t="str">
            <v>Decor</v>
          </cell>
          <cell r="E57" t="str">
            <v>Hatfield, Baird and Torres</v>
          </cell>
          <cell r="F57">
            <v>81.75</v>
          </cell>
          <cell r="G57">
            <v>273.49484536082474</v>
          </cell>
        </row>
        <row r="58">
          <cell r="A58" t="str">
            <v>PROD56</v>
          </cell>
          <cell r="B58" t="str">
            <v>Premium Blanket Throw</v>
          </cell>
          <cell r="C58" t="str">
            <v>Home</v>
          </cell>
          <cell r="D58" t="str">
            <v>Decor</v>
          </cell>
          <cell r="E58" t="str">
            <v>Hernandez, Kennedy and Porter</v>
          </cell>
          <cell r="F58">
            <v>461.47</v>
          </cell>
          <cell r="G58">
            <v>190</v>
          </cell>
        </row>
        <row r="59">
          <cell r="A59" t="str">
            <v>PROD57</v>
          </cell>
          <cell r="B59" t="str">
            <v>Foam Roller</v>
          </cell>
          <cell r="C59" t="str">
            <v>Sports</v>
          </cell>
          <cell r="D59" t="str">
            <v>Fitness</v>
          </cell>
          <cell r="E59" t="str">
            <v>Atkinson, Camacho and Oliver</v>
          </cell>
          <cell r="F59">
            <v>30.62</v>
          </cell>
          <cell r="G59">
            <v>138</v>
          </cell>
        </row>
        <row r="60">
          <cell r="A60" t="str">
            <v>PROD58</v>
          </cell>
          <cell r="B60" t="str">
            <v>Womens Cotton Scarf</v>
          </cell>
          <cell r="C60" t="str">
            <v>Clothing</v>
          </cell>
          <cell r="D60" t="str">
            <v>Accessories</v>
          </cell>
          <cell r="E60" t="str">
            <v>Shepherd-Gould</v>
          </cell>
          <cell r="F60">
            <v>113.83</v>
          </cell>
          <cell r="G60">
            <v>485</v>
          </cell>
        </row>
        <row r="61">
          <cell r="A61" t="str">
            <v>PROD59</v>
          </cell>
          <cell r="B61" t="str">
            <v>Men's Hair Styling Gel</v>
          </cell>
          <cell r="C61" t="str">
            <v>Beauty</v>
          </cell>
          <cell r="D61" t="str">
            <v>Haircare</v>
          </cell>
          <cell r="E61" t="str">
            <v>Cline-Mccarthy</v>
          </cell>
          <cell r="F61">
            <v>17.309999999999999</v>
          </cell>
          <cell r="G61">
            <v>399</v>
          </cell>
        </row>
        <row r="62">
          <cell r="A62" t="str">
            <v>PROD60</v>
          </cell>
          <cell r="B62" t="str">
            <v>Luxury Perfume Spray</v>
          </cell>
          <cell r="C62" t="str">
            <v>Beauty</v>
          </cell>
          <cell r="D62" t="str">
            <v>Fragrance</v>
          </cell>
          <cell r="E62" t="str">
            <v>Gibson, Green and Lopez</v>
          </cell>
          <cell r="F62">
            <v>482.75</v>
          </cell>
          <cell r="G62">
            <v>444</v>
          </cell>
        </row>
        <row r="63">
          <cell r="A63" t="str">
            <v>PROD61</v>
          </cell>
          <cell r="B63" t="str">
            <v>Tennis Ball 3-Pack</v>
          </cell>
          <cell r="C63" t="str">
            <v>Sports</v>
          </cell>
          <cell r="D63" t="str">
            <v>Equipment</v>
          </cell>
          <cell r="E63" t="str">
            <v>Lopez LLC</v>
          </cell>
          <cell r="F63">
            <v>103.45</v>
          </cell>
          <cell r="G63">
            <v>465</v>
          </cell>
        </row>
        <row r="64">
          <cell r="A64" t="str">
            <v>PROD62</v>
          </cell>
          <cell r="B64" t="str">
            <v>Laptop Cooling Pad</v>
          </cell>
          <cell r="C64" t="str">
            <v>Electronics</v>
          </cell>
          <cell r="D64" t="str">
            <v>Computer</v>
          </cell>
          <cell r="E64" t="str">
            <v>Murray, Gould and Ware</v>
          </cell>
          <cell r="F64">
            <v>86.42</v>
          </cell>
          <cell r="G64">
            <v>222</v>
          </cell>
        </row>
        <row r="65">
          <cell r="A65" t="str">
            <v>PROD63</v>
          </cell>
          <cell r="B65" t="str">
            <v>Organic Sunscreen Lotion</v>
          </cell>
          <cell r="C65" t="str">
            <v>Beauty</v>
          </cell>
          <cell r="D65" t="str">
            <v>Skincare</v>
          </cell>
          <cell r="E65" t="str">
            <v>Anderson-Riley</v>
          </cell>
          <cell r="F65">
            <v>266.86</v>
          </cell>
          <cell r="G65">
            <v>458</v>
          </cell>
        </row>
        <row r="66">
          <cell r="A66" t="str">
            <v>PROD64</v>
          </cell>
          <cell r="B66" t="str">
            <v>Matte Lipstick Set</v>
          </cell>
          <cell r="C66" t="str">
            <v>Beauty</v>
          </cell>
          <cell r="D66" t="str">
            <v>Makeup</v>
          </cell>
          <cell r="E66" t="str">
            <v>Zhang Inc</v>
          </cell>
          <cell r="F66">
            <v>299.11</v>
          </cell>
          <cell r="G66">
            <v>118</v>
          </cell>
        </row>
        <row r="67">
          <cell r="A67" t="str">
            <v>PROD65</v>
          </cell>
          <cell r="B67" t="str">
            <v>Adjustable Dumbbells 20kg</v>
          </cell>
          <cell r="C67" t="str">
            <v>Sports</v>
          </cell>
          <cell r="D67" t="str">
            <v>Fitness</v>
          </cell>
          <cell r="E67" t="str">
            <v>Montgomery, Benton and Miller</v>
          </cell>
          <cell r="F67">
            <v>240.63</v>
          </cell>
          <cell r="G67">
            <v>423</v>
          </cell>
        </row>
        <row r="68">
          <cell r="A68" t="str">
            <v>PROD66</v>
          </cell>
          <cell r="B68" t="str">
            <v>Women's Hair Dryer Brush</v>
          </cell>
          <cell r="C68" t="str">
            <v>Beauty</v>
          </cell>
          <cell r="D68" t="str">
            <v>Haircare</v>
          </cell>
          <cell r="E68" t="str">
            <v>Torres, Spencer and Potter</v>
          </cell>
          <cell r="F68">
            <v>340.39</v>
          </cell>
          <cell r="G68">
            <v>177</v>
          </cell>
        </row>
        <row r="69">
          <cell r="A69" t="str">
            <v>PROD67</v>
          </cell>
          <cell r="B69" t="str">
            <v>Smart LED Light Strip</v>
          </cell>
          <cell r="C69" t="str">
            <v>Electronics</v>
          </cell>
          <cell r="D69" t="str">
            <v>Accessories</v>
          </cell>
          <cell r="E69" t="str">
            <v>Flores-Davis</v>
          </cell>
          <cell r="F69">
            <v>349.17</v>
          </cell>
          <cell r="G69">
            <v>476</v>
          </cell>
        </row>
        <row r="70">
          <cell r="A70" t="str">
            <v>PROD68</v>
          </cell>
          <cell r="B70" t="str">
            <v>Wooden Nightstand</v>
          </cell>
          <cell r="C70" t="str">
            <v>Home</v>
          </cell>
          <cell r="D70" t="str">
            <v>Furniture</v>
          </cell>
          <cell r="E70" t="str">
            <v>Wolfe, Ross and Hester</v>
          </cell>
          <cell r="F70">
            <v>243.7</v>
          </cell>
          <cell r="G70">
            <v>130</v>
          </cell>
        </row>
        <row r="71">
          <cell r="A71" t="str">
            <v>PROD69</v>
          </cell>
          <cell r="B71" t="str">
            <v>Men's Sports Shorts</v>
          </cell>
          <cell r="C71" t="str">
            <v>Clothing</v>
          </cell>
          <cell r="D71" t="str">
            <v>Bottoms</v>
          </cell>
          <cell r="E71" t="str">
            <v>Fitzpatrick Ltd</v>
          </cell>
          <cell r="F71">
            <v>218.22</v>
          </cell>
          <cell r="G71">
            <v>224</v>
          </cell>
        </row>
        <row r="72">
          <cell r="A72" t="str">
            <v>PROD70</v>
          </cell>
          <cell r="B72" t="str">
            <v>Kitchen Storage Rack</v>
          </cell>
          <cell r="C72" t="str">
            <v>Home</v>
          </cell>
          <cell r="D72" t="str">
            <v>Storage</v>
          </cell>
          <cell r="E72" t="str">
            <v>Duran Group</v>
          </cell>
          <cell r="F72">
            <v>138.05000000000001</v>
          </cell>
          <cell r="G72">
            <v>89</v>
          </cell>
        </row>
        <row r="73">
          <cell r="A73" t="str">
            <v>PROD71</v>
          </cell>
          <cell r="B73" t="str">
            <v>Hair Repair Oil Treatment</v>
          </cell>
          <cell r="C73" t="str">
            <v>Beauty</v>
          </cell>
          <cell r="D73" t="str">
            <v>Haircare</v>
          </cell>
          <cell r="E73" t="str">
            <v>Hopkins Ltd</v>
          </cell>
          <cell r="F73">
            <v>214.32</v>
          </cell>
          <cell r="G73">
            <v>383</v>
          </cell>
        </row>
        <row r="74">
          <cell r="A74" t="str">
            <v>PROD72</v>
          </cell>
          <cell r="B74" t="str">
            <v>Professional Jump Rope</v>
          </cell>
          <cell r="C74" t="str">
            <v>Sports</v>
          </cell>
          <cell r="D74" t="str">
            <v>Fitness</v>
          </cell>
          <cell r="E74" t="str">
            <v>Davis PLC</v>
          </cell>
          <cell r="F74">
            <v>477.61</v>
          </cell>
          <cell r="G74">
            <v>300</v>
          </cell>
        </row>
        <row r="75">
          <cell r="A75" t="str">
            <v>PROD73</v>
          </cell>
          <cell r="B75" t="str">
            <v>Shin Guards – Adult</v>
          </cell>
          <cell r="C75" t="str">
            <v>Sports</v>
          </cell>
          <cell r="D75" t="str">
            <v>Team Sports</v>
          </cell>
          <cell r="E75" t="str">
            <v>French Ltd</v>
          </cell>
          <cell r="F75">
            <v>107.06</v>
          </cell>
          <cell r="G75">
            <v>359</v>
          </cell>
        </row>
        <row r="76">
          <cell r="A76" t="str">
            <v>PROD74</v>
          </cell>
          <cell r="B76" t="str">
            <v>Bluetooth Car Audio System</v>
          </cell>
          <cell r="C76" t="str">
            <v>Electronics</v>
          </cell>
          <cell r="D76" t="str">
            <v>Audio</v>
          </cell>
          <cell r="E76" t="str">
            <v>Bruce-Bowen</v>
          </cell>
          <cell r="F76">
            <v>403.71</v>
          </cell>
          <cell r="G76">
            <v>159</v>
          </cell>
        </row>
        <row r="77">
          <cell r="A77" t="str">
            <v>PROD75</v>
          </cell>
          <cell r="B77" t="str">
            <v>Women's Ankle Boots</v>
          </cell>
          <cell r="C77" t="str">
            <v>Clothing</v>
          </cell>
          <cell r="D77" t="str">
            <v>Footwear</v>
          </cell>
          <cell r="E77" t="str">
            <v>Poole PLC</v>
          </cell>
          <cell r="F77">
            <v>158.13999999999999</v>
          </cell>
          <cell r="G77">
            <v>82</v>
          </cell>
        </row>
        <row r="78">
          <cell r="A78" t="str">
            <v>PROD76</v>
          </cell>
          <cell r="B78" t="str">
            <v>Wireless Mouse</v>
          </cell>
          <cell r="C78" t="str">
            <v>Electronics</v>
          </cell>
          <cell r="D78" t="str">
            <v>Computer</v>
          </cell>
          <cell r="E78" t="str">
            <v>Larson Ltd</v>
          </cell>
          <cell r="F78">
            <v>392.89</v>
          </cell>
          <cell r="G78">
            <v>320</v>
          </cell>
        </row>
        <row r="79">
          <cell r="A79" t="str">
            <v>PROD77</v>
          </cell>
          <cell r="B79" t="str">
            <v>WiFi Mesh Router</v>
          </cell>
          <cell r="C79" t="str">
            <v>Electronics</v>
          </cell>
          <cell r="D79" t="str">
            <v>Appliances</v>
          </cell>
          <cell r="E79" t="str">
            <v>White, Reeves and Woods</v>
          </cell>
          <cell r="F79">
            <v>480.9</v>
          </cell>
          <cell r="G79">
            <v>104</v>
          </cell>
        </row>
        <row r="80">
          <cell r="A80" t="str">
            <v>PROD78</v>
          </cell>
          <cell r="B80" t="str">
            <v>Essential Oil Diffuser</v>
          </cell>
          <cell r="C80" t="str">
            <v>Home</v>
          </cell>
          <cell r="D80" t="str">
            <v>Decor</v>
          </cell>
          <cell r="E80" t="str">
            <v>Hernandez Inc</v>
          </cell>
          <cell r="F80">
            <v>325.26</v>
          </cell>
          <cell r="G80">
            <v>400</v>
          </cell>
        </row>
        <row r="81">
          <cell r="A81" t="str">
            <v>PROD79</v>
          </cell>
          <cell r="B81" t="str">
            <v>Decorative Lamp Shade</v>
          </cell>
          <cell r="C81" t="str">
            <v>Home</v>
          </cell>
          <cell r="D81" t="str">
            <v>Lighting</v>
          </cell>
          <cell r="E81" t="str">
            <v>Ramirez-Hanson</v>
          </cell>
          <cell r="F81">
            <v>228.53</v>
          </cell>
          <cell r="G81">
            <v>469</v>
          </cell>
        </row>
        <row r="82">
          <cell r="A82" t="str">
            <v>PROD80</v>
          </cell>
          <cell r="B82" t="str">
            <v>Wall-Mounted Spice Rack</v>
          </cell>
          <cell r="C82" t="str">
            <v>Home</v>
          </cell>
          <cell r="D82" t="str">
            <v>Kitchen</v>
          </cell>
          <cell r="E82" t="str">
            <v>Allison Ltd</v>
          </cell>
          <cell r="F82">
            <v>143.43</v>
          </cell>
          <cell r="G82">
            <v>58</v>
          </cell>
        </row>
        <row r="83">
          <cell r="A83" t="str">
            <v>PROD81</v>
          </cell>
          <cell r="B83" t="str">
            <v>Badminton Racket Set</v>
          </cell>
          <cell r="C83" t="str">
            <v>Sports</v>
          </cell>
          <cell r="D83" t="str">
            <v>Equipment</v>
          </cell>
          <cell r="E83" t="str">
            <v>Robinson-Brown</v>
          </cell>
          <cell r="F83">
            <v>285.54000000000002</v>
          </cell>
          <cell r="G83">
            <v>358</v>
          </cell>
        </row>
        <row r="84">
          <cell r="A84" t="str">
            <v>PROD82</v>
          </cell>
          <cell r="B84" t="str">
            <v>Fitness Resistance Bands</v>
          </cell>
          <cell r="C84" t="str">
            <v>Sports</v>
          </cell>
          <cell r="D84" t="str">
            <v>Fitness</v>
          </cell>
          <cell r="E84" t="str">
            <v>Reese-Watson</v>
          </cell>
          <cell r="F84">
            <v>152.91999999999999</v>
          </cell>
          <cell r="G84">
            <v>281</v>
          </cell>
        </row>
        <row r="85">
          <cell r="A85" t="str">
            <v>PROD83</v>
          </cell>
          <cell r="B85" t="str">
            <v>Hydrating Face Cleanser</v>
          </cell>
          <cell r="C85" t="str">
            <v>Beauty</v>
          </cell>
          <cell r="D85" t="str">
            <v>Skincare</v>
          </cell>
          <cell r="E85" t="str">
            <v>Butler Group</v>
          </cell>
          <cell r="F85">
            <v>254.04361702127662</v>
          </cell>
          <cell r="G85">
            <v>159</v>
          </cell>
        </row>
        <row r="86">
          <cell r="A86" t="str">
            <v>PROD84</v>
          </cell>
          <cell r="B86" t="str">
            <v>Wooden Bookshelf</v>
          </cell>
          <cell r="C86" t="str">
            <v>Home</v>
          </cell>
          <cell r="D86" t="str">
            <v>Furniture</v>
          </cell>
          <cell r="E86" t="str">
            <v>Collins-Stephenson</v>
          </cell>
          <cell r="F86">
            <v>388.46</v>
          </cell>
          <cell r="G86">
            <v>208</v>
          </cell>
        </row>
        <row r="87">
          <cell r="A87" t="str">
            <v>PROD85</v>
          </cell>
          <cell r="B87" t="str">
            <v>Women's Beanie Hat</v>
          </cell>
          <cell r="C87" t="str">
            <v>Clothing</v>
          </cell>
          <cell r="D87" t="str">
            <v>Accessories</v>
          </cell>
          <cell r="E87" t="str">
            <v>Richardson-Carrillo</v>
          </cell>
          <cell r="F87">
            <v>119.57</v>
          </cell>
          <cell r="G87">
            <v>210</v>
          </cell>
        </row>
        <row r="88">
          <cell r="A88" t="str">
            <v>PROD86</v>
          </cell>
          <cell r="B88" t="str">
            <v>Kitchen Cutting Board</v>
          </cell>
          <cell r="C88" t="str">
            <v>Home</v>
          </cell>
          <cell r="D88" t="str">
            <v>Kitchen</v>
          </cell>
          <cell r="E88" t="str">
            <v>Taylor, Dodson and Johnston</v>
          </cell>
          <cell r="F88">
            <v>176.07</v>
          </cell>
          <cell r="G88">
            <v>82</v>
          </cell>
        </row>
        <row r="89">
          <cell r="A89" t="str">
            <v>PROD87</v>
          </cell>
          <cell r="B89" t="str">
            <v>LED Bedside Lamp</v>
          </cell>
          <cell r="C89" t="str">
            <v>Home</v>
          </cell>
          <cell r="D89" t="str">
            <v>Lighting</v>
          </cell>
          <cell r="E89" t="str">
            <v>Aguilar, Horton and Lewis</v>
          </cell>
          <cell r="F89">
            <v>371.38</v>
          </cell>
          <cell r="G89">
            <v>220</v>
          </cell>
        </row>
        <row r="90">
          <cell r="A90" t="str">
            <v>PROD88</v>
          </cell>
          <cell r="B90" t="str">
            <v>Sports Wrist Sweatbands</v>
          </cell>
          <cell r="C90" t="str">
            <v>Sports</v>
          </cell>
          <cell r="D90" t="str">
            <v>Accessories</v>
          </cell>
          <cell r="E90" t="str">
            <v>Olsen-Daniels</v>
          </cell>
          <cell r="F90">
            <v>131.24</v>
          </cell>
          <cell r="G90">
            <v>232</v>
          </cell>
        </row>
        <row r="91">
          <cell r="A91" t="str">
            <v>PROD89</v>
          </cell>
          <cell r="B91" t="str">
            <v>Face Foundation Kit</v>
          </cell>
          <cell r="C91" t="str">
            <v>Beauty</v>
          </cell>
          <cell r="D91" t="str">
            <v>Makeup</v>
          </cell>
          <cell r="E91" t="str">
            <v>Taylor-Elliott</v>
          </cell>
          <cell r="F91">
            <v>183.04</v>
          </cell>
          <cell r="G91">
            <v>457</v>
          </cell>
        </row>
        <row r="92">
          <cell r="A92" t="str">
            <v>PROD90</v>
          </cell>
          <cell r="B92" t="str">
            <v>Gaming Mouse Pad XL</v>
          </cell>
          <cell r="C92" t="str">
            <v>Electronics</v>
          </cell>
          <cell r="D92" t="str">
            <v>Accessories</v>
          </cell>
          <cell r="E92" t="str">
            <v>Sharp, Taylor and Rodriguez</v>
          </cell>
          <cell r="F92">
            <v>340.14</v>
          </cell>
          <cell r="G92">
            <v>361</v>
          </cell>
        </row>
        <row r="93">
          <cell r="A93" t="str">
            <v>PROD91</v>
          </cell>
          <cell r="B93" t="str">
            <v>Women's High Heels</v>
          </cell>
          <cell r="C93" t="str">
            <v>Clothing</v>
          </cell>
          <cell r="D93" t="str">
            <v>Footwear</v>
          </cell>
          <cell r="E93" t="str">
            <v>Smith-Charles</v>
          </cell>
          <cell r="F93">
            <v>438.25</v>
          </cell>
          <cell r="G93">
            <v>496</v>
          </cell>
        </row>
        <row r="94">
          <cell r="A94" t="str">
            <v>PROD92</v>
          </cell>
          <cell r="B94" t="str">
            <v>Microwave Oven</v>
          </cell>
          <cell r="C94" t="str">
            <v>Home</v>
          </cell>
          <cell r="D94" t="str">
            <v>Appliances</v>
          </cell>
          <cell r="E94" t="str">
            <v>Green, Powell and Palmer</v>
          </cell>
          <cell r="F94">
            <v>447.43</v>
          </cell>
          <cell r="G94">
            <v>191</v>
          </cell>
        </row>
        <row r="95">
          <cell r="A95" t="str">
            <v>PROD93</v>
          </cell>
          <cell r="B95" t="str">
            <v>USB-C Laptop Charger</v>
          </cell>
          <cell r="C95" t="str">
            <v>Electronics</v>
          </cell>
          <cell r="D95" t="str">
            <v>Computer</v>
          </cell>
          <cell r="E95" t="str">
            <v>Martin LLC</v>
          </cell>
          <cell r="F95">
            <v>377.52</v>
          </cell>
          <cell r="G95">
            <v>485</v>
          </cell>
        </row>
        <row r="96">
          <cell r="A96" t="str">
            <v>PROD94</v>
          </cell>
          <cell r="B96" t="str">
            <v>Vitamin E Body Lotion</v>
          </cell>
          <cell r="C96" t="str">
            <v>Beauty</v>
          </cell>
          <cell r="D96" t="str">
            <v>Skincare</v>
          </cell>
          <cell r="E96" t="str">
            <v>Hoffman-Williams</v>
          </cell>
          <cell r="F96">
            <v>358.47</v>
          </cell>
          <cell r="G96">
            <v>213</v>
          </cell>
        </row>
        <row r="97">
          <cell r="A97" t="str">
            <v>PROD95</v>
          </cell>
          <cell r="B97" t="str">
            <v>Sports Stopwatch Basic</v>
          </cell>
          <cell r="C97" t="str">
            <v>Sports</v>
          </cell>
          <cell r="D97" t="str">
            <v>Accessories</v>
          </cell>
          <cell r="E97" t="str">
            <v>Wilson Group</v>
          </cell>
          <cell r="F97">
            <v>60.65</v>
          </cell>
          <cell r="G97">
            <v>75</v>
          </cell>
        </row>
        <row r="98">
          <cell r="A98" t="str">
            <v>PROD96</v>
          </cell>
          <cell r="B98" t="str">
            <v>Women's Formal Blazer</v>
          </cell>
          <cell r="C98" t="str">
            <v>Clothing</v>
          </cell>
          <cell r="D98" t="str">
            <v>Outerwear</v>
          </cell>
          <cell r="E98" t="str">
            <v>Phillips and Sons</v>
          </cell>
          <cell r="F98">
            <v>358.47</v>
          </cell>
          <cell r="G98">
            <v>143</v>
          </cell>
        </row>
        <row r="99">
          <cell r="A99" t="str">
            <v>PROD97</v>
          </cell>
          <cell r="B99" t="str">
            <v>Cricket Bat</v>
          </cell>
          <cell r="C99" t="str">
            <v>Sports</v>
          </cell>
          <cell r="D99" t="str">
            <v>Team Sports</v>
          </cell>
          <cell r="E99" t="str">
            <v>Khan LLC</v>
          </cell>
          <cell r="F99">
            <v>245.98</v>
          </cell>
          <cell r="G99">
            <v>471</v>
          </cell>
        </row>
        <row r="100">
          <cell r="A100" t="str">
            <v>PROD98</v>
          </cell>
          <cell r="B100" t="str">
            <v>Portable Bluetooth Speaker</v>
          </cell>
          <cell r="C100" t="str">
            <v>Electronics</v>
          </cell>
          <cell r="D100" t="str">
            <v>Audio</v>
          </cell>
          <cell r="E100" t="str">
            <v>Flores-King</v>
          </cell>
          <cell r="F100">
            <v>431.67</v>
          </cell>
          <cell r="G100">
            <v>73</v>
          </cell>
        </row>
        <row r="101">
          <cell r="A101" t="str">
            <v>PROD99</v>
          </cell>
          <cell r="B101" t="str">
            <v>Stainless Steel Cookware Set</v>
          </cell>
          <cell r="C101" t="str">
            <v>Home</v>
          </cell>
          <cell r="D101" t="str">
            <v>Kitchen</v>
          </cell>
          <cell r="E101" t="str">
            <v>Campbell Ltd</v>
          </cell>
          <cell r="F101">
            <v>201.41</v>
          </cell>
          <cell r="G101">
            <v>146</v>
          </cell>
        </row>
      </sheetData>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Detail"/>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AppData\Local\Packages\5319275A.WhatsAppDesktop_cv1g1gvanyjgm\LocalState\sessions\798429E8F82DF6B2DAF72E3D2E32B935698BB390\transfers\2026-33\Module%20End%20Excel%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HP\AppData\Local\Packages\5319275A.WhatsAppDesktop_cv1g1gvanyjgm\LocalState\sessions\798429E8F82DF6B2DAF72E3D2E32B935698BB390\transfers\2026-33\Module%20End%20Excel%2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HP\AppData\Local\Packages\5319275A.WhatsAppDesktop_cv1g1gvanyjgm\LocalState\sessions\798429E8F82DF6B2DAF72E3D2E32B935698BB390\transfers\2026-33\Module%20End%20Excel%201.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HP\AppData\Local\Packages\5319275A.WhatsAppDesktop_cv1g1gvanyjgm\LocalState\sessions\798429E8F82DF6B2DAF72E3D2E32B935698BB390\transfers\2026-33\Module%20End%20Excel%201.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588742361113" createdVersion="8" refreshedVersion="8" minRefreshableVersion="3" recordCount="2001" xr:uid="{35D471E3-2A15-4E70-B514-1919FF0E9427}">
  <cacheSource type="worksheet">
    <worksheetSource ref="Q1:S1048576" sheet="pivot Tables " r:id="rId2"/>
  </cacheSource>
  <cacheFields count="5">
    <cacheField name="Order_Date" numFmtId="164">
      <sharedItems containsNonDate="0" containsDate="1" containsString="0" containsBlank="1" minDate="2023-10-14T00:00:00" maxDate="2025-10-14T00:00:00" count="684">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m/>
      </sharedItems>
      <fieldGroup par="4"/>
    </cacheField>
    <cacheField name="Total_Amount" numFmtId="0">
      <sharedItems containsString="0" containsBlank="1" containsNumber="1" minValue="18.459" maxValue="3908.2428"/>
    </cacheField>
    <cacheField name="Months (Order_Date)" numFmtId="0" databaseField="0">
      <fieldGroup base="0">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0">
        <rangePr groupBy="quarters" startDate="2023-10-14T00:00:00" endDate="2025-10-14T00:00:00"/>
        <groupItems count="6">
          <s v="&lt;14-10-2023"/>
          <s v="Qtr1"/>
          <s v="Qtr2"/>
          <s v="Qtr3"/>
          <s v="Qtr4"/>
          <s v="&gt;14-10-2025"/>
        </groupItems>
      </fieldGroup>
    </cacheField>
    <cacheField name="Years (Order_Date)" numFmtId="0" databaseField="0">
      <fieldGroup base="0">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9446085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596327777777" createdVersion="8" refreshedVersion="8" minRefreshableVersion="3" recordCount="2000" xr:uid="{AD4369C8-B5AB-44B5-8ECC-27802E137587}">
  <cacheSource type="worksheet">
    <worksheetSource name="Table11" r:id="rId2"/>
  </cacheSource>
  <cacheFields count="2">
    <cacheField name="Payment_Type" numFmtId="0">
      <sharedItems count="3">
        <s v="Credit Card"/>
        <s v="PayPal"/>
        <s v="COD"/>
      </sharedItems>
    </cacheField>
    <cacheField name="Total_Amount" numFmtId="0">
      <sharedItems containsSemiMixedTypes="0" containsString="0" containsNumber="1" minValue="18.459" maxValue="3908.2428"/>
    </cacheField>
  </cacheFields>
  <extLst>
    <ext xmlns:x14="http://schemas.microsoft.com/office/spreadsheetml/2009/9/main" uri="{725AE2AE-9491-48be-B2B4-4EB974FC3084}">
      <x14:pivotCacheDefinition pivotCacheId="173121712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600871064817" createdVersion="8" refreshedVersion="8" minRefreshableVersion="3" recordCount="2000" xr:uid="{43800DA7-D85D-4433-9B2B-CF2159F164FC}">
  <cacheSource type="worksheet">
    <worksheetSource name="Table12" r:id="rId2"/>
  </cacheSource>
  <cacheFields count="3">
    <cacheField name="Gender" numFmtId="0">
      <sharedItems count="2">
        <s v="Female"/>
        <s v="Male"/>
      </sharedItems>
    </cacheField>
    <cacheField name="Category" numFmtId="0">
      <sharedItems count="5">
        <s v="Sports"/>
        <s v="Electronics"/>
        <s v="Beauty"/>
        <s v="Home"/>
        <s v="Clothing"/>
      </sharedItems>
    </cacheField>
    <cacheField name="Total_Amount" numFmtId="0">
      <sharedItems containsSemiMixedTypes="0" containsString="0" containsNumber="1" minValue="18.459" maxValue="3908.2428"/>
    </cacheField>
  </cacheFields>
  <extLst>
    <ext xmlns:x14="http://schemas.microsoft.com/office/spreadsheetml/2009/9/main" uri="{725AE2AE-9491-48be-B2B4-4EB974FC3084}">
      <x14:pivotCacheDefinition pivotCacheId="68321865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p" refreshedDate="46244.603828356485" createdVersion="8" refreshedVersion="8" minRefreshableVersion="3" recordCount="2000" xr:uid="{9E4034B1-A8F9-4775-8444-B790B7442E9E}">
  <cacheSource type="worksheet">
    <worksheetSource name="Table13" r:id="rId2"/>
  </cacheSource>
  <cacheFields count="2">
    <cacheField name="Total_Amount" numFmtId="0">
      <sharedItems containsSemiMixedTypes="0" containsString="0" containsNumber="1" minValue="18.459" maxValue="3908.2428"/>
    </cacheField>
    <cacheField name="Region" numFmtId="0">
      <sharedItems count="4">
        <s v="North"/>
        <s v="West"/>
        <s v="South"/>
        <s v="East"/>
      </sharedItems>
    </cacheField>
  </cacheFields>
  <extLst>
    <ext xmlns:x14="http://schemas.microsoft.com/office/spreadsheetml/2009/9/main" uri="{725AE2AE-9491-48be-B2B4-4EB974FC3084}">
      <x14:pivotCacheDefinition pivotCacheId="1731790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n v="198.41640000000001"/>
  </r>
  <r>
    <x v="1"/>
    <n v="228.7893"/>
  </r>
  <r>
    <x v="2"/>
    <n v="2742.15"/>
  </r>
  <r>
    <x v="3"/>
    <n v="774.0684"/>
  </r>
  <r>
    <x v="4"/>
    <n v="1833.4380000000001"/>
  </r>
  <r>
    <x v="5"/>
    <n v="357.23430000000002"/>
  </r>
  <r>
    <x v="6"/>
    <n v="1335.027"/>
  </r>
  <r>
    <x v="7"/>
    <n v="1054.5612000000001"/>
  </r>
  <r>
    <x v="8"/>
    <n v="1250.6175000000001"/>
  </r>
  <r>
    <x v="9"/>
    <n v="1344.6818000000001"/>
  </r>
  <r>
    <x v="10"/>
    <n v="259.1259"/>
  </r>
  <r>
    <x v="11"/>
    <n v="952.57439999999997"/>
  </r>
  <r>
    <x v="12"/>
    <n v="2552.5367999999999"/>
  </r>
  <r>
    <x v="13"/>
    <n v="443.66"/>
  </r>
  <r>
    <x v="14"/>
    <n v="1145.8548000000001"/>
  </r>
  <r>
    <x v="15"/>
    <n v="2509.4591999999998"/>
  </r>
  <r>
    <x v="16"/>
    <n v="677.97"/>
  </r>
  <r>
    <x v="17"/>
    <n v="774.14260000000002"/>
  </r>
  <r>
    <x v="18"/>
    <n v="838.84500000000003"/>
  </r>
  <r>
    <x v="19"/>
    <n v="1782.4512"/>
  </r>
  <r>
    <x v="20"/>
    <n v="2159.4276"/>
  </r>
  <r>
    <x v="21"/>
    <n v="459.85680000000002"/>
  </r>
  <r>
    <x v="22"/>
    <n v="2850.1122"/>
  </r>
  <r>
    <x v="23"/>
    <n v="661.73760000000004"/>
  </r>
  <r>
    <x v="24"/>
    <n v="216.50399999999999"/>
  </r>
  <r>
    <x v="25"/>
    <n v="2933.3224"/>
  </r>
  <r>
    <x v="26"/>
    <n v="599.65440000000001"/>
  </r>
  <r>
    <x v="27"/>
    <n v="2030.5700999999999"/>
  </r>
  <r>
    <x v="28"/>
    <n v="132.09379999999999"/>
  </r>
  <r>
    <x v="29"/>
    <n v="1535.6780000000001"/>
  </r>
  <r>
    <x v="30"/>
    <n v="373.56060000000002"/>
  </r>
  <r>
    <x v="31"/>
    <n v="288.98239999999998"/>
  </r>
  <r>
    <x v="32"/>
    <n v="1154.8943999999999"/>
  </r>
  <r>
    <x v="33"/>
    <n v="1219.4269999999999"/>
  </r>
  <r>
    <x v="34"/>
    <n v="2148.1212"/>
  </r>
  <r>
    <x v="35"/>
    <n v="354.32639999999998"/>
  </r>
  <r>
    <x v="36"/>
    <n v="1409.9903999999999"/>
  </r>
  <r>
    <x v="37"/>
    <n v="266.65440000000001"/>
  </r>
  <r>
    <x v="38"/>
    <n v="2764.8031999999998"/>
  </r>
  <r>
    <x v="39"/>
    <n v="1105.3432"/>
  </r>
  <r>
    <x v="40"/>
    <n v="1625.3796"/>
  </r>
  <r>
    <x v="41"/>
    <n v="945.21720000000016"/>
  </r>
  <r>
    <x v="42"/>
    <n v="1537.452"/>
  </r>
  <r>
    <x v="43"/>
    <n v="1864.3176000000001"/>
  </r>
  <r>
    <x v="44"/>
    <n v="322.3528"/>
  </r>
  <r>
    <x v="45"/>
    <n v="1050.5039999999999"/>
  </r>
  <r>
    <x v="46"/>
    <n v="393.5686"/>
  </r>
  <r>
    <x v="23"/>
    <n v="116.77079999999999"/>
  </r>
  <r>
    <x v="47"/>
    <n v="372.33359999999999"/>
  </r>
  <r>
    <x v="48"/>
    <n v="707.77440000000013"/>
  </r>
  <r>
    <x v="49"/>
    <n v="190.83600000000001"/>
  </r>
  <r>
    <x v="50"/>
    <n v="169.9854"/>
  </r>
  <r>
    <x v="51"/>
    <n v="486.06330000000003"/>
  </r>
  <r>
    <x v="43"/>
    <n v="783.30449999999996"/>
  </r>
  <r>
    <x v="52"/>
    <n v="1592.4947999999999"/>
  </r>
  <r>
    <x v="53"/>
    <n v="783.59400000000005"/>
  </r>
  <r>
    <x v="54"/>
    <n v="1567.356"/>
  </r>
  <r>
    <x v="55"/>
    <n v="979.43039999999996"/>
  </r>
  <r>
    <x v="56"/>
    <n v="2552.3015999999998"/>
  </r>
  <r>
    <x v="57"/>
    <n v="767.17410000000007"/>
  </r>
  <r>
    <x v="58"/>
    <n v="180.93530000000001"/>
  </r>
  <r>
    <x v="59"/>
    <n v="307.43439999999998"/>
  </r>
  <r>
    <x v="60"/>
    <n v="412.66719999999998"/>
  </r>
  <r>
    <x v="61"/>
    <n v="230.60300000000001"/>
  </r>
  <r>
    <x v="62"/>
    <n v="1088.6371340062115"/>
  </r>
  <r>
    <x v="63"/>
    <n v="1301.9864"/>
  </r>
  <r>
    <x v="64"/>
    <n v="2670.74"/>
  </r>
  <r>
    <x v="65"/>
    <n v="791.33600000000001"/>
  </r>
  <r>
    <x v="66"/>
    <n v="204.93440000000001"/>
  </r>
  <r>
    <x v="67"/>
    <n v="1706.1695999999999"/>
  </r>
  <r>
    <x v="68"/>
    <n v="1087.997808251168"/>
  </r>
  <r>
    <x v="69"/>
    <n v="1243.038"/>
  </r>
  <r>
    <x v="70"/>
    <n v="503.97620000000012"/>
  </r>
  <r>
    <x v="71"/>
    <n v="968.18819999999994"/>
  </r>
  <r>
    <x v="72"/>
    <n v="166.482"/>
  </r>
  <r>
    <x v="73"/>
    <n v="2156.5544"/>
  </r>
  <r>
    <x v="1"/>
    <n v="1029.4649999999999"/>
  </r>
  <r>
    <x v="74"/>
    <n v="502.10860000000002"/>
  </r>
  <r>
    <x v="75"/>
    <n v="1512.924"/>
  </r>
  <r>
    <x v="76"/>
    <n v="289.99450000000002"/>
  </r>
  <r>
    <x v="77"/>
    <n v="415.73379999999997"/>
  </r>
  <r>
    <x v="78"/>
    <n v="272.79750000000001"/>
  </r>
  <r>
    <x v="79"/>
    <n v="1010.2344000000001"/>
  </r>
  <r>
    <x v="80"/>
    <n v="133.4332"/>
  </r>
  <r>
    <x v="76"/>
    <n v="1090.0558237722053"/>
  </r>
  <r>
    <x v="54"/>
    <n v="386.38400000000001"/>
  </r>
  <r>
    <x v="81"/>
    <n v="1943.0927999999999"/>
  </r>
  <r>
    <x v="82"/>
    <n v="2777.4432000000002"/>
  </r>
  <r>
    <x v="83"/>
    <n v="374.66759999999999"/>
  </r>
  <r>
    <x v="84"/>
    <n v="705.78959999999995"/>
  </r>
  <r>
    <x v="85"/>
    <n v="616.21119999999996"/>
  </r>
  <r>
    <x v="86"/>
    <n v="339.27080000000001"/>
  </r>
  <r>
    <x v="87"/>
    <n v="578.11989999999992"/>
  </r>
  <r>
    <x v="88"/>
    <n v="556.78399999999999"/>
  </r>
  <r>
    <x v="89"/>
    <n v="1090.8604113385834"/>
  </r>
  <r>
    <x v="90"/>
    <n v="117.4588"/>
  </r>
  <r>
    <x v="91"/>
    <n v="792.32599999999991"/>
  </r>
  <r>
    <x v="92"/>
    <n v="1669.3068000000001"/>
  </r>
  <r>
    <x v="93"/>
    <n v="1581.2496000000001"/>
  </r>
  <r>
    <x v="94"/>
    <n v="1235.7372"/>
  </r>
  <r>
    <x v="43"/>
    <n v="658.46"/>
  </r>
  <r>
    <x v="95"/>
    <n v="895.30439999999999"/>
  </r>
  <r>
    <x v="25"/>
    <n v="717.25760000000002"/>
  </r>
  <r>
    <x v="96"/>
    <n v="2997.615600000001"/>
  </r>
  <r>
    <x v="97"/>
    <n v="1636.1117999999999"/>
  </r>
  <r>
    <x v="98"/>
    <n v="602.25120000000004"/>
  </r>
  <r>
    <x v="99"/>
    <n v="1605.5052000000001"/>
  </r>
  <r>
    <x v="100"/>
    <n v="2060.3912"/>
  </r>
  <r>
    <x v="101"/>
    <n v="2372.5230000000001"/>
  </r>
  <r>
    <x v="102"/>
    <n v="1027.7357999999999"/>
  </r>
  <r>
    <x v="103"/>
    <n v="882.57440000000008"/>
  </r>
  <r>
    <x v="104"/>
    <n v="1674.5057999999999"/>
  </r>
  <r>
    <x v="105"/>
    <n v="2020.7097000000001"/>
  </r>
  <r>
    <x v="106"/>
    <n v="225.57599999999999"/>
  </r>
  <r>
    <x v="107"/>
    <n v="1388.9190000000001"/>
  </r>
  <r>
    <x v="108"/>
    <n v="3239.3580000000002"/>
  </r>
  <r>
    <x v="109"/>
    <n v="2404.8024"/>
  </r>
  <r>
    <x v="110"/>
    <n v="1007.223"/>
  </r>
  <r>
    <x v="111"/>
    <n v="115.5"/>
  </r>
  <r>
    <x v="112"/>
    <n v="215.14420000000001"/>
  </r>
  <r>
    <x v="113"/>
    <n v="1239.5606"/>
  </r>
  <r>
    <x v="114"/>
    <n v="1245.3119999999999"/>
  </r>
  <r>
    <x v="115"/>
    <n v="379.69920000000002"/>
  </r>
  <r>
    <x v="116"/>
    <n v="893.38200000000006"/>
  </r>
  <r>
    <x v="117"/>
    <n v="70.960000000000008"/>
  </r>
  <r>
    <x v="118"/>
    <n v="803.9944999999999"/>
  </r>
  <r>
    <x v="119"/>
    <n v="926.7263999999999"/>
  </r>
  <r>
    <x v="120"/>
    <n v="2762.1428999999998"/>
  </r>
  <r>
    <x v="121"/>
    <n v="1304.9459999999999"/>
  </r>
  <r>
    <x v="122"/>
    <n v="548.27499999999998"/>
  </r>
  <r>
    <x v="123"/>
    <n v="782.17539999999997"/>
  </r>
  <r>
    <x v="124"/>
    <n v="850.29750000000001"/>
  </r>
  <r>
    <x v="125"/>
    <n v="3306.1392000000001"/>
  </r>
  <r>
    <x v="126"/>
    <n v="496.97340000000003"/>
  </r>
  <r>
    <x v="127"/>
    <n v="273.08879999999999"/>
  </r>
  <r>
    <x v="128"/>
    <n v="1349.0568000000001"/>
  </r>
  <r>
    <x v="129"/>
    <n v="2471.6376"/>
  </r>
  <r>
    <x v="130"/>
    <n v="201.59700000000001"/>
  </r>
  <r>
    <x v="53"/>
    <n v="641.73599999999999"/>
  </r>
  <r>
    <x v="131"/>
    <n v="2147.5500000000002"/>
  </r>
  <r>
    <x v="65"/>
    <n v="948.12300000000005"/>
  </r>
  <r>
    <x v="132"/>
    <n v="372.923"/>
  </r>
  <r>
    <x v="133"/>
    <n v="1443.7103999999999"/>
  </r>
  <r>
    <x v="119"/>
    <n v="1278.3407999999999"/>
  </r>
  <r>
    <x v="134"/>
    <n v="540.90719999999999"/>
  </r>
  <r>
    <x v="135"/>
    <n v="977.04880000000014"/>
  </r>
  <r>
    <x v="71"/>
    <n v="1753.23"/>
  </r>
  <r>
    <x v="136"/>
    <n v="562.32820000000004"/>
  </r>
  <r>
    <x v="35"/>
    <n v="475.9819"/>
  </r>
  <r>
    <x v="137"/>
    <n v="1432.2744"/>
  </r>
  <r>
    <x v="138"/>
    <n v="1194.9503999999999"/>
  </r>
  <r>
    <x v="139"/>
    <n v="1584.7840000000001"/>
  </r>
  <r>
    <x v="104"/>
    <n v="193.55719999999999"/>
  </r>
  <r>
    <x v="140"/>
    <n v="1491.7896000000001"/>
  </r>
  <r>
    <x v="141"/>
    <n v="300.2022"/>
  </r>
  <r>
    <x v="142"/>
    <n v="3077.5992000000001"/>
  </r>
  <r>
    <x v="143"/>
    <n v="1843.04"/>
  </r>
  <r>
    <x v="144"/>
    <n v="79.775999999999996"/>
  </r>
  <r>
    <x v="145"/>
    <n v="93.909199999999998"/>
  </r>
  <r>
    <x v="146"/>
    <n v="193.1234"/>
  </r>
  <r>
    <x v="147"/>
    <n v="1084.6812"/>
  </r>
  <r>
    <x v="148"/>
    <n v="455.60099999999989"/>
  </r>
  <r>
    <x v="149"/>
    <n v="952.84559999999999"/>
  </r>
  <r>
    <x v="103"/>
    <n v="473.66070000000002"/>
  </r>
  <r>
    <x v="150"/>
    <n v="485.55839999999989"/>
  </r>
  <r>
    <x v="151"/>
    <n v="1741.557"/>
  </r>
  <r>
    <x v="152"/>
    <n v="2343.4616000000001"/>
  </r>
  <r>
    <x v="153"/>
    <n v="1620.8255999999999"/>
  </r>
  <r>
    <x v="55"/>
    <n v="798.55200000000013"/>
  </r>
  <r>
    <x v="154"/>
    <n v="604.41920000000005"/>
  </r>
  <r>
    <x v="155"/>
    <n v="109.5624"/>
  </r>
  <r>
    <x v="156"/>
    <n v="240.5592"/>
  </r>
  <r>
    <x v="157"/>
    <n v="1241.8800000000001"/>
  </r>
  <r>
    <x v="158"/>
    <n v="1068.2460000000001"/>
  </r>
  <r>
    <x v="157"/>
    <n v="2873.864"/>
  </r>
  <r>
    <x v="159"/>
    <n v="1217.1579999999999"/>
  </r>
  <r>
    <x v="160"/>
    <n v="617.29200000000003"/>
  </r>
  <r>
    <x v="161"/>
    <n v="75.84"/>
  </r>
  <r>
    <x v="77"/>
    <n v="2555.64"/>
  </r>
  <r>
    <x v="162"/>
    <n v="762.36819999999989"/>
  </r>
  <r>
    <x v="163"/>
    <n v="2089.8951000000002"/>
  </r>
  <r>
    <x v="27"/>
    <n v="137.49600000000001"/>
  </r>
  <r>
    <x v="164"/>
    <n v="2908.1696000000002"/>
  </r>
  <r>
    <x v="139"/>
    <n v="541.6191"/>
  </r>
  <r>
    <x v="165"/>
    <n v="678.84100000000001"/>
  </r>
  <r>
    <x v="166"/>
    <n v="1301.6094000000001"/>
  </r>
  <r>
    <x v="167"/>
    <n v="968.17919999999992"/>
  </r>
  <r>
    <x v="44"/>
    <n v="1087.6733999999999"/>
  </r>
  <r>
    <x v="168"/>
    <n v="1786.2336"/>
  </r>
  <r>
    <x v="168"/>
    <n v="522.68399999999997"/>
  </r>
  <r>
    <x v="169"/>
    <n v="1146.9390000000001"/>
  </r>
  <r>
    <x v="170"/>
    <n v="780.75299999999993"/>
  </r>
  <r>
    <x v="136"/>
    <n v="922.20749999999987"/>
  </r>
  <r>
    <x v="171"/>
    <n v="263.60719999999998"/>
  </r>
  <r>
    <x v="172"/>
    <n v="2184.5819999999999"/>
  </r>
  <r>
    <x v="63"/>
    <n v="862.51430000000005"/>
  </r>
  <r>
    <x v="173"/>
    <n v="2620.7460000000001"/>
  </r>
  <r>
    <x v="174"/>
    <n v="525.00279999999998"/>
  </r>
  <r>
    <x v="167"/>
    <n v="381.95639999999997"/>
  </r>
  <r>
    <x v="175"/>
    <n v="588.49239999999998"/>
  </r>
  <r>
    <x v="176"/>
    <n v="1661.8032000000001"/>
  </r>
  <r>
    <x v="177"/>
    <n v="752.86199999999997"/>
  </r>
  <r>
    <x v="178"/>
    <n v="1175.2416000000001"/>
  </r>
  <r>
    <x v="179"/>
    <n v="859.7808"/>
  </r>
  <r>
    <x v="180"/>
    <n v="1909.9608000000001"/>
  </r>
  <r>
    <x v="144"/>
    <n v="374.34539999999998"/>
  </r>
  <r>
    <x v="181"/>
    <n v="1146.4795999999999"/>
  </r>
  <r>
    <x v="182"/>
    <n v="125.8389"/>
  </r>
  <r>
    <x v="168"/>
    <n v="3576.0383999999999"/>
  </r>
  <r>
    <x v="183"/>
    <n v="595.97759999999994"/>
  </r>
  <r>
    <x v="184"/>
    <n v="600.97979999999995"/>
  </r>
  <r>
    <x v="185"/>
    <n v="1491.4119000000001"/>
  </r>
  <r>
    <x v="72"/>
    <n v="417.00839999999999"/>
  </r>
  <r>
    <x v="158"/>
    <n v="558.39019999999994"/>
  </r>
  <r>
    <x v="186"/>
    <n v="574.12160000000006"/>
  </r>
  <r>
    <x v="187"/>
    <n v="907.52549999999997"/>
  </r>
  <r>
    <x v="58"/>
    <n v="390.81599999999997"/>
  </r>
  <r>
    <x v="188"/>
    <n v="286.22519999999997"/>
  </r>
  <r>
    <x v="21"/>
    <n v="2281.8532"/>
  </r>
  <r>
    <x v="189"/>
    <n v="295.4504"/>
  </r>
  <r>
    <x v="190"/>
    <n v="1199.3579999999999"/>
  </r>
  <r>
    <x v="148"/>
    <n v="2217.752"/>
  </r>
  <r>
    <x v="0"/>
    <n v="529.8900000000001"/>
  </r>
  <r>
    <x v="191"/>
    <n v="1495.74"/>
  </r>
  <r>
    <x v="192"/>
    <n v="1447.2216000000001"/>
  </r>
  <r>
    <x v="48"/>
    <n v="2532.348"/>
  </r>
  <r>
    <x v="193"/>
    <n v="1825.3248000000001"/>
  </r>
  <r>
    <x v="194"/>
    <n v="1819.7998"/>
  </r>
  <r>
    <x v="195"/>
    <n v="1630.0416"/>
  </r>
  <r>
    <x v="196"/>
    <n v="2123.9856"/>
  </r>
  <r>
    <x v="197"/>
    <n v="1214.6759999999999"/>
  </r>
  <r>
    <x v="198"/>
    <n v="1519.6104"/>
  </r>
  <r>
    <x v="199"/>
    <n v="2416.7087999999999"/>
  </r>
  <r>
    <x v="200"/>
    <n v="940.1484999999999"/>
  </r>
  <r>
    <x v="201"/>
    <n v="348.78480000000002"/>
  </r>
  <r>
    <x v="202"/>
    <n v="672.29899999999998"/>
  </r>
  <r>
    <x v="203"/>
    <n v="1521.7632000000001"/>
  </r>
  <r>
    <x v="204"/>
    <n v="1026.048"/>
  </r>
  <r>
    <x v="205"/>
    <n v="469.60759999999999"/>
  </r>
  <r>
    <x v="206"/>
    <n v="253.09200000000001"/>
  </r>
  <r>
    <x v="207"/>
    <n v="2157.2703000000001"/>
  </r>
  <r>
    <x v="190"/>
    <n v="655.17379999999991"/>
  </r>
  <r>
    <x v="86"/>
    <n v="358.85849999999999"/>
  </r>
  <r>
    <x v="0"/>
    <n v="1365.663"/>
  </r>
  <r>
    <x v="208"/>
    <n v="1303.6895999999999"/>
  </r>
  <r>
    <x v="209"/>
    <n v="641.41"/>
  </r>
  <r>
    <x v="210"/>
    <n v="200.9392"/>
  </r>
  <r>
    <x v="148"/>
    <n v="736.59950000000003"/>
  </r>
  <r>
    <x v="211"/>
    <n v="1422.492"/>
  </r>
  <r>
    <x v="45"/>
    <n v="1341.87"/>
  </r>
  <r>
    <x v="212"/>
    <n v="2290.4243999999999"/>
  </r>
  <r>
    <x v="187"/>
    <n v="3143.84"/>
  </r>
  <r>
    <x v="108"/>
    <n v="494.56799999999998"/>
  </r>
  <r>
    <x v="213"/>
    <n v="403.06560000000002"/>
  </r>
  <r>
    <x v="214"/>
    <n v="1562.9290000000001"/>
  </r>
  <r>
    <x v="215"/>
    <n v="1329.1128000000001"/>
  </r>
  <r>
    <x v="52"/>
    <n v="111.96120000000001"/>
  </r>
  <r>
    <x v="216"/>
    <n v="1060.5816"/>
  </r>
  <r>
    <x v="217"/>
    <n v="180.5814"/>
  </r>
  <r>
    <x v="218"/>
    <n v="589.798"/>
  </r>
  <r>
    <x v="184"/>
    <n v="2176.2280000000001"/>
  </r>
  <r>
    <x v="177"/>
    <n v="3159.0612000000001"/>
  </r>
  <r>
    <x v="219"/>
    <n v="1194.7392"/>
  </r>
  <r>
    <x v="220"/>
    <n v="1481.0512000000001"/>
  </r>
  <r>
    <x v="221"/>
    <n v="2407.2647999999999"/>
  </r>
  <r>
    <x v="222"/>
    <n v="388.5"/>
  </r>
  <r>
    <x v="223"/>
    <n v="2337.75"/>
  </r>
  <r>
    <x v="185"/>
    <n v="692.27"/>
  </r>
  <r>
    <x v="224"/>
    <n v="315.24779999999998"/>
  </r>
  <r>
    <x v="225"/>
    <n v="2599.5947999999999"/>
  </r>
  <r>
    <x v="226"/>
    <n v="1330.0704000000001"/>
  </r>
  <r>
    <x v="178"/>
    <n v="197.68199999999999"/>
  </r>
  <r>
    <x v="227"/>
    <n v="1519.4975999999999"/>
  </r>
  <r>
    <x v="228"/>
    <n v="811.07159999999999"/>
  </r>
  <r>
    <x v="229"/>
    <n v="394.58629999999999"/>
  </r>
  <r>
    <x v="230"/>
    <n v="581.76959999999997"/>
  </r>
  <r>
    <x v="231"/>
    <n v="1212.9007999999999"/>
  </r>
  <r>
    <x v="232"/>
    <n v="1741.5192"/>
  </r>
  <r>
    <x v="104"/>
    <n v="937.4896"/>
  </r>
  <r>
    <x v="233"/>
    <n v="2687.5259999999998"/>
  </r>
  <r>
    <x v="234"/>
    <n v="299.6721"/>
  </r>
  <r>
    <x v="235"/>
    <n v="177.19200000000001"/>
  </r>
  <r>
    <x v="14"/>
    <n v="1568.5425"/>
  </r>
  <r>
    <x v="236"/>
    <n v="346.49400000000003"/>
  </r>
  <r>
    <x v="79"/>
    <n v="442.79050000000001"/>
  </r>
  <r>
    <x v="237"/>
    <n v="553.18960000000004"/>
  </r>
  <r>
    <x v="238"/>
    <n v="2181.4650000000011"/>
  </r>
  <r>
    <x v="69"/>
    <n v="2175.5252"/>
  </r>
  <r>
    <x v="239"/>
    <n v="1504.4760000000001"/>
  </r>
  <r>
    <x v="240"/>
    <n v="154.74359999999999"/>
  </r>
  <r>
    <x v="241"/>
    <n v="1501.152"/>
  </r>
  <r>
    <x v="242"/>
    <n v="480.41250000000002"/>
  </r>
  <r>
    <x v="81"/>
    <n v="491.77100000000002"/>
  </r>
  <r>
    <x v="220"/>
    <n v="425.41759999999999"/>
  </r>
  <r>
    <x v="243"/>
    <n v="378.59399999999999"/>
  </r>
  <r>
    <x v="90"/>
    <n v="1879.05"/>
  </r>
  <r>
    <x v="244"/>
    <n v="356.04399999999998"/>
  </r>
  <r>
    <x v="245"/>
    <n v="1372.2396000000001"/>
  </r>
  <r>
    <x v="246"/>
    <n v="208.25280000000001"/>
  </r>
  <r>
    <x v="196"/>
    <n v="1536.6559999999999"/>
  </r>
  <r>
    <x v="76"/>
    <n v="2703.9888000000001"/>
  </r>
  <r>
    <x v="247"/>
    <n v="1953.1368"/>
  </r>
  <r>
    <x v="248"/>
    <n v="1384.2239999999999"/>
  </r>
  <r>
    <x v="249"/>
    <n v="1283.086"/>
  </r>
  <r>
    <x v="250"/>
    <n v="2062.8696"/>
  </r>
  <r>
    <x v="251"/>
    <n v="2156.6952000000001"/>
  </r>
  <r>
    <x v="252"/>
    <n v="1625.2544"/>
  </r>
  <r>
    <x v="253"/>
    <n v="326.25599999999997"/>
  </r>
  <r>
    <x v="254"/>
    <n v="1475.0916"/>
  </r>
  <r>
    <x v="39"/>
    <n v="1127.0219999999999"/>
  </r>
  <r>
    <x v="255"/>
    <n v="271.28359999999998"/>
  </r>
  <r>
    <x v="252"/>
    <n v="2699.0963999999999"/>
  </r>
  <r>
    <x v="256"/>
    <n v="954.01800000000003"/>
  </r>
  <r>
    <x v="257"/>
    <n v="72.025200000000012"/>
  </r>
  <r>
    <x v="258"/>
    <n v="269.21699999999998"/>
  </r>
  <r>
    <x v="138"/>
    <n v="844.38199999999995"/>
  </r>
  <r>
    <x v="259"/>
    <n v="2873.9969999999989"/>
  </r>
  <r>
    <x v="260"/>
    <n v="330.7824"/>
  </r>
  <r>
    <x v="261"/>
    <n v="199.56780000000001"/>
  </r>
  <r>
    <x v="262"/>
    <n v="218.49100000000001"/>
  </r>
  <r>
    <x v="263"/>
    <n v="1552.9793999999999"/>
  </r>
  <r>
    <x v="264"/>
    <n v="547.17700000000002"/>
  </r>
  <r>
    <x v="265"/>
    <n v="423.62840000000011"/>
  </r>
  <r>
    <x v="184"/>
    <n v="831.92750000000001"/>
  </r>
  <r>
    <x v="266"/>
    <n v="2084.0720000000001"/>
  </r>
  <r>
    <x v="267"/>
    <n v="1018.3302"/>
  </r>
  <r>
    <x v="268"/>
    <n v="1098.6659999999999"/>
  </r>
  <r>
    <x v="269"/>
    <n v="190.54"/>
  </r>
  <r>
    <x v="209"/>
    <n v="1444.212"/>
  </r>
  <r>
    <x v="131"/>
    <n v="71.193599999999989"/>
  </r>
  <r>
    <x v="270"/>
    <n v="750.20309999999995"/>
  </r>
  <r>
    <x v="271"/>
    <n v="65.155000000000001"/>
  </r>
  <r>
    <x v="272"/>
    <n v="1174.2947999999999"/>
  </r>
  <r>
    <x v="99"/>
    <n v="1353.7854"/>
  </r>
  <r>
    <x v="75"/>
    <n v="1042.491"/>
  </r>
  <r>
    <x v="273"/>
    <n v="2799.0720000000001"/>
  </r>
  <r>
    <x v="274"/>
    <n v="2495.4744000000001"/>
  </r>
  <r>
    <x v="275"/>
    <n v="96.25"/>
  </r>
  <r>
    <x v="180"/>
    <n v="346.38"/>
  </r>
  <r>
    <x v="276"/>
    <n v="1032.3599999999999"/>
  </r>
  <r>
    <x v="47"/>
    <n v="2724.4034999999999"/>
  </r>
  <r>
    <x v="277"/>
    <n v="339.37560000000002"/>
  </r>
  <r>
    <x v="278"/>
    <n v="1205.3327999999999"/>
  </r>
  <r>
    <x v="279"/>
    <n v="2312.2568999999999"/>
  </r>
  <r>
    <x v="183"/>
    <n v="817.15500000000009"/>
  </r>
  <r>
    <x v="280"/>
    <n v="1083.7284"/>
  </r>
  <r>
    <x v="192"/>
    <n v="1321.9595999999999"/>
  </r>
  <r>
    <x v="281"/>
    <n v="437.37720000000002"/>
  </r>
  <r>
    <x v="282"/>
    <n v="148.30019999999999"/>
  </r>
  <r>
    <x v="283"/>
    <n v="833.68399999999997"/>
  </r>
  <r>
    <x v="273"/>
    <n v="1589.3951999999999"/>
  </r>
  <r>
    <x v="284"/>
    <n v="2317.1543999999999"/>
  </r>
  <r>
    <x v="285"/>
    <n v="1446.1376"/>
  </r>
  <r>
    <x v="286"/>
    <n v="612.16679999999997"/>
  </r>
  <r>
    <x v="287"/>
    <n v="868.98"/>
  </r>
  <r>
    <x v="288"/>
    <n v="1492.7882"/>
  </r>
  <r>
    <x v="289"/>
    <n v="615.32820000000004"/>
  </r>
  <r>
    <x v="290"/>
    <n v="414.25920000000002"/>
  </r>
  <r>
    <x v="106"/>
    <n v="2019.684"/>
  </r>
  <r>
    <x v="0"/>
    <n v="2199.3449999999998"/>
  </r>
  <r>
    <x v="291"/>
    <n v="2329.7399999999998"/>
  </r>
  <r>
    <x v="171"/>
    <n v="477.65519999999998"/>
  </r>
  <r>
    <x v="241"/>
    <n v="1307.5999999999999"/>
  </r>
  <r>
    <x v="292"/>
    <n v="535.62400000000002"/>
  </r>
  <r>
    <x v="122"/>
    <n v="153.85679999999999"/>
  </r>
  <r>
    <x v="52"/>
    <n v="158.56"/>
  </r>
  <r>
    <x v="293"/>
    <n v="610.11059999999998"/>
  </r>
  <r>
    <x v="294"/>
    <n v="2097.1008000000002"/>
  </r>
  <r>
    <x v="260"/>
    <n v="228.79599999999999"/>
  </r>
  <r>
    <x v="30"/>
    <n v="1002.5028"/>
  </r>
  <r>
    <x v="295"/>
    <n v="583.25200000000007"/>
  </r>
  <r>
    <x v="296"/>
    <n v="594.43550000000005"/>
  </r>
  <r>
    <x v="297"/>
    <n v="331.26280000000003"/>
  </r>
  <r>
    <x v="298"/>
    <n v="1331.91"/>
  </r>
  <r>
    <x v="149"/>
    <n v="456.4948"/>
  </r>
  <r>
    <x v="131"/>
    <n v="303.29640000000001"/>
  </r>
  <r>
    <x v="273"/>
    <n v="2634.0079999999998"/>
  </r>
  <r>
    <x v="299"/>
    <n v="776.50559999999996"/>
  </r>
  <r>
    <x v="300"/>
    <n v="685.34879999999998"/>
  </r>
  <r>
    <x v="269"/>
    <n v="1793.6045999999999"/>
  </r>
  <r>
    <x v="301"/>
    <n v="2051.2539999999999"/>
  </r>
  <r>
    <x v="80"/>
    <n v="959.13239999999985"/>
  </r>
  <r>
    <x v="302"/>
    <n v="104.7144"/>
  </r>
  <r>
    <x v="303"/>
    <n v="127.611"/>
  </r>
  <r>
    <x v="29"/>
    <n v="1193.2704000000001"/>
  </r>
  <r>
    <x v="96"/>
    <n v="3265.2919999999999"/>
  </r>
  <r>
    <x v="138"/>
    <n v="2389.1322"/>
  </r>
  <r>
    <x v="304"/>
    <n v="2847.6208000000001"/>
  </r>
  <r>
    <x v="208"/>
    <n v="598.23900000000003"/>
  </r>
  <r>
    <x v="305"/>
    <n v="1793.2632000000001"/>
  </r>
  <r>
    <x v="177"/>
    <n v="3225.5819999999999"/>
  </r>
  <r>
    <x v="270"/>
    <n v="224.60640000000001"/>
  </r>
  <r>
    <x v="306"/>
    <n v="836.47409999999991"/>
  </r>
  <r>
    <x v="307"/>
    <n v="299.73419999999999"/>
  </r>
  <r>
    <x v="38"/>
    <n v="1810.0827999999999"/>
  </r>
  <r>
    <x v="238"/>
    <n v="972.32960000000003"/>
  </r>
  <r>
    <x v="266"/>
    <n v="2676.6990000000001"/>
  </r>
  <r>
    <x v="308"/>
    <n v="2785.7894999999999"/>
  </r>
  <r>
    <x v="309"/>
    <n v="493.92"/>
  </r>
  <r>
    <x v="140"/>
    <n v="1320.9659999999999"/>
  </r>
  <r>
    <x v="174"/>
    <n v="35.053199999999997"/>
  </r>
  <r>
    <x v="264"/>
    <n v="2266.7328000000002"/>
  </r>
  <r>
    <x v="310"/>
    <n v="723.25439999999992"/>
  </r>
  <r>
    <x v="311"/>
    <n v="2989.0783999999999"/>
  </r>
  <r>
    <x v="123"/>
    <n v="1756.35"/>
  </r>
  <r>
    <x v="312"/>
    <n v="558.86249999999995"/>
  </r>
  <r>
    <x v="313"/>
    <n v="814.74239999999998"/>
  </r>
  <r>
    <x v="314"/>
    <n v="445.80599999999998"/>
  </r>
  <r>
    <x v="180"/>
    <n v="648.29939999999999"/>
  </r>
  <r>
    <x v="315"/>
    <n v="1363.9184"/>
  </r>
  <r>
    <x v="52"/>
    <n v="1245.4304"/>
  </r>
  <r>
    <x v="260"/>
    <n v="693.78300000000002"/>
  </r>
  <r>
    <x v="79"/>
    <n v="1430.6705999999999"/>
  </r>
  <r>
    <x v="198"/>
    <n v="82.513199999999998"/>
  </r>
  <r>
    <x v="193"/>
    <n v="1204.6944000000001"/>
  </r>
  <r>
    <x v="249"/>
    <n v="97.442999999999998"/>
  </r>
  <r>
    <x v="56"/>
    <n v="1325.9992"/>
  </r>
  <r>
    <x v="316"/>
    <n v="829.9606"/>
  </r>
  <r>
    <x v="72"/>
    <n v="2851.3002000000001"/>
  </r>
  <r>
    <x v="317"/>
    <n v="1298.3026"/>
  </r>
  <r>
    <x v="275"/>
    <n v="147.76740000000001"/>
  </r>
  <r>
    <x v="318"/>
    <n v="1176.2550000000001"/>
  </r>
  <r>
    <x v="319"/>
    <n v="175.48249999999999"/>
  </r>
  <r>
    <x v="93"/>
    <n v="570.87099999999998"/>
  </r>
  <r>
    <x v="320"/>
    <n v="592.99919999999997"/>
  </r>
  <r>
    <x v="185"/>
    <n v="419.92"/>
  </r>
  <r>
    <x v="55"/>
    <n v="3412.134"/>
  </r>
  <r>
    <x v="175"/>
    <n v="3111.192"/>
  </r>
  <r>
    <x v="296"/>
    <n v="1111.7945999999999"/>
  </r>
  <r>
    <x v="201"/>
    <n v="587.33360000000005"/>
  </r>
  <r>
    <x v="181"/>
    <n v="837.23609999999985"/>
  </r>
  <r>
    <x v="321"/>
    <n v="1597.624"/>
  </r>
  <r>
    <x v="176"/>
    <n v="1042.3728000000001"/>
  </r>
  <r>
    <x v="322"/>
    <n v="129.4"/>
  </r>
  <r>
    <x v="303"/>
    <n v="1309.4226000000001"/>
  </r>
  <r>
    <x v="69"/>
    <n v="2548.5264000000002"/>
  </r>
  <r>
    <x v="224"/>
    <n v="2721.1183999999998"/>
  </r>
  <r>
    <x v="249"/>
    <n v="1455.2208000000001"/>
  </r>
  <r>
    <x v="323"/>
    <n v="874.91959999999983"/>
  </r>
  <r>
    <x v="161"/>
    <n v="2556.1972000000001"/>
  </r>
  <r>
    <x v="324"/>
    <n v="439.27420000000001"/>
  </r>
  <r>
    <x v="0"/>
    <n v="513.702"/>
  </r>
  <r>
    <x v="308"/>
    <n v="566.21899999999994"/>
  </r>
  <r>
    <x v="71"/>
    <n v="2230.3303999999998"/>
  </r>
  <r>
    <x v="325"/>
    <n v="216.44739999999999"/>
  </r>
  <r>
    <x v="326"/>
    <n v="649.51920000000007"/>
  </r>
  <r>
    <x v="327"/>
    <n v="865.1164"/>
  </r>
  <r>
    <x v="328"/>
    <n v="1394.5596"/>
  </r>
  <r>
    <x v="329"/>
    <n v="810.57139999999993"/>
  </r>
  <r>
    <x v="330"/>
    <n v="1050.2965999999999"/>
  </r>
  <r>
    <x v="323"/>
    <n v="2148.2759999999989"/>
  </r>
  <r>
    <x v="151"/>
    <n v="2952.5216"/>
  </r>
  <r>
    <x v="325"/>
    <n v="773.60919999999999"/>
  </r>
  <r>
    <x v="331"/>
    <n v="1640.0519999999999"/>
  </r>
  <r>
    <x v="332"/>
    <n v="1729.4748"/>
  </r>
  <r>
    <x v="264"/>
    <n v="1372.8879999999999"/>
  </r>
  <r>
    <x v="333"/>
    <n v="1023.678"/>
  </r>
  <r>
    <x v="254"/>
    <n v="1182.8481999999999"/>
  </r>
  <r>
    <x v="257"/>
    <n v="1484.7293999999999"/>
  </r>
  <r>
    <x v="334"/>
    <n v="1208.27"/>
  </r>
  <r>
    <x v="331"/>
    <n v="2240.9920000000002"/>
  </r>
  <r>
    <x v="66"/>
    <n v="615.47840000000008"/>
  </r>
  <r>
    <x v="335"/>
    <n v="437.76"/>
  </r>
  <r>
    <x v="336"/>
    <n v="434.05680000000001"/>
  </r>
  <r>
    <x v="337"/>
    <n v="612.59760000000006"/>
  </r>
  <r>
    <x v="294"/>
    <n v="79.638499999999993"/>
  </r>
  <r>
    <x v="219"/>
    <n v="1403.8920000000001"/>
  </r>
  <r>
    <x v="338"/>
    <n v="3066.6687999999999"/>
  </r>
  <r>
    <x v="335"/>
    <n v="766.37429999999995"/>
  </r>
  <r>
    <x v="339"/>
    <n v="2198.16"/>
  </r>
  <r>
    <x v="340"/>
    <n v="411.35200000000009"/>
  </r>
  <r>
    <x v="298"/>
    <n v="426.03600000000012"/>
  </r>
  <r>
    <x v="341"/>
    <n v="1223.0694000000001"/>
  </r>
  <r>
    <x v="342"/>
    <n v="24.442599999999999"/>
  </r>
  <r>
    <x v="13"/>
    <n v="1579.3443"/>
  </r>
  <r>
    <x v="343"/>
    <n v="235.3212"/>
  </r>
  <r>
    <x v="344"/>
    <n v="2859.9407999999999"/>
  </r>
  <r>
    <x v="345"/>
    <n v="645.08080000000007"/>
  </r>
  <r>
    <x v="268"/>
    <n v="600.95479999999998"/>
  </r>
  <r>
    <x v="346"/>
    <n v="1733.9049"/>
  </r>
  <r>
    <x v="305"/>
    <n v="633.14800000000002"/>
  </r>
  <r>
    <x v="142"/>
    <n v="462.01499999999999"/>
  </r>
  <r>
    <x v="103"/>
    <n v="1286.56"/>
  </r>
  <r>
    <x v="238"/>
    <n v="617.38400000000001"/>
  </r>
  <r>
    <x v="236"/>
    <n v="426.98430000000002"/>
  </r>
  <r>
    <x v="347"/>
    <n v="678.93999999999994"/>
  </r>
  <r>
    <x v="348"/>
    <n v="387.59039999999999"/>
  </r>
  <r>
    <x v="323"/>
    <n v="1115.0047999999999"/>
  </r>
  <r>
    <x v="349"/>
    <n v="3100.2384000000002"/>
  </r>
  <r>
    <x v="350"/>
    <n v="1429.2719999999999"/>
  </r>
  <r>
    <x v="160"/>
    <n v="165.31710000000001"/>
  </r>
  <r>
    <x v="55"/>
    <n v="1398.2841000000001"/>
  </r>
  <r>
    <x v="351"/>
    <n v="1357.0372"/>
  </r>
  <r>
    <x v="198"/>
    <n v="712.50919999999996"/>
  </r>
  <r>
    <x v="286"/>
    <n v="797.93790000000001"/>
  </r>
  <r>
    <x v="352"/>
    <n v="569.04399999999998"/>
  </r>
  <r>
    <x v="353"/>
    <n v="470.61419999999998"/>
  </r>
  <r>
    <x v="190"/>
    <n v="323.67660000000001"/>
  </r>
  <r>
    <x v="354"/>
    <n v="933.61599999999999"/>
  </r>
  <r>
    <x v="355"/>
    <n v="560.37950000000001"/>
  </r>
  <r>
    <x v="356"/>
    <n v="341.31200000000001"/>
  </r>
  <r>
    <x v="136"/>
    <n v="573.07000000000005"/>
  </r>
  <r>
    <x v="357"/>
    <n v="216.69820000000001"/>
  </r>
  <r>
    <x v="69"/>
    <n v="618.41340000000002"/>
  </r>
  <r>
    <x v="186"/>
    <n v="1973.6496"/>
  </r>
  <r>
    <x v="358"/>
    <n v="220.16800000000001"/>
  </r>
  <r>
    <x v="359"/>
    <n v="54.406799999999997"/>
  </r>
  <r>
    <x v="360"/>
    <n v="1034.6335999999999"/>
  </r>
  <r>
    <x v="361"/>
    <n v="139.86799999999999"/>
  </r>
  <r>
    <x v="362"/>
    <n v="962.47320000000002"/>
  </r>
  <r>
    <x v="93"/>
    <n v="279.00959999999998"/>
  </r>
  <r>
    <x v="197"/>
    <n v="701.0544000000001"/>
  </r>
  <r>
    <x v="123"/>
    <n v="449.65469999999999"/>
  </r>
  <r>
    <x v="226"/>
    <n v="691.02719999999999"/>
  </r>
  <r>
    <x v="86"/>
    <n v="620.94600000000003"/>
  </r>
  <r>
    <x v="363"/>
    <n v="132.35820000000001"/>
  </r>
  <r>
    <x v="364"/>
    <n v="133.79560000000001"/>
  </r>
  <r>
    <x v="56"/>
    <n v="2750.1219999999998"/>
  </r>
  <r>
    <x v="118"/>
    <n v="798.21719999999993"/>
  </r>
  <r>
    <x v="123"/>
    <n v="1154.6808000000001"/>
  </r>
  <r>
    <x v="365"/>
    <n v="1813.5174"/>
  </r>
  <r>
    <x v="138"/>
    <n v="2107.8629999999998"/>
  </r>
  <r>
    <x v="366"/>
    <n v="70.470799999999997"/>
  </r>
  <r>
    <x v="236"/>
    <n v="3178.2564000000002"/>
  </r>
  <r>
    <x v="367"/>
    <n v="769.8975999999999"/>
  </r>
  <r>
    <x v="368"/>
    <n v="643.78679999999997"/>
  </r>
  <r>
    <x v="241"/>
    <n v="524.76480000000004"/>
  </r>
  <r>
    <x v="369"/>
    <n v="1719.4431999999999"/>
  </r>
  <r>
    <x v="370"/>
    <n v="50.407799999999988"/>
  </r>
  <r>
    <x v="214"/>
    <n v="421.27800000000002"/>
  </r>
  <r>
    <x v="25"/>
    <n v="2775.3519999999999"/>
  </r>
  <r>
    <x v="371"/>
    <n v="2589.8643999999999"/>
  </r>
  <r>
    <x v="21"/>
    <n v="2584.6271999999999"/>
  </r>
  <r>
    <x v="372"/>
    <n v="666.71699999999998"/>
  </r>
  <r>
    <x v="373"/>
    <n v="680.44199999999989"/>
  </r>
  <r>
    <x v="374"/>
    <n v="743.87839999999994"/>
  </r>
  <r>
    <x v="375"/>
    <n v="2485.364"/>
  </r>
  <r>
    <x v="376"/>
    <n v="437.0256"/>
  </r>
  <r>
    <x v="377"/>
    <n v="2221.9061999999999"/>
  </r>
  <r>
    <x v="271"/>
    <n v="1106.3052"/>
  </r>
  <r>
    <x v="378"/>
    <n v="929.02079999999989"/>
  </r>
  <r>
    <x v="379"/>
    <n v="632.76480000000004"/>
  </r>
  <r>
    <x v="380"/>
    <n v="380.42959999999999"/>
  </r>
  <r>
    <x v="294"/>
    <n v="679.37260000000003"/>
  </r>
  <r>
    <x v="253"/>
    <n v="454.46100000000001"/>
  </r>
  <r>
    <x v="65"/>
    <n v="332.37759999999997"/>
  </r>
  <r>
    <x v="379"/>
    <n v="1112.79"/>
  </r>
  <r>
    <x v="374"/>
    <n v="303.08980000000003"/>
  </r>
  <r>
    <x v="381"/>
    <n v="900.75200000000007"/>
  </r>
  <r>
    <x v="382"/>
    <n v="460.108"/>
  </r>
  <r>
    <x v="103"/>
    <n v="2430.6260000000002"/>
  </r>
  <r>
    <x v="383"/>
    <n v="305.84940000000012"/>
  </r>
  <r>
    <x v="280"/>
    <n v="2017.5011999999999"/>
  </r>
  <r>
    <x v="384"/>
    <n v="1267.1328000000001"/>
  </r>
  <r>
    <x v="385"/>
    <n v="1548.1769999999999"/>
  </r>
  <r>
    <x v="43"/>
    <n v="1824.2927999999999"/>
  </r>
  <r>
    <x v="205"/>
    <n v="1111.0344"/>
  </r>
  <r>
    <x v="257"/>
    <n v="1043.328"/>
  </r>
  <r>
    <x v="263"/>
    <n v="1553.7023999999999"/>
  </r>
  <r>
    <x v="386"/>
    <n v="484.60230000000001"/>
  </r>
  <r>
    <x v="387"/>
    <n v="792.09600000000012"/>
  </r>
  <r>
    <x v="170"/>
    <n v="1528.4588000000001"/>
  </r>
  <r>
    <x v="388"/>
    <n v="794.62400000000002"/>
  </r>
  <r>
    <x v="389"/>
    <n v="2163.1104"/>
  </r>
  <r>
    <x v="390"/>
    <n v="2509.1999999999998"/>
  </r>
  <r>
    <x v="20"/>
    <n v="764.55679999999995"/>
  </r>
  <r>
    <x v="391"/>
    <n v="1331.4911999999999"/>
  </r>
  <r>
    <x v="392"/>
    <n v="1005.6288"/>
  </r>
  <r>
    <x v="2"/>
    <n v="1451.7328"/>
  </r>
  <r>
    <x v="393"/>
    <n v="1279.2354"/>
  </r>
  <r>
    <x v="196"/>
    <n v="808.65719999999999"/>
  </r>
  <r>
    <x v="298"/>
    <n v="964.77480000000003"/>
  </r>
  <r>
    <x v="394"/>
    <n v="787.70069999999998"/>
  </r>
  <r>
    <x v="349"/>
    <n v="576.7944"/>
  </r>
  <r>
    <x v="395"/>
    <n v="1385.8368"/>
  </r>
  <r>
    <x v="396"/>
    <n v="918.92480000000012"/>
  </r>
  <r>
    <x v="397"/>
    <n v="922.36099999999988"/>
  </r>
  <r>
    <x v="398"/>
    <n v="1451.7072000000001"/>
  </r>
  <r>
    <x v="42"/>
    <n v="51.302599999999998"/>
  </r>
  <r>
    <x v="326"/>
    <n v="1015.32"/>
  </r>
  <r>
    <x v="399"/>
    <n v="3756.8876"/>
  </r>
  <r>
    <x v="400"/>
    <n v="1633.056"/>
  </r>
  <r>
    <x v="401"/>
    <n v="257.03719999999998"/>
  </r>
  <r>
    <x v="402"/>
    <n v="122.7324"/>
  </r>
  <r>
    <x v="87"/>
    <n v="31.239000000000001"/>
  </r>
  <r>
    <x v="56"/>
    <n v="1475.8869999999999"/>
  </r>
  <r>
    <x v="104"/>
    <n v="867.34800000000007"/>
  </r>
  <r>
    <x v="166"/>
    <n v="2965.1507999999999"/>
  </r>
  <r>
    <x v="403"/>
    <n v="243.42150000000001"/>
  </r>
  <r>
    <x v="57"/>
    <n v="2383.6680000000001"/>
  </r>
  <r>
    <x v="404"/>
    <n v="2201.7408"/>
  </r>
  <r>
    <x v="405"/>
    <n v="1793.4336000000001"/>
  </r>
  <r>
    <x v="186"/>
    <n v="592.20720000000006"/>
  </r>
  <r>
    <x v="406"/>
    <n v="3271.7496000000001"/>
  </r>
  <r>
    <x v="407"/>
    <n v="55.216700000000003"/>
  </r>
  <r>
    <x v="99"/>
    <n v="3400.733999999999"/>
  </r>
  <r>
    <x v="253"/>
    <n v="3028.2264"/>
  </r>
  <r>
    <x v="408"/>
    <n v="1039.1135999999999"/>
  </r>
  <r>
    <x v="409"/>
    <n v="2080.2770999999998"/>
  </r>
  <r>
    <x v="330"/>
    <n v="1349.7692"/>
  </r>
  <r>
    <x v="410"/>
    <n v="92.722300000000004"/>
  </r>
  <r>
    <x v="59"/>
    <n v="469.6508"/>
  </r>
  <r>
    <x v="132"/>
    <n v="1376.721"/>
  </r>
  <r>
    <x v="411"/>
    <n v="796.63200000000006"/>
  </r>
  <r>
    <x v="36"/>
    <n v="2592.2763"/>
  </r>
  <r>
    <x v="383"/>
    <n v="54.999000000000002"/>
  </r>
  <r>
    <x v="224"/>
    <n v="2011.7483999999999"/>
  </r>
  <r>
    <x v="246"/>
    <n v="2280.0509999999999"/>
  </r>
  <r>
    <x v="125"/>
    <n v="620.95889999999997"/>
  </r>
  <r>
    <x v="275"/>
    <n v="1456.4944"/>
  </r>
  <r>
    <x v="412"/>
    <n v="389.59829999999999"/>
  </r>
  <r>
    <x v="413"/>
    <n v="2832.9380000000001"/>
  </r>
  <r>
    <x v="118"/>
    <n v="2651.3568"/>
  </r>
  <r>
    <x v="359"/>
    <n v="2240.7020000000002"/>
  </r>
  <r>
    <x v="214"/>
    <n v="275.36079999999998"/>
  </r>
  <r>
    <x v="414"/>
    <n v="2512.0783999999999"/>
  </r>
  <r>
    <x v="184"/>
    <n v="1344.7067999999999"/>
  </r>
  <r>
    <x v="415"/>
    <n v="733.85640000000001"/>
  </r>
  <r>
    <x v="108"/>
    <n v="499.24360000000001"/>
  </r>
  <r>
    <x v="407"/>
    <n v="560.18999999999994"/>
  </r>
  <r>
    <x v="416"/>
    <n v="1172.0625"/>
  </r>
  <r>
    <x v="28"/>
    <n v="1565.982"/>
  </r>
  <r>
    <x v="417"/>
    <n v="1045.6292000000001"/>
  </r>
  <r>
    <x v="418"/>
    <n v="2242.8216000000002"/>
  </r>
  <r>
    <x v="350"/>
    <n v="615.46699999999998"/>
  </r>
  <r>
    <x v="18"/>
    <n v="323.35199999999998"/>
  </r>
  <r>
    <x v="81"/>
    <n v="977.69849999999985"/>
  </r>
  <r>
    <x v="419"/>
    <n v="3529.1619999999998"/>
  </r>
  <r>
    <x v="138"/>
    <n v="959.13179999999988"/>
  </r>
  <r>
    <x v="420"/>
    <n v="68.694199999999995"/>
  </r>
  <r>
    <x v="391"/>
    <n v="1452.4944"/>
  </r>
  <r>
    <x v="331"/>
    <n v="1592.3416"/>
  </r>
  <r>
    <x v="421"/>
    <n v="239.32259999999999"/>
  </r>
  <r>
    <x v="214"/>
    <n v="246.99600000000001"/>
  </r>
  <r>
    <x v="422"/>
    <n v="332.02339999999998"/>
  </r>
  <r>
    <x v="227"/>
    <n v="116.23139999999999"/>
  </r>
  <r>
    <x v="171"/>
    <n v="655.61040000000003"/>
  </r>
  <r>
    <x v="423"/>
    <n v="557.68680000000006"/>
  </r>
  <r>
    <x v="214"/>
    <n v="264.93889999999999"/>
  </r>
  <r>
    <x v="297"/>
    <n v="1211.0416"/>
  </r>
  <r>
    <x v="424"/>
    <n v="2681.3406"/>
  </r>
  <r>
    <x v="425"/>
    <n v="1006.2063000000001"/>
  </r>
  <r>
    <x v="294"/>
    <n v="2380.7628"/>
  </r>
  <r>
    <x v="426"/>
    <n v="215.47200000000001"/>
  </r>
  <r>
    <x v="427"/>
    <n v="165.1584"/>
  </r>
  <r>
    <x v="348"/>
    <n v="369.74"/>
  </r>
  <r>
    <x v="428"/>
    <n v="2286.1343999999999"/>
  </r>
  <r>
    <x v="397"/>
    <n v="191.88"/>
  </r>
  <r>
    <x v="3"/>
    <n v="424.875"/>
  </r>
  <r>
    <x v="11"/>
    <n v="605.43299999999999"/>
  </r>
  <r>
    <x v="121"/>
    <n v="426.411"/>
  </r>
  <r>
    <x v="237"/>
    <n v="710.44"/>
  </r>
  <r>
    <x v="429"/>
    <n v="1197.9756"/>
  </r>
  <r>
    <x v="430"/>
    <n v="729.07759999999996"/>
  </r>
  <r>
    <x v="431"/>
    <n v="3908.2428"/>
  </r>
  <r>
    <x v="432"/>
    <n v="1547.9168"/>
  </r>
  <r>
    <x v="433"/>
    <n v="1211.364"/>
  </r>
  <r>
    <x v="56"/>
    <n v="1548.0453"/>
  </r>
  <r>
    <x v="434"/>
    <n v="1768.96"/>
  </r>
  <r>
    <x v="49"/>
    <n v="1745.2989"/>
  </r>
  <r>
    <x v="62"/>
    <n v="235.2936"/>
  </r>
  <r>
    <x v="435"/>
    <n v="2094.8568"/>
  </r>
  <r>
    <x v="50"/>
    <n v="711.05579999999986"/>
  </r>
  <r>
    <x v="175"/>
    <n v="739.55970000000002"/>
  </r>
  <r>
    <x v="235"/>
    <n v="2158.7103999999999"/>
  </r>
  <r>
    <x v="8"/>
    <n v="67.502399999999994"/>
  </r>
  <r>
    <x v="243"/>
    <n v="2092.2192"/>
  </r>
  <r>
    <x v="139"/>
    <n v="198.50559999999999"/>
  </r>
  <r>
    <x v="436"/>
    <n v="391.77640000000002"/>
  </r>
  <r>
    <x v="283"/>
    <n v="214.8664"/>
  </r>
  <r>
    <x v="19"/>
    <n v="231.0198"/>
  </r>
  <r>
    <x v="437"/>
    <n v="2346.4584"/>
  </r>
  <r>
    <x v="438"/>
    <n v="1730.1479999999999"/>
  </r>
  <r>
    <x v="44"/>
    <n v="878.0687999999999"/>
  </r>
  <r>
    <x v="439"/>
    <n v="427.49560000000002"/>
  </r>
  <r>
    <x v="440"/>
    <n v="3179.3807999999999"/>
  </r>
  <r>
    <x v="65"/>
    <n v="191.4016"/>
  </r>
  <r>
    <x v="253"/>
    <n v="60.280200000000008"/>
  </r>
  <r>
    <x v="320"/>
    <n v="318.46080000000001"/>
  </r>
  <r>
    <x v="399"/>
    <n v="837.31829999999991"/>
  </r>
  <r>
    <x v="441"/>
    <n v="1396.5696"/>
  </r>
  <r>
    <x v="442"/>
    <n v="78.194399999999987"/>
  </r>
  <r>
    <x v="443"/>
    <n v="1402.7832000000001"/>
  </r>
  <r>
    <x v="444"/>
    <n v="1192.2174"/>
  </r>
  <r>
    <x v="96"/>
    <n v="1663.9503999999999"/>
  </r>
  <r>
    <x v="66"/>
    <n v="1697.3016"/>
  </r>
  <r>
    <x v="72"/>
    <n v="1641.63"/>
  </r>
  <r>
    <x v="178"/>
    <n v="783.42399999999998"/>
  </r>
  <r>
    <x v="217"/>
    <n v="1012.1856"/>
  </r>
  <r>
    <x v="213"/>
    <n v="616.54750000000001"/>
  </r>
  <r>
    <x v="445"/>
    <n v="424.20510000000002"/>
  </r>
  <r>
    <x v="446"/>
    <n v="695.95499999999993"/>
  </r>
  <r>
    <x v="447"/>
    <n v="1169.2264"/>
  </r>
  <r>
    <x v="296"/>
    <n v="268.10359999999997"/>
  </r>
  <r>
    <x v="184"/>
    <n v="1276.7118"/>
  </r>
  <r>
    <x v="250"/>
    <n v="1620.8416"/>
  </r>
  <r>
    <x v="425"/>
    <n v="570.62200000000007"/>
  </r>
  <r>
    <x v="448"/>
    <n v="1043.8271999999999"/>
  </r>
  <r>
    <x v="89"/>
    <n v="853.05420000000004"/>
  </r>
  <r>
    <x v="328"/>
    <n v="1555.992"/>
  </r>
  <r>
    <x v="410"/>
    <n v="958.57439999999997"/>
  </r>
  <r>
    <x v="109"/>
    <n v="320.76"/>
  </r>
  <r>
    <x v="170"/>
    <n v="810.84600000000012"/>
  </r>
  <r>
    <x v="449"/>
    <n v="756.54719999999986"/>
  </r>
  <r>
    <x v="239"/>
    <n v="497.76479999999998"/>
  </r>
  <r>
    <x v="225"/>
    <n v="2364.6480000000001"/>
  </r>
  <r>
    <x v="360"/>
    <n v="778.35680000000002"/>
  </r>
  <r>
    <x v="157"/>
    <n v="447.45299999999992"/>
  </r>
  <r>
    <x v="423"/>
    <n v="2724.32"/>
  </r>
  <r>
    <x v="336"/>
    <n v="2488.6336000000001"/>
  </r>
  <r>
    <x v="328"/>
    <n v="1661.0527999999999"/>
  </r>
  <r>
    <x v="204"/>
    <n v="527.33479999999997"/>
  </r>
  <r>
    <x v="365"/>
    <n v="494.99560000000002"/>
  </r>
  <r>
    <x v="348"/>
    <n v="1143.252"/>
  </r>
  <r>
    <x v="385"/>
    <n v="3139.3784000000001"/>
  </r>
  <r>
    <x v="156"/>
    <n v="217.77209999999999"/>
  </r>
  <r>
    <x v="82"/>
    <n v="1810.56"/>
  </r>
  <r>
    <x v="450"/>
    <n v="1395.6096"/>
  </r>
  <r>
    <x v="361"/>
    <n v="1656.395"/>
  </r>
  <r>
    <x v="317"/>
    <n v="161.238"/>
  </r>
  <r>
    <x v="317"/>
    <n v="1574.4498000000001"/>
  </r>
  <r>
    <x v="393"/>
    <n v="207.27930000000001"/>
  </r>
  <r>
    <x v="411"/>
    <n v="24.7744"/>
  </r>
  <r>
    <x v="116"/>
    <n v="955.54599999999994"/>
  </r>
  <r>
    <x v="451"/>
    <n v="3030.5223999999998"/>
  </r>
  <r>
    <x v="452"/>
    <n v="364.71600000000001"/>
  </r>
  <r>
    <x v="182"/>
    <n v="84.348600000000005"/>
  </r>
  <r>
    <x v="205"/>
    <n v="81.673900000000003"/>
  </r>
  <r>
    <x v="189"/>
    <n v="1089.5352"/>
  </r>
  <r>
    <x v="453"/>
    <n v="701.4348"/>
  </r>
  <r>
    <x v="110"/>
    <n v="392.04"/>
  </r>
  <r>
    <x v="368"/>
    <n v="2811.1181999999999"/>
  </r>
  <r>
    <x v="30"/>
    <n v="478.66559999999998"/>
  </r>
  <r>
    <x v="454"/>
    <n v="2881.4259999999999"/>
  </r>
  <r>
    <x v="160"/>
    <n v="571.38619999999992"/>
  </r>
  <r>
    <x v="95"/>
    <n v="218.804"/>
  </r>
  <r>
    <x v="455"/>
    <n v="1419.0192"/>
  </r>
  <r>
    <x v="131"/>
    <n v="689.5"/>
  </r>
  <r>
    <x v="88"/>
    <n v="307.71359999999999"/>
  </r>
  <r>
    <x v="59"/>
    <n v="2277.2944000000002"/>
  </r>
  <r>
    <x v="154"/>
    <n v="136.34880000000001"/>
  </r>
  <r>
    <x v="364"/>
    <n v="392.83789999999999"/>
  </r>
  <r>
    <x v="221"/>
    <n v="934.32449999999983"/>
  </r>
  <r>
    <x v="393"/>
    <n v="753.49019999999996"/>
  </r>
  <r>
    <x v="456"/>
    <n v="2681.1651999999999"/>
  </r>
  <r>
    <x v="457"/>
    <n v="611.68040000000008"/>
  </r>
  <r>
    <x v="456"/>
    <n v="317.32470000000001"/>
  </r>
  <r>
    <x v="120"/>
    <n v="119.7855"/>
  </r>
  <r>
    <x v="207"/>
    <n v="1951.7436"/>
  </r>
  <r>
    <x v="458"/>
    <n v="1316.2085999999999"/>
  </r>
  <r>
    <x v="428"/>
    <n v="101.2608"/>
  </r>
  <r>
    <x v="459"/>
    <n v="1375.2876000000001"/>
  </r>
  <r>
    <x v="118"/>
    <n v="2569.1024000000002"/>
  </r>
  <r>
    <x v="341"/>
    <n v="467.91"/>
  </r>
  <r>
    <x v="460"/>
    <n v="999.5920000000001"/>
  </r>
  <r>
    <x v="231"/>
    <n v="1088.1378"/>
  </r>
  <r>
    <x v="461"/>
    <n v="407.57679999999999"/>
  </r>
  <r>
    <x v="235"/>
    <n v="821.92160000000001"/>
  </r>
  <r>
    <x v="462"/>
    <n v="175.85310000000001"/>
  </r>
  <r>
    <x v="463"/>
    <n v="366.95339999999999"/>
  </r>
  <r>
    <x v="464"/>
    <n v="2574.9856"/>
  </r>
  <r>
    <x v="160"/>
    <n v="1306.4175"/>
  </r>
  <r>
    <x v="398"/>
    <n v="835.84800000000007"/>
  </r>
  <r>
    <x v="5"/>
    <n v="612.56039999999996"/>
  </r>
  <r>
    <x v="142"/>
    <n v="271.59300000000002"/>
  </r>
  <r>
    <x v="132"/>
    <n v="573.61920000000009"/>
  </r>
  <r>
    <x v="146"/>
    <n v="1900.2672"/>
  </r>
  <r>
    <x v="244"/>
    <n v="654.0489"/>
  </r>
  <r>
    <x v="40"/>
    <n v="230.88040000000001"/>
  </r>
  <r>
    <x v="465"/>
    <n v="629.36520000000007"/>
  </r>
  <r>
    <x v="362"/>
    <n v="2148.8544000000002"/>
  </r>
  <r>
    <x v="385"/>
    <n v="629.96500000000003"/>
  </r>
  <r>
    <x v="466"/>
    <n v="624.49519999999995"/>
  </r>
  <r>
    <x v="467"/>
    <n v="1383.2583999999999"/>
  </r>
  <r>
    <x v="391"/>
    <n v="2081.9225999999999"/>
  </r>
  <r>
    <x v="468"/>
    <n v="251.04419999999999"/>
  </r>
  <r>
    <x v="469"/>
    <n v="1936.7025000000001"/>
  </r>
  <r>
    <x v="316"/>
    <n v="363.09980000000002"/>
  </r>
  <r>
    <x v="470"/>
    <n v="1247.4552000000001"/>
  </r>
  <r>
    <x v="239"/>
    <n v="1228.8078"/>
  </r>
  <r>
    <x v="471"/>
    <n v="261.58"/>
  </r>
  <r>
    <x v="138"/>
    <n v="368.83280000000002"/>
  </r>
  <r>
    <x v="472"/>
    <n v="312.67360000000002"/>
  </r>
  <r>
    <x v="473"/>
    <n v="846.98459999999989"/>
  </r>
  <r>
    <x v="267"/>
    <n v="823.27499999999998"/>
  </r>
  <r>
    <x v="335"/>
    <n v="1646.3879999999999"/>
  </r>
  <r>
    <x v="392"/>
    <n v="1759.9428"/>
  </r>
  <r>
    <x v="376"/>
    <n v="427.58760000000001"/>
  </r>
  <r>
    <x v="428"/>
    <n v="2168.64"/>
  </r>
  <r>
    <x v="474"/>
    <n v="1245.1189999999999"/>
  </r>
  <r>
    <x v="13"/>
    <n v="1146.0820000000001"/>
  </r>
  <r>
    <x v="475"/>
    <n v="868.45639999999992"/>
  </r>
  <r>
    <x v="476"/>
    <n v="501.91680000000002"/>
  </r>
  <r>
    <x v="85"/>
    <n v="927.92699999999991"/>
  </r>
  <r>
    <x v="142"/>
    <n v="2310.0987"/>
  </r>
  <r>
    <x v="359"/>
    <n v="359.7783"/>
  </r>
  <r>
    <x v="289"/>
    <n v="355.5342"/>
  </r>
  <r>
    <x v="21"/>
    <n v="480.75359999999989"/>
  </r>
  <r>
    <x v="216"/>
    <n v="347.25360000000012"/>
  </r>
  <r>
    <x v="64"/>
    <n v="84.852000000000004"/>
  </r>
  <r>
    <x v="315"/>
    <n v="1715.8679999999999"/>
  </r>
  <r>
    <x v="477"/>
    <n v="1045.2354"/>
  </r>
  <r>
    <x v="7"/>
    <n v="494.0684"/>
  </r>
  <r>
    <x v="478"/>
    <n v="1134.4007999999999"/>
  </r>
  <r>
    <x v="428"/>
    <n v="835.95240000000001"/>
  </r>
  <r>
    <x v="191"/>
    <n v="1016.0784"/>
  </r>
  <r>
    <x v="479"/>
    <n v="1609.9962"/>
  </r>
  <r>
    <x v="480"/>
    <n v="485.51580000000001"/>
  </r>
  <r>
    <x v="279"/>
    <n v="925.74649999999997"/>
  </r>
  <r>
    <x v="481"/>
    <n v="1333.4780000000001"/>
  </r>
  <r>
    <x v="21"/>
    <n v="2729.8292000000001"/>
  </r>
  <r>
    <x v="212"/>
    <n v="373.59129999999999"/>
  </r>
  <r>
    <x v="40"/>
    <n v="237.6524"/>
  </r>
  <r>
    <x v="271"/>
    <n v="902.30399999999997"/>
  </r>
  <r>
    <x v="213"/>
    <n v="1254.9264000000001"/>
  </r>
  <r>
    <x v="287"/>
    <n v="1144.4248"/>
  </r>
  <r>
    <x v="155"/>
    <n v="707.02719999999999"/>
  </r>
  <r>
    <x v="194"/>
    <n v="2326.4778000000001"/>
  </r>
  <r>
    <x v="309"/>
    <n v="1314.0072"/>
  </r>
  <r>
    <x v="373"/>
    <n v="554.35380000000009"/>
  </r>
  <r>
    <x v="48"/>
    <n v="433.92960000000011"/>
  </r>
  <r>
    <x v="482"/>
    <n v="563.48699999999997"/>
  </r>
  <r>
    <x v="296"/>
    <n v="320.04199999999997"/>
  </r>
  <r>
    <x v="483"/>
    <n v="1643.4792"/>
  </r>
  <r>
    <x v="484"/>
    <n v="3026.6716000000001"/>
  </r>
  <r>
    <x v="485"/>
    <n v="531.5616"/>
  </r>
  <r>
    <x v="486"/>
    <n v="866.04959999999994"/>
  </r>
  <r>
    <x v="480"/>
    <n v="30.175999999999998"/>
  </r>
  <r>
    <x v="203"/>
    <n v="463.85820000000001"/>
  </r>
  <r>
    <x v="451"/>
    <n v="19.481000000000002"/>
  </r>
  <r>
    <x v="441"/>
    <n v="1509.2352000000001"/>
  </r>
  <r>
    <x v="487"/>
    <n v="1795.982"/>
  </r>
  <r>
    <x v="488"/>
    <n v="1186.9680000000001"/>
  </r>
  <r>
    <x v="409"/>
    <n v="919.29179999999997"/>
  </r>
  <r>
    <x v="489"/>
    <n v="1149.066"/>
  </r>
  <r>
    <x v="490"/>
    <n v="611.17420000000004"/>
  </r>
  <r>
    <x v="62"/>
    <n v="615.79719999999998"/>
  </r>
  <r>
    <x v="314"/>
    <n v="612.68850000000009"/>
  </r>
  <r>
    <x v="491"/>
    <n v="891.53279999999995"/>
  </r>
  <r>
    <x v="82"/>
    <n v="1913.8391999999999"/>
  </r>
  <r>
    <x v="379"/>
    <n v="2164.6943999999999"/>
  </r>
  <r>
    <x v="264"/>
    <n v="262.78019999999998"/>
  </r>
  <r>
    <x v="2"/>
    <n v="800.21129999999994"/>
  </r>
  <r>
    <x v="492"/>
    <n v="245.80199999999999"/>
  </r>
  <r>
    <x v="333"/>
    <n v="1686.4275"/>
  </r>
  <r>
    <x v="493"/>
    <n v="460.96080000000001"/>
  </r>
  <r>
    <x v="494"/>
    <n v="1555.4619"/>
  </r>
  <r>
    <x v="495"/>
    <n v="171.45179999999999"/>
  </r>
  <r>
    <x v="223"/>
    <n v="2579.2651999999998"/>
  </r>
  <r>
    <x v="356"/>
    <n v="1263.5904"/>
  </r>
  <r>
    <x v="496"/>
    <n v="907.70659999999998"/>
  </r>
  <r>
    <x v="497"/>
    <n v="1912.96"/>
  </r>
  <r>
    <x v="345"/>
    <n v="897.05280000000005"/>
  </r>
  <r>
    <x v="498"/>
    <n v="1048.1238000000001"/>
  </r>
  <r>
    <x v="321"/>
    <n v="705.11850000000004"/>
  </r>
  <r>
    <x v="163"/>
    <n v="1558.4646"/>
  </r>
  <r>
    <x v="499"/>
    <n v="667.20539999999994"/>
  </r>
  <r>
    <x v="406"/>
    <n v="1289.3399999999999"/>
  </r>
  <r>
    <x v="500"/>
    <n v="661.59"/>
  </r>
  <r>
    <x v="339"/>
    <n v="1278.3675000000001"/>
  </r>
  <r>
    <x v="501"/>
    <n v="2524.8384000000001"/>
  </r>
  <r>
    <x v="418"/>
    <n v="1373.2991999999999"/>
  </r>
  <r>
    <x v="502"/>
    <n v="2250.2979999999998"/>
  </r>
  <r>
    <x v="503"/>
    <n v="629.74340000000007"/>
  </r>
  <r>
    <x v="504"/>
    <n v="607.64800000000002"/>
  </r>
  <r>
    <x v="505"/>
    <n v="2495.2049999999999"/>
  </r>
  <r>
    <x v="506"/>
    <n v="308.14710000000002"/>
  </r>
  <r>
    <x v="345"/>
    <n v="1200.9059999999999"/>
  </r>
  <r>
    <x v="408"/>
    <n v="767.98800000000006"/>
  </r>
  <r>
    <x v="382"/>
    <n v="139.29"/>
  </r>
  <r>
    <x v="404"/>
    <n v="1240.8389999999999"/>
  </r>
  <r>
    <x v="29"/>
    <n v="367.65219999999999"/>
  </r>
  <r>
    <x v="507"/>
    <n v="802.1579999999999"/>
  </r>
  <r>
    <x v="400"/>
    <n v="595.14840000000004"/>
  </r>
  <r>
    <x v="232"/>
    <n v="229.88249999999999"/>
  </r>
  <r>
    <x v="508"/>
    <n v="2777.1016"/>
  </r>
  <r>
    <x v="495"/>
    <n v="306.77249999999998"/>
  </r>
  <r>
    <x v="168"/>
    <n v="1550.5662"/>
  </r>
  <r>
    <x v="31"/>
    <n v="437.17020000000002"/>
  </r>
  <r>
    <x v="374"/>
    <n v="1095.864"/>
  </r>
  <r>
    <x v="509"/>
    <n v="637.50080000000014"/>
  </r>
  <r>
    <x v="510"/>
    <n v="1128.9969000000001"/>
  </r>
  <r>
    <x v="398"/>
    <n v="523.71"/>
  </r>
  <r>
    <x v="455"/>
    <n v="2240.2800000000002"/>
  </r>
  <r>
    <x v="511"/>
    <n v="41.875999999999998"/>
  </r>
  <r>
    <x v="23"/>
    <n v="754.20119999999997"/>
  </r>
  <r>
    <x v="213"/>
    <n v="991.30199999999979"/>
  </r>
  <r>
    <x v="512"/>
    <n v="1179.1369999999999"/>
  </r>
  <r>
    <x v="11"/>
    <n v="1731.4914000000001"/>
  </r>
  <r>
    <x v="513"/>
    <n v="200.1354"/>
  </r>
  <r>
    <x v="474"/>
    <n v="1185.4584"/>
  </r>
  <r>
    <x v="230"/>
    <n v="353.56760000000003"/>
  </r>
  <r>
    <x v="371"/>
    <n v="389.67399999999998"/>
  </r>
  <r>
    <x v="339"/>
    <n v="1113.6584"/>
  </r>
  <r>
    <x v="514"/>
    <n v="383.32799999999997"/>
  </r>
  <r>
    <x v="515"/>
    <n v="28.044"/>
  </r>
  <r>
    <x v="26"/>
    <n v="818.46659999999997"/>
  </r>
  <r>
    <x v="257"/>
    <n v="85.933199999999999"/>
  </r>
  <r>
    <x v="516"/>
    <n v="695.04819999999995"/>
  </r>
  <r>
    <x v="441"/>
    <n v="1561.9212"/>
  </r>
  <r>
    <x v="219"/>
    <n v="139.03120000000001"/>
  </r>
  <r>
    <x v="517"/>
    <n v="122.9456"/>
  </r>
  <r>
    <x v="162"/>
    <n v="751.58879999999988"/>
  </r>
  <r>
    <x v="507"/>
    <n v="493.91449999999992"/>
  </r>
  <r>
    <x v="265"/>
    <n v="1613.556"/>
  </r>
  <r>
    <x v="518"/>
    <n v="537.11840000000007"/>
  </r>
  <r>
    <x v="84"/>
    <n v="621.27"/>
  </r>
  <r>
    <x v="147"/>
    <n v="867.5"/>
  </r>
  <r>
    <x v="519"/>
    <n v="272.30130000000003"/>
  </r>
  <r>
    <x v="471"/>
    <n v="212.83199999999999"/>
  </r>
  <r>
    <x v="254"/>
    <n v="844.96719999999993"/>
  </r>
  <r>
    <x v="520"/>
    <n v="3138.6759999999999"/>
  </r>
  <r>
    <x v="450"/>
    <n v="1375.6759999999999"/>
  </r>
  <r>
    <x v="218"/>
    <n v="246.77549999999999"/>
  </r>
  <r>
    <x v="238"/>
    <n v="1748.7384"/>
  </r>
  <r>
    <x v="9"/>
    <n v="623.19839999999999"/>
  </r>
  <r>
    <x v="284"/>
    <n v="502.95960000000002"/>
  </r>
  <r>
    <x v="504"/>
    <n v="520.43039999999996"/>
  </r>
  <r>
    <x v="185"/>
    <n v="316.22199999999998"/>
  </r>
  <r>
    <x v="353"/>
    <n v="544.55939999999998"/>
  </r>
  <r>
    <x v="205"/>
    <n v="56.010599999999997"/>
  </r>
  <r>
    <x v="325"/>
    <n v="1641.3904"/>
  </r>
  <r>
    <x v="312"/>
    <n v="107.0748"/>
  </r>
  <r>
    <x v="428"/>
    <n v="523.66020000000003"/>
  </r>
  <r>
    <x v="521"/>
    <n v="18.459"/>
  </r>
  <r>
    <x v="505"/>
    <n v="3205.3728000000001"/>
  </r>
  <r>
    <x v="19"/>
    <n v="2470.6439999999998"/>
  </r>
  <r>
    <x v="126"/>
    <n v="474.41449999999998"/>
  </r>
  <r>
    <x v="17"/>
    <n v="370.75619999999998"/>
  </r>
  <r>
    <x v="52"/>
    <n v="571.26209999999992"/>
  </r>
  <r>
    <x v="278"/>
    <n v="934.46460000000013"/>
  </r>
  <r>
    <x v="214"/>
    <n v="647.2349999999999"/>
  </r>
  <r>
    <x v="522"/>
    <n v="1060.4369999999999"/>
  </r>
  <r>
    <x v="523"/>
    <n v="1754.4059999999999"/>
  </r>
  <r>
    <x v="524"/>
    <n v="1874.787"/>
  </r>
  <r>
    <x v="163"/>
    <n v="124.336"/>
  </r>
  <r>
    <x v="317"/>
    <n v="2746.7712000000001"/>
  </r>
  <r>
    <x v="525"/>
    <n v="2143.6176"/>
  </r>
  <r>
    <x v="526"/>
    <n v="2486.2139999999999"/>
  </r>
  <r>
    <x v="225"/>
    <n v="154.93799999999999"/>
  </r>
  <r>
    <x v="200"/>
    <n v="2421.7944000000002"/>
  </r>
  <r>
    <x v="527"/>
    <n v="541.10160000000008"/>
  </r>
  <r>
    <x v="484"/>
    <n v="844.77059999999994"/>
  </r>
  <r>
    <x v="264"/>
    <n v="1196.5536"/>
  </r>
  <r>
    <x v="112"/>
    <n v="1082.835"/>
  </r>
  <r>
    <x v="528"/>
    <n v="3817.6880000000001"/>
  </r>
  <r>
    <x v="167"/>
    <n v="267.20600000000002"/>
  </r>
  <r>
    <x v="529"/>
    <n v="603.71640000000002"/>
  </r>
  <r>
    <x v="530"/>
    <n v="1866.2719999999999"/>
  </r>
  <r>
    <x v="531"/>
    <n v="1661.6624999999999"/>
  </r>
  <r>
    <x v="50"/>
    <n v="1206.6407999999999"/>
  </r>
  <r>
    <x v="322"/>
    <n v="824.48639999999989"/>
  </r>
  <r>
    <x v="261"/>
    <n v="1069.5302999999999"/>
  </r>
  <r>
    <x v="532"/>
    <n v="1968.5753999999999"/>
  </r>
  <r>
    <x v="502"/>
    <n v="1483.8119999999999"/>
  </r>
  <r>
    <x v="209"/>
    <n v="345.32479999999998"/>
  </r>
  <r>
    <x v="40"/>
    <n v="59.593499999999999"/>
  </r>
  <r>
    <x v="533"/>
    <n v="568.09620000000007"/>
  </r>
  <r>
    <x v="236"/>
    <n v="671.02289999999994"/>
  </r>
  <r>
    <x v="534"/>
    <n v="1573.9359999999999"/>
  </r>
  <r>
    <x v="174"/>
    <n v="488.90660000000003"/>
  </r>
  <r>
    <x v="17"/>
    <n v="2286.4674"/>
  </r>
  <r>
    <x v="469"/>
    <n v="1901.4159999999999"/>
  </r>
  <r>
    <x v="27"/>
    <n v="675.94240000000013"/>
  </r>
  <r>
    <x v="535"/>
    <n v="2066.3663999999999"/>
  </r>
  <r>
    <x v="536"/>
    <n v="711.42959999999994"/>
  </r>
  <r>
    <x v="434"/>
    <n v="443.327"/>
  </r>
  <r>
    <x v="454"/>
    <n v="1255.8393000000001"/>
  </r>
  <r>
    <x v="79"/>
    <n v="1583.806"/>
  </r>
  <r>
    <x v="113"/>
    <n v="355.23840000000001"/>
  </r>
  <r>
    <x v="4"/>
    <n v="1813.1728000000001"/>
  </r>
  <r>
    <x v="89"/>
    <n v="2593.9104000000002"/>
  </r>
  <r>
    <x v="459"/>
    <n v="326.00070000000011"/>
  </r>
  <r>
    <x v="331"/>
    <n v="803.01599999999996"/>
  </r>
  <r>
    <x v="228"/>
    <n v="1799.55"/>
  </r>
  <r>
    <x v="374"/>
    <n v="113.0128"/>
  </r>
  <r>
    <x v="227"/>
    <n v="820.89920000000006"/>
  </r>
  <r>
    <x v="446"/>
    <n v="1968.1116"/>
  </r>
  <r>
    <x v="537"/>
    <n v="1930.761"/>
  </r>
  <r>
    <x v="538"/>
    <n v="1733.2565999999999"/>
  </r>
  <r>
    <x v="539"/>
    <n v="2312.2912000000001"/>
  </r>
  <r>
    <x v="540"/>
    <n v="1472.5308"/>
  </r>
  <r>
    <x v="541"/>
    <n v="2090.2723999999998"/>
  </r>
  <r>
    <x v="542"/>
    <n v="1690.7814000000001"/>
  </r>
  <r>
    <x v="62"/>
    <n v="1377.6432"/>
  </r>
  <r>
    <x v="543"/>
    <n v="3133.7256000000002"/>
  </r>
  <r>
    <x v="449"/>
    <n v="981.97259999999994"/>
  </r>
  <r>
    <x v="372"/>
    <n v="441.55169999999998"/>
  </r>
  <r>
    <x v="40"/>
    <n v="476.91660000000002"/>
  </r>
  <r>
    <x v="544"/>
    <n v="56.880400000000002"/>
  </r>
  <r>
    <x v="13"/>
    <n v="2408.6664000000001"/>
  </r>
  <r>
    <x v="542"/>
    <n v="787.28039999999999"/>
  </r>
  <r>
    <x v="509"/>
    <n v="1087.8444"/>
  </r>
  <r>
    <x v="481"/>
    <n v="1723.5719999999999"/>
  </r>
  <r>
    <x v="545"/>
    <n v="584.78399999999988"/>
  </r>
  <r>
    <x v="297"/>
    <n v="1281.8937000000001"/>
  </r>
  <r>
    <x v="140"/>
    <n v="2380.4639999999999"/>
  </r>
  <r>
    <x v="546"/>
    <n v="1304.2182"/>
  </r>
  <r>
    <x v="135"/>
    <n v="968.16959999999995"/>
  </r>
  <r>
    <x v="288"/>
    <n v="65.729200000000006"/>
  </r>
  <r>
    <x v="441"/>
    <n v="1327.8846000000001"/>
  </r>
  <r>
    <x v="547"/>
    <n v="1805.2736"/>
  </r>
  <r>
    <x v="548"/>
    <n v="2100.0441000000001"/>
  </r>
  <r>
    <x v="549"/>
    <n v="3030.424"/>
  </r>
  <r>
    <x v="550"/>
    <n v="491.32860000000011"/>
  </r>
  <r>
    <x v="111"/>
    <n v="689.17200000000014"/>
  </r>
  <r>
    <x v="147"/>
    <n v="1914.8480999999999"/>
  </r>
  <r>
    <x v="30"/>
    <n v="801.44959999999992"/>
  </r>
  <r>
    <x v="3"/>
    <n v="359.61380000000003"/>
  </r>
  <r>
    <x v="459"/>
    <n v="187.14840000000001"/>
  </r>
  <r>
    <x v="24"/>
    <n v="761.73839999999996"/>
  </r>
  <r>
    <x v="145"/>
    <n v="680.88400000000001"/>
  </r>
  <r>
    <x v="300"/>
    <n v="246.5856"/>
  </r>
  <r>
    <x v="170"/>
    <n v="2862.1208000000001"/>
  </r>
  <r>
    <x v="551"/>
    <n v="159.3408"/>
  </r>
  <r>
    <x v="176"/>
    <n v="394.90199999999999"/>
  </r>
  <r>
    <x v="552"/>
    <n v="453.58170000000001"/>
  </r>
  <r>
    <x v="315"/>
    <n v="447.82960000000003"/>
  </r>
  <r>
    <x v="260"/>
    <n v="1638.3912"/>
  </r>
  <r>
    <x v="295"/>
    <n v="1320.0640000000001"/>
  </r>
  <r>
    <x v="302"/>
    <n v="828.83359999999993"/>
  </r>
  <r>
    <x v="529"/>
    <n v="209.65119999999999"/>
  </r>
  <r>
    <x v="350"/>
    <n v="726.36479999999995"/>
  </r>
  <r>
    <x v="553"/>
    <n v="373.83839999999998"/>
  </r>
  <r>
    <x v="166"/>
    <n v="283.7484"/>
  </r>
  <r>
    <x v="554"/>
    <n v="208.3134"/>
  </r>
  <r>
    <x v="443"/>
    <n v="1299.9000000000001"/>
  </r>
  <r>
    <x v="555"/>
    <n v="70.924799999999991"/>
  </r>
  <r>
    <x v="556"/>
    <n v="721.8119999999999"/>
  </r>
  <r>
    <x v="290"/>
    <n v="2897.233999999999"/>
  </r>
  <r>
    <x v="557"/>
    <n v="262.80799999999999"/>
  </r>
  <r>
    <x v="558"/>
    <n v="33.129600000000003"/>
  </r>
  <r>
    <x v="400"/>
    <n v="1871.7185999999999"/>
  </r>
  <r>
    <x v="94"/>
    <n v="356.18669999999997"/>
  </r>
  <r>
    <x v="277"/>
    <n v="1230.9501"/>
  </r>
  <r>
    <x v="22"/>
    <n v="1489.8743999999999"/>
  </r>
  <r>
    <x v="218"/>
    <n v="1818.3263999999999"/>
  </r>
  <r>
    <x v="559"/>
    <n v="489.78199999999993"/>
  </r>
  <r>
    <x v="560"/>
    <n v="509.14980000000008"/>
  </r>
  <r>
    <x v="296"/>
    <n v="998.18729999999994"/>
  </r>
  <r>
    <x v="206"/>
    <n v="466.78170000000011"/>
  </r>
  <r>
    <x v="8"/>
    <n v="698.76"/>
  </r>
  <r>
    <x v="332"/>
    <n v="1988.568"/>
  </r>
  <r>
    <x v="378"/>
    <n v="1177.0512000000001"/>
  </r>
  <r>
    <x v="57"/>
    <n v="680.65200000000004"/>
  </r>
  <r>
    <x v="561"/>
    <n v="808.64189999999996"/>
  </r>
  <r>
    <x v="330"/>
    <n v="150.76079999999999"/>
  </r>
  <r>
    <x v="519"/>
    <n v="626.67989999999998"/>
  </r>
  <r>
    <x v="454"/>
    <n v="116.39700000000001"/>
  </r>
  <r>
    <x v="562"/>
    <n v="3181.8919999999998"/>
  </r>
  <r>
    <x v="35"/>
    <n v="127.3944"/>
  </r>
  <r>
    <x v="554"/>
    <n v="2826.5160000000001"/>
  </r>
  <r>
    <x v="112"/>
    <n v="1542.1751999999999"/>
  </r>
  <r>
    <x v="327"/>
    <n v="467.77280000000002"/>
  </r>
  <r>
    <x v="6"/>
    <n v="1413.93"/>
  </r>
  <r>
    <x v="522"/>
    <n v="1066.0735999999999"/>
  </r>
  <r>
    <x v="251"/>
    <n v="355.71519999999998"/>
  </r>
  <r>
    <x v="498"/>
    <n v="2404.6821"/>
  </r>
  <r>
    <x v="434"/>
    <n v="606.73080000000004"/>
  </r>
  <r>
    <x v="383"/>
    <n v="1173.508"/>
  </r>
  <r>
    <x v="343"/>
    <n v="1191.6812"/>
  </r>
  <r>
    <x v="110"/>
    <n v="955.01519999999994"/>
  </r>
  <r>
    <x v="562"/>
    <n v="1690.3040000000001"/>
  </r>
  <r>
    <x v="563"/>
    <n v="136.5984"/>
  </r>
  <r>
    <x v="81"/>
    <n v="1270.7460000000001"/>
  </r>
  <r>
    <x v="324"/>
    <n v="1968.6941999999999"/>
  </r>
  <r>
    <x v="418"/>
    <n v="809.04560000000004"/>
  </r>
  <r>
    <x v="427"/>
    <n v="144.9624"/>
  </r>
  <r>
    <x v="527"/>
    <n v="1018.668"/>
  </r>
  <r>
    <x v="540"/>
    <n v="2468.4387000000002"/>
  </r>
  <r>
    <x v="311"/>
    <n v="2278.3208"/>
  </r>
  <r>
    <x v="34"/>
    <n v="2291.6432"/>
  </r>
  <r>
    <x v="507"/>
    <n v="64.895600000000002"/>
  </r>
  <r>
    <x v="41"/>
    <n v="1266.356"/>
  </r>
  <r>
    <x v="504"/>
    <n v="991.26239999999996"/>
  </r>
  <r>
    <x v="31"/>
    <n v="1742.0255999999999"/>
  </r>
  <r>
    <x v="564"/>
    <n v="1628.1702"/>
  </r>
  <r>
    <x v="416"/>
    <n v="1518.6335999999999"/>
  </r>
  <r>
    <x v="35"/>
    <n v="646.29599999999994"/>
  </r>
  <r>
    <x v="109"/>
    <n v="197.7336"/>
  </r>
  <r>
    <x v="191"/>
    <n v="433.77199999999999"/>
  </r>
  <r>
    <x v="404"/>
    <n v="721.8211"/>
  </r>
  <r>
    <x v="245"/>
    <n v="1267.6251"/>
  </r>
  <r>
    <x v="429"/>
    <n v="603.54259999999988"/>
  </r>
  <r>
    <x v="97"/>
    <n v="1251.5072"/>
  </r>
  <r>
    <x v="331"/>
    <n v="895.68809999999996"/>
  </r>
  <r>
    <x v="528"/>
    <n v="946.53000000000009"/>
  </r>
  <r>
    <x v="565"/>
    <n v="1787.3469"/>
  </r>
  <r>
    <x v="195"/>
    <n v="528.3066"/>
  </r>
  <r>
    <x v="165"/>
    <n v="305.94240000000002"/>
  </r>
  <r>
    <x v="317"/>
    <n v="1369.6744000000001"/>
  </r>
  <r>
    <x v="566"/>
    <n v="1228.4412"/>
  </r>
  <r>
    <x v="372"/>
    <n v="1896.72"/>
  </r>
  <r>
    <x v="509"/>
    <n v="1386.2428"/>
  </r>
  <r>
    <x v="567"/>
    <n v="478.03019999999998"/>
  </r>
  <r>
    <x v="33"/>
    <n v="671.89779999999996"/>
  </r>
  <r>
    <x v="379"/>
    <n v="91.402000000000001"/>
  </r>
  <r>
    <x v="247"/>
    <n v="591.58360000000005"/>
  </r>
  <r>
    <x v="9"/>
    <n v="566.42039999999997"/>
  </r>
  <r>
    <x v="568"/>
    <n v="674.63560000000007"/>
  </r>
  <r>
    <x v="411"/>
    <n v="155.22720000000001"/>
  </r>
  <r>
    <x v="159"/>
    <n v="817.21080000000006"/>
  </r>
  <r>
    <x v="253"/>
    <n v="956.16639999999995"/>
  </r>
  <r>
    <x v="57"/>
    <n v="664.35"/>
  </r>
  <r>
    <x v="569"/>
    <n v="353.27339999999998"/>
  </r>
  <r>
    <x v="541"/>
    <n v="2691.7435999999998"/>
  </r>
  <r>
    <x v="232"/>
    <n v="763.30799999999999"/>
  </r>
  <r>
    <x v="437"/>
    <n v="222.26750000000001"/>
  </r>
  <r>
    <x v="134"/>
    <n v="2135.4168"/>
  </r>
  <r>
    <x v="570"/>
    <n v="2478.4499999999998"/>
  </r>
  <r>
    <x v="413"/>
    <n v="1439.136"/>
  </r>
  <r>
    <x v="229"/>
    <n v="871.41929999999991"/>
  </r>
  <r>
    <x v="229"/>
    <n v="1236.48"/>
  </r>
  <r>
    <x v="571"/>
    <n v="1794.3030000000001"/>
  </r>
  <r>
    <x v="572"/>
    <n v="199.2928"/>
  </r>
  <r>
    <x v="109"/>
    <n v="1022.6838"/>
  </r>
  <r>
    <x v="188"/>
    <n v="810.08579999999995"/>
  </r>
  <r>
    <x v="438"/>
    <n v="2807.8008"/>
  </r>
  <r>
    <x v="456"/>
    <n v="616.029"/>
  </r>
  <r>
    <x v="573"/>
    <n v="1442.76"/>
  </r>
  <r>
    <x v="2"/>
    <n v="69.273600000000002"/>
  </r>
  <r>
    <x v="140"/>
    <n v="2263.0068000000001"/>
  </r>
  <r>
    <x v="176"/>
    <n v="1149.558"/>
  </r>
  <r>
    <x v="126"/>
    <n v="803.22879999999998"/>
  </r>
  <r>
    <x v="21"/>
    <n v="611.20500000000004"/>
  </r>
  <r>
    <x v="482"/>
    <n v="676.73919999999998"/>
  </r>
  <r>
    <x v="507"/>
    <n v="514.69319999999993"/>
  </r>
  <r>
    <x v="310"/>
    <n v="92.848399999999998"/>
  </r>
  <r>
    <x v="574"/>
    <n v="756.76580000000001"/>
  </r>
  <r>
    <x v="164"/>
    <n v="2545.44"/>
  </r>
  <r>
    <x v="575"/>
    <n v="887.56200000000013"/>
  </r>
  <r>
    <x v="267"/>
    <n v="769.04399999999998"/>
  </r>
  <r>
    <x v="215"/>
    <n v="780.69119999999998"/>
  </r>
  <r>
    <x v="576"/>
    <n v="398.95310000000012"/>
  </r>
  <r>
    <x v="577"/>
    <n v="124.8768"/>
  </r>
  <r>
    <x v="578"/>
    <n v="2167.9223999999999"/>
  </r>
  <r>
    <x v="509"/>
    <n v="526.24439999999993"/>
  </r>
  <r>
    <x v="522"/>
    <n v="435.27359999999999"/>
  </r>
  <r>
    <x v="280"/>
    <n v="616.50819999999999"/>
  </r>
  <r>
    <x v="79"/>
    <n v="514.9"/>
  </r>
  <r>
    <x v="206"/>
    <n v="1156.3725999999999"/>
  </r>
  <r>
    <x v="579"/>
    <n v="258.822"/>
  </r>
  <r>
    <x v="418"/>
    <n v="1120.0599"/>
  </r>
  <r>
    <x v="445"/>
    <n v="131.047"/>
  </r>
  <r>
    <x v="138"/>
    <n v="2168.9369999999999"/>
  </r>
  <r>
    <x v="468"/>
    <n v="815.07200000000012"/>
  </r>
  <r>
    <x v="151"/>
    <n v="1665.692"/>
  </r>
  <r>
    <x v="58"/>
    <n v="1570.4166"/>
  </r>
  <r>
    <x v="368"/>
    <n v="405.32"/>
  </r>
  <r>
    <x v="317"/>
    <n v="2269.4976000000001"/>
  </r>
  <r>
    <x v="580"/>
    <n v="3225.9468000000002"/>
  </r>
  <r>
    <x v="146"/>
    <n v="2107.5246000000002"/>
  </r>
  <r>
    <x v="268"/>
    <n v="774.18000000000006"/>
  </r>
  <r>
    <x v="544"/>
    <n v="1080.2103999999999"/>
  </r>
  <r>
    <x v="92"/>
    <n v="689.38279999999997"/>
  </r>
  <r>
    <x v="90"/>
    <n v="36.027200000000001"/>
  </r>
  <r>
    <x v="28"/>
    <n v="600.29549999999995"/>
  </r>
  <r>
    <x v="323"/>
    <n v="1631.3309999999999"/>
  </r>
  <r>
    <x v="204"/>
    <n v="649.74"/>
  </r>
  <r>
    <x v="377"/>
    <n v="231.55500000000001"/>
  </r>
  <r>
    <x v="581"/>
    <n v="1404.075"/>
  </r>
  <r>
    <x v="448"/>
    <n v="193.2576"/>
  </r>
  <r>
    <x v="240"/>
    <n v="1351.3584000000001"/>
  </r>
  <r>
    <x v="501"/>
    <n v="570.11760000000004"/>
  </r>
  <r>
    <x v="582"/>
    <n v="52.003"/>
  </r>
  <r>
    <x v="378"/>
    <n v="1404.0527999999999"/>
  </r>
  <r>
    <x v="578"/>
    <n v="81.647999999999996"/>
  </r>
  <r>
    <x v="50"/>
    <n v="385.2996"/>
  </r>
  <r>
    <x v="360"/>
    <n v="159.87549999999999"/>
  </r>
  <r>
    <x v="583"/>
    <n v="352.59300000000002"/>
  </r>
  <r>
    <x v="584"/>
    <n v="403.58850000000001"/>
  </r>
  <r>
    <x v="238"/>
    <n v="449.51400000000001"/>
  </r>
  <r>
    <x v="314"/>
    <n v="1187.1780000000001"/>
  </r>
  <r>
    <x v="64"/>
    <n v="1175.4168"/>
  </r>
  <r>
    <x v="177"/>
    <n v="3440.0272"/>
  </r>
  <r>
    <x v="230"/>
    <n v="645.30080000000009"/>
  </r>
  <r>
    <x v="55"/>
    <n v="190.7064"/>
  </r>
  <r>
    <x v="352"/>
    <n v="906.23660000000007"/>
  </r>
  <r>
    <x v="433"/>
    <n v="1482.0798"/>
  </r>
  <r>
    <x v="368"/>
    <n v="2102.424"/>
  </r>
  <r>
    <x v="396"/>
    <n v="1219.2570000000001"/>
  </r>
  <r>
    <x v="530"/>
    <n v="1655.7170000000001"/>
  </r>
  <r>
    <x v="585"/>
    <n v="422.01299999999998"/>
  </r>
  <r>
    <x v="447"/>
    <n v="429.32159999999999"/>
  </r>
  <r>
    <x v="323"/>
    <n v="1639.2095999999999"/>
  </r>
  <r>
    <x v="586"/>
    <n v="85.169700000000006"/>
  </r>
  <r>
    <x v="67"/>
    <n v="2397.4079999999999"/>
  </r>
  <r>
    <x v="392"/>
    <n v="296.31689999999998"/>
  </r>
  <r>
    <x v="89"/>
    <n v="285.96719999999999"/>
  </r>
  <r>
    <x v="148"/>
    <n v="304.76749999999998"/>
  </r>
  <r>
    <x v="569"/>
    <n v="767.48159999999996"/>
  </r>
  <r>
    <x v="494"/>
    <n v="1147.4495999999999"/>
  </r>
  <r>
    <x v="587"/>
    <n v="1776.3743999999999"/>
  </r>
  <r>
    <x v="105"/>
    <n v="545.80500000000006"/>
  </r>
  <r>
    <x v="400"/>
    <n v="945.12599999999998"/>
  </r>
  <r>
    <x v="588"/>
    <n v="2232.5688"/>
  </r>
  <r>
    <x v="511"/>
    <n v="2971.0295999999998"/>
  </r>
  <r>
    <x v="408"/>
    <n v="942.01600000000008"/>
  </r>
  <r>
    <x v="347"/>
    <n v="1628.0208"/>
  </r>
  <r>
    <x v="95"/>
    <n v="889.30799999999999"/>
  </r>
  <r>
    <x v="154"/>
    <n v="661.7595"/>
  </r>
  <r>
    <x v="532"/>
    <n v="1845.9659999999999"/>
  </r>
  <r>
    <x v="160"/>
    <n v="1828.1120000000001"/>
  </r>
  <r>
    <x v="343"/>
    <n v="593.79"/>
  </r>
  <r>
    <x v="509"/>
    <n v="1900.1135999999999"/>
  </r>
  <r>
    <x v="548"/>
    <n v="2950.14"/>
  </r>
  <r>
    <x v="336"/>
    <n v="821.35159999999996"/>
  </r>
  <r>
    <x v="227"/>
    <n v="1756.5324000000001"/>
  </r>
  <r>
    <x v="2"/>
    <n v="1568.943"/>
  </r>
  <r>
    <x v="589"/>
    <n v="548.06200000000001"/>
  </r>
  <r>
    <x v="89"/>
    <n v="954.06080000000009"/>
  </r>
  <r>
    <x v="114"/>
    <n v="1194.9028000000001"/>
  </r>
  <r>
    <x v="469"/>
    <n v="3220.3444"/>
  </r>
  <r>
    <x v="203"/>
    <n v="40.976100000000002"/>
  </r>
  <r>
    <x v="454"/>
    <n v="189.61760000000001"/>
  </r>
  <r>
    <x v="68"/>
    <n v="264.91500000000002"/>
  </r>
  <r>
    <x v="374"/>
    <n v="1369.1215999999999"/>
  </r>
  <r>
    <x v="302"/>
    <n v="331.17"/>
  </r>
  <r>
    <x v="590"/>
    <n v="1275.799"/>
  </r>
  <r>
    <x v="591"/>
    <n v="1926.15"/>
  </r>
  <r>
    <x v="429"/>
    <n v="1370.5232000000001"/>
  </r>
  <r>
    <x v="592"/>
    <n v="679.18619999999999"/>
  </r>
  <r>
    <x v="393"/>
    <n v="1053.7551000000001"/>
  </r>
  <r>
    <x v="579"/>
    <n v="333.85090000000002"/>
  </r>
  <r>
    <x v="200"/>
    <n v="819.71759999999995"/>
  </r>
  <r>
    <x v="483"/>
    <n v="1187.8979999999999"/>
  </r>
  <r>
    <x v="593"/>
    <n v="2093.6736000000001"/>
  </r>
  <r>
    <x v="551"/>
    <n v="202.9836"/>
  </r>
  <r>
    <x v="101"/>
    <n v="32.659199999999998"/>
  </r>
  <r>
    <x v="260"/>
    <n v="1031.7507000000001"/>
  </r>
  <r>
    <x v="423"/>
    <n v="1746.712"/>
  </r>
  <r>
    <x v="3"/>
    <n v="1754.94"/>
  </r>
  <r>
    <x v="459"/>
    <n v="530.21159999999998"/>
  </r>
  <r>
    <x v="9"/>
    <n v="2035.854"/>
  </r>
  <r>
    <x v="455"/>
    <n v="361.45920000000001"/>
  </r>
  <r>
    <x v="282"/>
    <n v="953.45100000000014"/>
  </r>
  <r>
    <x v="24"/>
    <n v="685.3069999999999"/>
  </r>
  <r>
    <x v="340"/>
    <n v="584.04599999999994"/>
  </r>
  <r>
    <x v="538"/>
    <n v="530.14499999999998"/>
  </r>
  <r>
    <x v="500"/>
    <n v="3721.52"/>
  </r>
  <r>
    <x v="22"/>
    <n v="665.51679999999999"/>
  </r>
  <r>
    <x v="461"/>
    <n v="229.35640000000001"/>
  </r>
  <r>
    <x v="594"/>
    <n v="800.58119999999997"/>
  </r>
  <r>
    <x v="43"/>
    <n v="122.968"/>
  </r>
  <r>
    <x v="595"/>
    <n v="1363.4544000000001"/>
  </r>
  <r>
    <x v="289"/>
    <n v="912.00359999999989"/>
  </r>
  <r>
    <x v="534"/>
    <n v="112.4496"/>
  </r>
  <r>
    <x v="590"/>
    <n v="1287.6084000000001"/>
  </r>
  <r>
    <x v="157"/>
    <n v="3602.7264"/>
  </r>
  <r>
    <x v="596"/>
    <n v="1538.4005999999999"/>
  </r>
  <r>
    <x v="597"/>
    <n v="82.54679999999999"/>
  </r>
  <r>
    <x v="0"/>
    <n v="1417.8240000000001"/>
  </r>
  <r>
    <x v="593"/>
    <n v="213.709"/>
  </r>
  <r>
    <x v="163"/>
    <n v="800.33699999999999"/>
  </r>
  <r>
    <x v="525"/>
    <n v="333.04919999999998"/>
  </r>
  <r>
    <x v="598"/>
    <n v="514.29959999999994"/>
  </r>
  <r>
    <x v="202"/>
    <n v="2299.5983999999999"/>
  </r>
  <r>
    <x v="581"/>
    <n v="2013.7872"/>
  </r>
  <r>
    <x v="599"/>
    <n v="1228.4894999999999"/>
  </r>
  <r>
    <x v="574"/>
    <n v="77.022000000000006"/>
  </r>
  <r>
    <x v="100"/>
    <n v="2560"/>
  </r>
  <r>
    <x v="69"/>
    <n v="262.51499999999999"/>
  </r>
  <r>
    <x v="205"/>
    <n v="158.50749999999999"/>
  </r>
  <r>
    <x v="89"/>
    <n v="2205.0239999999999"/>
  </r>
  <r>
    <x v="600"/>
    <n v="1538.942"/>
  </r>
  <r>
    <x v="312"/>
    <n v="909.83199999999999"/>
  </r>
  <r>
    <x v="206"/>
    <n v="194.17859999999999"/>
  </r>
  <r>
    <x v="35"/>
    <n v="2566.404"/>
  </r>
  <r>
    <x v="601"/>
    <n v="786.19040000000007"/>
  </r>
  <r>
    <x v="602"/>
    <n v="1125.896"/>
  </r>
  <r>
    <x v="75"/>
    <n v="1715.0595000000001"/>
  </r>
  <r>
    <x v="130"/>
    <n v="887.30400000000009"/>
  </r>
  <r>
    <x v="213"/>
    <n v="800.72879999999998"/>
  </r>
  <r>
    <x v="359"/>
    <n v="2859.2928000000002"/>
  </r>
  <r>
    <x v="30"/>
    <n v="570.78420000000006"/>
  </r>
  <r>
    <x v="603"/>
    <n v="2481.5216"/>
  </r>
  <r>
    <x v="539"/>
    <n v="2358.1583999999998"/>
  </r>
  <r>
    <x v="414"/>
    <n v="445.10399999999998"/>
  </r>
  <r>
    <x v="540"/>
    <n v="1371.5504000000001"/>
  </r>
  <r>
    <x v="157"/>
    <n v="673.875"/>
  </r>
  <r>
    <x v="604"/>
    <n v="223.87280000000001"/>
  </r>
  <r>
    <x v="605"/>
    <n v="574.10699999999997"/>
  </r>
  <r>
    <x v="213"/>
    <n v="529.88580000000002"/>
  </r>
  <r>
    <x v="25"/>
    <n v="929.16320000000007"/>
  </r>
  <r>
    <x v="260"/>
    <n v="1071.904"/>
  </r>
  <r>
    <x v="587"/>
    <n v="763.97759999999994"/>
  </r>
  <r>
    <x v="402"/>
    <n v="712.59749999999985"/>
  </r>
  <r>
    <x v="606"/>
    <n v="2013.5178000000001"/>
  </r>
  <r>
    <x v="513"/>
    <n v="1438.8352"/>
  </r>
  <r>
    <x v="607"/>
    <n v="213.55879999999999"/>
  </r>
  <r>
    <x v="490"/>
    <n v="1925.8533"/>
  </r>
  <r>
    <x v="326"/>
    <n v="1146.6271999999999"/>
  </r>
  <r>
    <x v="2"/>
    <n v="64.878399999999999"/>
  </r>
  <r>
    <x v="97"/>
    <n v="36.225000000000001"/>
  </r>
  <r>
    <x v="432"/>
    <n v="1537.404"/>
  </r>
  <r>
    <x v="154"/>
    <n v="1548.9465"/>
  </r>
  <r>
    <x v="608"/>
    <n v="1969.9559999999999"/>
  </r>
  <r>
    <x v="500"/>
    <n v="1659.9756"/>
  </r>
  <r>
    <x v="363"/>
    <n v="1280.115"/>
  </r>
  <r>
    <x v="470"/>
    <n v="150.7902"/>
  </r>
  <r>
    <x v="270"/>
    <n v="812.75739999999996"/>
  </r>
  <r>
    <x v="12"/>
    <n v="1005.3216"/>
  </r>
  <r>
    <x v="150"/>
    <n v="590.84100000000001"/>
  </r>
  <r>
    <x v="270"/>
    <n v="1040.2403999999999"/>
  </r>
  <r>
    <x v="444"/>
    <n v="2182.4463999999998"/>
  </r>
  <r>
    <x v="78"/>
    <n v="105.47280000000001"/>
  </r>
  <r>
    <x v="367"/>
    <n v="343.6694"/>
  </r>
  <r>
    <x v="609"/>
    <n v="103.9311"/>
  </r>
  <r>
    <x v="465"/>
    <n v="900.59199999999998"/>
  </r>
  <r>
    <x v="410"/>
    <n v="1505.2575999999999"/>
  </r>
  <r>
    <x v="216"/>
    <n v="926.40100000000007"/>
  </r>
  <r>
    <x v="490"/>
    <n v="242.03899999999999"/>
  </r>
  <r>
    <x v="311"/>
    <n v="1627.4391000000001"/>
  </r>
  <r>
    <x v="332"/>
    <n v="138.4229"/>
  </r>
  <r>
    <x v="91"/>
    <n v="1774.3440000000001"/>
  </r>
  <r>
    <x v="610"/>
    <n v="1477.5"/>
  </r>
  <r>
    <x v="111"/>
    <n v="615.74040000000002"/>
  </r>
  <r>
    <x v="389"/>
    <n v="2774.6131999999998"/>
  </r>
  <r>
    <x v="611"/>
    <n v="450.52399999999989"/>
  </r>
  <r>
    <x v="144"/>
    <n v="2549.4839999999999"/>
  </r>
  <r>
    <x v="612"/>
    <n v="1359.5925"/>
  </r>
  <r>
    <x v="613"/>
    <n v="1373.7651000000001"/>
  </r>
  <r>
    <x v="10"/>
    <n v="502.62119999999999"/>
  </r>
  <r>
    <x v="288"/>
    <n v="1861.9880000000001"/>
  </r>
  <r>
    <x v="525"/>
    <n v="1904.5440000000001"/>
  </r>
  <r>
    <x v="387"/>
    <n v="273.52260000000001"/>
  </r>
  <r>
    <x v="614"/>
    <n v="95.408200000000008"/>
  </r>
  <r>
    <x v="128"/>
    <n v="700.5544000000001"/>
  </r>
  <r>
    <x v="76"/>
    <n v="257.24009999999998"/>
  </r>
  <r>
    <x v="317"/>
    <n v="2460.3708000000001"/>
  </r>
  <r>
    <x v="615"/>
    <n v="142.52520000000001"/>
  </r>
  <r>
    <x v="305"/>
    <n v="287.38799999999998"/>
  </r>
  <r>
    <x v="435"/>
    <n v="2760.5439999999999"/>
  </r>
  <r>
    <x v="338"/>
    <n v="54.489600000000003"/>
  </r>
  <r>
    <x v="175"/>
    <n v="1448.752"/>
  </r>
  <r>
    <x v="401"/>
    <n v="469.00080000000003"/>
  </r>
  <r>
    <x v="494"/>
    <n v="1741.35"/>
  </r>
  <r>
    <x v="58"/>
    <n v="1482.1808000000001"/>
  </r>
  <r>
    <x v="494"/>
    <n v="634.17840000000001"/>
  </r>
  <r>
    <x v="275"/>
    <n v="3034.2824000000001"/>
  </r>
  <r>
    <x v="375"/>
    <n v="1867.9205999999999"/>
  </r>
  <r>
    <x v="315"/>
    <n v="2839.6248000000001"/>
  </r>
  <r>
    <x v="102"/>
    <n v="1602.7067999999999"/>
  </r>
  <r>
    <x v="100"/>
    <n v="2281.14"/>
  </r>
  <r>
    <x v="369"/>
    <n v="1451.6960999999999"/>
  </r>
  <r>
    <x v="128"/>
    <n v="1792.1180999999999"/>
  </r>
  <r>
    <x v="394"/>
    <n v="954.76499999999999"/>
  </r>
  <r>
    <x v="616"/>
    <n v="1142.4972"/>
  </r>
  <r>
    <x v="61"/>
    <n v="396.23039999999992"/>
  </r>
  <r>
    <x v="297"/>
    <n v="3019.2287999999999"/>
  </r>
  <r>
    <x v="617"/>
    <n v="342.92250000000001"/>
  </r>
  <r>
    <x v="618"/>
    <n v="2100.7728000000002"/>
  </r>
  <r>
    <x v="157"/>
    <n v="523.77599999999995"/>
  </r>
  <r>
    <x v="51"/>
    <n v="372.0299"/>
  </r>
  <r>
    <x v="316"/>
    <n v="1311.4192"/>
  </r>
  <r>
    <x v="126"/>
    <n v="2487.3809999999989"/>
  </r>
  <r>
    <x v="290"/>
    <n v="373.66559999999998"/>
  </r>
  <r>
    <x v="552"/>
    <n v="192.88499999999999"/>
  </r>
  <r>
    <x v="619"/>
    <n v="1171.2978000000001"/>
  </r>
  <r>
    <x v="541"/>
    <n v="255.88800000000001"/>
  </r>
  <r>
    <x v="620"/>
    <n v="377.10980000000001"/>
  </r>
  <r>
    <x v="486"/>
    <n v="2585.8643999999999"/>
  </r>
  <r>
    <x v="146"/>
    <n v="2367.15"/>
  </r>
  <r>
    <x v="313"/>
    <n v="570.52"/>
  </r>
  <r>
    <x v="302"/>
    <n v="969.66480000000013"/>
  </r>
  <r>
    <x v="234"/>
    <n v="848.82439999999997"/>
  </r>
  <r>
    <x v="433"/>
    <n v="487.18799999999999"/>
  </r>
  <r>
    <x v="62"/>
    <n v="896.04000000000019"/>
  </r>
  <r>
    <x v="542"/>
    <n v="46.216799999999999"/>
  </r>
  <r>
    <x v="104"/>
    <n v="586.71719999999993"/>
  </r>
  <r>
    <x v="523"/>
    <n v="2033.9405999999999"/>
  </r>
  <r>
    <x v="163"/>
    <n v="2576.2302"/>
  </r>
  <r>
    <x v="5"/>
    <n v="736.66800000000001"/>
  </r>
  <r>
    <x v="539"/>
    <n v="1022.2128"/>
  </r>
  <r>
    <x v="101"/>
    <n v="547.74720000000002"/>
  </r>
  <r>
    <x v="415"/>
    <n v="813.04719999999998"/>
  </r>
  <r>
    <x v="225"/>
    <n v="48.101500000000001"/>
  </r>
  <r>
    <x v="228"/>
    <n v="2906.5680000000002"/>
  </r>
  <r>
    <x v="361"/>
    <n v="898.8216000000001"/>
  </r>
  <r>
    <x v="9"/>
    <n v="311.43279999999999"/>
  </r>
  <r>
    <x v="583"/>
    <n v="1005.3944"/>
  </r>
  <r>
    <x v="199"/>
    <n v="1512.2267999999999"/>
  </r>
  <r>
    <x v="621"/>
    <n v="1176.4536000000001"/>
  </r>
  <r>
    <x v="54"/>
    <n v="291.5822"/>
  </r>
  <r>
    <x v="177"/>
    <n v="513.81359999999995"/>
  </r>
  <r>
    <x v="21"/>
    <n v="359.50400000000002"/>
  </r>
  <r>
    <x v="295"/>
    <n v="1392.2716"/>
  </r>
  <r>
    <x v="297"/>
    <n v="577.82339999999999"/>
  </r>
  <r>
    <x v="622"/>
    <n v="103.8609"/>
  </r>
  <r>
    <x v="233"/>
    <n v="457.73700000000002"/>
  </r>
  <r>
    <x v="214"/>
    <n v="758.38120000000004"/>
  </r>
  <r>
    <x v="209"/>
    <n v="127.2171"/>
  </r>
  <r>
    <x v="623"/>
    <n v="2110.1255999999998"/>
  </r>
  <r>
    <x v="463"/>
    <n v="449.03949999999998"/>
  </r>
  <r>
    <x v="85"/>
    <n v="384.11040000000003"/>
  </r>
  <r>
    <x v="530"/>
    <n v="372.28500000000003"/>
  </r>
  <r>
    <x v="299"/>
    <n v="241.03399999999999"/>
  </r>
  <r>
    <x v="498"/>
    <n v="1832.3789999999999"/>
  </r>
  <r>
    <x v="145"/>
    <n v="1813.0716"/>
  </r>
  <r>
    <x v="624"/>
    <n v="538.5634"/>
  </r>
  <r>
    <x v="42"/>
    <n v="2163.7055999999998"/>
  </r>
  <r>
    <x v="507"/>
    <n v="794.45699999999999"/>
  </r>
  <r>
    <x v="38"/>
    <n v="888.0444"/>
  </r>
  <r>
    <x v="625"/>
    <n v="1169.6238000000001"/>
  </r>
  <r>
    <x v="477"/>
    <n v="269.87189999999998"/>
  </r>
  <r>
    <x v="626"/>
    <n v="925.18960000000004"/>
  </r>
  <r>
    <x v="63"/>
    <n v="1685.1573000000001"/>
  </r>
  <r>
    <x v="625"/>
    <n v="660.11400000000003"/>
  </r>
  <r>
    <x v="252"/>
    <n v="726.80000000000007"/>
  </r>
  <r>
    <x v="627"/>
    <n v="1272.5920000000001"/>
  </r>
  <r>
    <x v="451"/>
    <n v="542.57100000000003"/>
  </r>
  <r>
    <x v="285"/>
    <n v="411.71490000000011"/>
  </r>
  <r>
    <x v="106"/>
    <n v="229.023"/>
  </r>
  <r>
    <x v="582"/>
    <n v="2234.7188000000001"/>
  </r>
  <r>
    <x v="22"/>
    <n v="1138.83"/>
  </r>
  <r>
    <x v="82"/>
    <n v="1677.4903999999999"/>
  </r>
  <r>
    <x v="628"/>
    <n v="599.58359999999993"/>
  </r>
  <r>
    <x v="288"/>
    <n v="101.3886"/>
  </r>
  <r>
    <x v="278"/>
    <n v="3316.16"/>
  </r>
  <r>
    <x v="333"/>
    <n v="125.8888"/>
  </r>
  <r>
    <x v="13"/>
    <n v="1023.33"/>
  </r>
  <r>
    <x v="494"/>
    <n v="1984.7356"/>
  </r>
  <r>
    <x v="185"/>
    <n v="713.4"/>
  </r>
  <r>
    <x v="628"/>
    <n v="1249.5006000000001"/>
  </r>
  <r>
    <x v="629"/>
    <n v="340.06259999999997"/>
  </r>
  <r>
    <x v="56"/>
    <n v="1171.2288000000001"/>
  </r>
  <r>
    <x v="488"/>
    <n v="728.12040000000002"/>
  </r>
  <r>
    <x v="313"/>
    <n v="2107.4004"/>
  </r>
  <r>
    <x v="164"/>
    <n v="1818.4914000000001"/>
  </r>
  <r>
    <x v="391"/>
    <n v="1283.2403999999999"/>
  </r>
  <r>
    <x v="453"/>
    <n v="323.56099999999998"/>
  </r>
  <r>
    <x v="332"/>
    <n v="339.42459999999988"/>
  </r>
  <r>
    <x v="463"/>
    <n v="172.76669999999999"/>
  </r>
  <r>
    <x v="165"/>
    <n v="1974.2418"/>
  </r>
  <r>
    <x v="469"/>
    <n v="971.39200000000005"/>
  </r>
  <r>
    <x v="559"/>
    <n v="519.15329999999994"/>
  </r>
  <r>
    <x v="630"/>
    <n v="953.55000000000007"/>
  </r>
  <r>
    <x v="131"/>
    <n v="165.84469999999999"/>
  </r>
  <r>
    <x v="597"/>
    <n v="297.28919999999999"/>
  </r>
  <r>
    <x v="302"/>
    <n v="1523.124"/>
  </r>
  <r>
    <x v="14"/>
    <n v="730.19159999999999"/>
  </r>
  <r>
    <x v="401"/>
    <n v="1657.5455999999999"/>
  </r>
  <r>
    <x v="534"/>
    <n v="3228.8760000000002"/>
  </r>
  <r>
    <x v="631"/>
    <n v="1426.6980000000001"/>
  </r>
  <r>
    <x v="506"/>
    <n v="1450.89"/>
  </r>
  <r>
    <x v="549"/>
    <n v="360.85559999999998"/>
  </r>
  <r>
    <x v="543"/>
    <n v="1972.92"/>
  </r>
  <r>
    <x v="326"/>
    <n v="86.285399999999996"/>
  </r>
  <r>
    <x v="92"/>
    <n v="2748.2224000000001"/>
  </r>
  <r>
    <x v="143"/>
    <n v="272.62180000000001"/>
  </r>
  <r>
    <x v="632"/>
    <n v="426.12240000000003"/>
  </r>
  <r>
    <x v="613"/>
    <n v="799.13340000000005"/>
  </r>
  <r>
    <x v="612"/>
    <n v="2026.1829"/>
  </r>
  <r>
    <x v="375"/>
    <n v="1395.6948"/>
  </r>
  <r>
    <x v="70"/>
    <n v="1583.0316"/>
  </r>
  <r>
    <x v="171"/>
    <n v="2801.768"/>
  </r>
  <r>
    <x v="584"/>
    <n v="1857.2175999999999"/>
  </r>
  <r>
    <x v="186"/>
    <n v="3745.8047999999999"/>
  </r>
  <r>
    <x v="134"/>
    <n v="1776.5286000000001"/>
  </r>
  <r>
    <x v="308"/>
    <n v="1905.1724999999999"/>
  </r>
  <r>
    <x v="270"/>
    <n v="1462.0029999999999"/>
  </r>
  <r>
    <x v="122"/>
    <n v="113.33580000000001"/>
  </r>
  <r>
    <x v="269"/>
    <n v="90.479799999999997"/>
  </r>
  <r>
    <x v="271"/>
    <n v="325.54419999999999"/>
  </r>
  <r>
    <x v="254"/>
    <n v="535.35019999999997"/>
  </r>
  <r>
    <x v="371"/>
    <n v="678.60799999999995"/>
  </r>
  <r>
    <x v="197"/>
    <n v="1352.076"/>
  </r>
  <r>
    <x v="352"/>
    <n v="347.82000000000011"/>
  </r>
  <r>
    <x v="539"/>
    <n v="81.619199999999992"/>
  </r>
  <r>
    <x v="132"/>
    <n v="1536.7439999999999"/>
  </r>
  <r>
    <x v="187"/>
    <n v="1846.08"/>
  </r>
  <r>
    <x v="25"/>
    <n v="541.66739999999993"/>
  </r>
  <r>
    <x v="519"/>
    <n v="2467.4495999999999"/>
  </r>
  <r>
    <x v="421"/>
    <n v="419.46480000000003"/>
  </r>
  <r>
    <x v="633"/>
    <n v="891.87199999999996"/>
  </r>
  <r>
    <x v="411"/>
    <n v="1740.6279999999999"/>
  </r>
  <r>
    <x v="528"/>
    <n v="714.41759999999999"/>
  </r>
  <r>
    <x v="438"/>
    <n v="3293.5448000000001"/>
  </r>
  <r>
    <x v="330"/>
    <n v="529.74900000000002"/>
  </r>
  <r>
    <x v="269"/>
    <n v="2728.2024000000001"/>
  </r>
  <r>
    <x v="273"/>
    <n v="333.81279999999998"/>
  </r>
  <r>
    <x v="634"/>
    <n v="312.08049999999997"/>
  </r>
  <r>
    <x v="295"/>
    <n v="1032.0813000000001"/>
  </r>
  <r>
    <x v="259"/>
    <n v="683.00099999999998"/>
  </r>
  <r>
    <x v="342"/>
    <n v="2974.6439999999998"/>
  </r>
  <r>
    <x v="368"/>
    <n v="818.42499999999995"/>
  </r>
  <r>
    <x v="629"/>
    <n v="435.34199999999998"/>
  </r>
  <r>
    <x v="606"/>
    <n v="871.39699999999993"/>
  </r>
  <r>
    <x v="635"/>
    <n v="344.53680000000003"/>
  </r>
  <r>
    <x v="434"/>
    <n v="502.51319999999998"/>
  </r>
  <r>
    <x v="603"/>
    <n v="515.9325"/>
  </r>
  <r>
    <x v="68"/>
    <n v="2101.0626000000002"/>
  </r>
  <r>
    <x v="636"/>
    <n v="359.19650000000001"/>
  </r>
  <r>
    <x v="442"/>
    <n v="857.1"/>
  </r>
  <r>
    <x v="378"/>
    <n v="1112.9536000000001"/>
  </r>
  <r>
    <x v="224"/>
    <n v="413.5335"/>
  </r>
  <r>
    <x v="562"/>
    <n v="2010.6432"/>
  </r>
  <r>
    <x v="605"/>
    <n v="444.61439999999988"/>
  </r>
  <r>
    <x v="384"/>
    <n v="1533.8240000000001"/>
  </r>
  <r>
    <x v="424"/>
    <n v="1081.0134"/>
  </r>
  <r>
    <x v="172"/>
    <n v="618.69359999999995"/>
  </r>
  <r>
    <x v="426"/>
    <n v="377.28"/>
  </r>
  <r>
    <x v="488"/>
    <n v="1630.3391999999999"/>
  </r>
  <r>
    <x v="359"/>
    <n v="229.3109"/>
  </r>
  <r>
    <x v="191"/>
    <n v="189.21600000000001"/>
  </r>
  <r>
    <x v="163"/>
    <n v="692.38839999999993"/>
  </r>
  <r>
    <x v="342"/>
    <n v="1884.54"/>
  </r>
  <r>
    <x v="551"/>
    <n v="906.50339999999994"/>
  </r>
  <r>
    <x v="591"/>
    <n v="716.1336"/>
  </r>
  <r>
    <x v="407"/>
    <n v="137.697"/>
  </r>
  <r>
    <x v="468"/>
    <n v="1345.6368"/>
  </r>
  <r>
    <x v="501"/>
    <n v="148.49160000000001"/>
  </r>
  <r>
    <x v="321"/>
    <n v="2936.0144"/>
  </r>
  <r>
    <x v="637"/>
    <n v="328.02"/>
  </r>
  <r>
    <x v="471"/>
    <n v="944.47099999999989"/>
  </r>
  <r>
    <x v="255"/>
    <n v="126.5916"/>
  </r>
  <r>
    <x v="589"/>
    <n v="1579.7805000000001"/>
  </r>
  <r>
    <x v="140"/>
    <n v="682.55600000000004"/>
  </r>
  <r>
    <x v="638"/>
    <n v="1877.6687999999999"/>
  </r>
  <r>
    <x v="629"/>
    <n v="1289.6099999999999"/>
  </r>
  <r>
    <x v="494"/>
    <n v="1631.2854"/>
  </r>
  <r>
    <x v="431"/>
    <n v="392.02720000000011"/>
  </r>
  <r>
    <x v="37"/>
    <n v="576.97299999999996"/>
  </r>
  <r>
    <x v="371"/>
    <n v="953.48760000000004"/>
  </r>
  <r>
    <x v="565"/>
    <n v="1136.7583999999999"/>
  </r>
  <r>
    <x v="627"/>
    <n v="468.78320000000002"/>
  </r>
  <r>
    <x v="265"/>
    <n v="385.67880000000002"/>
  </r>
  <r>
    <x v="5"/>
    <n v="1084.7936"/>
  </r>
  <r>
    <x v="244"/>
    <n v="1616.8104000000001"/>
  </r>
  <r>
    <x v="534"/>
    <n v="753.50399999999991"/>
  </r>
  <r>
    <x v="360"/>
    <n v="184.22909999999999"/>
  </r>
  <r>
    <x v="141"/>
    <n v="2801.19"/>
  </r>
  <r>
    <x v="639"/>
    <n v="1587.4998000000001"/>
  </r>
  <r>
    <x v="500"/>
    <n v="2465.9856"/>
  </r>
  <r>
    <x v="70"/>
    <n v="189.244"/>
  </r>
  <r>
    <x v="8"/>
    <n v="1898.2482"/>
  </r>
  <r>
    <x v="38"/>
    <n v="860.31959999999992"/>
  </r>
  <r>
    <x v="298"/>
    <n v="1220.0219999999999"/>
  </r>
  <r>
    <x v="61"/>
    <n v="1261.6379999999999"/>
  </r>
  <r>
    <x v="169"/>
    <n v="3332.0888"/>
  </r>
  <r>
    <x v="68"/>
    <n v="502.10700000000003"/>
  </r>
  <r>
    <x v="133"/>
    <n v="269.01659999999998"/>
  </r>
  <r>
    <x v="187"/>
    <n v="1823.1948"/>
  </r>
  <r>
    <x v="387"/>
    <n v="905.85"/>
  </r>
  <r>
    <x v="191"/>
    <n v="2019.6945000000001"/>
  </r>
  <r>
    <x v="545"/>
    <n v="980.35440000000006"/>
  </r>
  <r>
    <x v="640"/>
    <n v="136.09960000000001"/>
  </r>
  <r>
    <x v="244"/>
    <n v="641.91689999999994"/>
  </r>
  <r>
    <x v="641"/>
    <n v="248.17830000000001"/>
  </r>
  <r>
    <x v="329"/>
    <n v="230.12520000000001"/>
  </r>
  <r>
    <x v="619"/>
    <n v="169.72800000000001"/>
  </r>
  <r>
    <x v="259"/>
    <n v="37.328000000000003"/>
  </r>
  <r>
    <x v="21"/>
    <n v="2474.2080000000001"/>
  </r>
  <r>
    <x v="512"/>
    <n v="1065.4896000000001"/>
  </r>
  <r>
    <x v="214"/>
    <n v="706.77879999999993"/>
  </r>
  <r>
    <x v="336"/>
    <n v="3393.88"/>
  </r>
  <r>
    <x v="45"/>
    <n v="878.50620000000004"/>
  </r>
  <r>
    <x v="414"/>
    <n v="958.95360000000005"/>
  </r>
  <r>
    <x v="642"/>
    <n v="287.39620000000002"/>
  </r>
  <r>
    <x v="401"/>
    <n v="487.8535"/>
  </r>
  <r>
    <x v="224"/>
    <n v="129.72479999999999"/>
  </r>
  <r>
    <x v="374"/>
    <n v="1407.6017999999999"/>
  </r>
  <r>
    <x v="643"/>
    <n v="349.22250000000003"/>
  </r>
  <r>
    <x v="364"/>
    <n v="1243.1224"/>
  </r>
  <r>
    <x v="624"/>
    <n v="661.47080000000005"/>
  </r>
  <r>
    <x v="186"/>
    <n v="1081.04"/>
  </r>
  <r>
    <x v="621"/>
    <n v="1023.264"/>
  </r>
  <r>
    <x v="621"/>
    <n v="77.293200000000013"/>
  </r>
  <r>
    <x v="306"/>
    <n v="1302.3671999999999"/>
  </r>
  <r>
    <x v="644"/>
    <n v="2677.0619999999999"/>
  </r>
  <r>
    <x v="195"/>
    <n v="2434.0672"/>
  </r>
  <r>
    <x v="474"/>
    <n v="2733.2267999999999"/>
  </r>
  <r>
    <x v="180"/>
    <n v="361.16199999999998"/>
  </r>
  <r>
    <x v="645"/>
    <n v="1758.2940000000001"/>
  </r>
  <r>
    <x v="469"/>
    <n v="605.50099999999998"/>
  </r>
  <r>
    <x v="67"/>
    <n v="362.32350000000002"/>
  </r>
  <r>
    <x v="41"/>
    <n v="1455.1325999999999"/>
  </r>
  <r>
    <x v="103"/>
    <n v="2320.2784000000001"/>
  </r>
  <r>
    <x v="423"/>
    <n v="324.02999999999997"/>
  </r>
  <r>
    <x v="367"/>
    <n v="1202.4012"/>
  </r>
  <r>
    <x v="275"/>
    <n v="863.60260000000005"/>
  </r>
  <r>
    <x v="76"/>
    <n v="167.76"/>
  </r>
  <r>
    <x v="598"/>
    <n v="579.24950000000001"/>
  </r>
  <r>
    <x v="228"/>
    <n v="1578.9780000000001"/>
  </r>
  <r>
    <x v="465"/>
    <n v="758.03660000000002"/>
  </r>
  <r>
    <x v="53"/>
    <n v="140.72"/>
  </r>
  <r>
    <x v="646"/>
    <n v="1176.9449999999999"/>
  </r>
  <r>
    <x v="217"/>
    <n v="229.614"/>
  </r>
  <r>
    <x v="234"/>
    <n v="2103.1763999999998"/>
  </r>
  <r>
    <x v="163"/>
    <n v="1801.4190000000001"/>
  </r>
  <r>
    <x v="513"/>
    <n v="221.61"/>
  </r>
  <r>
    <x v="185"/>
    <n v="727.28659999999991"/>
  </r>
  <r>
    <x v="647"/>
    <n v="1758.4811999999999"/>
  </r>
  <r>
    <x v="648"/>
    <n v="84.527199999999993"/>
  </r>
  <r>
    <x v="386"/>
    <n v="2155.2719999999999"/>
  </r>
  <r>
    <x v="68"/>
    <n v="104.6199"/>
  </r>
  <r>
    <x v="431"/>
    <n v="384.4665"/>
  </r>
  <r>
    <x v="581"/>
    <n v="1398.712"/>
  </r>
  <r>
    <x v="649"/>
    <n v="1250.8044"/>
  </r>
  <r>
    <x v="528"/>
    <n v="104.227"/>
  </r>
  <r>
    <x v="389"/>
    <n v="1340.0001999999999"/>
  </r>
  <r>
    <x v="629"/>
    <n v="299.4939"/>
  </r>
  <r>
    <x v="154"/>
    <n v="226.22540000000001"/>
  </r>
  <r>
    <x v="183"/>
    <n v="902.25379999999996"/>
  </r>
  <r>
    <x v="600"/>
    <n v="390.95979999999997"/>
  </r>
  <r>
    <x v="469"/>
    <n v="2280.3669"/>
  </r>
  <r>
    <x v="156"/>
    <n v="2291.73"/>
  </r>
  <r>
    <x v="462"/>
    <n v="1155.2436"/>
  </r>
  <r>
    <x v="155"/>
    <n v="511.35"/>
  </r>
  <r>
    <x v="225"/>
    <n v="125.1588"/>
  </r>
  <r>
    <x v="475"/>
    <n v="1523.0640000000001"/>
  </r>
  <r>
    <x v="500"/>
    <n v="1423.7184"/>
  </r>
  <r>
    <x v="117"/>
    <n v="642.90499999999997"/>
  </r>
  <r>
    <x v="91"/>
    <n v="174.40440000000001"/>
  </r>
  <r>
    <x v="312"/>
    <n v="1939.2012"/>
  </r>
  <r>
    <x v="177"/>
    <n v="2249.4911999999999"/>
  </r>
  <r>
    <x v="441"/>
    <n v="456.14399999999989"/>
  </r>
  <r>
    <x v="415"/>
    <n v="57.389600000000002"/>
  </r>
  <r>
    <x v="634"/>
    <n v="781.61599999999999"/>
  </r>
  <r>
    <x v="460"/>
    <n v="1348.2149999999999"/>
  </r>
  <r>
    <x v="406"/>
    <n v="607.86720000000003"/>
  </r>
  <r>
    <x v="414"/>
    <n v="314.82319999999999"/>
  </r>
  <r>
    <x v="429"/>
    <n v="1688.3248000000001"/>
  </r>
  <r>
    <x v="94"/>
    <n v="398.23939999999999"/>
  </r>
  <r>
    <x v="233"/>
    <n v="587.1508"/>
  </r>
  <r>
    <x v="368"/>
    <n v="705.5856"/>
  </r>
  <r>
    <x v="408"/>
    <n v="768.46379999999999"/>
  </r>
  <r>
    <x v="77"/>
    <n v="173.5488"/>
  </r>
  <r>
    <x v="14"/>
    <n v="308.79000000000002"/>
  </r>
  <r>
    <x v="237"/>
    <n v="435.0138"/>
  </r>
  <r>
    <x v="650"/>
    <n v="646.99899999999991"/>
  </r>
  <r>
    <x v="603"/>
    <n v="1207.7603999999999"/>
  </r>
  <r>
    <x v="70"/>
    <n v="1469.8719000000001"/>
  </r>
  <r>
    <x v="329"/>
    <n v="654.36219999999992"/>
  </r>
  <r>
    <x v="464"/>
    <n v="583.16999999999996"/>
  </r>
  <r>
    <x v="651"/>
    <n v="305.73"/>
  </r>
  <r>
    <x v="340"/>
    <n v="1352.4272000000001"/>
  </r>
  <r>
    <x v="326"/>
    <n v="1501.3362"/>
  </r>
  <r>
    <x v="296"/>
    <n v="2645.6747999999998"/>
  </r>
  <r>
    <x v="270"/>
    <n v="1142.2529999999999"/>
  </r>
  <r>
    <x v="647"/>
    <n v="86.620999999999995"/>
  </r>
  <r>
    <x v="177"/>
    <n v="3110.9863999999998"/>
  </r>
  <r>
    <x v="445"/>
    <n v="637.05600000000004"/>
  </r>
  <r>
    <x v="419"/>
    <n v="853.54520000000002"/>
  </r>
  <r>
    <x v="330"/>
    <n v="844.01370000000009"/>
  </r>
  <r>
    <x v="26"/>
    <n v="582.88409999999999"/>
  </r>
  <r>
    <x v="13"/>
    <n v="561.33439999999996"/>
  </r>
  <r>
    <x v="595"/>
    <n v="313.99"/>
  </r>
  <r>
    <x v="45"/>
    <n v="2280.0664000000002"/>
  </r>
  <r>
    <x v="605"/>
    <n v="196.67339999999999"/>
  </r>
  <r>
    <x v="308"/>
    <n v="719.27200000000005"/>
  </r>
  <r>
    <x v="411"/>
    <n v="649.89"/>
  </r>
  <r>
    <x v="486"/>
    <n v="454.01639999999998"/>
  </r>
  <r>
    <x v="23"/>
    <n v="1367.1368"/>
  </r>
  <r>
    <x v="511"/>
    <n v="581.58359999999993"/>
  </r>
  <r>
    <x v="652"/>
    <n v="1253.0011999999999"/>
  </r>
  <r>
    <x v="226"/>
    <n v="1017.7704"/>
  </r>
  <r>
    <x v="653"/>
    <n v="1666.95"/>
  </r>
  <r>
    <x v="54"/>
    <n v="188.78960000000001"/>
  </r>
  <r>
    <x v="556"/>
    <n v="2797.8164999999999"/>
  </r>
  <r>
    <x v="489"/>
    <n v="1544.9434000000001"/>
  </r>
  <r>
    <x v="636"/>
    <n v="1746.96"/>
  </r>
  <r>
    <x v="464"/>
    <n v="1321.5336"/>
  </r>
  <r>
    <x v="654"/>
    <n v="60.392200000000003"/>
  </r>
  <r>
    <x v="104"/>
    <n v="990.6336"/>
  </r>
  <r>
    <x v="655"/>
    <n v="813.46889999999996"/>
  </r>
  <r>
    <x v="627"/>
    <n v="825.02639999999997"/>
  </r>
  <r>
    <x v="321"/>
    <n v="103.56480000000001"/>
  </r>
  <r>
    <x v="20"/>
    <n v="2976.6039999999998"/>
  </r>
  <r>
    <x v="589"/>
    <n v="638.88440000000003"/>
  </r>
  <r>
    <x v="562"/>
    <n v="1383.5663999999999"/>
  </r>
  <r>
    <x v="646"/>
    <n v="3094.2208000000001"/>
  </r>
  <r>
    <x v="307"/>
    <n v="614.51080000000002"/>
  </r>
  <r>
    <x v="17"/>
    <n v="617.66549999999995"/>
  </r>
  <r>
    <x v="640"/>
    <n v="705.93360000000007"/>
  </r>
  <r>
    <x v="103"/>
    <n v="540.42079999999999"/>
  </r>
  <r>
    <x v="361"/>
    <n v="1654.7328"/>
  </r>
  <r>
    <x v="472"/>
    <n v="19.871600000000001"/>
  </r>
  <r>
    <x v="252"/>
    <n v="288.14519999999999"/>
  </r>
  <r>
    <x v="653"/>
    <n v="238.9716"/>
  </r>
  <r>
    <x v="656"/>
    <n v="217.26060000000001"/>
  </r>
  <r>
    <x v="76"/>
    <n v="837.42119999999989"/>
  </r>
  <r>
    <x v="629"/>
    <n v="2439.2984000000001"/>
  </r>
  <r>
    <x v="235"/>
    <n v="111.1434"/>
  </r>
  <r>
    <x v="553"/>
    <n v="2083.8663999999999"/>
  </r>
  <r>
    <x v="2"/>
    <n v="1802.1120000000001"/>
  </r>
  <r>
    <x v="533"/>
    <n v="1701.7506000000001"/>
  </r>
  <r>
    <x v="657"/>
    <n v="1554.5838000000001"/>
  </r>
  <r>
    <x v="109"/>
    <n v="53.817999999999998"/>
  </r>
  <r>
    <x v="658"/>
    <n v="2671.74"/>
  </r>
  <r>
    <x v="181"/>
    <n v="497.16419999999999"/>
  </r>
  <r>
    <x v="636"/>
    <n v="605.76"/>
  </r>
  <r>
    <x v="120"/>
    <n v="3502.9688000000001"/>
  </r>
  <r>
    <x v="396"/>
    <n v="271.17919999999998"/>
  </r>
  <r>
    <x v="412"/>
    <n v="263.04629999999997"/>
  </r>
  <r>
    <x v="6"/>
    <n v="52.150799999999997"/>
  </r>
  <r>
    <x v="60"/>
    <n v="843.02359999999999"/>
  </r>
  <r>
    <x v="302"/>
    <n v="223.51599999999999"/>
  </r>
  <r>
    <x v="549"/>
    <n v="1124.3964000000001"/>
  </r>
  <r>
    <x v="659"/>
    <n v="1618.6016"/>
  </r>
  <r>
    <x v="348"/>
    <n v="1759.434"/>
  </r>
  <r>
    <x v="641"/>
    <n v="2190.1320000000001"/>
  </r>
  <r>
    <x v="76"/>
    <n v="1892.7167999999999"/>
  </r>
  <r>
    <x v="660"/>
    <n v="178.51400000000001"/>
  </r>
  <r>
    <x v="227"/>
    <n v="152.0343"/>
  </r>
  <r>
    <x v="480"/>
    <n v="2282.2626"/>
  </r>
  <r>
    <x v="532"/>
    <n v="1990.0350000000001"/>
  </r>
  <r>
    <x v="428"/>
    <n v="1366.8979999999999"/>
  </r>
  <r>
    <x v="388"/>
    <n v="1885.5162"/>
  </r>
  <r>
    <x v="661"/>
    <n v="571.33180000000004"/>
  </r>
  <r>
    <x v="442"/>
    <n v="240.44820000000001"/>
  </r>
  <r>
    <x v="229"/>
    <n v="502.53"/>
  </r>
  <r>
    <x v="488"/>
    <n v="905.16559999999993"/>
  </r>
  <r>
    <x v="423"/>
    <n v="364.08"/>
  </r>
  <r>
    <x v="121"/>
    <n v="2925.7312000000002"/>
  </r>
  <r>
    <x v="260"/>
    <n v="111.1636"/>
  </r>
  <r>
    <x v="22"/>
    <n v="97.000199999999992"/>
  </r>
  <r>
    <x v="493"/>
    <n v="1492.9516000000001"/>
  </r>
  <r>
    <x v="615"/>
    <n v="1136.0935999999999"/>
  </r>
  <r>
    <x v="404"/>
    <n v="727.81799999999998"/>
  </r>
  <r>
    <x v="248"/>
    <n v="413.07299999999998"/>
  </r>
  <r>
    <x v="324"/>
    <n v="922.9692"/>
  </r>
  <r>
    <x v="326"/>
    <n v="336.45780000000002"/>
  </r>
  <r>
    <x v="102"/>
    <n v="2798.4132"/>
  </r>
  <r>
    <x v="662"/>
    <n v="1303.3905"/>
  </r>
  <r>
    <x v="437"/>
    <n v="1113.8820000000001"/>
  </r>
  <r>
    <x v="142"/>
    <n v="2700.3312000000001"/>
  </r>
  <r>
    <x v="98"/>
    <n v="130.93199999999999"/>
  </r>
  <r>
    <x v="419"/>
    <n v="2483.2800000000002"/>
  </r>
  <r>
    <x v="627"/>
    <n v="514.3424"/>
  </r>
  <r>
    <x v="583"/>
    <n v="973.02799999999991"/>
  </r>
  <r>
    <x v="602"/>
    <n v="1347.7384"/>
  </r>
  <r>
    <x v="312"/>
    <n v="1624.4892"/>
  </r>
  <r>
    <x v="589"/>
    <n v="428.89699999999999"/>
  </r>
  <r>
    <x v="20"/>
    <n v="303.81139999999999"/>
  </r>
  <r>
    <x v="107"/>
    <n v="3237.0576000000001"/>
  </r>
  <r>
    <x v="154"/>
    <n v="2243.3928000000001"/>
  </r>
  <r>
    <x v="158"/>
    <n v="72.799600000000012"/>
  </r>
  <r>
    <x v="455"/>
    <n v="1744.8368"/>
  </r>
  <r>
    <x v="649"/>
    <n v="883.71660000000008"/>
  </r>
  <r>
    <x v="663"/>
    <n v="1629.7616"/>
  </r>
  <r>
    <x v="200"/>
    <n v="1616.2152000000001"/>
  </r>
  <r>
    <x v="90"/>
    <n v="24.13"/>
  </r>
  <r>
    <x v="648"/>
    <n v="510.22019999999998"/>
  </r>
  <r>
    <x v="313"/>
    <n v="529.67700000000002"/>
  </r>
  <r>
    <x v="198"/>
    <n v="102.172"/>
  </r>
  <r>
    <x v="133"/>
    <n v="2409.8216000000002"/>
  </r>
  <r>
    <x v="420"/>
    <n v="1810.8324"/>
  </r>
  <r>
    <x v="299"/>
    <n v="50.048000000000002"/>
  </r>
  <r>
    <x v="253"/>
    <n v="1276.6415999999999"/>
  </r>
  <r>
    <x v="137"/>
    <n v="1418.3784000000001"/>
  </r>
  <r>
    <x v="627"/>
    <n v="2031.7927999999999"/>
  </r>
  <r>
    <x v="115"/>
    <n v="2407.0583999999999"/>
  </r>
  <r>
    <x v="664"/>
    <n v="1058.1600000000001"/>
  </r>
  <r>
    <x v="343"/>
    <n v="380.84580000000011"/>
  </r>
  <r>
    <x v="665"/>
    <n v="865.03629999999998"/>
  </r>
  <r>
    <x v="155"/>
    <n v="649.60500000000002"/>
  </r>
  <r>
    <x v="648"/>
    <n v="1748.5209"/>
  </r>
  <r>
    <x v="120"/>
    <n v="609.45839999999998"/>
  </r>
  <r>
    <x v="134"/>
    <n v="2922.2952"/>
  </r>
  <r>
    <x v="598"/>
    <n v="545.68079999999998"/>
  </r>
  <r>
    <x v="436"/>
    <n v="99.269200000000012"/>
  </r>
  <r>
    <x v="291"/>
    <n v="1025.8499999999999"/>
  </r>
  <r>
    <x v="240"/>
    <n v="1140.4559999999999"/>
  </r>
  <r>
    <x v="105"/>
    <n v="508.88639999999998"/>
  </r>
  <r>
    <x v="379"/>
    <n v="1181.7431999999999"/>
  </r>
  <r>
    <x v="506"/>
    <n v="1566.5663999999999"/>
  </r>
  <r>
    <x v="128"/>
    <n v="568.61479999999995"/>
  </r>
  <r>
    <x v="243"/>
    <n v="1208.2028"/>
  </r>
  <r>
    <x v="53"/>
    <n v="493.64280000000002"/>
  </r>
  <r>
    <x v="666"/>
    <n v="2065.5936000000002"/>
  </r>
  <r>
    <x v="150"/>
    <n v="199.7961"/>
  </r>
  <r>
    <x v="214"/>
    <n v="880.66160000000002"/>
  </r>
  <r>
    <x v="390"/>
    <n v="93.8232"/>
  </r>
  <r>
    <x v="301"/>
    <n v="3539.8656000000001"/>
  </r>
  <r>
    <x v="667"/>
    <n v="1595.0952"/>
  </r>
  <r>
    <x v="33"/>
    <n v="1815.7539999999999"/>
  </r>
  <r>
    <x v="668"/>
    <n v="1308.5927999999999"/>
  </r>
  <r>
    <x v="297"/>
    <n v="782.16000000000008"/>
  </r>
  <r>
    <x v="198"/>
    <n v="1876.3152"/>
  </r>
  <r>
    <x v="543"/>
    <n v="982.22879999999998"/>
  </r>
  <r>
    <x v="1"/>
    <n v="517.89649999999995"/>
  </r>
  <r>
    <x v="361"/>
    <n v="198.7782"/>
  </r>
  <r>
    <x v="132"/>
    <n v="1814.9831999999999"/>
  </r>
  <r>
    <x v="655"/>
    <n v="1278.4896000000001"/>
  </r>
  <r>
    <x v="192"/>
    <n v="339.2466"/>
  </r>
  <r>
    <x v="669"/>
    <n v="1343.0316"/>
  </r>
  <r>
    <x v="413"/>
    <n v="361.49579999999997"/>
  </r>
  <r>
    <x v="226"/>
    <n v="318.30759999999998"/>
  </r>
  <r>
    <x v="140"/>
    <n v="751.27260000000001"/>
  </r>
  <r>
    <x v="237"/>
    <n v="615.08299999999997"/>
  </r>
  <r>
    <x v="2"/>
    <n v="153.11150000000001"/>
  </r>
  <r>
    <x v="570"/>
    <n v="1123.434"/>
  </r>
  <r>
    <x v="383"/>
    <n v="354.56400000000002"/>
  </r>
  <r>
    <x v="598"/>
    <n v="553.68640000000005"/>
  </r>
  <r>
    <x v="670"/>
    <n v="1078.8173999999999"/>
  </r>
  <r>
    <x v="485"/>
    <n v="790.76589999999999"/>
  </r>
  <r>
    <x v="13"/>
    <n v="2462.34"/>
  </r>
  <r>
    <x v="397"/>
    <n v="940.69"/>
  </r>
  <r>
    <x v="19"/>
    <n v="1347.4559999999999"/>
  </r>
  <r>
    <x v="394"/>
    <n v="763.15719999999999"/>
  </r>
  <r>
    <x v="478"/>
    <n v="285.83940000000001"/>
  </r>
  <r>
    <x v="80"/>
    <n v="2324.556"/>
  </r>
  <r>
    <x v="324"/>
    <n v="1232.952"/>
  </r>
  <r>
    <x v="458"/>
    <n v="341.00299999999999"/>
  </r>
  <r>
    <x v="40"/>
    <n v="1737.9911999999999"/>
  </r>
  <r>
    <x v="452"/>
    <n v="1765.1759999999999"/>
  </r>
  <r>
    <x v="234"/>
    <n v="127.794"/>
  </r>
  <r>
    <x v="235"/>
    <n v="491.46989999999988"/>
  </r>
  <r>
    <x v="460"/>
    <n v="133.339"/>
  </r>
  <r>
    <x v="296"/>
    <n v="487.74599999999998"/>
  </r>
  <r>
    <x v="415"/>
    <n v="2145.7485000000001"/>
  </r>
  <r>
    <x v="427"/>
    <n v="1575.0724"/>
  </r>
  <r>
    <x v="671"/>
    <n v="1635.2616"/>
  </r>
  <r>
    <x v="448"/>
    <n v="236.7372"/>
  </r>
  <r>
    <x v="560"/>
    <n v="488.71679999999998"/>
  </r>
  <r>
    <x v="516"/>
    <n v="2315.8519999999999"/>
  </r>
  <r>
    <x v="672"/>
    <n v="1267.9744000000001"/>
  </r>
  <r>
    <x v="631"/>
    <n v="981.9864"/>
  </r>
  <r>
    <x v="100"/>
    <n v="442.61489999999998"/>
  </r>
  <r>
    <x v="86"/>
    <n v="989.93680000000006"/>
  </r>
  <r>
    <x v="110"/>
    <n v="551.25900000000001"/>
  </r>
  <r>
    <x v="489"/>
    <n v="43.144199999999998"/>
  </r>
  <r>
    <x v="139"/>
    <n v="1210.8714"/>
  </r>
  <r>
    <x v="263"/>
    <n v="2943.5295999999998"/>
  </r>
  <r>
    <x v="583"/>
    <n v="1058.4480000000001"/>
  </r>
  <r>
    <x v="673"/>
    <n v="1695.3074999999999"/>
  </r>
  <r>
    <x v="435"/>
    <n v="2141.85"/>
  </r>
  <r>
    <x v="511"/>
    <n v="1287.3599999999999"/>
  </r>
  <r>
    <x v="411"/>
    <n v="328.75240000000002"/>
  </r>
  <r>
    <x v="321"/>
    <n v="1958.144"/>
  </r>
  <r>
    <x v="563"/>
    <n v="39.973999999999997"/>
  </r>
  <r>
    <x v="179"/>
    <n v="654.36559999999997"/>
  </r>
  <r>
    <x v="237"/>
    <n v="3032.6559999999999"/>
  </r>
  <r>
    <x v="253"/>
    <n v="166.82490000000001"/>
  </r>
  <r>
    <x v="589"/>
    <n v="465.83199999999999"/>
  </r>
  <r>
    <x v="551"/>
    <n v="188.04239999999999"/>
  </r>
  <r>
    <x v="130"/>
    <n v="614.07420000000002"/>
  </r>
  <r>
    <x v="426"/>
    <n v="1664.8109999999999"/>
  </r>
  <r>
    <x v="481"/>
    <n v="1657.0092"/>
  </r>
  <r>
    <x v="319"/>
    <n v="127.29600000000001"/>
  </r>
  <r>
    <x v="282"/>
    <n v="1720.7438"/>
  </r>
  <r>
    <x v="533"/>
    <n v="1503.1768"/>
  </r>
  <r>
    <x v="411"/>
    <n v="102.37520000000001"/>
  </r>
  <r>
    <x v="59"/>
    <n v="791.88479999999993"/>
  </r>
  <r>
    <x v="344"/>
    <n v="2319.4512"/>
  </r>
  <r>
    <x v="385"/>
    <n v="1296.261"/>
  </r>
  <r>
    <x v="144"/>
    <n v="910.2636"/>
  </r>
  <r>
    <x v="471"/>
    <n v="794.50919999999996"/>
  </r>
  <r>
    <x v="90"/>
    <n v="2458.46"/>
  </r>
  <r>
    <x v="180"/>
    <n v="749.03039999999999"/>
  </r>
  <r>
    <x v="25"/>
    <n v="2224.2815999999998"/>
  </r>
  <r>
    <x v="36"/>
    <n v="774.57599999999991"/>
  </r>
  <r>
    <x v="459"/>
    <n v="34.178400000000003"/>
  </r>
  <r>
    <x v="254"/>
    <n v="2396.0799000000002"/>
  </r>
  <r>
    <x v="27"/>
    <n v="1624.443"/>
  </r>
  <r>
    <x v="247"/>
    <n v="910.36439999999993"/>
  </r>
  <r>
    <x v="166"/>
    <n v="537.38969999999995"/>
  </r>
  <r>
    <x v="504"/>
    <n v="758.24"/>
  </r>
  <r>
    <x v="650"/>
    <n v="773.03039999999999"/>
  </r>
  <r>
    <x v="583"/>
    <n v="1558.9272000000001"/>
  </r>
  <r>
    <x v="133"/>
    <n v="948.69359999999983"/>
  </r>
  <r>
    <x v="173"/>
    <n v="96.459199999999996"/>
  </r>
  <r>
    <x v="282"/>
    <n v="2871.3679999999999"/>
  </r>
  <r>
    <x v="318"/>
    <n v="483.94639999999998"/>
  </r>
  <r>
    <x v="554"/>
    <n v="2916.42"/>
  </r>
  <r>
    <x v="668"/>
    <n v="1146.8154"/>
  </r>
  <r>
    <x v="392"/>
    <n v="2819.0064000000002"/>
  </r>
  <r>
    <x v="578"/>
    <n v="2650.2919999999999"/>
  </r>
  <r>
    <x v="473"/>
    <n v="2235.4787999999999"/>
  </r>
  <r>
    <x v="616"/>
    <n v="459.28840000000002"/>
  </r>
  <r>
    <x v="286"/>
    <n v="464.42550000000011"/>
  </r>
  <r>
    <x v="674"/>
    <n v="562.35899999999992"/>
  </r>
  <r>
    <x v="115"/>
    <n v="725.3442"/>
  </r>
  <r>
    <x v="601"/>
    <n v="1894.08"/>
  </r>
  <r>
    <x v="536"/>
    <n v="650.91600000000005"/>
  </r>
  <r>
    <x v="201"/>
    <n v="143.24039999999999"/>
  </r>
  <r>
    <x v="539"/>
    <n v="1093.2937999999999"/>
  </r>
  <r>
    <x v="675"/>
    <n v="1487.4636"/>
  </r>
  <r>
    <x v="415"/>
    <n v="64.125600000000006"/>
  </r>
  <r>
    <x v="107"/>
    <n v="383.00200000000001"/>
  </r>
  <r>
    <x v="235"/>
    <n v="3339.8263999999999"/>
  </r>
  <r>
    <x v="610"/>
    <n v="122.1327"/>
  </r>
  <r>
    <x v="433"/>
    <n v="571.63920000000007"/>
  </r>
  <r>
    <x v="137"/>
    <n v="625.46579999999994"/>
  </r>
  <r>
    <x v="350"/>
    <n v="838.12279999999998"/>
  </r>
  <r>
    <x v="136"/>
    <n v="1061.9100000000001"/>
  </r>
  <r>
    <x v="343"/>
    <n v="146.57919999999999"/>
  </r>
  <r>
    <x v="459"/>
    <n v="2350.4888000000001"/>
  </r>
  <r>
    <x v="317"/>
    <n v="128.95679999999999"/>
  </r>
  <r>
    <x v="676"/>
    <n v="2282.9663999999998"/>
  </r>
  <r>
    <x v="120"/>
    <n v="1956.0320999999999"/>
  </r>
  <r>
    <x v="152"/>
    <n v="93.653999999999996"/>
  </r>
  <r>
    <x v="508"/>
    <n v="319.07839999999999"/>
  </r>
  <r>
    <x v="114"/>
    <n v="1549.9155000000001"/>
  </r>
  <r>
    <x v="677"/>
    <n v="1307.3345999999999"/>
  </r>
  <r>
    <x v="208"/>
    <n v="2829.7228"/>
  </r>
  <r>
    <x v="593"/>
    <n v="232.42320000000001"/>
  </r>
  <r>
    <x v="431"/>
    <n v="2084.3328000000001"/>
  </r>
  <r>
    <x v="492"/>
    <n v="984.37"/>
  </r>
  <r>
    <x v="37"/>
    <n v="418.15839999999997"/>
  </r>
  <r>
    <x v="400"/>
    <n v="38.003799999999998"/>
  </r>
  <r>
    <x v="501"/>
    <n v="1046.5488"/>
  </r>
  <r>
    <x v="350"/>
    <n v="1356.885"/>
  </r>
  <r>
    <x v="678"/>
    <n v="502.75240000000002"/>
  </r>
  <r>
    <x v="451"/>
    <n v="793.38690000000008"/>
  </r>
  <r>
    <x v="671"/>
    <n v="2075.913"/>
  </r>
  <r>
    <x v="563"/>
    <n v="2513.8984"/>
  </r>
  <r>
    <x v="405"/>
    <n v="895.53420000000006"/>
  </r>
  <r>
    <x v="123"/>
    <n v="1443.2418"/>
  </r>
  <r>
    <x v="590"/>
    <n v="762.00299999999993"/>
  </r>
  <r>
    <x v="581"/>
    <n v="223.59200000000001"/>
  </r>
  <r>
    <x v="206"/>
    <n v="846.74879999999996"/>
  </r>
  <r>
    <x v="53"/>
    <n v="757.16760000000011"/>
  </r>
  <r>
    <x v="590"/>
    <n v="709.12709999999993"/>
  </r>
  <r>
    <x v="674"/>
    <n v="810.09719999999993"/>
  </r>
  <r>
    <x v="679"/>
    <n v="942.22800000000007"/>
  </r>
  <r>
    <x v="232"/>
    <n v="1099.76"/>
  </r>
  <r>
    <x v="275"/>
    <n v="47.621200000000002"/>
  </r>
  <r>
    <x v="609"/>
    <n v="1505.1168"/>
  </r>
  <r>
    <x v="144"/>
    <n v="855.98310000000004"/>
  </r>
  <r>
    <x v="248"/>
    <n v="1734.18"/>
  </r>
  <r>
    <x v="149"/>
    <n v="1662.5311999999999"/>
  </r>
  <r>
    <x v="431"/>
    <n v="1184.8900000000001"/>
  </r>
  <r>
    <x v="68"/>
    <n v="559.79949999999997"/>
  </r>
  <r>
    <x v="200"/>
    <n v="630.1866"/>
  </r>
  <r>
    <x v="96"/>
    <n v="355.2448"/>
  </r>
  <r>
    <x v="81"/>
    <n v="2373.462"/>
  </r>
  <r>
    <x v="57"/>
    <n v="579.58840000000009"/>
  </r>
  <r>
    <x v="23"/>
    <n v="626.37120000000004"/>
  </r>
  <r>
    <x v="597"/>
    <n v="715.30049999999994"/>
  </r>
  <r>
    <x v="680"/>
    <n v="134.95679999999999"/>
  </r>
  <r>
    <x v="640"/>
    <n v="994.48200000000008"/>
  </r>
  <r>
    <x v="554"/>
    <n v="1301.8758"/>
  </r>
  <r>
    <x v="400"/>
    <n v="574.88300000000004"/>
  </r>
  <r>
    <x v="619"/>
    <n v="2139.3312000000001"/>
  </r>
  <r>
    <x v="376"/>
    <n v="274.45229999999998"/>
  </r>
  <r>
    <x v="493"/>
    <n v="1706.43"/>
  </r>
  <r>
    <x v="48"/>
    <n v="599.471"/>
  </r>
  <r>
    <x v="408"/>
    <n v="1070.7619999999999"/>
  </r>
  <r>
    <x v="376"/>
    <n v="591.70319999999992"/>
  </r>
  <r>
    <x v="424"/>
    <n v="2504.067"/>
  </r>
  <r>
    <x v="252"/>
    <n v="270.51639999999998"/>
  </r>
  <r>
    <x v="631"/>
    <n v="1128.732"/>
  </r>
  <r>
    <x v="156"/>
    <n v="1119.4092000000001"/>
  </r>
  <r>
    <x v="343"/>
    <n v="259.37630000000001"/>
  </r>
  <r>
    <x v="48"/>
    <n v="729.39"/>
  </r>
  <r>
    <x v="339"/>
    <n v="591.30719999999997"/>
  </r>
  <r>
    <x v="655"/>
    <n v="340.2"/>
  </r>
  <r>
    <x v="445"/>
    <n v="2779.5931999999998"/>
  </r>
  <r>
    <x v="331"/>
    <n v="548.52240000000006"/>
  </r>
  <r>
    <x v="404"/>
    <n v="1034.7036000000001"/>
  </r>
  <r>
    <x v="492"/>
    <n v="1532.3904"/>
  </r>
  <r>
    <x v="208"/>
    <n v="1648.6679999999999"/>
  </r>
  <r>
    <x v="641"/>
    <n v="786.03139999999996"/>
  </r>
  <r>
    <x v="198"/>
    <n v="887.86320000000001"/>
  </r>
  <r>
    <x v="456"/>
    <n v="2935.8252000000002"/>
  </r>
  <r>
    <x v="330"/>
    <n v="1882.1952000000001"/>
  </r>
  <r>
    <x v="592"/>
    <n v="1120.4751000000001"/>
  </r>
  <r>
    <x v="236"/>
    <n v="493.05959999999999"/>
  </r>
  <r>
    <x v="146"/>
    <n v="637.37399999999991"/>
  </r>
  <r>
    <x v="642"/>
    <n v="163.5744"/>
  </r>
  <r>
    <x v="410"/>
    <n v="1051.7360000000001"/>
  </r>
  <r>
    <x v="505"/>
    <n v="3242.1668"/>
  </r>
  <r>
    <x v="111"/>
    <n v="322.98989999999998"/>
  </r>
  <r>
    <x v="557"/>
    <n v="51.138399999999997"/>
  </r>
  <r>
    <x v="377"/>
    <n v="817.79430000000002"/>
  </r>
  <r>
    <x v="473"/>
    <n v="1313.1166000000001"/>
  </r>
  <r>
    <x v="439"/>
    <n v="509.75909999999999"/>
  </r>
  <r>
    <x v="376"/>
    <n v="78.586799999999997"/>
  </r>
  <r>
    <x v="681"/>
    <n v="889.83"/>
  </r>
  <r>
    <x v="85"/>
    <n v="366.858"/>
  </r>
  <r>
    <x v="23"/>
    <n v="565.90890000000002"/>
  </r>
  <r>
    <x v="386"/>
    <n v="64.799499999999995"/>
  </r>
  <r>
    <x v="115"/>
    <n v="1264.335"/>
  </r>
  <r>
    <x v="155"/>
    <n v="346.48399999999998"/>
  </r>
  <r>
    <x v="432"/>
    <n v="1564.0116"/>
  </r>
  <r>
    <x v="376"/>
    <n v="592.50740000000008"/>
  </r>
  <r>
    <x v="250"/>
    <n v="1510.7190000000001"/>
  </r>
  <r>
    <x v="193"/>
    <n v="1106.3094000000001"/>
  </r>
  <r>
    <x v="350"/>
    <n v="700.40520000000004"/>
  </r>
  <r>
    <x v="221"/>
    <n v="320.892"/>
  </r>
  <r>
    <x v="73"/>
    <n v="2704.47"/>
  </r>
  <r>
    <x v="330"/>
    <n v="506.709"/>
  </r>
  <r>
    <x v="425"/>
    <n v="595.41"/>
  </r>
  <r>
    <x v="365"/>
    <n v="953.38679999999999"/>
  </r>
  <r>
    <x v="209"/>
    <n v="2317.6383999999998"/>
  </r>
  <r>
    <x v="115"/>
    <n v="88.814799999999991"/>
  </r>
  <r>
    <x v="669"/>
    <n v="316.89359999999999"/>
  </r>
  <r>
    <x v="536"/>
    <n v="545.48239999999998"/>
  </r>
  <r>
    <x v="441"/>
    <n v="757.39"/>
  </r>
  <r>
    <x v="682"/>
    <n v="152.2801"/>
  </r>
  <r>
    <x v="508"/>
    <n v="1755.5383999999999"/>
  </r>
  <r>
    <x v="113"/>
    <n v="2155.2228"/>
  </r>
  <r>
    <x v="309"/>
    <n v="905.23"/>
  </r>
  <r>
    <x v="39"/>
    <n v="274.03109999999998"/>
  </r>
  <r>
    <x v="218"/>
    <n v="2391.4526999999998"/>
  </r>
  <r>
    <x v="325"/>
    <n v="1014.2588"/>
  </r>
  <r>
    <x v="48"/>
    <n v="2694.3045000000002"/>
  </r>
  <r>
    <x v="157"/>
    <n v="170.44049999999999"/>
  </r>
  <r>
    <x v="68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n v="198.41640000000001"/>
  </r>
  <r>
    <x v="1"/>
    <n v="228.7893"/>
  </r>
  <r>
    <x v="0"/>
    <n v="2742.15"/>
  </r>
  <r>
    <x v="2"/>
    <n v="774.0684"/>
  </r>
  <r>
    <x v="0"/>
    <n v="1833.4380000000001"/>
  </r>
  <r>
    <x v="2"/>
    <n v="357.23430000000002"/>
  </r>
  <r>
    <x v="1"/>
    <n v="1335.027"/>
  </r>
  <r>
    <x v="1"/>
    <n v="1054.5612000000001"/>
  </r>
  <r>
    <x v="1"/>
    <n v="1250.6175000000001"/>
  </r>
  <r>
    <x v="1"/>
    <n v="1344.6818000000001"/>
  </r>
  <r>
    <x v="0"/>
    <n v="259.1259"/>
  </r>
  <r>
    <x v="0"/>
    <n v="952.57439999999997"/>
  </r>
  <r>
    <x v="0"/>
    <n v="2552.5367999999999"/>
  </r>
  <r>
    <x v="1"/>
    <n v="443.66"/>
  </r>
  <r>
    <x v="1"/>
    <n v="1145.8548000000001"/>
  </r>
  <r>
    <x v="2"/>
    <n v="2509.4591999999998"/>
  </r>
  <r>
    <x v="0"/>
    <n v="677.97"/>
  </r>
  <r>
    <x v="0"/>
    <n v="774.14260000000002"/>
  </r>
  <r>
    <x v="2"/>
    <n v="838.84500000000003"/>
  </r>
  <r>
    <x v="2"/>
    <n v="1782.4512"/>
  </r>
  <r>
    <x v="2"/>
    <n v="2159.4276"/>
  </r>
  <r>
    <x v="0"/>
    <n v="459.85680000000002"/>
  </r>
  <r>
    <x v="1"/>
    <n v="2850.1122"/>
  </r>
  <r>
    <x v="0"/>
    <n v="661.73760000000004"/>
  </r>
  <r>
    <x v="0"/>
    <n v="216.50399999999999"/>
  </r>
  <r>
    <x v="1"/>
    <n v="2933.3224"/>
  </r>
  <r>
    <x v="0"/>
    <n v="599.65440000000001"/>
  </r>
  <r>
    <x v="0"/>
    <n v="2030.5700999999999"/>
  </r>
  <r>
    <x v="1"/>
    <n v="132.09379999999999"/>
  </r>
  <r>
    <x v="0"/>
    <n v="1535.6780000000001"/>
  </r>
  <r>
    <x v="1"/>
    <n v="373.56060000000002"/>
  </r>
  <r>
    <x v="2"/>
    <n v="288.98239999999998"/>
  </r>
  <r>
    <x v="0"/>
    <n v="1154.8943999999999"/>
  </r>
  <r>
    <x v="0"/>
    <n v="1219.4269999999999"/>
  </r>
  <r>
    <x v="0"/>
    <n v="2148.1212"/>
  </r>
  <r>
    <x v="2"/>
    <n v="354.32639999999998"/>
  </r>
  <r>
    <x v="1"/>
    <n v="1409.9903999999999"/>
  </r>
  <r>
    <x v="1"/>
    <n v="266.65440000000001"/>
  </r>
  <r>
    <x v="2"/>
    <n v="2764.8031999999998"/>
  </r>
  <r>
    <x v="0"/>
    <n v="1105.3432"/>
  </r>
  <r>
    <x v="2"/>
    <n v="1625.3796"/>
  </r>
  <r>
    <x v="1"/>
    <n v="945.21720000000016"/>
  </r>
  <r>
    <x v="1"/>
    <n v="1537.452"/>
  </r>
  <r>
    <x v="1"/>
    <n v="1864.3176000000001"/>
  </r>
  <r>
    <x v="2"/>
    <n v="322.3528"/>
  </r>
  <r>
    <x v="1"/>
    <n v="1050.5039999999999"/>
  </r>
  <r>
    <x v="1"/>
    <n v="393.5686"/>
  </r>
  <r>
    <x v="1"/>
    <n v="116.77079999999999"/>
  </r>
  <r>
    <x v="0"/>
    <n v="372.33359999999999"/>
  </r>
  <r>
    <x v="2"/>
    <n v="707.77440000000013"/>
  </r>
  <r>
    <x v="1"/>
    <n v="190.83600000000001"/>
  </r>
  <r>
    <x v="0"/>
    <n v="169.9854"/>
  </r>
  <r>
    <x v="0"/>
    <n v="486.06330000000003"/>
  </r>
  <r>
    <x v="2"/>
    <n v="783.30449999999996"/>
  </r>
  <r>
    <x v="0"/>
    <n v="1592.4947999999999"/>
  </r>
  <r>
    <x v="2"/>
    <n v="783.59400000000005"/>
  </r>
  <r>
    <x v="1"/>
    <n v="1567.356"/>
  </r>
  <r>
    <x v="0"/>
    <n v="979.43039999999996"/>
  </r>
  <r>
    <x v="1"/>
    <n v="2552.3015999999998"/>
  </r>
  <r>
    <x v="1"/>
    <n v="767.17410000000007"/>
  </r>
  <r>
    <x v="2"/>
    <n v="180.93530000000001"/>
  </r>
  <r>
    <x v="1"/>
    <n v="307.43439999999998"/>
  </r>
  <r>
    <x v="0"/>
    <n v="412.66719999999998"/>
  </r>
  <r>
    <x v="0"/>
    <n v="230.60300000000001"/>
  </r>
  <r>
    <x v="0"/>
    <n v="1088.6371340062115"/>
  </r>
  <r>
    <x v="0"/>
    <n v="1301.9864"/>
  </r>
  <r>
    <x v="0"/>
    <n v="2670.74"/>
  </r>
  <r>
    <x v="1"/>
    <n v="791.33600000000001"/>
  </r>
  <r>
    <x v="0"/>
    <n v="204.93440000000001"/>
  </r>
  <r>
    <x v="0"/>
    <n v="1706.1695999999999"/>
  </r>
  <r>
    <x v="2"/>
    <n v="1087.997808251168"/>
  </r>
  <r>
    <x v="0"/>
    <n v="1243.038"/>
  </r>
  <r>
    <x v="0"/>
    <n v="503.97620000000012"/>
  </r>
  <r>
    <x v="0"/>
    <n v="968.18819999999994"/>
  </r>
  <r>
    <x v="2"/>
    <n v="166.482"/>
  </r>
  <r>
    <x v="0"/>
    <n v="2156.5544"/>
  </r>
  <r>
    <x v="0"/>
    <n v="1029.4649999999999"/>
  </r>
  <r>
    <x v="2"/>
    <n v="502.10860000000002"/>
  </r>
  <r>
    <x v="0"/>
    <n v="1512.924"/>
  </r>
  <r>
    <x v="0"/>
    <n v="289.99450000000002"/>
  </r>
  <r>
    <x v="2"/>
    <n v="415.73379999999997"/>
  </r>
  <r>
    <x v="1"/>
    <n v="272.79750000000001"/>
  </r>
  <r>
    <x v="1"/>
    <n v="1010.2344000000001"/>
  </r>
  <r>
    <x v="1"/>
    <n v="133.4332"/>
  </r>
  <r>
    <x v="2"/>
    <n v="1090.0558237722053"/>
  </r>
  <r>
    <x v="2"/>
    <n v="386.38400000000001"/>
  </r>
  <r>
    <x v="1"/>
    <n v="1943.0927999999999"/>
  </r>
  <r>
    <x v="0"/>
    <n v="2777.4432000000002"/>
  </r>
  <r>
    <x v="1"/>
    <n v="374.66759999999999"/>
  </r>
  <r>
    <x v="2"/>
    <n v="705.78959999999995"/>
  </r>
  <r>
    <x v="2"/>
    <n v="616.21119999999996"/>
  </r>
  <r>
    <x v="1"/>
    <n v="339.27080000000001"/>
  </r>
  <r>
    <x v="0"/>
    <n v="578.11989999999992"/>
  </r>
  <r>
    <x v="1"/>
    <n v="556.78399999999999"/>
  </r>
  <r>
    <x v="1"/>
    <n v="1090.8604113385834"/>
  </r>
  <r>
    <x v="2"/>
    <n v="117.4588"/>
  </r>
  <r>
    <x v="2"/>
    <n v="792.32599999999991"/>
  </r>
  <r>
    <x v="1"/>
    <n v="1669.3068000000001"/>
  </r>
  <r>
    <x v="0"/>
    <n v="1581.2496000000001"/>
  </r>
  <r>
    <x v="2"/>
    <n v="1235.7372"/>
  </r>
  <r>
    <x v="0"/>
    <n v="658.46"/>
  </r>
  <r>
    <x v="1"/>
    <n v="895.30439999999999"/>
  </r>
  <r>
    <x v="1"/>
    <n v="717.25760000000002"/>
  </r>
  <r>
    <x v="1"/>
    <n v="2997.615600000001"/>
  </r>
  <r>
    <x v="2"/>
    <n v="1636.1117999999999"/>
  </r>
  <r>
    <x v="0"/>
    <n v="602.25120000000004"/>
  </r>
  <r>
    <x v="2"/>
    <n v="1605.5052000000001"/>
  </r>
  <r>
    <x v="1"/>
    <n v="2060.3912"/>
  </r>
  <r>
    <x v="0"/>
    <n v="2372.5230000000001"/>
  </r>
  <r>
    <x v="2"/>
    <n v="1027.7357999999999"/>
  </r>
  <r>
    <x v="0"/>
    <n v="882.57440000000008"/>
  </r>
  <r>
    <x v="1"/>
    <n v="1674.5057999999999"/>
  </r>
  <r>
    <x v="0"/>
    <n v="2020.7097000000001"/>
  </r>
  <r>
    <x v="1"/>
    <n v="225.57599999999999"/>
  </r>
  <r>
    <x v="1"/>
    <n v="1388.9190000000001"/>
  </r>
  <r>
    <x v="1"/>
    <n v="3239.3580000000002"/>
  </r>
  <r>
    <x v="0"/>
    <n v="2404.8024"/>
  </r>
  <r>
    <x v="1"/>
    <n v="1007.223"/>
  </r>
  <r>
    <x v="2"/>
    <n v="115.5"/>
  </r>
  <r>
    <x v="2"/>
    <n v="215.14420000000001"/>
  </r>
  <r>
    <x v="2"/>
    <n v="1239.5606"/>
  </r>
  <r>
    <x v="0"/>
    <n v="1245.3119999999999"/>
  </r>
  <r>
    <x v="0"/>
    <n v="379.69920000000002"/>
  </r>
  <r>
    <x v="1"/>
    <n v="893.38200000000006"/>
  </r>
  <r>
    <x v="2"/>
    <n v="70.960000000000008"/>
  </r>
  <r>
    <x v="1"/>
    <n v="803.9944999999999"/>
  </r>
  <r>
    <x v="2"/>
    <n v="926.7263999999999"/>
  </r>
  <r>
    <x v="2"/>
    <n v="2762.1428999999998"/>
  </r>
  <r>
    <x v="0"/>
    <n v="1304.9459999999999"/>
  </r>
  <r>
    <x v="0"/>
    <n v="548.27499999999998"/>
  </r>
  <r>
    <x v="0"/>
    <n v="782.17539999999997"/>
  </r>
  <r>
    <x v="2"/>
    <n v="850.29750000000001"/>
  </r>
  <r>
    <x v="1"/>
    <n v="3306.1392000000001"/>
  </r>
  <r>
    <x v="0"/>
    <n v="496.97340000000003"/>
  </r>
  <r>
    <x v="1"/>
    <n v="273.08879999999999"/>
  </r>
  <r>
    <x v="2"/>
    <n v="1349.0568000000001"/>
  </r>
  <r>
    <x v="0"/>
    <n v="2471.6376"/>
  </r>
  <r>
    <x v="2"/>
    <n v="201.59700000000001"/>
  </r>
  <r>
    <x v="2"/>
    <n v="641.73599999999999"/>
  </r>
  <r>
    <x v="1"/>
    <n v="2147.5500000000002"/>
  </r>
  <r>
    <x v="2"/>
    <n v="948.12300000000005"/>
  </r>
  <r>
    <x v="2"/>
    <n v="372.923"/>
  </r>
  <r>
    <x v="2"/>
    <n v="1443.7103999999999"/>
  </r>
  <r>
    <x v="2"/>
    <n v="1278.3407999999999"/>
  </r>
  <r>
    <x v="1"/>
    <n v="540.90719999999999"/>
  </r>
  <r>
    <x v="2"/>
    <n v="977.04880000000014"/>
  </r>
  <r>
    <x v="2"/>
    <n v="1753.23"/>
  </r>
  <r>
    <x v="1"/>
    <n v="562.32820000000004"/>
  </r>
  <r>
    <x v="0"/>
    <n v="475.9819"/>
  </r>
  <r>
    <x v="2"/>
    <n v="1432.2744"/>
  </r>
  <r>
    <x v="2"/>
    <n v="1194.9503999999999"/>
  </r>
  <r>
    <x v="1"/>
    <n v="1584.7840000000001"/>
  </r>
  <r>
    <x v="1"/>
    <n v="193.55719999999999"/>
  </r>
  <r>
    <x v="0"/>
    <n v="1491.7896000000001"/>
  </r>
  <r>
    <x v="2"/>
    <n v="300.2022"/>
  </r>
  <r>
    <x v="0"/>
    <n v="3077.5992000000001"/>
  </r>
  <r>
    <x v="1"/>
    <n v="1843.04"/>
  </r>
  <r>
    <x v="1"/>
    <n v="79.775999999999996"/>
  </r>
  <r>
    <x v="1"/>
    <n v="93.909199999999998"/>
  </r>
  <r>
    <x v="2"/>
    <n v="193.1234"/>
  </r>
  <r>
    <x v="0"/>
    <n v="1084.6812"/>
  </r>
  <r>
    <x v="1"/>
    <n v="455.60099999999989"/>
  </r>
  <r>
    <x v="1"/>
    <n v="952.84559999999999"/>
  </r>
  <r>
    <x v="1"/>
    <n v="473.66070000000002"/>
  </r>
  <r>
    <x v="0"/>
    <n v="485.55839999999989"/>
  </r>
  <r>
    <x v="1"/>
    <n v="1741.557"/>
  </r>
  <r>
    <x v="2"/>
    <n v="2343.4616000000001"/>
  </r>
  <r>
    <x v="0"/>
    <n v="1620.8255999999999"/>
  </r>
  <r>
    <x v="0"/>
    <n v="798.55200000000013"/>
  </r>
  <r>
    <x v="2"/>
    <n v="604.41920000000005"/>
  </r>
  <r>
    <x v="2"/>
    <n v="109.5624"/>
  </r>
  <r>
    <x v="1"/>
    <n v="240.5592"/>
  </r>
  <r>
    <x v="2"/>
    <n v="1241.8800000000001"/>
  </r>
  <r>
    <x v="2"/>
    <n v="1068.2460000000001"/>
  </r>
  <r>
    <x v="2"/>
    <n v="2873.864"/>
  </r>
  <r>
    <x v="0"/>
    <n v="1217.1579999999999"/>
  </r>
  <r>
    <x v="1"/>
    <n v="617.29200000000003"/>
  </r>
  <r>
    <x v="1"/>
    <n v="75.84"/>
  </r>
  <r>
    <x v="2"/>
    <n v="2555.64"/>
  </r>
  <r>
    <x v="0"/>
    <n v="762.36819999999989"/>
  </r>
  <r>
    <x v="0"/>
    <n v="2089.8951000000002"/>
  </r>
  <r>
    <x v="1"/>
    <n v="137.49600000000001"/>
  </r>
  <r>
    <x v="2"/>
    <n v="2908.1696000000002"/>
  </r>
  <r>
    <x v="1"/>
    <n v="541.6191"/>
  </r>
  <r>
    <x v="1"/>
    <n v="678.84100000000001"/>
  </r>
  <r>
    <x v="2"/>
    <n v="1301.6094000000001"/>
  </r>
  <r>
    <x v="1"/>
    <n v="968.17919999999992"/>
  </r>
  <r>
    <x v="2"/>
    <n v="1087.6733999999999"/>
  </r>
  <r>
    <x v="0"/>
    <n v="1786.2336"/>
  </r>
  <r>
    <x v="2"/>
    <n v="522.68399999999997"/>
  </r>
  <r>
    <x v="1"/>
    <n v="1146.9390000000001"/>
  </r>
  <r>
    <x v="1"/>
    <n v="780.75299999999993"/>
  </r>
  <r>
    <x v="2"/>
    <n v="922.20749999999987"/>
  </r>
  <r>
    <x v="0"/>
    <n v="263.60719999999998"/>
  </r>
  <r>
    <x v="2"/>
    <n v="2184.5819999999999"/>
  </r>
  <r>
    <x v="0"/>
    <n v="862.51430000000005"/>
  </r>
  <r>
    <x v="2"/>
    <n v="2620.7460000000001"/>
  </r>
  <r>
    <x v="1"/>
    <n v="525.00279999999998"/>
  </r>
  <r>
    <x v="1"/>
    <n v="381.95639999999997"/>
  </r>
  <r>
    <x v="0"/>
    <n v="588.49239999999998"/>
  </r>
  <r>
    <x v="1"/>
    <n v="1661.8032000000001"/>
  </r>
  <r>
    <x v="0"/>
    <n v="752.86199999999997"/>
  </r>
  <r>
    <x v="2"/>
    <n v="1175.2416000000001"/>
  </r>
  <r>
    <x v="1"/>
    <n v="859.7808"/>
  </r>
  <r>
    <x v="2"/>
    <n v="1909.9608000000001"/>
  </r>
  <r>
    <x v="0"/>
    <n v="374.34539999999998"/>
  </r>
  <r>
    <x v="2"/>
    <n v="1146.4795999999999"/>
  </r>
  <r>
    <x v="1"/>
    <n v="125.8389"/>
  </r>
  <r>
    <x v="0"/>
    <n v="3576.0383999999999"/>
  </r>
  <r>
    <x v="1"/>
    <n v="595.97759999999994"/>
  </r>
  <r>
    <x v="2"/>
    <n v="600.97979999999995"/>
  </r>
  <r>
    <x v="2"/>
    <n v="1491.4119000000001"/>
  </r>
  <r>
    <x v="0"/>
    <n v="417.00839999999999"/>
  </r>
  <r>
    <x v="1"/>
    <n v="558.39019999999994"/>
  </r>
  <r>
    <x v="0"/>
    <n v="574.12160000000006"/>
  </r>
  <r>
    <x v="0"/>
    <n v="907.52549999999997"/>
  </r>
  <r>
    <x v="2"/>
    <n v="390.81599999999997"/>
  </r>
  <r>
    <x v="1"/>
    <n v="286.22519999999997"/>
  </r>
  <r>
    <x v="2"/>
    <n v="2281.8532"/>
  </r>
  <r>
    <x v="2"/>
    <n v="295.4504"/>
  </r>
  <r>
    <x v="2"/>
    <n v="1199.3579999999999"/>
  </r>
  <r>
    <x v="0"/>
    <n v="2217.752"/>
  </r>
  <r>
    <x v="0"/>
    <n v="529.8900000000001"/>
  </r>
  <r>
    <x v="1"/>
    <n v="1495.74"/>
  </r>
  <r>
    <x v="0"/>
    <n v="1447.2216000000001"/>
  </r>
  <r>
    <x v="0"/>
    <n v="2532.348"/>
  </r>
  <r>
    <x v="1"/>
    <n v="1825.3248000000001"/>
  </r>
  <r>
    <x v="0"/>
    <n v="1819.7998"/>
  </r>
  <r>
    <x v="1"/>
    <n v="1630.0416"/>
  </r>
  <r>
    <x v="0"/>
    <n v="2123.9856"/>
  </r>
  <r>
    <x v="1"/>
    <n v="1214.6759999999999"/>
  </r>
  <r>
    <x v="0"/>
    <n v="1519.6104"/>
  </r>
  <r>
    <x v="1"/>
    <n v="2416.7087999999999"/>
  </r>
  <r>
    <x v="1"/>
    <n v="940.1484999999999"/>
  </r>
  <r>
    <x v="2"/>
    <n v="348.78480000000002"/>
  </r>
  <r>
    <x v="2"/>
    <n v="672.29899999999998"/>
  </r>
  <r>
    <x v="0"/>
    <n v="1521.7632000000001"/>
  </r>
  <r>
    <x v="2"/>
    <n v="1026.048"/>
  </r>
  <r>
    <x v="0"/>
    <n v="469.60759999999999"/>
  </r>
  <r>
    <x v="2"/>
    <n v="253.09200000000001"/>
  </r>
  <r>
    <x v="0"/>
    <n v="2157.2703000000001"/>
  </r>
  <r>
    <x v="2"/>
    <n v="655.17379999999991"/>
  </r>
  <r>
    <x v="1"/>
    <n v="358.85849999999999"/>
  </r>
  <r>
    <x v="0"/>
    <n v="1365.663"/>
  </r>
  <r>
    <x v="1"/>
    <n v="1303.6895999999999"/>
  </r>
  <r>
    <x v="1"/>
    <n v="641.41"/>
  </r>
  <r>
    <x v="1"/>
    <n v="200.9392"/>
  </r>
  <r>
    <x v="2"/>
    <n v="736.59950000000003"/>
  </r>
  <r>
    <x v="1"/>
    <n v="1422.492"/>
  </r>
  <r>
    <x v="0"/>
    <n v="1341.87"/>
  </r>
  <r>
    <x v="0"/>
    <n v="2290.4243999999999"/>
  </r>
  <r>
    <x v="1"/>
    <n v="3143.84"/>
  </r>
  <r>
    <x v="1"/>
    <n v="494.56799999999998"/>
  </r>
  <r>
    <x v="0"/>
    <n v="403.06560000000002"/>
  </r>
  <r>
    <x v="1"/>
    <n v="1562.9290000000001"/>
  </r>
  <r>
    <x v="0"/>
    <n v="1329.1128000000001"/>
  </r>
  <r>
    <x v="0"/>
    <n v="111.96120000000001"/>
  </r>
  <r>
    <x v="2"/>
    <n v="1060.5816"/>
  </r>
  <r>
    <x v="0"/>
    <n v="180.5814"/>
  </r>
  <r>
    <x v="1"/>
    <n v="589.798"/>
  </r>
  <r>
    <x v="1"/>
    <n v="2176.2280000000001"/>
  </r>
  <r>
    <x v="0"/>
    <n v="3159.0612000000001"/>
  </r>
  <r>
    <x v="2"/>
    <n v="1194.7392"/>
  </r>
  <r>
    <x v="2"/>
    <n v="1481.0512000000001"/>
  </r>
  <r>
    <x v="2"/>
    <n v="2407.2647999999999"/>
  </r>
  <r>
    <x v="0"/>
    <n v="388.5"/>
  </r>
  <r>
    <x v="0"/>
    <n v="2337.75"/>
  </r>
  <r>
    <x v="0"/>
    <n v="692.27"/>
  </r>
  <r>
    <x v="0"/>
    <n v="315.24779999999998"/>
  </r>
  <r>
    <x v="1"/>
    <n v="2599.5947999999999"/>
  </r>
  <r>
    <x v="1"/>
    <n v="1330.0704000000001"/>
  </r>
  <r>
    <x v="0"/>
    <n v="197.68199999999999"/>
  </r>
  <r>
    <x v="2"/>
    <n v="1519.4975999999999"/>
  </r>
  <r>
    <x v="1"/>
    <n v="811.07159999999999"/>
  </r>
  <r>
    <x v="2"/>
    <n v="394.58629999999999"/>
  </r>
  <r>
    <x v="1"/>
    <n v="581.76959999999997"/>
  </r>
  <r>
    <x v="0"/>
    <n v="1212.9007999999999"/>
  </r>
  <r>
    <x v="1"/>
    <n v="1741.5192"/>
  </r>
  <r>
    <x v="1"/>
    <n v="937.4896"/>
  </r>
  <r>
    <x v="1"/>
    <n v="2687.5259999999998"/>
  </r>
  <r>
    <x v="0"/>
    <n v="299.6721"/>
  </r>
  <r>
    <x v="2"/>
    <n v="177.19200000000001"/>
  </r>
  <r>
    <x v="2"/>
    <n v="1568.5425"/>
  </r>
  <r>
    <x v="0"/>
    <n v="346.49400000000003"/>
  </r>
  <r>
    <x v="0"/>
    <n v="442.79050000000001"/>
  </r>
  <r>
    <x v="2"/>
    <n v="553.18960000000004"/>
  </r>
  <r>
    <x v="1"/>
    <n v="2181.4650000000011"/>
  </r>
  <r>
    <x v="1"/>
    <n v="2175.5252"/>
  </r>
  <r>
    <x v="2"/>
    <n v="1504.4760000000001"/>
  </r>
  <r>
    <x v="2"/>
    <n v="154.74359999999999"/>
  </r>
  <r>
    <x v="2"/>
    <n v="1501.152"/>
  </r>
  <r>
    <x v="0"/>
    <n v="480.41250000000002"/>
  </r>
  <r>
    <x v="0"/>
    <n v="491.77100000000002"/>
  </r>
  <r>
    <x v="0"/>
    <n v="425.41759999999999"/>
  </r>
  <r>
    <x v="0"/>
    <n v="378.59399999999999"/>
  </r>
  <r>
    <x v="2"/>
    <n v="1879.05"/>
  </r>
  <r>
    <x v="1"/>
    <n v="356.04399999999998"/>
  </r>
  <r>
    <x v="2"/>
    <n v="1372.2396000000001"/>
  </r>
  <r>
    <x v="0"/>
    <n v="208.25280000000001"/>
  </r>
  <r>
    <x v="1"/>
    <n v="1536.6559999999999"/>
  </r>
  <r>
    <x v="0"/>
    <n v="2703.9888000000001"/>
  </r>
  <r>
    <x v="2"/>
    <n v="1953.1368"/>
  </r>
  <r>
    <x v="1"/>
    <n v="1384.2239999999999"/>
  </r>
  <r>
    <x v="2"/>
    <n v="1283.086"/>
  </r>
  <r>
    <x v="0"/>
    <n v="2062.8696"/>
  </r>
  <r>
    <x v="2"/>
    <n v="2156.6952000000001"/>
  </r>
  <r>
    <x v="2"/>
    <n v="1625.2544"/>
  </r>
  <r>
    <x v="0"/>
    <n v="326.25599999999997"/>
  </r>
  <r>
    <x v="1"/>
    <n v="1475.0916"/>
  </r>
  <r>
    <x v="1"/>
    <n v="1127.0219999999999"/>
  </r>
  <r>
    <x v="0"/>
    <n v="271.28359999999998"/>
  </r>
  <r>
    <x v="2"/>
    <n v="2699.0963999999999"/>
  </r>
  <r>
    <x v="1"/>
    <n v="954.01800000000003"/>
  </r>
  <r>
    <x v="1"/>
    <n v="72.025200000000012"/>
  </r>
  <r>
    <x v="2"/>
    <n v="269.21699999999998"/>
  </r>
  <r>
    <x v="0"/>
    <n v="844.38199999999995"/>
  </r>
  <r>
    <x v="1"/>
    <n v="2873.9969999999989"/>
  </r>
  <r>
    <x v="2"/>
    <n v="330.7824"/>
  </r>
  <r>
    <x v="0"/>
    <n v="199.56780000000001"/>
  </r>
  <r>
    <x v="1"/>
    <n v="218.49100000000001"/>
  </r>
  <r>
    <x v="0"/>
    <n v="1552.9793999999999"/>
  </r>
  <r>
    <x v="0"/>
    <n v="547.17700000000002"/>
  </r>
  <r>
    <x v="0"/>
    <n v="423.62840000000011"/>
  </r>
  <r>
    <x v="1"/>
    <n v="831.92750000000001"/>
  </r>
  <r>
    <x v="1"/>
    <n v="2084.0720000000001"/>
  </r>
  <r>
    <x v="0"/>
    <n v="1018.3302"/>
  </r>
  <r>
    <x v="1"/>
    <n v="1098.6659999999999"/>
  </r>
  <r>
    <x v="0"/>
    <n v="190.54"/>
  </r>
  <r>
    <x v="2"/>
    <n v="1444.212"/>
  </r>
  <r>
    <x v="0"/>
    <n v="71.193599999999989"/>
  </r>
  <r>
    <x v="2"/>
    <n v="750.20309999999995"/>
  </r>
  <r>
    <x v="2"/>
    <n v="65.155000000000001"/>
  </r>
  <r>
    <x v="0"/>
    <n v="1174.2947999999999"/>
  </r>
  <r>
    <x v="1"/>
    <n v="1353.7854"/>
  </r>
  <r>
    <x v="1"/>
    <n v="1042.491"/>
  </r>
  <r>
    <x v="1"/>
    <n v="2799.0720000000001"/>
  </r>
  <r>
    <x v="1"/>
    <n v="2495.4744000000001"/>
  </r>
  <r>
    <x v="0"/>
    <n v="96.25"/>
  </r>
  <r>
    <x v="1"/>
    <n v="346.38"/>
  </r>
  <r>
    <x v="1"/>
    <n v="1032.3599999999999"/>
  </r>
  <r>
    <x v="2"/>
    <n v="2724.4034999999999"/>
  </r>
  <r>
    <x v="1"/>
    <n v="339.37560000000002"/>
  </r>
  <r>
    <x v="1"/>
    <n v="1205.3327999999999"/>
  </r>
  <r>
    <x v="1"/>
    <n v="2312.2568999999999"/>
  </r>
  <r>
    <x v="1"/>
    <n v="817.15500000000009"/>
  </r>
  <r>
    <x v="0"/>
    <n v="1083.7284"/>
  </r>
  <r>
    <x v="2"/>
    <n v="1321.9595999999999"/>
  </r>
  <r>
    <x v="2"/>
    <n v="437.37720000000002"/>
  </r>
  <r>
    <x v="0"/>
    <n v="148.30019999999999"/>
  </r>
  <r>
    <x v="0"/>
    <n v="833.68399999999997"/>
  </r>
  <r>
    <x v="1"/>
    <n v="1589.3951999999999"/>
  </r>
  <r>
    <x v="1"/>
    <n v="2317.1543999999999"/>
  </r>
  <r>
    <x v="2"/>
    <n v="1446.1376"/>
  </r>
  <r>
    <x v="1"/>
    <n v="612.16679999999997"/>
  </r>
  <r>
    <x v="2"/>
    <n v="868.98"/>
  </r>
  <r>
    <x v="0"/>
    <n v="1492.7882"/>
  </r>
  <r>
    <x v="2"/>
    <n v="615.32820000000004"/>
  </r>
  <r>
    <x v="0"/>
    <n v="414.25920000000002"/>
  </r>
  <r>
    <x v="2"/>
    <n v="2019.684"/>
  </r>
  <r>
    <x v="2"/>
    <n v="2199.3449999999998"/>
  </r>
  <r>
    <x v="1"/>
    <n v="2329.7399999999998"/>
  </r>
  <r>
    <x v="2"/>
    <n v="477.65519999999998"/>
  </r>
  <r>
    <x v="2"/>
    <n v="1307.5999999999999"/>
  </r>
  <r>
    <x v="0"/>
    <n v="535.62400000000002"/>
  </r>
  <r>
    <x v="2"/>
    <n v="153.85679999999999"/>
  </r>
  <r>
    <x v="1"/>
    <n v="158.56"/>
  </r>
  <r>
    <x v="2"/>
    <n v="610.11059999999998"/>
  </r>
  <r>
    <x v="0"/>
    <n v="2097.1008000000002"/>
  </r>
  <r>
    <x v="2"/>
    <n v="228.79599999999999"/>
  </r>
  <r>
    <x v="1"/>
    <n v="1002.5028"/>
  </r>
  <r>
    <x v="0"/>
    <n v="583.25200000000007"/>
  </r>
  <r>
    <x v="2"/>
    <n v="594.43550000000005"/>
  </r>
  <r>
    <x v="0"/>
    <n v="331.26280000000003"/>
  </r>
  <r>
    <x v="2"/>
    <n v="1331.91"/>
  </r>
  <r>
    <x v="2"/>
    <n v="456.4948"/>
  </r>
  <r>
    <x v="1"/>
    <n v="303.29640000000001"/>
  </r>
  <r>
    <x v="1"/>
    <n v="2634.0079999999998"/>
  </r>
  <r>
    <x v="1"/>
    <n v="776.50559999999996"/>
  </r>
  <r>
    <x v="2"/>
    <n v="685.34879999999998"/>
  </r>
  <r>
    <x v="2"/>
    <n v="1793.6045999999999"/>
  </r>
  <r>
    <x v="0"/>
    <n v="2051.2539999999999"/>
  </r>
  <r>
    <x v="2"/>
    <n v="959.13239999999985"/>
  </r>
  <r>
    <x v="2"/>
    <n v="104.7144"/>
  </r>
  <r>
    <x v="0"/>
    <n v="127.611"/>
  </r>
  <r>
    <x v="2"/>
    <n v="1193.2704000000001"/>
  </r>
  <r>
    <x v="2"/>
    <n v="3265.2919999999999"/>
  </r>
  <r>
    <x v="1"/>
    <n v="2389.1322"/>
  </r>
  <r>
    <x v="2"/>
    <n v="2847.6208000000001"/>
  </r>
  <r>
    <x v="1"/>
    <n v="598.23900000000003"/>
  </r>
  <r>
    <x v="1"/>
    <n v="1793.2632000000001"/>
  </r>
  <r>
    <x v="1"/>
    <n v="3225.5819999999999"/>
  </r>
  <r>
    <x v="1"/>
    <n v="224.60640000000001"/>
  </r>
  <r>
    <x v="2"/>
    <n v="836.47409999999991"/>
  </r>
  <r>
    <x v="0"/>
    <n v="299.73419999999999"/>
  </r>
  <r>
    <x v="2"/>
    <n v="1810.0827999999999"/>
  </r>
  <r>
    <x v="0"/>
    <n v="972.32960000000003"/>
  </r>
  <r>
    <x v="1"/>
    <n v="2676.6990000000001"/>
  </r>
  <r>
    <x v="0"/>
    <n v="2785.7894999999999"/>
  </r>
  <r>
    <x v="1"/>
    <n v="493.92"/>
  </r>
  <r>
    <x v="1"/>
    <n v="1320.9659999999999"/>
  </r>
  <r>
    <x v="1"/>
    <n v="35.053199999999997"/>
  </r>
  <r>
    <x v="0"/>
    <n v="2266.7328000000002"/>
  </r>
  <r>
    <x v="2"/>
    <n v="723.25439999999992"/>
  </r>
  <r>
    <x v="2"/>
    <n v="2989.0783999999999"/>
  </r>
  <r>
    <x v="2"/>
    <n v="1756.35"/>
  </r>
  <r>
    <x v="2"/>
    <n v="558.86249999999995"/>
  </r>
  <r>
    <x v="2"/>
    <n v="814.74239999999998"/>
  </r>
  <r>
    <x v="1"/>
    <n v="445.80599999999998"/>
  </r>
  <r>
    <x v="1"/>
    <n v="648.29939999999999"/>
  </r>
  <r>
    <x v="0"/>
    <n v="1363.9184"/>
  </r>
  <r>
    <x v="0"/>
    <n v="1245.4304"/>
  </r>
  <r>
    <x v="2"/>
    <n v="693.78300000000002"/>
  </r>
  <r>
    <x v="1"/>
    <n v="1430.6705999999999"/>
  </r>
  <r>
    <x v="0"/>
    <n v="82.513199999999998"/>
  </r>
  <r>
    <x v="0"/>
    <n v="1204.6944000000001"/>
  </r>
  <r>
    <x v="2"/>
    <n v="97.442999999999998"/>
  </r>
  <r>
    <x v="1"/>
    <n v="1325.9992"/>
  </r>
  <r>
    <x v="1"/>
    <n v="829.9606"/>
  </r>
  <r>
    <x v="0"/>
    <n v="2851.3002000000001"/>
  </r>
  <r>
    <x v="1"/>
    <n v="1298.3026"/>
  </r>
  <r>
    <x v="1"/>
    <n v="147.76740000000001"/>
  </r>
  <r>
    <x v="1"/>
    <n v="1176.2550000000001"/>
  </r>
  <r>
    <x v="1"/>
    <n v="175.48249999999999"/>
  </r>
  <r>
    <x v="1"/>
    <n v="570.87099999999998"/>
  </r>
  <r>
    <x v="2"/>
    <n v="592.99919999999997"/>
  </r>
  <r>
    <x v="0"/>
    <n v="419.92"/>
  </r>
  <r>
    <x v="2"/>
    <n v="3412.134"/>
  </r>
  <r>
    <x v="2"/>
    <n v="3111.192"/>
  </r>
  <r>
    <x v="2"/>
    <n v="1111.7945999999999"/>
  </r>
  <r>
    <x v="0"/>
    <n v="587.33360000000005"/>
  </r>
  <r>
    <x v="2"/>
    <n v="837.23609999999985"/>
  </r>
  <r>
    <x v="2"/>
    <n v="1597.624"/>
  </r>
  <r>
    <x v="1"/>
    <n v="1042.3728000000001"/>
  </r>
  <r>
    <x v="0"/>
    <n v="129.4"/>
  </r>
  <r>
    <x v="0"/>
    <n v="1309.4226000000001"/>
  </r>
  <r>
    <x v="2"/>
    <n v="2548.5264000000002"/>
  </r>
  <r>
    <x v="2"/>
    <n v="2721.1183999999998"/>
  </r>
  <r>
    <x v="1"/>
    <n v="1455.2208000000001"/>
  </r>
  <r>
    <x v="1"/>
    <n v="874.91959999999983"/>
  </r>
  <r>
    <x v="0"/>
    <n v="2556.1972000000001"/>
  </r>
  <r>
    <x v="0"/>
    <n v="439.27420000000001"/>
  </r>
  <r>
    <x v="0"/>
    <n v="513.702"/>
  </r>
  <r>
    <x v="0"/>
    <n v="566.21899999999994"/>
  </r>
  <r>
    <x v="2"/>
    <n v="2230.3303999999998"/>
  </r>
  <r>
    <x v="1"/>
    <n v="216.44739999999999"/>
  </r>
  <r>
    <x v="1"/>
    <n v="649.51920000000007"/>
  </r>
  <r>
    <x v="1"/>
    <n v="865.1164"/>
  </r>
  <r>
    <x v="0"/>
    <n v="1394.5596"/>
  </r>
  <r>
    <x v="0"/>
    <n v="810.57139999999993"/>
  </r>
  <r>
    <x v="2"/>
    <n v="1050.2965999999999"/>
  </r>
  <r>
    <x v="2"/>
    <n v="2148.2759999999989"/>
  </r>
  <r>
    <x v="1"/>
    <n v="2952.5216"/>
  </r>
  <r>
    <x v="1"/>
    <n v="773.60919999999999"/>
  </r>
  <r>
    <x v="0"/>
    <n v="1640.0519999999999"/>
  </r>
  <r>
    <x v="0"/>
    <n v="1729.4748"/>
  </r>
  <r>
    <x v="2"/>
    <n v="1372.8879999999999"/>
  </r>
  <r>
    <x v="2"/>
    <n v="1023.678"/>
  </r>
  <r>
    <x v="0"/>
    <n v="1182.8481999999999"/>
  </r>
  <r>
    <x v="1"/>
    <n v="1484.7293999999999"/>
  </r>
  <r>
    <x v="0"/>
    <n v="1208.27"/>
  </r>
  <r>
    <x v="1"/>
    <n v="2240.9920000000002"/>
  </r>
  <r>
    <x v="0"/>
    <n v="615.47840000000008"/>
  </r>
  <r>
    <x v="1"/>
    <n v="437.76"/>
  </r>
  <r>
    <x v="0"/>
    <n v="434.05680000000001"/>
  </r>
  <r>
    <x v="1"/>
    <n v="612.59760000000006"/>
  </r>
  <r>
    <x v="0"/>
    <n v="79.638499999999993"/>
  </r>
  <r>
    <x v="2"/>
    <n v="1403.8920000000001"/>
  </r>
  <r>
    <x v="1"/>
    <n v="3066.6687999999999"/>
  </r>
  <r>
    <x v="2"/>
    <n v="766.37429999999995"/>
  </r>
  <r>
    <x v="1"/>
    <n v="2198.16"/>
  </r>
  <r>
    <x v="0"/>
    <n v="411.35200000000009"/>
  </r>
  <r>
    <x v="1"/>
    <n v="426.03600000000012"/>
  </r>
  <r>
    <x v="0"/>
    <n v="1223.0694000000001"/>
  </r>
  <r>
    <x v="2"/>
    <n v="24.442599999999999"/>
  </r>
  <r>
    <x v="2"/>
    <n v="1579.3443"/>
  </r>
  <r>
    <x v="1"/>
    <n v="235.3212"/>
  </r>
  <r>
    <x v="2"/>
    <n v="2859.9407999999999"/>
  </r>
  <r>
    <x v="0"/>
    <n v="645.08080000000007"/>
  </r>
  <r>
    <x v="1"/>
    <n v="600.95479999999998"/>
  </r>
  <r>
    <x v="1"/>
    <n v="1733.9049"/>
  </r>
  <r>
    <x v="2"/>
    <n v="633.14800000000002"/>
  </r>
  <r>
    <x v="0"/>
    <n v="462.01499999999999"/>
  </r>
  <r>
    <x v="0"/>
    <n v="1286.56"/>
  </r>
  <r>
    <x v="0"/>
    <n v="617.38400000000001"/>
  </r>
  <r>
    <x v="1"/>
    <n v="426.98430000000002"/>
  </r>
  <r>
    <x v="0"/>
    <n v="678.93999999999994"/>
  </r>
  <r>
    <x v="2"/>
    <n v="387.59039999999999"/>
  </r>
  <r>
    <x v="0"/>
    <n v="1115.0047999999999"/>
  </r>
  <r>
    <x v="0"/>
    <n v="3100.2384000000002"/>
  </r>
  <r>
    <x v="0"/>
    <n v="1429.2719999999999"/>
  </r>
  <r>
    <x v="0"/>
    <n v="165.31710000000001"/>
  </r>
  <r>
    <x v="0"/>
    <n v="1398.2841000000001"/>
  </r>
  <r>
    <x v="2"/>
    <n v="1357.0372"/>
  </r>
  <r>
    <x v="1"/>
    <n v="712.50919999999996"/>
  </r>
  <r>
    <x v="2"/>
    <n v="797.93790000000001"/>
  </r>
  <r>
    <x v="1"/>
    <n v="569.04399999999998"/>
  </r>
  <r>
    <x v="2"/>
    <n v="470.61419999999998"/>
  </r>
  <r>
    <x v="1"/>
    <n v="323.67660000000001"/>
  </r>
  <r>
    <x v="2"/>
    <n v="933.61599999999999"/>
  </r>
  <r>
    <x v="1"/>
    <n v="560.37950000000001"/>
  </r>
  <r>
    <x v="2"/>
    <n v="341.31200000000001"/>
  </r>
  <r>
    <x v="1"/>
    <n v="573.07000000000005"/>
  </r>
  <r>
    <x v="2"/>
    <n v="216.69820000000001"/>
  </r>
  <r>
    <x v="2"/>
    <n v="618.41340000000002"/>
  </r>
  <r>
    <x v="0"/>
    <n v="1973.6496"/>
  </r>
  <r>
    <x v="0"/>
    <n v="220.16800000000001"/>
  </r>
  <r>
    <x v="2"/>
    <n v="54.406799999999997"/>
  </r>
  <r>
    <x v="0"/>
    <n v="1034.6335999999999"/>
  </r>
  <r>
    <x v="1"/>
    <n v="139.86799999999999"/>
  </r>
  <r>
    <x v="0"/>
    <n v="962.47320000000002"/>
  </r>
  <r>
    <x v="2"/>
    <n v="279.00959999999998"/>
  </r>
  <r>
    <x v="0"/>
    <n v="701.0544000000001"/>
  </r>
  <r>
    <x v="0"/>
    <n v="449.65469999999999"/>
  </r>
  <r>
    <x v="2"/>
    <n v="691.02719999999999"/>
  </r>
  <r>
    <x v="1"/>
    <n v="620.94600000000003"/>
  </r>
  <r>
    <x v="0"/>
    <n v="132.35820000000001"/>
  </r>
  <r>
    <x v="0"/>
    <n v="133.79560000000001"/>
  </r>
  <r>
    <x v="0"/>
    <n v="2750.1219999999998"/>
  </r>
  <r>
    <x v="1"/>
    <n v="798.21719999999993"/>
  </r>
  <r>
    <x v="2"/>
    <n v="1154.6808000000001"/>
  </r>
  <r>
    <x v="1"/>
    <n v="1813.5174"/>
  </r>
  <r>
    <x v="2"/>
    <n v="2107.8629999999998"/>
  </r>
  <r>
    <x v="1"/>
    <n v="70.470799999999997"/>
  </r>
  <r>
    <x v="1"/>
    <n v="3178.2564000000002"/>
  </r>
  <r>
    <x v="2"/>
    <n v="769.8975999999999"/>
  </r>
  <r>
    <x v="0"/>
    <n v="643.78679999999997"/>
  </r>
  <r>
    <x v="1"/>
    <n v="524.76480000000004"/>
  </r>
  <r>
    <x v="1"/>
    <n v="1719.4431999999999"/>
  </r>
  <r>
    <x v="1"/>
    <n v="50.407799999999988"/>
  </r>
  <r>
    <x v="0"/>
    <n v="421.27800000000002"/>
  </r>
  <r>
    <x v="2"/>
    <n v="2775.3519999999999"/>
  </r>
  <r>
    <x v="0"/>
    <n v="2589.8643999999999"/>
  </r>
  <r>
    <x v="0"/>
    <n v="2584.6271999999999"/>
  </r>
  <r>
    <x v="2"/>
    <n v="666.71699999999998"/>
  </r>
  <r>
    <x v="2"/>
    <n v="680.44199999999989"/>
  </r>
  <r>
    <x v="1"/>
    <n v="743.87839999999994"/>
  </r>
  <r>
    <x v="2"/>
    <n v="2485.364"/>
  </r>
  <r>
    <x v="2"/>
    <n v="437.0256"/>
  </r>
  <r>
    <x v="1"/>
    <n v="2221.9061999999999"/>
  </r>
  <r>
    <x v="0"/>
    <n v="1106.3052"/>
  </r>
  <r>
    <x v="0"/>
    <n v="929.02079999999989"/>
  </r>
  <r>
    <x v="2"/>
    <n v="632.76480000000004"/>
  </r>
  <r>
    <x v="0"/>
    <n v="380.42959999999999"/>
  </r>
  <r>
    <x v="2"/>
    <n v="679.37260000000003"/>
  </r>
  <r>
    <x v="2"/>
    <n v="454.46100000000001"/>
  </r>
  <r>
    <x v="1"/>
    <n v="332.37759999999997"/>
  </r>
  <r>
    <x v="0"/>
    <n v="1112.79"/>
  </r>
  <r>
    <x v="1"/>
    <n v="303.08980000000003"/>
  </r>
  <r>
    <x v="0"/>
    <n v="900.75200000000007"/>
  </r>
  <r>
    <x v="1"/>
    <n v="460.108"/>
  </r>
  <r>
    <x v="0"/>
    <n v="2430.6260000000002"/>
  </r>
  <r>
    <x v="1"/>
    <n v="305.84940000000012"/>
  </r>
  <r>
    <x v="1"/>
    <n v="2017.5011999999999"/>
  </r>
  <r>
    <x v="1"/>
    <n v="1267.1328000000001"/>
  </r>
  <r>
    <x v="2"/>
    <n v="1548.1769999999999"/>
  </r>
  <r>
    <x v="2"/>
    <n v="1824.2927999999999"/>
  </r>
  <r>
    <x v="0"/>
    <n v="1111.0344"/>
  </r>
  <r>
    <x v="0"/>
    <n v="1043.328"/>
  </r>
  <r>
    <x v="2"/>
    <n v="1553.7023999999999"/>
  </r>
  <r>
    <x v="2"/>
    <n v="484.60230000000001"/>
  </r>
  <r>
    <x v="0"/>
    <n v="792.09600000000012"/>
  </r>
  <r>
    <x v="1"/>
    <n v="1528.4588000000001"/>
  </r>
  <r>
    <x v="1"/>
    <n v="794.62400000000002"/>
  </r>
  <r>
    <x v="0"/>
    <n v="2163.1104"/>
  </r>
  <r>
    <x v="0"/>
    <n v="2509.1999999999998"/>
  </r>
  <r>
    <x v="2"/>
    <n v="764.55679999999995"/>
  </r>
  <r>
    <x v="1"/>
    <n v="1331.4911999999999"/>
  </r>
  <r>
    <x v="1"/>
    <n v="1005.6288"/>
  </r>
  <r>
    <x v="1"/>
    <n v="1451.7328"/>
  </r>
  <r>
    <x v="2"/>
    <n v="1279.2354"/>
  </r>
  <r>
    <x v="0"/>
    <n v="808.65719999999999"/>
  </r>
  <r>
    <x v="1"/>
    <n v="964.77480000000003"/>
  </r>
  <r>
    <x v="0"/>
    <n v="787.70069999999998"/>
  </r>
  <r>
    <x v="1"/>
    <n v="576.7944"/>
  </r>
  <r>
    <x v="2"/>
    <n v="1385.8368"/>
  </r>
  <r>
    <x v="2"/>
    <n v="918.92480000000012"/>
  </r>
  <r>
    <x v="1"/>
    <n v="922.36099999999988"/>
  </r>
  <r>
    <x v="1"/>
    <n v="1451.7072000000001"/>
  </r>
  <r>
    <x v="1"/>
    <n v="51.302599999999998"/>
  </r>
  <r>
    <x v="2"/>
    <n v="1015.32"/>
  </r>
  <r>
    <x v="1"/>
    <n v="3756.8876"/>
  </r>
  <r>
    <x v="1"/>
    <n v="1633.056"/>
  </r>
  <r>
    <x v="2"/>
    <n v="257.03719999999998"/>
  </r>
  <r>
    <x v="0"/>
    <n v="122.7324"/>
  </r>
  <r>
    <x v="2"/>
    <n v="31.239000000000001"/>
  </r>
  <r>
    <x v="1"/>
    <n v="1475.8869999999999"/>
  </r>
  <r>
    <x v="2"/>
    <n v="867.34800000000007"/>
  </r>
  <r>
    <x v="2"/>
    <n v="2965.1507999999999"/>
  </r>
  <r>
    <x v="1"/>
    <n v="243.42150000000001"/>
  </r>
  <r>
    <x v="0"/>
    <n v="2383.6680000000001"/>
  </r>
  <r>
    <x v="2"/>
    <n v="2201.7408"/>
  </r>
  <r>
    <x v="0"/>
    <n v="1793.4336000000001"/>
  </r>
  <r>
    <x v="0"/>
    <n v="592.20720000000006"/>
  </r>
  <r>
    <x v="2"/>
    <n v="3271.7496000000001"/>
  </r>
  <r>
    <x v="2"/>
    <n v="55.216700000000003"/>
  </r>
  <r>
    <x v="2"/>
    <n v="3400.733999999999"/>
  </r>
  <r>
    <x v="2"/>
    <n v="3028.2264"/>
  </r>
  <r>
    <x v="1"/>
    <n v="1039.1135999999999"/>
  </r>
  <r>
    <x v="2"/>
    <n v="2080.2770999999998"/>
  </r>
  <r>
    <x v="1"/>
    <n v="1349.7692"/>
  </r>
  <r>
    <x v="0"/>
    <n v="92.722300000000004"/>
  </r>
  <r>
    <x v="0"/>
    <n v="469.6508"/>
  </r>
  <r>
    <x v="0"/>
    <n v="1376.721"/>
  </r>
  <r>
    <x v="1"/>
    <n v="796.63200000000006"/>
  </r>
  <r>
    <x v="2"/>
    <n v="2592.2763"/>
  </r>
  <r>
    <x v="1"/>
    <n v="54.999000000000002"/>
  </r>
  <r>
    <x v="1"/>
    <n v="2011.7483999999999"/>
  </r>
  <r>
    <x v="2"/>
    <n v="2280.0509999999999"/>
  </r>
  <r>
    <x v="1"/>
    <n v="620.95889999999997"/>
  </r>
  <r>
    <x v="1"/>
    <n v="1456.4944"/>
  </r>
  <r>
    <x v="0"/>
    <n v="389.59829999999999"/>
  </r>
  <r>
    <x v="0"/>
    <n v="2832.9380000000001"/>
  </r>
  <r>
    <x v="0"/>
    <n v="2651.3568"/>
  </r>
  <r>
    <x v="0"/>
    <n v="2240.7020000000002"/>
  </r>
  <r>
    <x v="1"/>
    <n v="275.36079999999998"/>
  </r>
  <r>
    <x v="1"/>
    <n v="2512.0783999999999"/>
  </r>
  <r>
    <x v="2"/>
    <n v="1344.7067999999999"/>
  </r>
  <r>
    <x v="2"/>
    <n v="733.85640000000001"/>
  </r>
  <r>
    <x v="0"/>
    <n v="499.24360000000001"/>
  </r>
  <r>
    <x v="2"/>
    <n v="560.18999999999994"/>
  </r>
  <r>
    <x v="0"/>
    <n v="1172.0625"/>
  </r>
  <r>
    <x v="0"/>
    <n v="1565.982"/>
  </r>
  <r>
    <x v="0"/>
    <n v="1045.6292000000001"/>
  </r>
  <r>
    <x v="2"/>
    <n v="2242.8216000000002"/>
  </r>
  <r>
    <x v="2"/>
    <n v="615.46699999999998"/>
  </r>
  <r>
    <x v="1"/>
    <n v="323.35199999999998"/>
  </r>
  <r>
    <x v="1"/>
    <n v="977.69849999999985"/>
  </r>
  <r>
    <x v="2"/>
    <n v="3529.1619999999998"/>
  </r>
  <r>
    <x v="0"/>
    <n v="959.13179999999988"/>
  </r>
  <r>
    <x v="1"/>
    <n v="68.694199999999995"/>
  </r>
  <r>
    <x v="2"/>
    <n v="1452.4944"/>
  </r>
  <r>
    <x v="2"/>
    <n v="1592.3416"/>
  </r>
  <r>
    <x v="1"/>
    <n v="239.32259999999999"/>
  </r>
  <r>
    <x v="1"/>
    <n v="246.99600000000001"/>
  </r>
  <r>
    <x v="1"/>
    <n v="332.02339999999998"/>
  </r>
  <r>
    <x v="2"/>
    <n v="116.23139999999999"/>
  </r>
  <r>
    <x v="1"/>
    <n v="655.61040000000003"/>
  </r>
  <r>
    <x v="1"/>
    <n v="557.68680000000006"/>
  </r>
  <r>
    <x v="0"/>
    <n v="264.93889999999999"/>
  </r>
  <r>
    <x v="2"/>
    <n v="1211.0416"/>
  </r>
  <r>
    <x v="1"/>
    <n v="2681.3406"/>
  </r>
  <r>
    <x v="0"/>
    <n v="1006.2063000000001"/>
  </r>
  <r>
    <x v="2"/>
    <n v="2380.7628"/>
  </r>
  <r>
    <x v="2"/>
    <n v="215.47200000000001"/>
  </r>
  <r>
    <x v="1"/>
    <n v="165.1584"/>
  </r>
  <r>
    <x v="0"/>
    <n v="369.74"/>
  </r>
  <r>
    <x v="1"/>
    <n v="2286.1343999999999"/>
  </r>
  <r>
    <x v="2"/>
    <n v="191.88"/>
  </r>
  <r>
    <x v="2"/>
    <n v="424.875"/>
  </r>
  <r>
    <x v="2"/>
    <n v="605.43299999999999"/>
  </r>
  <r>
    <x v="1"/>
    <n v="426.411"/>
  </r>
  <r>
    <x v="1"/>
    <n v="710.44"/>
  </r>
  <r>
    <x v="1"/>
    <n v="1197.9756"/>
  </r>
  <r>
    <x v="2"/>
    <n v="729.07759999999996"/>
  </r>
  <r>
    <x v="0"/>
    <n v="3908.2428"/>
  </r>
  <r>
    <x v="1"/>
    <n v="1547.9168"/>
  </r>
  <r>
    <x v="2"/>
    <n v="1211.364"/>
  </r>
  <r>
    <x v="0"/>
    <n v="1548.0453"/>
  </r>
  <r>
    <x v="2"/>
    <n v="1768.96"/>
  </r>
  <r>
    <x v="1"/>
    <n v="1745.2989"/>
  </r>
  <r>
    <x v="1"/>
    <n v="235.2936"/>
  </r>
  <r>
    <x v="2"/>
    <n v="2094.8568"/>
  </r>
  <r>
    <x v="0"/>
    <n v="711.05579999999986"/>
  </r>
  <r>
    <x v="0"/>
    <n v="739.55970000000002"/>
  </r>
  <r>
    <x v="1"/>
    <n v="2158.7103999999999"/>
  </r>
  <r>
    <x v="1"/>
    <n v="67.502399999999994"/>
  </r>
  <r>
    <x v="1"/>
    <n v="2092.2192"/>
  </r>
  <r>
    <x v="1"/>
    <n v="198.50559999999999"/>
  </r>
  <r>
    <x v="0"/>
    <n v="391.77640000000002"/>
  </r>
  <r>
    <x v="1"/>
    <n v="214.8664"/>
  </r>
  <r>
    <x v="2"/>
    <n v="231.0198"/>
  </r>
  <r>
    <x v="0"/>
    <n v="2346.4584"/>
  </r>
  <r>
    <x v="2"/>
    <n v="1730.1479999999999"/>
  </r>
  <r>
    <x v="0"/>
    <n v="878.0687999999999"/>
  </r>
  <r>
    <x v="2"/>
    <n v="427.49560000000002"/>
  </r>
  <r>
    <x v="1"/>
    <n v="3179.3807999999999"/>
  </r>
  <r>
    <x v="0"/>
    <n v="191.4016"/>
  </r>
  <r>
    <x v="0"/>
    <n v="60.280200000000008"/>
  </r>
  <r>
    <x v="0"/>
    <n v="318.46080000000001"/>
  </r>
  <r>
    <x v="1"/>
    <n v="837.31829999999991"/>
  </r>
  <r>
    <x v="1"/>
    <n v="1396.5696"/>
  </r>
  <r>
    <x v="0"/>
    <n v="78.194399999999987"/>
  </r>
  <r>
    <x v="1"/>
    <n v="1402.7832000000001"/>
  </r>
  <r>
    <x v="2"/>
    <n v="1192.2174"/>
  </r>
  <r>
    <x v="0"/>
    <n v="1663.9503999999999"/>
  </r>
  <r>
    <x v="1"/>
    <n v="1697.3016"/>
  </r>
  <r>
    <x v="0"/>
    <n v="1641.63"/>
  </r>
  <r>
    <x v="1"/>
    <n v="783.42399999999998"/>
  </r>
  <r>
    <x v="0"/>
    <n v="1012.1856"/>
  </r>
  <r>
    <x v="2"/>
    <n v="616.54750000000001"/>
  </r>
  <r>
    <x v="0"/>
    <n v="424.20510000000002"/>
  </r>
  <r>
    <x v="1"/>
    <n v="695.95499999999993"/>
  </r>
  <r>
    <x v="2"/>
    <n v="1169.2264"/>
  </r>
  <r>
    <x v="1"/>
    <n v="268.10359999999997"/>
  </r>
  <r>
    <x v="1"/>
    <n v="1276.7118"/>
  </r>
  <r>
    <x v="1"/>
    <n v="1620.8416"/>
  </r>
  <r>
    <x v="0"/>
    <n v="570.62200000000007"/>
  </r>
  <r>
    <x v="0"/>
    <n v="1043.8271999999999"/>
  </r>
  <r>
    <x v="1"/>
    <n v="853.05420000000004"/>
  </r>
  <r>
    <x v="2"/>
    <n v="1555.992"/>
  </r>
  <r>
    <x v="1"/>
    <n v="958.57439999999997"/>
  </r>
  <r>
    <x v="0"/>
    <n v="320.76"/>
  </r>
  <r>
    <x v="0"/>
    <n v="810.84600000000012"/>
  </r>
  <r>
    <x v="1"/>
    <n v="756.54719999999986"/>
  </r>
  <r>
    <x v="1"/>
    <n v="497.76479999999998"/>
  </r>
  <r>
    <x v="1"/>
    <n v="2364.6480000000001"/>
  </r>
  <r>
    <x v="1"/>
    <n v="778.35680000000002"/>
  </r>
  <r>
    <x v="2"/>
    <n v="447.45299999999992"/>
  </r>
  <r>
    <x v="1"/>
    <n v="2724.32"/>
  </r>
  <r>
    <x v="1"/>
    <n v="2488.6336000000001"/>
  </r>
  <r>
    <x v="2"/>
    <n v="1661.0527999999999"/>
  </r>
  <r>
    <x v="2"/>
    <n v="527.33479999999997"/>
  </r>
  <r>
    <x v="1"/>
    <n v="494.99560000000002"/>
  </r>
  <r>
    <x v="2"/>
    <n v="1143.252"/>
  </r>
  <r>
    <x v="0"/>
    <n v="3139.3784000000001"/>
  </r>
  <r>
    <x v="0"/>
    <n v="217.77209999999999"/>
  </r>
  <r>
    <x v="0"/>
    <n v="1810.56"/>
  </r>
  <r>
    <x v="2"/>
    <n v="1395.6096"/>
  </r>
  <r>
    <x v="0"/>
    <n v="1656.395"/>
  </r>
  <r>
    <x v="2"/>
    <n v="161.238"/>
  </r>
  <r>
    <x v="0"/>
    <n v="1574.4498000000001"/>
  </r>
  <r>
    <x v="0"/>
    <n v="207.27930000000001"/>
  </r>
  <r>
    <x v="2"/>
    <n v="24.7744"/>
  </r>
  <r>
    <x v="0"/>
    <n v="955.54599999999994"/>
  </r>
  <r>
    <x v="0"/>
    <n v="3030.5223999999998"/>
  </r>
  <r>
    <x v="0"/>
    <n v="364.71600000000001"/>
  </r>
  <r>
    <x v="0"/>
    <n v="84.348600000000005"/>
  </r>
  <r>
    <x v="2"/>
    <n v="81.673900000000003"/>
  </r>
  <r>
    <x v="1"/>
    <n v="1089.5352"/>
  </r>
  <r>
    <x v="2"/>
    <n v="701.4348"/>
  </r>
  <r>
    <x v="1"/>
    <n v="392.04"/>
  </r>
  <r>
    <x v="2"/>
    <n v="2811.1181999999999"/>
  </r>
  <r>
    <x v="1"/>
    <n v="478.66559999999998"/>
  </r>
  <r>
    <x v="1"/>
    <n v="2881.4259999999999"/>
  </r>
  <r>
    <x v="1"/>
    <n v="571.38619999999992"/>
  </r>
  <r>
    <x v="2"/>
    <n v="218.804"/>
  </r>
  <r>
    <x v="2"/>
    <n v="1419.0192"/>
  </r>
  <r>
    <x v="1"/>
    <n v="689.5"/>
  </r>
  <r>
    <x v="1"/>
    <n v="307.71359999999999"/>
  </r>
  <r>
    <x v="1"/>
    <n v="2277.2944000000002"/>
  </r>
  <r>
    <x v="1"/>
    <n v="136.34880000000001"/>
  </r>
  <r>
    <x v="0"/>
    <n v="392.83789999999999"/>
  </r>
  <r>
    <x v="1"/>
    <n v="934.32449999999983"/>
  </r>
  <r>
    <x v="0"/>
    <n v="753.49019999999996"/>
  </r>
  <r>
    <x v="2"/>
    <n v="2681.1651999999999"/>
  </r>
  <r>
    <x v="1"/>
    <n v="611.68040000000008"/>
  </r>
  <r>
    <x v="1"/>
    <n v="317.32470000000001"/>
  </r>
  <r>
    <x v="2"/>
    <n v="119.7855"/>
  </r>
  <r>
    <x v="2"/>
    <n v="1951.7436"/>
  </r>
  <r>
    <x v="2"/>
    <n v="1316.2085999999999"/>
  </r>
  <r>
    <x v="2"/>
    <n v="101.2608"/>
  </r>
  <r>
    <x v="2"/>
    <n v="1375.2876000000001"/>
  </r>
  <r>
    <x v="1"/>
    <n v="2569.1024000000002"/>
  </r>
  <r>
    <x v="0"/>
    <n v="467.91"/>
  </r>
  <r>
    <x v="1"/>
    <n v="999.5920000000001"/>
  </r>
  <r>
    <x v="0"/>
    <n v="1088.1378"/>
  </r>
  <r>
    <x v="1"/>
    <n v="407.57679999999999"/>
  </r>
  <r>
    <x v="1"/>
    <n v="821.92160000000001"/>
  </r>
  <r>
    <x v="2"/>
    <n v="175.85310000000001"/>
  </r>
  <r>
    <x v="1"/>
    <n v="366.95339999999999"/>
  </r>
  <r>
    <x v="0"/>
    <n v="2574.9856"/>
  </r>
  <r>
    <x v="1"/>
    <n v="1306.4175"/>
  </r>
  <r>
    <x v="2"/>
    <n v="835.84800000000007"/>
  </r>
  <r>
    <x v="1"/>
    <n v="612.56039999999996"/>
  </r>
  <r>
    <x v="0"/>
    <n v="271.59300000000002"/>
  </r>
  <r>
    <x v="0"/>
    <n v="573.61920000000009"/>
  </r>
  <r>
    <x v="2"/>
    <n v="1900.2672"/>
  </r>
  <r>
    <x v="1"/>
    <n v="654.0489"/>
  </r>
  <r>
    <x v="1"/>
    <n v="230.88040000000001"/>
  </r>
  <r>
    <x v="2"/>
    <n v="629.36520000000007"/>
  </r>
  <r>
    <x v="0"/>
    <n v="2148.8544000000002"/>
  </r>
  <r>
    <x v="0"/>
    <n v="629.96500000000003"/>
  </r>
  <r>
    <x v="2"/>
    <n v="624.49519999999995"/>
  </r>
  <r>
    <x v="1"/>
    <n v="1383.2583999999999"/>
  </r>
  <r>
    <x v="2"/>
    <n v="2081.9225999999999"/>
  </r>
  <r>
    <x v="2"/>
    <n v="251.04419999999999"/>
  </r>
  <r>
    <x v="2"/>
    <n v="1936.7025000000001"/>
  </r>
  <r>
    <x v="2"/>
    <n v="363.09980000000002"/>
  </r>
  <r>
    <x v="1"/>
    <n v="1247.4552000000001"/>
  </r>
  <r>
    <x v="0"/>
    <n v="1228.8078"/>
  </r>
  <r>
    <x v="1"/>
    <n v="261.58"/>
  </r>
  <r>
    <x v="0"/>
    <n v="368.83280000000002"/>
  </r>
  <r>
    <x v="2"/>
    <n v="312.67360000000002"/>
  </r>
  <r>
    <x v="2"/>
    <n v="846.98459999999989"/>
  </r>
  <r>
    <x v="2"/>
    <n v="823.27499999999998"/>
  </r>
  <r>
    <x v="0"/>
    <n v="1646.3879999999999"/>
  </r>
  <r>
    <x v="1"/>
    <n v="1759.9428"/>
  </r>
  <r>
    <x v="0"/>
    <n v="427.58760000000001"/>
  </r>
  <r>
    <x v="2"/>
    <n v="2168.64"/>
  </r>
  <r>
    <x v="0"/>
    <n v="1245.1189999999999"/>
  </r>
  <r>
    <x v="0"/>
    <n v="1146.0820000000001"/>
  </r>
  <r>
    <x v="1"/>
    <n v="868.45639999999992"/>
  </r>
  <r>
    <x v="2"/>
    <n v="501.91680000000002"/>
  </r>
  <r>
    <x v="2"/>
    <n v="927.92699999999991"/>
  </r>
  <r>
    <x v="2"/>
    <n v="2310.0987"/>
  </r>
  <r>
    <x v="0"/>
    <n v="359.7783"/>
  </r>
  <r>
    <x v="2"/>
    <n v="355.5342"/>
  </r>
  <r>
    <x v="2"/>
    <n v="480.75359999999989"/>
  </r>
  <r>
    <x v="1"/>
    <n v="347.25360000000012"/>
  </r>
  <r>
    <x v="0"/>
    <n v="84.852000000000004"/>
  </r>
  <r>
    <x v="2"/>
    <n v="1715.8679999999999"/>
  </r>
  <r>
    <x v="2"/>
    <n v="1045.2354"/>
  </r>
  <r>
    <x v="1"/>
    <n v="494.0684"/>
  </r>
  <r>
    <x v="1"/>
    <n v="1134.4007999999999"/>
  </r>
  <r>
    <x v="2"/>
    <n v="835.95240000000001"/>
  </r>
  <r>
    <x v="0"/>
    <n v="1016.0784"/>
  </r>
  <r>
    <x v="2"/>
    <n v="1609.9962"/>
  </r>
  <r>
    <x v="0"/>
    <n v="485.51580000000001"/>
  </r>
  <r>
    <x v="0"/>
    <n v="925.74649999999997"/>
  </r>
  <r>
    <x v="0"/>
    <n v="1333.4780000000001"/>
  </r>
  <r>
    <x v="2"/>
    <n v="2729.8292000000001"/>
  </r>
  <r>
    <x v="0"/>
    <n v="373.59129999999999"/>
  </r>
  <r>
    <x v="2"/>
    <n v="237.6524"/>
  </r>
  <r>
    <x v="1"/>
    <n v="902.30399999999997"/>
  </r>
  <r>
    <x v="2"/>
    <n v="1254.9264000000001"/>
  </r>
  <r>
    <x v="1"/>
    <n v="1144.4248"/>
  </r>
  <r>
    <x v="0"/>
    <n v="707.02719999999999"/>
  </r>
  <r>
    <x v="2"/>
    <n v="2326.4778000000001"/>
  </r>
  <r>
    <x v="0"/>
    <n v="1314.0072"/>
  </r>
  <r>
    <x v="2"/>
    <n v="554.35380000000009"/>
  </r>
  <r>
    <x v="1"/>
    <n v="433.92960000000011"/>
  </r>
  <r>
    <x v="0"/>
    <n v="563.48699999999997"/>
  </r>
  <r>
    <x v="0"/>
    <n v="320.04199999999997"/>
  </r>
  <r>
    <x v="1"/>
    <n v="1643.4792"/>
  </r>
  <r>
    <x v="0"/>
    <n v="3026.6716000000001"/>
  </r>
  <r>
    <x v="0"/>
    <n v="531.5616"/>
  </r>
  <r>
    <x v="1"/>
    <n v="866.04959999999994"/>
  </r>
  <r>
    <x v="0"/>
    <n v="30.175999999999998"/>
  </r>
  <r>
    <x v="0"/>
    <n v="463.85820000000001"/>
  </r>
  <r>
    <x v="1"/>
    <n v="19.481000000000002"/>
  </r>
  <r>
    <x v="2"/>
    <n v="1509.2352000000001"/>
  </r>
  <r>
    <x v="2"/>
    <n v="1795.982"/>
  </r>
  <r>
    <x v="1"/>
    <n v="1186.9680000000001"/>
  </r>
  <r>
    <x v="2"/>
    <n v="919.29179999999997"/>
  </r>
  <r>
    <x v="0"/>
    <n v="1149.066"/>
  </r>
  <r>
    <x v="2"/>
    <n v="611.17420000000004"/>
  </r>
  <r>
    <x v="1"/>
    <n v="615.79719999999998"/>
  </r>
  <r>
    <x v="1"/>
    <n v="612.68850000000009"/>
  </r>
  <r>
    <x v="2"/>
    <n v="891.53279999999995"/>
  </r>
  <r>
    <x v="1"/>
    <n v="1913.8391999999999"/>
  </r>
  <r>
    <x v="2"/>
    <n v="2164.6943999999999"/>
  </r>
  <r>
    <x v="2"/>
    <n v="262.78019999999998"/>
  </r>
  <r>
    <x v="2"/>
    <n v="800.21129999999994"/>
  </r>
  <r>
    <x v="0"/>
    <n v="245.80199999999999"/>
  </r>
  <r>
    <x v="0"/>
    <n v="1686.4275"/>
  </r>
  <r>
    <x v="1"/>
    <n v="460.96080000000001"/>
  </r>
  <r>
    <x v="1"/>
    <n v="1555.4619"/>
  </r>
  <r>
    <x v="2"/>
    <n v="171.45179999999999"/>
  </r>
  <r>
    <x v="0"/>
    <n v="2579.2651999999998"/>
  </r>
  <r>
    <x v="2"/>
    <n v="1263.5904"/>
  </r>
  <r>
    <x v="1"/>
    <n v="907.70659999999998"/>
  </r>
  <r>
    <x v="0"/>
    <n v="1912.96"/>
  </r>
  <r>
    <x v="0"/>
    <n v="897.05280000000005"/>
  </r>
  <r>
    <x v="0"/>
    <n v="1048.1238000000001"/>
  </r>
  <r>
    <x v="2"/>
    <n v="705.11850000000004"/>
  </r>
  <r>
    <x v="0"/>
    <n v="1558.4646"/>
  </r>
  <r>
    <x v="1"/>
    <n v="667.20539999999994"/>
  </r>
  <r>
    <x v="1"/>
    <n v="1289.3399999999999"/>
  </r>
  <r>
    <x v="1"/>
    <n v="661.59"/>
  </r>
  <r>
    <x v="0"/>
    <n v="1278.3675000000001"/>
  </r>
  <r>
    <x v="2"/>
    <n v="2524.8384000000001"/>
  </r>
  <r>
    <x v="2"/>
    <n v="1373.2991999999999"/>
  </r>
  <r>
    <x v="0"/>
    <n v="2250.2979999999998"/>
  </r>
  <r>
    <x v="2"/>
    <n v="629.74340000000007"/>
  </r>
  <r>
    <x v="0"/>
    <n v="607.64800000000002"/>
  </r>
  <r>
    <x v="1"/>
    <n v="2495.2049999999999"/>
  </r>
  <r>
    <x v="2"/>
    <n v="308.14710000000002"/>
  </r>
  <r>
    <x v="1"/>
    <n v="1200.9059999999999"/>
  </r>
  <r>
    <x v="0"/>
    <n v="767.98800000000006"/>
  </r>
  <r>
    <x v="0"/>
    <n v="139.29"/>
  </r>
  <r>
    <x v="2"/>
    <n v="1240.8389999999999"/>
  </r>
  <r>
    <x v="0"/>
    <n v="367.65219999999999"/>
  </r>
  <r>
    <x v="2"/>
    <n v="802.1579999999999"/>
  </r>
  <r>
    <x v="2"/>
    <n v="595.14840000000004"/>
  </r>
  <r>
    <x v="2"/>
    <n v="229.88249999999999"/>
  </r>
  <r>
    <x v="2"/>
    <n v="2777.1016"/>
  </r>
  <r>
    <x v="2"/>
    <n v="306.77249999999998"/>
  </r>
  <r>
    <x v="0"/>
    <n v="1550.5662"/>
  </r>
  <r>
    <x v="1"/>
    <n v="437.17020000000002"/>
  </r>
  <r>
    <x v="2"/>
    <n v="1095.864"/>
  </r>
  <r>
    <x v="2"/>
    <n v="637.50080000000014"/>
  </r>
  <r>
    <x v="2"/>
    <n v="1128.9969000000001"/>
  </r>
  <r>
    <x v="1"/>
    <n v="523.71"/>
  </r>
  <r>
    <x v="1"/>
    <n v="2240.2800000000002"/>
  </r>
  <r>
    <x v="0"/>
    <n v="41.875999999999998"/>
  </r>
  <r>
    <x v="2"/>
    <n v="754.20119999999997"/>
  </r>
  <r>
    <x v="2"/>
    <n v="991.30199999999979"/>
  </r>
  <r>
    <x v="1"/>
    <n v="1179.1369999999999"/>
  </r>
  <r>
    <x v="1"/>
    <n v="1731.4914000000001"/>
  </r>
  <r>
    <x v="2"/>
    <n v="200.1354"/>
  </r>
  <r>
    <x v="0"/>
    <n v="1185.4584"/>
  </r>
  <r>
    <x v="0"/>
    <n v="353.56760000000003"/>
  </r>
  <r>
    <x v="2"/>
    <n v="389.67399999999998"/>
  </r>
  <r>
    <x v="1"/>
    <n v="1113.6584"/>
  </r>
  <r>
    <x v="2"/>
    <n v="383.32799999999997"/>
  </r>
  <r>
    <x v="0"/>
    <n v="28.044"/>
  </r>
  <r>
    <x v="2"/>
    <n v="818.46659999999997"/>
  </r>
  <r>
    <x v="0"/>
    <n v="85.933199999999999"/>
  </r>
  <r>
    <x v="2"/>
    <n v="695.04819999999995"/>
  </r>
  <r>
    <x v="2"/>
    <n v="1561.9212"/>
  </r>
  <r>
    <x v="1"/>
    <n v="139.03120000000001"/>
  </r>
  <r>
    <x v="2"/>
    <n v="122.9456"/>
  </r>
  <r>
    <x v="0"/>
    <n v="751.58879999999988"/>
  </r>
  <r>
    <x v="2"/>
    <n v="493.91449999999992"/>
  </r>
  <r>
    <x v="1"/>
    <n v="1613.556"/>
  </r>
  <r>
    <x v="2"/>
    <n v="537.11840000000007"/>
  </r>
  <r>
    <x v="1"/>
    <n v="621.27"/>
  </r>
  <r>
    <x v="0"/>
    <n v="867.5"/>
  </r>
  <r>
    <x v="2"/>
    <n v="272.30130000000003"/>
  </r>
  <r>
    <x v="0"/>
    <n v="212.83199999999999"/>
  </r>
  <r>
    <x v="2"/>
    <n v="844.96719999999993"/>
  </r>
  <r>
    <x v="0"/>
    <n v="3138.6759999999999"/>
  </r>
  <r>
    <x v="0"/>
    <n v="1375.6759999999999"/>
  </r>
  <r>
    <x v="2"/>
    <n v="246.77549999999999"/>
  </r>
  <r>
    <x v="0"/>
    <n v="1748.7384"/>
  </r>
  <r>
    <x v="2"/>
    <n v="623.19839999999999"/>
  </r>
  <r>
    <x v="2"/>
    <n v="502.95960000000002"/>
  </r>
  <r>
    <x v="0"/>
    <n v="520.43039999999996"/>
  </r>
  <r>
    <x v="1"/>
    <n v="316.22199999999998"/>
  </r>
  <r>
    <x v="0"/>
    <n v="544.55939999999998"/>
  </r>
  <r>
    <x v="2"/>
    <n v="56.010599999999997"/>
  </r>
  <r>
    <x v="0"/>
    <n v="1641.3904"/>
  </r>
  <r>
    <x v="2"/>
    <n v="107.0748"/>
  </r>
  <r>
    <x v="0"/>
    <n v="523.66020000000003"/>
  </r>
  <r>
    <x v="2"/>
    <n v="18.459"/>
  </r>
  <r>
    <x v="0"/>
    <n v="3205.3728000000001"/>
  </r>
  <r>
    <x v="0"/>
    <n v="2470.6439999999998"/>
  </r>
  <r>
    <x v="1"/>
    <n v="474.41449999999998"/>
  </r>
  <r>
    <x v="1"/>
    <n v="370.75619999999998"/>
  </r>
  <r>
    <x v="2"/>
    <n v="571.26209999999992"/>
  </r>
  <r>
    <x v="1"/>
    <n v="934.46460000000013"/>
  </r>
  <r>
    <x v="0"/>
    <n v="647.2349999999999"/>
  </r>
  <r>
    <x v="0"/>
    <n v="1060.4369999999999"/>
  </r>
  <r>
    <x v="1"/>
    <n v="1754.4059999999999"/>
  </r>
  <r>
    <x v="1"/>
    <n v="1874.787"/>
  </r>
  <r>
    <x v="1"/>
    <n v="124.336"/>
  </r>
  <r>
    <x v="0"/>
    <n v="2746.7712000000001"/>
  </r>
  <r>
    <x v="1"/>
    <n v="2143.6176"/>
  </r>
  <r>
    <x v="1"/>
    <n v="2486.2139999999999"/>
  </r>
  <r>
    <x v="2"/>
    <n v="154.93799999999999"/>
  </r>
  <r>
    <x v="0"/>
    <n v="2421.7944000000002"/>
  </r>
  <r>
    <x v="1"/>
    <n v="541.10160000000008"/>
  </r>
  <r>
    <x v="0"/>
    <n v="844.77059999999994"/>
  </r>
  <r>
    <x v="1"/>
    <n v="1196.5536"/>
  </r>
  <r>
    <x v="1"/>
    <n v="1082.835"/>
  </r>
  <r>
    <x v="2"/>
    <n v="3817.6880000000001"/>
  </r>
  <r>
    <x v="0"/>
    <n v="267.20600000000002"/>
  </r>
  <r>
    <x v="0"/>
    <n v="603.71640000000002"/>
  </r>
  <r>
    <x v="0"/>
    <n v="1866.2719999999999"/>
  </r>
  <r>
    <x v="1"/>
    <n v="1661.6624999999999"/>
  </r>
  <r>
    <x v="0"/>
    <n v="1206.6407999999999"/>
  </r>
  <r>
    <x v="1"/>
    <n v="824.48639999999989"/>
  </r>
  <r>
    <x v="2"/>
    <n v="1069.5302999999999"/>
  </r>
  <r>
    <x v="2"/>
    <n v="1968.5753999999999"/>
  </r>
  <r>
    <x v="2"/>
    <n v="1483.8119999999999"/>
  </r>
  <r>
    <x v="0"/>
    <n v="345.32479999999998"/>
  </r>
  <r>
    <x v="1"/>
    <n v="59.593499999999999"/>
  </r>
  <r>
    <x v="0"/>
    <n v="568.09620000000007"/>
  </r>
  <r>
    <x v="0"/>
    <n v="671.02289999999994"/>
  </r>
  <r>
    <x v="2"/>
    <n v="1573.9359999999999"/>
  </r>
  <r>
    <x v="0"/>
    <n v="488.90660000000003"/>
  </r>
  <r>
    <x v="2"/>
    <n v="2286.4674"/>
  </r>
  <r>
    <x v="1"/>
    <n v="1901.4159999999999"/>
  </r>
  <r>
    <x v="0"/>
    <n v="675.94240000000013"/>
  </r>
  <r>
    <x v="1"/>
    <n v="2066.3663999999999"/>
  </r>
  <r>
    <x v="2"/>
    <n v="711.42959999999994"/>
  </r>
  <r>
    <x v="0"/>
    <n v="443.327"/>
  </r>
  <r>
    <x v="0"/>
    <n v="1255.8393000000001"/>
  </r>
  <r>
    <x v="1"/>
    <n v="1583.806"/>
  </r>
  <r>
    <x v="2"/>
    <n v="355.23840000000001"/>
  </r>
  <r>
    <x v="0"/>
    <n v="1813.1728000000001"/>
  </r>
  <r>
    <x v="2"/>
    <n v="2593.9104000000002"/>
  </r>
  <r>
    <x v="1"/>
    <n v="326.00070000000011"/>
  </r>
  <r>
    <x v="0"/>
    <n v="803.01599999999996"/>
  </r>
  <r>
    <x v="0"/>
    <n v="1799.55"/>
  </r>
  <r>
    <x v="1"/>
    <n v="113.0128"/>
  </r>
  <r>
    <x v="1"/>
    <n v="820.89920000000006"/>
  </r>
  <r>
    <x v="2"/>
    <n v="1968.1116"/>
  </r>
  <r>
    <x v="0"/>
    <n v="1930.761"/>
  </r>
  <r>
    <x v="1"/>
    <n v="1733.2565999999999"/>
  </r>
  <r>
    <x v="0"/>
    <n v="2312.2912000000001"/>
  </r>
  <r>
    <x v="1"/>
    <n v="1472.5308"/>
  </r>
  <r>
    <x v="0"/>
    <n v="2090.2723999999998"/>
  </r>
  <r>
    <x v="1"/>
    <n v="1690.7814000000001"/>
  </r>
  <r>
    <x v="2"/>
    <n v="1377.6432"/>
  </r>
  <r>
    <x v="2"/>
    <n v="3133.7256000000002"/>
  </r>
  <r>
    <x v="1"/>
    <n v="981.97259999999994"/>
  </r>
  <r>
    <x v="1"/>
    <n v="441.55169999999998"/>
  </r>
  <r>
    <x v="1"/>
    <n v="476.91660000000002"/>
  </r>
  <r>
    <x v="2"/>
    <n v="56.880400000000002"/>
  </r>
  <r>
    <x v="2"/>
    <n v="2408.6664000000001"/>
  </r>
  <r>
    <x v="0"/>
    <n v="787.28039999999999"/>
  </r>
  <r>
    <x v="0"/>
    <n v="1087.8444"/>
  </r>
  <r>
    <x v="2"/>
    <n v="1723.5719999999999"/>
  </r>
  <r>
    <x v="1"/>
    <n v="584.78399999999988"/>
  </r>
  <r>
    <x v="1"/>
    <n v="1281.8937000000001"/>
  </r>
  <r>
    <x v="0"/>
    <n v="2380.4639999999999"/>
  </r>
  <r>
    <x v="1"/>
    <n v="1304.2182"/>
  </r>
  <r>
    <x v="2"/>
    <n v="968.16959999999995"/>
  </r>
  <r>
    <x v="1"/>
    <n v="65.729200000000006"/>
  </r>
  <r>
    <x v="0"/>
    <n v="1327.8846000000001"/>
  </r>
  <r>
    <x v="1"/>
    <n v="1805.2736"/>
  </r>
  <r>
    <x v="2"/>
    <n v="2100.0441000000001"/>
  </r>
  <r>
    <x v="1"/>
    <n v="3030.424"/>
  </r>
  <r>
    <x v="2"/>
    <n v="491.32860000000011"/>
  </r>
  <r>
    <x v="1"/>
    <n v="689.17200000000014"/>
  </r>
  <r>
    <x v="2"/>
    <n v="1914.8480999999999"/>
  </r>
  <r>
    <x v="1"/>
    <n v="801.44959999999992"/>
  </r>
  <r>
    <x v="1"/>
    <n v="359.61380000000003"/>
  </r>
  <r>
    <x v="0"/>
    <n v="187.14840000000001"/>
  </r>
  <r>
    <x v="2"/>
    <n v="761.73839999999996"/>
  </r>
  <r>
    <x v="1"/>
    <n v="680.88400000000001"/>
  </r>
  <r>
    <x v="2"/>
    <n v="246.5856"/>
  </r>
  <r>
    <x v="1"/>
    <n v="2862.1208000000001"/>
  </r>
  <r>
    <x v="2"/>
    <n v="159.3408"/>
  </r>
  <r>
    <x v="2"/>
    <n v="394.90199999999999"/>
  </r>
  <r>
    <x v="2"/>
    <n v="453.58170000000001"/>
  </r>
  <r>
    <x v="2"/>
    <n v="447.82960000000003"/>
  </r>
  <r>
    <x v="0"/>
    <n v="1638.3912"/>
  </r>
  <r>
    <x v="0"/>
    <n v="1320.0640000000001"/>
  </r>
  <r>
    <x v="1"/>
    <n v="828.83359999999993"/>
  </r>
  <r>
    <x v="1"/>
    <n v="209.65119999999999"/>
  </r>
  <r>
    <x v="1"/>
    <n v="726.36479999999995"/>
  </r>
  <r>
    <x v="0"/>
    <n v="373.83839999999998"/>
  </r>
  <r>
    <x v="2"/>
    <n v="283.7484"/>
  </r>
  <r>
    <x v="1"/>
    <n v="208.3134"/>
  </r>
  <r>
    <x v="1"/>
    <n v="1299.9000000000001"/>
  </r>
  <r>
    <x v="0"/>
    <n v="70.924799999999991"/>
  </r>
  <r>
    <x v="1"/>
    <n v="721.8119999999999"/>
  </r>
  <r>
    <x v="0"/>
    <n v="2897.233999999999"/>
  </r>
  <r>
    <x v="2"/>
    <n v="262.80799999999999"/>
  </r>
  <r>
    <x v="2"/>
    <n v="33.129600000000003"/>
  </r>
  <r>
    <x v="2"/>
    <n v="1871.7185999999999"/>
  </r>
  <r>
    <x v="1"/>
    <n v="356.18669999999997"/>
  </r>
  <r>
    <x v="1"/>
    <n v="1230.9501"/>
  </r>
  <r>
    <x v="2"/>
    <n v="1489.8743999999999"/>
  </r>
  <r>
    <x v="1"/>
    <n v="1818.3263999999999"/>
  </r>
  <r>
    <x v="0"/>
    <n v="489.78199999999993"/>
  </r>
  <r>
    <x v="2"/>
    <n v="509.14980000000008"/>
  </r>
  <r>
    <x v="1"/>
    <n v="998.18729999999994"/>
  </r>
  <r>
    <x v="1"/>
    <n v="466.78170000000011"/>
  </r>
  <r>
    <x v="0"/>
    <n v="698.76"/>
  </r>
  <r>
    <x v="1"/>
    <n v="1988.568"/>
  </r>
  <r>
    <x v="2"/>
    <n v="1177.0512000000001"/>
  </r>
  <r>
    <x v="2"/>
    <n v="680.65200000000004"/>
  </r>
  <r>
    <x v="0"/>
    <n v="808.64189999999996"/>
  </r>
  <r>
    <x v="1"/>
    <n v="150.76079999999999"/>
  </r>
  <r>
    <x v="0"/>
    <n v="626.67989999999998"/>
  </r>
  <r>
    <x v="1"/>
    <n v="116.39700000000001"/>
  </r>
  <r>
    <x v="1"/>
    <n v="3181.8919999999998"/>
  </r>
  <r>
    <x v="2"/>
    <n v="127.3944"/>
  </r>
  <r>
    <x v="1"/>
    <n v="2826.5160000000001"/>
  </r>
  <r>
    <x v="1"/>
    <n v="1542.1751999999999"/>
  </r>
  <r>
    <x v="0"/>
    <n v="467.77280000000002"/>
  </r>
  <r>
    <x v="1"/>
    <n v="1413.93"/>
  </r>
  <r>
    <x v="0"/>
    <n v="1066.0735999999999"/>
  </r>
  <r>
    <x v="2"/>
    <n v="355.71519999999998"/>
  </r>
  <r>
    <x v="2"/>
    <n v="2404.6821"/>
  </r>
  <r>
    <x v="1"/>
    <n v="606.73080000000004"/>
  </r>
  <r>
    <x v="0"/>
    <n v="1173.508"/>
  </r>
  <r>
    <x v="0"/>
    <n v="1191.6812"/>
  </r>
  <r>
    <x v="1"/>
    <n v="955.01519999999994"/>
  </r>
  <r>
    <x v="1"/>
    <n v="1690.3040000000001"/>
  </r>
  <r>
    <x v="2"/>
    <n v="136.5984"/>
  </r>
  <r>
    <x v="1"/>
    <n v="1270.7460000000001"/>
  </r>
  <r>
    <x v="1"/>
    <n v="1968.6941999999999"/>
  </r>
  <r>
    <x v="0"/>
    <n v="809.04560000000004"/>
  </r>
  <r>
    <x v="1"/>
    <n v="144.9624"/>
  </r>
  <r>
    <x v="2"/>
    <n v="1018.668"/>
  </r>
  <r>
    <x v="0"/>
    <n v="2468.4387000000002"/>
  </r>
  <r>
    <x v="2"/>
    <n v="2278.3208"/>
  </r>
  <r>
    <x v="0"/>
    <n v="2291.6432"/>
  </r>
  <r>
    <x v="0"/>
    <n v="64.895600000000002"/>
  </r>
  <r>
    <x v="2"/>
    <n v="1266.356"/>
  </r>
  <r>
    <x v="2"/>
    <n v="991.26239999999996"/>
  </r>
  <r>
    <x v="1"/>
    <n v="1742.0255999999999"/>
  </r>
  <r>
    <x v="2"/>
    <n v="1628.1702"/>
  </r>
  <r>
    <x v="2"/>
    <n v="1518.6335999999999"/>
  </r>
  <r>
    <x v="0"/>
    <n v="646.29599999999994"/>
  </r>
  <r>
    <x v="2"/>
    <n v="197.7336"/>
  </r>
  <r>
    <x v="0"/>
    <n v="433.77199999999999"/>
  </r>
  <r>
    <x v="0"/>
    <n v="721.8211"/>
  </r>
  <r>
    <x v="1"/>
    <n v="1267.6251"/>
  </r>
  <r>
    <x v="1"/>
    <n v="603.54259999999988"/>
  </r>
  <r>
    <x v="1"/>
    <n v="1251.5072"/>
  </r>
  <r>
    <x v="1"/>
    <n v="895.68809999999996"/>
  </r>
  <r>
    <x v="1"/>
    <n v="946.53000000000009"/>
  </r>
  <r>
    <x v="2"/>
    <n v="1787.3469"/>
  </r>
  <r>
    <x v="0"/>
    <n v="528.3066"/>
  </r>
  <r>
    <x v="2"/>
    <n v="305.94240000000002"/>
  </r>
  <r>
    <x v="1"/>
    <n v="1369.6744000000001"/>
  </r>
  <r>
    <x v="0"/>
    <n v="1228.4412"/>
  </r>
  <r>
    <x v="1"/>
    <n v="1896.72"/>
  </r>
  <r>
    <x v="1"/>
    <n v="1386.2428"/>
  </r>
  <r>
    <x v="0"/>
    <n v="478.03019999999998"/>
  </r>
  <r>
    <x v="2"/>
    <n v="671.89779999999996"/>
  </r>
  <r>
    <x v="2"/>
    <n v="91.402000000000001"/>
  </r>
  <r>
    <x v="2"/>
    <n v="591.58360000000005"/>
  </r>
  <r>
    <x v="2"/>
    <n v="566.42039999999997"/>
  </r>
  <r>
    <x v="2"/>
    <n v="674.63560000000007"/>
  </r>
  <r>
    <x v="2"/>
    <n v="155.22720000000001"/>
  </r>
  <r>
    <x v="2"/>
    <n v="817.21080000000006"/>
  </r>
  <r>
    <x v="1"/>
    <n v="956.16639999999995"/>
  </r>
  <r>
    <x v="0"/>
    <n v="664.35"/>
  </r>
  <r>
    <x v="1"/>
    <n v="353.27339999999998"/>
  </r>
  <r>
    <x v="0"/>
    <n v="2691.7435999999998"/>
  </r>
  <r>
    <x v="2"/>
    <n v="763.30799999999999"/>
  </r>
  <r>
    <x v="1"/>
    <n v="222.26750000000001"/>
  </r>
  <r>
    <x v="2"/>
    <n v="2135.4168"/>
  </r>
  <r>
    <x v="1"/>
    <n v="2478.4499999999998"/>
  </r>
  <r>
    <x v="0"/>
    <n v="1439.136"/>
  </r>
  <r>
    <x v="0"/>
    <n v="871.41929999999991"/>
  </r>
  <r>
    <x v="1"/>
    <n v="1236.48"/>
  </r>
  <r>
    <x v="0"/>
    <n v="1794.3030000000001"/>
  </r>
  <r>
    <x v="2"/>
    <n v="199.2928"/>
  </r>
  <r>
    <x v="1"/>
    <n v="1022.6838"/>
  </r>
  <r>
    <x v="0"/>
    <n v="810.08579999999995"/>
  </r>
  <r>
    <x v="1"/>
    <n v="2807.8008"/>
  </r>
  <r>
    <x v="1"/>
    <n v="616.029"/>
  </r>
  <r>
    <x v="1"/>
    <n v="1442.76"/>
  </r>
  <r>
    <x v="2"/>
    <n v="69.273600000000002"/>
  </r>
  <r>
    <x v="1"/>
    <n v="2263.0068000000001"/>
  </r>
  <r>
    <x v="0"/>
    <n v="1149.558"/>
  </r>
  <r>
    <x v="0"/>
    <n v="803.22879999999998"/>
  </r>
  <r>
    <x v="0"/>
    <n v="611.20500000000004"/>
  </r>
  <r>
    <x v="1"/>
    <n v="676.73919999999998"/>
  </r>
  <r>
    <x v="1"/>
    <n v="514.69319999999993"/>
  </r>
  <r>
    <x v="1"/>
    <n v="92.848399999999998"/>
  </r>
  <r>
    <x v="2"/>
    <n v="756.76580000000001"/>
  </r>
  <r>
    <x v="2"/>
    <n v="2545.44"/>
  </r>
  <r>
    <x v="0"/>
    <n v="887.56200000000013"/>
  </r>
  <r>
    <x v="1"/>
    <n v="769.04399999999998"/>
  </r>
  <r>
    <x v="1"/>
    <n v="780.69119999999998"/>
  </r>
  <r>
    <x v="0"/>
    <n v="398.95310000000012"/>
  </r>
  <r>
    <x v="2"/>
    <n v="124.8768"/>
  </r>
  <r>
    <x v="2"/>
    <n v="2167.9223999999999"/>
  </r>
  <r>
    <x v="1"/>
    <n v="526.24439999999993"/>
  </r>
  <r>
    <x v="2"/>
    <n v="435.27359999999999"/>
  </r>
  <r>
    <x v="0"/>
    <n v="616.50819999999999"/>
  </r>
  <r>
    <x v="2"/>
    <n v="514.9"/>
  </r>
  <r>
    <x v="1"/>
    <n v="1156.3725999999999"/>
  </r>
  <r>
    <x v="1"/>
    <n v="258.822"/>
  </r>
  <r>
    <x v="2"/>
    <n v="1120.0599"/>
  </r>
  <r>
    <x v="0"/>
    <n v="131.047"/>
  </r>
  <r>
    <x v="1"/>
    <n v="2168.9369999999999"/>
  </r>
  <r>
    <x v="2"/>
    <n v="815.07200000000012"/>
  </r>
  <r>
    <x v="1"/>
    <n v="1665.692"/>
  </r>
  <r>
    <x v="1"/>
    <n v="1570.4166"/>
  </r>
  <r>
    <x v="0"/>
    <n v="405.32"/>
  </r>
  <r>
    <x v="1"/>
    <n v="2269.4976000000001"/>
  </r>
  <r>
    <x v="2"/>
    <n v="3225.9468000000002"/>
  </r>
  <r>
    <x v="1"/>
    <n v="2107.5246000000002"/>
  </r>
  <r>
    <x v="1"/>
    <n v="774.18000000000006"/>
  </r>
  <r>
    <x v="0"/>
    <n v="1080.2103999999999"/>
  </r>
  <r>
    <x v="1"/>
    <n v="689.38279999999997"/>
  </r>
  <r>
    <x v="2"/>
    <n v="36.027200000000001"/>
  </r>
  <r>
    <x v="1"/>
    <n v="600.29549999999995"/>
  </r>
  <r>
    <x v="1"/>
    <n v="1631.3309999999999"/>
  </r>
  <r>
    <x v="0"/>
    <n v="649.74"/>
  </r>
  <r>
    <x v="1"/>
    <n v="231.55500000000001"/>
  </r>
  <r>
    <x v="1"/>
    <n v="1404.075"/>
  </r>
  <r>
    <x v="0"/>
    <n v="193.2576"/>
  </r>
  <r>
    <x v="0"/>
    <n v="1351.3584000000001"/>
  </r>
  <r>
    <x v="1"/>
    <n v="570.11760000000004"/>
  </r>
  <r>
    <x v="2"/>
    <n v="52.003"/>
  </r>
  <r>
    <x v="1"/>
    <n v="1404.0527999999999"/>
  </r>
  <r>
    <x v="1"/>
    <n v="81.647999999999996"/>
  </r>
  <r>
    <x v="1"/>
    <n v="385.2996"/>
  </r>
  <r>
    <x v="1"/>
    <n v="159.87549999999999"/>
  </r>
  <r>
    <x v="1"/>
    <n v="352.59300000000002"/>
  </r>
  <r>
    <x v="2"/>
    <n v="403.58850000000001"/>
  </r>
  <r>
    <x v="0"/>
    <n v="449.51400000000001"/>
  </r>
  <r>
    <x v="1"/>
    <n v="1187.1780000000001"/>
  </r>
  <r>
    <x v="1"/>
    <n v="1175.4168"/>
  </r>
  <r>
    <x v="1"/>
    <n v="3440.0272"/>
  </r>
  <r>
    <x v="1"/>
    <n v="645.30080000000009"/>
  </r>
  <r>
    <x v="2"/>
    <n v="190.7064"/>
  </r>
  <r>
    <x v="0"/>
    <n v="906.23660000000007"/>
  </r>
  <r>
    <x v="1"/>
    <n v="1482.0798"/>
  </r>
  <r>
    <x v="0"/>
    <n v="2102.424"/>
  </r>
  <r>
    <x v="2"/>
    <n v="1219.2570000000001"/>
  </r>
  <r>
    <x v="0"/>
    <n v="1655.7170000000001"/>
  </r>
  <r>
    <x v="0"/>
    <n v="422.01299999999998"/>
  </r>
  <r>
    <x v="2"/>
    <n v="429.32159999999999"/>
  </r>
  <r>
    <x v="2"/>
    <n v="1639.2095999999999"/>
  </r>
  <r>
    <x v="0"/>
    <n v="85.169700000000006"/>
  </r>
  <r>
    <x v="1"/>
    <n v="2397.4079999999999"/>
  </r>
  <r>
    <x v="1"/>
    <n v="296.31689999999998"/>
  </r>
  <r>
    <x v="1"/>
    <n v="285.96719999999999"/>
  </r>
  <r>
    <x v="0"/>
    <n v="304.76749999999998"/>
  </r>
  <r>
    <x v="0"/>
    <n v="767.48159999999996"/>
  </r>
  <r>
    <x v="1"/>
    <n v="1147.4495999999999"/>
  </r>
  <r>
    <x v="1"/>
    <n v="1776.3743999999999"/>
  </r>
  <r>
    <x v="0"/>
    <n v="545.80500000000006"/>
  </r>
  <r>
    <x v="1"/>
    <n v="945.12599999999998"/>
  </r>
  <r>
    <x v="2"/>
    <n v="2232.5688"/>
  </r>
  <r>
    <x v="1"/>
    <n v="2971.0295999999998"/>
  </r>
  <r>
    <x v="0"/>
    <n v="942.01600000000008"/>
  </r>
  <r>
    <x v="1"/>
    <n v="1628.0208"/>
  </r>
  <r>
    <x v="2"/>
    <n v="889.30799999999999"/>
  </r>
  <r>
    <x v="2"/>
    <n v="661.7595"/>
  </r>
  <r>
    <x v="0"/>
    <n v="1845.9659999999999"/>
  </r>
  <r>
    <x v="2"/>
    <n v="1828.1120000000001"/>
  </r>
  <r>
    <x v="2"/>
    <n v="593.79"/>
  </r>
  <r>
    <x v="1"/>
    <n v="1900.1135999999999"/>
  </r>
  <r>
    <x v="2"/>
    <n v="2950.14"/>
  </r>
  <r>
    <x v="0"/>
    <n v="821.35159999999996"/>
  </r>
  <r>
    <x v="1"/>
    <n v="1756.5324000000001"/>
  </r>
  <r>
    <x v="2"/>
    <n v="1568.943"/>
  </r>
  <r>
    <x v="1"/>
    <n v="548.06200000000001"/>
  </r>
  <r>
    <x v="2"/>
    <n v="954.06080000000009"/>
  </r>
  <r>
    <x v="1"/>
    <n v="1194.9028000000001"/>
  </r>
  <r>
    <x v="1"/>
    <n v="3220.3444"/>
  </r>
  <r>
    <x v="0"/>
    <n v="40.976100000000002"/>
  </r>
  <r>
    <x v="0"/>
    <n v="189.61760000000001"/>
  </r>
  <r>
    <x v="0"/>
    <n v="264.91500000000002"/>
  </r>
  <r>
    <x v="0"/>
    <n v="1369.1215999999999"/>
  </r>
  <r>
    <x v="1"/>
    <n v="331.17"/>
  </r>
  <r>
    <x v="2"/>
    <n v="1275.799"/>
  </r>
  <r>
    <x v="0"/>
    <n v="1926.15"/>
  </r>
  <r>
    <x v="0"/>
    <n v="1370.5232000000001"/>
  </r>
  <r>
    <x v="2"/>
    <n v="679.18619999999999"/>
  </r>
  <r>
    <x v="1"/>
    <n v="1053.7551000000001"/>
  </r>
  <r>
    <x v="0"/>
    <n v="333.85090000000002"/>
  </r>
  <r>
    <x v="0"/>
    <n v="819.71759999999995"/>
  </r>
  <r>
    <x v="0"/>
    <n v="1187.8979999999999"/>
  </r>
  <r>
    <x v="1"/>
    <n v="2093.6736000000001"/>
  </r>
  <r>
    <x v="0"/>
    <n v="202.9836"/>
  </r>
  <r>
    <x v="2"/>
    <n v="32.659199999999998"/>
  </r>
  <r>
    <x v="2"/>
    <n v="1031.7507000000001"/>
  </r>
  <r>
    <x v="2"/>
    <n v="1746.712"/>
  </r>
  <r>
    <x v="0"/>
    <n v="1754.94"/>
  </r>
  <r>
    <x v="1"/>
    <n v="530.21159999999998"/>
  </r>
  <r>
    <x v="2"/>
    <n v="2035.854"/>
  </r>
  <r>
    <x v="2"/>
    <n v="361.45920000000001"/>
  </r>
  <r>
    <x v="1"/>
    <n v="953.45100000000014"/>
  </r>
  <r>
    <x v="2"/>
    <n v="685.3069999999999"/>
  </r>
  <r>
    <x v="1"/>
    <n v="584.04599999999994"/>
  </r>
  <r>
    <x v="1"/>
    <n v="530.14499999999998"/>
  </r>
  <r>
    <x v="2"/>
    <n v="3721.52"/>
  </r>
  <r>
    <x v="0"/>
    <n v="665.51679999999999"/>
  </r>
  <r>
    <x v="2"/>
    <n v="229.35640000000001"/>
  </r>
  <r>
    <x v="1"/>
    <n v="800.58119999999997"/>
  </r>
  <r>
    <x v="1"/>
    <n v="122.968"/>
  </r>
  <r>
    <x v="2"/>
    <n v="1363.4544000000001"/>
  </r>
  <r>
    <x v="0"/>
    <n v="912.00359999999989"/>
  </r>
  <r>
    <x v="2"/>
    <n v="112.4496"/>
  </r>
  <r>
    <x v="0"/>
    <n v="1287.6084000000001"/>
  </r>
  <r>
    <x v="1"/>
    <n v="3602.7264"/>
  </r>
  <r>
    <x v="1"/>
    <n v="1538.4005999999999"/>
  </r>
  <r>
    <x v="1"/>
    <n v="82.54679999999999"/>
  </r>
  <r>
    <x v="0"/>
    <n v="1417.8240000000001"/>
  </r>
  <r>
    <x v="2"/>
    <n v="213.709"/>
  </r>
  <r>
    <x v="2"/>
    <n v="800.33699999999999"/>
  </r>
  <r>
    <x v="2"/>
    <n v="333.04919999999998"/>
  </r>
  <r>
    <x v="1"/>
    <n v="514.29959999999994"/>
  </r>
  <r>
    <x v="0"/>
    <n v="2299.5983999999999"/>
  </r>
  <r>
    <x v="1"/>
    <n v="2013.7872"/>
  </r>
  <r>
    <x v="2"/>
    <n v="1228.4894999999999"/>
  </r>
  <r>
    <x v="2"/>
    <n v="77.022000000000006"/>
  </r>
  <r>
    <x v="0"/>
    <n v="2560"/>
  </r>
  <r>
    <x v="1"/>
    <n v="262.51499999999999"/>
  </r>
  <r>
    <x v="0"/>
    <n v="158.50749999999999"/>
  </r>
  <r>
    <x v="1"/>
    <n v="2205.0239999999999"/>
  </r>
  <r>
    <x v="2"/>
    <n v="1538.942"/>
  </r>
  <r>
    <x v="1"/>
    <n v="909.83199999999999"/>
  </r>
  <r>
    <x v="1"/>
    <n v="194.17859999999999"/>
  </r>
  <r>
    <x v="2"/>
    <n v="2566.404"/>
  </r>
  <r>
    <x v="1"/>
    <n v="786.19040000000007"/>
  </r>
  <r>
    <x v="1"/>
    <n v="1125.896"/>
  </r>
  <r>
    <x v="2"/>
    <n v="1715.0595000000001"/>
  </r>
  <r>
    <x v="2"/>
    <n v="887.30400000000009"/>
  </r>
  <r>
    <x v="2"/>
    <n v="800.72879999999998"/>
  </r>
  <r>
    <x v="1"/>
    <n v="2859.2928000000002"/>
  </r>
  <r>
    <x v="2"/>
    <n v="570.78420000000006"/>
  </r>
  <r>
    <x v="1"/>
    <n v="2481.5216"/>
  </r>
  <r>
    <x v="2"/>
    <n v="2358.1583999999998"/>
  </r>
  <r>
    <x v="1"/>
    <n v="445.10399999999998"/>
  </r>
  <r>
    <x v="2"/>
    <n v="1371.5504000000001"/>
  </r>
  <r>
    <x v="2"/>
    <n v="673.875"/>
  </r>
  <r>
    <x v="2"/>
    <n v="223.87280000000001"/>
  </r>
  <r>
    <x v="2"/>
    <n v="574.10699999999997"/>
  </r>
  <r>
    <x v="1"/>
    <n v="529.88580000000002"/>
  </r>
  <r>
    <x v="2"/>
    <n v="929.16320000000007"/>
  </r>
  <r>
    <x v="2"/>
    <n v="1071.904"/>
  </r>
  <r>
    <x v="2"/>
    <n v="763.97759999999994"/>
  </r>
  <r>
    <x v="2"/>
    <n v="712.59749999999985"/>
  </r>
  <r>
    <x v="2"/>
    <n v="2013.5178000000001"/>
  </r>
  <r>
    <x v="2"/>
    <n v="1438.8352"/>
  </r>
  <r>
    <x v="1"/>
    <n v="213.55879999999999"/>
  </r>
  <r>
    <x v="1"/>
    <n v="1925.8533"/>
  </r>
  <r>
    <x v="1"/>
    <n v="1146.6271999999999"/>
  </r>
  <r>
    <x v="2"/>
    <n v="64.878399999999999"/>
  </r>
  <r>
    <x v="1"/>
    <n v="36.225000000000001"/>
  </r>
  <r>
    <x v="2"/>
    <n v="1537.404"/>
  </r>
  <r>
    <x v="1"/>
    <n v="1548.9465"/>
  </r>
  <r>
    <x v="2"/>
    <n v="1969.9559999999999"/>
  </r>
  <r>
    <x v="1"/>
    <n v="1659.9756"/>
  </r>
  <r>
    <x v="0"/>
    <n v="1280.115"/>
  </r>
  <r>
    <x v="1"/>
    <n v="150.7902"/>
  </r>
  <r>
    <x v="0"/>
    <n v="812.75739999999996"/>
  </r>
  <r>
    <x v="0"/>
    <n v="1005.3216"/>
  </r>
  <r>
    <x v="2"/>
    <n v="590.84100000000001"/>
  </r>
  <r>
    <x v="0"/>
    <n v="1040.2403999999999"/>
  </r>
  <r>
    <x v="0"/>
    <n v="2182.4463999999998"/>
  </r>
  <r>
    <x v="0"/>
    <n v="105.47280000000001"/>
  </r>
  <r>
    <x v="2"/>
    <n v="343.6694"/>
  </r>
  <r>
    <x v="1"/>
    <n v="103.9311"/>
  </r>
  <r>
    <x v="2"/>
    <n v="900.59199999999998"/>
  </r>
  <r>
    <x v="1"/>
    <n v="1505.2575999999999"/>
  </r>
  <r>
    <x v="2"/>
    <n v="926.40100000000007"/>
  </r>
  <r>
    <x v="0"/>
    <n v="242.03899999999999"/>
  </r>
  <r>
    <x v="2"/>
    <n v="1627.4391000000001"/>
  </r>
  <r>
    <x v="2"/>
    <n v="138.4229"/>
  </r>
  <r>
    <x v="0"/>
    <n v="1774.3440000000001"/>
  </r>
  <r>
    <x v="0"/>
    <n v="1477.5"/>
  </r>
  <r>
    <x v="0"/>
    <n v="615.74040000000002"/>
  </r>
  <r>
    <x v="2"/>
    <n v="2774.6131999999998"/>
  </r>
  <r>
    <x v="1"/>
    <n v="450.52399999999989"/>
  </r>
  <r>
    <x v="1"/>
    <n v="2549.4839999999999"/>
  </r>
  <r>
    <x v="1"/>
    <n v="1359.5925"/>
  </r>
  <r>
    <x v="2"/>
    <n v="1373.7651000000001"/>
  </r>
  <r>
    <x v="1"/>
    <n v="502.62119999999999"/>
  </r>
  <r>
    <x v="0"/>
    <n v="1861.9880000000001"/>
  </r>
  <r>
    <x v="1"/>
    <n v="1904.5440000000001"/>
  </r>
  <r>
    <x v="1"/>
    <n v="273.52260000000001"/>
  </r>
  <r>
    <x v="0"/>
    <n v="95.408200000000008"/>
  </r>
  <r>
    <x v="0"/>
    <n v="700.5544000000001"/>
  </r>
  <r>
    <x v="1"/>
    <n v="257.24009999999998"/>
  </r>
  <r>
    <x v="0"/>
    <n v="2460.3708000000001"/>
  </r>
  <r>
    <x v="1"/>
    <n v="142.52520000000001"/>
  </r>
  <r>
    <x v="1"/>
    <n v="287.38799999999998"/>
  </r>
  <r>
    <x v="1"/>
    <n v="2760.5439999999999"/>
  </r>
  <r>
    <x v="2"/>
    <n v="54.489600000000003"/>
  </r>
  <r>
    <x v="2"/>
    <n v="1448.752"/>
  </r>
  <r>
    <x v="0"/>
    <n v="469.00080000000003"/>
  </r>
  <r>
    <x v="1"/>
    <n v="1741.35"/>
  </r>
  <r>
    <x v="1"/>
    <n v="1482.1808000000001"/>
  </r>
  <r>
    <x v="2"/>
    <n v="634.17840000000001"/>
  </r>
  <r>
    <x v="0"/>
    <n v="3034.2824000000001"/>
  </r>
  <r>
    <x v="0"/>
    <n v="1867.9205999999999"/>
  </r>
  <r>
    <x v="1"/>
    <n v="2839.6248000000001"/>
  </r>
  <r>
    <x v="0"/>
    <n v="1602.7067999999999"/>
  </r>
  <r>
    <x v="2"/>
    <n v="2281.14"/>
  </r>
  <r>
    <x v="2"/>
    <n v="1451.6960999999999"/>
  </r>
  <r>
    <x v="1"/>
    <n v="1792.1180999999999"/>
  </r>
  <r>
    <x v="0"/>
    <n v="954.76499999999999"/>
  </r>
  <r>
    <x v="2"/>
    <n v="1142.4972"/>
  </r>
  <r>
    <x v="2"/>
    <n v="396.23039999999992"/>
  </r>
  <r>
    <x v="1"/>
    <n v="3019.2287999999999"/>
  </r>
  <r>
    <x v="0"/>
    <n v="342.92250000000001"/>
  </r>
  <r>
    <x v="2"/>
    <n v="2100.7728000000002"/>
  </r>
  <r>
    <x v="2"/>
    <n v="523.77599999999995"/>
  </r>
  <r>
    <x v="2"/>
    <n v="372.0299"/>
  </r>
  <r>
    <x v="2"/>
    <n v="1311.4192"/>
  </r>
  <r>
    <x v="1"/>
    <n v="2487.3809999999989"/>
  </r>
  <r>
    <x v="1"/>
    <n v="373.66559999999998"/>
  </r>
  <r>
    <x v="2"/>
    <n v="192.88499999999999"/>
  </r>
  <r>
    <x v="1"/>
    <n v="1171.2978000000001"/>
  </r>
  <r>
    <x v="2"/>
    <n v="255.88800000000001"/>
  </r>
  <r>
    <x v="2"/>
    <n v="377.10980000000001"/>
  </r>
  <r>
    <x v="0"/>
    <n v="2585.8643999999999"/>
  </r>
  <r>
    <x v="1"/>
    <n v="2367.15"/>
  </r>
  <r>
    <x v="1"/>
    <n v="570.52"/>
  </r>
  <r>
    <x v="2"/>
    <n v="969.66480000000013"/>
  </r>
  <r>
    <x v="0"/>
    <n v="848.82439999999997"/>
  </r>
  <r>
    <x v="2"/>
    <n v="487.18799999999999"/>
  </r>
  <r>
    <x v="2"/>
    <n v="896.04000000000019"/>
  </r>
  <r>
    <x v="1"/>
    <n v="46.216799999999999"/>
  </r>
  <r>
    <x v="1"/>
    <n v="586.71719999999993"/>
  </r>
  <r>
    <x v="1"/>
    <n v="2033.9405999999999"/>
  </r>
  <r>
    <x v="2"/>
    <n v="2576.2302"/>
  </r>
  <r>
    <x v="1"/>
    <n v="736.66800000000001"/>
  </r>
  <r>
    <x v="0"/>
    <n v="1022.2128"/>
  </r>
  <r>
    <x v="0"/>
    <n v="547.74720000000002"/>
  </r>
  <r>
    <x v="0"/>
    <n v="813.04719999999998"/>
  </r>
  <r>
    <x v="1"/>
    <n v="48.101500000000001"/>
  </r>
  <r>
    <x v="0"/>
    <n v="2906.5680000000002"/>
  </r>
  <r>
    <x v="0"/>
    <n v="898.8216000000001"/>
  </r>
  <r>
    <x v="0"/>
    <n v="311.43279999999999"/>
  </r>
  <r>
    <x v="2"/>
    <n v="1005.3944"/>
  </r>
  <r>
    <x v="0"/>
    <n v="1512.2267999999999"/>
  </r>
  <r>
    <x v="0"/>
    <n v="1176.4536000000001"/>
  </r>
  <r>
    <x v="0"/>
    <n v="291.5822"/>
  </r>
  <r>
    <x v="2"/>
    <n v="513.81359999999995"/>
  </r>
  <r>
    <x v="2"/>
    <n v="359.50400000000002"/>
  </r>
  <r>
    <x v="0"/>
    <n v="1392.2716"/>
  </r>
  <r>
    <x v="1"/>
    <n v="577.82339999999999"/>
  </r>
  <r>
    <x v="0"/>
    <n v="103.8609"/>
  </r>
  <r>
    <x v="1"/>
    <n v="457.73700000000002"/>
  </r>
  <r>
    <x v="0"/>
    <n v="758.38120000000004"/>
  </r>
  <r>
    <x v="2"/>
    <n v="127.2171"/>
  </r>
  <r>
    <x v="0"/>
    <n v="2110.1255999999998"/>
  </r>
  <r>
    <x v="0"/>
    <n v="449.03949999999998"/>
  </r>
  <r>
    <x v="0"/>
    <n v="384.11040000000003"/>
  </r>
  <r>
    <x v="2"/>
    <n v="372.28500000000003"/>
  </r>
  <r>
    <x v="2"/>
    <n v="241.03399999999999"/>
  </r>
  <r>
    <x v="2"/>
    <n v="1832.3789999999999"/>
  </r>
  <r>
    <x v="2"/>
    <n v="1813.0716"/>
  </r>
  <r>
    <x v="1"/>
    <n v="538.5634"/>
  </r>
  <r>
    <x v="1"/>
    <n v="2163.7055999999998"/>
  </r>
  <r>
    <x v="0"/>
    <n v="794.45699999999999"/>
  </r>
  <r>
    <x v="1"/>
    <n v="888.0444"/>
  </r>
  <r>
    <x v="1"/>
    <n v="1169.6238000000001"/>
  </r>
  <r>
    <x v="2"/>
    <n v="269.87189999999998"/>
  </r>
  <r>
    <x v="1"/>
    <n v="925.18960000000004"/>
  </r>
  <r>
    <x v="1"/>
    <n v="1685.1573000000001"/>
  </r>
  <r>
    <x v="0"/>
    <n v="660.11400000000003"/>
  </r>
  <r>
    <x v="2"/>
    <n v="726.80000000000007"/>
  </r>
  <r>
    <x v="2"/>
    <n v="1272.5920000000001"/>
  </r>
  <r>
    <x v="2"/>
    <n v="542.57100000000003"/>
  </r>
  <r>
    <x v="0"/>
    <n v="411.71490000000011"/>
  </r>
  <r>
    <x v="0"/>
    <n v="229.023"/>
  </r>
  <r>
    <x v="2"/>
    <n v="2234.7188000000001"/>
  </r>
  <r>
    <x v="2"/>
    <n v="1138.83"/>
  </r>
  <r>
    <x v="2"/>
    <n v="1677.4903999999999"/>
  </r>
  <r>
    <x v="1"/>
    <n v="599.58359999999993"/>
  </r>
  <r>
    <x v="0"/>
    <n v="101.3886"/>
  </r>
  <r>
    <x v="1"/>
    <n v="3316.16"/>
  </r>
  <r>
    <x v="1"/>
    <n v="125.8888"/>
  </r>
  <r>
    <x v="0"/>
    <n v="1023.33"/>
  </r>
  <r>
    <x v="0"/>
    <n v="1984.7356"/>
  </r>
  <r>
    <x v="2"/>
    <n v="713.4"/>
  </r>
  <r>
    <x v="2"/>
    <n v="1249.5006000000001"/>
  </r>
  <r>
    <x v="2"/>
    <n v="340.06259999999997"/>
  </r>
  <r>
    <x v="0"/>
    <n v="1171.2288000000001"/>
  </r>
  <r>
    <x v="2"/>
    <n v="728.12040000000002"/>
  </r>
  <r>
    <x v="0"/>
    <n v="2107.4004"/>
  </r>
  <r>
    <x v="2"/>
    <n v="1818.4914000000001"/>
  </r>
  <r>
    <x v="1"/>
    <n v="1283.2403999999999"/>
  </r>
  <r>
    <x v="1"/>
    <n v="323.56099999999998"/>
  </r>
  <r>
    <x v="1"/>
    <n v="339.42459999999988"/>
  </r>
  <r>
    <x v="1"/>
    <n v="172.76669999999999"/>
  </r>
  <r>
    <x v="2"/>
    <n v="1974.2418"/>
  </r>
  <r>
    <x v="2"/>
    <n v="971.39200000000005"/>
  </r>
  <r>
    <x v="1"/>
    <n v="519.15329999999994"/>
  </r>
  <r>
    <x v="0"/>
    <n v="953.55000000000007"/>
  </r>
  <r>
    <x v="0"/>
    <n v="165.84469999999999"/>
  </r>
  <r>
    <x v="1"/>
    <n v="297.28919999999999"/>
  </r>
  <r>
    <x v="2"/>
    <n v="1523.124"/>
  </r>
  <r>
    <x v="2"/>
    <n v="730.19159999999999"/>
  </r>
  <r>
    <x v="2"/>
    <n v="1657.5455999999999"/>
  </r>
  <r>
    <x v="0"/>
    <n v="3228.8760000000002"/>
  </r>
  <r>
    <x v="2"/>
    <n v="1426.6980000000001"/>
  </r>
  <r>
    <x v="0"/>
    <n v="1450.89"/>
  </r>
  <r>
    <x v="2"/>
    <n v="360.85559999999998"/>
  </r>
  <r>
    <x v="0"/>
    <n v="1972.92"/>
  </r>
  <r>
    <x v="0"/>
    <n v="86.285399999999996"/>
  </r>
  <r>
    <x v="0"/>
    <n v="2748.2224000000001"/>
  </r>
  <r>
    <x v="0"/>
    <n v="272.62180000000001"/>
  </r>
  <r>
    <x v="2"/>
    <n v="426.12240000000003"/>
  </r>
  <r>
    <x v="2"/>
    <n v="799.13340000000005"/>
  </r>
  <r>
    <x v="1"/>
    <n v="2026.1829"/>
  </r>
  <r>
    <x v="0"/>
    <n v="1395.6948"/>
  </r>
  <r>
    <x v="0"/>
    <n v="1583.0316"/>
  </r>
  <r>
    <x v="0"/>
    <n v="2801.768"/>
  </r>
  <r>
    <x v="2"/>
    <n v="1857.2175999999999"/>
  </r>
  <r>
    <x v="0"/>
    <n v="3745.8047999999999"/>
  </r>
  <r>
    <x v="2"/>
    <n v="1776.5286000000001"/>
  </r>
  <r>
    <x v="0"/>
    <n v="1905.1724999999999"/>
  </r>
  <r>
    <x v="1"/>
    <n v="1462.0029999999999"/>
  </r>
  <r>
    <x v="1"/>
    <n v="113.33580000000001"/>
  </r>
  <r>
    <x v="1"/>
    <n v="90.479799999999997"/>
  </r>
  <r>
    <x v="0"/>
    <n v="325.54419999999999"/>
  </r>
  <r>
    <x v="1"/>
    <n v="535.35019999999997"/>
  </r>
  <r>
    <x v="2"/>
    <n v="678.60799999999995"/>
  </r>
  <r>
    <x v="0"/>
    <n v="1352.076"/>
  </r>
  <r>
    <x v="1"/>
    <n v="347.82000000000011"/>
  </r>
  <r>
    <x v="2"/>
    <n v="81.619199999999992"/>
  </r>
  <r>
    <x v="1"/>
    <n v="1536.7439999999999"/>
  </r>
  <r>
    <x v="2"/>
    <n v="1846.08"/>
  </r>
  <r>
    <x v="0"/>
    <n v="541.66739999999993"/>
  </r>
  <r>
    <x v="1"/>
    <n v="2467.4495999999999"/>
  </r>
  <r>
    <x v="2"/>
    <n v="419.46480000000003"/>
  </r>
  <r>
    <x v="1"/>
    <n v="891.87199999999996"/>
  </r>
  <r>
    <x v="1"/>
    <n v="1740.6279999999999"/>
  </r>
  <r>
    <x v="1"/>
    <n v="714.41759999999999"/>
  </r>
  <r>
    <x v="1"/>
    <n v="3293.5448000000001"/>
  </r>
  <r>
    <x v="1"/>
    <n v="529.74900000000002"/>
  </r>
  <r>
    <x v="0"/>
    <n v="2728.2024000000001"/>
  </r>
  <r>
    <x v="1"/>
    <n v="333.81279999999998"/>
  </r>
  <r>
    <x v="2"/>
    <n v="312.08049999999997"/>
  </r>
  <r>
    <x v="2"/>
    <n v="1032.0813000000001"/>
  </r>
  <r>
    <x v="0"/>
    <n v="683.00099999999998"/>
  </r>
  <r>
    <x v="2"/>
    <n v="2974.6439999999998"/>
  </r>
  <r>
    <x v="2"/>
    <n v="818.42499999999995"/>
  </r>
  <r>
    <x v="2"/>
    <n v="435.34199999999998"/>
  </r>
  <r>
    <x v="1"/>
    <n v="871.39699999999993"/>
  </r>
  <r>
    <x v="1"/>
    <n v="344.53680000000003"/>
  </r>
  <r>
    <x v="2"/>
    <n v="502.51319999999998"/>
  </r>
  <r>
    <x v="0"/>
    <n v="515.9325"/>
  </r>
  <r>
    <x v="1"/>
    <n v="2101.0626000000002"/>
  </r>
  <r>
    <x v="0"/>
    <n v="359.19650000000001"/>
  </r>
  <r>
    <x v="1"/>
    <n v="857.1"/>
  </r>
  <r>
    <x v="0"/>
    <n v="1112.9536000000001"/>
  </r>
  <r>
    <x v="1"/>
    <n v="413.5335"/>
  </r>
  <r>
    <x v="1"/>
    <n v="2010.6432"/>
  </r>
  <r>
    <x v="2"/>
    <n v="444.61439999999988"/>
  </r>
  <r>
    <x v="1"/>
    <n v="1533.8240000000001"/>
  </r>
  <r>
    <x v="2"/>
    <n v="1081.0134"/>
  </r>
  <r>
    <x v="1"/>
    <n v="618.69359999999995"/>
  </r>
  <r>
    <x v="0"/>
    <n v="377.28"/>
  </r>
  <r>
    <x v="2"/>
    <n v="1630.3391999999999"/>
  </r>
  <r>
    <x v="0"/>
    <n v="229.3109"/>
  </r>
  <r>
    <x v="2"/>
    <n v="189.21600000000001"/>
  </r>
  <r>
    <x v="1"/>
    <n v="692.38839999999993"/>
  </r>
  <r>
    <x v="0"/>
    <n v="1884.54"/>
  </r>
  <r>
    <x v="2"/>
    <n v="906.50339999999994"/>
  </r>
  <r>
    <x v="0"/>
    <n v="716.1336"/>
  </r>
  <r>
    <x v="2"/>
    <n v="137.697"/>
  </r>
  <r>
    <x v="1"/>
    <n v="1345.6368"/>
  </r>
  <r>
    <x v="1"/>
    <n v="148.49160000000001"/>
  </r>
  <r>
    <x v="0"/>
    <n v="2936.0144"/>
  </r>
  <r>
    <x v="0"/>
    <n v="328.02"/>
  </r>
  <r>
    <x v="1"/>
    <n v="944.47099999999989"/>
  </r>
  <r>
    <x v="0"/>
    <n v="126.5916"/>
  </r>
  <r>
    <x v="1"/>
    <n v="1579.7805000000001"/>
  </r>
  <r>
    <x v="0"/>
    <n v="682.55600000000004"/>
  </r>
  <r>
    <x v="1"/>
    <n v="1877.6687999999999"/>
  </r>
  <r>
    <x v="2"/>
    <n v="1289.6099999999999"/>
  </r>
  <r>
    <x v="2"/>
    <n v="1631.2854"/>
  </r>
  <r>
    <x v="2"/>
    <n v="392.02720000000011"/>
  </r>
  <r>
    <x v="1"/>
    <n v="576.97299999999996"/>
  </r>
  <r>
    <x v="2"/>
    <n v="953.48760000000004"/>
  </r>
  <r>
    <x v="1"/>
    <n v="1136.7583999999999"/>
  </r>
  <r>
    <x v="0"/>
    <n v="468.78320000000002"/>
  </r>
  <r>
    <x v="2"/>
    <n v="385.67880000000002"/>
  </r>
  <r>
    <x v="1"/>
    <n v="1084.7936"/>
  </r>
  <r>
    <x v="1"/>
    <n v="1616.8104000000001"/>
  </r>
  <r>
    <x v="1"/>
    <n v="753.50399999999991"/>
  </r>
  <r>
    <x v="2"/>
    <n v="184.22909999999999"/>
  </r>
  <r>
    <x v="1"/>
    <n v="2801.19"/>
  </r>
  <r>
    <x v="1"/>
    <n v="1587.4998000000001"/>
  </r>
  <r>
    <x v="2"/>
    <n v="2465.9856"/>
  </r>
  <r>
    <x v="1"/>
    <n v="189.244"/>
  </r>
  <r>
    <x v="1"/>
    <n v="1898.2482"/>
  </r>
  <r>
    <x v="1"/>
    <n v="860.31959999999992"/>
  </r>
  <r>
    <x v="1"/>
    <n v="1220.0219999999999"/>
  </r>
  <r>
    <x v="1"/>
    <n v="1261.6379999999999"/>
  </r>
  <r>
    <x v="1"/>
    <n v="3332.0888"/>
  </r>
  <r>
    <x v="0"/>
    <n v="502.10700000000003"/>
  </r>
  <r>
    <x v="1"/>
    <n v="269.01659999999998"/>
  </r>
  <r>
    <x v="2"/>
    <n v="1823.1948"/>
  </r>
  <r>
    <x v="2"/>
    <n v="905.85"/>
  </r>
  <r>
    <x v="0"/>
    <n v="2019.6945000000001"/>
  </r>
  <r>
    <x v="2"/>
    <n v="980.35440000000006"/>
  </r>
  <r>
    <x v="0"/>
    <n v="136.09960000000001"/>
  </r>
  <r>
    <x v="1"/>
    <n v="641.91689999999994"/>
  </r>
  <r>
    <x v="0"/>
    <n v="248.17830000000001"/>
  </r>
  <r>
    <x v="2"/>
    <n v="230.12520000000001"/>
  </r>
  <r>
    <x v="0"/>
    <n v="169.72800000000001"/>
  </r>
  <r>
    <x v="0"/>
    <n v="37.328000000000003"/>
  </r>
  <r>
    <x v="0"/>
    <n v="2474.2080000000001"/>
  </r>
  <r>
    <x v="1"/>
    <n v="1065.4896000000001"/>
  </r>
  <r>
    <x v="1"/>
    <n v="706.77879999999993"/>
  </r>
  <r>
    <x v="0"/>
    <n v="3393.88"/>
  </r>
  <r>
    <x v="2"/>
    <n v="878.50620000000004"/>
  </r>
  <r>
    <x v="0"/>
    <n v="958.95360000000005"/>
  </r>
  <r>
    <x v="2"/>
    <n v="287.39620000000002"/>
  </r>
  <r>
    <x v="0"/>
    <n v="487.8535"/>
  </r>
  <r>
    <x v="0"/>
    <n v="129.72479999999999"/>
  </r>
  <r>
    <x v="0"/>
    <n v="1407.6017999999999"/>
  </r>
  <r>
    <x v="0"/>
    <n v="349.22250000000003"/>
  </r>
  <r>
    <x v="2"/>
    <n v="1243.1224"/>
  </r>
  <r>
    <x v="1"/>
    <n v="661.47080000000005"/>
  </r>
  <r>
    <x v="2"/>
    <n v="1081.04"/>
  </r>
  <r>
    <x v="0"/>
    <n v="1023.264"/>
  </r>
  <r>
    <x v="1"/>
    <n v="77.293200000000013"/>
  </r>
  <r>
    <x v="2"/>
    <n v="1302.3671999999999"/>
  </r>
  <r>
    <x v="2"/>
    <n v="2677.0619999999999"/>
  </r>
  <r>
    <x v="1"/>
    <n v="2434.0672"/>
  </r>
  <r>
    <x v="2"/>
    <n v="2733.2267999999999"/>
  </r>
  <r>
    <x v="1"/>
    <n v="361.16199999999998"/>
  </r>
  <r>
    <x v="1"/>
    <n v="1758.2940000000001"/>
  </r>
  <r>
    <x v="0"/>
    <n v="605.50099999999998"/>
  </r>
  <r>
    <x v="1"/>
    <n v="362.32350000000002"/>
  </r>
  <r>
    <x v="2"/>
    <n v="1455.1325999999999"/>
  </r>
  <r>
    <x v="0"/>
    <n v="2320.2784000000001"/>
  </r>
  <r>
    <x v="0"/>
    <n v="324.02999999999997"/>
  </r>
  <r>
    <x v="1"/>
    <n v="1202.4012"/>
  </r>
  <r>
    <x v="1"/>
    <n v="863.60260000000005"/>
  </r>
  <r>
    <x v="1"/>
    <n v="167.76"/>
  </r>
  <r>
    <x v="0"/>
    <n v="579.24950000000001"/>
  </r>
  <r>
    <x v="0"/>
    <n v="1578.9780000000001"/>
  </r>
  <r>
    <x v="1"/>
    <n v="758.03660000000002"/>
  </r>
  <r>
    <x v="2"/>
    <n v="140.72"/>
  </r>
  <r>
    <x v="1"/>
    <n v="1176.9449999999999"/>
  </r>
  <r>
    <x v="1"/>
    <n v="229.614"/>
  </r>
  <r>
    <x v="1"/>
    <n v="2103.1763999999998"/>
  </r>
  <r>
    <x v="0"/>
    <n v="1801.4190000000001"/>
  </r>
  <r>
    <x v="1"/>
    <n v="221.61"/>
  </r>
  <r>
    <x v="0"/>
    <n v="727.28659999999991"/>
  </r>
  <r>
    <x v="2"/>
    <n v="1758.4811999999999"/>
  </r>
  <r>
    <x v="0"/>
    <n v="84.527199999999993"/>
  </r>
  <r>
    <x v="2"/>
    <n v="2155.2719999999999"/>
  </r>
  <r>
    <x v="1"/>
    <n v="104.6199"/>
  </r>
  <r>
    <x v="1"/>
    <n v="384.4665"/>
  </r>
  <r>
    <x v="1"/>
    <n v="1398.712"/>
  </r>
  <r>
    <x v="2"/>
    <n v="1250.8044"/>
  </r>
  <r>
    <x v="2"/>
    <n v="104.227"/>
  </r>
  <r>
    <x v="0"/>
    <n v="1340.0001999999999"/>
  </r>
  <r>
    <x v="1"/>
    <n v="299.4939"/>
  </r>
  <r>
    <x v="2"/>
    <n v="226.22540000000001"/>
  </r>
  <r>
    <x v="2"/>
    <n v="902.25379999999996"/>
  </r>
  <r>
    <x v="2"/>
    <n v="390.95979999999997"/>
  </r>
  <r>
    <x v="2"/>
    <n v="2280.3669"/>
  </r>
  <r>
    <x v="0"/>
    <n v="2291.73"/>
  </r>
  <r>
    <x v="0"/>
    <n v="1155.2436"/>
  </r>
  <r>
    <x v="0"/>
    <n v="511.35"/>
  </r>
  <r>
    <x v="2"/>
    <n v="125.1588"/>
  </r>
  <r>
    <x v="0"/>
    <n v="1523.0640000000001"/>
  </r>
  <r>
    <x v="2"/>
    <n v="1423.7184"/>
  </r>
  <r>
    <x v="2"/>
    <n v="642.90499999999997"/>
  </r>
  <r>
    <x v="0"/>
    <n v="174.40440000000001"/>
  </r>
  <r>
    <x v="1"/>
    <n v="1939.2012"/>
  </r>
  <r>
    <x v="1"/>
    <n v="2249.4911999999999"/>
  </r>
  <r>
    <x v="2"/>
    <n v="456.14399999999989"/>
  </r>
  <r>
    <x v="2"/>
    <n v="57.389600000000002"/>
  </r>
  <r>
    <x v="2"/>
    <n v="781.61599999999999"/>
  </r>
  <r>
    <x v="0"/>
    <n v="1348.2149999999999"/>
  </r>
  <r>
    <x v="0"/>
    <n v="607.86720000000003"/>
  </r>
  <r>
    <x v="2"/>
    <n v="314.82319999999999"/>
  </r>
  <r>
    <x v="1"/>
    <n v="1688.3248000000001"/>
  </r>
  <r>
    <x v="1"/>
    <n v="398.23939999999999"/>
  </r>
  <r>
    <x v="0"/>
    <n v="587.1508"/>
  </r>
  <r>
    <x v="2"/>
    <n v="705.5856"/>
  </r>
  <r>
    <x v="1"/>
    <n v="768.46379999999999"/>
  </r>
  <r>
    <x v="0"/>
    <n v="173.5488"/>
  </r>
  <r>
    <x v="2"/>
    <n v="308.79000000000002"/>
  </r>
  <r>
    <x v="2"/>
    <n v="435.0138"/>
  </r>
  <r>
    <x v="1"/>
    <n v="646.99899999999991"/>
  </r>
  <r>
    <x v="1"/>
    <n v="1207.7603999999999"/>
  </r>
  <r>
    <x v="1"/>
    <n v="1469.8719000000001"/>
  </r>
  <r>
    <x v="2"/>
    <n v="654.36219999999992"/>
  </r>
  <r>
    <x v="0"/>
    <n v="583.16999999999996"/>
  </r>
  <r>
    <x v="0"/>
    <n v="305.73"/>
  </r>
  <r>
    <x v="1"/>
    <n v="1352.4272000000001"/>
  </r>
  <r>
    <x v="0"/>
    <n v="1501.3362"/>
  </r>
  <r>
    <x v="0"/>
    <n v="2645.6747999999998"/>
  </r>
  <r>
    <x v="2"/>
    <n v="1142.2529999999999"/>
  </r>
  <r>
    <x v="1"/>
    <n v="86.620999999999995"/>
  </r>
  <r>
    <x v="2"/>
    <n v="3110.9863999999998"/>
  </r>
  <r>
    <x v="1"/>
    <n v="637.05600000000004"/>
  </r>
  <r>
    <x v="1"/>
    <n v="853.54520000000002"/>
  </r>
  <r>
    <x v="0"/>
    <n v="844.01370000000009"/>
  </r>
  <r>
    <x v="2"/>
    <n v="582.88409999999999"/>
  </r>
  <r>
    <x v="0"/>
    <n v="561.33439999999996"/>
  </r>
  <r>
    <x v="0"/>
    <n v="313.99"/>
  </r>
  <r>
    <x v="0"/>
    <n v="2280.0664000000002"/>
  </r>
  <r>
    <x v="0"/>
    <n v="196.67339999999999"/>
  </r>
  <r>
    <x v="1"/>
    <n v="719.27200000000005"/>
  </r>
  <r>
    <x v="0"/>
    <n v="649.89"/>
  </r>
  <r>
    <x v="0"/>
    <n v="454.01639999999998"/>
  </r>
  <r>
    <x v="0"/>
    <n v="1367.1368"/>
  </r>
  <r>
    <x v="0"/>
    <n v="581.58359999999993"/>
  </r>
  <r>
    <x v="0"/>
    <n v="1253.0011999999999"/>
  </r>
  <r>
    <x v="2"/>
    <n v="1017.7704"/>
  </r>
  <r>
    <x v="2"/>
    <n v="1666.95"/>
  </r>
  <r>
    <x v="0"/>
    <n v="188.78960000000001"/>
  </r>
  <r>
    <x v="2"/>
    <n v="2797.8164999999999"/>
  </r>
  <r>
    <x v="2"/>
    <n v="1544.9434000000001"/>
  </r>
  <r>
    <x v="1"/>
    <n v="1746.96"/>
  </r>
  <r>
    <x v="2"/>
    <n v="1321.5336"/>
  </r>
  <r>
    <x v="2"/>
    <n v="60.392200000000003"/>
  </r>
  <r>
    <x v="2"/>
    <n v="990.6336"/>
  </r>
  <r>
    <x v="0"/>
    <n v="813.46889999999996"/>
  </r>
  <r>
    <x v="1"/>
    <n v="825.02639999999997"/>
  </r>
  <r>
    <x v="2"/>
    <n v="103.56480000000001"/>
  </r>
  <r>
    <x v="2"/>
    <n v="2976.6039999999998"/>
  </r>
  <r>
    <x v="0"/>
    <n v="638.88440000000003"/>
  </r>
  <r>
    <x v="1"/>
    <n v="1383.5663999999999"/>
  </r>
  <r>
    <x v="1"/>
    <n v="3094.2208000000001"/>
  </r>
  <r>
    <x v="2"/>
    <n v="614.51080000000002"/>
  </r>
  <r>
    <x v="0"/>
    <n v="617.66549999999995"/>
  </r>
  <r>
    <x v="2"/>
    <n v="705.93360000000007"/>
  </r>
  <r>
    <x v="1"/>
    <n v="540.42079999999999"/>
  </r>
  <r>
    <x v="1"/>
    <n v="1654.7328"/>
  </r>
  <r>
    <x v="2"/>
    <n v="19.871600000000001"/>
  </r>
  <r>
    <x v="0"/>
    <n v="288.14519999999999"/>
  </r>
  <r>
    <x v="2"/>
    <n v="238.9716"/>
  </r>
  <r>
    <x v="1"/>
    <n v="217.26060000000001"/>
  </r>
  <r>
    <x v="2"/>
    <n v="837.42119999999989"/>
  </r>
  <r>
    <x v="1"/>
    <n v="2439.2984000000001"/>
  </r>
  <r>
    <x v="2"/>
    <n v="111.1434"/>
  </r>
  <r>
    <x v="2"/>
    <n v="2083.8663999999999"/>
  </r>
  <r>
    <x v="1"/>
    <n v="1802.1120000000001"/>
  </r>
  <r>
    <x v="0"/>
    <n v="1701.7506000000001"/>
  </r>
  <r>
    <x v="1"/>
    <n v="1554.5838000000001"/>
  </r>
  <r>
    <x v="1"/>
    <n v="53.817999999999998"/>
  </r>
  <r>
    <x v="2"/>
    <n v="2671.74"/>
  </r>
  <r>
    <x v="1"/>
    <n v="497.16419999999999"/>
  </r>
  <r>
    <x v="0"/>
    <n v="605.76"/>
  </r>
  <r>
    <x v="2"/>
    <n v="3502.9688000000001"/>
  </r>
  <r>
    <x v="0"/>
    <n v="271.17919999999998"/>
  </r>
  <r>
    <x v="0"/>
    <n v="263.04629999999997"/>
  </r>
  <r>
    <x v="2"/>
    <n v="52.150799999999997"/>
  </r>
  <r>
    <x v="1"/>
    <n v="843.02359999999999"/>
  </r>
  <r>
    <x v="1"/>
    <n v="223.51599999999999"/>
  </r>
  <r>
    <x v="1"/>
    <n v="1124.3964000000001"/>
  </r>
  <r>
    <x v="2"/>
    <n v="1618.6016"/>
  </r>
  <r>
    <x v="1"/>
    <n v="1759.434"/>
  </r>
  <r>
    <x v="2"/>
    <n v="2190.1320000000001"/>
  </r>
  <r>
    <x v="1"/>
    <n v="1892.7167999999999"/>
  </r>
  <r>
    <x v="0"/>
    <n v="178.51400000000001"/>
  </r>
  <r>
    <x v="1"/>
    <n v="152.0343"/>
  </r>
  <r>
    <x v="0"/>
    <n v="2282.2626"/>
  </r>
  <r>
    <x v="0"/>
    <n v="1990.0350000000001"/>
  </r>
  <r>
    <x v="1"/>
    <n v="1366.8979999999999"/>
  </r>
  <r>
    <x v="0"/>
    <n v="1885.5162"/>
  </r>
  <r>
    <x v="1"/>
    <n v="571.33180000000004"/>
  </r>
  <r>
    <x v="2"/>
    <n v="240.44820000000001"/>
  </r>
  <r>
    <x v="1"/>
    <n v="502.53"/>
  </r>
  <r>
    <x v="2"/>
    <n v="905.16559999999993"/>
  </r>
  <r>
    <x v="1"/>
    <n v="364.08"/>
  </r>
  <r>
    <x v="0"/>
    <n v="2925.7312000000002"/>
  </r>
  <r>
    <x v="0"/>
    <n v="111.1636"/>
  </r>
  <r>
    <x v="2"/>
    <n v="97.000199999999992"/>
  </r>
  <r>
    <x v="1"/>
    <n v="1492.9516000000001"/>
  </r>
  <r>
    <x v="2"/>
    <n v="1136.0935999999999"/>
  </r>
  <r>
    <x v="1"/>
    <n v="727.81799999999998"/>
  </r>
  <r>
    <x v="1"/>
    <n v="413.07299999999998"/>
  </r>
  <r>
    <x v="0"/>
    <n v="922.9692"/>
  </r>
  <r>
    <x v="1"/>
    <n v="336.45780000000002"/>
  </r>
  <r>
    <x v="0"/>
    <n v="2798.4132"/>
  </r>
  <r>
    <x v="0"/>
    <n v="1303.3905"/>
  </r>
  <r>
    <x v="2"/>
    <n v="1113.8820000000001"/>
  </r>
  <r>
    <x v="2"/>
    <n v="2700.3312000000001"/>
  </r>
  <r>
    <x v="2"/>
    <n v="130.93199999999999"/>
  </r>
  <r>
    <x v="1"/>
    <n v="2483.2800000000002"/>
  </r>
  <r>
    <x v="2"/>
    <n v="514.3424"/>
  </r>
  <r>
    <x v="2"/>
    <n v="973.02799999999991"/>
  </r>
  <r>
    <x v="1"/>
    <n v="1347.7384"/>
  </r>
  <r>
    <x v="2"/>
    <n v="1624.4892"/>
  </r>
  <r>
    <x v="1"/>
    <n v="428.89699999999999"/>
  </r>
  <r>
    <x v="0"/>
    <n v="303.81139999999999"/>
  </r>
  <r>
    <x v="0"/>
    <n v="3237.0576000000001"/>
  </r>
  <r>
    <x v="1"/>
    <n v="2243.3928000000001"/>
  </r>
  <r>
    <x v="0"/>
    <n v="72.799600000000012"/>
  </r>
  <r>
    <x v="1"/>
    <n v="1744.8368"/>
  </r>
  <r>
    <x v="0"/>
    <n v="883.71660000000008"/>
  </r>
  <r>
    <x v="0"/>
    <n v="1629.7616"/>
  </r>
  <r>
    <x v="1"/>
    <n v="1616.2152000000001"/>
  </r>
  <r>
    <x v="0"/>
    <n v="24.13"/>
  </r>
  <r>
    <x v="2"/>
    <n v="510.22019999999998"/>
  </r>
  <r>
    <x v="0"/>
    <n v="529.67700000000002"/>
  </r>
  <r>
    <x v="0"/>
    <n v="102.172"/>
  </r>
  <r>
    <x v="0"/>
    <n v="2409.8216000000002"/>
  </r>
  <r>
    <x v="0"/>
    <n v="1810.8324"/>
  </r>
  <r>
    <x v="2"/>
    <n v="50.048000000000002"/>
  </r>
  <r>
    <x v="0"/>
    <n v="1276.6415999999999"/>
  </r>
  <r>
    <x v="1"/>
    <n v="1418.3784000000001"/>
  </r>
  <r>
    <x v="1"/>
    <n v="2031.7927999999999"/>
  </r>
  <r>
    <x v="2"/>
    <n v="2407.0583999999999"/>
  </r>
  <r>
    <x v="0"/>
    <n v="1058.1600000000001"/>
  </r>
  <r>
    <x v="1"/>
    <n v="380.84580000000011"/>
  </r>
  <r>
    <x v="0"/>
    <n v="865.03629999999998"/>
  </r>
  <r>
    <x v="2"/>
    <n v="649.60500000000002"/>
  </r>
  <r>
    <x v="2"/>
    <n v="1748.5209"/>
  </r>
  <r>
    <x v="2"/>
    <n v="609.45839999999998"/>
  </r>
  <r>
    <x v="1"/>
    <n v="2922.2952"/>
  </r>
  <r>
    <x v="0"/>
    <n v="545.68079999999998"/>
  </r>
  <r>
    <x v="0"/>
    <n v="99.269200000000012"/>
  </r>
  <r>
    <x v="0"/>
    <n v="1025.8499999999999"/>
  </r>
  <r>
    <x v="1"/>
    <n v="1140.4559999999999"/>
  </r>
  <r>
    <x v="2"/>
    <n v="508.88639999999998"/>
  </r>
  <r>
    <x v="1"/>
    <n v="1181.7431999999999"/>
  </r>
  <r>
    <x v="0"/>
    <n v="1566.5663999999999"/>
  </r>
  <r>
    <x v="0"/>
    <n v="568.61479999999995"/>
  </r>
  <r>
    <x v="2"/>
    <n v="1208.2028"/>
  </r>
  <r>
    <x v="1"/>
    <n v="493.64280000000002"/>
  </r>
  <r>
    <x v="0"/>
    <n v="2065.5936000000002"/>
  </r>
  <r>
    <x v="1"/>
    <n v="199.7961"/>
  </r>
  <r>
    <x v="0"/>
    <n v="880.66160000000002"/>
  </r>
  <r>
    <x v="1"/>
    <n v="93.8232"/>
  </r>
  <r>
    <x v="0"/>
    <n v="3539.8656000000001"/>
  </r>
  <r>
    <x v="0"/>
    <n v="1595.0952"/>
  </r>
  <r>
    <x v="2"/>
    <n v="1815.7539999999999"/>
  </r>
  <r>
    <x v="2"/>
    <n v="1308.5927999999999"/>
  </r>
  <r>
    <x v="2"/>
    <n v="782.16000000000008"/>
  </r>
  <r>
    <x v="0"/>
    <n v="1876.3152"/>
  </r>
  <r>
    <x v="2"/>
    <n v="982.22879999999998"/>
  </r>
  <r>
    <x v="0"/>
    <n v="517.89649999999995"/>
  </r>
  <r>
    <x v="2"/>
    <n v="198.7782"/>
  </r>
  <r>
    <x v="0"/>
    <n v="1814.9831999999999"/>
  </r>
  <r>
    <x v="2"/>
    <n v="1278.4896000000001"/>
  </r>
  <r>
    <x v="1"/>
    <n v="339.2466"/>
  </r>
  <r>
    <x v="0"/>
    <n v="1343.0316"/>
  </r>
  <r>
    <x v="1"/>
    <n v="361.49579999999997"/>
  </r>
  <r>
    <x v="1"/>
    <n v="318.30759999999998"/>
  </r>
  <r>
    <x v="0"/>
    <n v="751.27260000000001"/>
  </r>
  <r>
    <x v="1"/>
    <n v="615.08299999999997"/>
  </r>
  <r>
    <x v="0"/>
    <n v="153.11150000000001"/>
  </r>
  <r>
    <x v="2"/>
    <n v="1123.434"/>
  </r>
  <r>
    <x v="2"/>
    <n v="354.56400000000002"/>
  </r>
  <r>
    <x v="1"/>
    <n v="553.68640000000005"/>
  </r>
  <r>
    <x v="2"/>
    <n v="1078.8173999999999"/>
  </r>
  <r>
    <x v="0"/>
    <n v="790.76589999999999"/>
  </r>
  <r>
    <x v="0"/>
    <n v="2462.34"/>
  </r>
  <r>
    <x v="0"/>
    <n v="940.69"/>
  </r>
  <r>
    <x v="2"/>
    <n v="1347.4559999999999"/>
  </r>
  <r>
    <x v="2"/>
    <n v="763.15719999999999"/>
  </r>
  <r>
    <x v="1"/>
    <n v="285.83940000000001"/>
  </r>
  <r>
    <x v="1"/>
    <n v="2324.556"/>
  </r>
  <r>
    <x v="0"/>
    <n v="1232.952"/>
  </r>
  <r>
    <x v="2"/>
    <n v="341.00299999999999"/>
  </r>
  <r>
    <x v="2"/>
    <n v="1737.9911999999999"/>
  </r>
  <r>
    <x v="0"/>
    <n v="1765.1759999999999"/>
  </r>
  <r>
    <x v="0"/>
    <n v="127.794"/>
  </r>
  <r>
    <x v="2"/>
    <n v="491.46989999999988"/>
  </r>
  <r>
    <x v="1"/>
    <n v="133.339"/>
  </r>
  <r>
    <x v="0"/>
    <n v="487.74599999999998"/>
  </r>
  <r>
    <x v="2"/>
    <n v="2145.7485000000001"/>
  </r>
  <r>
    <x v="0"/>
    <n v="1575.0724"/>
  </r>
  <r>
    <x v="1"/>
    <n v="1635.2616"/>
  </r>
  <r>
    <x v="2"/>
    <n v="236.7372"/>
  </r>
  <r>
    <x v="1"/>
    <n v="488.71679999999998"/>
  </r>
  <r>
    <x v="0"/>
    <n v="2315.8519999999999"/>
  </r>
  <r>
    <x v="0"/>
    <n v="1267.9744000000001"/>
  </r>
  <r>
    <x v="2"/>
    <n v="981.9864"/>
  </r>
  <r>
    <x v="2"/>
    <n v="442.61489999999998"/>
  </r>
  <r>
    <x v="2"/>
    <n v="989.93680000000006"/>
  </r>
  <r>
    <x v="1"/>
    <n v="551.25900000000001"/>
  </r>
  <r>
    <x v="2"/>
    <n v="43.144199999999998"/>
  </r>
  <r>
    <x v="1"/>
    <n v="1210.8714"/>
  </r>
  <r>
    <x v="0"/>
    <n v="2943.5295999999998"/>
  </r>
  <r>
    <x v="1"/>
    <n v="1058.4480000000001"/>
  </r>
  <r>
    <x v="1"/>
    <n v="1695.3074999999999"/>
  </r>
  <r>
    <x v="0"/>
    <n v="2141.85"/>
  </r>
  <r>
    <x v="2"/>
    <n v="1287.3599999999999"/>
  </r>
  <r>
    <x v="1"/>
    <n v="328.75240000000002"/>
  </r>
  <r>
    <x v="1"/>
    <n v="1958.144"/>
  </r>
  <r>
    <x v="0"/>
    <n v="39.973999999999997"/>
  </r>
  <r>
    <x v="1"/>
    <n v="654.36559999999997"/>
  </r>
  <r>
    <x v="0"/>
    <n v="3032.6559999999999"/>
  </r>
  <r>
    <x v="2"/>
    <n v="166.82490000000001"/>
  </r>
  <r>
    <x v="0"/>
    <n v="465.83199999999999"/>
  </r>
  <r>
    <x v="0"/>
    <n v="188.04239999999999"/>
  </r>
  <r>
    <x v="2"/>
    <n v="614.07420000000002"/>
  </r>
  <r>
    <x v="0"/>
    <n v="1664.8109999999999"/>
  </r>
  <r>
    <x v="2"/>
    <n v="1657.0092"/>
  </r>
  <r>
    <x v="1"/>
    <n v="127.29600000000001"/>
  </r>
  <r>
    <x v="0"/>
    <n v="1720.7438"/>
  </r>
  <r>
    <x v="2"/>
    <n v="1503.1768"/>
  </r>
  <r>
    <x v="0"/>
    <n v="102.37520000000001"/>
  </r>
  <r>
    <x v="0"/>
    <n v="791.88479999999993"/>
  </r>
  <r>
    <x v="1"/>
    <n v="2319.4512"/>
  </r>
  <r>
    <x v="0"/>
    <n v="1296.261"/>
  </r>
  <r>
    <x v="1"/>
    <n v="910.2636"/>
  </r>
  <r>
    <x v="2"/>
    <n v="794.50919999999996"/>
  </r>
  <r>
    <x v="1"/>
    <n v="2458.46"/>
  </r>
  <r>
    <x v="2"/>
    <n v="749.03039999999999"/>
  </r>
  <r>
    <x v="2"/>
    <n v="2224.2815999999998"/>
  </r>
  <r>
    <x v="1"/>
    <n v="774.57599999999991"/>
  </r>
  <r>
    <x v="0"/>
    <n v="34.178400000000003"/>
  </r>
  <r>
    <x v="0"/>
    <n v="2396.0799000000002"/>
  </r>
  <r>
    <x v="0"/>
    <n v="1624.443"/>
  </r>
  <r>
    <x v="2"/>
    <n v="910.36439999999993"/>
  </r>
  <r>
    <x v="2"/>
    <n v="537.38969999999995"/>
  </r>
  <r>
    <x v="2"/>
    <n v="758.24"/>
  </r>
  <r>
    <x v="1"/>
    <n v="773.03039999999999"/>
  </r>
  <r>
    <x v="0"/>
    <n v="1558.9272000000001"/>
  </r>
  <r>
    <x v="2"/>
    <n v="948.69359999999983"/>
  </r>
  <r>
    <x v="2"/>
    <n v="96.459199999999996"/>
  </r>
  <r>
    <x v="0"/>
    <n v="2871.3679999999999"/>
  </r>
  <r>
    <x v="2"/>
    <n v="483.94639999999998"/>
  </r>
  <r>
    <x v="0"/>
    <n v="2916.42"/>
  </r>
  <r>
    <x v="1"/>
    <n v="1146.8154"/>
  </r>
  <r>
    <x v="0"/>
    <n v="2819.0064000000002"/>
  </r>
  <r>
    <x v="2"/>
    <n v="2650.2919999999999"/>
  </r>
  <r>
    <x v="0"/>
    <n v="2235.4787999999999"/>
  </r>
  <r>
    <x v="0"/>
    <n v="459.28840000000002"/>
  </r>
  <r>
    <x v="1"/>
    <n v="464.42550000000011"/>
  </r>
  <r>
    <x v="1"/>
    <n v="562.35899999999992"/>
  </r>
  <r>
    <x v="2"/>
    <n v="725.3442"/>
  </r>
  <r>
    <x v="1"/>
    <n v="1894.08"/>
  </r>
  <r>
    <x v="1"/>
    <n v="650.91600000000005"/>
  </r>
  <r>
    <x v="0"/>
    <n v="143.24039999999999"/>
  </r>
  <r>
    <x v="1"/>
    <n v="1093.2937999999999"/>
  </r>
  <r>
    <x v="2"/>
    <n v="1487.4636"/>
  </r>
  <r>
    <x v="1"/>
    <n v="64.125600000000006"/>
  </r>
  <r>
    <x v="1"/>
    <n v="383.00200000000001"/>
  </r>
  <r>
    <x v="0"/>
    <n v="3339.8263999999999"/>
  </r>
  <r>
    <x v="2"/>
    <n v="122.1327"/>
  </r>
  <r>
    <x v="2"/>
    <n v="571.63920000000007"/>
  </r>
  <r>
    <x v="1"/>
    <n v="625.46579999999994"/>
  </r>
  <r>
    <x v="1"/>
    <n v="838.12279999999998"/>
  </r>
  <r>
    <x v="2"/>
    <n v="1061.9100000000001"/>
  </r>
  <r>
    <x v="2"/>
    <n v="146.57919999999999"/>
  </r>
  <r>
    <x v="0"/>
    <n v="2350.4888000000001"/>
  </r>
  <r>
    <x v="2"/>
    <n v="128.95679999999999"/>
  </r>
  <r>
    <x v="2"/>
    <n v="2282.9663999999998"/>
  </r>
  <r>
    <x v="0"/>
    <n v="1956.0320999999999"/>
  </r>
  <r>
    <x v="1"/>
    <n v="93.653999999999996"/>
  </r>
  <r>
    <x v="1"/>
    <n v="319.07839999999999"/>
  </r>
  <r>
    <x v="0"/>
    <n v="1549.9155000000001"/>
  </r>
  <r>
    <x v="1"/>
    <n v="1307.3345999999999"/>
  </r>
  <r>
    <x v="0"/>
    <n v="2829.7228"/>
  </r>
  <r>
    <x v="1"/>
    <n v="232.42320000000001"/>
  </r>
  <r>
    <x v="2"/>
    <n v="2084.3328000000001"/>
  </r>
  <r>
    <x v="1"/>
    <n v="984.37"/>
  </r>
  <r>
    <x v="0"/>
    <n v="418.15839999999997"/>
  </r>
  <r>
    <x v="2"/>
    <n v="38.003799999999998"/>
  </r>
  <r>
    <x v="0"/>
    <n v="1046.5488"/>
  </r>
  <r>
    <x v="2"/>
    <n v="1356.885"/>
  </r>
  <r>
    <x v="2"/>
    <n v="502.75240000000002"/>
  </r>
  <r>
    <x v="2"/>
    <n v="793.38690000000008"/>
  </r>
  <r>
    <x v="2"/>
    <n v="2075.913"/>
  </r>
  <r>
    <x v="0"/>
    <n v="2513.8984"/>
  </r>
  <r>
    <x v="2"/>
    <n v="895.53420000000006"/>
  </r>
  <r>
    <x v="2"/>
    <n v="1443.2418"/>
  </r>
  <r>
    <x v="2"/>
    <n v="762.00299999999993"/>
  </r>
  <r>
    <x v="2"/>
    <n v="223.59200000000001"/>
  </r>
  <r>
    <x v="2"/>
    <n v="846.74879999999996"/>
  </r>
  <r>
    <x v="0"/>
    <n v="757.16760000000011"/>
  </r>
  <r>
    <x v="1"/>
    <n v="709.12709999999993"/>
  </r>
  <r>
    <x v="1"/>
    <n v="810.09719999999993"/>
  </r>
  <r>
    <x v="1"/>
    <n v="942.22800000000007"/>
  </r>
  <r>
    <x v="2"/>
    <n v="1099.76"/>
  </r>
  <r>
    <x v="0"/>
    <n v="47.621200000000002"/>
  </r>
  <r>
    <x v="1"/>
    <n v="1505.1168"/>
  </r>
  <r>
    <x v="2"/>
    <n v="855.98310000000004"/>
  </r>
  <r>
    <x v="0"/>
    <n v="1734.18"/>
  </r>
  <r>
    <x v="1"/>
    <n v="1662.5311999999999"/>
  </r>
  <r>
    <x v="2"/>
    <n v="1184.8900000000001"/>
  </r>
  <r>
    <x v="1"/>
    <n v="559.79949999999997"/>
  </r>
  <r>
    <x v="2"/>
    <n v="630.1866"/>
  </r>
  <r>
    <x v="2"/>
    <n v="355.2448"/>
  </r>
  <r>
    <x v="1"/>
    <n v="2373.462"/>
  </r>
  <r>
    <x v="1"/>
    <n v="579.58840000000009"/>
  </r>
  <r>
    <x v="1"/>
    <n v="626.37120000000004"/>
  </r>
  <r>
    <x v="0"/>
    <n v="715.30049999999994"/>
  </r>
  <r>
    <x v="2"/>
    <n v="134.95679999999999"/>
  </r>
  <r>
    <x v="0"/>
    <n v="994.48200000000008"/>
  </r>
  <r>
    <x v="0"/>
    <n v="1301.8758"/>
  </r>
  <r>
    <x v="2"/>
    <n v="574.88300000000004"/>
  </r>
  <r>
    <x v="0"/>
    <n v="2139.3312000000001"/>
  </r>
  <r>
    <x v="1"/>
    <n v="274.45229999999998"/>
  </r>
  <r>
    <x v="0"/>
    <n v="1706.43"/>
  </r>
  <r>
    <x v="1"/>
    <n v="599.471"/>
  </r>
  <r>
    <x v="1"/>
    <n v="1070.7619999999999"/>
  </r>
  <r>
    <x v="0"/>
    <n v="591.70319999999992"/>
  </r>
  <r>
    <x v="1"/>
    <n v="2504.067"/>
  </r>
  <r>
    <x v="1"/>
    <n v="270.51639999999998"/>
  </r>
  <r>
    <x v="2"/>
    <n v="1128.732"/>
  </r>
  <r>
    <x v="2"/>
    <n v="1119.4092000000001"/>
  </r>
  <r>
    <x v="0"/>
    <n v="259.37630000000001"/>
  </r>
  <r>
    <x v="2"/>
    <n v="729.39"/>
  </r>
  <r>
    <x v="2"/>
    <n v="591.30719999999997"/>
  </r>
  <r>
    <x v="1"/>
    <n v="340.2"/>
  </r>
  <r>
    <x v="1"/>
    <n v="2779.5931999999998"/>
  </r>
  <r>
    <x v="1"/>
    <n v="548.52240000000006"/>
  </r>
  <r>
    <x v="0"/>
    <n v="1034.7036000000001"/>
  </r>
  <r>
    <x v="2"/>
    <n v="1532.3904"/>
  </r>
  <r>
    <x v="1"/>
    <n v="1648.6679999999999"/>
  </r>
  <r>
    <x v="0"/>
    <n v="786.03139999999996"/>
  </r>
  <r>
    <x v="1"/>
    <n v="887.86320000000001"/>
  </r>
  <r>
    <x v="0"/>
    <n v="2935.8252000000002"/>
  </r>
  <r>
    <x v="0"/>
    <n v="1882.1952000000001"/>
  </r>
  <r>
    <x v="2"/>
    <n v="1120.4751000000001"/>
  </r>
  <r>
    <x v="2"/>
    <n v="493.05959999999999"/>
  </r>
  <r>
    <x v="0"/>
    <n v="637.37399999999991"/>
  </r>
  <r>
    <x v="0"/>
    <n v="163.5744"/>
  </r>
  <r>
    <x v="2"/>
    <n v="1051.7360000000001"/>
  </r>
  <r>
    <x v="0"/>
    <n v="3242.1668"/>
  </r>
  <r>
    <x v="0"/>
    <n v="322.98989999999998"/>
  </r>
  <r>
    <x v="2"/>
    <n v="51.138399999999997"/>
  </r>
  <r>
    <x v="1"/>
    <n v="817.79430000000002"/>
  </r>
  <r>
    <x v="1"/>
    <n v="1313.1166000000001"/>
  </r>
  <r>
    <x v="2"/>
    <n v="509.75909999999999"/>
  </r>
  <r>
    <x v="0"/>
    <n v="78.586799999999997"/>
  </r>
  <r>
    <x v="0"/>
    <n v="889.83"/>
  </r>
  <r>
    <x v="0"/>
    <n v="366.858"/>
  </r>
  <r>
    <x v="1"/>
    <n v="565.90890000000002"/>
  </r>
  <r>
    <x v="1"/>
    <n v="64.799499999999995"/>
  </r>
  <r>
    <x v="2"/>
    <n v="1264.335"/>
  </r>
  <r>
    <x v="2"/>
    <n v="346.48399999999998"/>
  </r>
  <r>
    <x v="1"/>
    <n v="1564.0116"/>
  </r>
  <r>
    <x v="0"/>
    <n v="592.50740000000008"/>
  </r>
  <r>
    <x v="2"/>
    <n v="1510.7190000000001"/>
  </r>
  <r>
    <x v="1"/>
    <n v="1106.3094000000001"/>
  </r>
  <r>
    <x v="0"/>
    <n v="700.40520000000004"/>
  </r>
  <r>
    <x v="0"/>
    <n v="320.892"/>
  </r>
  <r>
    <x v="0"/>
    <n v="2704.47"/>
  </r>
  <r>
    <x v="0"/>
    <n v="506.709"/>
  </r>
  <r>
    <x v="0"/>
    <n v="595.41"/>
  </r>
  <r>
    <x v="2"/>
    <n v="953.38679999999999"/>
  </r>
  <r>
    <x v="0"/>
    <n v="2317.6383999999998"/>
  </r>
  <r>
    <x v="0"/>
    <n v="88.814799999999991"/>
  </r>
  <r>
    <x v="0"/>
    <n v="316.89359999999999"/>
  </r>
  <r>
    <x v="0"/>
    <n v="545.48239999999998"/>
  </r>
  <r>
    <x v="2"/>
    <n v="757.39"/>
  </r>
  <r>
    <x v="1"/>
    <n v="152.2801"/>
  </r>
  <r>
    <x v="0"/>
    <n v="1755.5383999999999"/>
  </r>
  <r>
    <x v="0"/>
    <n v="2155.2228"/>
  </r>
  <r>
    <x v="0"/>
    <n v="905.23"/>
  </r>
  <r>
    <x v="0"/>
    <n v="274.03109999999998"/>
  </r>
  <r>
    <x v="1"/>
    <n v="2391.4526999999998"/>
  </r>
  <r>
    <x v="1"/>
    <n v="1014.2588"/>
  </r>
  <r>
    <x v="0"/>
    <n v="2694.3045000000002"/>
  </r>
  <r>
    <x v="1"/>
    <n v="170.4404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198.41640000000001"/>
  </r>
  <r>
    <x v="1"/>
    <x v="1"/>
    <n v="228.7893"/>
  </r>
  <r>
    <x v="0"/>
    <x v="2"/>
    <n v="2742.15"/>
  </r>
  <r>
    <x v="0"/>
    <x v="1"/>
    <n v="774.0684"/>
  </r>
  <r>
    <x v="1"/>
    <x v="2"/>
    <n v="1833.4380000000001"/>
  </r>
  <r>
    <x v="0"/>
    <x v="1"/>
    <n v="357.23430000000002"/>
  </r>
  <r>
    <x v="0"/>
    <x v="3"/>
    <n v="1335.027"/>
  </r>
  <r>
    <x v="1"/>
    <x v="3"/>
    <n v="1054.5612000000001"/>
  </r>
  <r>
    <x v="1"/>
    <x v="3"/>
    <n v="1250.6175000000001"/>
  </r>
  <r>
    <x v="0"/>
    <x v="3"/>
    <n v="1344.6818000000001"/>
  </r>
  <r>
    <x v="0"/>
    <x v="0"/>
    <n v="259.1259"/>
  </r>
  <r>
    <x v="0"/>
    <x v="1"/>
    <n v="952.57439999999997"/>
  </r>
  <r>
    <x v="1"/>
    <x v="0"/>
    <n v="2552.5367999999999"/>
  </r>
  <r>
    <x v="1"/>
    <x v="1"/>
    <n v="443.66"/>
  </r>
  <r>
    <x v="1"/>
    <x v="0"/>
    <n v="1145.8548000000001"/>
  </r>
  <r>
    <x v="1"/>
    <x v="4"/>
    <n v="2509.4591999999998"/>
  </r>
  <r>
    <x v="0"/>
    <x v="0"/>
    <n v="677.97"/>
  </r>
  <r>
    <x v="0"/>
    <x v="3"/>
    <n v="774.14260000000002"/>
  </r>
  <r>
    <x v="0"/>
    <x v="1"/>
    <n v="838.84500000000003"/>
  </r>
  <r>
    <x v="0"/>
    <x v="2"/>
    <n v="1782.4512"/>
  </r>
  <r>
    <x v="1"/>
    <x v="0"/>
    <n v="2159.4276"/>
  </r>
  <r>
    <x v="0"/>
    <x v="1"/>
    <n v="459.85680000000002"/>
  </r>
  <r>
    <x v="0"/>
    <x v="4"/>
    <n v="2850.1122"/>
  </r>
  <r>
    <x v="0"/>
    <x v="2"/>
    <n v="661.73760000000004"/>
  </r>
  <r>
    <x v="0"/>
    <x v="1"/>
    <n v="216.50399999999999"/>
  </r>
  <r>
    <x v="0"/>
    <x v="2"/>
    <n v="2933.3224"/>
  </r>
  <r>
    <x v="1"/>
    <x v="1"/>
    <n v="599.65440000000001"/>
  </r>
  <r>
    <x v="0"/>
    <x v="1"/>
    <n v="2030.5700999999999"/>
  </r>
  <r>
    <x v="1"/>
    <x v="1"/>
    <n v="132.09379999999999"/>
  </r>
  <r>
    <x v="1"/>
    <x v="3"/>
    <n v="1535.6780000000001"/>
  </r>
  <r>
    <x v="0"/>
    <x v="2"/>
    <n v="373.56060000000002"/>
  </r>
  <r>
    <x v="0"/>
    <x v="4"/>
    <n v="288.98239999999998"/>
  </r>
  <r>
    <x v="1"/>
    <x v="4"/>
    <n v="1154.8943999999999"/>
  </r>
  <r>
    <x v="1"/>
    <x v="2"/>
    <n v="1219.4269999999999"/>
  </r>
  <r>
    <x v="1"/>
    <x v="3"/>
    <n v="2148.1212"/>
  </r>
  <r>
    <x v="0"/>
    <x v="2"/>
    <n v="354.32639999999998"/>
  </r>
  <r>
    <x v="0"/>
    <x v="2"/>
    <n v="1409.9903999999999"/>
  </r>
  <r>
    <x v="1"/>
    <x v="3"/>
    <n v="266.65440000000001"/>
  </r>
  <r>
    <x v="1"/>
    <x v="3"/>
    <n v="2764.8031999999998"/>
  </r>
  <r>
    <x v="1"/>
    <x v="2"/>
    <n v="1105.3432"/>
  </r>
  <r>
    <x v="0"/>
    <x v="1"/>
    <n v="1625.3796"/>
  </r>
  <r>
    <x v="0"/>
    <x v="4"/>
    <n v="945.21720000000016"/>
  </r>
  <r>
    <x v="0"/>
    <x v="3"/>
    <n v="1537.452"/>
  </r>
  <r>
    <x v="1"/>
    <x v="3"/>
    <n v="1864.3176000000001"/>
  </r>
  <r>
    <x v="1"/>
    <x v="1"/>
    <n v="322.3528"/>
  </r>
  <r>
    <x v="1"/>
    <x v="2"/>
    <n v="1050.5039999999999"/>
  </r>
  <r>
    <x v="0"/>
    <x v="3"/>
    <n v="393.5686"/>
  </r>
  <r>
    <x v="1"/>
    <x v="3"/>
    <n v="116.77079999999999"/>
  </r>
  <r>
    <x v="1"/>
    <x v="0"/>
    <n v="372.33359999999999"/>
  </r>
  <r>
    <x v="0"/>
    <x v="3"/>
    <n v="707.77440000000013"/>
  </r>
  <r>
    <x v="0"/>
    <x v="0"/>
    <n v="190.83600000000001"/>
  </r>
  <r>
    <x v="1"/>
    <x v="4"/>
    <n v="169.9854"/>
  </r>
  <r>
    <x v="1"/>
    <x v="2"/>
    <n v="486.06330000000003"/>
  </r>
  <r>
    <x v="1"/>
    <x v="0"/>
    <n v="783.30449999999996"/>
  </r>
  <r>
    <x v="0"/>
    <x v="1"/>
    <n v="1592.4947999999999"/>
  </r>
  <r>
    <x v="0"/>
    <x v="2"/>
    <n v="783.59400000000005"/>
  </r>
  <r>
    <x v="0"/>
    <x v="1"/>
    <n v="1567.356"/>
  </r>
  <r>
    <x v="1"/>
    <x v="2"/>
    <n v="979.43039999999996"/>
  </r>
  <r>
    <x v="0"/>
    <x v="1"/>
    <n v="2552.3015999999998"/>
  </r>
  <r>
    <x v="0"/>
    <x v="2"/>
    <n v="767.17410000000007"/>
  </r>
  <r>
    <x v="1"/>
    <x v="0"/>
    <n v="180.93530000000001"/>
  </r>
  <r>
    <x v="0"/>
    <x v="0"/>
    <n v="307.43439999999998"/>
  </r>
  <r>
    <x v="0"/>
    <x v="1"/>
    <n v="412.66719999999998"/>
  </r>
  <r>
    <x v="1"/>
    <x v="2"/>
    <n v="230.60300000000001"/>
  </r>
  <r>
    <x v="1"/>
    <x v="4"/>
    <n v="1088.6371340062115"/>
  </r>
  <r>
    <x v="1"/>
    <x v="3"/>
    <n v="1301.9864"/>
  </r>
  <r>
    <x v="0"/>
    <x v="1"/>
    <n v="2670.74"/>
  </r>
  <r>
    <x v="1"/>
    <x v="2"/>
    <n v="791.33600000000001"/>
  </r>
  <r>
    <x v="0"/>
    <x v="0"/>
    <n v="204.93440000000001"/>
  </r>
  <r>
    <x v="1"/>
    <x v="1"/>
    <n v="1706.1695999999999"/>
  </r>
  <r>
    <x v="1"/>
    <x v="2"/>
    <n v="1087.997808251168"/>
  </r>
  <r>
    <x v="1"/>
    <x v="0"/>
    <n v="1243.038"/>
  </r>
  <r>
    <x v="0"/>
    <x v="0"/>
    <n v="503.97620000000012"/>
  </r>
  <r>
    <x v="0"/>
    <x v="0"/>
    <n v="968.18819999999994"/>
  </r>
  <r>
    <x v="1"/>
    <x v="0"/>
    <n v="166.482"/>
  </r>
  <r>
    <x v="0"/>
    <x v="0"/>
    <n v="2156.5544"/>
  </r>
  <r>
    <x v="1"/>
    <x v="1"/>
    <n v="1029.4649999999999"/>
  </r>
  <r>
    <x v="0"/>
    <x v="1"/>
    <n v="502.10860000000002"/>
  </r>
  <r>
    <x v="1"/>
    <x v="2"/>
    <n v="1512.924"/>
  </r>
  <r>
    <x v="0"/>
    <x v="3"/>
    <n v="289.99450000000002"/>
  </r>
  <r>
    <x v="1"/>
    <x v="0"/>
    <n v="415.73379999999997"/>
  </r>
  <r>
    <x v="1"/>
    <x v="2"/>
    <n v="272.79750000000001"/>
  </r>
  <r>
    <x v="0"/>
    <x v="4"/>
    <n v="1010.2344000000001"/>
  </r>
  <r>
    <x v="0"/>
    <x v="0"/>
    <n v="133.4332"/>
  </r>
  <r>
    <x v="1"/>
    <x v="4"/>
    <n v="1090.0558237722053"/>
  </r>
  <r>
    <x v="0"/>
    <x v="0"/>
    <n v="386.38400000000001"/>
  </r>
  <r>
    <x v="1"/>
    <x v="0"/>
    <n v="1943.0927999999999"/>
  </r>
  <r>
    <x v="1"/>
    <x v="4"/>
    <n v="2777.4432000000002"/>
  </r>
  <r>
    <x v="0"/>
    <x v="0"/>
    <n v="374.66759999999999"/>
  </r>
  <r>
    <x v="0"/>
    <x v="0"/>
    <n v="705.78959999999995"/>
  </r>
  <r>
    <x v="0"/>
    <x v="3"/>
    <n v="616.21119999999996"/>
  </r>
  <r>
    <x v="1"/>
    <x v="2"/>
    <n v="339.27080000000001"/>
  </r>
  <r>
    <x v="0"/>
    <x v="3"/>
    <n v="578.11989999999992"/>
  </r>
  <r>
    <x v="0"/>
    <x v="0"/>
    <n v="556.78399999999999"/>
  </r>
  <r>
    <x v="0"/>
    <x v="0"/>
    <n v="1090.8604113385834"/>
  </r>
  <r>
    <x v="1"/>
    <x v="3"/>
    <n v="117.4588"/>
  </r>
  <r>
    <x v="0"/>
    <x v="0"/>
    <n v="792.32599999999991"/>
  </r>
  <r>
    <x v="1"/>
    <x v="3"/>
    <n v="1669.3068000000001"/>
  </r>
  <r>
    <x v="0"/>
    <x v="3"/>
    <n v="1581.2496000000001"/>
  </r>
  <r>
    <x v="0"/>
    <x v="0"/>
    <n v="1235.7372"/>
  </r>
  <r>
    <x v="1"/>
    <x v="3"/>
    <n v="658.46"/>
  </r>
  <r>
    <x v="1"/>
    <x v="4"/>
    <n v="895.30439999999999"/>
  </r>
  <r>
    <x v="1"/>
    <x v="3"/>
    <n v="717.25760000000002"/>
  </r>
  <r>
    <x v="1"/>
    <x v="1"/>
    <n v="2997.615600000001"/>
  </r>
  <r>
    <x v="0"/>
    <x v="3"/>
    <n v="1636.1117999999999"/>
  </r>
  <r>
    <x v="0"/>
    <x v="3"/>
    <n v="602.25120000000004"/>
  </r>
  <r>
    <x v="0"/>
    <x v="0"/>
    <n v="1605.5052000000001"/>
  </r>
  <r>
    <x v="0"/>
    <x v="3"/>
    <n v="2060.3912"/>
  </r>
  <r>
    <x v="1"/>
    <x v="0"/>
    <n v="2372.5230000000001"/>
  </r>
  <r>
    <x v="0"/>
    <x v="4"/>
    <n v="1027.7357999999999"/>
  </r>
  <r>
    <x v="0"/>
    <x v="1"/>
    <n v="882.57440000000008"/>
  </r>
  <r>
    <x v="0"/>
    <x v="1"/>
    <n v="1674.5057999999999"/>
  </r>
  <r>
    <x v="1"/>
    <x v="1"/>
    <n v="2020.7097000000001"/>
  </r>
  <r>
    <x v="1"/>
    <x v="3"/>
    <n v="225.57599999999999"/>
  </r>
  <r>
    <x v="1"/>
    <x v="4"/>
    <n v="1388.9190000000001"/>
  </r>
  <r>
    <x v="0"/>
    <x v="4"/>
    <n v="3239.3580000000002"/>
  </r>
  <r>
    <x v="1"/>
    <x v="3"/>
    <n v="2404.8024"/>
  </r>
  <r>
    <x v="0"/>
    <x v="4"/>
    <n v="1007.223"/>
  </r>
  <r>
    <x v="0"/>
    <x v="1"/>
    <n v="115.5"/>
  </r>
  <r>
    <x v="0"/>
    <x v="0"/>
    <n v="215.14420000000001"/>
  </r>
  <r>
    <x v="0"/>
    <x v="0"/>
    <n v="1239.5606"/>
  </r>
  <r>
    <x v="1"/>
    <x v="0"/>
    <n v="1245.3119999999999"/>
  </r>
  <r>
    <x v="0"/>
    <x v="0"/>
    <n v="379.69920000000002"/>
  </r>
  <r>
    <x v="0"/>
    <x v="1"/>
    <n v="893.38200000000006"/>
  </r>
  <r>
    <x v="1"/>
    <x v="3"/>
    <n v="70.960000000000008"/>
  </r>
  <r>
    <x v="0"/>
    <x v="3"/>
    <n v="803.9944999999999"/>
  </r>
  <r>
    <x v="0"/>
    <x v="3"/>
    <n v="926.7263999999999"/>
  </r>
  <r>
    <x v="0"/>
    <x v="1"/>
    <n v="2762.1428999999998"/>
  </r>
  <r>
    <x v="1"/>
    <x v="2"/>
    <n v="1304.9459999999999"/>
  </r>
  <r>
    <x v="1"/>
    <x v="4"/>
    <n v="548.27499999999998"/>
  </r>
  <r>
    <x v="1"/>
    <x v="0"/>
    <n v="782.17539999999997"/>
  </r>
  <r>
    <x v="0"/>
    <x v="1"/>
    <n v="850.29750000000001"/>
  </r>
  <r>
    <x v="0"/>
    <x v="1"/>
    <n v="3306.1392000000001"/>
  </r>
  <r>
    <x v="1"/>
    <x v="0"/>
    <n v="496.97340000000003"/>
  </r>
  <r>
    <x v="0"/>
    <x v="3"/>
    <n v="273.08879999999999"/>
  </r>
  <r>
    <x v="0"/>
    <x v="4"/>
    <n v="1349.0568000000001"/>
  </r>
  <r>
    <x v="1"/>
    <x v="2"/>
    <n v="2471.6376"/>
  </r>
  <r>
    <x v="0"/>
    <x v="0"/>
    <n v="201.59700000000001"/>
  </r>
  <r>
    <x v="0"/>
    <x v="0"/>
    <n v="641.73599999999999"/>
  </r>
  <r>
    <x v="0"/>
    <x v="2"/>
    <n v="2147.5500000000002"/>
  </r>
  <r>
    <x v="0"/>
    <x v="1"/>
    <n v="948.12300000000005"/>
  </r>
  <r>
    <x v="1"/>
    <x v="2"/>
    <n v="372.923"/>
  </r>
  <r>
    <x v="0"/>
    <x v="2"/>
    <n v="1443.7103999999999"/>
  </r>
  <r>
    <x v="1"/>
    <x v="1"/>
    <n v="1278.3407999999999"/>
  </r>
  <r>
    <x v="1"/>
    <x v="4"/>
    <n v="540.90719999999999"/>
  </r>
  <r>
    <x v="1"/>
    <x v="0"/>
    <n v="977.04880000000014"/>
  </r>
  <r>
    <x v="1"/>
    <x v="4"/>
    <n v="1753.23"/>
  </r>
  <r>
    <x v="0"/>
    <x v="0"/>
    <n v="562.32820000000004"/>
  </r>
  <r>
    <x v="1"/>
    <x v="3"/>
    <n v="475.9819"/>
  </r>
  <r>
    <x v="0"/>
    <x v="2"/>
    <n v="1432.2744"/>
  </r>
  <r>
    <x v="0"/>
    <x v="0"/>
    <n v="1194.9503999999999"/>
  </r>
  <r>
    <x v="0"/>
    <x v="1"/>
    <n v="1584.7840000000001"/>
  </r>
  <r>
    <x v="1"/>
    <x v="4"/>
    <n v="193.55719999999999"/>
  </r>
  <r>
    <x v="1"/>
    <x v="1"/>
    <n v="1491.7896000000001"/>
  </r>
  <r>
    <x v="0"/>
    <x v="1"/>
    <n v="300.2022"/>
  </r>
  <r>
    <x v="0"/>
    <x v="1"/>
    <n v="3077.5992000000001"/>
  </r>
  <r>
    <x v="0"/>
    <x v="2"/>
    <n v="1843.04"/>
  </r>
  <r>
    <x v="1"/>
    <x v="3"/>
    <n v="79.775999999999996"/>
  </r>
  <r>
    <x v="1"/>
    <x v="0"/>
    <n v="93.909199999999998"/>
  </r>
  <r>
    <x v="1"/>
    <x v="2"/>
    <n v="193.1234"/>
  </r>
  <r>
    <x v="0"/>
    <x v="3"/>
    <n v="1084.6812"/>
  </r>
  <r>
    <x v="1"/>
    <x v="3"/>
    <n v="455.60099999999989"/>
  </r>
  <r>
    <x v="0"/>
    <x v="0"/>
    <n v="952.84559999999999"/>
  </r>
  <r>
    <x v="1"/>
    <x v="2"/>
    <n v="473.66070000000002"/>
  </r>
  <r>
    <x v="0"/>
    <x v="0"/>
    <n v="485.55839999999989"/>
  </r>
  <r>
    <x v="1"/>
    <x v="3"/>
    <n v="1741.557"/>
  </r>
  <r>
    <x v="0"/>
    <x v="4"/>
    <n v="2343.4616000000001"/>
  </r>
  <r>
    <x v="1"/>
    <x v="3"/>
    <n v="1620.8255999999999"/>
  </r>
  <r>
    <x v="1"/>
    <x v="3"/>
    <n v="798.55200000000013"/>
  </r>
  <r>
    <x v="1"/>
    <x v="0"/>
    <n v="604.41920000000005"/>
  </r>
  <r>
    <x v="1"/>
    <x v="1"/>
    <n v="109.5624"/>
  </r>
  <r>
    <x v="1"/>
    <x v="2"/>
    <n v="240.5592"/>
  </r>
  <r>
    <x v="1"/>
    <x v="2"/>
    <n v="1241.8800000000001"/>
  </r>
  <r>
    <x v="0"/>
    <x v="1"/>
    <n v="1068.2460000000001"/>
  </r>
  <r>
    <x v="1"/>
    <x v="0"/>
    <n v="2873.864"/>
  </r>
  <r>
    <x v="0"/>
    <x v="3"/>
    <n v="1217.1579999999999"/>
  </r>
  <r>
    <x v="0"/>
    <x v="4"/>
    <n v="617.29200000000003"/>
  </r>
  <r>
    <x v="0"/>
    <x v="3"/>
    <n v="75.84"/>
  </r>
  <r>
    <x v="1"/>
    <x v="2"/>
    <n v="2555.64"/>
  </r>
  <r>
    <x v="1"/>
    <x v="0"/>
    <n v="762.36819999999989"/>
  </r>
  <r>
    <x v="1"/>
    <x v="1"/>
    <n v="2089.8951000000002"/>
  </r>
  <r>
    <x v="0"/>
    <x v="3"/>
    <n v="137.49600000000001"/>
  </r>
  <r>
    <x v="0"/>
    <x v="1"/>
    <n v="2908.1696000000002"/>
  </r>
  <r>
    <x v="0"/>
    <x v="4"/>
    <n v="541.6191"/>
  </r>
  <r>
    <x v="1"/>
    <x v="2"/>
    <n v="678.84100000000001"/>
  </r>
  <r>
    <x v="1"/>
    <x v="2"/>
    <n v="1301.6094000000001"/>
  </r>
  <r>
    <x v="1"/>
    <x v="3"/>
    <n v="968.17919999999992"/>
  </r>
  <r>
    <x v="1"/>
    <x v="0"/>
    <n v="1087.6733999999999"/>
  </r>
  <r>
    <x v="0"/>
    <x v="1"/>
    <n v="1786.2336"/>
  </r>
  <r>
    <x v="0"/>
    <x v="4"/>
    <n v="522.68399999999997"/>
  </r>
  <r>
    <x v="1"/>
    <x v="2"/>
    <n v="1146.9390000000001"/>
  </r>
  <r>
    <x v="1"/>
    <x v="4"/>
    <n v="780.75299999999993"/>
  </r>
  <r>
    <x v="1"/>
    <x v="3"/>
    <n v="922.20749999999987"/>
  </r>
  <r>
    <x v="1"/>
    <x v="4"/>
    <n v="263.60719999999998"/>
  </r>
  <r>
    <x v="1"/>
    <x v="2"/>
    <n v="2184.5819999999999"/>
  </r>
  <r>
    <x v="0"/>
    <x v="2"/>
    <n v="862.51430000000005"/>
  </r>
  <r>
    <x v="0"/>
    <x v="0"/>
    <n v="2620.7460000000001"/>
  </r>
  <r>
    <x v="1"/>
    <x v="0"/>
    <n v="525.00279999999998"/>
  </r>
  <r>
    <x v="1"/>
    <x v="0"/>
    <n v="381.95639999999997"/>
  </r>
  <r>
    <x v="0"/>
    <x v="2"/>
    <n v="588.49239999999998"/>
  </r>
  <r>
    <x v="0"/>
    <x v="2"/>
    <n v="1661.8032000000001"/>
  </r>
  <r>
    <x v="1"/>
    <x v="3"/>
    <n v="752.86199999999997"/>
  </r>
  <r>
    <x v="1"/>
    <x v="1"/>
    <n v="1175.2416000000001"/>
  </r>
  <r>
    <x v="1"/>
    <x v="1"/>
    <n v="859.7808"/>
  </r>
  <r>
    <x v="0"/>
    <x v="1"/>
    <n v="1909.9608000000001"/>
  </r>
  <r>
    <x v="0"/>
    <x v="0"/>
    <n v="374.34539999999998"/>
  </r>
  <r>
    <x v="1"/>
    <x v="1"/>
    <n v="1146.4795999999999"/>
  </r>
  <r>
    <x v="1"/>
    <x v="3"/>
    <n v="125.8389"/>
  </r>
  <r>
    <x v="0"/>
    <x v="1"/>
    <n v="3576.0383999999999"/>
  </r>
  <r>
    <x v="1"/>
    <x v="1"/>
    <n v="595.97759999999994"/>
  </r>
  <r>
    <x v="0"/>
    <x v="0"/>
    <n v="600.97979999999995"/>
  </r>
  <r>
    <x v="0"/>
    <x v="3"/>
    <n v="1491.4119000000001"/>
  </r>
  <r>
    <x v="1"/>
    <x v="3"/>
    <n v="417.00839999999999"/>
  </r>
  <r>
    <x v="0"/>
    <x v="3"/>
    <n v="558.39019999999994"/>
  </r>
  <r>
    <x v="1"/>
    <x v="1"/>
    <n v="574.12160000000006"/>
  </r>
  <r>
    <x v="1"/>
    <x v="3"/>
    <n v="907.52549999999997"/>
  </r>
  <r>
    <x v="0"/>
    <x v="0"/>
    <n v="390.81599999999997"/>
  </r>
  <r>
    <x v="1"/>
    <x v="1"/>
    <n v="286.22519999999997"/>
  </r>
  <r>
    <x v="1"/>
    <x v="0"/>
    <n v="2281.8532"/>
  </r>
  <r>
    <x v="1"/>
    <x v="1"/>
    <n v="295.4504"/>
  </r>
  <r>
    <x v="1"/>
    <x v="2"/>
    <n v="1199.3579999999999"/>
  </r>
  <r>
    <x v="0"/>
    <x v="1"/>
    <n v="2217.752"/>
  </r>
  <r>
    <x v="0"/>
    <x v="1"/>
    <n v="529.8900000000001"/>
  </r>
  <r>
    <x v="1"/>
    <x v="0"/>
    <n v="1495.74"/>
  </r>
  <r>
    <x v="1"/>
    <x v="0"/>
    <n v="1447.2216000000001"/>
  </r>
  <r>
    <x v="0"/>
    <x v="0"/>
    <n v="2532.348"/>
  </r>
  <r>
    <x v="1"/>
    <x v="0"/>
    <n v="1825.3248000000001"/>
  </r>
  <r>
    <x v="0"/>
    <x v="1"/>
    <n v="1819.7998"/>
  </r>
  <r>
    <x v="1"/>
    <x v="4"/>
    <n v="1630.0416"/>
  </r>
  <r>
    <x v="1"/>
    <x v="2"/>
    <n v="2123.9856"/>
  </r>
  <r>
    <x v="0"/>
    <x v="1"/>
    <n v="1214.6759999999999"/>
  </r>
  <r>
    <x v="1"/>
    <x v="4"/>
    <n v="1519.6104"/>
  </r>
  <r>
    <x v="1"/>
    <x v="4"/>
    <n v="2416.7087999999999"/>
  </r>
  <r>
    <x v="0"/>
    <x v="3"/>
    <n v="940.1484999999999"/>
  </r>
  <r>
    <x v="0"/>
    <x v="0"/>
    <n v="348.78480000000002"/>
  </r>
  <r>
    <x v="1"/>
    <x v="2"/>
    <n v="672.29899999999998"/>
  </r>
  <r>
    <x v="1"/>
    <x v="0"/>
    <n v="1521.7632000000001"/>
  </r>
  <r>
    <x v="0"/>
    <x v="0"/>
    <n v="1026.048"/>
  </r>
  <r>
    <x v="1"/>
    <x v="1"/>
    <n v="469.60759999999999"/>
  </r>
  <r>
    <x v="1"/>
    <x v="3"/>
    <n v="253.09200000000001"/>
  </r>
  <r>
    <x v="0"/>
    <x v="1"/>
    <n v="2157.2703000000001"/>
  </r>
  <r>
    <x v="0"/>
    <x v="2"/>
    <n v="655.17379999999991"/>
  </r>
  <r>
    <x v="0"/>
    <x v="3"/>
    <n v="358.85849999999999"/>
  </r>
  <r>
    <x v="0"/>
    <x v="0"/>
    <n v="1365.663"/>
  </r>
  <r>
    <x v="0"/>
    <x v="3"/>
    <n v="1303.6895999999999"/>
  </r>
  <r>
    <x v="0"/>
    <x v="3"/>
    <n v="641.41"/>
  </r>
  <r>
    <x v="1"/>
    <x v="1"/>
    <n v="200.9392"/>
  </r>
  <r>
    <x v="1"/>
    <x v="2"/>
    <n v="736.59950000000003"/>
  </r>
  <r>
    <x v="0"/>
    <x v="0"/>
    <n v="1422.492"/>
  </r>
  <r>
    <x v="1"/>
    <x v="3"/>
    <n v="1341.87"/>
  </r>
  <r>
    <x v="0"/>
    <x v="4"/>
    <n v="2290.4243999999999"/>
  </r>
  <r>
    <x v="0"/>
    <x v="0"/>
    <n v="3143.84"/>
  </r>
  <r>
    <x v="1"/>
    <x v="1"/>
    <n v="494.56799999999998"/>
  </r>
  <r>
    <x v="1"/>
    <x v="3"/>
    <n v="403.06560000000002"/>
  </r>
  <r>
    <x v="0"/>
    <x v="3"/>
    <n v="1562.9290000000001"/>
  </r>
  <r>
    <x v="1"/>
    <x v="4"/>
    <n v="1329.1128000000001"/>
  </r>
  <r>
    <x v="1"/>
    <x v="0"/>
    <n v="111.96120000000001"/>
  </r>
  <r>
    <x v="0"/>
    <x v="0"/>
    <n v="1060.5816"/>
  </r>
  <r>
    <x v="0"/>
    <x v="3"/>
    <n v="180.5814"/>
  </r>
  <r>
    <x v="0"/>
    <x v="3"/>
    <n v="589.798"/>
  </r>
  <r>
    <x v="1"/>
    <x v="2"/>
    <n v="2176.2280000000001"/>
  </r>
  <r>
    <x v="0"/>
    <x v="1"/>
    <n v="3159.0612000000001"/>
  </r>
  <r>
    <x v="1"/>
    <x v="1"/>
    <n v="1194.7392"/>
  </r>
  <r>
    <x v="0"/>
    <x v="4"/>
    <n v="1481.0512000000001"/>
  </r>
  <r>
    <x v="1"/>
    <x v="2"/>
    <n v="2407.2647999999999"/>
  </r>
  <r>
    <x v="1"/>
    <x v="3"/>
    <n v="388.5"/>
  </r>
  <r>
    <x v="0"/>
    <x v="2"/>
    <n v="2337.75"/>
  </r>
  <r>
    <x v="1"/>
    <x v="2"/>
    <n v="692.27"/>
  </r>
  <r>
    <x v="1"/>
    <x v="1"/>
    <n v="315.24779999999998"/>
  </r>
  <r>
    <x v="0"/>
    <x v="4"/>
    <n v="2599.5947999999999"/>
  </r>
  <r>
    <x v="0"/>
    <x v="2"/>
    <n v="1330.0704000000001"/>
  </r>
  <r>
    <x v="0"/>
    <x v="3"/>
    <n v="197.68199999999999"/>
  </r>
  <r>
    <x v="0"/>
    <x v="4"/>
    <n v="1519.4975999999999"/>
  </r>
  <r>
    <x v="1"/>
    <x v="1"/>
    <n v="811.07159999999999"/>
  </r>
  <r>
    <x v="0"/>
    <x v="3"/>
    <n v="394.58629999999999"/>
  </r>
  <r>
    <x v="0"/>
    <x v="0"/>
    <n v="581.76959999999997"/>
  </r>
  <r>
    <x v="1"/>
    <x v="0"/>
    <n v="1212.9007999999999"/>
  </r>
  <r>
    <x v="0"/>
    <x v="1"/>
    <n v="1741.5192"/>
  </r>
  <r>
    <x v="0"/>
    <x v="4"/>
    <n v="937.4896"/>
  </r>
  <r>
    <x v="0"/>
    <x v="4"/>
    <n v="2687.5259999999998"/>
  </r>
  <r>
    <x v="0"/>
    <x v="1"/>
    <n v="299.6721"/>
  </r>
  <r>
    <x v="0"/>
    <x v="2"/>
    <n v="177.19200000000001"/>
  </r>
  <r>
    <x v="1"/>
    <x v="1"/>
    <n v="1568.5425"/>
  </r>
  <r>
    <x v="0"/>
    <x v="2"/>
    <n v="346.49400000000003"/>
  </r>
  <r>
    <x v="0"/>
    <x v="3"/>
    <n v="442.79050000000001"/>
  </r>
  <r>
    <x v="1"/>
    <x v="0"/>
    <n v="553.18960000000004"/>
  </r>
  <r>
    <x v="0"/>
    <x v="1"/>
    <n v="2181.4650000000011"/>
  </r>
  <r>
    <x v="0"/>
    <x v="0"/>
    <n v="2175.5252"/>
  </r>
  <r>
    <x v="1"/>
    <x v="0"/>
    <n v="1504.4760000000001"/>
  </r>
  <r>
    <x v="1"/>
    <x v="0"/>
    <n v="154.74359999999999"/>
  </r>
  <r>
    <x v="0"/>
    <x v="0"/>
    <n v="1501.152"/>
  </r>
  <r>
    <x v="1"/>
    <x v="0"/>
    <n v="480.41250000000002"/>
  </r>
  <r>
    <x v="0"/>
    <x v="1"/>
    <n v="491.77100000000002"/>
  </r>
  <r>
    <x v="0"/>
    <x v="1"/>
    <n v="425.41759999999999"/>
  </r>
  <r>
    <x v="0"/>
    <x v="0"/>
    <n v="378.59399999999999"/>
  </r>
  <r>
    <x v="0"/>
    <x v="4"/>
    <n v="1879.05"/>
  </r>
  <r>
    <x v="0"/>
    <x v="0"/>
    <n v="356.04399999999998"/>
  </r>
  <r>
    <x v="1"/>
    <x v="0"/>
    <n v="1372.2396000000001"/>
  </r>
  <r>
    <x v="0"/>
    <x v="1"/>
    <n v="208.25280000000001"/>
  </r>
  <r>
    <x v="1"/>
    <x v="0"/>
    <n v="1536.6559999999999"/>
  </r>
  <r>
    <x v="1"/>
    <x v="2"/>
    <n v="2703.9888000000001"/>
  </r>
  <r>
    <x v="0"/>
    <x v="1"/>
    <n v="1953.1368"/>
  </r>
  <r>
    <x v="1"/>
    <x v="4"/>
    <n v="1384.2239999999999"/>
  </r>
  <r>
    <x v="1"/>
    <x v="0"/>
    <n v="1283.086"/>
  </r>
  <r>
    <x v="1"/>
    <x v="1"/>
    <n v="2062.8696"/>
  </r>
  <r>
    <x v="0"/>
    <x v="0"/>
    <n v="2156.6952000000001"/>
  </r>
  <r>
    <x v="1"/>
    <x v="1"/>
    <n v="1625.2544"/>
  </r>
  <r>
    <x v="0"/>
    <x v="1"/>
    <n v="326.25599999999997"/>
  </r>
  <r>
    <x v="1"/>
    <x v="1"/>
    <n v="1475.0916"/>
  </r>
  <r>
    <x v="1"/>
    <x v="3"/>
    <n v="1127.0219999999999"/>
  </r>
  <r>
    <x v="1"/>
    <x v="2"/>
    <n v="271.28359999999998"/>
  </r>
  <r>
    <x v="1"/>
    <x v="3"/>
    <n v="2699.0963999999999"/>
  </r>
  <r>
    <x v="1"/>
    <x v="3"/>
    <n v="954.01800000000003"/>
  </r>
  <r>
    <x v="1"/>
    <x v="0"/>
    <n v="72.025200000000012"/>
  </r>
  <r>
    <x v="1"/>
    <x v="0"/>
    <n v="269.21699999999998"/>
  </r>
  <r>
    <x v="0"/>
    <x v="1"/>
    <n v="844.38199999999995"/>
  </r>
  <r>
    <x v="1"/>
    <x v="0"/>
    <n v="2873.9969999999989"/>
  </r>
  <r>
    <x v="0"/>
    <x v="0"/>
    <n v="330.7824"/>
  </r>
  <r>
    <x v="1"/>
    <x v="0"/>
    <n v="199.56780000000001"/>
  </r>
  <r>
    <x v="1"/>
    <x v="3"/>
    <n v="218.49100000000001"/>
  </r>
  <r>
    <x v="0"/>
    <x v="2"/>
    <n v="1552.9793999999999"/>
  </r>
  <r>
    <x v="1"/>
    <x v="4"/>
    <n v="547.17700000000002"/>
  </r>
  <r>
    <x v="0"/>
    <x v="3"/>
    <n v="423.62840000000011"/>
  </r>
  <r>
    <x v="1"/>
    <x v="2"/>
    <n v="831.92750000000001"/>
  </r>
  <r>
    <x v="0"/>
    <x v="1"/>
    <n v="2084.0720000000001"/>
  </r>
  <r>
    <x v="0"/>
    <x v="4"/>
    <n v="1018.3302"/>
  </r>
  <r>
    <x v="1"/>
    <x v="1"/>
    <n v="1098.6659999999999"/>
  </r>
  <r>
    <x v="1"/>
    <x v="1"/>
    <n v="190.54"/>
  </r>
  <r>
    <x v="1"/>
    <x v="1"/>
    <n v="1444.212"/>
  </r>
  <r>
    <x v="0"/>
    <x v="2"/>
    <n v="71.193599999999989"/>
  </r>
  <r>
    <x v="1"/>
    <x v="2"/>
    <n v="750.20309999999995"/>
  </r>
  <r>
    <x v="0"/>
    <x v="3"/>
    <n v="65.155000000000001"/>
  </r>
  <r>
    <x v="1"/>
    <x v="4"/>
    <n v="1174.2947999999999"/>
  </r>
  <r>
    <x v="0"/>
    <x v="0"/>
    <n v="1353.7854"/>
  </r>
  <r>
    <x v="1"/>
    <x v="0"/>
    <n v="1042.491"/>
  </r>
  <r>
    <x v="0"/>
    <x v="0"/>
    <n v="2799.0720000000001"/>
  </r>
  <r>
    <x v="1"/>
    <x v="0"/>
    <n v="2495.4744000000001"/>
  </r>
  <r>
    <x v="1"/>
    <x v="3"/>
    <n v="96.25"/>
  </r>
  <r>
    <x v="0"/>
    <x v="3"/>
    <n v="346.38"/>
  </r>
  <r>
    <x v="1"/>
    <x v="4"/>
    <n v="1032.3599999999999"/>
  </r>
  <r>
    <x v="1"/>
    <x v="0"/>
    <n v="2724.4034999999999"/>
  </r>
  <r>
    <x v="0"/>
    <x v="1"/>
    <n v="339.37560000000002"/>
  </r>
  <r>
    <x v="1"/>
    <x v="3"/>
    <n v="1205.3327999999999"/>
  </r>
  <r>
    <x v="0"/>
    <x v="0"/>
    <n v="2312.2568999999999"/>
  </r>
  <r>
    <x v="0"/>
    <x v="1"/>
    <n v="817.15500000000009"/>
  </r>
  <r>
    <x v="1"/>
    <x v="0"/>
    <n v="1083.7284"/>
  </r>
  <r>
    <x v="1"/>
    <x v="1"/>
    <n v="1321.9595999999999"/>
  </r>
  <r>
    <x v="0"/>
    <x v="1"/>
    <n v="437.37720000000002"/>
  </r>
  <r>
    <x v="0"/>
    <x v="0"/>
    <n v="148.30019999999999"/>
  </r>
  <r>
    <x v="1"/>
    <x v="3"/>
    <n v="833.68399999999997"/>
  </r>
  <r>
    <x v="0"/>
    <x v="3"/>
    <n v="1589.3951999999999"/>
  </r>
  <r>
    <x v="0"/>
    <x v="2"/>
    <n v="2317.1543999999999"/>
  </r>
  <r>
    <x v="0"/>
    <x v="0"/>
    <n v="1446.1376"/>
  </r>
  <r>
    <x v="0"/>
    <x v="4"/>
    <n v="612.16679999999997"/>
  </r>
  <r>
    <x v="0"/>
    <x v="3"/>
    <n v="868.98"/>
  </r>
  <r>
    <x v="0"/>
    <x v="1"/>
    <n v="1492.7882"/>
  </r>
  <r>
    <x v="0"/>
    <x v="4"/>
    <n v="615.32820000000004"/>
  </r>
  <r>
    <x v="0"/>
    <x v="3"/>
    <n v="414.25920000000002"/>
  </r>
  <r>
    <x v="0"/>
    <x v="2"/>
    <n v="2019.684"/>
  </r>
  <r>
    <x v="0"/>
    <x v="0"/>
    <n v="2199.3449999999998"/>
  </r>
  <r>
    <x v="1"/>
    <x v="0"/>
    <n v="2329.7399999999998"/>
  </r>
  <r>
    <x v="1"/>
    <x v="1"/>
    <n v="477.65519999999998"/>
  </r>
  <r>
    <x v="1"/>
    <x v="0"/>
    <n v="1307.5999999999999"/>
  </r>
  <r>
    <x v="1"/>
    <x v="4"/>
    <n v="535.62400000000002"/>
  </r>
  <r>
    <x v="1"/>
    <x v="3"/>
    <n v="153.85679999999999"/>
  </r>
  <r>
    <x v="1"/>
    <x v="3"/>
    <n v="158.56"/>
  </r>
  <r>
    <x v="0"/>
    <x v="4"/>
    <n v="610.11059999999998"/>
  </r>
  <r>
    <x v="0"/>
    <x v="3"/>
    <n v="2097.1008000000002"/>
  </r>
  <r>
    <x v="1"/>
    <x v="1"/>
    <n v="228.79599999999999"/>
  </r>
  <r>
    <x v="1"/>
    <x v="0"/>
    <n v="1002.5028"/>
  </r>
  <r>
    <x v="0"/>
    <x v="0"/>
    <n v="583.25200000000007"/>
  </r>
  <r>
    <x v="0"/>
    <x v="1"/>
    <n v="594.43550000000005"/>
  </r>
  <r>
    <x v="0"/>
    <x v="2"/>
    <n v="331.26280000000003"/>
  </r>
  <r>
    <x v="1"/>
    <x v="0"/>
    <n v="1331.91"/>
  </r>
  <r>
    <x v="0"/>
    <x v="0"/>
    <n v="456.4948"/>
  </r>
  <r>
    <x v="1"/>
    <x v="2"/>
    <n v="303.29640000000001"/>
  </r>
  <r>
    <x v="1"/>
    <x v="0"/>
    <n v="2634.0079999999998"/>
  </r>
  <r>
    <x v="0"/>
    <x v="2"/>
    <n v="776.50559999999996"/>
  </r>
  <r>
    <x v="0"/>
    <x v="4"/>
    <n v="685.34879999999998"/>
  </r>
  <r>
    <x v="0"/>
    <x v="3"/>
    <n v="1793.6045999999999"/>
  </r>
  <r>
    <x v="1"/>
    <x v="1"/>
    <n v="2051.2539999999999"/>
  </r>
  <r>
    <x v="1"/>
    <x v="2"/>
    <n v="959.13239999999985"/>
  </r>
  <r>
    <x v="0"/>
    <x v="1"/>
    <n v="104.7144"/>
  </r>
  <r>
    <x v="1"/>
    <x v="1"/>
    <n v="127.611"/>
  </r>
  <r>
    <x v="1"/>
    <x v="2"/>
    <n v="1193.2704000000001"/>
  </r>
  <r>
    <x v="0"/>
    <x v="0"/>
    <n v="3265.2919999999999"/>
  </r>
  <r>
    <x v="0"/>
    <x v="4"/>
    <n v="2389.1322"/>
  </r>
  <r>
    <x v="1"/>
    <x v="3"/>
    <n v="2847.6208000000001"/>
  </r>
  <r>
    <x v="0"/>
    <x v="2"/>
    <n v="598.23900000000003"/>
  </r>
  <r>
    <x v="1"/>
    <x v="4"/>
    <n v="1793.2632000000001"/>
  </r>
  <r>
    <x v="0"/>
    <x v="0"/>
    <n v="3225.5819999999999"/>
  </r>
  <r>
    <x v="1"/>
    <x v="1"/>
    <n v="224.60640000000001"/>
  </r>
  <r>
    <x v="0"/>
    <x v="3"/>
    <n v="836.47409999999991"/>
  </r>
  <r>
    <x v="1"/>
    <x v="1"/>
    <n v="299.73419999999999"/>
  </r>
  <r>
    <x v="1"/>
    <x v="2"/>
    <n v="1810.0827999999999"/>
  </r>
  <r>
    <x v="1"/>
    <x v="3"/>
    <n v="972.32960000000003"/>
  </r>
  <r>
    <x v="0"/>
    <x v="4"/>
    <n v="2676.6990000000001"/>
  </r>
  <r>
    <x v="1"/>
    <x v="3"/>
    <n v="2785.7894999999999"/>
  </r>
  <r>
    <x v="0"/>
    <x v="2"/>
    <n v="493.92"/>
  </r>
  <r>
    <x v="0"/>
    <x v="2"/>
    <n v="1320.9659999999999"/>
  </r>
  <r>
    <x v="0"/>
    <x v="0"/>
    <n v="35.053199999999997"/>
  </r>
  <r>
    <x v="1"/>
    <x v="0"/>
    <n v="2266.7328000000002"/>
  </r>
  <r>
    <x v="0"/>
    <x v="3"/>
    <n v="723.25439999999992"/>
  </r>
  <r>
    <x v="0"/>
    <x v="2"/>
    <n v="2989.0783999999999"/>
  </r>
  <r>
    <x v="1"/>
    <x v="0"/>
    <n v="1756.35"/>
  </r>
  <r>
    <x v="0"/>
    <x v="4"/>
    <n v="558.86249999999995"/>
  </r>
  <r>
    <x v="0"/>
    <x v="3"/>
    <n v="814.74239999999998"/>
  </r>
  <r>
    <x v="0"/>
    <x v="3"/>
    <n v="445.80599999999998"/>
  </r>
  <r>
    <x v="1"/>
    <x v="1"/>
    <n v="648.29939999999999"/>
  </r>
  <r>
    <x v="1"/>
    <x v="1"/>
    <n v="1363.9184"/>
  </r>
  <r>
    <x v="1"/>
    <x v="3"/>
    <n v="1245.4304"/>
  </r>
  <r>
    <x v="1"/>
    <x v="1"/>
    <n v="693.78300000000002"/>
  </r>
  <r>
    <x v="1"/>
    <x v="3"/>
    <n v="1430.6705999999999"/>
  </r>
  <r>
    <x v="1"/>
    <x v="2"/>
    <n v="82.513199999999998"/>
  </r>
  <r>
    <x v="0"/>
    <x v="1"/>
    <n v="1204.6944000000001"/>
  </r>
  <r>
    <x v="1"/>
    <x v="3"/>
    <n v="97.442999999999998"/>
  </r>
  <r>
    <x v="1"/>
    <x v="0"/>
    <n v="1325.9992"/>
  </r>
  <r>
    <x v="0"/>
    <x v="4"/>
    <n v="829.9606"/>
  </r>
  <r>
    <x v="1"/>
    <x v="1"/>
    <n v="2851.3002000000001"/>
  </r>
  <r>
    <x v="0"/>
    <x v="4"/>
    <n v="1298.3026"/>
  </r>
  <r>
    <x v="0"/>
    <x v="1"/>
    <n v="147.76740000000001"/>
  </r>
  <r>
    <x v="1"/>
    <x v="4"/>
    <n v="1176.2550000000001"/>
  </r>
  <r>
    <x v="0"/>
    <x v="1"/>
    <n v="175.48249999999999"/>
  </r>
  <r>
    <x v="0"/>
    <x v="4"/>
    <n v="570.87099999999998"/>
  </r>
  <r>
    <x v="0"/>
    <x v="3"/>
    <n v="592.99919999999997"/>
  </r>
  <r>
    <x v="1"/>
    <x v="3"/>
    <n v="419.92"/>
  </r>
  <r>
    <x v="1"/>
    <x v="1"/>
    <n v="3412.134"/>
  </r>
  <r>
    <x v="0"/>
    <x v="2"/>
    <n v="3111.192"/>
  </r>
  <r>
    <x v="1"/>
    <x v="1"/>
    <n v="1111.7945999999999"/>
  </r>
  <r>
    <x v="0"/>
    <x v="4"/>
    <n v="587.33360000000005"/>
  </r>
  <r>
    <x v="0"/>
    <x v="1"/>
    <n v="837.23609999999985"/>
  </r>
  <r>
    <x v="0"/>
    <x v="1"/>
    <n v="1597.624"/>
  </r>
  <r>
    <x v="0"/>
    <x v="0"/>
    <n v="1042.3728000000001"/>
  </r>
  <r>
    <x v="0"/>
    <x v="2"/>
    <n v="129.4"/>
  </r>
  <r>
    <x v="1"/>
    <x v="2"/>
    <n v="1309.4226000000001"/>
  </r>
  <r>
    <x v="1"/>
    <x v="3"/>
    <n v="2548.5264000000002"/>
  </r>
  <r>
    <x v="1"/>
    <x v="4"/>
    <n v="2721.1183999999998"/>
  </r>
  <r>
    <x v="1"/>
    <x v="1"/>
    <n v="1455.2208000000001"/>
  </r>
  <r>
    <x v="0"/>
    <x v="4"/>
    <n v="874.91959999999983"/>
  </r>
  <r>
    <x v="1"/>
    <x v="1"/>
    <n v="2556.1972000000001"/>
  </r>
  <r>
    <x v="0"/>
    <x v="4"/>
    <n v="439.27420000000001"/>
  </r>
  <r>
    <x v="0"/>
    <x v="3"/>
    <n v="513.702"/>
  </r>
  <r>
    <x v="1"/>
    <x v="1"/>
    <n v="566.21899999999994"/>
  </r>
  <r>
    <x v="0"/>
    <x v="1"/>
    <n v="2230.3303999999998"/>
  </r>
  <r>
    <x v="0"/>
    <x v="3"/>
    <n v="216.44739999999999"/>
  </r>
  <r>
    <x v="0"/>
    <x v="0"/>
    <n v="649.51920000000007"/>
  </r>
  <r>
    <x v="0"/>
    <x v="3"/>
    <n v="865.1164"/>
  </r>
  <r>
    <x v="1"/>
    <x v="0"/>
    <n v="1394.5596"/>
  </r>
  <r>
    <x v="0"/>
    <x v="3"/>
    <n v="810.57139999999993"/>
  </r>
  <r>
    <x v="0"/>
    <x v="2"/>
    <n v="1050.2965999999999"/>
  </r>
  <r>
    <x v="1"/>
    <x v="1"/>
    <n v="2148.2759999999989"/>
  </r>
  <r>
    <x v="1"/>
    <x v="2"/>
    <n v="2952.5216"/>
  </r>
  <r>
    <x v="0"/>
    <x v="4"/>
    <n v="773.60919999999999"/>
  </r>
  <r>
    <x v="1"/>
    <x v="3"/>
    <n v="1640.0519999999999"/>
  </r>
  <r>
    <x v="1"/>
    <x v="3"/>
    <n v="1729.4748"/>
  </r>
  <r>
    <x v="1"/>
    <x v="0"/>
    <n v="1372.8879999999999"/>
  </r>
  <r>
    <x v="1"/>
    <x v="2"/>
    <n v="1023.678"/>
  </r>
  <r>
    <x v="1"/>
    <x v="0"/>
    <n v="1182.8481999999999"/>
  </r>
  <r>
    <x v="0"/>
    <x v="3"/>
    <n v="1484.7293999999999"/>
  </r>
  <r>
    <x v="1"/>
    <x v="0"/>
    <n v="1208.27"/>
  </r>
  <r>
    <x v="0"/>
    <x v="1"/>
    <n v="2240.9920000000002"/>
  </r>
  <r>
    <x v="1"/>
    <x v="4"/>
    <n v="615.47840000000008"/>
  </r>
  <r>
    <x v="0"/>
    <x v="3"/>
    <n v="437.76"/>
  </r>
  <r>
    <x v="0"/>
    <x v="0"/>
    <n v="434.05680000000001"/>
  </r>
  <r>
    <x v="1"/>
    <x v="4"/>
    <n v="612.59760000000006"/>
  </r>
  <r>
    <x v="0"/>
    <x v="4"/>
    <n v="79.638499999999993"/>
  </r>
  <r>
    <x v="0"/>
    <x v="0"/>
    <n v="1403.8920000000001"/>
  </r>
  <r>
    <x v="1"/>
    <x v="0"/>
    <n v="3066.6687999999999"/>
  </r>
  <r>
    <x v="0"/>
    <x v="0"/>
    <n v="766.37429999999995"/>
  </r>
  <r>
    <x v="1"/>
    <x v="1"/>
    <n v="2198.16"/>
  </r>
  <r>
    <x v="1"/>
    <x v="0"/>
    <n v="411.35200000000009"/>
  </r>
  <r>
    <x v="0"/>
    <x v="4"/>
    <n v="426.03600000000012"/>
  </r>
  <r>
    <x v="1"/>
    <x v="4"/>
    <n v="1223.0694000000001"/>
  </r>
  <r>
    <x v="1"/>
    <x v="1"/>
    <n v="24.442599999999999"/>
  </r>
  <r>
    <x v="0"/>
    <x v="4"/>
    <n v="1579.3443"/>
  </r>
  <r>
    <x v="0"/>
    <x v="0"/>
    <n v="235.3212"/>
  </r>
  <r>
    <x v="1"/>
    <x v="4"/>
    <n v="2859.9407999999999"/>
  </r>
  <r>
    <x v="0"/>
    <x v="4"/>
    <n v="645.08080000000007"/>
  </r>
  <r>
    <x v="0"/>
    <x v="3"/>
    <n v="600.95479999999998"/>
  </r>
  <r>
    <x v="1"/>
    <x v="1"/>
    <n v="1733.9049"/>
  </r>
  <r>
    <x v="1"/>
    <x v="1"/>
    <n v="633.14800000000002"/>
  </r>
  <r>
    <x v="0"/>
    <x v="0"/>
    <n v="462.01499999999999"/>
  </r>
  <r>
    <x v="1"/>
    <x v="3"/>
    <n v="1286.56"/>
  </r>
  <r>
    <x v="1"/>
    <x v="3"/>
    <n v="617.38400000000001"/>
  </r>
  <r>
    <x v="1"/>
    <x v="2"/>
    <n v="426.98430000000002"/>
  </r>
  <r>
    <x v="1"/>
    <x v="1"/>
    <n v="678.93999999999994"/>
  </r>
  <r>
    <x v="1"/>
    <x v="0"/>
    <n v="387.59039999999999"/>
  </r>
  <r>
    <x v="1"/>
    <x v="1"/>
    <n v="1115.0047999999999"/>
  </r>
  <r>
    <x v="0"/>
    <x v="0"/>
    <n v="3100.2384000000002"/>
  </r>
  <r>
    <x v="1"/>
    <x v="4"/>
    <n v="1429.2719999999999"/>
  </r>
  <r>
    <x v="1"/>
    <x v="2"/>
    <n v="165.31710000000001"/>
  </r>
  <r>
    <x v="1"/>
    <x v="0"/>
    <n v="1398.2841000000001"/>
  </r>
  <r>
    <x v="1"/>
    <x v="2"/>
    <n v="1357.0372"/>
  </r>
  <r>
    <x v="0"/>
    <x v="0"/>
    <n v="712.50919999999996"/>
  </r>
  <r>
    <x v="1"/>
    <x v="4"/>
    <n v="797.93790000000001"/>
  </r>
  <r>
    <x v="1"/>
    <x v="3"/>
    <n v="569.04399999999998"/>
  </r>
  <r>
    <x v="1"/>
    <x v="0"/>
    <n v="470.61419999999998"/>
  </r>
  <r>
    <x v="1"/>
    <x v="3"/>
    <n v="323.67660000000001"/>
  </r>
  <r>
    <x v="0"/>
    <x v="4"/>
    <n v="933.61599999999999"/>
  </r>
  <r>
    <x v="0"/>
    <x v="0"/>
    <n v="560.37950000000001"/>
  </r>
  <r>
    <x v="1"/>
    <x v="0"/>
    <n v="341.31200000000001"/>
  </r>
  <r>
    <x v="0"/>
    <x v="3"/>
    <n v="573.07000000000005"/>
  </r>
  <r>
    <x v="0"/>
    <x v="0"/>
    <n v="216.69820000000001"/>
  </r>
  <r>
    <x v="0"/>
    <x v="0"/>
    <n v="618.41340000000002"/>
  </r>
  <r>
    <x v="0"/>
    <x v="2"/>
    <n v="1973.6496"/>
  </r>
  <r>
    <x v="0"/>
    <x v="0"/>
    <n v="220.16800000000001"/>
  </r>
  <r>
    <x v="1"/>
    <x v="2"/>
    <n v="54.406799999999997"/>
  </r>
  <r>
    <x v="0"/>
    <x v="1"/>
    <n v="1034.6335999999999"/>
  </r>
  <r>
    <x v="0"/>
    <x v="2"/>
    <n v="139.86799999999999"/>
  </r>
  <r>
    <x v="0"/>
    <x v="3"/>
    <n v="962.47320000000002"/>
  </r>
  <r>
    <x v="1"/>
    <x v="0"/>
    <n v="279.00959999999998"/>
  </r>
  <r>
    <x v="0"/>
    <x v="1"/>
    <n v="701.0544000000001"/>
  </r>
  <r>
    <x v="0"/>
    <x v="0"/>
    <n v="449.65469999999999"/>
  </r>
  <r>
    <x v="0"/>
    <x v="0"/>
    <n v="691.02719999999999"/>
  </r>
  <r>
    <x v="1"/>
    <x v="1"/>
    <n v="620.94600000000003"/>
  </r>
  <r>
    <x v="0"/>
    <x v="2"/>
    <n v="132.35820000000001"/>
  </r>
  <r>
    <x v="1"/>
    <x v="1"/>
    <n v="133.79560000000001"/>
  </r>
  <r>
    <x v="1"/>
    <x v="1"/>
    <n v="2750.1219999999998"/>
  </r>
  <r>
    <x v="1"/>
    <x v="0"/>
    <n v="798.21719999999993"/>
  </r>
  <r>
    <x v="0"/>
    <x v="0"/>
    <n v="1154.6808000000001"/>
  </r>
  <r>
    <x v="1"/>
    <x v="3"/>
    <n v="1813.5174"/>
  </r>
  <r>
    <x v="1"/>
    <x v="0"/>
    <n v="2107.8629999999998"/>
  </r>
  <r>
    <x v="0"/>
    <x v="1"/>
    <n v="70.470799999999997"/>
  </r>
  <r>
    <x v="0"/>
    <x v="0"/>
    <n v="3178.2564000000002"/>
  </r>
  <r>
    <x v="1"/>
    <x v="0"/>
    <n v="769.8975999999999"/>
  </r>
  <r>
    <x v="0"/>
    <x v="1"/>
    <n v="643.78679999999997"/>
  </r>
  <r>
    <x v="0"/>
    <x v="1"/>
    <n v="524.76480000000004"/>
  </r>
  <r>
    <x v="1"/>
    <x v="3"/>
    <n v="1719.4431999999999"/>
  </r>
  <r>
    <x v="0"/>
    <x v="3"/>
    <n v="50.407799999999988"/>
  </r>
  <r>
    <x v="1"/>
    <x v="2"/>
    <n v="421.27800000000002"/>
  </r>
  <r>
    <x v="1"/>
    <x v="3"/>
    <n v="2775.3519999999999"/>
  </r>
  <r>
    <x v="0"/>
    <x v="1"/>
    <n v="2589.8643999999999"/>
  </r>
  <r>
    <x v="0"/>
    <x v="3"/>
    <n v="2584.6271999999999"/>
  </r>
  <r>
    <x v="0"/>
    <x v="0"/>
    <n v="666.71699999999998"/>
  </r>
  <r>
    <x v="0"/>
    <x v="3"/>
    <n v="680.44199999999989"/>
  </r>
  <r>
    <x v="1"/>
    <x v="2"/>
    <n v="743.87839999999994"/>
  </r>
  <r>
    <x v="1"/>
    <x v="2"/>
    <n v="2485.364"/>
  </r>
  <r>
    <x v="1"/>
    <x v="0"/>
    <n v="437.0256"/>
  </r>
  <r>
    <x v="1"/>
    <x v="0"/>
    <n v="2221.9061999999999"/>
  </r>
  <r>
    <x v="1"/>
    <x v="4"/>
    <n v="1106.3052"/>
  </r>
  <r>
    <x v="0"/>
    <x v="4"/>
    <n v="929.02079999999989"/>
  </r>
  <r>
    <x v="1"/>
    <x v="1"/>
    <n v="632.76480000000004"/>
  </r>
  <r>
    <x v="0"/>
    <x v="0"/>
    <n v="380.42959999999999"/>
  </r>
  <r>
    <x v="0"/>
    <x v="3"/>
    <n v="679.37260000000003"/>
  </r>
  <r>
    <x v="0"/>
    <x v="2"/>
    <n v="454.46100000000001"/>
  </r>
  <r>
    <x v="1"/>
    <x v="1"/>
    <n v="332.37759999999997"/>
  </r>
  <r>
    <x v="0"/>
    <x v="3"/>
    <n v="1112.79"/>
  </r>
  <r>
    <x v="0"/>
    <x v="4"/>
    <n v="303.08980000000003"/>
  </r>
  <r>
    <x v="1"/>
    <x v="2"/>
    <n v="900.75200000000007"/>
  </r>
  <r>
    <x v="1"/>
    <x v="3"/>
    <n v="460.108"/>
  </r>
  <r>
    <x v="1"/>
    <x v="3"/>
    <n v="2430.6260000000002"/>
  </r>
  <r>
    <x v="1"/>
    <x v="1"/>
    <n v="305.84940000000012"/>
  </r>
  <r>
    <x v="0"/>
    <x v="3"/>
    <n v="2017.5011999999999"/>
  </r>
  <r>
    <x v="1"/>
    <x v="0"/>
    <n v="1267.1328000000001"/>
  </r>
  <r>
    <x v="1"/>
    <x v="0"/>
    <n v="1548.1769999999999"/>
  </r>
  <r>
    <x v="0"/>
    <x v="0"/>
    <n v="1824.2927999999999"/>
  </r>
  <r>
    <x v="1"/>
    <x v="3"/>
    <n v="1111.0344"/>
  </r>
  <r>
    <x v="1"/>
    <x v="3"/>
    <n v="1043.328"/>
  </r>
  <r>
    <x v="0"/>
    <x v="1"/>
    <n v="1553.7023999999999"/>
  </r>
  <r>
    <x v="1"/>
    <x v="4"/>
    <n v="484.60230000000001"/>
  </r>
  <r>
    <x v="1"/>
    <x v="3"/>
    <n v="792.09600000000012"/>
  </r>
  <r>
    <x v="1"/>
    <x v="1"/>
    <n v="1528.4588000000001"/>
  </r>
  <r>
    <x v="1"/>
    <x v="4"/>
    <n v="794.62400000000002"/>
  </r>
  <r>
    <x v="0"/>
    <x v="3"/>
    <n v="2163.1104"/>
  </r>
  <r>
    <x v="0"/>
    <x v="2"/>
    <n v="2509.1999999999998"/>
  </r>
  <r>
    <x v="1"/>
    <x v="1"/>
    <n v="764.55679999999995"/>
  </r>
  <r>
    <x v="1"/>
    <x v="4"/>
    <n v="1331.4911999999999"/>
  </r>
  <r>
    <x v="0"/>
    <x v="2"/>
    <n v="1005.6288"/>
  </r>
  <r>
    <x v="0"/>
    <x v="0"/>
    <n v="1451.7328"/>
  </r>
  <r>
    <x v="0"/>
    <x v="3"/>
    <n v="1279.2354"/>
  </r>
  <r>
    <x v="0"/>
    <x v="0"/>
    <n v="808.65719999999999"/>
  </r>
  <r>
    <x v="0"/>
    <x v="4"/>
    <n v="964.77480000000003"/>
  </r>
  <r>
    <x v="1"/>
    <x v="0"/>
    <n v="787.70069999999998"/>
  </r>
  <r>
    <x v="0"/>
    <x v="1"/>
    <n v="576.7944"/>
  </r>
  <r>
    <x v="1"/>
    <x v="3"/>
    <n v="1385.8368"/>
  </r>
  <r>
    <x v="1"/>
    <x v="0"/>
    <n v="918.92480000000012"/>
  </r>
  <r>
    <x v="1"/>
    <x v="2"/>
    <n v="922.36099999999988"/>
  </r>
  <r>
    <x v="0"/>
    <x v="0"/>
    <n v="1451.7072000000001"/>
  </r>
  <r>
    <x v="1"/>
    <x v="0"/>
    <n v="51.302599999999998"/>
  </r>
  <r>
    <x v="0"/>
    <x v="1"/>
    <n v="1015.32"/>
  </r>
  <r>
    <x v="0"/>
    <x v="0"/>
    <n v="3756.8876"/>
  </r>
  <r>
    <x v="1"/>
    <x v="0"/>
    <n v="1633.056"/>
  </r>
  <r>
    <x v="0"/>
    <x v="0"/>
    <n v="257.03719999999998"/>
  </r>
  <r>
    <x v="1"/>
    <x v="3"/>
    <n v="122.7324"/>
  </r>
  <r>
    <x v="0"/>
    <x v="3"/>
    <n v="31.239000000000001"/>
  </r>
  <r>
    <x v="1"/>
    <x v="1"/>
    <n v="1475.8869999999999"/>
  </r>
  <r>
    <x v="1"/>
    <x v="1"/>
    <n v="867.34800000000007"/>
  </r>
  <r>
    <x v="0"/>
    <x v="0"/>
    <n v="2965.1507999999999"/>
  </r>
  <r>
    <x v="0"/>
    <x v="2"/>
    <n v="243.42150000000001"/>
  </r>
  <r>
    <x v="0"/>
    <x v="4"/>
    <n v="2383.6680000000001"/>
  </r>
  <r>
    <x v="1"/>
    <x v="0"/>
    <n v="2201.7408"/>
  </r>
  <r>
    <x v="1"/>
    <x v="2"/>
    <n v="1793.4336000000001"/>
  </r>
  <r>
    <x v="1"/>
    <x v="3"/>
    <n v="592.20720000000006"/>
  </r>
  <r>
    <x v="0"/>
    <x v="0"/>
    <n v="3271.7496000000001"/>
  </r>
  <r>
    <x v="1"/>
    <x v="3"/>
    <n v="55.216700000000003"/>
  </r>
  <r>
    <x v="0"/>
    <x v="0"/>
    <n v="3400.733999999999"/>
  </r>
  <r>
    <x v="1"/>
    <x v="3"/>
    <n v="3028.2264"/>
  </r>
  <r>
    <x v="0"/>
    <x v="2"/>
    <n v="1039.1135999999999"/>
  </r>
  <r>
    <x v="1"/>
    <x v="1"/>
    <n v="2080.2770999999998"/>
  </r>
  <r>
    <x v="1"/>
    <x v="2"/>
    <n v="1349.7692"/>
  </r>
  <r>
    <x v="1"/>
    <x v="3"/>
    <n v="92.722300000000004"/>
  </r>
  <r>
    <x v="0"/>
    <x v="3"/>
    <n v="469.6508"/>
  </r>
  <r>
    <x v="0"/>
    <x v="2"/>
    <n v="1376.721"/>
  </r>
  <r>
    <x v="1"/>
    <x v="0"/>
    <n v="796.63200000000006"/>
  </r>
  <r>
    <x v="0"/>
    <x v="3"/>
    <n v="2592.2763"/>
  </r>
  <r>
    <x v="1"/>
    <x v="0"/>
    <n v="54.999000000000002"/>
  </r>
  <r>
    <x v="0"/>
    <x v="3"/>
    <n v="2011.7483999999999"/>
  </r>
  <r>
    <x v="1"/>
    <x v="3"/>
    <n v="2280.0509999999999"/>
  </r>
  <r>
    <x v="1"/>
    <x v="3"/>
    <n v="620.95889999999997"/>
  </r>
  <r>
    <x v="1"/>
    <x v="1"/>
    <n v="1456.4944"/>
  </r>
  <r>
    <x v="1"/>
    <x v="2"/>
    <n v="389.59829999999999"/>
  </r>
  <r>
    <x v="1"/>
    <x v="1"/>
    <n v="2832.9380000000001"/>
  </r>
  <r>
    <x v="1"/>
    <x v="0"/>
    <n v="2651.3568"/>
  </r>
  <r>
    <x v="1"/>
    <x v="4"/>
    <n v="2240.7020000000002"/>
  </r>
  <r>
    <x v="0"/>
    <x v="2"/>
    <n v="275.36079999999998"/>
  </r>
  <r>
    <x v="0"/>
    <x v="2"/>
    <n v="2512.0783999999999"/>
  </r>
  <r>
    <x v="1"/>
    <x v="2"/>
    <n v="1344.7067999999999"/>
  </r>
  <r>
    <x v="0"/>
    <x v="2"/>
    <n v="733.85640000000001"/>
  </r>
  <r>
    <x v="1"/>
    <x v="3"/>
    <n v="499.24360000000001"/>
  </r>
  <r>
    <x v="1"/>
    <x v="0"/>
    <n v="560.18999999999994"/>
  </r>
  <r>
    <x v="1"/>
    <x v="0"/>
    <n v="1172.0625"/>
  </r>
  <r>
    <x v="1"/>
    <x v="1"/>
    <n v="1565.982"/>
  </r>
  <r>
    <x v="0"/>
    <x v="1"/>
    <n v="1045.6292000000001"/>
  </r>
  <r>
    <x v="0"/>
    <x v="3"/>
    <n v="2242.8216000000002"/>
  </r>
  <r>
    <x v="0"/>
    <x v="2"/>
    <n v="615.46699999999998"/>
  </r>
  <r>
    <x v="1"/>
    <x v="2"/>
    <n v="323.35199999999998"/>
  </r>
  <r>
    <x v="0"/>
    <x v="1"/>
    <n v="977.69849999999985"/>
  </r>
  <r>
    <x v="1"/>
    <x v="4"/>
    <n v="3529.1619999999998"/>
  </r>
  <r>
    <x v="0"/>
    <x v="1"/>
    <n v="959.13179999999988"/>
  </r>
  <r>
    <x v="1"/>
    <x v="2"/>
    <n v="68.694199999999995"/>
  </r>
  <r>
    <x v="0"/>
    <x v="3"/>
    <n v="1452.4944"/>
  </r>
  <r>
    <x v="0"/>
    <x v="1"/>
    <n v="1592.3416"/>
  </r>
  <r>
    <x v="1"/>
    <x v="4"/>
    <n v="239.32259999999999"/>
  </r>
  <r>
    <x v="1"/>
    <x v="2"/>
    <n v="246.99600000000001"/>
  </r>
  <r>
    <x v="1"/>
    <x v="0"/>
    <n v="332.02339999999998"/>
  </r>
  <r>
    <x v="0"/>
    <x v="4"/>
    <n v="116.23139999999999"/>
  </r>
  <r>
    <x v="1"/>
    <x v="0"/>
    <n v="655.61040000000003"/>
  </r>
  <r>
    <x v="0"/>
    <x v="4"/>
    <n v="557.68680000000006"/>
  </r>
  <r>
    <x v="0"/>
    <x v="1"/>
    <n v="264.93889999999999"/>
  </r>
  <r>
    <x v="0"/>
    <x v="1"/>
    <n v="1211.0416"/>
  </r>
  <r>
    <x v="1"/>
    <x v="4"/>
    <n v="2681.3406"/>
  </r>
  <r>
    <x v="0"/>
    <x v="4"/>
    <n v="1006.2063000000001"/>
  </r>
  <r>
    <x v="0"/>
    <x v="1"/>
    <n v="2380.7628"/>
  </r>
  <r>
    <x v="1"/>
    <x v="1"/>
    <n v="215.47200000000001"/>
  </r>
  <r>
    <x v="1"/>
    <x v="3"/>
    <n v="165.1584"/>
  </r>
  <r>
    <x v="1"/>
    <x v="0"/>
    <n v="369.74"/>
  </r>
  <r>
    <x v="0"/>
    <x v="1"/>
    <n v="2286.1343999999999"/>
  </r>
  <r>
    <x v="1"/>
    <x v="0"/>
    <n v="191.88"/>
  </r>
  <r>
    <x v="0"/>
    <x v="1"/>
    <n v="424.875"/>
  </r>
  <r>
    <x v="1"/>
    <x v="3"/>
    <n v="605.43299999999999"/>
  </r>
  <r>
    <x v="1"/>
    <x v="4"/>
    <n v="426.411"/>
  </r>
  <r>
    <x v="1"/>
    <x v="2"/>
    <n v="710.44"/>
  </r>
  <r>
    <x v="0"/>
    <x v="1"/>
    <n v="1197.9756"/>
  </r>
  <r>
    <x v="1"/>
    <x v="2"/>
    <n v="729.07759999999996"/>
  </r>
  <r>
    <x v="0"/>
    <x v="4"/>
    <n v="3908.2428"/>
  </r>
  <r>
    <x v="1"/>
    <x v="0"/>
    <n v="1547.9168"/>
  </r>
  <r>
    <x v="0"/>
    <x v="4"/>
    <n v="1211.364"/>
  </r>
  <r>
    <x v="0"/>
    <x v="1"/>
    <n v="1548.0453"/>
  </r>
  <r>
    <x v="0"/>
    <x v="1"/>
    <n v="1768.96"/>
  </r>
  <r>
    <x v="1"/>
    <x v="3"/>
    <n v="1745.2989"/>
  </r>
  <r>
    <x v="1"/>
    <x v="1"/>
    <n v="235.2936"/>
  </r>
  <r>
    <x v="0"/>
    <x v="4"/>
    <n v="2094.8568"/>
  </r>
  <r>
    <x v="1"/>
    <x v="0"/>
    <n v="711.05579999999986"/>
  </r>
  <r>
    <x v="1"/>
    <x v="0"/>
    <n v="739.55970000000002"/>
  </r>
  <r>
    <x v="0"/>
    <x v="2"/>
    <n v="2158.7103999999999"/>
  </r>
  <r>
    <x v="0"/>
    <x v="0"/>
    <n v="67.502399999999994"/>
  </r>
  <r>
    <x v="1"/>
    <x v="4"/>
    <n v="2092.2192"/>
  </r>
  <r>
    <x v="1"/>
    <x v="3"/>
    <n v="198.50559999999999"/>
  </r>
  <r>
    <x v="1"/>
    <x v="2"/>
    <n v="391.77640000000002"/>
  </r>
  <r>
    <x v="0"/>
    <x v="3"/>
    <n v="214.8664"/>
  </r>
  <r>
    <x v="1"/>
    <x v="1"/>
    <n v="231.0198"/>
  </r>
  <r>
    <x v="0"/>
    <x v="0"/>
    <n v="2346.4584"/>
  </r>
  <r>
    <x v="0"/>
    <x v="1"/>
    <n v="1730.1479999999999"/>
  </r>
  <r>
    <x v="0"/>
    <x v="4"/>
    <n v="878.0687999999999"/>
  </r>
  <r>
    <x v="0"/>
    <x v="0"/>
    <n v="427.49560000000002"/>
  </r>
  <r>
    <x v="1"/>
    <x v="4"/>
    <n v="3179.3807999999999"/>
  </r>
  <r>
    <x v="0"/>
    <x v="3"/>
    <n v="191.4016"/>
  </r>
  <r>
    <x v="0"/>
    <x v="2"/>
    <n v="60.280200000000008"/>
  </r>
  <r>
    <x v="0"/>
    <x v="1"/>
    <n v="318.46080000000001"/>
  </r>
  <r>
    <x v="0"/>
    <x v="3"/>
    <n v="837.31829999999991"/>
  </r>
  <r>
    <x v="1"/>
    <x v="4"/>
    <n v="1396.5696"/>
  </r>
  <r>
    <x v="1"/>
    <x v="0"/>
    <n v="78.194399999999987"/>
  </r>
  <r>
    <x v="0"/>
    <x v="3"/>
    <n v="1402.7832000000001"/>
  </r>
  <r>
    <x v="0"/>
    <x v="0"/>
    <n v="1192.2174"/>
  </r>
  <r>
    <x v="1"/>
    <x v="4"/>
    <n v="1663.9503999999999"/>
  </r>
  <r>
    <x v="1"/>
    <x v="0"/>
    <n v="1697.3016"/>
  </r>
  <r>
    <x v="0"/>
    <x v="4"/>
    <n v="1641.63"/>
  </r>
  <r>
    <x v="1"/>
    <x v="3"/>
    <n v="783.42399999999998"/>
  </r>
  <r>
    <x v="0"/>
    <x v="3"/>
    <n v="1012.1856"/>
  </r>
  <r>
    <x v="0"/>
    <x v="0"/>
    <n v="616.54750000000001"/>
  </r>
  <r>
    <x v="0"/>
    <x v="2"/>
    <n v="424.20510000000002"/>
  </r>
  <r>
    <x v="0"/>
    <x v="0"/>
    <n v="695.95499999999993"/>
  </r>
  <r>
    <x v="1"/>
    <x v="1"/>
    <n v="1169.2264"/>
  </r>
  <r>
    <x v="0"/>
    <x v="1"/>
    <n v="268.10359999999997"/>
  </r>
  <r>
    <x v="1"/>
    <x v="4"/>
    <n v="1276.7118"/>
  </r>
  <r>
    <x v="0"/>
    <x v="1"/>
    <n v="1620.8416"/>
  </r>
  <r>
    <x v="1"/>
    <x v="3"/>
    <n v="570.62200000000007"/>
  </r>
  <r>
    <x v="0"/>
    <x v="1"/>
    <n v="1043.8271999999999"/>
  </r>
  <r>
    <x v="1"/>
    <x v="4"/>
    <n v="853.05420000000004"/>
  </r>
  <r>
    <x v="0"/>
    <x v="4"/>
    <n v="1555.992"/>
  </r>
  <r>
    <x v="1"/>
    <x v="2"/>
    <n v="958.57439999999997"/>
  </r>
  <r>
    <x v="0"/>
    <x v="0"/>
    <n v="320.76"/>
  </r>
  <r>
    <x v="1"/>
    <x v="1"/>
    <n v="810.84600000000012"/>
  </r>
  <r>
    <x v="0"/>
    <x v="1"/>
    <n v="756.54719999999986"/>
  </r>
  <r>
    <x v="1"/>
    <x v="3"/>
    <n v="497.76479999999998"/>
  </r>
  <r>
    <x v="0"/>
    <x v="0"/>
    <n v="2364.6480000000001"/>
  </r>
  <r>
    <x v="1"/>
    <x v="3"/>
    <n v="778.35680000000002"/>
  </r>
  <r>
    <x v="0"/>
    <x v="0"/>
    <n v="447.45299999999992"/>
  </r>
  <r>
    <x v="1"/>
    <x v="0"/>
    <n v="2724.32"/>
  </r>
  <r>
    <x v="0"/>
    <x v="1"/>
    <n v="2488.6336000000001"/>
  </r>
  <r>
    <x v="1"/>
    <x v="0"/>
    <n v="1661.0527999999999"/>
  </r>
  <r>
    <x v="1"/>
    <x v="2"/>
    <n v="527.33479999999997"/>
  </r>
  <r>
    <x v="1"/>
    <x v="1"/>
    <n v="494.99560000000002"/>
  </r>
  <r>
    <x v="0"/>
    <x v="3"/>
    <n v="1143.252"/>
  </r>
  <r>
    <x v="1"/>
    <x v="1"/>
    <n v="3139.3784000000001"/>
  </r>
  <r>
    <x v="1"/>
    <x v="2"/>
    <n v="217.77209999999999"/>
  </r>
  <r>
    <x v="0"/>
    <x v="2"/>
    <n v="1810.56"/>
  </r>
  <r>
    <x v="1"/>
    <x v="1"/>
    <n v="1395.6096"/>
  </r>
  <r>
    <x v="1"/>
    <x v="3"/>
    <n v="1656.395"/>
  </r>
  <r>
    <x v="0"/>
    <x v="0"/>
    <n v="161.238"/>
  </r>
  <r>
    <x v="0"/>
    <x v="0"/>
    <n v="1574.4498000000001"/>
  </r>
  <r>
    <x v="0"/>
    <x v="2"/>
    <n v="207.27930000000001"/>
  </r>
  <r>
    <x v="0"/>
    <x v="1"/>
    <n v="24.7744"/>
  </r>
  <r>
    <x v="0"/>
    <x v="0"/>
    <n v="955.54599999999994"/>
  </r>
  <r>
    <x v="1"/>
    <x v="2"/>
    <n v="3030.5223999999998"/>
  </r>
  <r>
    <x v="1"/>
    <x v="2"/>
    <n v="364.71600000000001"/>
  </r>
  <r>
    <x v="0"/>
    <x v="0"/>
    <n v="84.348600000000005"/>
  </r>
  <r>
    <x v="1"/>
    <x v="1"/>
    <n v="81.673900000000003"/>
  </r>
  <r>
    <x v="0"/>
    <x v="4"/>
    <n v="1089.5352"/>
  </r>
  <r>
    <x v="1"/>
    <x v="2"/>
    <n v="701.4348"/>
  </r>
  <r>
    <x v="0"/>
    <x v="3"/>
    <n v="392.04"/>
  </r>
  <r>
    <x v="1"/>
    <x v="2"/>
    <n v="2811.1181999999999"/>
  </r>
  <r>
    <x v="0"/>
    <x v="0"/>
    <n v="478.66559999999998"/>
  </r>
  <r>
    <x v="0"/>
    <x v="1"/>
    <n v="2881.4259999999999"/>
  </r>
  <r>
    <x v="1"/>
    <x v="3"/>
    <n v="571.38619999999992"/>
  </r>
  <r>
    <x v="1"/>
    <x v="4"/>
    <n v="218.804"/>
  </r>
  <r>
    <x v="1"/>
    <x v="0"/>
    <n v="1419.0192"/>
  </r>
  <r>
    <x v="1"/>
    <x v="2"/>
    <n v="689.5"/>
  </r>
  <r>
    <x v="0"/>
    <x v="4"/>
    <n v="307.71359999999999"/>
  </r>
  <r>
    <x v="0"/>
    <x v="0"/>
    <n v="2277.2944000000002"/>
  </r>
  <r>
    <x v="0"/>
    <x v="2"/>
    <n v="136.34880000000001"/>
  </r>
  <r>
    <x v="0"/>
    <x v="3"/>
    <n v="392.83789999999999"/>
  </r>
  <r>
    <x v="0"/>
    <x v="4"/>
    <n v="934.32449999999983"/>
  </r>
  <r>
    <x v="0"/>
    <x v="3"/>
    <n v="753.49019999999996"/>
  </r>
  <r>
    <x v="1"/>
    <x v="3"/>
    <n v="2681.1651999999999"/>
  </r>
  <r>
    <x v="1"/>
    <x v="1"/>
    <n v="611.68040000000008"/>
  </r>
  <r>
    <x v="0"/>
    <x v="0"/>
    <n v="317.32470000000001"/>
  </r>
  <r>
    <x v="1"/>
    <x v="2"/>
    <n v="119.7855"/>
  </r>
  <r>
    <x v="1"/>
    <x v="1"/>
    <n v="1951.7436"/>
  </r>
  <r>
    <x v="0"/>
    <x v="0"/>
    <n v="1316.2085999999999"/>
  </r>
  <r>
    <x v="0"/>
    <x v="1"/>
    <n v="101.2608"/>
  </r>
  <r>
    <x v="0"/>
    <x v="0"/>
    <n v="1375.2876000000001"/>
  </r>
  <r>
    <x v="0"/>
    <x v="2"/>
    <n v="2569.1024000000002"/>
  </r>
  <r>
    <x v="0"/>
    <x v="1"/>
    <n v="467.91"/>
  </r>
  <r>
    <x v="0"/>
    <x v="1"/>
    <n v="999.5920000000001"/>
  </r>
  <r>
    <x v="1"/>
    <x v="0"/>
    <n v="1088.1378"/>
  </r>
  <r>
    <x v="0"/>
    <x v="2"/>
    <n v="407.57679999999999"/>
  </r>
  <r>
    <x v="0"/>
    <x v="1"/>
    <n v="821.92160000000001"/>
  </r>
  <r>
    <x v="0"/>
    <x v="0"/>
    <n v="175.85310000000001"/>
  </r>
  <r>
    <x v="0"/>
    <x v="1"/>
    <n v="366.95339999999999"/>
  </r>
  <r>
    <x v="0"/>
    <x v="0"/>
    <n v="2574.9856"/>
  </r>
  <r>
    <x v="0"/>
    <x v="3"/>
    <n v="1306.4175"/>
  </r>
  <r>
    <x v="0"/>
    <x v="1"/>
    <n v="835.84800000000007"/>
  </r>
  <r>
    <x v="0"/>
    <x v="1"/>
    <n v="612.56039999999996"/>
  </r>
  <r>
    <x v="0"/>
    <x v="0"/>
    <n v="271.59300000000002"/>
  </r>
  <r>
    <x v="0"/>
    <x v="4"/>
    <n v="573.61920000000009"/>
  </r>
  <r>
    <x v="0"/>
    <x v="1"/>
    <n v="1900.2672"/>
  </r>
  <r>
    <x v="0"/>
    <x v="3"/>
    <n v="654.0489"/>
  </r>
  <r>
    <x v="1"/>
    <x v="2"/>
    <n v="230.88040000000001"/>
  </r>
  <r>
    <x v="0"/>
    <x v="4"/>
    <n v="629.36520000000007"/>
  </r>
  <r>
    <x v="0"/>
    <x v="4"/>
    <n v="2148.8544000000002"/>
  </r>
  <r>
    <x v="1"/>
    <x v="3"/>
    <n v="629.96500000000003"/>
  </r>
  <r>
    <x v="0"/>
    <x v="3"/>
    <n v="624.49519999999995"/>
  </r>
  <r>
    <x v="0"/>
    <x v="1"/>
    <n v="1383.2583999999999"/>
  </r>
  <r>
    <x v="1"/>
    <x v="3"/>
    <n v="2081.9225999999999"/>
  </r>
  <r>
    <x v="1"/>
    <x v="2"/>
    <n v="251.04419999999999"/>
  </r>
  <r>
    <x v="0"/>
    <x v="0"/>
    <n v="1936.7025000000001"/>
  </r>
  <r>
    <x v="1"/>
    <x v="4"/>
    <n v="363.09980000000002"/>
  </r>
  <r>
    <x v="0"/>
    <x v="3"/>
    <n v="1247.4552000000001"/>
  </r>
  <r>
    <x v="0"/>
    <x v="3"/>
    <n v="1228.8078"/>
  </r>
  <r>
    <x v="0"/>
    <x v="2"/>
    <n v="261.58"/>
  </r>
  <r>
    <x v="1"/>
    <x v="1"/>
    <n v="368.83280000000002"/>
  </r>
  <r>
    <x v="0"/>
    <x v="1"/>
    <n v="312.67360000000002"/>
  </r>
  <r>
    <x v="0"/>
    <x v="3"/>
    <n v="846.98459999999989"/>
  </r>
  <r>
    <x v="0"/>
    <x v="3"/>
    <n v="823.27499999999998"/>
  </r>
  <r>
    <x v="0"/>
    <x v="0"/>
    <n v="1646.3879999999999"/>
  </r>
  <r>
    <x v="0"/>
    <x v="3"/>
    <n v="1759.9428"/>
  </r>
  <r>
    <x v="0"/>
    <x v="4"/>
    <n v="427.58760000000001"/>
  </r>
  <r>
    <x v="0"/>
    <x v="0"/>
    <n v="2168.64"/>
  </r>
  <r>
    <x v="0"/>
    <x v="2"/>
    <n v="1245.1189999999999"/>
  </r>
  <r>
    <x v="0"/>
    <x v="0"/>
    <n v="1146.0820000000001"/>
  </r>
  <r>
    <x v="0"/>
    <x v="3"/>
    <n v="868.45639999999992"/>
  </r>
  <r>
    <x v="1"/>
    <x v="0"/>
    <n v="501.91680000000002"/>
  </r>
  <r>
    <x v="0"/>
    <x v="0"/>
    <n v="927.92699999999991"/>
  </r>
  <r>
    <x v="0"/>
    <x v="1"/>
    <n v="2310.0987"/>
  </r>
  <r>
    <x v="0"/>
    <x v="4"/>
    <n v="359.7783"/>
  </r>
  <r>
    <x v="0"/>
    <x v="1"/>
    <n v="355.5342"/>
  </r>
  <r>
    <x v="0"/>
    <x v="3"/>
    <n v="480.75359999999989"/>
  </r>
  <r>
    <x v="1"/>
    <x v="4"/>
    <n v="347.25360000000012"/>
  </r>
  <r>
    <x v="0"/>
    <x v="3"/>
    <n v="84.852000000000004"/>
  </r>
  <r>
    <x v="0"/>
    <x v="1"/>
    <n v="1715.8679999999999"/>
  </r>
  <r>
    <x v="1"/>
    <x v="0"/>
    <n v="1045.2354"/>
  </r>
  <r>
    <x v="1"/>
    <x v="0"/>
    <n v="494.0684"/>
  </r>
  <r>
    <x v="0"/>
    <x v="4"/>
    <n v="1134.4007999999999"/>
  </r>
  <r>
    <x v="0"/>
    <x v="2"/>
    <n v="835.95240000000001"/>
  </r>
  <r>
    <x v="0"/>
    <x v="1"/>
    <n v="1016.0784"/>
  </r>
  <r>
    <x v="1"/>
    <x v="3"/>
    <n v="1609.9962"/>
  </r>
  <r>
    <x v="0"/>
    <x v="0"/>
    <n v="485.51580000000001"/>
  </r>
  <r>
    <x v="1"/>
    <x v="0"/>
    <n v="925.74649999999997"/>
  </r>
  <r>
    <x v="0"/>
    <x v="0"/>
    <n v="1333.4780000000001"/>
  </r>
  <r>
    <x v="0"/>
    <x v="0"/>
    <n v="2729.8292000000001"/>
  </r>
  <r>
    <x v="0"/>
    <x v="3"/>
    <n v="373.59129999999999"/>
  </r>
  <r>
    <x v="0"/>
    <x v="3"/>
    <n v="237.6524"/>
  </r>
  <r>
    <x v="1"/>
    <x v="0"/>
    <n v="902.30399999999997"/>
  </r>
  <r>
    <x v="1"/>
    <x v="4"/>
    <n v="1254.9264000000001"/>
  </r>
  <r>
    <x v="1"/>
    <x v="3"/>
    <n v="1144.4248"/>
  </r>
  <r>
    <x v="0"/>
    <x v="2"/>
    <n v="707.02719999999999"/>
  </r>
  <r>
    <x v="0"/>
    <x v="3"/>
    <n v="2326.4778000000001"/>
  </r>
  <r>
    <x v="1"/>
    <x v="2"/>
    <n v="1314.0072"/>
  </r>
  <r>
    <x v="0"/>
    <x v="1"/>
    <n v="554.35380000000009"/>
  </r>
  <r>
    <x v="0"/>
    <x v="0"/>
    <n v="433.92960000000011"/>
  </r>
  <r>
    <x v="1"/>
    <x v="2"/>
    <n v="563.48699999999997"/>
  </r>
  <r>
    <x v="0"/>
    <x v="4"/>
    <n v="320.04199999999997"/>
  </r>
  <r>
    <x v="0"/>
    <x v="0"/>
    <n v="1643.4792"/>
  </r>
  <r>
    <x v="1"/>
    <x v="1"/>
    <n v="3026.6716000000001"/>
  </r>
  <r>
    <x v="1"/>
    <x v="4"/>
    <n v="531.5616"/>
  </r>
  <r>
    <x v="1"/>
    <x v="0"/>
    <n v="866.04959999999994"/>
  </r>
  <r>
    <x v="0"/>
    <x v="0"/>
    <n v="30.175999999999998"/>
  </r>
  <r>
    <x v="1"/>
    <x v="0"/>
    <n v="463.85820000000001"/>
  </r>
  <r>
    <x v="0"/>
    <x v="0"/>
    <n v="19.481000000000002"/>
  </r>
  <r>
    <x v="1"/>
    <x v="3"/>
    <n v="1509.2352000000001"/>
  </r>
  <r>
    <x v="0"/>
    <x v="1"/>
    <n v="1795.982"/>
  </r>
  <r>
    <x v="1"/>
    <x v="4"/>
    <n v="1186.9680000000001"/>
  </r>
  <r>
    <x v="1"/>
    <x v="3"/>
    <n v="919.29179999999997"/>
  </r>
  <r>
    <x v="1"/>
    <x v="2"/>
    <n v="1149.066"/>
  </r>
  <r>
    <x v="1"/>
    <x v="3"/>
    <n v="611.17420000000004"/>
  </r>
  <r>
    <x v="1"/>
    <x v="0"/>
    <n v="615.79719999999998"/>
  </r>
  <r>
    <x v="1"/>
    <x v="3"/>
    <n v="612.68850000000009"/>
  </r>
  <r>
    <x v="1"/>
    <x v="0"/>
    <n v="891.53279999999995"/>
  </r>
  <r>
    <x v="1"/>
    <x v="3"/>
    <n v="1913.8391999999999"/>
  </r>
  <r>
    <x v="1"/>
    <x v="1"/>
    <n v="2164.6943999999999"/>
  </r>
  <r>
    <x v="0"/>
    <x v="0"/>
    <n v="262.78019999999998"/>
  </r>
  <r>
    <x v="1"/>
    <x v="3"/>
    <n v="800.21129999999994"/>
  </r>
  <r>
    <x v="0"/>
    <x v="0"/>
    <n v="245.80199999999999"/>
  </r>
  <r>
    <x v="0"/>
    <x v="1"/>
    <n v="1686.4275"/>
  </r>
  <r>
    <x v="0"/>
    <x v="1"/>
    <n v="460.96080000000001"/>
  </r>
  <r>
    <x v="1"/>
    <x v="0"/>
    <n v="1555.4619"/>
  </r>
  <r>
    <x v="0"/>
    <x v="0"/>
    <n v="171.45179999999999"/>
  </r>
  <r>
    <x v="1"/>
    <x v="3"/>
    <n v="2579.2651999999998"/>
  </r>
  <r>
    <x v="0"/>
    <x v="0"/>
    <n v="1263.5904"/>
  </r>
  <r>
    <x v="0"/>
    <x v="3"/>
    <n v="907.70659999999998"/>
  </r>
  <r>
    <x v="0"/>
    <x v="2"/>
    <n v="1912.96"/>
  </r>
  <r>
    <x v="0"/>
    <x v="1"/>
    <n v="897.05280000000005"/>
  </r>
  <r>
    <x v="1"/>
    <x v="3"/>
    <n v="1048.1238000000001"/>
  </r>
  <r>
    <x v="1"/>
    <x v="3"/>
    <n v="705.11850000000004"/>
  </r>
  <r>
    <x v="0"/>
    <x v="0"/>
    <n v="1558.4646"/>
  </r>
  <r>
    <x v="1"/>
    <x v="1"/>
    <n v="667.20539999999994"/>
  </r>
  <r>
    <x v="1"/>
    <x v="1"/>
    <n v="1289.3399999999999"/>
  </r>
  <r>
    <x v="1"/>
    <x v="0"/>
    <n v="661.59"/>
  </r>
  <r>
    <x v="1"/>
    <x v="3"/>
    <n v="1278.3675000000001"/>
  </r>
  <r>
    <x v="0"/>
    <x v="3"/>
    <n v="2524.8384000000001"/>
  </r>
  <r>
    <x v="1"/>
    <x v="3"/>
    <n v="1373.2991999999999"/>
  </r>
  <r>
    <x v="0"/>
    <x v="2"/>
    <n v="2250.2979999999998"/>
  </r>
  <r>
    <x v="1"/>
    <x v="3"/>
    <n v="629.74340000000007"/>
  </r>
  <r>
    <x v="1"/>
    <x v="3"/>
    <n v="607.64800000000002"/>
  </r>
  <r>
    <x v="0"/>
    <x v="1"/>
    <n v="2495.2049999999999"/>
  </r>
  <r>
    <x v="0"/>
    <x v="0"/>
    <n v="308.14710000000002"/>
  </r>
  <r>
    <x v="1"/>
    <x v="3"/>
    <n v="1200.9059999999999"/>
  </r>
  <r>
    <x v="1"/>
    <x v="2"/>
    <n v="767.98800000000006"/>
  </r>
  <r>
    <x v="1"/>
    <x v="1"/>
    <n v="139.29"/>
  </r>
  <r>
    <x v="0"/>
    <x v="2"/>
    <n v="1240.8389999999999"/>
  </r>
  <r>
    <x v="1"/>
    <x v="1"/>
    <n v="367.65219999999999"/>
  </r>
  <r>
    <x v="1"/>
    <x v="1"/>
    <n v="802.1579999999999"/>
  </r>
  <r>
    <x v="0"/>
    <x v="3"/>
    <n v="595.14840000000004"/>
  </r>
  <r>
    <x v="0"/>
    <x v="0"/>
    <n v="229.88249999999999"/>
  </r>
  <r>
    <x v="1"/>
    <x v="1"/>
    <n v="2777.1016"/>
  </r>
  <r>
    <x v="0"/>
    <x v="0"/>
    <n v="306.77249999999998"/>
  </r>
  <r>
    <x v="0"/>
    <x v="4"/>
    <n v="1550.5662"/>
  </r>
  <r>
    <x v="1"/>
    <x v="3"/>
    <n v="437.17020000000002"/>
  </r>
  <r>
    <x v="0"/>
    <x v="4"/>
    <n v="1095.864"/>
  </r>
  <r>
    <x v="1"/>
    <x v="1"/>
    <n v="637.50080000000014"/>
  </r>
  <r>
    <x v="0"/>
    <x v="3"/>
    <n v="1128.9969000000001"/>
  </r>
  <r>
    <x v="0"/>
    <x v="1"/>
    <n v="523.71"/>
  </r>
  <r>
    <x v="0"/>
    <x v="4"/>
    <n v="2240.2800000000002"/>
  </r>
  <r>
    <x v="1"/>
    <x v="0"/>
    <n v="41.875999999999998"/>
  </r>
  <r>
    <x v="1"/>
    <x v="2"/>
    <n v="754.20119999999997"/>
  </r>
  <r>
    <x v="0"/>
    <x v="0"/>
    <n v="991.30199999999979"/>
  </r>
  <r>
    <x v="0"/>
    <x v="2"/>
    <n v="1179.1369999999999"/>
  </r>
  <r>
    <x v="1"/>
    <x v="1"/>
    <n v="1731.4914000000001"/>
  </r>
  <r>
    <x v="0"/>
    <x v="4"/>
    <n v="200.1354"/>
  </r>
  <r>
    <x v="1"/>
    <x v="2"/>
    <n v="1185.4584"/>
  </r>
  <r>
    <x v="1"/>
    <x v="3"/>
    <n v="353.56760000000003"/>
  </r>
  <r>
    <x v="0"/>
    <x v="3"/>
    <n v="389.67399999999998"/>
  </r>
  <r>
    <x v="0"/>
    <x v="2"/>
    <n v="1113.6584"/>
  </r>
  <r>
    <x v="1"/>
    <x v="2"/>
    <n v="383.32799999999997"/>
  </r>
  <r>
    <x v="0"/>
    <x v="0"/>
    <n v="28.044"/>
  </r>
  <r>
    <x v="1"/>
    <x v="4"/>
    <n v="818.46659999999997"/>
  </r>
  <r>
    <x v="0"/>
    <x v="2"/>
    <n v="85.933199999999999"/>
  </r>
  <r>
    <x v="0"/>
    <x v="2"/>
    <n v="695.04819999999995"/>
  </r>
  <r>
    <x v="0"/>
    <x v="3"/>
    <n v="1561.9212"/>
  </r>
  <r>
    <x v="1"/>
    <x v="1"/>
    <n v="139.03120000000001"/>
  </r>
  <r>
    <x v="0"/>
    <x v="4"/>
    <n v="122.9456"/>
  </r>
  <r>
    <x v="0"/>
    <x v="3"/>
    <n v="751.58879999999988"/>
  </r>
  <r>
    <x v="1"/>
    <x v="0"/>
    <n v="493.91449999999992"/>
  </r>
  <r>
    <x v="0"/>
    <x v="1"/>
    <n v="1613.556"/>
  </r>
  <r>
    <x v="1"/>
    <x v="0"/>
    <n v="537.11840000000007"/>
  </r>
  <r>
    <x v="0"/>
    <x v="1"/>
    <n v="621.27"/>
  </r>
  <r>
    <x v="0"/>
    <x v="4"/>
    <n v="867.5"/>
  </r>
  <r>
    <x v="0"/>
    <x v="4"/>
    <n v="272.30130000000003"/>
  </r>
  <r>
    <x v="0"/>
    <x v="1"/>
    <n v="212.83199999999999"/>
  </r>
  <r>
    <x v="0"/>
    <x v="1"/>
    <n v="844.96719999999993"/>
  </r>
  <r>
    <x v="0"/>
    <x v="4"/>
    <n v="3138.6759999999999"/>
  </r>
  <r>
    <x v="1"/>
    <x v="2"/>
    <n v="1375.6759999999999"/>
  </r>
  <r>
    <x v="0"/>
    <x v="1"/>
    <n v="246.77549999999999"/>
  </r>
  <r>
    <x v="1"/>
    <x v="1"/>
    <n v="1748.7384"/>
  </r>
  <r>
    <x v="0"/>
    <x v="4"/>
    <n v="623.19839999999999"/>
  </r>
  <r>
    <x v="0"/>
    <x v="4"/>
    <n v="502.95960000000002"/>
  </r>
  <r>
    <x v="1"/>
    <x v="2"/>
    <n v="520.43039999999996"/>
  </r>
  <r>
    <x v="0"/>
    <x v="1"/>
    <n v="316.22199999999998"/>
  </r>
  <r>
    <x v="0"/>
    <x v="3"/>
    <n v="544.55939999999998"/>
  </r>
  <r>
    <x v="0"/>
    <x v="3"/>
    <n v="56.010599999999997"/>
  </r>
  <r>
    <x v="1"/>
    <x v="3"/>
    <n v="1641.3904"/>
  </r>
  <r>
    <x v="1"/>
    <x v="4"/>
    <n v="107.0748"/>
  </r>
  <r>
    <x v="1"/>
    <x v="1"/>
    <n v="523.66020000000003"/>
  </r>
  <r>
    <x v="0"/>
    <x v="0"/>
    <n v="18.459"/>
  </r>
  <r>
    <x v="0"/>
    <x v="1"/>
    <n v="3205.3728000000001"/>
  </r>
  <r>
    <x v="1"/>
    <x v="1"/>
    <n v="2470.6439999999998"/>
  </r>
  <r>
    <x v="1"/>
    <x v="1"/>
    <n v="474.41449999999998"/>
  </r>
  <r>
    <x v="0"/>
    <x v="0"/>
    <n v="370.75619999999998"/>
  </r>
  <r>
    <x v="0"/>
    <x v="0"/>
    <n v="571.26209999999992"/>
  </r>
  <r>
    <x v="0"/>
    <x v="0"/>
    <n v="934.46460000000013"/>
  </r>
  <r>
    <x v="1"/>
    <x v="0"/>
    <n v="647.2349999999999"/>
  </r>
  <r>
    <x v="0"/>
    <x v="4"/>
    <n v="1060.4369999999999"/>
  </r>
  <r>
    <x v="1"/>
    <x v="0"/>
    <n v="1754.4059999999999"/>
  </r>
  <r>
    <x v="1"/>
    <x v="1"/>
    <n v="1874.787"/>
  </r>
  <r>
    <x v="0"/>
    <x v="1"/>
    <n v="124.336"/>
  </r>
  <r>
    <x v="0"/>
    <x v="2"/>
    <n v="2746.7712000000001"/>
  </r>
  <r>
    <x v="0"/>
    <x v="1"/>
    <n v="2143.6176"/>
  </r>
  <r>
    <x v="1"/>
    <x v="1"/>
    <n v="2486.2139999999999"/>
  </r>
  <r>
    <x v="1"/>
    <x v="0"/>
    <n v="154.93799999999999"/>
  </r>
  <r>
    <x v="1"/>
    <x v="0"/>
    <n v="2421.7944000000002"/>
  </r>
  <r>
    <x v="1"/>
    <x v="4"/>
    <n v="541.10160000000008"/>
  </r>
  <r>
    <x v="0"/>
    <x v="2"/>
    <n v="844.77059999999994"/>
  </r>
  <r>
    <x v="1"/>
    <x v="0"/>
    <n v="1196.5536"/>
  </r>
  <r>
    <x v="0"/>
    <x v="3"/>
    <n v="1082.835"/>
  </r>
  <r>
    <x v="0"/>
    <x v="3"/>
    <n v="3817.6880000000001"/>
  </r>
  <r>
    <x v="1"/>
    <x v="3"/>
    <n v="267.20600000000002"/>
  </r>
  <r>
    <x v="0"/>
    <x v="0"/>
    <n v="603.71640000000002"/>
  </r>
  <r>
    <x v="1"/>
    <x v="2"/>
    <n v="1866.2719999999999"/>
  </r>
  <r>
    <x v="0"/>
    <x v="0"/>
    <n v="1661.6624999999999"/>
  </r>
  <r>
    <x v="1"/>
    <x v="0"/>
    <n v="1206.6407999999999"/>
  </r>
  <r>
    <x v="0"/>
    <x v="2"/>
    <n v="824.48639999999989"/>
  </r>
  <r>
    <x v="1"/>
    <x v="0"/>
    <n v="1069.5302999999999"/>
  </r>
  <r>
    <x v="0"/>
    <x v="3"/>
    <n v="1968.5753999999999"/>
  </r>
  <r>
    <x v="1"/>
    <x v="2"/>
    <n v="1483.8119999999999"/>
  </r>
  <r>
    <x v="1"/>
    <x v="2"/>
    <n v="345.32479999999998"/>
  </r>
  <r>
    <x v="0"/>
    <x v="0"/>
    <n v="59.593499999999999"/>
  </r>
  <r>
    <x v="1"/>
    <x v="4"/>
    <n v="568.09620000000007"/>
  </r>
  <r>
    <x v="1"/>
    <x v="3"/>
    <n v="671.02289999999994"/>
  </r>
  <r>
    <x v="0"/>
    <x v="4"/>
    <n v="1573.9359999999999"/>
  </r>
  <r>
    <x v="0"/>
    <x v="1"/>
    <n v="488.90660000000003"/>
  </r>
  <r>
    <x v="1"/>
    <x v="1"/>
    <n v="2286.4674"/>
  </r>
  <r>
    <x v="0"/>
    <x v="2"/>
    <n v="1901.4159999999999"/>
  </r>
  <r>
    <x v="0"/>
    <x v="1"/>
    <n v="675.94240000000013"/>
  </r>
  <r>
    <x v="0"/>
    <x v="4"/>
    <n v="2066.3663999999999"/>
  </r>
  <r>
    <x v="0"/>
    <x v="1"/>
    <n v="711.42959999999994"/>
  </r>
  <r>
    <x v="0"/>
    <x v="1"/>
    <n v="443.327"/>
  </r>
  <r>
    <x v="0"/>
    <x v="1"/>
    <n v="1255.8393000000001"/>
  </r>
  <r>
    <x v="1"/>
    <x v="3"/>
    <n v="1583.806"/>
  </r>
  <r>
    <x v="1"/>
    <x v="0"/>
    <n v="355.23840000000001"/>
  </r>
  <r>
    <x v="1"/>
    <x v="4"/>
    <n v="1813.1728000000001"/>
  </r>
  <r>
    <x v="1"/>
    <x v="4"/>
    <n v="2593.9104000000002"/>
  </r>
  <r>
    <x v="1"/>
    <x v="3"/>
    <n v="326.00070000000011"/>
  </r>
  <r>
    <x v="1"/>
    <x v="0"/>
    <n v="803.01599999999996"/>
  </r>
  <r>
    <x v="0"/>
    <x v="3"/>
    <n v="1799.55"/>
  </r>
  <r>
    <x v="1"/>
    <x v="2"/>
    <n v="113.0128"/>
  </r>
  <r>
    <x v="1"/>
    <x v="0"/>
    <n v="820.89920000000006"/>
  </r>
  <r>
    <x v="0"/>
    <x v="0"/>
    <n v="1968.1116"/>
  </r>
  <r>
    <x v="0"/>
    <x v="0"/>
    <n v="1930.761"/>
  </r>
  <r>
    <x v="0"/>
    <x v="3"/>
    <n v="1733.2565999999999"/>
  </r>
  <r>
    <x v="1"/>
    <x v="2"/>
    <n v="2312.2912000000001"/>
  </r>
  <r>
    <x v="1"/>
    <x v="4"/>
    <n v="1472.5308"/>
  </r>
  <r>
    <x v="0"/>
    <x v="0"/>
    <n v="2090.2723999999998"/>
  </r>
  <r>
    <x v="1"/>
    <x v="2"/>
    <n v="1690.7814000000001"/>
  </r>
  <r>
    <x v="0"/>
    <x v="3"/>
    <n v="1377.6432"/>
  </r>
  <r>
    <x v="0"/>
    <x v="4"/>
    <n v="3133.7256000000002"/>
  </r>
  <r>
    <x v="1"/>
    <x v="1"/>
    <n v="981.97259999999994"/>
  </r>
  <r>
    <x v="1"/>
    <x v="4"/>
    <n v="441.55169999999998"/>
  </r>
  <r>
    <x v="1"/>
    <x v="2"/>
    <n v="476.91660000000002"/>
  </r>
  <r>
    <x v="1"/>
    <x v="0"/>
    <n v="56.880400000000002"/>
  </r>
  <r>
    <x v="1"/>
    <x v="0"/>
    <n v="2408.6664000000001"/>
  </r>
  <r>
    <x v="0"/>
    <x v="0"/>
    <n v="787.28039999999999"/>
  </r>
  <r>
    <x v="0"/>
    <x v="1"/>
    <n v="1087.8444"/>
  </r>
  <r>
    <x v="1"/>
    <x v="0"/>
    <n v="1723.5719999999999"/>
  </r>
  <r>
    <x v="1"/>
    <x v="3"/>
    <n v="584.78399999999988"/>
  </r>
  <r>
    <x v="1"/>
    <x v="0"/>
    <n v="1281.8937000000001"/>
  </r>
  <r>
    <x v="1"/>
    <x v="1"/>
    <n v="2380.4639999999999"/>
  </r>
  <r>
    <x v="0"/>
    <x v="3"/>
    <n v="1304.2182"/>
  </r>
  <r>
    <x v="1"/>
    <x v="1"/>
    <n v="968.16959999999995"/>
  </r>
  <r>
    <x v="0"/>
    <x v="0"/>
    <n v="65.729200000000006"/>
  </r>
  <r>
    <x v="0"/>
    <x v="2"/>
    <n v="1327.8846000000001"/>
  </r>
  <r>
    <x v="0"/>
    <x v="4"/>
    <n v="1805.2736"/>
  </r>
  <r>
    <x v="0"/>
    <x v="0"/>
    <n v="2100.0441000000001"/>
  </r>
  <r>
    <x v="0"/>
    <x v="0"/>
    <n v="3030.424"/>
  </r>
  <r>
    <x v="1"/>
    <x v="1"/>
    <n v="491.32860000000011"/>
  </r>
  <r>
    <x v="1"/>
    <x v="0"/>
    <n v="689.17200000000014"/>
  </r>
  <r>
    <x v="1"/>
    <x v="4"/>
    <n v="1914.8480999999999"/>
  </r>
  <r>
    <x v="1"/>
    <x v="4"/>
    <n v="801.44959999999992"/>
  </r>
  <r>
    <x v="0"/>
    <x v="2"/>
    <n v="359.61380000000003"/>
  </r>
  <r>
    <x v="1"/>
    <x v="3"/>
    <n v="187.14840000000001"/>
  </r>
  <r>
    <x v="1"/>
    <x v="3"/>
    <n v="761.73839999999996"/>
  </r>
  <r>
    <x v="1"/>
    <x v="0"/>
    <n v="680.88400000000001"/>
  </r>
  <r>
    <x v="0"/>
    <x v="4"/>
    <n v="246.5856"/>
  </r>
  <r>
    <x v="1"/>
    <x v="4"/>
    <n v="2862.1208000000001"/>
  </r>
  <r>
    <x v="1"/>
    <x v="2"/>
    <n v="159.3408"/>
  </r>
  <r>
    <x v="0"/>
    <x v="1"/>
    <n v="394.90199999999999"/>
  </r>
  <r>
    <x v="1"/>
    <x v="4"/>
    <n v="453.58170000000001"/>
  </r>
  <r>
    <x v="1"/>
    <x v="1"/>
    <n v="447.82960000000003"/>
  </r>
  <r>
    <x v="1"/>
    <x v="0"/>
    <n v="1638.3912"/>
  </r>
  <r>
    <x v="1"/>
    <x v="0"/>
    <n v="1320.0640000000001"/>
  </r>
  <r>
    <x v="0"/>
    <x v="4"/>
    <n v="828.83359999999993"/>
  </r>
  <r>
    <x v="0"/>
    <x v="3"/>
    <n v="209.65119999999999"/>
  </r>
  <r>
    <x v="0"/>
    <x v="0"/>
    <n v="726.36479999999995"/>
  </r>
  <r>
    <x v="1"/>
    <x v="1"/>
    <n v="373.83839999999998"/>
  </r>
  <r>
    <x v="0"/>
    <x v="0"/>
    <n v="283.7484"/>
  </r>
  <r>
    <x v="1"/>
    <x v="0"/>
    <n v="208.3134"/>
  </r>
  <r>
    <x v="1"/>
    <x v="0"/>
    <n v="1299.9000000000001"/>
  </r>
  <r>
    <x v="0"/>
    <x v="0"/>
    <n v="70.924799999999991"/>
  </r>
  <r>
    <x v="0"/>
    <x v="3"/>
    <n v="721.8119999999999"/>
  </r>
  <r>
    <x v="1"/>
    <x v="0"/>
    <n v="2897.233999999999"/>
  </r>
  <r>
    <x v="0"/>
    <x v="0"/>
    <n v="262.80799999999999"/>
  </r>
  <r>
    <x v="1"/>
    <x v="0"/>
    <n v="33.129600000000003"/>
  </r>
  <r>
    <x v="0"/>
    <x v="0"/>
    <n v="1871.7185999999999"/>
  </r>
  <r>
    <x v="1"/>
    <x v="3"/>
    <n v="356.18669999999997"/>
  </r>
  <r>
    <x v="0"/>
    <x v="3"/>
    <n v="1230.9501"/>
  </r>
  <r>
    <x v="0"/>
    <x v="0"/>
    <n v="1489.8743999999999"/>
  </r>
  <r>
    <x v="0"/>
    <x v="4"/>
    <n v="1818.3263999999999"/>
  </r>
  <r>
    <x v="0"/>
    <x v="1"/>
    <n v="489.78199999999993"/>
  </r>
  <r>
    <x v="0"/>
    <x v="4"/>
    <n v="509.14980000000008"/>
  </r>
  <r>
    <x v="1"/>
    <x v="0"/>
    <n v="998.18729999999994"/>
  </r>
  <r>
    <x v="0"/>
    <x v="4"/>
    <n v="466.78170000000011"/>
  </r>
  <r>
    <x v="1"/>
    <x v="0"/>
    <n v="698.76"/>
  </r>
  <r>
    <x v="0"/>
    <x v="4"/>
    <n v="1988.568"/>
  </r>
  <r>
    <x v="1"/>
    <x v="4"/>
    <n v="1177.0512000000001"/>
  </r>
  <r>
    <x v="1"/>
    <x v="2"/>
    <n v="680.65200000000004"/>
  </r>
  <r>
    <x v="0"/>
    <x v="3"/>
    <n v="808.64189999999996"/>
  </r>
  <r>
    <x v="1"/>
    <x v="3"/>
    <n v="150.76079999999999"/>
  </r>
  <r>
    <x v="1"/>
    <x v="3"/>
    <n v="626.67989999999998"/>
  </r>
  <r>
    <x v="0"/>
    <x v="0"/>
    <n v="116.39700000000001"/>
  </r>
  <r>
    <x v="1"/>
    <x v="4"/>
    <n v="3181.8919999999998"/>
  </r>
  <r>
    <x v="1"/>
    <x v="1"/>
    <n v="127.3944"/>
  </r>
  <r>
    <x v="0"/>
    <x v="0"/>
    <n v="2826.5160000000001"/>
  </r>
  <r>
    <x v="0"/>
    <x v="1"/>
    <n v="1542.1751999999999"/>
  </r>
  <r>
    <x v="1"/>
    <x v="0"/>
    <n v="467.77280000000002"/>
  </r>
  <r>
    <x v="0"/>
    <x v="3"/>
    <n v="1413.93"/>
  </r>
  <r>
    <x v="0"/>
    <x v="1"/>
    <n v="1066.0735999999999"/>
  </r>
  <r>
    <x v="1"/>
    <x v="2"/>
    <n v="355.71519999999998"/>
  </r>
  <r>
    <x v="0"/>
    <x v="3"/>
    <n v="2404.6821"/>
  </r>
  <r>
    <x v="1"/>
    <x v="4"/>
    <n v="606.73080000000004"/>
  </r>
  <r>
    <x v="1"/>
    <x v="3"/>
    <n v="1173.508"/>
  </r>
  <r>
    <x v="1"/>
    <x v="3"/>
    <n v="1191.6812"/>
  </r>
  <r>
    <x v="1"/>
    <x v="0"/>
    <n v="955.01519999999994"/>
  </r>
  <r>
    <x v="0"/>
    <x v="0"/>
    <n v="1690.3040000000001"/>
  </r>
  <r>
    <x v="1"/>
    <x v="1"/>
    <n v="136.5984"/>
  </r>
  <r>
    <x v="0"/>
    <x v="3"/>
    <n v="1270.7460000000001"/>
  </r>
  <r>
    <x v="1"/>
    <x v="1"/>
    <n v="1968.6941999999999"/>
  </r>
  <r>
    <x v="0"/>
    <x v="3"/>
    <n v="809.04560000000004"/>
  </r>
  <r>
    <x v="1"/>
    <x v="1"/>
    <n v="144.9624"/>
  </r>
  <r>
    <x v="1"/>
    <x v="4"/>
    <n v="1018.668"/>
  </r>
  <r>
    <x v="0"/>
    <x v="1"/>
    <n v="2468.4387000000002"/>
  </r>
  <r>
    <x v="0"/>
    <x v="0"/>
    <n v="2278.3208"/>
  </r>
  <r>
    <x v="1"/>
    <x v="2"/>
    <n v="2291.6432"/>
  </r>
  <r>
    <x v="1"/>
    <x v="3"/>
    <n v="64.895600000000002"/>
  </r>
  <r>
    <x v="0"/>
    <x v="2"/>
    <n v="1266.356"/>
  </r>
  <r>
    <x v="1"/>
    <x v="4"/>
    <n v="991.26239999999996"/>
  </r>
  <r>
    <x v="1"/>
    <x v="3"/>
    <n v="1742.0255999999999"/>
  </r>
  <r>
    <x v="0"/>
    <x v="3"/>
    <n v="1628.1702"/>
  </r>
  <r>
    <x v="1"/>
    <x v="2"/>
    <n v="1518.6335999999999"/>
  </r>
  <r>
    <x v="0"/>
    <x v="1"/>
    <n v="646.29599999999994"/>
  </r>
  <r>
    <x v="1"/>
    <x v="1"/>
    <n v="197.7336"/>
  </r>
  <r>
    <x v="1"/>
    <x v="0"/>
    <n v="433.77199999999999"/>
  </r>
  <r>
    <x v="1"/>
    <x v="0"/>
    <n v="721.8211"/>
  </r>
  <r>
    <x v="1"/>
    <x v="2"/>
    <n v="1267.6251"/>
  </r>
  <r>
    <x v="0"/>
    <x v="3"/>
    <n v="603.54259999999988"/>
  </r>
  <r>
    <x v="1"/>
    <x v="2"/>
    <n v="1251.5072"/>
  </r>
  <r>
    <x v="0"/>
    <x v="1"/>
    <n v="895.68809999999996"/>
  </r>
  <r>
    <x v="1"/>
    <x v="0"/>
    <n v="946.53000000000009"/>
  </r>
  <r>
    <x v="1"/>
    <x v="1"/>
    <n v="1787.3469"/>
  </r>
  <r>
    <x v="1"/>
    <x v="3"/>
    <n v="528.3066"/>
  </r>
  <r>
    <x v="1"/>
    <x v="1"/>
    <n v="305.94240000000002"/>
  </r>
  <r>
    <x v="0"/>
    <x v="2"/>
    <n v="1369.6744000000001"/>
  </r>
  <r>
    <x v="1"/>
    <x v="0"/>
    <n v="1228.4412"/>
  </r>
  <r>
    <x v="0"/>
    <x v="1"/>
    <n v="1896.72"/>
  </r>
  <r>
    <x v="1"/>
    <x v="3"/>
    <n v="1386.2428"/>
  </r>
  <r>
    <x v="1"/>
    <x v="3"/>
    <n v="478.03019999999998"/>
  </r>
  <r>
    <x v="1"/>
    <x v="3"/>
    <n v="671.89779999999996"/>
  </r>
  <r>
    <x v="1"/>
    <x v="0"/>
    <n v="91.402000000000001"/>
  </r>
  <r>
    <x v="0"/>
    <x v="1"/>
    <n v="591.58360000000005"/>
  </r>
  <r>
    <x v="1"/>
    <x v="1"/>
    <n v="566.42039999999997"/>
  </r>
  <r>
    <x v="1"/>
    <x v="4"/>
    <n v="674.63560000000007"/>
  </r>
  <r>
    <x v="0"/>
    <x v="0"/>
    <n v="155.22720000000001"/>
  </r>
  <r>
    <x v="0"/>
    <x v="3"/>
    <n v="817.21080000000006"/>
  </r>
  <r>
    <x v="1"/>
    <x v="1"/>
    <n v="956.16639999999995"/>
  </r>
  <r>
    <x v="1"/>
    <x v="0"/>
    <n v="664.35"/>
  </r>
  <r>
    <x v="1"/>
    <x v="3"/>
    <n v="353.27339999999998"/>
  </r>
  <r>
    <x v="0"/>
    <x v="1"/>
    <n v="2691.7435999999998"/>
  </r>
  <r>
    <x v="1"/>
    <x v="0"/>
    <n v="763.30799999999999"/>
  </r>
  <r>
    <x v="0"/>
    <x v="0"/>
    <n v="222.26750000000001"/>
  </r>
  <r>
    <x v="1"/>
    <x v="0"/>
    <n v="2135.4168"/>
  </r>
  <r>
    <x v="0"/>
    <x v="0"/>
    <n v="2478.4499999999998"/>
  </r>
  <r>
    <x v="1"/>
    <x v="0"/>
    <n v="1439.136"/>
  </r>
  <r>
    <x v="1"/>
    <x v="4"/>
    <n v="871.41929999999991"/>
  </r>
  <r>
    <x v="0"/>
    <x v="0"/>
    <n v="1236.48"/>
  </r>
  <r>
    <x v="0"/>
    <x v="4"/>
    <n v="1794.3030000000001"/>
  </r>
  <r>
    <x v="0"/>
    <x v="3"/>
    <n v="199.2928"/>
  </r>
  <r>
    <x v="1"/>
    <x v="0"/>
    <n v="1022.6838"/>
  </r>
  <r>
    <x v="1"/>
    <x v="1"/>
    <n v="810.08579999999995"/>
  </r>
  <r>
    <x v="0"/>
    <x v="4"/>
    <n v="2807.8008"/>
  </r>
  <r>
    <x v="0"/>
    <x v="0"/>
    <n v="616.029"/>
  </r>
  <r>
    <x v="0"/>
    <x v="3"/>
    <n v="1442.76"/>
  </r>
  <r>
    <x v="0"/>
    <x v="4"/>
    <n v="69.273600000000002"/>
  </r>
  <r>
    <x v="0"/>
    <x v="1"/>
    <n v="2263.0068000000001"/>
  </r>
  <r>
    <x v="0"/>
    <x v="1"/>
    <n v="1149.558"/>
  </r>
  <r>
    <x v="1"/>
    <x v="0"/>
    <n v="803.22879999999998"/>
  </r>
  <r>
    <x v="1"/>
    <x v="1"/>
    <n v="611.20500000000004"/>
  </r>
  <r>
    <x v="0"/>
    <x v="0"/>
    <n v="676.73919999999998"/>
  </r>
  <r>
    <x v="1"/>
    <x v="1"/>
    <n v="514.69319999999993"/>
  </r>
  <r>
    <x v="1"/>
    <x v="3"/>
    <n v="92.848399999999998"/>
  </r>
  <r>
    <x v="1"/>
    <x v="3"/>
    <n v="756.76580000000001"/>
  </r>
  <r>
    <x v="1"/>
    <x v="1"/>
    <n v="2545.44"/>
  </r>
  <r>
    <x v="0"/>
    <x v="4"/>
    <n v="887.56200000000013"/>
  </r>
  <r>
    <x v="1"/>
    <x v="4"/>
    <n v="769.04399999999998"/>
  </r>
  <r>
    <x v="1"/>
    <x v="1"/>
    <n v="780.69119999999998"/>
  </r>
  <r>
    <x v="0"/>
    <x v="4"/>
    <n v="398.95310000000012"/>
  </r>
  <r>
    <x v="0"/>
    <x v="1"/>
    <n v="124.8768"/>
  </r>
  <r>
    <x v="1"/>
    <x v="2"/>
    <n v="2167.9223999999999"/>
  </r>
  <r>
    <x v="1"/>
    <x v="2"/>
    <n v="526.24439999999993"/>
  </r>
  <r>
    <x v="1"/>
    <x v="2"/>
    <n v="435.27359999999999"/>
  </r>
  <r>
    <x v="0"/>
    <x v="1"/>
    <n v="616.50819999999999"/>
  </r>
  <r>
    <x v="0"/>
    <x v="1"/>
    <n v="514.9"/>
  </r>
  <r>
    <x v="1"/>
    <x v="1"/>
    <n v="1156.3725999999999"/>
  </r>
  <r>
    <x v="1"/>
    <x v="4"/>
    <n v="258.822"/>
  </r>
  <r>
    <x v="0"/>
    <x v="2"/>
    <n v="1120.0599"/>
  </r>
  <r>
    <x v="0"/>
    <x v="0"/>
    <n v="131.047"/>
  </r>
  <r>
    <x v="0"/>
    <x v="2"/>
    <n v="2168.9369999999999"/>
  </r>
  <r>
    <x v="0"/>
    <x v="2"/>
    <n v="815.07200000000012"/>
  </r>
  <r>
    <x v="1"/>
    <x v="0"/>
    <n v="1665.692"/>
  </r>
  <r>
    <x v="0"/>
    <x v="4"/>
    <n v="1570.4166"/>
  </r>
  <r>
    <x v="0"/>
    <x v="1"/>
    <n v="405.32"/>
  </r>
  <r>
    <x v="0"/>
    <x v="1"/>
    <n v="2269.4976000000001"/>
  </r>
  <r>
    <x v="0"/>
    <x v="0"/>
    <n v="3225.9468000000002"/>
  </r>
  <r>
    <x v="0"/>
    <x v="2"/>
    <n v="2107.5246000000002"/>
  </r>
  <r>
    <x v="1"/>
    <x v="0"/>
    <n v="774.18000000000006"/>
  </r>
  <r>
    <x v="1"/>
    <x v="0"/>
    <n v="1080.2103999999999"/>
  </r>
  <r>
    <x v="0"/>
    <x v="2"/>
    <n v="689.38279999999997"/>
  </r>
  <r>
    <x v="0"/>
    <x v="0"/>
    <n v="36.027200000000001"/>
  </r>
  <r>
    <x v="1"/>
    <x v="0"/>
    <n v="600.29549999999995"/>
  </r>
  <r>
    <x v="0"/>
    <x v="3"/>
    <n v="1631.3309999999999"/>
  </r>
  <r>
    <x v="1"/>
    <x v="4"/>
    <n v="649.74"/>
  </r>
  <r>
    <x v="0"/>
    <x v="1"/>
    <n v="231.55500000000001"/>
  </r>
  <r>
    <x v="0"/>
    <x v="3"/>
    <n v="1404.075"/>
  </r>
  <r>
    <x v="0"/>
    <x v="0"/>
    <n v="193.2576"/>
  </r>
  <r>
    <x v="1"/>
    <x v="2"/>
    <n v="1351.3584000000001"/>
  </r>
  <r>
    <x v="0"/>
    <x v="0"/>
    <n v="570.11760000000004"/>
  </r>
  <r>
    <x v="1"/>
    <x v="3"/>
    <n v="52.003"/>
  </r>
  <r>
    <x v="1"/>
    <x v="3"/>
    <n v="1404.0527999999999"/>
  </r>
  <r>
    <x v="0"/>
    <x v="0"/>
    <n v="81.647999999999996"/>
  </r>
  <r>
    <x v="1"/>
    <x v="4"/>
    <n v="385.2996"/>
  </r>
  <r>
    <x v="0"/>
    <x v="1"/>
    <n v="159.87549999999999"/>
  </r>
  <r>
    <x v="0"/>
    <x v="0"/>
    <n v="352.59300000000002"/>
  </r>
  <r>
    <x v="1"/>
    <x v="2"/>
    <n v="403.58850000000001"/>
  </r>
  <r>
    <x v="1"/>
    <x v="1"/>
    <n v="449.51400000000001"/>
  </r>
  <r>
    <x v="1"/>
    <x v="3"/>
    <n v="1187.1780000000001"/>
  </r>
  <r>
    <x v="1"/>
    <x v="3"/>
    <n v="1175.4168"/>
  </r>
  <r>
    <x v="0"/>
    <x v="1"/>
    <n v="3440.0272"/>
  </r>
  <r>
    <x v="1"/>
    <x v="2"/>
    <n v="645.30080000000009"/>
  </r>
  <r>
    <x v="1"/>
    <x v="3"/>
    <n v="190.7064"/>
  </r>
  <r>
    <x v="0"/>
    <x v="2"/>
    <n v="906.23660000000007"/>
  </r>
  <r>
    <x v="0"/>
    <x v="2"/>
    <n v="1482.0798"/>
  </r>
  <r>
    <x v="1"/>
    <x v="0"/>
    <n v="2102.424"/>
  </r>
  <r>
    <x v="0"/>
    <x v="3"/>
    <n v="1219.2570000000001"/>
  </r>
  <r>
    <x v="0"/>
    <x v="0"/>
    <n v="1655.7170000000001"/>
  </r>
  <r>
    <x v="1"/>
    <x v="4"/>
    <n v="422.01299999999998"/>
  </r>
  <r>
    <x v="1"/>
    <x v="1"/>
    <n v="429.32159999999999"/>
  </r>
  <r>
    <x v="1"/>
    <x v="2"/>
    <n v="1639.2095999999999"/>
  </r>
  <r>
    <x v="0"/>
    <x v="1"/>
    <n v="85.169700000000006"/>
  </r>
  <r>
    <x v="1"/>
    <x v="0"/>
    <n v="2397.4079999999999"/>
  </r>
  <r>
    <x v="1"/>
    <x v="4"/>
    <n v="296.31689999999998"/>
  </r>
  <r>
    <x v="1"/>
    <x v="1"/>
    <n v="285.96719999999999"/>
  </r>
  <r>
    <x v="1"/>
    <x v="1"/>
    <n v="304.76749999999998"/>
  </r>
  <r>
    <x v="1"/>
    <x v="1"/>
    <n v="767.48159999999996"/>
  </r>
  <r>
    <x v="0"/>
    <x v="2"/>
    <n v="1147.4495999999999"/>
  </r>
  <r>
    <x v="1"/>
    <x v="4"/>
    <n v="1776.3743999999999"/>
  </r>
  <r>
    <x v="0"/>
    <x v="4"/>
    <n v="545.80500000000006"/>
  </r>
  <r>
    <x v="0"/>
    <x v="1"/>
    <n v="945.12599999999998"/>
  </r>
  <r>
    <x v="0"/>
    <x v="2"/>
    <n v="2232.5688"/>
  </r>
  <r>
    <x v="1"/>
    <x v="3"/>
    <n v="2971.0295999999998"/>
  </r>
  <r>
    <x v="0"/>
    <x v="3"/>
    <n v="942.01600000000008"/>
  </r>
  <r>
    <x v="1"/>
    <x v="4"/>
    <n v="1628.0208"/>
  </r>
  <r>
    <x v="1"/>
    <x v="2"/>
    <n v="889.30799999999999"/>
  </r>
  <r>
    <x v="1"/>
    <x v="2"/>
    <n v="661.7595"/>
  </r>
  <r>
    <x v="0"/>
    <x v="0"/>
    <n v="1845.9659999999999"/>
  </r>
  <r>
    <x v="1"/>
    <x v="2"/>
    <n v="1828.1120000000001"/>
  </r>
  <r>
    <x v="0"/>
    <x v="1"/>
    <n v="593.79"/>
  </r>
  <r>
    <x v="1"/>
    <x v="3"/>
    <n v="1900.1135999999999"/>
  </r>
  <r>
    <x v="0"/>
    <x v="1"/>
    <n v="2950.14"/>
  </r>
  <r>
    <x v="0"/>
    <x v="3"/>
    <n v="821.35159999999996"/>
  </r>
  <r>
    <x v="0"/>
    <x v="2"/>
    <n v="1756.5324000000001"/>
  </r>
  <r>
    <x v="1"/>
    <x v="3"/>
    <n v="1568.943"/>
  </r>
  <r>
    <x v="0"/>
    <x v="3"/>
    <n v="548.06200000000001"/>
  </r>
  <r>
    <x v="1"/>
    <x v="4"/>
    <n v="954.06080000000009"/>
  </r>
  <r>
    <x v="0"/>
    <x v="3"/>
    <n v="1194.9028000000001"/>
  </r>
  <r>
    <x v="0"/>
    <x v="0"/>
    <n v="3220.3444"/>
  </r>
  <r>
    <x v="1"/>
    <x v="0"/>
    <n v="40.976100000000002"/>
  </r>
  <r>
    <x v="0"/>
    <x v="0"/>
    <n v="189.61760000000001"/>
  </r>
  <r>
    <x v="0"/>
    <x v="4"/>
    <n v="264.91500000000002"/>
  </r>
  <r>
    <x v="1"/>
    <x v="1"/>
    <n v="1369.1215999999999"/>
  </r>
  <r>
    <x v="1"/>
    <x v="4"/>
    <n v="331.17"/>
  </r>
  <r>
    <x v="0"/>
    <x v="0"/>
    <n v="1275.799"/>
  </r>
  <r>
    <x v="1"/>
    <x v="3"/>
    <n v="1926.15"/>
  </r>
  <r>
    <x v="0"/>
    <x v="3"/>
    <n v="1370.5232000000001"/>
  </r>
  <r>
    <x v="0"/>
    <x v="0"/>
    <n v="679.18619999999999"/>
  </r>
  <r>
    <x v="0"/>
    <x v="4"/>
    <n v="1053.7551000000001"/>
  </r>
  <r>
    <x v="0"/>
    <x v="3"/>
    <n v="333.85090000000002"/>
  </r>
  <r>
    <x v="0"/>
    <x v="1"/>
    <n v="819.71759999999995"/>
  </r>
  <r>
    <x v="0"/>
    <x v="3"/>
    <n v="1187.8979999999999"/>
  </r>
  <r>
    <x v="1"/>
    <x v="0"/>
    <n v="2093.6736000000001"/>
  </r>
  <r>
    <x v="1"/>
    <x v="2"/>
    <n v="202.9836"/>
  </r>
  <r>
    <x v="0"/>
    <x v="2"/>
    <n v="32.659199999999998"/>
  </r>
  <r>
    <x v="0"/>
    <x v="2"/>
    <n v="1031.7507000000001"/>
  </r>
  <r>
    <x v="0"/>
    <x v="3"/>
    <n v="1746.712"/>
  </r>
  <r>
    <x v="0"/>
    <x v="2"/>
    <n v="1754.94"/>
  </r>
  <r>
    <x v="0"/>
    <x v="3"/>
    <n v="530.21159999999998"/>
  </r>
  <r>
    <x v="0"/>
    <x v="4"/>
    <n v="2035.854"/>
  </r>
  <r>
    <x v="1"/>
    <x v="1"/>
    <n v="361.45920000000001"/>
  </r>
  <r>
    <x v="1"/>
    <x v="4"/>
    <n v="953.45100000000014"/>
  </r>
  <r>
    <x v="0"/>
    <x v="3"/>
    <n v="685.3069999999999"/>
  </r>
  <r>
    <x v="0"/>
    <x v="1"/>
    <n v="584.04599999999994"/>
  </r>
  <r>
    <x v="1"/>
    <x v="2"/>
    <n v="530.14499999999998"/>
  </r>
  <r>
    <x v="1"/>
    <x v="3"/>
    <n v="3721.52"/>
  </r>
  <r>
    <x v="1"/>
    <x v="3"/>
    <n v="665.51679999999999"/>
  </r>
  <r>
    <x v="0"/>
    <x v="2"/>
    <n v="229.35640000000001"/>
  </r>
  <r>
    <x v="0"/>
    <x v="2"/>
    <n v="800.58119999999997"/>
  </r>
  <r>
    <x v="0"/>
    <x v="1"/>
    <n v="122.968"/>
  </r>
  <r>
    <x v="0"/>
    <x v="0"/>
    <n v="1363.4544000000001"/>
  </r>
  <r>
    <x v="1"/>
    <x v="4"/>
    <n v="912.00359999999989"/>
  </r>
  <r>
    <x v="0"/>
    <x v="1"/>
    <n v="112.4496"/>
  </r>
  <r>
    <x v="1"/>
    <x v="4"/>
    <n v="1287.6084000000001"/>
  </r>
  <r>
    <x v="1"/>
    <x v="0"/>
    <n v="3602.7264"/>
  </r>
  <r>
    <x v="0"/>
    <x v="2"/>
    <n v="1538.4005999999999"/>
  </r>
  <r>
    <x v="0"/>
    <x v="2"/>
    <n v="82.54679999999999"/>
  </r>
  <r>
    <x v="1"/>
    <x v="1"/>
    <n v="1417.8240000000001"/>
  </r>
  <r>
    <x v="1"/>
    <x v="3"/>
    <n v="213.709"/>
  </r>
  <r>
    <x v="0"/>
    <x v="1"/>
    <n v="800.33699999999999"/>
  </r>
  <r>
    <x v="0"/>
    <x v="4"/>
    <n v="333.04919999999998"/>
  </r>
  <r>
    <x v="1"/>
    <x v="0"/>
    <n v="514.29959999999994"/>
  </r>
  <r>
    <x v="1"/>
    <x v="2"/>
    <n v="2299.5983999999999"/>
  </r>
  <r>
    <x v="1"/>
    <x v="3"/>
    <n v="2013.7872"/>
  </r>
  <r>
    <x v="0"/>
    <x v="1"/>
    <n v="1228.4894999999999"/>
  </r>
  <r>
    <x v="1"/>
    <x v="0"/>
    <n v="77.022000000000006"/>
  </r>
  <r>
    <x v="1"/>
    <x v="3"/>
    <n v="2560"/>
  </r>
  <r>
    <x v="1"/>
    <x v="2"/>
    <n v="262.51499999999999"/>
  </r>
  <r>
    <x v="0"/>
    <x v="2"/>
    <n v="158.50749999999999"/>
  </r>
  <r>
    <x v="0"/>
    <x v="2"/>
    <n v="2205.0239999999999"/>
  </r>
  <r>
    <x v="1"/>
    <x v="3"/>
    <n v="1538.942"/>
  </r>
  <r>
    <x v="1"/>
    <x v="2"/>
    <n v="909.83199999999999"/>
  </r>
  <r>
    <x v="1"/>
    <x v="2"/>
    <n v="194.17859999999999"/>
  </r>
  <r>
    <x v="1"/>
    <x v="0"/>
    <n v="2566.404"/>
  </r>
  <r>
    <x v="1"/>
    <x v="0"/>
    <n v="786.19040000000007"/>
  </r>
  <r>
    <x v="0"/>
    <x v="4"/>
    <n v="1125.896"/>
  </r>
  <r>
    <x v="1"/>
    <x v="4"/>
    <n v="1715.0595000000001"/>
  </r>
  <r>
    <x v="1"/>
    <x v="4"/>
    <n v="887.30400000000009"/>
  </r>
  <r>
    <x v="0"/>
    <x v="3"/>
    <n v="800.72879999999998"/>
  </r>
  <r>
    <x v="1"/>
    <x v="1"/>
    <n v="2859.2928000000002"/>
  </r>
  <r>
    <x v="1"/>
    <x v="2"/>
    <n v="570.78420000000006"/>
  </r>
  <r>
    <x v="1"/>
    <x v="0"/>
    <n v="2481.5216"/>
  </r>
  <r>
    <x v="1"/>
    <x v="2"/>
    <n v="2358.1583999999998"/>
  </r>
  <r>
    <x v="0"/>
    <x v="1"/>
    <n v="445.10399999999998"/>
  </r>
  <r>
    <x v="0"/>
    <x v="3"/>
    <n v="1371.5504000000001"/>
  </r>
  <r>
    <x v="0"/>
    <x v="1"/>
    <n v="673.875"/>
  </r>
  <r>
    <x v="0"/>
    <x v="2"/>
    <n v="223.87280000000001"/>
  </r>
  <r>
    <x v="1"/>
    <x v="2"/>
    <n v="574.10699999999997"/>
  </r>
  <r>
    <x v="1"/>
    <x v="3"/>
    <n v="529.88580000000002"/>
  </r>
  <r>
    <x v="1"/>
    <x v="2"/>
    <n v="929.16320000000007"/>
  </r>
  <r>
    <x v="0"/>
    <x v="0"/>
    <n v="1071.904"/>
  </r>
  <r>
    <x v="0"/>
    <x v="2"/>
    <n v="763.97759999999994"/>
  </r>
  <r>
    <x v="0"/>
    <x v="1"/>
    <n v="712.59749999999985"/>
  </r>
  <r>
    <x v="1"/>
    <x v="2"/>
    <n v="2013.5178000000001"/>
  </r>
  <r>
    <x v="0"/>
    <x v="3"/>
    <n v="1438.8352"/>
  </r>
  <r>
    <x v="0"/>
    <x v="4"/>
    <n v="213.55879999999999"/>
  </r>
  <r>
    <x v="1"/>
    <x v="4"/>
    <n v="1925.8533"/>
  </r>
  <r>
    <x v="1"/>
    <x v="0"/>
    <n v="1146.6271999999999"/>
  </r>
  <r>
    <x v="1"/>
    <x v="1"/>
    <n v="64.878399999999999"/>
  </r>
  <r>
    <x v="1"/>
    <x v="0"/>
    <n v="36.225000000000001"/>
  </r>
  <r>
    <x v="1"/>
    <x v="2"/>
    <n v="1537.404"/>
  </r>
  <r>
    <x v="1"/>
    <x v="2"/>
    <n v="1548.9465"/>
  </r>
  <r>
    <x v="1"/>
    <x v="4"/>
    <n v="1969.9559999999999"/>
  </r>
  <r>
    <x v="0"/>
    <x v="0"/>
    <n v="1659.9756"/>
  </r>
  <r>
    <x v="1"/>
    <x v="1"/>
    <n v="1280.115"/>
  </r>
  <r>
    <x v="0"/>
    <x v="0"/>
    <n v="150.7902"/>
  </r>
  <r>
    <x v="0"/>
    <x v="4"/>
    <n v="812.75739999999996"/>
  </r>
  <r>
    <x v="1"/>
    <x v="1"/>
    <n v="1005.3216"/>
  </r>
  <r>
    <x v="1"/>
    <x v="0"/>
    <n v="590.84100000000001"/>
  </r>
  <r>
    <x v="0"/>
    <x v="0"/>
    <n v="1040.2403999999999"/>
  </r>
  <r>
    <x v="1"/>
    <x v="1"/>
    <n v="2182.4463999999998"/>
  </r>
  <r>
    <x v="0"/>
    <x v="2"/>
    <n v="105.47280000000001"/>
  </r>
  <r>
    <x v="0"/>
    <x v="0"/>
    <n v="343.6694"/>
  </r>
  <r>
    <x v="0"/>
    <x v="0"/>
    <n v="103.9311"/>
  </r>
  <r>
    <x v="0"/>
    <x v="1"/>
    <n v="900.59199999999998"/>
  </r>
  <r>
    <x v="0"/>
    <x v="4"/>
    <n v="1505.2575999999999"/>
  </r>
  <r>
    <x v="1"/>
    <x v="0"/>
    <n v="926.40100000000007"/>
  </r>
  <r>
    <x v="0"/>
    <x v="1"/>
    <n v="242.03899999999999"/>
  </r>
  <r>
    <x v="0"/>
    <x v="0"/>
    <n v="1627.4391000000001"/>
  </r>
  <r>
    <x v="0"/>
    <x v="1"/>
    <n v="138.4229"/>
  </r>
  <r>
    <x v="1"/>
    <x v="1"/>
    <n v="1774.3440000000001"/>
  </r>
  <r>
    <x v="0"/>
    <x v="2"/>
    <n v="1477.5"/>
  </r>
  <r>
    <x v="0"/>
    <x v="0"/>
    <n v="615.74040000000002"/>
  </r>
  <r>
    <x v="1"/>
    <x v="2"/>
    <n v="2774.6131999999998"/>
  </r>
  <r>
    <x v="1"/>
    <x v="1"/>
    <n v="450.52399999999989"/>
  </r>
  <r>
    <x v="1"/>
    <x v="1"/>
    <n v="2549.4839999999999"/>
  </r>
  <r>
    <x v="0"/>
    <x v="0"/>
    <n v="1359.5925"/>
  </r>
  <r>
    <x v="0"/>
    <x v="1"/>
    <n v="1373.7651000000001"/>
  </r>
  <r>
    <x v="1"/>
    <x v="2"/>
    <n v="502.62119999999999"/>
  </r>
  <r>
    <x v="1"/>
    <x v="3"/>
    <n v="1861.9880000000001"/>
  </r>
  <r>
    <x v="1"/>
    <x v="1"/>
    <n v="1904.5440000000001"/>
  </r>
  <r>
    <x v="1"/>
    <x v="3"/>
    <n v="273.52260000000001"/>
  </r>
  <r>
    <x v="1"/>
    <x v="0"/>
    <n v="95.408200000000008"/>
  </r>
  <r>
    <x v="0"/>
    <x v="3"/>
    <n v="700.5544000000001"/>
  </r>
  <r>
    <x v="1"/>
    <x v="2"/>
    <n v="257.24009999999998"/>
  </r>
  <r>
    <x v="1"/>
    <x v="1"/>
    <n v="2460.3708000000001"/>
  </r>
  <r>
    <x v="1"/>
    <x v="1"/>
    <n v="142.52520000000001"/>
  </r>
  <r>
    <x v="1"/>
    <x v="3"/>
    <n v="287.38799999999998"/>
  </r>
  <r>
    <x v="1"/>
    <x v="1"/>
    <n v="2760.5439999999999"/>
  </r>
  <r>
    <x v="0"/>
    <x v="0"/>
    <n v="54.489600000000003"/>
  </r>
  <r>
    <x v="0"/>
    <x v="0"/>
    <n v="1448.752"/>
  </r>
  <r>
    <x v="0"/>
    <x v="2"/>
    <n v="469.00080000000003"/>
  </r>
  <r>
    <x v="1"/>
    <x v="4"/>
    <n v="1741.35"/>
  </r>
  <r>
    <x v="1"/>
    <x v="1"/>
    <n v="1482.1808000000001"/>
  </r>
  <r>
    <x v="0"/>
    <x v="1"/>
    <n v="634.17840000000001"/>
  </r>
  <r>
    <x v="1"/>
    <x v="3"/>
    <n v="3034.2824000000001"/>
  </r>
  <r>
    <x v="1"/>
    <x v="0"/>
    <n v="1867.9205999999999"/>
  </r>
  <r>
    <x v="1"/>
    <x v="1"/>
    <n v="2839.6248000000001"/>
  </r>
  <r>
    <x v="1"/>
    <x v="0"/>
    <n v="1602.7067999999999"/>
  </r>
  <r>
    <x v="1"/>
    <x v="0"/>
    <n v="2281.14"/>
  </r>
  <r>
    <x v="0"/>
    <x v="0"/>
    <n v="1451.6960999999999"/>
  </r>
  <r>
    <x v="1"/>
    <x v="2"/>
    <n v="1792.1180999999999"/>
  </r>
  <r>
    <x v="0"/>
    <x v="1"/>
    <n v="954.76499999999999"/>
  </r>
  <r>
    <x v="0"/>
    <x v="0"/>
    <n v="1142.4972"/>
  </r>
  <r>
    <x v="0"/>
    <x v="0"/>
    <n v="396.23039999999992"/>
  </r>
  <r>
    <x v="0"/>
    <x v="1"/>
    <n v="3019.2287999999999"/>
  </r>
  <r>
    <x v="0"/>
    <x v="4"/>
    <n v="342.92250000000001"/>
  </r>
  <r>
    <x v="1"/>
    <x v="3"/>
    <n v="2100.7728000000002"/>
  </r>
  <r>
    <x v="0"/>
    <x v="4"/>
    <n v="523.77599999999995"/>
  </r>
  <r>
    <x v="0"/>
    <x v="2"/>
    <n v="372.0299"/>
  </r>
  <r>
    <x v="0"/>
    <x v="0"/>
    <n v="1311.4192"/>
  </r>
  <r>
    <x v="0"/>
    <x v="2"/>
    <n v="2487.3809999999989"/>
  </r>
  <r>
    <x v="0"/>
    <x v="3"/>
    <n v="373.66559999999998"/>
  </r>
  <r>
    <x v="1"/>
    <x v="1"/>
    <n v="192.88499999999999"/>
  </r>
  <r>
    <x v="1"/>
    <x v="3"/>
    <n v="1171.2978000000001"/>
  </r>
  <r>
    <x v="0"/>
    <x v="3"/>
    <n v="255.88800000000001"/>
  </r>
  <r>
    <x v="0"/>
    <x v="0"/>
    <n v="377.10980000000001"/>
  </r>
  <r>
    <x v="1"/>
    <x v="3"/>
    <n v="2585.8643999999999"/>
  </r>
  <r>
    <x v="1"/>
    <x v="0"/>
    <n v="2367.15"/>
  </r>
  <r>
    <x v="0"/>
    <x v="2"/>
    <n v="570.52"/>
  </r>
  <r>
    <x v="1"/>
    <x v="3"/>
    <n v="969.66480000000013"/>
  </r>
  <r>
    <x v="1"/>
    <x v="3"/>
    <n v="848.82439999999997"/>
  </r>
  <r>
    <x v="1"/>
    <x v="3"/>
    <n v="487.18799999999999"/>
  </r>
  <r>
    <x v="1"/>
    <x v="4"/>
    <n v="896.04000000000019"/>
  </r>
  <r>
    <x v="0"/>
    <x v="2"/>
    <n v="46.216799999999999"/>
  </r>
  <r>
    <x v="0"/>
    <x v="3"/>
    <n v="586.71719999999993"/>
  </r>
  <r>
    <x v="1"/>
    <x v="4"/>
    <n v="2033.9405999999999"/>
  </r>
  <r>
    <x v="0"/>
    <x v="3"/>
    <n v="2576.2302"/>
  </r>
  <r>
    <x v="0"/>
    <x v="1"/>
    <n v="736.66800000000001"/>
  </r>
  <r>
    <x v="1"/>
    <x v="4"/>
    <n v="1022.2128"/>
  </r>
  <r>
    <x v="0"/>
    <x v="1"/>
    <n v="547.74720000000002"/>
  </r>
  <r>
    <x v="1"/>
    <x v="3"/>
    <n v="813.04719999999998"/>
  </r>
  <r>
    <x v="0"/>
    <x v="1"/>
    <n v="48.101500000000001"/>
  </r>
  <r>
    <x v="0"/>
    <x v="1"/>
    <n v="2906.5680000000002"/>
  </r>
  <r>
    <x v="0"/>
    <x v="2"/>
    <n v="898.8216000000001"/>
  </r>
  <r>
    <x v="0"/>
    <x v="1"/>
    <n v="311.43279999999999"/>
  </r>
  <r>
    <x v="0"/>
    <x v="0"/>
    <n v="1005.3944"/>
  </r>
  <r>
    <x v="0"/>
    <x v="4"/>
    <n v="1512.2267999999999"/>
  </r>
  <r>
    <x v="1"/>
    <x v="3"/>
    <n v="1176.4536000000001"/>
  </r>
  <r>
    <x v="0"/>
    <x v="0"/>
    <n v="291.5822"/>
  </r>
  <r>
    <x v="0"/>
    <x v="2"/>
    <n v="513.81359999999995"/>
  </r>
  <r>
    <x v="0"/>
    <x v="1"/>
    <n v="359.50400000000002"/>
  </r>
  <r>
    <x v="1"/>
    <x v="0"/>
    <n v="1392.2716"/>
  </r>
  <r>
    <x v="1"/>
    <x v="1"/>
    <n v="577.82339999999999"/>
  </r>
  <r>
    <x v="0"/>
    <x v="1"/>
    <n v="103.8609"/>
  </r>
  <r>
    <x v="1"/>
    <x v="1"/>
    <n v="457.73700000000002"/>
  </r>
  <r>
    <x v="1"/>
    <x v="2"/>
    <n v="758.38120000000004"/>
  </r>
  <r>
    <x v="0"/>
    <x v="2"/>
    <n v="127.2171"/>
  </r>
  <r>
    <x v="0"/>
    <x v="2"/>
    <n v="2110.1255999999998"/>
  </r>
  <r>
    <x v="1"/>
    <x v="0"/>
    <n v="449.03949999999998"/>
  </r>
  <r>
    <x v="1"/>
    <x v="1"/>
    <n v="384.11040000000003"/>
  </r>
  <r>
    <x v="0"/>
    <x v="1"/>
    <n v="372.28500000000003"/>
  </r>
  <r>
    <x v="0"/>
    <x v="2"/>
    <n v="241.03399999999999"/>
  </r>
  <r>
    <x v="1"/>
    <x v="0"/>
    <n v="1832.3789999999999"/>
  </r>
  <r>
    <x v="1"/>
    <x v="0"/>
    <n v="1813.0716"/>
  </r>
  <r>
    <x v="0"/>
    <x v="3"/>
    <n v="538.5634"/>
  </r>
  <r>
    <x v="0"/>
    <x v="3"/>
    <n v="2163.7055999999998"/>
  </r>
  <r>
    <x v="1"/>
    <x v="0"/>
    <n v="794.45699999999999"/>
  </r>
  <r>
    <x v="0"/>
    <x v="4"/>
    <n v="888.0444"/>
  </r>
  <r>
    <x v="1"/>
    <x v="0"/>
    <n v="1169.6238000000001"/>
  </r>
  <r>
    <x v="1"/>
    <x v="0"/>
    <n v="269.87189999999998"/>
  </r>
  <r>
    <x v="1"/>
    <x v="0"/>
    <n v="925.18960000000004"/>
  </r>
  <r>
    <x v="1"/>
    <x v="0"/>
    <n v="1685.1573000000001"/>
  </r>
  <r>
    <x v="1"/>
    <x v="4"/>
    <n v="660.11400000000003"/>
  </r>
  <r>
    <x v="1"/>
    <x v="1"/>
    <n v="726.80000000000007"/>
  </r>
  <r>
    <x v="0"/>
    <x v="4"/>
    <n v="1272.5920000000001"/>
  </r>
  <r>
    <x v="1"/>
    <x v="3"/>
    <n v="542.57100000000003"/>
  </r>
  <r>
    <x v="0"/>
    <x v="3"/>
    <n v="411.71490000000011"/>
  </r>
  <r>
    <x v="0"/>
    <x v="2"/>
    <n v="229.023"/>
  </r>
  <r>
    <x v="1"/>
    <x v="4"/>
    <n v="2234.7188000000001"/>
  </r>
  <r>
    <x v="1"/>
    <x v="0"/>
    <n v="1138.83"/>
  </r>
  <r>
    <x v="0"/>
    <x v="2"/>
    <n v="1677.4903999999999"/>
  </r>
  <r>
    <x v="0"/>
    <x v="2"/>
    <n v="599.58359999999993"/>
  </r>
  <r>
    <x v="0"/>
    <x v="4"/>
    <n v="101.3886"/>
  </r>
  <r>
    <x v="1"/>
    <x v="1"/>
    <n v="3316.16"/>
  </r>
  <r>
    <x v="1"/>
    <x v="2"/>
    <n v="125.8888"/>
  </r>
  <r>
    <x v="1"/>
    <x v="4"/>
    <n v="1023.33"/>
  </r>
  <r>
    <x v="1"/>
    <x v="0"/>
    <n v="1984.7356"/>
  </r>
  <r>
    <x v="1"/>
    <x v="1"/>
    <n v="713.4"/>
  </r>
  <r>
    <x v="0"/>
    <x v="2"/>
    <n v="1249.5006000000001"/>
  </r>
  <r>
    <x v="0"/>
    <x v="1"/>
    <n v="340.06259999999997"/>
  </r>
  <r>
    <x v="0"/>
    <x v="4"/>
    <n v="1171.2288000000001"/>
  </r>
  <r>
    <x v="1"/>
    <x v="4"/>
    <n v="728.12040000000002"/>
  </r>
  <r>
    <x v="1"/>
    <x v="1"/>
    <n v="2107.4004"/>
  </r>
  <r>
    <x v="0"/>
    <x v="3"/>
    <n v="1818.4914000000001"/>
  </r>
  <r>
    <x v="1"/>
    <x v="2"/>
    <n v="1283.2403999999999"/>
  </r>
  <r>
    <x v="1"/>
    <x v="3"/>
    <n v="323.56099999999998"/>
  </r>
  <r>
    <x v="0"/>
    <x v="1"/>
    <n v="339.42459999999988"/>
  </r>
  <r>
    <x v="0"/>
    <x v="0"/>
    <n v="172.76669999999999"/>
  </r>
  <r>
    <x v="0"/>
    <x v="1"/>
    <n v="1974.2418"/>
  </r>
  <r>
    <x v="1"/>
    <x v="2"/>
    <n v="971.39200000000005"/>
  </r>
  <r>
    <x v="1"/>
    <x v="3"/>
    <n v="519.15329999999994"/>
  </r>
  <r>
    <x v="1"/>
    <x v="3"/>
    <n v="953.55000000000007"/>
  </r>
  <r>
    <x v="0"/>
    <x v="2"/>
    <n v="165.84469999999999"/>
  </r>
  <r>
    <x v="0"/>
    <x v="3"/>
    <n v="297.28919999999999"/>
  </r>
  <r>
    <x v="1"/>
    <x v="1"/>
    <n v="1523.124"/>
  </r>
  <r>
    <x v="1"/>
    <x v="3"/>
    <n v="730.19159999999999"/>
  </r>
  <r>
    <x v="0"/>
    <x v="0"/>
    <n v="1657.5455999999999"/>
  </r>
  <r>
    <x v="1"/>
    <x v="1"/>
    <n v="3228.8760000000002"/>
  </r>
  <r>
    <x v="0"/>
    <x v="0"/>
    <n v="1426.6980000000001"/>
  </r>
  <r>
    <x v="0"/>
    <x v="3"/>
    <n v="1450.89"/>
  </r>
  <r>
    <x v="1"/>
    <x v="1"/>
    <n v="360.85559999999998"/>
  </r>
  <r>
    <x v="0"/>
    <x v="0"/>
    <n v="1972.92"/>
  </r>
  <r>
    <x v="0"/>
    <x v="0"/>
    <n v="86.285399999999996"/>
  </r>
  <r>
    <x v="0"/>
    <x v="0"/>
    <n v="2748.2224000000001"/>
  </r>
  <r>
    <x v="1"/>
    <x v="3"/>
    <n v="272.62180000000001"/>
  </r>
  <r>
    <x v="0"/>
    <x v="2"/>
    <n v="426.12240000000003"/>
  </r>
  <r>
    <x v="0"/>
    <x v="3"/>
    <n v="799.13340000000005"/>
  </r>
  <r>
    <x v="0"/>
    <x v="1"/>
    <n v="2026.1829"/>
  </r>
  <r>
    <x v="1"/>
    <x v="3"/>
    <n v="1395.6948"/>
  </r>
  <r>
    <x v="0"/>
    <x v="4"/>
    <n v="1583.0316"/>
  </r>
  <r>
    <x v="0"/>
    <x v="2"/>
    <n v="2801.768"/>
  </r>
  <r>
    <x v="1"/>
    <x v="1"/>
    <n v="1857.2175999999999"/>
  </r>
  <r>
    <x v="0"/>
    <x v="1"/>
    <n v="3745.8047999999999"/>
  </r>
  <r>
    <x v="1"/>
    <x v="1"/>
    <n v="1776.5286000000001"/>
  </r>
  <r>
    <x v="0"/>
    <x v="1"/>
    <n v="1905.1724999999999"/>
  </r>
  <r>
    <x v="1"/>
    <x v="3"/>
    <n v="1462.0029999999999"/>
  </r>
  <r>
    <x v="0"/>
    <x v="1"/>
    <n v="113.33580000000001"/>
  </r>
  <r>
    <x v="0"/>
    <x v="2"/>
    <n v="90.479799999999997"/>
  </r>
  <r>
    <x v="0"/>
    <x v="1"/>
    <n v="325.54419999999999"/>
  </r>
  <r>
    <x v="1"/>
    <x v="4"/>
    <n v="535.35019999999997"/>
  </r>
  <r>
    <x v="0"/>
    <x v="3"/>
    <n v="678.60799999999995"/>
  </r>
  <r>
    <x v="0"/>
    <x v="2"/>
    <n v="1352.076"/>
  </r>
  <r>
    <x v="0"/>
    <x v="2"/>
    <n v="347.82000000000011"/>
  </r>
  <r>
    <x v="1"/>
    <x v="2"/>
    <n v="81.619199999999992"/>
  </r>
  <r>
    <x v="1"/>
    <x v="4"/>
    <n v="1536.7439999999999"/>
  </r>
  <r>
    <x v="0"/>
    <x v="0"/>
    <n v="1846.08"/>
  </r>
  <r>
    <x v="0"/>
    <x v="2"/>
    <n v="541.66739999999993"/>
  </r>
  <r>
    <x v="1"/>
    <x v="2"/>
    <n v="2467.4495999999999"/>
  </r>
  <r>
    <x v="0"/>
    <x v="4"/>
    <n v="419.46480000000003"/>
  </r>
  <r>
    <x v="0"/>
    <x v="1"/>
    <n v="891.87199999999996"/>
  </r>
  <r>
    <x v="0"/>
    <x v="3"/>
    <n v="1740.6279999999999"/>
  </r>
  <r>
    <x v="1"/>
    <x v="3"/>
    <n v="714.41759999999999"/>
  </r>
  <r>
    <x v="0"/>
    <x v="2"/>
    <n v="3293.5448000000001"/>
  </r>
  <r>
    <x v="1"/>
    <x v="4"/>
    <n v="529.74900000000002"/>
  </r>
  <r>
    <x v="1"/>
    <x v="3"/>
    <n v="2728.2024000000001"/>
  </r>
  <r>
    <x v="1"/>
    <x v="0"/>
    <n v="333.81279999999998"/>
  </r>
  <r>
    <x v="1"/>
    <x v="0"/>
    <n v="312.08049999999997"/>
  </r>
  <r>
    <x v="0"/>
    <x v="3"/>
    <n v="1032.0813000000001"/>
  </r>
  <r>
    <x v="1"/>
    <x v="2"/>
    <n v="683.00099999999998"/>
  </r>
  <r>
    <x v="0"/>
    <x v="0"/>
    <n v="2974.6439999999998"/>
  </r>
  <r>
    <x v="0"/>
    <x v="2"/>
    <n v="818.42499999999995"/>
  </r>
  <r>
    <x v="0"/>
    <x v="0"/>
    <n v="435.34199999999998"/>
  </r>
  <r>
    <x v="0"/>
    <x v="3"/>
    <n v="871.39699999999993"/>
  </r>
  <r>
    <x v="0"/>
    <x v="2"/>
    <n v="344.53680000000003"/>
  </r>
  <r>
    <x v="1"/>
    <x v="0"/>
    <n v="502.51319999999998"/>
  </r>
  <r>
    <x v="1"/>
    <x v="0"/>
    <n v="515.9325"/>
  </r>
  <r>
    <x v="1"/>
    <x v="2"/>
    <n v="2101.0626000000002"/>
  </r>
  <r>
    <x v="1"/>
    <x v="1"/>
    <n v="359.19650000000001"/>
  </r>
  <r>
    <x v="0"/>
    <x v="0"/>
    <n v="857.1"/>
  </r>
  <r>
    <x v="1"/>
    <x v="3"/>
    <n v="1112.9536000000001"/>
  </r>
  <r>
    <x v="0"/>
    <x v="1"/>
    <n v="413.5335"/>
  </r>
  <r>
    <x v="0"/>
    <x v="1"/>
    <n v="2010.6432"/>
  </r>
  <r>
    <x v="1"/>
    <x v="1"/>
    <n v="444.61439999999988"/>
  </r>
  <r>
    <x v="0"/>
    <x v="2"/>
    <n v="1533.8240000000001"/>
  </r>
  <r>
    <x v="0"/>
    <x v="0"/>
    <n v="1081.0134"/>
  </r>
  <r>
    <x v="1"/>
    <x v="3"/>
    <n v="618.69359999999995"/>
  </r>
  <r>
    <x v="1"/>
    <x v="0"/>
    <n v="377.28"/>
  </r>
  <r>
    <x v="0"/>
    <x v="0"/>
    <n v="1630.3391999999999"/>
  </r>
  <r>
    <x v="0"/>
    <x v="3"/>
    <n v="229.3109"/>
  </r>
  <r>
    <x v="1"/>
    <x v="0"/>
    <n v="189.21600000000001"/>
  </r>
  <r>
    <x v="1"/>
    <x v="2"/>
    <n v="692.38839999999993"/>
  </r>
  <r>
    <x v="0"/>
    <x v="3"/>
    <n v="1884.54"/>
  </r>
  <r>
    <x v="1"/>
    <x v="0"/>
    <n v="906.50339999999994"/>
  </r>
  <r>
    <x v="0"/>
    <x v="1"/>
    <n v="716.1336"/>
  </r>
  <r>
    <x v="1"/>
    <x v="1"/>
    <n v="137.697"/>
  </r>
  <r>
    <x v="0"/>
    <x v="4"/>
    <n v="1345.6368"/>
  </r>
  <r>
    <x v="1"/>
    <x v="3"/>
    <n v="148.49160000000001"/>
  </r>
  <r>
    <x v="1"/>
    <x v="4"/>
    <n v="2936.0144"/>
  </r>
  <r>
    <x v="1"/>
    <x v="0"/>
    <n v="328.02"/>
  </r>
  <r>
    <x v="0"/>
    <x v="0"/>
    <n v="944.47099999999989"/>
  </r>
  <r>
    <x v="1"/>
    <x v="0"/>
    <n v="126.5916"/>
  </r>
  <r>
    <x v="1"/>
    <x v="0"/>
    <n v="1579.7805000000001"/>
  </r>
  <r>
    <x v="1"/>
    <x v="2"/>
    <n v="682.55600000000004"/>
  </r>
  <r>
    <x v="0"/>
    <x v="0"/>
    <n v="1877.6687999999999"/>
  </r>
  <r>
    <x v="0"/>
    <x v="2"/>
    <n v="1289.6099999999999"/>
  </r>
  <r>
    <x v="0"/>
    <x v="0"/>
    <n v="1631.2854"/>
  </r>
  <r>
    <x v="0"/>
    <x v="3"/>
    <n v="392.02720000000011"/>
  </r>
  <r>
    <x v="0"/>
    <x v="2"/>
    <n v="576.97299999999996"/>
  </r>
  <r>
    <x v="0"/>
    <x v="1"/>
    <n v="953.48760000000004"/>
  </r>
  <r>
    <x v="1"/>
    <x v="1"/>
    <n v="1136.7583999999999"/>
  </r>
  <r>
    <x v="0"/>
    <x v="4"/>
    <n v="468.78320000000002"/>
  </r>
  <r>
    <x v="0"/>
    <x v="1"/>
    <n v="385.67880000000002"/>
  </r>
  <r>
    <x v="0"/>
    <x v="4"/>
    <n v="1084.7936"/>
  </r>
  <r>
    <x v="0"/>
    <x v="3"/>
    <n v="1616.8104000000001"/>
  </r>
  <r>
    <x v="1"/>
    <x v="0"/>
    <n v="753.50399999999991"/>
  </r>
  <r>
    <x v="1"/>
    <x v="1"/>
    <n v="184.22909999999999"/>
  </r>
  <r>
    <x v="0"/>
    <x v="4"/>
    <n v="2801.19"/>
  </r>
  <r>
    <x v="1"/>
    <x v="4"/>
    <n v="1587.4998000000001"/>
  </r>
  <r>
    <x v="1"/>
    <x v="2"/>
    <n v="2465.9856"/>
  </r>
  <r>
    <x v="0"/>
    <x v="2"/>
    <n v="189.244"/>
  </r>
  <r>
    <x v="1"/>
    <x v="1"/>
    <n v="1898.2482"/>
  </r>
  <r>
    <x v="0"/>
    <x v="3"/>
    <n v="860.31959999999992"/>
  </r>
  <r>
    <x v="1"/>
    <x v="2"/>
    <n v="1220.0219999999999"/>
  </r>
  <r>
    <x v="0"/>
    <x v="0"/>
    <n v="1261.6379999999999"/>
  </r>
  <r>
    <x v="0"/>
    <x v="1"/>
    <n v="3332.0888"/>
  </r>
  <r>
    <x v="0"/>
    <x v="1"/>
    <n v="502.10700000000003"/>
  </r>
  <r>
    <x v="0"/>
    <x v="1"/>
    <n v="269.01659999999998"/>
  </r>
  <r>
    <x v="1"/>
    <x v="1"/>
    <n v="1823.1948"/>
  </r>
  <r>
    <x v="1"/>
    <x v="4"/>
    <n v="905.85"/>
  </r>
  <r>
    <x v="1"/>
    <x v="3"/>
    <n v="2019.6945000000001"/>
  </r>
  <r>
    <x v="1"/>
    <x v="4"/>
    <n v="980.35440000000006"/>
  </r>
  <r>
    <x v="0"/>
    <x v="0"/>
    <n v="136.09960000000001"/>
  </r>
  <r>
    <x v="1"/>
    <x v="1"/>
    <n v="641.91689999999994"/>
  </r>
  <r>
    <x v="1"/>
    <x v="2"/>
    <n v="248.17830000000001"/>
  </r>
  <r>
    <x v="1"/>
    <x v="1"/>
    <n v="230.12520000000001"/>
  </r>
  <r>
    <x v="0"/>
    <x v="1"/>
    <n v="169.72800000000001"/>
  </r>
  <r>
    <x v="0"/>
    <x v="3"/>
    <n v="37.328000000000003"/>
  </r>
  <r>
    <x v="0"/>
    <x v="0"/>
    <n v="2474.2080000000001"/>
  </r>
  <r>
    <x v="1"/>
    <x v="4"/>
    <n v="1065.4896000000001"/>
  </r>
  <r>
    <x v="0"/>
    <x v="4"/>
    <n v="706.77879999999993"/>
  </r>
  <r>
    <x v="0"/>
    <x v="3"/>
    <n v="3393.88"/>
  </r>
  <r>
    <x v="1"/>
    <x v="4"/>
    <n v="878.50620000000004"/>
  </r>
  <r>
    <x v="1"/>
    <x v="4"/>
    <n v="958.95360000000005"/>
  </r>
  <r>
    <x v="0"/>
    <x v="4"/>
    <n v="287.39620000000002"/>
  </r>
  <r>
    <x v="1"/>
    <x v="2"/>
    <n v="487.8535"/>
  </r>
  <r>
    <x v="1"/>
    <x v="1"/>
    <n v="129.72479999999999"/>
  </r>
  <r>
    <x v="0"/>
    <x v="3"/>
    <n v="1407.6017999999999"/>
  </r>
  <r>
    <x v="1"/>
    <x v="0"/>
    <n v="349.22250000000003"/>
  </r>
  <r>
    <x v="1"/>
    <x v="1"/>
    <n v="1243.1224"/>
  </r>
  <r>
    <x v="0"/>
    <x v="3"/>
    <n v="661.47080000000005"/>
  </r>
  <r>
    <x v="0"/>
    <x v="3"/>
    <n v="1081.04"/>
  </r>
  <r>
    <x v="0"/>
    <x v="0"/>
    <n v="1023.264"/>
  </r>
  <r>
    <x v="1"/>
    <x v="4"/>
    <n v="77.293200000000013"/>
  </r>
  <r>
    <x v="0"/>
    <x v="2"/>
    <n v="1302.3671999999999"/>
  </r>
  <r>
    <x v="1"/>
    <x v="0"/>
    <n v="2677.0619999999999"/>
  </r>
  <r>
    <x v="1"/>
    <x v="3"/>
    <n v="2434.0672"/>
  </r>
  <r>
    <x v="1"/>
    <x v="3"/>
    <n v="2733.2267999999999"/>
  </r>
  <r>
    <x v="0"/>
    <x v="1"/>
    <n v="361.16199999999998"/>
  </r>
  <r>
    <x v="0"/>
    <x v="4"/>
    <n v="1758.2940000000001"/>
  </r>
  <r>
    <x v="1"/>
    <x v="2"/>
    <n v="605.50099999999998"/>
  </r>
  <r>
    <x v="0"/>
    <x v="1"/>
    <n v="362.32350000000002"/>
  </r>
  <r>
    <x v="1"/>
    <x v="4"/>
    <n v="1455.1325999999999"/>
  </r>
  <r>
    <x v="0"/>
    <x v="0"/>
    <n v="2320.2784000000001"/>
  </r>
  <r>
    <x v="0"/>
    <x v="4"/>
    <n v="324.02999999999997"/>
  </r>
  <r>
    <x v="1"/>
    <x v="0"/>
    <n v="1202.4012"/>
  </r>
  <r>
    <x v="1"/>
    <x v="4"/>
    <n v="863.60260000000005"/>
  </r>
  <r>
    <x v="0"/>
    <x v="4"/>
    <n v="167.76"/>
  </r>
  <r>
    <x v="0"/>
    <x v="3"/>
    <n v="579.24950000000001"/>
  </r>
  <r>
    <x v="1"/>
    <x v="1"/>
    <n v="1578.9780000000001"/>
  </r>
  <r>
    <x v="1"/>
    <x v="3"/>
    <n v="758.03660000000002"/>
  </r>
  <r>
    <x v="0"/>
    <x v="2"/>
    <n v="140.72"/>
  </r>
  <r>
    <x v="0"/>
    <x v="0"/>
    <n v="1176.9449999999999"/>
  </r>
  <r>
    <x v="1"/>
    <x v="2"/>
    <n v="229.614"/>
  </r>
  <r>
    <x v="0"/>
    <x v="0"/>
    <n v="2103.1763999999998"/>
  </r>
  <r>
    <x v="1"/>
    <x v="4"/>
    <n v="1801.4190000000001"/>
  </r>
  <r>
    <x v="1"/>
    <x v="3"/>
    <n v="221.61"/>
  </r>
  <r>
    <x v="0"/>
    <x v="0"/>
    <n v="727.28659999999991"/>
  </r>
  <r>
    <x v="0"/>
    <x v="2"/>
    <n v="1758.4811999999999"/>
  </r>
  <r>
    <x v="0"/>
    <x v="3"/>
    <n v="84.527199999999993"/>
  </r>
  <r>
    <x v="0"/>
    <x v="0"/>
    <n v="2155.2719999999999"/>
  </r>
  <r>
    <x v="1"/>
    <x v="1"/>
    <n v="104.6199"/>
  </r>
  <r>
    <x v="0"/>
    <x v="3"/>
    <n v="384.4665"/>
  </r>
  <r>
    <x v="0"/>
    <x v="0"/>
    <n v="1398.712"/>
  </r>
  <r>
    <x v="0"/>
    <x v="0"/>
    <n v="1250.8044"/>
  </r>
  <r>
    <x v="0"/>
    <x v="3"/>
    <n v="104.227"/>
  </r>
  <r>
    <x v="1"/>
    <x v="0"/>
    <n v="1340.0001999999999"/>
  </r>
  <r>
    <x v="0"/>
    <x v="1"/>
    <n v="299.4939"/>
  </r>
  <r>
    <x v="0"/>
    <x v="1"/>
    <n v="226.22540000000001"/>
  </r>
  <r>
    <x v="1"/>
    <x v="3"/>
    <n v="902.25379999999996"/>
  </r>
  <r>
    <x v="0"/>
    <x v="3"/>
    <n v="390.95979999999997"/>
  </r>
  <r>
    <x v="0"/>
    <x v="1"/>
    <n v="2280.3669"/>
  </r>
  <r>
    <x v="1"/>
    <x v="1"/>
    <n v="2291.73"/>
  </r>
  <r>
    <x v="0"/>
    <x v="0"/>
    <n v="1155.2436"/>
  </r>
  <r>
    <x v="0"/>
    <x v="0"/>
    <n v="511.35"/>
  </r>
  <r>
    <x v="0"/>
    <x v="0"/>
    <n v="125.1588"/>
  </r>
  <r>
    <x v="1"/>
    <x v="4"/>
    <n v="1523.0640000000001"/>
  </r>
  <r>
    <x v="1"/>
    <x v="4"/>
    <n v="1423.7184"/>
  </r>
  <r>
    <x v="0"/>
    <x v="1"/>
    <n v="642.90499999999997"/>
  </r>
  <r>
    <x v="0"/>
    <x v="2"/>
    <n v="174.40440000000001"/>
  </r>
  <r>
    <x v="0"/>
    <x v="3"/>
    <n v="1939.2012"/>
  </r>
  <r>
    <x v="0"/>
    <x v="1"/>
    <n v="2249.4911999999999"/>
  </r>
  <r>
    <x v="0"/>
    <x v="2"/>
    <n v="456.14399999999989"/>
  </r>
  <r>
    <x v="0"/>
    <x v="0"/>
    <n v="57.389600000000002"/>
  </r>
  <r>
    <x v="1"/>
    <x v="1"/>
    <n v="781.61599999999999"/>
  </r>
  <r>
    <x v="0"/>
    <x v="2"/>
    <n v="1348.2149999999999"/>
  </r>
  <r>
    <x v="0"/>
    <x v="0"/>
    <n v="607.86720000000003"/>
  </r>
  <r>
    <x v="0"/>
    <x v="1"/>
    <n v="314.82319999999999"/>
  </r>
  <r>
    <x v="1"/>
    <x v="3"/>
    <n v="1688.3248000000001"/>
  </r>
  <r>
    <x v="1"/>
    <x v="1"/>
    <n v="398.23939999999999"/>
  </r>
  <r>
    <x v="0"/>
    <x v="3"/>
    <n v="587.1508"/>
  </r>
  <r>
    <x v="1"/>
    <x v="1"/>
    <n v="705.5856"/>
  </r>
  <r>
    <x v="1"/>
    <x v="4"/>
    <n v="768.46379999999999"/>
  </r>
  <r>
    <x v="0"/>
    <x v="1"/>
    <n v="173.5488"/>
  </r>
  <r>
    <x v="0"/>
    <x v="1"/>
    <n v="308.79000000000002"/>
  </r>
  <r>
    <x v="0"/>
    <x v="3"/>
    <n v="435.0138"/>
  </r>
  <r>
    <x v="0"/>
    <x v="1"/>
    <n v="646.99899999999991"/>
  </r>
  <r>
    <x v="1"/>
    <x v="4"/>
    <n v="1207.7603999999999"/>
  </r>
  <r>
    <x v="0"/>
    <x v="1"/>
    <n v="1469.8719000000001"/>
  </r>
  <r>
    <x v="1"/>
    <x v="4"/>
    <n v="654.36219999999992"/>
  </r>
  <r>
    <x v="0"/>
    <x v="1"/>
    <n v="583.16999999999996"/>
  </r>
  <r>
    <x v="0"/>
    <x v="3"/>
    <n v="305.73"/>
  </r>
  <r>
    <x v="0"/>
    <x v="3"/>
    <n v="1352.4272000000001"/>
  </r>
  <r>
    <x v="1"/>
    <x v="2"/>
    <n v="1501.3362"/>
  </r>
  <r>
    <x v="0"/>
    <x v="2"/>
    <n v="2645.6747999999998"/>
  </r>
  <r>
    <x v="1"/>
    <x v="1"/>
    <n v="1142.2529999999999"/>
  </r>
  <r>
    <x v="0"/>
    <x v="3"/>
    <n v="86.620999999999995"/>
  </r>
  <r>
    <x v="1"/>
    <x v="3"/>
    <n v="3110.9863999999998"/>
  </r>
  <r>
    <x v="0"/>
    <x v="3"/>
    <n v="637.05600000000004"/>
  </r>
  <r>
    <x v="1"/>
    <x v="3"/>
    <n v="853.54520000000002"/>
  </r>
  <r>
    <x v="1"/>
    <x v="0"/>
    <n v="844.01370000000009"/>
  </r>
  <r>
    <x v="1"/>
    <x v="1"/>
    <n v="582.88409999999999"/>
  </r>
  <r>
    <x v="1"/>
    <x v="3"/>
    <n v="561.33439999999996"/>
  </r>
  <r>
    <x v="0"/>
    <x v="2"/>
    <n v="313.99"/>
  </r>
  <r>
    <x v="0"/>
    <x v="1"/>
    <n v="2280.0664000000002"/>
  </r>
  <r>
    <x v="1"/>
    <x v="0"/>
    <n v="196.67339999999999"/>
  </r>
  <r>
    <x v="1"/>
    <x v="4"/>
    <n v="719.27200000000005"/>
  </r>
  <r>
    <x v="1"/>
    <x v="3"/>
    <n v="649.89"/>
  </r>
  <r>
    <x v="0"/>
    <x v="1"/>
    <n v="454.01639999999998"/>
  </r>
  <r>
    <x v="0"/>
    <x v="0"/>
    <n v="1367.1368"/>
  </r>
  <r>
    <x v="0"/>
    <x v="4"/>
    <n v="581.58359999999993"/>
  </r>
  <r>
    <x v="1"/>
    <x v="2"/>
    <n v="1253.0011999999999"/>
  </r>
  <r>
    <x v="0"/>
    <x v="1"/>
    <n v="1017.7704"/>
  </r>
  <r>
    <x v="0"/>
    <x v="3"/>
    <n v="1666.95"/>
  </r>
  <r>
    <x v="0"/>
    <x v="0"/>
    <n v="188.78960000000001"/>
  </r>
  <r>
    <x v="0"/>
    <x v="1"/>
    <n v="2797.8164999999999"/>
  </r>
  <r>
    <x v="1"/>
    <x v="3"/>
    <n v="1544.9434000000001"/>
  </r>
  <r>
    <x v="1"/>
    <x v="4"/>
    <n v="1746.96"/>
  </r>
  <r>
    <x v="0"/>
    <x v="2"/>
    <n v="1321.5336"/>
  </r>
  <r>
    <x v="0"/>
    <x v="0"/>
    <n v="60.392200000000003"/>
  </r>
  <r>
    <x v="1"/>
    <x v="1"/>
    <n v="990.6336"/>
  </r>
  <r>
    <x v="1"/>
    <x v="0"/>
    <n v="813.46889999999996"/>
  </r>
  <r>
    <x v="0"/>
    <x v="3"/>
    <n v="825.02639999999997"/>
  </r>
  <r>
    <x v="1"/>
    <x v="3"/>
    <n v="103.56480000000001"/>
  </r>
  <r>
    <x v="1"/>
    <x v="0"/>
    <n v="2976.6039999999998"/>
  </r>
  <r>
    <x v="0"/>
    <x v="3"/>
    <n v="638.88440000000003"/>
  </r>
  <r>
    <x v="1"/>
    <x v="0"/>
    <n v="1383.5663999999999"/>
  </r>
  <r>
    <x v="0"/>
    <x v="0"/>
    <n v="3094.2208000000001"/>
  </r>
  <r>
    <x v="1"/>
    <x v="3"/>
    <n v="614.51080000000002"/>
  </r>
  <r>
    <x v="1"/>
    <x v="1"/>
    <n v="617.66549999999995"/>
  </r>
  <r>
    <x v="1"/>
    <x v="1"/>
    <n v="705.93360000000007"/>
  </r>
  <r>
    <x v="0"/>
    <x v="2"/>
    <n v="540.42079999999999"/>
  </r>
  <r>
    <x v="1"/>
    <x v="0"/>
    <n v="1654.7328"/>
  </r>
  <r>
    <x v="1"/>
    <x v="0"/>
    <n v="19.871600000000001"/>
  </r>
  <r>
    <x v="0"/>
    <x v="1"/>
    <n v="288.14519999999999"/>
  </r>
  <r>
    <x v="1"/>
    <x v="0"/>
    <n v="238.9716"/>
  </r>
  <r>
    <x v="0"/>
    <x v="4"/>
    <n v="217.26060000000001"/>
  </r>
  <r>
    <x v="0"/>
    <x v="4"/>
    <n v="837.42119999999989"/>
  </r>
  <r>
    <x v="0"/>
    <x v="2"/>
    <n v="2439.2984000000001"/>
  </r>
  <r>
    <x v="1"/>
    <x v="4"/>
    <n v="111.1434"/>
  </r>
  <r>
    <x v="0"/>
    <x v="1"/>
    <n v="2083.8663999999999"/>
  </r>
  <r>
    <x v="0"/>
    <x v="0"/>
    <n v="1802.1120000000001"/>
  </r>
  <r>
    <x v="1"/>
    <x v="1"/>
    <n v="1701.7506000000001"/>
  </r>
  <r>
    <x v="1"/>
    <x v="3"/>
    <n v="1554.5838000000001"/>
  </r>
  <r>
    <x v="0"/>
    <x v="3"/>
    <n v="53.817999999999998"/>
  </r>
  <r>
    <x v="1"/>
    <x v="0"/>
    <n v="2671.74"/>
  </r>
  <r>
    <x v="0"/>
    <x v="3"/>
    <n v="497.16419999999999"/>
  </r>
  <r>
    <x v="1"/>
    <x v="2"/>
    <n v="605.76"/>
  </r>
  <r>
    <x v="0"/>
    <x v="3"/>
    <n v="3502.9688000000001"/>
  </r>
  <r>
    <x v="0"/>
    <x v="3"/>
    <n v="271.17919999999998"/>
  </r>
  <r>
    <x v="0"/>
    <x v="1"/>
    <n v="263.04629999999997"/>
  </r>
  <r>
    <x v="0"/>
    <x v="3"/>
    <n v="52.150799999999997"/>
  </r>
  <r>
    <x v="0"/>
    <x v="1"/>
    <n v="843.02359999999999"/>
  </r>
  <r>
    <x v="0"/>
    <x v="4"/>
    <n v="223.51599999999999"/>
  </r>
  <r>
    <x v="0"/>
    <x v="1"/>
    <n v="1124.3964000000001"/>
  </r>
  <r>
    <x v="0"/>
    <x v="3"/>
    <n v="1618.6016"/>
  </r>
  <r>
    <x v="0"/>
    <x v="1"/>
    <n v="1759.434"/>
  </r>
  <r>
    <x v="0"/>
    <x v="4"/>
    <n v="2190.1320000000001"/>
  </r>
  <r>
    <x v="1"/>
    <x v="4"/>
    <n v="1892.7167999999999"/>
  </r>
  <r>
    <x v="1"/>
    <x v="3"/>
    <n v="178.51400000000001"/>
  </r>
  <r>
    <x v="0"/>
    <x v="0"/>
    <n v="152.0343"/>
  </r>
  <r>
    <x v="1"/>
    <x v="1"/>
    <n v="2282.2626"/>
  </r>
  <r>
    <x v="1"/>
    <x v="0"/>
    <n v="1990.0350000000001"/>
  </r>
  <r>
    <x v="0"/>
    <x v="1"/>
    <n v="1366.8979999999999"/>
  </r>
  <r>
    <x v="1"/>
    <x v="0"/>
    <n v="1885.5162"/>
  </r>
  <r>
    <x v="1"/>
    <x v="3"/>
    <n v="571.33180000000004"/>
  </r>
  <r>
    <x v="0"/>
    <x v="0"/>
    <n v="240.44820000000001"/>
  </r>
  <r>
    <x v="0"/>
    <x v="3"/>
    <n v="502.53"/>
  </r>
  <r>
    <x v="1"/>
    <x v="4"/>
    <n v="905.16559999999993"/>
  </r>
  <r>
    <x v="1"/>
    <x v="1"/>
    <n v="364.08"/>
  </r>
  <r>
    <x v="0"/>
    <x v="4"/>
    <n v="2925.7312000000002"/>
  </r>
  <r>
    <x v="0"/>
    <x v="2"/>
    <n v="111.1636"/>
  </r>
  <r>
    <x v="0"/>
    <x v="1"/>
    <n v="97.000199999999992"/>
  </r>
  <r>
    <x v="1"/>
    <x v="0"/>
    <n v="1492.9516000000001"/>
  </r>
  <r>
    <x v="1"/>
    <x v="3"/>
    <n v="1136.0935999999999"/>
  </r>
  <r>
    <x v="0"/>
    <x v="3"/>
    <n v="727.81799999999998"/>
  </r>
  <r>
    <x v="0"/>
    <x v="1"/>
    <n v="413.07299999999998"/>
  </r>
  <r>
    <x v="0"/>
    <x v="1"/>
    <n v="922.9692"/>
  </r>
  <r>
    <x v="0"/>
    <x v="4"/>
    <n v="336.45780000000002"/>
  </r>
  <r>
    <x v="0"/>
    <x v="2"/>
    <n v="2798.4132"/>
  </r>
  <r>
    <x v="1"/>
    <x v="3"/>
    <n v="1303.3905"/>
  </r>
  <r>
    <x v="1"/>
    <x v="4"/>
    <n v="1113.8820000000001"/>
  </r>
  <r>
    <x v="0"/>
    <x v="2"/>
    <n v="2700.3312000000001"/>
  </r>
  <r>
    <x v="1"/>
    <x v="2"/>
    <n v="130.93199999999999"/>
  </r>
  <r>
    <x v="0"/>
    <x v="0"/>
    <n v="2483.2800000000002"/>
  </r>
  <r>
    <x v="0"/>
    <x v="4"/>
    <n v="514.3424"/>
  </r>
  <r>
    <x v="1"/>
    <x v="0"/>
    <n v="973.02799999999991"/>
  </r>
  <r>
    <x v="0"/>
    <x v="2"/>
    <n v="1347.7384"/>
  </r>
  <r>
    <x v="0"/>
    <x v="2"/>
    <n v="1624.4892"/>
  </r>
  <r>
    <x v="0"/>
    <x v="2"/>
    <n v="428.89699999999999"/>
  </r>
  <r>
    <x v="1"/>
    <x v="4"/>
    <n v="303.81139999999999"/>
  </r>
  <r>
    <x v="0"/>
    <x v="1"/>
    <n v="3237.0576000000001"/>
  </r>
  <r>
    <x v="0"/>
    <x v="4"/>
    <n v="2243.3928000000001"/>
  </r>
  <r>
    <x v="1"/>
    <x v="2"/>
    <n v="72.799600000000012"/>
  </r>
  <r>
    <x v="1"/>
    <x v="3"/>
    <n v="1744.8368"/>
  </r>
  <r>
    <x v="0"/>
    <x v="4"/>
    <n v="883.71660000000008"/>
  </r>
  <r>
    <x v="1"/>
    <x v="4"/>
    <n v="1629.7616"/>
  </r>
  <r>
    <x v="1"/>
    <x v="4"/>
    <n v="1616.2152000000001"/>
  </r>
  <r>
    <x v="1"/>
    <x v="0"/>
    <n v="24.13"/>
  </r>
  <r>
    <x v="0"/>
    <x v="0"/>
    <n v="510.22019999999998"/>
  </r>
  <r>
    <x v="1"/>
    <x v="4"/>
    <n v="529.67700000000002"/>
  </r>
  <r>
    <x v="1"/>
    <x v="2"/>
    <n v="102.172"/>
  </r>
  <r>
    <x v="0"/>
    <x v="3"/>
    <n v="2409.8216000000002"/>
  </r>
  <r>
    <x v="1"/>
    <x v="2"/>
    <n v="1810.8324"/>
  </r>
  <r>
    <x v="0"/>
    <x v="0"/>
    <n v="50.048000000000002"/>
  </r>
  <r>
    <x v="1"/>
    <x v="0"/>
    <n v="1276.6415999999999"/>
  </r>
  <r>
    <x v="0"/>
    <x v="2"/>
    <n v="1418.3784000000001"/>
  </r>
  <r>
    <x v="0"/>
    <x v="0"/>
    <n v="2031.7927999999999"/>
  </r>
  <r>
    <x v="1"/>
    <x v="2"/>
    <n v="2407.0583999999999"/>
  </r>
  <r>
    <x v="0"/>
    <x v="1"/>
    <n v="1058.1600000000001"/>
  </r>
  <r>
    <x v="0"/>
    <x v="1"/>
    <n v="380.84580000000011"/>
  </r>
  <r>
    <x v="0"/>
    <x v="2"/>
    <n v="865.03629999999998"/>
  </r>
  <r>
    <x v="1"/>
    <x v="2"/>
    <n v="649.60500000000002"/>
  </r>
  <r>
    <x v="0"/>
    <x v="2"/>
    <n v="1748.5209"/>
  </r>
  <r>
    <x v="1"/>
    <x v="4"/>
    <n v="609.45839999999998"/>
  </r>
  <r>
    <x v="0"/>
    <x v="3"/>
    <n v="2922.2952"/>
  </r>
  <r>
    <x v="1"/>
    <x v="1"/>
    <n v="545.68079999999998"/>
  </r>
  <r>
    <x v="1"/>
    <x v="3"/>
    <n v="99.269200000000012"/>
  </r>
  <r>
    <x v="0"/>
    <x v="3"/>
    <n v="1025.8499999999999"/>
  </r>
  <r>
    <x v="1"/>
    <x v="0"/>
    <n v="1140.4559999999999"/>
  </r>
  <r>
    <x v="0"/>
    <x v="0"/>
    <n v="508.88639999999998"/>
  </r>
  <r>
    <x v="0"/>
    <x v="4"/>
    <n v="1181.7431999999999"/>
  </r>
  <r>
    <x v="0"/>
    <x v="0"/>
    <n v="1566.5663999999999"/>
  </r>
  <r>
    <x v="1"/>
    <x v="1"/>
    <n v="568.61479999999995"/>
  </r>
  <r>
    <x v="1"/>
    <x v="0"/>
    <n v="1208.2028"/>
  </r>
  <r>
    <x v="0"/>
    <x v="2"/>
    <n v="493.64280000000002"/>
  </r>
  <r>
    <x v="1"/>
    <x v="4"/>
    <n v="2065.5936000000002"/>
  </r>
  <r>
    <x v="0"/>
    <x v="3"/>
    <n v="199.7961"/>
  </r>
  <r>
    <x v="1"/>
    <x v="3"/>
    <n v="880.66160000000002"/>
  </r>
  <r>
    <x v="0"/>
    <x v="0"/>
    <n v="93.8232"/>
  </r>
  <r>
    <x v="0"/>
    <x v="1"/>
    <n v="3539.8656000000001"/>
  </r>
  <r>
    <x v="0"/>
    <x v="3"/>
    <n v="1595.0952"/>
  </r>
  <r>
    <x v="0"/>
    <x v="2"/>
    <n v="1815.7539999999999"/>
  </r>
  <r>
    <x v="1"/>
    <x v="1"/>
    <n v="1308.5927999999999"/>
  </r>
  <r>
    <x v="0"/>
    <x v="1"/>
    <n v="782.16000000000008"/>
  </r>
  <r>
    <x v="1"/>
    <x v="3"/>
    <n v="1876.3152"/>
  </r>
  <r>
    <x v="0"/>
    <x v="1"/>
    <n v="982.22879999999998"/>
  </r>
  <r>
    <x v="0"/>
    <x v="1"/>
    <n v="517.89649999999995"/>
  </r>
  <r>
    <x v="0"/>
    <x v="0"/>
    <n v="198.7782"/>
  </r>
  <r>
    <x v="0"/>
    <x v="3"/>
    <n v="1814.9831999999999"/>
  </r>
  <r>
    <x v="0"/>
    <x v="2"/>
    <n v="1278.4896000000001"/>
  </r>
  <r>
    <x v="0"/>
    <x v="1"/>
    <n v="339.2466"/>
  </r>
  <r>
    <x v="1"/>
    <x v="0"/>
    <n v="1343.0316"/>
  </r>
  <r>
    <x v="1"/>
    <x v="4"/>
    <n v="361.49579999999997"/>
  </r>
  <r>
    <x v="0"/>
    <x v="3"/>
    <n v="318.30759999999998"/>
  </r>
  <r>
    <x v="0"/>
    <x v="0"/>
    <n v="751.27260000000001"/>
  </r>
  <r>
    <x v="1"/>
    <x v="0"/>
    <n v="615.08299999999997"/>
  </r>
  <r>
    <x v="0"/>
    <x v="3"/>
    <n v="153.11150000000001"/>
  </r>
  <r>
    <x v="0"/>
    <x v="0"/>
    <n v="1123.434"/>
  </r>
  <r>
    <x v="1"/>
    <x v="1"/>
    <n v="354.56400000000002"/>
  </r>
  <r>
    <x v="0"/>
    <x v="0"/>
    <n v="553.68640000000005"/>
  </r>
  <r>
    <x v="1"/>
    <x v="4"/>
    <n v="1078.8173999999999"/>
  </r>
  <r>
    <x v="0"/>
    <x v="4"/>
    <n v="790.76589999999999"/>
  </r>
  <r>
    <x v="1"/>
    <x v="3"/>
    <n v="2462.34"/>
  </r>
  <r>
    <x v="1"/>
    <x v="0"/>
    <n v="940.69"/>
  </r>
  <r>
    <x v="0"/>
    <x v="3"/>
    <n v="1347.4559999999999"/>
  </r>
  <r>
    <x v="0"/>
    <x v="0"/>
    <n v="763.15719999999999"/>
  </r>
  <r>
    <x v="0"/>
    <x v="0"/>
    <n v="285.83940000000001"/>
  </r>
  <r>
    <x v="0"/>
    <x v="1"/>
    <n v="2324.556"/>
  </r>
  <r>
    <x v="0"/>
    <x v="3"/>
    <n v="1232.952"/>
  </r>
  <r>
    <x v="0"/>
    <x v="4"/>
    <n v="341.00299999999999"/>
  </r>
  <r>
    <x v="1"/>
    <x v="4"/>
    <n v="1737.9911999999999"/>
  </r>
  <r>
    <x v="0"/>
    <x v="2"/>
    <n v="1765.1759999999999"/>
  </r>
  <r>
    <x v="0"/>
    <x v="2"/>
    <n v="127.794"/>
  </r>
  <r>
    <x v="0"/>
    <x v="2"/>
    <n v="491.46989999999988"/>
  </r>
  <r>
    <x v="0"/>
    <x v="2"/>
    <n v="133.339"/>
  </r>
  <r>
    <x v="0"/>
    <x v="3"/>
    <n v="487.74599999999998"/>
  </r>
  <r>
    <x v="0"/>
    <x v="4"/>
    <n v="2145.7485000000001"/>
  </r>
  <r>
    <x v="0"/>
    <x v="3"/>
    <n v="1575.0724"/>
  </r>
  <r>
    <x v="0"/>
    <x v="4"/>
    <n v="1635.2616"/>
  </r>
  <r>
    <x v="0"/>
    <x v="2"/>
    <n v="236.7372"/>
  </r>
  <r>
    <x v="0"/>
    <x v="2"/>
    <n v="488.71679999999998"/>
  </r>
  <r>
    <x v="0"/>
    <x v="4"/>
    <n v="2315.8519999999999"/>
  </r>
  <r>
    <x v="0"/>
    <x v="3"/>
    <n v="1267.9744000000001"/>
  </r>
  <r>
    <x v="1"/>
    <x v="1"/>
    <n v="981.9864"/>
  </r>
  <r>
    <x v="0"/>
    <x v="3"/>
    <n v="442.61489999999998"/>
  </r>
  <r>
    <x v="1"/>
    <x v="4"/>
    <n v="989.93680000000006"/>
  </r>
  <r>
    <x v="0"/>
    <x v="4"/>
    <n v="551.25900000000001"/>
  </r>
  <r>
    <x v="1"/>
    <x v="3"/>
    <n v="43.144199999999998"/>
  </r>
  <r>
    <x v="0"/>
    <x v="2"/>
    <n v="1210.8714"/>
  </r>
  <r>
    <x v="1"/>
    <x v="3"/>
    <n v="2943.5295999999998"/>
  </r>
  <r>
    <x v="0"/>
    <x v="1"/>
    <n v="1058.4480000000001"/>
  </r>
  <r>
    <x v="1"/>
    <x v="3"/>
    <n v="1695.3074999999999"/>
  </r>
  <r>
    <x v="1"/>
    <x v="2"/>
    <n v="2141.85"/>
  </r>
  <r>
    <x v="0"/>
    <x v="1"/>
    <n v="1287.3599999999999"/>
  </r>
  <r>
    <x v="1"/>
    <x v="2"/>
    <n v="328.75240000000002"/>
  </r>
  <r>
    <x v="1"/>
    <x v="0"/>
    <n v="1958.144"/>
  </r>
  <r>
    <x v="0"/>
    <x v="1"/>
    <n v="39.973999999999997"/>
  </r>
  <r>
    <x v="0"/>
    <x v="0"/>
    <n v="654.36559999999997"/>
  </r>
  <r>
    <x v="1"/>
    <x v="2"/>
    <n v="3032.6559999999999"/>
  </r>
  <r>
    <x v="1"/>
    <x v="1"/>
    <n v="166.82490000000001"/>
  </r>
  <r>
    <x v="1"/>
    <x v="1"/>
    <n v="465.83199999999999"/>
  </r>
  <r>
    <x v="0"/>
    <x v="2"/>
    <n v="188.04239999999999"/>
  </r>
  <r>
    <x v="0"/>
    <x v="2"/>
    <n v="614.07420000000002"/>
  </r>
  <r>
    <x v="0"/>
    <x v="1"/>
    <n v="1664.8109999999999"/>
  </r>
  <r>
    <x v="1"/>
    <x v="0"/>
    <n v="1657.0092"/>
  </r>
  <r>
    <x v="1"/>
    <x v="2"/>
    <n v="127.29600000000001"/>
  </r>
  <r>
    <x v="1"/>
    <x v="0"/>
    <n v="1720.7438"/>
  </r>
  <r>
    <x v="1"/>
    <x v="3"/>
    <n v="1503.1768"/>
  </r>
  <r>
    <x v="1"/>
    <x v="1"/>
    <n v="102.37520000000001"/>
  </r>
  <r>
    <x v="0"/>
    <x v="1"/>
    <n v="791.88479999999993"/>
  </r>
  <r>
    <x v="0"/>
    <x v="0"/>
    <n v="2319.4512"/>
  </r>
  <r>
    <x v="1"/>
    <x v="0"/>
    <n v="1296.261"/>
  </r>
  <r>
    <x v="1"/>
    <x v="0"/>
    <n v="910.2636"/>
  </r>
  <r>
    <x v="0"/>
    <x v="4"/>
    <n v="794.50919999999996"/>
  </r>
  <r>
    <x v="1"/>
    <x v="0"/>
    <n v="2458.46"/>
  </r>
  <r>
    <x v="1"/>
    <x v="4"/>
    <n v="749.03039999999999"/>
  </r>
  <r>
    <x v="1"/>
    <x v="3"/>
    <n v="2224.2815999999998"/>
  </r>
  <r>
    <x v="1"/>
    <x v="4"/>
    <n v="774.57599999999991"/>
  </r>
  <r>
    <x v="1"/>
    <x v="2"/>
    <n v="34.178400000000003"/>
  </r>
  <r>
    <x v="0"/>
    <x v="3"/>
    <n v="2396.0799000000002"/>
  </r>
  <r>
    <x v="1"/>
    <x v="0"/>
    <n v="1624.443"/>
  </r>
  <r>
    <x v="1"/>
    <x v="1"/>
    <n v="910.36439999999993"/>
  </r>
  <r>
    <x v="0"/>
    <x v="3"/>
    <n v="537.38969999999995"/>
  </r>
  <r>
    <x v="1"/>
    <x v="1"/>
    <n v="758.24"/>
  </r>
  <r>
    <x v="0"/>
    <x v="4"/>
    <n v="773.03039999999999"/>
  </r>
  <r>
    <x v="1"/>
    <x v="0"/>
    <n v="1558.9272000000001"/>
  </r>
  <r>
    <x v="0"/>
    <x v="3"/>
    <n v="948.69359999999983"/>
  </r>
  <r>
    <x v="0"/>
    <x v="2"/>
    <n v="96.459199999999996"/>
  </r>
  <r>
    <x v="1"/>
    <x v="0"/>
    <n v="2871.3679999999999"/>
  </r>
  <r>
    <x v="0"/>
    <x v="1"/>
    <n v="483.94639999999998"/>
  </r>
  <r>
    <x v="1"/>
    <x v="1"/>
    <n v="2916.42"/>
  </r>
  <r>
    <x v="0"/>
    <x v="1"/>
    <n v="1146.8154"/>
  </r>
  <r>
    <x v="1"/>
    <x v="2"/>
    <n v="2819.0064000000002"/>
  </r>
  <r>
    <x v="1"/>
    <x v="1"/>
    <n v="2650.2919999999999"/>
  </r>
  <r>
    <x v="0"/>
    <x v="1"/>
    <n v="2235.4787999999999"/>
  </r>
  <r>
    <x v="1"/>
    <x v="1"/>
    <n v="459.28840000000002"/>
  </r>
  <r>
    <x v="0"/>
    <x v="0"/>
    <n v="464.42550000000011"/>
  </r>
  <r>
    <x v="1"/>
    <x v="4"/>
    <n v="562.35899999999992"/>
  </r>
  <r>
    <x v="0"/>
    <x v="0"/>
    <n v="725.3442"/>
  </r>
  <r>
    <x v="0"/>
    <x v="0"/>
    <n v="1894.08"/>
  </r>
  <r>
    <x v="0"/>
    <x v="2"/>
    <n v="650.91600000000005"/>
  </r>
  <r>
    <x v="1"/>
    <x v="1"/>
    <n v="143.24039999999999"/>
  </r>
  <r>
    <x v="1"/>
    <x v="1"/>
    <n v="1093.2937999999999"/>
  </r>
  <r>
    <x v="1"/>
    <x v="3"/>
    <n v="1487.4636"/>
  </r>
  <r>
    <x v="0"/>
    <x v="0"/>
    <n v="64.125600000000006"/>
  </r>
  <r>
    <x v="1"/>
    <x v="2"/>
    <n v="383.00200000000001"/>
  </r>
  <r>
    <x v="0"/>
    <x v="1"/>
    <n v="3339.8263999999999"/>
  </r>
  <r>
    <x v="1"/>
    <x v="1"/>
    <n v="122.1327"/>
  </r>
  <r>
    <x v="0"/>
    <x v="1"/>
    <n v="571.63920000000007"/>
  </r>
  <r>
    <x v="1"/>
    <x v="2"/>
    <n v="625.46579999999994"/>
  </r>
  <r>
    <x v="0"/>
    <x v="1"/>
    <n v="838.12279999999998"/>
  </r>
  <r>
    <x v="0"/>
    <x v="2"/>
    <n v="1061.9100000000001"/>
  </r>
  <r>
    <x v="0"/>
    <x v="4"/>
    <n v="146.57919999999999"/>
  </r>
  <r>
    <x v="1"/>
    <x v="3"/>
    <n v="2350.4888000000001"/>
  </r>
  <r>
    <x v="0"/>
    <x v="1"/>
    <n v="128.95679999999999"/>
  </r>
  <r>
    <x v="1"/>
    <x v="2"/>
    <n v="2282.9663999999998"/>
  </r>
  <r>
    <x v="0"/>
    <x v="0"/>
    <n v="1956.0320999999999"/>
  </r>
  <r>
    <x v="0"/>
    <x v="3"/>
    <n v="93.653999999999996"/>
  </r>
  <r>
    <x v="0"/>
    <x v="0"/>
    <n v="319.07839999999999"/>
  </r>
  <r>
    <x v="0"/>
    <x v="0"/>
    <n v="1549.9155000000001"/>
  </r>
  <r>
    <x v="0"/>
    <x v="3"/>
    <n v="1307.3345999999999"/>
  </r>
  <r>
    <x v="0"/>
    <x v="1"/>
    <n v="2829.7228"/>
  </r>
  <r>
    <x v="0"/>
    <x v="3"/>
    <n v="232.42320000000001"/>
  </r>
  <r>
    <x v="0"/>
    <x v="1"/>
    <n v="2084.3328000000001"/>
  </r>
  <r>
    <x v="1"/>
    <x v="3"/>
    <n v="984.37"/>
  </r>
  <r>
    <x v="0"/>
    <x v="4"/>
    <n v="418.15839999999997"/>
  </r>
  <r>
    <x v="1"/>
    <x v="4"/>
    <n v="38.003799999999998"/>
  </r>
  <r>
    <x v="0"/>
    <x v="3"/>
    <n v="1046.5488"/>
  </r>
  <r>
    <x v="0"/>
    <x v="3"/>
    <n v="1356.885"/>
  </r>
  <r>
    <x v="1"/>
    <x v="0"/>
    <n v="502.75240000000002"/>
  </r>
  <r>
    <x v="1"/>
    <x v="4"/>
    <n v="793.38690000000008"/>
  </r>
  <r>
    <x v="1"/>
    <x v="0"/>
    <n v="2075.913"/>
  </r>
  <r>
    <x v="1"/>
    <x v="1"/>
    <n v="2513.8984"/>
  </r>
  <r>
    <x v="1"/>
    <x v="0"/>
    <n v="895.53420000000006"/>
  </r>
  <r>
    <x v="1"/>
    <x v="0"/>
    <n v="1443.2418"/>
  </r>
  <r>
    <x v="0"/>
    <x v="0"/>
    <n v="762.00299999999993"/>
  </r>
  <r>
    <x v="1"/>
    <x v="0"/>
    <n v="223.59200000000001"/>
  </r>
  <r>
    <x v="0"/>
    <x v="3"/>
    <n v="846.74879999999996"/>
  </r>
  <r>
    <x v="1"/>
    <x v="0"/>
    <n v="757.16760000000011"/>
  </r>
  <r>
    <x v="1"/>
    <x v="3"/>
    <n v="709.12709999999993"/>
  </r>
  <r>
    <x v="1"/>
    <x v="2"/>
    <n v="810.09719999999993"/>
  </r>
  <r>
    <x v="1"/>
    <x v="3"/>
    <n v="942.22800000000007"/>
  </r>
  <r>
    <x v="0"/>
    <x v="2"/>
    <n v="1099.76"/>
  </r>
  <r>
    <x v="1"/>
    <x v="3"/>
    <n v="47.621200000000002"/>
  </r>
  <r>
    <x v="0"/>
    <x v="1"/>
    <n v="1505.1168"/>
  </r>
  <r>
    <x v="0"/>
    <x v="1"/>
    <n v="855.98310000000004"/>
  </r>
  <r>
    <x v="0"/>
    <x v="3"/>
    <n v="1734.18"/>
  </r>
  <r>
    <x v="1"/>
    <x v="4"/>
    <n v="1662.5311999999999"/>
  </r>
  <r>
    <x v="0"/>
    <x v="3"/>
    <n v="1184.8900000000001"/>
  </r>
  <r>
    <x v="0"/>
    <x v="3"/>
    <n v="559.79949999999997"/>
  </r>
  <r>
    <x v="1"/>
    <x v="3"/>
    <n v="630.1866"/>
  </r>
  <r>
    <x v="1"/>
    <x v="3"/>
    <n v="355.2448"/>
  </r>
  <r>
    <x v="1"/>
    <x v="0"/>
    <n v="2373.462"/>
  </r>
  <r>
    <x v="1"/>
    <x v="0"/>
    <n v="579.58840000000009"/>
  </r>
  <r>
    <x v="1"/>
    <x v="2"/>
    <n v="626.37120000000004"/>
  </r>
  <r>
    <x v="1"/>
    <x v="1"/>
    <n v="715.30049999999994"/>
  </r>
  <r>
    <x v="1"/>
    <x v="2"/>
    <n v="134.95679999999999"/>
  </r>
  <r>
    <x v="0"/>
    <x v="3"/>
    <n v="994.48200000000008"/>
  </r>
  <r>
    <x v="0"/>
    <x v="0"/>
    <n v="1301.8758"/>
  </r>
  <r>
    <x v="1"/>
    <x v="0"/>
    <n v="574.88300000000004"/>
  </r>
  <r>
    <x v="0"/>
    <x v="1"/>
    <n v="2139.3312000000001"/>
  </r>
  <r>
    <x v="1"/>
    <x v="2"/>
    <n v="274.45229999999998"/>
  </r>
  <r>
    <x v="1"/>
    <x v="2"/>
    <n v="1706.43"/>
  </r>
  <r>
    <x v="1"/>
    <x v="0"/>
    <n v="599.471"/>
  </r>
  <r>
    <x v="1"/>
    <x v="4"/>
    <n v="1070.7619999999999"/>
  </r>
  <r>
    <x v="1"/>
    <x v="1"/>
    <n v="591.70319999999992"/>
  </r>
  <r>
    <x v="1"/>
    <x v="0"/>
    <n v="2504.067"/>
  </r>
  <r>
    <x v="0"/>
    <x v="3"/>
    <n v="270.51639999999998"/>
  </r>
  <r>
    <x v="1"/>
    <x v="3"/>
    <n v="1128.732"/>
  </r>
  <r>
    <x v="0"/>
    <x v="0"/>
    <n v="1119.4092000000001"/>
  </r>
  <r>
    <x v="1"/>
    <x v="2"/>
    <n v="259.37630000000001"/>
  </r>
  <r>
    <x v="0"/>
    <x v="2"/>
    <n v="729.39"/>
  </r>
  <r>
    <x v="1"/>
    <x v="2"/>
    <n v="591.30719999999997"/>
  </r>
  <r>
    <x v="1"/>
    <x v="2"/>
    <n v="340.2"/>
  </r>
  <r>
    <x v="0"/>
    <x v="4"/>
    <n v="2779.5931999999998"/>
  </r>
  <r>
    <x v="0"/>
    <x v="0"/>
    <n v="548.52240000000006"/>
  </r>
  <r>
    <x v="0"/>
    <x v="1"/>
    <n v="1034.7036000000001"/>
  </r>
  <r>
    <x v="0"/>
    <x v="0"/>
    <n v="1532.3904"/>
  </r>
  <r>
    <x v="1"/>
    <x v="3"/>
    <n v="1648.6679999999999"/>
  </r>
  <r>
    <x v="1"/>
    <x v="2"/>
    <n v="786.03139999999996"/>
  </r>
  <r>
    <x v="0"/>
    <x v="2"/>
    <n v="887.86320000000001"/>
  </r>
  <r>
    <x v="1"/>
    <x v="1"/>
    <n v="2935.8252000000002"/>
  </r>
  <r>
    <x v="1"/>
    <x v="4"/>
    <n v="1882.1952000000001"/>
  </r>
  <r>
    <x v="0"/>
    <x v="2"/>
    <n v="1120.4751000000001"/>
  </r>
  <r>
    <x v="1"/>
    <x v="1"/>
    <n v="493.05959999999999"/>
  </r>
  <r>
    <x v="1"/>
    <x v="0"/>
    <n v="637.37399999999991"/>
  </r>
  <r>
    <x v="0"/>
    <x v="0"/>
    <n v="163.5744"/>
  </r>
  <r>
    <x v="1"/>
    <x v="2"/>
    <n v="1051.7360000000001"/>
  </r>
  <r>
    <x v="1"/>
    <x v="2"/>
    <n v="3242.1668"/>
  </r>
  <r>
    <x v="0"/>
    <x v="3"/>
    <n v="322.98989999999998"/>
  </r>
  <r>
    <x v="1"/>
    <x v="1"/>
    <n v="51.138399999999997"/>
  </r>
  <r>
    <x v="0"/>
    <x v="1"/>
    <n v="817.79430000000002"/>
  </r>
  <r>
    <x v="0"/>
    <x v="1"/>
    <n v="1313.1166000000001"/>
  </r>
  <r>
    <x v="0"/>
    <x v="2"/>
    <n v="509.75909999999999"/>
  </r>
  <r>
    <x v="1"/>
    <x v="0"/>
    <n v="78.586799999999997"/>
  </r>
  <r>
    <x v="1"/>
    <x v="3"/>
    <n v="889.83"/>
  </r>
  <r>
    <x v="1"/>
    <x v="0"/>
    <n v="366.858"/>
  </r>
  <r>
    <x v="1"/>
    <x v="3"/>
    <n v="565.90890000000002"/>
  </r>
  <r>
    <x v="1"/>
    <x v="3"/>
    <n v="64.799499999999995"/>
  </r>
  <r>
    <x v="1"/>
    <x v="4"/>
    <n v="1264.335"/>
  </r>
  <r>
    <x v="1"/>
    <x v="2"/>
    <n v="346.48399999999998"/>
  </r>
  <r>
    <x v="1"/>
    <x v="2"/>
    <n v="1564.0116"/>
  </r>
  <r>
    <x v="0"/>
    <x v="3"/>
    <n v="592.50740000000008"/>
  </r>
  <r>
    <x v="1"/>
    <x v="3"/>
    <n v="1510.7190000000001"/>
  </r>
  <r>
    <x v="1"/>
    <x v="4"/>
    <n v="1106.3094000000001"/>
  </r>
  <r>
    <x v="0"/>
    <x v="3"/>
    <n v="700.40520000000004"/>
  </r>
  <r>
    <x v="1"/>
    <x v="4"/>
    <n v="320.892"/>
  </r>
  <r>
    <x v="0"/>
    <x v="3"/>
    <n v="2704.47"/>
  </r>
  <r>
    <x v="0"/>
    <x v="3"/>
    <n v="506.709"/>
  </r>
  <r>
    <x v="0"/>
    <x v="3"/>
    <n v="595.41"/>
  </r>
  <r>
    <x v="1"/>
    <x v="2"/>
    <n v="953.38679999999999"/>
  </r>
  <r>
    <x v="0"/>
    <x v="0"/>
    <n v="2317.6383999999998"/>
  </r>
  <r>
    <x v="1"/>
    <x v="0"/>
    <n v="88.814799999999991"/>
  </r>
  <r>
    <x v="1"/>
    <x v="0"/>
    <n v="316.89359999999999"/>
  </r>
  <r>
    <x v="0"/>
    <x v="2"/>
    <n v="545.48239999999998"/>
  </r>
  <r>
    <x v="0"/>
    <x v="0"/>
    <n v="757.39"/>
  </r>
  <r>
    <x v="1"/>
    <x v="0"/>
    <n v="152.2801"/>
  </r>
  <r>
    <x v="0"/>
    <x v="2"/>
    <n v="1755.5383999999999"/>
  </r>
  <r>
    <x v="1"/>
    <x v="3"/>
    <n v="2155.2228"/>
  </r>
  <r>
    <x v="0"/>
    <x v="3"/>
    <n v="905.23"/>
  </r>
  <r>
    <x v="0"/>
    <x v="3"/>
    <n v="274.03109999999998"/>
  </r>
  <r>
    <x v="1"/>
    <x v="3"/>
    <n v="2391.4526999999998"/>
  </r>
  <r>
    <x v="0"/>
    <x v="2"/>
    <n v="1014.2588"/>
  </r>
  <r>
    <x v="0"/>
    <x v="0"/>
    <n v="2694.3045000000002"/>
  </r>
  <r>
    <x v="1"/>
    <x v="1"/>
    <n v="170.4404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98.41640000000001"/>
    <x v="0"/>
  </r>
  <r>
    <n v="228.7893"/>
    <x v="0"/>
  </r>
  <r>
    <n v="2742.15"/>
    <x v="1"/>
  </r>
  <r>
    <n v="774.0684"/>
    <x v="1"/>
  </r>
  <r>
    <n v="1833.4380000000001"/>
    <x v="0"/>
  </r>
  <r>
    <n v="357.23430000000002"/>
    <x v="2"/>
  </r>
  <r>
    <n v="1335.027"/>
    <x v="2"/>
  </r>
  <r>
    <n v="1054.5612000000001"/>
    <x v="1"/>
  </r>
  <r>
    <n v="1250.6175000000001"/>
    <x v="0"/>
  </r>
  <r>
    <n v="1344.6818000000001"/>
    <x v="3"/>
  </r>
  <r>
    <n v="259.1259"/>
    <x v="0"/>
  </r>
  <r>
    <n v="952.57439999999997"/>
    <x v="0"/>
  </r>
  <r>
    <n v="2552.5367999999999"/>
    <x v="2"/>
  </r>
  <r>
    <n v="443.66"/>
    <x v="0"/>
  </r>
  <r>
    <n v="1145.8548000000001"/>
    <x v="0"/>
  </r>
  <r>
    <n v="2509.4591999999998"/>
    <x v="2"/>
  </r>
  <r>
    <n v="677.97"/>
    <x v="0"/>
  </r>
  <r>
    <n v="774.14260000000002"/>
    <x v="2"/>
  </r>
  <r>
    <n v="838.84500000000003"/>
    <x v="2"/>
  </r>
  <r>
    <n v="1782.4512"/>
    <x v="0"/>
  </r>
  <r>
    <n v="2159.4276"/>
    <x v="0"/>
  </r>
  <r>
    <n v="459.85680000000002"/>
    <x v="0"/>
  </r>
  <r>
    <n v="2850.1122"/>
    <x v="0"/>
  </r>
  <r>
    <n v="661.73760000000004"/>
    <x v="1"/>
  </r>
  <r>
    <n v="216.50399999999999"/>
    <x v="3"/>
  </r>
  <r>
    <n v="2933.3224"/>
    <x v="0"/>
  </r>
  <r>
    <n v="599.65440000000001"/>
    <x v="1"/>
  </r>
  <r>
    <n v="2030.5700999999999"/>
    <x v="1"/>
  </r>
  <r>
    <n v="132.09379999999999"/>
    <x v="2"/>
  </r>
  <r>
    <n v="1535.6780000000001"/>
    <x v="0"/>
  </r>
  <r>
    <n v="373.56060000000002"/>
    <x v="0"/>
  </r>
  <r>
    <n v="288.98239999999998"/>
    <x v="0"/>
  </r>
  <r>
    <n v="1154.8943999999999"/>
    <x v="1"/>
  </r>
  <r>
    <n v="1219.4269999999999"/>
    <x v="3"/>
  </r>
  <r>
    <n v="2148.1212"/>
    <x v="0"/>
  </r>
  <r>
    <n v="354.32639999999998"/>
    <x v="0"/>
  </r>
  <r>
    <n v="1409.9903999999999"/>
    <x v="2"/>
  </r>
  <r>
    <n v="266.65440000000001"/>
    <x v="0"/>
  </r>
  <r>
    <n v="2764.8031999999998"/>
    <x v="0"/>
  </r>
  <r>
    <n v="1105.3432"/>
    <x v="0"/>
  </r>
  <r>
    <n v="1625.3796"/>
    <x v="0"/>
  </r>
  <r>
    <n v="945.21720000000016"/>
    <x v="1"/>
  </r>
  <r>
    <n v="1537.452"/>
    <x v="2"/>
  </r>
  <r>
    <n v="1864.3176000000001"/>
    <x v="0"/>
  </r>
  <r>
    <n v="322.3528"/>
    <x v="0"/>
  </r>
  <r>
    <n v="1050.5039999999999"/>
    <x v="1"/>
  </r>
  <r>
    <n v="393.5686"/>
    <x v="0"/>
  </r>
  <r>
    <n v="116.77079999999999"/>
    <x v="0"/>
  </r>
  <r>
    <n v="372.33359999999999"/>
    <x v="0"/>
  </r>
  <r>
    <n v="707.77440000000013"/>
    <x v="0"/>
  </r>
  <r>
    <n v="190.83600000000001"/>
    <x v="2"/>
  </r>
  <r>
    <n v="169.9854"/>
    <x v="2"/>
  </r>
  <r>
    <n v="486.06330000000003"/>
    <x v="3"/>
  </r>
  <r>
    <n v="783.30449999999996"/>
    <x v="1"/>
  </r>
  <r>
    <n v="1592.4947999999999"/>
    <x v="0"/>
  </r>
  <r>
    <n v="783.59400000000005"/>
    <x v="0"/>
  </r>
  <r>
    <n v="1567.356"/>
    <x v="3"/>
  </r>
  <r>
    <n v="979.43039999999996"/>
    <x v="0"/>
  </r>
  <r>
    <n v="2552.3015999999998"/>
    <x v="2"/>
  </r>
  <r>
    <n v="767.17410000000007"/>
    <x v="0"/>
  </r>
  <r>
    <n v="180.93530000000001"/>
    <x v="0"/>
  </r>
  <r>
    <n v="307.43439999999998"/>
    <x v="2"/>
  </r>
  <r>
    <n v="412.66719999999998"/>
    <x v="0"/>
  </r>
  <r>
    <n v="230.60300000000001"/>
    <x v="0"/>
  </r>
  <r>
    <n v="1088.6371340062115"/>
    <x v="0"/>
  </r>
  <r>
    <n v="1301.9864"/>
    <x v="0"/>
  </r>
  <r>
    <n v="2670.74"/>
    <x v="2"/>
  </r>
  <r>
    <n v="791.33600000000001"/>
    <x v="2"/>
  </r>
  <r>
    <n v="204.93440000000001"/>
    <x v="0"/>
  </r>
  <r>
    <n v="1706.1695999999999"/>
    <x v="0"/>
  </r>
  <r>
    <n v="1087.997808251168"/>
    <x v="0"/>
  </r>
  <r>
    <n v="1243.038"/>
    <x v="0"/>
  </r>
  <r>
    <n v="503.97620000000012"/>
    <x v="0"/>
  </r>
  <r>
    <n v="968.18819999999994"/>
    <x v="0"/>
  </r>
  <r>
    <n v="166.482"/>
    <x v="1"/>
  </r>
  <r>
    <n v="2156.5544"/>
    <x v="0"/>
  </r>
  <r>
    <n v="1029.4649999999999"/>
    <x v="0"/>
  </r>
  <r>
    <n v="502.10860000000002"/>
    <x v="0"/>
  </r>
  <r>
    <n v="1512.924"/>
    <x v="1"/>
  </r>
  <r>
    <n v="289.99450000000002"/>
    <x v="2"/>
  </r>
  <r>
    <n v="415.73379999999997"/>
    <x v="1"/>
  </r>
  <r>
    <n v="272.79750000000001"/>
    <x v="2"/>
  </r>
  <r>
    <n v="1010.2344000000001"/>
    <x v="0"/>
  </r>
  <r>
    <n v="133.4332"/>
    <x v="0"/>
  </r>
  <r>
    <n v="1090.0558237722053"/>
    <x v="0"/>
  </r>
  <r>
    <n v="386.38400000000001"/>
    <x v="2"/>
  </r>
  <r>
    <n v="1943.0927999999999"/>
    <x v="0"/>
  </r>
  <r>
    <n v="2777.4432000000002"/>
    <x v="0"/>
  </r>
  <r>
    <n v="374.66759999999999"/>
    <x v="3"/>
  </r>
  <r>
    <n v="705.78959999999995"/>
    <x v="0"/>
  </r>
  <r>
    <n v="616.21119999999996"/>
    <x v="0"/>
  </r>
  <r>
    <n v="339.27080000000001"/>
    <x v="0"/>
  </r>
  <r>
    <n v="578.11989999999992"/>
    <x v="2"/>
  </r>
  <r>
    <n v="556.78399999999999"/>
    <x v="2"/>
  </r>
  <r>
    <n v="1090.8604113385834"/>
    <x v="0"/>
  </r>
  <r>
    <n v="117.4588"/>
    <x v="3"/>
  </r>
  <r>
    <n v="792.32599999999991"/>
    <x v="0"/>
  </r>
  <r>
    <n v="1669.3068000000001"/>
    <x v="0"/>
  </r>
  <r>
    <n v="1581.2496000000001"/>
    <x v="2"/>
  </r>
  <r>
    <n v="1235.7372"/>
    <x v="0"/>
  </r>
  <r>
    <n v="658.46"/>
    <x v="0"/>
  </r>
  <r>
    <n v="895.30439999999999"/>
    <x v="0"/>
  </r>
  <r>
    <n v="717.25760000000002"/>
    <x v="0"/>
  </r>
  <r>
    <n v="2997.615600000001"/>
    <x v="2"/>
  </r>
  <r>
    <n v="1636.1117999999999"/>
    <x v="0"/>
  </r>
  <r>
    <n v="602.25120000000004"/>
    <x v="0"/>
  </r>
  <r>
    <n v="1605.5052000000001"/>
    <x v="0"/>
  </r>
  <r>
    <n v="2060.3912"/>
    <x v="2"/>
  </r>
  <r>
    <n v="2372.5230000000001"/>
    <x v="0"/>
  </r>
  <r>
    <n v="1027.7357999999999"/>
    <x v="3"/>
  </r>
  <r>
    <n v="882.57440000000008"/>
    <x v="1"/>
  </r>
  <r>
    <n v="1674.5057999999999"/>
    <x v="0"/>
  </r>
  <r>
    <n v="2020.7097000000001"/>
    <x v="0"/>
  </r>
  <r>
    <n v="225.57599999999999"/>
    <x v="0"/>
  </r>
  <r>
    <n v="1388.9190000000001"/>
    <x v="2"/>
  </r>
  <r>
    <n v="3239.3580000000002"/>
    <x v="2"/>
  </r>
  <r>
    <n v="2404.8024"/>
    <x v="1"/>
  </r>
  <r>
    <n v="1007.223"/>
    <x v="2"/>
  </r>
  <r>
    <n v="115.5"/>
    <x v="0"/>
  </r>
  <r>
    <n v="215.14420000000001"/>
    <x v="1"/>
  </r>
  <r>
    <n v="1239.5606"/>
    <x v="0"/>
  </r>
  <r>
    <n v="1245.3119999999999"/>
    <x v="0"/>
  </r>
  <r>
    <n v="379.69920000000002"/>
    <x v="2"/>
  </r>
  <r>
    <n v="893.38200000000006"/>
    <x v="2"/>
  </r>
  <r>
    <n v="70.960000000000008"/>
    <x v="0"/>
  </r>
  <r>
    <n v="803.9944999999999"/>
    <x v="3"/>
  </r>
  <r>
    <n v="926.7263999999999"/>
    <x v="0"/>
  </r>
  <r>
    <n v="2762.1428999999998"/>
    <x v="3"/>
  </r>
  <r>
    <n v="1304.9459999999999"/>
    <x v="2"/>
  </r>
  <r>
    <n v="548.27499999999998"/>
    <x v="0"/>
  </r>
  <r>
    <n v="782.17539999999997"/>
    <x v="0"/>
  </r>
  <r>
    <n v="850.29750000000001"/>
    <x v="0"/>
  </r>
  <r>
    <n v="3306.1392000000001"/>
    <x v="0"/>
  </r>
  <r>
    <n v="496.97340000000003"/>
    <x v="2"/>
  </r>
  <r>
    <n v="273.08879999999999"/>
    <x v="0"/>
  </r>
  <r>
    <n v="1349.0568000000001"/>
    <x v="0"/>
  </r>
  <r>
    <n v="2471.6376"/>
    <x v="2"/>
  </r>
  <r>
    <n v="201.59700000000001"/>
    <x v="3"/>
  </r>
  <r>
    <n v="641.73599999999999"/>
    <x v="0"/>
  </r>
  <r>
    <n v="2147.5500000000002"/>
    <x v="0"/>
  </r>
  <r>
    <n v="948.12300000000005"/>
    <x v="0"/>
  </r>
  <r>
    <n v="372.923"/>
    <x v="3"/>
  </r>
  <r>
    <n v="1443.7103999999999"/>
    <x v="0"/>
  </r>
  <r>
    <n v="1278.3407999999999"/>
    <x v="0"/>
  </r>
  <r>
    <n v="540.90719999999999"/>
    <x v="1"/>
  </r>
  <r>
    <n v="977.04880000000014"/>
    <x v="0"/>
  </r>
  <r>
    <n v="1753.23"/>
    <x v="0"/>
  </r>
  <r>
    <n v="562.32820000000004"/>
    <x v="0"/>
  </r>
  <r>
    <n v="475.9819"/>
    <x v="3"/>
  </r>
  <r>
    <n v="1432.2744"/>
    <x v="0"/>
  </r>
  <r>
    <n v="1194.9503999999999"/>
    <x v="0"/>
  </r>
  <r>
    <n v="1584.7840000000001"/>
    <x v="1"/>
  </r>
  <r>
    <n v="193.55719999999999"/>
    <x v="0"/>
  </r>
  <r>
    <n v="1491.7896000000001"/>
    <x v="0"/>
  </r>
  <r>
    <n v="300.2022"/>
    <x v="2"/>
  </r>
  <r>
    <n v="3077.5992000000001"/>
    <x v="0"/>
  </r>
  <r>
    <n v="1843.04"/>
    <x v="3"/>
  </r>
  <r>
    <n v="79.775999999999996"/>
    <x v="0"/>
  </r>
  <r>
    <n v="93.909199999999998"/>
    <x v="0"/>
  </r>
  <r>
    <n v="193.1234"/>
    <x v="0"/>
  </r>
  <r>
    <n v="1084.6812"/>
    <x v="0"/>
  </r>
  <r>
    <n v="455.60099999999989"/>
    <x v="3"/>
  </r>
  <r>
    <n v="952.84559999999999"/>
    <x v="3"/>
  </r>
  <r>
    <n v="473.66070000000002"/>
    <x v="0"/>
  </r>
  <r>
    <n v="485.55839999999989"/>
    <x v="0"/>
  </r>
  <r>
    <n v="1741.557"/>
    <x v="0"/>
  </r>
  <r>
    <n v="2343.4616000000001"/>
    <x v="1"/>
  </r>
  <r>
    <n v="1620.8255999999999"/>
    <x v="2"/>
  </r>
  <r>
    <n v="798.55200000000013"/>
    <x v="2"/>
  </r>
  <r>
    <n v="604.41920000000005"/>
    <x v="2"/>
  </r>
  <r>
    <n v="109.5624"/>
    <x v="3"/>
  </r>
  <r>
    <n v="240.5592"/>
    <x v="0"/>
  </r>
  <r>
    <n v="1241.8800000000001"/>
    <x v="0"/>
  </r>
  <r>
    <n v="1068.2460000000001"/>
    <x v="2"/>
  </r>
  <r>
    <n v="2873.864"/>
    <x v="2"/>
  </r>
  <r>
    <n v="1217.1579999999999"/>
    <x v="0"/>
  </r>
  <r>
    <n v="617.29200000000003"/>
    <x v="0"/>
  </r>
  <r>
    <n v="75.84"/>
    <x v="1"/>
  </r>
  <r>
    <n v="2555.64"/>
    <x v="0"/>
  </r>
  <r>
    <n v="762.36819999999989"/>
    <x v="3"/>
  </r>
  <r>
    <n v="2089.8951000000002"/>
    <x v="0"/>
  </r>
  <r>
    <n v="137.49600000000001"/>
    <x v="0"/>
  </r>
  <r>
    <n v="2908.1696000000002"/>
    <x v="3"/>
  </r>
  <r>
    <n v="541.6191"/>
    <x v="0"/>
  </r>
  <r>
    <n v="678.84100000000001"/>
    <x v="0"/>
  </r>
  <r>
    <n v="1301.6094000000001"/>
    <x v="0"/>
  </r>
  <r>
    <n v="968.17919999999992"/>
    <x v="0"/>
  </r>
  <r>
    <n v="1087.6733999999999"/>
    <x v="3"/>
  </r>
  <r>
    <n v="1786.2336"/>
    <x v="0"/>
  </r>
  <r>
    <n v="522.68399999999997"/>
    <x v="0"/>
  </r>
  <r>
    <n v="1146.9390000000001"/>
    <x v="2"/>
  </r>
  <r>
    <n v="780.75299999999993"/>
    <x v="0"/>
  </r>
  <r>
    <n v="922.20749999999987"/>
    <x v="0"/>
  </r>
  <r>
    <n v="263.60719999999998"/>
    <x v="2"/>
  </r>
  <r>
    <n v="2184.5819999999999"/>
    <x v="0"/>
  </r>
  <r>
    <n v="862.51430000000005"/>
    <x v="0"/>
  </r>
  <r>
    <n v="2620.7460000000001"/>
    <x v="0"/>
  </r>
  <r>
    <n v="525.00279999999998"/>
    <x v="0"/>
  </r>
  <r>
    <n v="381.95639999999997"/>
    <x v="3"/>
  </r>
  <r>
    <n v="588.49239999999998"/>
    <x v="0"/>
  </r>
  <r>
    <n v="1661.8032000000001"/>
    <x v="3"/>
  </r>
  <r>
    <n v="752.86199999999997"/>
    <x v="2"/>
  </r>
  <r>
    <n v="1175.2416000000001"/>
    <x v="0"/>
  </r>
  <r>
    <n v="859.7808"/>
    <x v="2"/>
  </r>
  <r>
    <n v="1909.9608000000001"/>
    <x v="2"/>
  </r>
  <r>
    <n v="374.34539999999998"/>
    <x v="0"/>
  </r>
  <r>
    <n v="1146.4795999999999"/>
    <x v="0"/>
  </r>
  <r>
    <n v="125.8389"/>
    <x v="0"/>
  </r>
  <r>
    <n v="3576.0383999999999"/>
    <x v="0"/>
  </r>
  <r>
    <n v="595.97759999999994"/>
    <x v="1"/>
  </r>
  <r>
    <n v="600.97979999999995"/>
    <x v="2"/>
  </r>
  <r>
    <n v="1491.4119000000001"/>
    <x v="1"/>
  </r>
  <r>
    <n v="417.00839999999999"/>
    <x v="0"/>
  </r>
  <r>
    <n v="558.39019999999994"/>
    <x v="2"/>
  </r>
  <r>
    <n v="574.12160000000006"/>
    <x v="0"/>
  </r>
  <r>
    <n v="907.52549999999997"/>
    <x v="2"/>
  </r>
  <r>
    <n v="390.81599999999997"/>
    <x v="1"/>
  </r>
  <r>
    <n v="286.22519999999997"/>
    <x v="0"/>
  </r>
  <r>
    <n v="2281.8532"/>
    <x v="0"/>
  </r>
  <r>
    <n v="295.4504"/>
    <x v="0"/>
  </r>
  <r>
    <n v="1199.3579999999999"/>
    <x v="0"/>
  </r>
  <r>
    <n v="2217.752"/>
    <x v="0"/>
  </r>
  <r>
    <n v="529.8900000000001"/>
    <x v="0"/>
  </r>
  <r>
    <n v="1495.74"/>
    <x v="0"/>
  </r>
  <r>
    <n v="1447.2216000000001"/>
    <x v="3"/>
  </r>
  <r>
    <n v="2532.348"/>
    <x v="2"/>
  </r>
  <r>
    <n v="1825.3248000000001"/>
    <x v="0"/>
  </r>
  <r>
    <n v="1819.7998"/>
    <x v="2"/>
  </r>
  <r>
    <n v="1630.0416"/>
    <x v="0"/>
  </r>
  <r>
    <n v="2123.9856"/>
    <x v="0"/>
  </r>
  <r>
    <n v="1214.6759999999999"/>
    <x v="0"/>
  </r>
  <r>
    <n v="1519.6104"/>
    <x v="0"/>
  </r>
  <r>
    <n v="2416.7087999999999"/>
    <x v="0"/>
  </r>
  <r>
    <n v="940.1484999999999"/>
    <x v="0"/>
  </r>
  <r>
    <n v="348.78480000000002"/>
    <x v="3"/>
  </r>
  <r>
    <n v="672.29899999999998"/>
    <x v="3"/>
  </r>
  <r>
    <n v="1521.7632000000001"/>
    <x v="3"/>
  </r>
  <r>
    <n v="1026.048"/>
    <x v="0"/>
  </r>
  <r>
    <n v="469.60759999999999"/>
    <x v="0"/>
  </r>
  <r>
    <n v="253.09200000000001"/>
    <x v="1"/>
  </r>
  <r>
    <n v="2157.2703000000001"/>
    <x v="0"/>
  </r>
  <r>
    <n v="655.17379999999991"/>
    <x v="0"/>
  </r>
  <r>
    <n v="358.85849999999999"/>
    <x v="0"/>
  </r>
  <r>
    <n v="1365.663"/>
    <x v="0"/>
  </r>
  <r>
    <n v="1303.6895999999999"/>
    <x v="3"/>
  </r>
  <r>
    <n v="641.41"/>
    <x v="2"/>
  </r>
  <r>
    <n v="200.9392"/>
    <x v="2"/>
  </r>
  <r>
    <n v="736.59950000000003"/>
    <x v="0"/>
  </r>
  <r>
    <n v="1422.492"/>
    <x v="2"/>
  </r>
  <r>
    <n v="1341.87"/>
    <x v="0"/>
  </r>
  <r>
    <n v="2290.4243999999999"/>
    <x v="2"/>
  </r>
  <r>
    <n v="3143.84"/>
    <x v="0"/>
  </r>
  <r>
    <n v="494.56799999999998"/>
    <x v="0"/>
  </r>
  <r>
    <n v="403.06560000000002"/>
    <x v="0"/>
  </r>
  <r>
    <n v="1562.9290000000001"/>
    <x v="3"/>
  </r>
  <r>
    <n v="1329.1128000000001"/>
    <x v="2"/>
  </r>
  <r>
    <n v="111.96120000000001"/>
    <x v="0"/>
  </r>
  <r>
    <n v="1060.5816"/>
    <x v="0"/>
  </r>
  <r>
    <n v="180.5814"/>
    <x v="0"/>
  </r>
  <r>
    <n v="589.798"/>
    <x v="2"/>
  </r>
  <r>
    <n v="2176.2280000000001"/>
    <x v="0"/>
  </r>
  <r>
    <n v="3159.0612000000001"/>
    <x v="1"/>
  </r>
  <r>
    <n v="1194.7392"/>
    <x v="2"/>
  </r>
  <r>
    <n v="1481.0512000000001"/>
    <x v="2"/>
  </r>
  <r>
    <n v="2407.2647999999999"/>
    <x v="0"/>
  </r>
  <r>
    <n v="388.5"/>
    <x v="3"/>
  </r>
  <r>
    <n v="2337.75"/>
    <x v="2"/>
  </r>
  <r>
    <n v="692.27"/>
    <x v="2"/>
  </r>
  <r>
    <n v="315.24779999999998"/>
    <x v="0"/>
  </r>
  <r>
    <n v="2599.5947999999999"/>
    <x v="3"/>
  </r>
  <r>
    <n v="1330.0704000000001"/>
    <x v="0"/>
  </r>
  <r>
    <n v="197.68199999999999"/>
    <x v="1"/>
  </r>
  <r>
    <n v="1519.4975999999999"/>
    <x v="0"/>
  </r>
  <r>
    <n v="811.07159999999999"/>
    <x v="1"/>
  </r>
  <r>
    <n v="394.58629999999999"/>
    <x v="0"/>
  </r>
  <r>
    <n v="581.76959999999997"/>
    <x v="0"/>
  </r>
  <r>
    <n v="1212.9007999999999"/>
    <x v="0"/>
  </r>
  <r>
    <n v="1741.5192"/>
    <x v="0"/>
  </r>
  <r>
    <n v="937.4896"/>
    <x v="2"/>
  </r>
  <r>
    <n v="2687.5259999999998"/>
    <x v="0"/>
  </r>
  <r>
    <n v="299.6721"/>
    <x v="1"/>
  </r>
  <r>
    <n v="177.19200000000001"/>
    <x v="0"/>
  </r>
  <r>
    <n v="1568.5425"/>
    <x v="0"/>
  </r>
  <r>
    <n v="346.49400000000003"/>
    <x v="0"/>
  </r>
  <r>
    <n v="442.79050000000001"/>
    <x v="0"/>
  </r>
  <r>
    <n v="553.18960000000004"/>
    <x v="2"/>
  </r>
  <r>
    <n v="2181.4650000000011"/>
    <x v="0"/>
  </r>
  <r>
    <n v="2175.5252"/>
    <x v="3"/>
  </r>
  <r>
    <n v="1504.4760000000001"/>
    <x v="1"/>
  </r>
  <r>
    <n v="154.74359999999999"/>
    <x v="2"/>
  </r>
  <r>
    <n v="1501.152"/>
    <x v="0"/>
  </r>
  <r>
    <n v="480.41250000000002"/>
    <x v="0"/>
  </r>
  <r>
    <n v="491.77100000000002"/>
    <x v="2"/>
  </r>
  <r>
    <n v="425.41759999999999"/>
    <x v="1"/>
  </r>
  <r>
    <n v="378.59399999999999"/>
    <x v="1"/>
  </r>
  <r>
    <n v="1879.05"/>
    <x v="0"/>
  </r>
  <r>
    <n v="356.04399999999998"/>
    <x v="0"/>
  </r>
  <r>
    <n v="1372.2396000000001"/>
    <x v="0"/>
  </r>
  <r>
    <n v="208.25280000000001"/>
    <x v="0"/>
  </r>
  <r>
    <n v="1536.6559999999999"/>
    <x v="0"/>
  </r>
  <r>
    <n v="2703.9888000000001"/>
    <x v="0"/>
  </r>
  <r>
    <n v="1953.1368"/>
    <x v="0"/>
  </r>
  <r>
    <n v="1384.2239999999999"/>
    <x v="0"/>
  </r>
  <r>
    <n v="1283.086"/>
    <x v="2"/>
  </r>
  <r>
    <n v="2062.8696"/>
    <x v="0"/>
  </r>
  <r>
    <n v="2156.6952000000001"/>
    <x v="0"/>
  </r>
  <r>
    <n v="1625.2544"/>
    <x v="0"/>
  </r>
  <r>
    <n v="326.25599999999997"/>
    <x v="0"/>
  </r>
  <r>
    <n v="1475.0916"/>
    <x v="0"/>
  </r>
  <r>
    <n v="1127.0219999999999"/>
    <x v="0"/>
  </r>
  <r>
    <n v="271.28359999999998"/>
    <x v="2"/>
  </r>
  <r>
    <n v="2699.0963999999999"/>
    <x v="2"/>
  </r>
  <r>
    <n v="954.01800000000003"/>
    <x v="0"/>
  </r>
  <r>
    <n v="72.025200000000012"/>
    <x v="2"/>
  </r>
  <r>
    <n v="269.21699999999998"/>
    <x v="0"/>
  </r>
  <r>
    <n v="844.38199999999995"/>
    <x v="0"/>
  </r>
  <r>
    <n v="2873.9969999999989"/>
    <x v="0"/>
  </r>
  <r>
    <n v="330.7824"/>
    <x v="0"/>
  </r>
  <r>
    <n v="199.56780000000001"/>
    <x v="2"/>
  </r>
  <r>
    <n v="218.49100000000001"/>
    <x v="0"/>
  </r>
  <r>
    <n v="1552.9793999999999"/>
    <x v="2"/>
  </r>
  <r>
    <n v="547.17700000000002"/>
    <x v="2"/>
  </r>
  <r>
    <n v="423.62840000000011"/>
    <x v="0"/>
  </r>
  <r>
    <n v="831.92750000000001"/>
    <x v="0"/>
  </r>
  <r>
    <n v="2084.0720000000001"/>
    <x v="2"/>
  </r>
  <r>
    <n v="1018.3302"/>
    <x v="0"/>
  </r>
  <r>
    <n v="1098.6659999999999"/>
    <x v="0"/>
  </r>
  <r>
    <n v="190.54"/>
    <x v="0"/>
  </r>
  <r>
    <n v="1444.212"/>
    <x v="3"/>
  </r>
  <r>
    <n v="71.193599999999989"/>
    <x v="3"/>
  </r>
  <r>
    <n v="750.20309999999995"/>
    <x v="2"/>
  </r>
  <r>
    <n v="65.155000000000001"/>
    <x v="2"/>
  </r>
  <r>
    <n v="1174.2947999999999"/>
    <x v="2"/>
  </r>
  <r>
    <n v="1353.7854"/>
    <x v="0"/>
  </r>
  <r>
    <n v="1042.491"/>
    <x v="0"/>
  </r>
  <r>
    <n v="2799.0720000000001"/>
    <x v="0"/>
  </r>
  <r>
    <n v="2495.4744000000001"/>
    <x v="2"/>
  </r>
  <r>
    <n v="96.25"/>
    <x v="2"/>
  </r>
  <r>
    <n v="346.38"/>
    <x v="0"/>
  </r>
  <r>
    <n v="1032.3599999999999"/>
    <x v="3"/>
  </r>
  <r>
    <n v="2724.4034999999999"/>
    <x v="0"/>
  </r>
  <r>
    <n v="339.37560000000002"/>
    <x v="0"/>
  </r>
  <r>
    <n v="1205.3327999999999"/>
    <x v="0"/>
  </r>
  <r>
    <n v="2312.2568999999999"/>
    <x v="0"/>
  </r>
  <r>
    <n v="817.15500000000009"/>
    <x v="2"/>
  </r>
  <r>
    <n v="1083.7284"/>
    <x v="3"/>
  </r>
  <r>
    <n v="1321.9595999999999"/>
    <x v="1"/>
  </r>
  <r>
    <n v="437.37720000000002"/>
    <x v="0"/>
  </r>
  <r>
    <n v="148.30019999999999"/>
    <x v="0"/>
  </r>
  <r>
    <n v="833.68399999999997"/>
    <x v="0"/>
  </r>
  <r>
    <n v="1589.3951999999999"/>
    <x v="0"/>
  </r>
  <r>
    <n v="2317.1543999999999"/>
    <x v="0"/>
  </r>
  <r>
    <n v="1446.1376"/>
    <x v="2"/>
  </r>
  <r>
    <n v="612.16679999999997"/>
    <x v="0"/>
  </r>
  <r>
    <n v="868.98"/>
    <x v="1"/>
  </r>
  <r>
    <n v="1492.7882"/>
    <x v="0"/>
  </r>
  <r>
    <n v="615.32820000000004"/>
    <x v="0"/>
  </r>
  <r>
    <n v="414.25920000000002"/>
    <x v="3"/>
  </r>
  <r>
    <n v="2019.684"/>
    <x v="0"/>
  </r>
  <r>
    <n v="2199.3449999999998"/>
    <x v="2"/>
  </r>
  <r>
    <n v="2329.7399999999998"/>
    <x v="0"/>
  </r>
  <r>
    <n v="477.65519999999998"/>
    <x v="0"/>
  </r>
  <r>
    <n v="1307.5999999999999"/>
    <x v="2"/>
  </r>
  <r>
    <n v="535.62400000000002"/>
    <x v="2"/>
  </r>
  <r>
    <n v="153.85679999999999"/>
    <x v="0"/>
  </r>
  <r>
    <n v="158.56"/>
    <x v="0"/>
  </r>
  <r>
    <n v="610.11059999999998"/>
    <x v="0"/>
  </r>
  <r>
    <n v="2097.1008000000002"/>
    <x v="2"/>
  </r>
  <r>
    <n v="228.79599999999999"/>
    <x v="0"/>
  </r>
  <r>
    <n v="1002.5028"/>
    <x v="0"/>
  </r>
  <r>
    <n v="583.25200000000007"/>
    <x v="0"/>
  </r>
  <r>
    <n v="594.43550000000005"/>
    <x v="0"/>
  </r>
  <r>
    <n v="331.26280000000003"/>
    <x v="0"/>
  </r>
  <r>
    <n v="1331.91"/>
    <x v="0"/>
  </r>
  <r>
    <n v="456.4948"/>
    <x v="0"/>
  </r>
  <r>
    <n v="303.29640000000001"/>
    <x v="0"/>
  </r>
  <r>
    <n v="2634.0079999999998"/>
    <x v="2"/>
  </r>
  <r>
    <n v="776.50559999999996"/>
    <x v="0"/>
  </r>
  <r>
    <n v="685.34879999999998"/>
    <x v="0"/>
  </r>
  <r>
    <n v="1793.6045999999999"/>
    <x v="0"/>
  </r>
  <r>
    <n v="2051.2539999999999"/>
    <x v="0"/>
  </r>
  <r>
    <n v="959.13239999999985"/>
    <x v="0"/>
  </r>
  <r>
    <n v="104.7144"/>
    <x v="2"/>
  </r>
  <r>
    <n v="127.611"/>
    <x v="3"/>
  </r>
  <r>
    <n v="1193.2704000000001"/>
    <x v="0"/>
  </r>
  <r>
    <n v="3265.2919999999999"/>
    <x v="3"/>
  </r>
  <r>
    <n v="2389.1322"/>
    <x v="0"/>
  </r>
  <r>
    <n v="2847.6208000000001"/>
    <x v="0"/>
  </r>
  <r>
    <n v="598.23900000000003"/>
    <x v="0"/>
  </r>
  <r>
    <n v="1793.2632000000001"/>
    <x v="2"/>
  </r>
  <r>
    <n v="3225.5819999999999"/>
    <x v="0"/>
  </r>
  <r>
    <n v="224.60640000000001"/>
    <x v="0"/>
  </r>
  <r>
    <n v="836.47409999999991"/>
    <x v="3"/>
  </r>
  <r>
    <n v="299.73419999999999"/>
    <x v="1"/>
  </r>
  <r>
    <n v="1810.0827999999999"/>
    <x v="0"/>
  </r>
  <r>
    <n v="972.32960000000003"/>
    <x v="3"/>
  </r>
  <r>
    <n v="2676.6990000000001"/>
    <x v="0"/>
  </r>
  <r>
    <n v="2785.7894999999999"/>
    <x v="0"/>
  </r>
  <r>
    <n v="493.92"/>
    <x v="0"/>
  </r>
  <r>
    <n v="1320.9659999999999"/>
    <x v="0"/>
  </r>
  <r>
    <n v="35.053199999999997"/>
    <x v="0"/>
  </r>
  <r>
    <n v="2266.7328000000002"/>
    <x v="0"/>
  </r>
  <r>
    <n v="723.25439999999992"/>
    <x v="0"/>
  </r>
  <r>
    <n v="2989.0783999999999"/>
    <x v="0"/>
  </r>
  <r>
    <n v="1756.35"/>
    <x v="3"/>
  </r>
  <r>
    <n v="558.86249999999995"/>
    <x v="0"/>
  </r>
  <r>
    <n v="814.74239999999998"/>
    <x v="2"/>
  </r>
  <r>
    <n v="445.80599999999998"/>
    <x v="0"/>
  </r>
  <r>
    <n v="648.29939999999999"/>
    <x v="0"/>
  </r>
  <r>
    <n v="1363.9184"/>
    <x v="0"/>
  </r>
  <r>
    <n v="1245.4304"/>
    <x v="0"/>
  </r>
  <r>
    <n v="693.78300000000002"/>
    <x v="0"/>
  </r>
  <r>
    <n v="1430.6705999999999"/>
    <x v="0"/>
  </r>
  <r>
    <n v="82.513199999999998"/>
    <x v="2"/>
  </r>
  <r>
    <n v="1204.6944000000001"/>
    <x v="2"/>
  </r>
  <r>
    <n v="97.442999999999998"/>
    <x v="0"/>
  </r>
  <r>
    <n v="1325.9992"/>
    <x v="0"/>
  </r>
  <r>
    <n v="829.9606"/>
    <x v="0"/>
  </r>
  <r>
    <n v="2851.3002000000001"/>
    <x v="0"/>
  </r>
  <r>
    <n v="1298.3026"/>
    <x v="0"/>
  </r>
  <r>
    <n v="147.76740000000001"/>
    <x v="0"/>
  </r>
  <r>
    <n v="1176.2550000000001"/>
    <x v="3"/>
  </r>
  <r>
    <n v="175.48249999999999"/>
    <x v="0"/>
  </r>
  <r>
    <n v="570.87099999999998"/>
    <x v="0"/>
  </r>
  <r>
    <n v="592.99919999999997"/>
    <x v="0"/>
  </r>
  <r>
    <n v="419.92"/>
    <x v="2"/>
  </r>
  <r>
    <n v="3412.134"/>
    <x v="0"/>
  </r>
  <r>
    <n v="3111.192"/>
    <x v="3"/>
  </r>
  <r>
    <n v="1111.7945999999999"/>
    <x v="3"/>
  </r>
  <r>
    <n v="587.33360000000005"/>
    <x v="2"/>
  </r>
  <r>
    <n v="837.23609999999985"/>
    <x v="0"/>
  </r>
  <r>
    <n v="1597.624"/>
    <x v="3"/>
  </r>
  <r>
    <n v="1042.3728000000001"/>
    <x v="0"/>
  </r>
  <r>
    <n v="129.4"/>
    <x v="2"/>
  </r>
  <r>
    <n v="1309.4226000000001"/>
    <x v="0"/>
  </r>
  <r>
    <n v="2548.5264000000002"/>
    <x v="2"/>
  </r>
  <r>
    <n v="2721.1183999999998"/>
    <x v="0"/>
  </r>
  <r>
    <n v="1455.2208000000001"/>
    <x v="0"/>
  </r>
  <r>
    <n v="874.91959999999983"/>
    <x v="0"/>
  </r>
  <r>
    <n v="2556.1972000000001"/>
    <x v="0"/>
  </r>
  <r>
    <n v="439.27420000000001"/>
    <x v="3"/>
  </r>
  <r>
    <n v="513.702"/>
    <x v="0"/>
  </r>
  <r>
    <n v="566.21899999999994"/>
    <x v="0"/>
  </r>
  <r>
    <n v="2230.3303999999998"/>
    <x v="2"/>
  </r>
  <r>
    <n v="216.44739999999999"/>
    <x v="0"/>
  </r>
  <r>
    <n v="649.51920000000007"/>
    <x v="2"/>
  </r>
  <r>
    <n v="865.1164"/>
    <x v="2"/>
  </r>
  <r>
    <n v="1394.5596"/>
    <x v="0"/>
  </r>
  <r>
    <n v="810.57139999999993"/>
    <x v="0"/>
  </r>
  <r>
    <n v="1050.2965999999999"/>
    <x v="0"/>
  </r>
  <r>
    <n v="2148.2759999999989"/>
    <x v="0"/>
  </r>
  <r>
    <n v="2952.5216"/>
    <x v="2"/>
  </r>
  <r>
    <n v="773.60919999999999"/>
    <x v="0"/>
  </r>
  <r>
    <n v="1640.0519999999999"/>
    <x v="3"/>
  </r>
  <r>
    <n v="1729.4748"/>
    <x v="1"/>
  </r>
  <r>
    <n v="1372.8879999999999"/>
    <x v="0"/>
  </r>
  <r>
    <n v="1023.678"/>
    <x v="2"/>
  </r>
  <r>
    <n v="1182.8481999999999"/>
    <x v="2"/>
  </r>
  <r>
    <n v="1484.7293999999999"/>
    <x v="2"/>
  </r>
  <r>
    <n v="1208.27"/>
    <x v="0"/>
  </r>
  <r>
    <n v="2240.9920000000002"/>
    <x v="2"/>
  </r>
  <r>
    <n v="615.47840000000008"/>
    <x v="0"/>
  </r>
  <r>
    <n v="437.76"/>
    <x v="0"/>
  </r>
  <r>
    <n v="434.05680000000001"/>
    <x v="0"/>
  </r>
  <r>
    <n v="612.59760000000006"/>
    <x v="0"/>
  </r>
  <r>
    <n v="79.638499999999993"/>
    <x v="2"/>
  </r>
  <r>
    <n v="1403.8920000000001"/>
    <x v="0"/>
  </r>
  <r>
    <n v="3066.6687999999999"/>
    <x v="3"/>
  </r>
  <r>
    <n v="766.37429999999995"/>
    <x v="0"/>
  </r>
  <r>
    <n v="2198.16"/>
    <x v="1"/>
  </r>
  <r>
    <n v="411.35200000000009"/>
    <x v="0"/>
  </r>
  <r>
    <n v="426.03600000000012"/>
    <x v="0"/>
  </r>
  <r>
    <n v="1223.0694000000001"/>
    <x v="3"/>
  </r>
  <r>
    <n v="24.442599999999999"/>
    <x v="0"/>
  </r>
  <r>
    <n v="1579.3443"/>
    <x v="0"/>
  </r>
  <r>
    <n v="235.3212"/>
    <x v="0"/>
  </r>
  <r>
    <n v="2859.9407999999999"/>
    <x v="0"/>
  </r>
  <r>
    <n v="645.08080000000007"/>
    <x v="0"/>
  </r>
  <r>
    <n v="600.95479999999998"/>
    <x v="2"/>
  </r>
  <r>
    <n v="1733.9049"/>
    <x v="2"/>
  </r>
  <r>
    <n v="633.14800000000002"/>
    <x v="0"/>
  </r>
  <r>
    <n v="462.01499999999999"/>
    <x v="0"/>
  </r>
  <r>
    <n v="1286.56"/>
    <x v="1"/>
  </r>
  <r>
    <n v="617.38400000000001"/>
    <x v="0"/>
  </r>
  <r>
    <n v="426.98430000000002"/>
    <x v="0"/>
  </r>
  <r>
    <n v="678.93999999999994"/>
    <x v="2"/>
  </r>
  <r>
    <n v="387.59039999999999"/>
    <x v="0"/>
  </r>
  <r>
    <n v="1115.0047999999999"/>
    <x v="2"/>
  </r>
  <r>
    <n v="3100.2384000000002"/>
    <x v="0"/>
  </r>
  <r>
    <n v="1429.2719999999999"/>
    <x v="3"/>
  </r>
  <r>
    <n v="165.31710000000001"/>
    <x v="0"/>
  </r>
  <r>
    <n v="1398.2841000000001"/>
    <x v="2"/>
  </r>
  <r>
    <n v="1357.0372"/>
    <x v="2"/>
  </r>
  <r>
    <n v="712.50919999999996"/>
    <x v="3"/>
  </r>
  <r>
    <n v="797.93790000000001"/>
    <x v="3"/>
  </r>
  <r>
    <n v="569.04399999999998"/>
    <x v="0"/>
  </r>
  <r>
    <n v="470.61419999999998"/>
    <x v="3"/>
  </r>
  <r>
    <n v="323.67660000000001"/>
    <x v="0"/>
  </r>
  <r>
    <n v="933.61599999999999"/>
    <x v="0"/>
  </r>
  <r>
    <n v="560.37950000000001"/>
    <x v="0"/>
  </r>
  <r>
    <n v="341.31200000000001"/>
    <x v="2"/>
  </r>
  <r>
    <n v="573.07000000000005"/>
    <x v="0"/>
  </r>
  <r>
    <n v="216.69820000000001"/>
    <x v="2"/>
  </r>
  <r>
    <n v="618.41340000000002"/>
    <x v="0"/>
  </r>
  <r>
    <n v="1973.6496"/>
    <x v="2"/>
  </r>
  <r>
    <n v="220.16800000000001"/>
    <x v="0"/>
  </r>
  <r>
    <n v="54.406799999999997"/>
    <x v="2"/>
  </r>
  <r>
    <n v="1034.6335999999999"/>
    <x v="2"/>
  </r>
  <r>
    <n v="139.86799999999999"/>
    <x v="2"/>
  </r>
  <r>
    <n v="962.47320000000002"/>
    <x v="0"/>
  </r>
  <r>
    <n v="279.00959999999998"/>
    <x v="0"/>
  </r>
  <r>
    <n v="701.0544000000001"/>
    <x v="2"/>
  </r>
  <r>
    <n v="449.65469999999999"/>
    <x v="0"/>
  </r>
  <r>
    <n v="691.02719999999999"/>
    <x v="0"/>
  </r>
  <r>
    <n v="620.94600000000003"/>
    <x v="2"/>
  </r>
  <r>
    <n v="132.35820000000001"/>
    <x v="0"/>
  </r>
  <r>
    <n v="133.79560000000001"/>
    <x v="0"/>
  </r>
  <r>
    <n v="2750.1219999999998"/>
    <x v="0"/>
  </r>
  <r>
    <n v="798.21719999999993"/>
    <x v="2"/>
  </r>
  <r>
    <n v="1154.6808000000001"/>
    <x v="3"/>
  </r>
  <r>
    <n v="1813.5174"/>
    <x v="3"/>
  </r>
  <r>
    <n v="2107.8629999999998"/>
    <x v="3"/>
  </r>
  <r>
    <n v="70.470799999999997"/>
    <x v="2"/>
  </r>
  <r>
    <n v="3178.2564000000002"/>
    <x v="3"/>
  </r>
  <r>
    <n v="769.8975999999999"/>
    <x v="0"/>
  </r>
  <r>
    <n v="643.78679999999997"/>
    <x v="0"/>
  </r>
  <r>
    <n v="524.76480000000004"/>
    <x v="1"/>
  </r>
  <r>
    <n v="1719.4431999999999"/>
    <x v="3"/>
  </r>
  <r>
    <n v="50.407799999999988"/>
    <x v="0"/>
  </r>
  <r>
    <n v="421.27800000000002"/>
    <x v="0"/>
  </r>
  <r>
    <n v="2775.3519999999999"/>
    <x v="0"/>
  </r>
  <r>
    <n v="2589.8643999999999"/>
    <x v="1"/>
  </r>
  <r>
    <n v="2584.6271999999999"/>
    <x v="0"/>
  </r>
  <r>
    <n v="666.71699999999998"/>
    <x v="2"/>
  </r>
  <r>
    <n v="680.44199999999989"/>
    <x v="2"/>
  </r>
  <r>
    <n v="743.87839999999994"/>
    <x v="3"/>
  </r>
  <r>
    <n v="2485.364"/>
    <x v="0"/>
  </r>
  <r>
    <n v="437.0256"/>
    <x v="2"/>
  </r>
  <r>
    <n v="2221.9061999999999"/>
    <x v="1"/>
  </r>
  <r>
    <n v="1106.3052"/>
    <x v="2"/>
  </r>
  <r>
    <n v="929.02079999999989"/>
    <x v="2"/>
  </r>
  <r>
    <n v="632.76480000000004"/>
    <x v="3"/>
  </r>
  <r>
    <n v="380.42959999999999"/>
    <x v="0"/>
  </r>
  <r>
    <n v="679.37260000000003"/>
    <x v="3"/>
  </r>
  <r>
    <n v="454.46100000000001"/>
    <x v="0"/>
  </r>
  <r>
    <n v="332.37759999999997"/>
    <x v="0"/>
  </r>
  <r>
    <n v="1112.79"/>
    <x v="3"/>
  </r>
  <r>
    <n v="303.08980000000003"/>
    <x v="0"/>
  </r>
  <r>
    <n v="900.75200000000007"/>
    <x v="0"/>
  </r>
  <r>
    <n v="460.108"/>
    <x v="2"/>
  </r>
  <r>
    <n v="2430.6260000000002"/>
    <x v="0"/>
  </r>
  <r>
    <n v="305.84940000000012"/>
    <x v="2"/>
  </r>
  <r>
    <n v="2017.5011999999999"/>
    <x v="0"/>
  </r>
  <r>
    <n v="1267.1328000000001"/>
    <x v="0"/>
  </r>
  <r>
    <n v="1548.1769999999999"/>
    <x v="0"/>
  </r>
  <r>
    <n v="1824.2927999999999"/>
    <x v="2"/>
  </r>
  <r>
    <n v="1111.0344"/>
    <x v="0"/>
  </r>
  <r>
    <n v="1043.328"/>
    <x v="0"/>
  </r>
  <r>
    <n v="1553.7023999999999"/>
    <x v="0"/>
  </r>
  <r>
    <n v="484.60230000000001"/>
    <x v="0"/>
  </r>
  <r>
    <n v="792.09600000000012"/>
    <x v="1"/>
  </r>
  <r>
    <n v="1528.4588000000001"/>
    <x v="0"/>
  </r>
  <r>
    <n v="794.62400000000002"/>
    <x v="2"/>
  </r>
  <r>
    <n v="2163.1104"/>
    <x v="0"/>
  </r>
  <r>
    <n v="2509.1999999999998"/>
    <x v="2"/>
  </r>
  <r>
    <n v="764.55679999999995"/>
    <x v="0"/>
  </r>
  <r>
    <n v="1331.4911999999999"/>
    <x v="0"/>
  </r>
  <r>
    <n v="1005.6288"/>
    <x v="2"/>
  </r>
  <r>
    <n v="1451.7328"/>
    <x v="3"/>
  </r>
  <r>
    <n v="1279.2354"/>
    <x v="2"/>
  </r>
  <r>
    <n v="808.65719999999999"/>
    <x v="0"/>
  </r>
  <r>
    <n v="964.77480000000003"/>
    <x v="0"/>
  </r>
  <r>
    <n v="787.70069999999998"/>
    <x v="0"/>
  </r>
  <r>
    <n v="576.7944"/>
    <x v="0"/>
  </r>
  <r>
    <n v="1385.8368"/>
    <x v="2"/>
  </r>
  <r>
    <n v="918.92480000000012"/>
    <x v="0"/>
  </r>
  <r>
    <n v="922.36099999999988"/>
    <x v="0"/>
  </r>
  <r>
    <n v="1451.7072000000001"/>
    <x v="2"/>
  </r>
  <r>
    <n v="51.302599999999998"/>
    <x v="0"/>
  </r>
  <r>
    <n v="1015.32"/>
    <x v="2"/>
  </r>
  <r>
    <n v="3756.8876"/>
    <x v="2"/>
  </r>
  <r>
    <n v="1633.056"/>
    <x v="0"/>
  </r>
  <r>
    <n v="257.03719999999998"/>
    <x v="0"/>
  </r>
  <r>
    <n v="122.7324"/>
    <x v="0"/>
  </r>
  <r>
    <n v="31.239000000000001"/>
    <x v="2"/>
  </r>
  <r>
    <n v="1475.8869999999999"/>
    <x v="0"/>
  </r>
  <r>
    <n v="867.34800000000007"/>
    <x v="0"/>
  </r>
  <r>
    <n v="2965.1507999999999"/>
    <x v="2"/>
  </r>
  <r>
    <n v="243.42150000000001"/>
    <x v="0"/>
  </r>
  <r>
    <n v="2383.6680000000001"/>
    <x v="0"/>
  </r>
  <r>
    <n v="2201.7408"/>
    <x v="0"/>
  </r>
  <r>
    <n v="1793.4336000000001"/>
    <x v="0"/>
  </r>
  <r>
    <n v="592.20720000000006"/>
    <x v="0"/>
  </r>
  <r>
    <n v="3271.7496000000001"/>
    <x v="0"/>
  </r>
  <r>
    <n v="55.216700000000003"/>
    <x v="2"/>
  </r>
  <r>
    <n v="3400.733999999999"/>
    <x v="2"/>
  </r>
  <r>
    <n v="3028.2264"/>
    <x v="1"/>
  </r>
  <r>
    <n v="1039.1135999999999"/>
    <x v="2"/>
  </r>
  <r>
    <n v="2080.2770999999998"/>
    <x v="1"/>
  </r>
  <r>
    <n v="1349.7692"/>
    <x v="2"/>
  </r>
  <r>
    <n v="92.722300000000004"/>
    <x v="3"/>
  </r>
  <r>
    <n v="469.6508"/>
    <x v="0"/>
  </r>
  <r>
    <n v="1376.721"/>
    <x v="0"/>
  </r>
  <r>
    <n v="796.63200000000006"/>
    <x v="2"/>
  </r>
  <r>
    <n v="2592.2763"/>
    <x v="0"/>
  </r>
  <r>
    <n v="54.999000000000002"/>
    <x v="3"/>
  </r>
  <r>
    <n v="2011.7483999999999"/>
    <x v="1"/>
  </r>
  <r>
    <n v="2280.0509999999999"/>
    <x v="0"/>
  </r>
  <r>
    <n v="620.95889999999997"/>
    <x v="0"/>
  </r>
  <r>
    <n v="1456.4944"/>
    <x v="0"/>
  </r>
  <r>
    <n v="389.59829999999999"/>
    <x v="0"/>
  </r>
  <r>
    <n v="2832.9380000000001"/>
    <x v="0"/>
  </r>
  <r>
    <n v="2651.3568"/>
    <x v="0"/>
  </r>
  <r>
    <n v="2240.7020000000002"/>
    <x v="0"/>
  </r>
  <r>
    <n v="275.36079999999998"/>
    <x v="2"/>
  </r>
  <r>
    <n v="2512.0783999999999"/>
    <x v="0"/>
  </r>
  <r>
    <n v="1344.7067999999999"/>
    <x v="0"/>
  </r>
  <r>
    <n v="733.85640000000001"/>
    <x v="0"/>
  </r>
  <r>
    <n v="499.24360000000001"/>
    <x v="0"/>
  </r>
  <r>
    <n v="560.18999999999994"/>
    <x v="0"/>
  </r>
  <r>
    <n v="1172.0625"/>
    <x v="2"/>
  </r>
  <r>
    <n v="1565.982"/>
    <x v="2"/>
  </r>
  <r>
    <n v="1045.6292000000001"/>
    <x v="0"/>
  </r>
  <r>
    <n v="2242.8216000000002"/>
    <x v="0"/>
  </r>
  <r>
    <n v="615.46699999999998"/>
    <x v="2"/>
  </r>
  <r>
    <n v="323.35199999999998"/>
    <x v="3"/>
  </r>
  <r>
    <n v="977.69849999999985"/>
    <x v="2"/>
  </r>
  <r>
    <n v="3529.1619999999998"/>
    <x v="0"/>
  </r>
  <r>
    <n v="959.13179999999988"/>
    <x v="0"/>
  </r>
  <r>
    <n v="68.694199999999995"/>
    <x v="3"/>
  </r>
  <r>
    <n v="1452.4944"/>
    <x v="0"/>
  </r>
  <r>
    <n v="1592.3416"/>
    <x v="0"/>
  </r>
  <r>
    <n v="239.32259999999999"/>
    <x v="0"/>
  </r>
  <r>
    <n v="246.99600000000001"/>
    <x v="0"/>
  </r>
  <r>
    <n v="332.02339999999998"/>
    <x v="2"/>
  </r>
  <r>
    <n v="116.23139999999999"/>
    <x v="0"/>
  </r>
  <r>
    <n v="655.61040000000003"/>
    <x v="0"/>
  </r>
  <r>
    <n v="557.68680000000006"/>
    <x v="0"/>
  </r>
  <r>
    <n v="264.93889999999999"/>
    <x v="3"/>
  </r>
  <r>
    <n v="1211.0416"/>
    <x v="0"/>
  </r>
  <r>
    <n v="2681.3406"/>
    <x v="0"/>
  </r>
  <r>
    <n v="1006.2063000000001"/>
    <x v="0"/>
  </r>
  <r>
    <n v="2380.7628"/>
    <x v="0"/>
  </r>
  <r>
    <n v="215.47200000000001"/>
    <x v="3"/>
  </r>
  <r>
    <n v="165.1584"/>
    <x v="0"/>
  </r>
  <r>
    <n v="369.74"/>
    <x v="0"/>
  </r>
  <r>
    <n v="2286.1343999999999"/>
    <x v="0"/>
  </r>
  <r>
    <n v="191.88"/>
    <x v="0"/>
  </r>
  <r>
    <n v="424.875"/>
    <x v="2"/>
  </r>
  <r>
    <n v="605.43299999999999"/>
    <x v="3"/>
  </r>
  <r>
    <n v="426.411"/>
    <x v="0"/>
  </r>
  <r>
    <n v="710.44"/>
    <x v="0"/>
  </r>
  <r>
    <n v="1197.9756"/>
    <x v="0"/>
  </r>
  <r>
    <n v="729.07759999999996"/>
    <x v="0"/>
  </r>
  <r>
    <n v="3908.2428"/>
    <x v="0"/>
  </r>
  <r>
    <n v="1547.9168"/>
    <x v="0"/>
  </r>
  <r>
    <n v="1211.364"/>
    <x v="0"/>
  </r>
  <r>
    <n v="1548.0453"/>
    <x v="0"/>
  </r>
  <r>
    <n v="1768.96"/>
    <x v="3"/>
  </r>
  <r>
    <n v="1745.2989"/>
    <x v="2"/>
  </r>
  <r>
    <n v="235.2936"/>
    <x v="0"/>
  </r>
  <r>
    <n v="2094.8568"/>
    <x v="0"/>
  </r>
  <r>
    <n v="711.05579999999986"/>
    <x v="3"/>
  </r>
  <r>
    <n v="739.55970000000002"/>
    <x v="3"/>
  </r>
  <r>
    <n v="2158.7103999999999"/>
    <x v="1"/>
  </r>
  <r>
    <n v="67.502399999999994"/>
    <x v="0"/>
  </r>
  <r>
    <n v="2092.2192"/>
    <x v="0"/>
  </r>
  <r>
    <n v="198.50559999999999"/>
    <x v="3"/>
  </r>
  <r>
    <n v="391.77640000000002"/>
    <x v="2"/>
  </r>
  <r>
    <n v="214.8664"/>
    <x v="2"/>
  </r>
  <r>
    <n v="231.0198"/>
    <x v="2"/>
  </r>
  <r>
    <n v="2346.4584"/>
    <x v="2"/>
  </r>
  <r>
    <n v="1730.1479999999999"/>
    <x v="0"/>
  </r>
  <r>
    <n v="878.0687999999999"/>
    <x v="0"/>
  </r>
  <r>
    <n v="427.49560000000002"/>
    <x v="0"/>
  </r>
  <r>
    <n v="3179.3807999999999"/>
    <x v="3"/>
  </r>
  <r>
    <n v="191.4016"/>
    <x v="2"/>
  </r>
  <r>
    <n v="60.280200000000008"/>
    <x v="0"/>
  </r>
  <r>
    <n v="318.46080000000001"/>
    <x v="0"/>
  </r>
  <r>
    <n v="837.31829999999991"/>
    <x v="0"/>
  </r>
  <r>
    <n v="1396.5696"/>
    <x v="3"/>
  </r>
  <r>
    <n v="78.194399999999987"/>
    <x v="0"/>
  </r>
  <r>
    <n v="1402.7832000000001"/>
    <x v="3"/>
  </r>
  <r>
    <n v="1192.2174"/>
    <x v="0"/>
  </r>
  <r>
    <n v="1663.9503999999999"/>
    <x v="1"/>
  </r>
  <r>
    <n v="1697.3016"/>
    <x v="0"/>
  </r>
  <r>
    <n v="1641.63"/>
    <x v="2"/>
  </r>
  <r>
    <n v="783.42399999999998"/>
    <x v="2"/>
  </r>
  <r>
    <n v="1012.1856"/>
    <x v="2"/>
  </r>
  <r>
    <n v="616.54750000000001"/>
    <x v="0"/>
  </r>
  <r>
    <n v="424.20510000000002"/>
    <x v="0"/>
  </r>
  <r>
    <n v="695.95499999999993"/>
    <x v="2"/>
  </r>
  <r>
    <n v="1169.2264"/>
    <x v="0"/>
  </r>
  <r>
    <n v="268.10359999999997"/>
    <x v="2"/>
  </r>
  <r>
    <n v="1276.7118"/>
    <x v="0"/>
  </r>
  <r>
    <n v="1620.8416"/>
    <x v="0"/>
  </r>
  <r>
    <n v="570.62200000000007"/>
    <x v="0"/>
  </r>
  <r>
    <n v="1043.8271999999999"/>
    <x v="0"/>
  </r>
  <r>
    <n v="853.05420000000004"/>
    <x v="2"/>
  </r>
  <r>
    <n v="1555.992"/>
    <x v="0"/>
  </r>
  <r>
    <n v="958.57439999999997"/>
    <x v="2"/>
  </r>
  <r>
    <n v="320.76"/>
    <x v="2"/>
  </r>
  <r>
    <n v="810.84600000000012"/>
    <x v="2"/>
  </r>
  <r>
    <n v="756.54719999999986"/>
    <x v="0"/>
  </r>
  <r>
    <n v="497.76479999999998"/>
    <x v="2"/>
  </r>
  <r>
    <n v="2364.6480000000001"/>
    <x v="0"/>
  </r>
  <r>
    <n v="778.35680000000002"/>
    <x v="0"/>
  </r>
  <r>
    <n v="447.45299999999992"/>
    <x v="2"/>
  </r>
  <r>
    <n v="2724.32"/>
    <x v="2"/>
  </r>
  <r>
    <n v="2488.6336000000001"/>
    <x v="2"/>
  </r>
  <r>
    <n v="1661.0527999999999"/>
    <x v="0"/>
  </r>
  <r>
    <n v="527.33479999999997"/>
    <x v="0"/>
  </r>
  <r>
    <n v="494.99560000000002"/>
    <x v="2"/>
  </r>
  <r>
    <n v="1143.252"/>
    <x v="3"/>
  </r>
  <r>
    <n v="3139.3784000000001"/>
    <x v="0"/>
  </r>
  <r>
    <n v="217.77209999999999"/>
    <x v="2"/>
  </r>
  <r>
    <n v="1810.56"/>
    <x v="0"/>
  </r>
  <r>
    <n v="1395.6096"/>
    <x v="0"/>
  </r>
  <r>
    <n v="1656.395"/>
    <x v="2"/>
  </r>
  <r>
    <n v="161.238"/>
    <x v="0"/>
  </r>
  <r>
    <n v="1574.4498000000001"/>
    <x v="0"/>
  </r>
  <r>
    <n v="207.27930000000001"/>
    <x v="0"/>
  </r>
  <r>
    <n v="24.7744"/>
    <x v="0"/>
  </r>
  <r>
    <n v="955.54599999999994"/>
    <x v="0"/>
  </r>
  <r>
    <n v="3030.5223999999998"/>
    <x v="0"/>
  </r>
  <r>
    <n v="364.71600000000001"/>
    <x v="0"/>
  </r>
  <r>
    <n v="84.348600000000005"/>
    <x v="0"/>
  </r>
  <r>
    <n v="81.673900000000003"/>
    <x v="2"/>
  </r>
  <r>
    <n v="1089.5352"/>
    <x v="3"/>
  </r>
  <r>
    <n v="701.4348"/>
    <x v="0"/>
  </r>
  <r>
    <n v="392.04"/>
    <x v="0"/>
  </r>
  <r>
    <n v="2811.1181999999999"/>
    <x v="2"/>
  </r>
  <r>
    <n v="478.66559999999998"/>
    <x v="0"/>
  </r>
  <r>
    <n v="2881.4259999999999"/>
    <x v="3"/>
  </r>
  <r>
    <n v="571.38619999999992"/>
    <x v="2"/>
  </r>
  <r>
    <n v="218.804"/>
    <x v="0"/>
  </r>
  <r>
    <n v="1419.0192"/>
    <x v="3"/>
  </r>
  <r>
    <n v="689.5"/>
    <x v="2"/>
  </r>
  <r>
    <n v="307.71359999999999"/>
    <x v="0"/>
  </r>
  <r>
    <n v="2277.2944000000002"/>
    <x v="1"/>
  </r>
  <r>
    <n v="136.34880000000001"/>
    <x v="0"/>
  </r>
  <r>
    <n v="392.83789999999999"/>
    <x v="2"/>
  </r>
  <r>
    <n v="934.32449999999983"/>
    <x v="0"/>
  </r>
  <r>
    <n v="753.49019999999996"/>
    <x v="0"/>
  </r>
  <r>
    <n v="2681.1651999999999"/>
    <x v="2"/>
  </r>
  <r>
    <n v="611.68040000000008"/>
    <x v="1"/>
  </r>
  <r>
    <n v="317.32470000000001"/>
    <x v="2"/>
  </r>
  <r>
    <n v="119.7855"/>
    <x v="0"/>
  </r>
  <r>
    <n v="1951.7436"/>
    <x v="0"/>
  </r>
  <r>
    <n v="1316.2085999999999"/>
    <x v="0"/>
  </r>
  <r>
    <n v="101.2608"/>
    <x v="0"/>
  </r>
  <r>
    <n v="1375.2876000000001"/>
    <x v="0"/>
  </r>
  <r>
    <n v="2569.1024000000002"/>
    <x v="3"/>
  </r>
  <r>
    <n v="467.91"/>
    <x v="0"/>
  </r>
  <r>
    <n v="999.5920000000001"/>
    <x v="0"/>
  </r>
  <r>
    <n v="1088.1378"/>
    <x v="0"/>
  </r>
  <r>
    <n v="407.57679999999999"/>
    <x v="2"/>
  </r>
  <r>
    <n v="821.92160000000001"/>
    <x v="0"/>
  </r>
  <r>
    <n v="175.85310000000001"/>
    <x v="0"/>
  </r>
  <r>
    <n v="366.95339999999999"/>
    <x v="0"/>
  </r>
  <r>
    <n v="2574.9856"/>
    <x v="0"/>
  </r>
  <r>
    <n v="1306.4175"/>
    <x v="0"/>
  </r>
  <r>
    <n v="835.84800000000007"/>
    <x v="3"/>
  </r>
  <r>
    <n v="612.56039999999996"/>
    <x v="0"/>
  </r>
  <r>
    <n v="271.59300000000002"/>
    <x v="0"/>
  </r>
  <r>
    <n v="573.61920000000009"/>
    <x v="3"/>
  </r>
  <r>
    <n v="1900.2672"/>
    <x v="1"/>
  </r>
  <r>
    <n v="654.0489"/>
    <x v="0"/>
  </r>
  <r>
    <n v="230.88040000000001"/>
    <x v="3"/>
  </r>
  <r>
    <n v="629.36520000000007"/>
    <x v="3"/>
  </r>
  <r>
    <n v="2148.8544000000002"/>
    <x v="0"/>
  </r>
  <r>
    <n v="629.96500000000003"/>
    <x v="2"/>
  </r>
  <r>
    <n v="624.49519999999995"/>
    <x v="0"/>
  </r>
  <r>
    <n v="1383.2583999999999"/>
    <x v="2"/>
  </r>
  <r>
    <n v="2081.9225999999999"/>
    <x v="0"/>
  </r>
  <r>
    <n v="251.04419999999999"/>
    <x v="0"/>
  </r>
  <r>
    <n v="1936.7025000000001"/>
    <x v="2"/>
  </r>
  <r>
    <n v="363.09980000000002"/>
    <x v="0"/>
  </r>
  <r>
    <n v="1247.4552000000001"/>
    <x v="0"/>
  </r>
  <r>
    <n v="1228.8078"/>
    <x v="0"/>
  </r>
  <r>
    <n v="261.58"/>
    <x v="0"/>
  </r>
  <r>
    <n v="368.83280000000002"/>
    <x v="0"/>
  </r>
  <r>
    <n v="312.67360000000002"/>
    <x v="2"/>
  </r>
  <r>
    <n v="846.98459999999989"/>
    <x v="0"/>
  </r>
  <r>
    <n v="823.27499999999998"/>
    <x v="0"/>
  </r>
  <r>
    <n v="1646.3879999999999"/>
    <x v="0"/>
  </r>
  <r>
    <n v="1759.9428"/>
    <x v="0"/>
  </r>
  <r>
    <n v="427.58760000000001"/>
    <x v="0"/>
  </r>
  <r>
    <n v="2168.64"/>
    <x v="2"/>
  </r>
  <r>
    <n v="1245.1189999999999"/>
    <x v="0"/>
  </r>
  <r>
    <n v="1146.0820000000001"/>
    <x v="0"/>
  </r>
  <r>
    <n v="868.45639999999992"/>
    <x v="0"/>
  </r>
  <r>
    <n v="501.91680000000002"/>
    <x v="0"/>
  </r>
  <r>
    <n v="927.92699999999991"/>
    <x v="0"/>
  </r>
  <r>
    <n v="2310.0987"/>
    <x v="3"/>
  </r>
  <r>
    <n v="359.7783"/>
    <x v="1"/>
  </r>
  <r>
    <n v="355.5342"/>
    <x v="0"/>
  </r>
  <r>
    <n v="480.75359999999989"/>
    <x v="0"/>
  </r>
  <r>
    <n v="347.25360000000012"/>
    <x v="2"/>
  </r>
  <r>
    <n v="84.852000000000004"/>
    <x v="0"/>
  </r>
  <r>
    <n v="1715.8679999999999"/>
    <x v="0"/>
  </r>
  <r>
    <n v="1045.2354"/>
    <x v="2"/>
  </r>
  <r>
    <n v="494.0684"/>
    <x v="2"/>
  </r>
  <r>
    <n v="1134.4007999999999"/>
    <x v="0"/>
  </r>
  <r>
    <n v="835.95240000000001"/>
    <x v="0"/>
  </r>
  <r>
    <n v="1016.0784"/>
    <x v="0"/>
  </r>
  <r>
    <n v="1609.9962"/>
    <x v="1"/>
  </r>
  <r>
    <n v="485.51580000000001"/>
    <x v="0"/>
  </r>
  <r>
    <n v="925.74649999999997"/>
    <x v="2"/>
  </r>
  <r>
    <n v="1333.4780000000001"/>
    <x v="2"/>
  </r>
  <r>
    <n v="2729.8292000000001"/>
    <x v="0"/>
  </r>
  <r>
    <n v="373.59129999999999"/>
    <x v="0"/>
  </r>
  <r>
    <n v="237.6524"/>
    <x v="0"/>
  </r>
  <r>
    <n v="902.30399999999997"/>
    <x v="0"/>
  </r>
  <r>
    <n v="1254.9264000000001"/>
    <x v="0"/>
  </r>
  <r>
    <n v="1144.4248"/>
    <x v="2"/>
  </r>
  <r>
    <n v="707.02719999999999"/>
    <x v="0"/>
  </r>
  <r>
    <n v="2326.4778000000001"/>
    <x v="0"/>
  </r>
  <r>
    <n v="1314.0072"/>
    <x v="3"/>
  </r>
  <r>
    <n v="554.35380000000009"/>
    <x v="3"/>
  </r>
  <r>
    <n v="433.92960000000011"/>
    <x v="2"/>
  </r>
  <r>
    <n v="563.48699999999997"/>
    <x v="0"/>
  </r>
  <r>
    <n v="320.04199999999997"/>
    <x v="0"/>
  </r>
  <r>
    <n v="1643.4792"/>
    <x v="0"/>
  </r>
  <r>
    <n v="3026.6716000000001"/>
    <x v="2"/>
  </r>
  <r>
    <n v="531.5616"/>
    <x v="0"/>
  </r>
  <r>
    <n v="866.04959999999994"/>
    <x v="2"/>
  </r>
  <r>
    <n v="30.175999999999998"/>
    <x v="0"/>
  </r>
  <r>
    <n v="463.85820000000001"/>
    <x v="3"/>
  </r>
  <r>
    <n v="19.481000000000002"/>
    <x v="0"/>
  </r>
  <r>
    <n v="1509.2352000000001"/>
    <x v="2"/>
  </r>
  <r>
    <n v="1795.982"/>
    <x v="0"/>
  </r>
  <r>
    <n v="1186.9680000000001"/>
    <x v="0"/>
  </r>
  <r>
    <n v="919.29179999999997"/>
    <x v="0"/>
  </r>
  <r>
    <n v="1149.066"/>
    <x v="0"/>
  </r>
  <r>
    <n v="611.17420000000004"/>
    <x v="0"/>
  </r>
  <r>
    <n v="615.79719999999998"/>
    <x v="0"/>
  </r>
  <r>
    <n v="612.68850000000009"/>
    <x v="0"/>
  </r>
  <r>
    <n v="891.53279999999995"/>
    <x v="0"/>
  </r>
  <r>
    <n v="1913.8391999999999"/>
    <x v="3"/>
  </r>
  <r>
    <n v="2164.6943999999999"/>
    <x v="0"/>
  </r>
  <r>
    <n v="262.78019999999998"/>
    <x v="0"/>
  </r>
  <r>
    <n v="800.21129999999994"/>
    <x v="2"/>
  </r>
  <r>
    <n v="245.80199999999999"/>
    <x v="3"/>
  </r>
  <r>
    <n v="1686.4275"/>
    <x v="0"/>
  </r>
  <r>
    <n v="460.96080000000001"/>
    <x v="0"/>
  </r>
  <r>
    <n v="1555.4619"/>
    <x v="0"/>
  </r>
  <r>
    <n v="171.45179999999999"/>
    <x v="0"/>
  </r>
  <r>
    <n v="2579.2651999999998"/>
    <x v="0"/>
  </r>
  <r>
    <n v="1263.5904"/>
    <x v="0"/>
  </r>
  <r>
    <n v="907.70659999999998"/>
    <x v="0"/>
  </r>
  <r>
    <n v="1912.96"/>
    <x v="0"/>
  </r>
  <r>
    <n v="897.05280000000005"/>
    <x v="0"/>
  </r>
  <r>
    <n v="1048.1238000000001"/>
    <x v="0"/>
  </r>
  <r>
    <n v="705.11850000000004"/>
    <x v="3"/>
  </r>
  <r>
    <n v="1558.4646"/>
    <x v="0"/>
  </r>
  <r>
    <n v="667.20539999999994"/>
    <x v="2"/>
  </r>
  <r>
    <n v="1289.3399999999999"/>
    <x v="0"/>
  </r>
  <r>
    <n v="661.59"/>
    <x v="0"/>
  </r>
  <r>
    <n v="1278.3675000000001"/>
    <x v="2"/>
  </r>
  <r>
    <n v="2524.8384000000001"/>
    <x v="0"/>
  </r>
  <r>
    <n v="1373.2991999999999"/>
    <x v="0"/>
  </r>
  <r>
    <n v="2250.2979999999998"/>
    <x v="0"/>
  </r>
  <r>
    <n v="629.74340000000007"/>
    <x v="3"/>
  </r>
  <r>
    <n v="607.64800000000002"/>
    <x v="0"/>
  </r>
  <r>
    <n v="2495.2049999999999"/>
    <x v="1"/>
  </r>
  <r>
    <n v="308.14710000000002"/>
    <x v="0"/>
  </r>
  <r>
    <n v="1200.9059999999999"/>
    <x v="0"/>
  </r>
  <r>
    <n v="767.98800000000006"/>
    <x v="0"/>
  </r>
  <r>
    <n v="139.29"/>
    <x v="1"/>
  </r>
  <r>
    <n v="1240.8389999999999"/>
    <x v="1"/>
  </r>
  <r>
    <n v="367.65219999999999"/>
    <x v="0"/>
  </r>
  <r>
    <n v="802.1579999999999"/>
    <x v="3"/>
  </r>
  <r>
    <n v="595.14840000000004"/>
    <x v="2"/>
  </r>
  <r>
    <n v="229.88249999999999"/>
    <x v="0"/>
  </r>
  <r>
    <n v="2777.1016"/>
    <x v="0"/>
  </r>
  <r>
    <n v="306.77249999999998"/>
    <x v="0"/>
  </r>
  <r>
    <n v="1550.5662"/>
    <x v="0"/>
  </r>
  <r>
    <n v="437.17020000000002"/>
    <x v="0"/>
  </r>
  <r>
    <n v="1095.864"/>
    <x v="0"/>
  </r>
  <r>
    <n v="637.50080000000014"/>
    <x v="2"/>
  </r>
  <r>
    <n v="1128.9969000000001"/>
    <x v="0"/>
  </r>
  <r>
    <n v="523.71"/>
    <x v="0"/>
  </r>
  <r>
    <n v="2240.2800000000002"/>
    <x v="3"/>
  </r>
  <r>
    <n v="41.875999999999998"/>
    <x v="0"/>
  </r>
  <r>
    <n v="754.20119999999997"/>
    <x v="0"/>
  </r>
  <r>
    <n v="991.30199999999979"/>
    <x v="0"/>
  </r>
  <r>
    <n v="1179.1369999999999"/>
    <x v="0"/>
  </r>
  <r>
    <n v="1731.4914000000001"/>
    <x v="1"/>
  </r>
  <r>
    <n v="200.1354"/>
    <x v="2"/>
  </r>
  <r>
    <n v="1185.4584"/>
    <x v="2"/>
  </r>
  <r>
    <n v="353.56760000000003"/>
    <x v="0"/>
  </r>
  <r>
    <n v="389.67399999999998"/>
    <x v="3"/>
  </r>
  <r>
    <n v="1113.6584"/>
    <x v="0"/>
  </r>
  <r>
    <n v="383.32799999999997"/>
    <x v="0"/>
  </r>
  <r>
    <n v="28.044"/>
    <x v="0"/>
  </r>
  <r>
    <n v="818.46659999999997"/>
    <x v="0"/>
  </r>
  <r>
    <n v="85.933199999999999"/>
    <x v="0"/>
  </r>
  <r>
    <n v="695.04819999999995"/>
    <x v="0"/>
  </r>
  <r>
    <n v="1561.9212"/>
    <x v="3"/>
  </r>
  <r>
    <n v="139.03120000000001"/>
    <x v="2"/>
  </r>
  <r>
    <n v="122.9456"/>
    <x v="2"/>
  </r>
  <r>
    <n v="751.58879999999988"/>
    <x v="0"/>
  </r>
  <r>
    <n v="493.91449999999992"/>
    <x v="0"/>
  </r>
  <r>
    <n v="1613.556"/>
    <x v="0"/>
  </r>
  <r>
    <n v="537.11840000000007"/>
    <x v="0"/>
  </r>
  <r>
    <n v="621.27"/>
    <x v="0"/>
  </r>
  <r>
    <n v="867.5"/>
    <x v="1"/>
  </r>
  <r>
    <n v="272.30130000000003"/>
    <x v="0"/>
  </r>
  <r>
    <n v="212.83199999999999"/>
    <x v="0"/>
  </r>
  <r>
    <n v="844.96719999999993"/>
    <x v="0"/>
  </r>
  <r>
    <n v="3138.6759999999999"/>
    <x v="1"/>
  </r>
  <r>
    <n v="1375.6759999999999"/>
    <x v="2"/>
  </r>
  <r>
    <n v="246.77549999999999"/>
    <x v="2"/>
  </r>
  <r>
    <n v="1748.7384"/>
    <x v="0"/>
  </r>
  <r>
    <n v="623.19839999999999"/>
    <x v="3"/>
  </r>
  <r>
    <n v="502.95960000000002"/>
    <x v="0"/>
  </r>
  <r>
    <n v="520.43039999999996"/>
    <x v="0"/>
  </r>
  <r>
    <n v="316.22199999999998"/>
    <x v="0"/>
  </r>
  <r>
    <n v="544.55939999999998"/>
    <x v="3"/>
  </r>
  <r>
    <n v="56.010599999999997"/>
    <x v="2"/>
  </r>
  <r>
    <n v="1641.3904"/>
    <x v="0"/>
  </r>
  <r>
    <n v="107.0748"/>
    <x v="3"/>
  </r>
  <r>
    <n v="523.66020000000003"/>
    <x v="0"/>
  </r>
  <r>
    <n v="18.459"/>
    <x v="2"/>
  </r>
  <r>
    <n v="3205.3728000000001"/>
    <x v="0"/>
  </r>
  <r>
    <n v="2470.6439999999998"/>
    <x v="0"/>
  </r>
  <r>
    <n v="474.41449999999998"/>
    <x v="0"/>
  </r>
  <r>
    <n v="370.75619999999998"/>
    <x v="0"/>
  </r>
  <r>
    <n v="571.26209999999992"/>
    <x v="3"/>
  </r>
  <r>
    <n v="934.46460000000013"/>
    <x v="0"/>
  </r>
  <r>
    <n v="647.2349999999999"/>
    <x v="0"/>
  </r>
  <r>
    <n v="1060.4369999999999"/>
    <x v="0"/>
  </r>
  <r>
    <n v="1754.4059999999999"/>
    <x v="0"/>
  </r>
  <r>
    <n v="1874.787"/>
    <x v="2"/>
  </r>
  <r>
    <n v="124.336"/>
    <x v="0"/>
  </r>
  <r>
    <n v="2746.7712000000001"/>
    <x v="0"/>
  </r>
  <r>
    <n v="2143.6176"/>
    <x v="0"/>
  </r>
  <r>
    <n v="2486.2139999999999"/>
    <x v="0"/>
  </r>
  <r>
    <n v="154.93799999999999"/>
    <x v="0"/>
  </r>
  <r>
    <n v="2421.7944000000002"/>
    <x v="0"/>
  </r>
  <r>
    <n v="541.10160000000008"/>
    <x v="0"/>
  </r>
  <r>
    <n v="844.77059999999994"/>
    <x v="0"/>
  </r>
  <r>
    <n v="1196.5536"/>
    <x v="0"/>
  </r>
  <r>
    <n v="1082.835"/>
    <x v="2"/>
  </r>
  <r>
    <n v="3817.6880000000001"/>
    <x v="0"/>
  </r>
  <r>
    <n v="267.20600000000002"/>
    <x v="0"/>
  </r>
  <r>
    <n v="603.71640000000002"/>
    <x v="0"/>
  </r>
  <r>
    <n v="1866.2719999999999"/>
    <x v="0"/>
  </r>
  <r>
    <n v="1661.6624999999999"/>
    <x v="1"/>
  </r>
  <r>
    <n v="1206.6407999999999"/>
    <x v="0"/>
  </r>
  <r>
    <n v="824.48639999999989"/>
    <x v="0"/>
  </r>
  <r>
    <n v="1069.5302999999999"/>
    <x v="0"/>
  </r>
  <r>
    <n v="1968.5753999999999"/>
    <x v="1"/>
  </r>
  <r>
    <n v="1483.8119999999999"/>
    <x v="0"/>
  </r>
  <r>
    <n v="345.32479999999998"/>
    <x v="1"/>
  </r>
  <r>
    <n v="59.593499999999999"/>
    <x v="3"/>
  </r>
  <r>
    <n v="568.09620000000007"/>
    <x v="1"/>
  </r>
  <r>
    <n v="671.02289999999994"/>
    <x v="0"/>
  </r>
  <r>
    <n v="1573.9359999999999"/>
    <x v="0"/>
  </r>
  <r>
    <n v="488.90660000000003"/>
    <x v="2"/>
  </r>
  <r>
    <n v="2286.4674"/>
    <x v="0"/>
  </r>
  <r>
    <n v="1901.4159999999999"/>
    <x v="2"/>
  </r>
  <r>
    <n v="675.94240000000013"/>
    <x v="3"/>
  </r>
  <r>
    <n v="2066.3663999999999"/>
    <x v="0"/>
  </r>
  <r>
    <n v="711.42959999999994"/>
    <x v="3"/>
  </r>
  <r>
    <n v="443.327"/>
    <x v="0"/>
  </r>
  <r>
    <n v="1255.8393000000001"/>
    <x v="0"/>
  </r>
  <r>
    <n v="1583.806"/>
    <x v="0"/>
  </r>
  <r>
    <n v="355.23840000000001"/>
    <x v="2"/>
  </r>
  <r>
    <n v="1813.1728000000001"/>
    <x v="0"/>
  </r>
  <r>
    <n v="2593.9104000000002"/>
    <x v="0"/>
  </r>
  <r>
    <n v="326.00070000000011"/>
    <x v="0"/>
  </r>
  <r>
    <n v="803.01599999999996"/>
    <x v="0"/>
  </r>
  <r>
    <n v="1799.55"/>
    <x v="3"/>
  </r>
  <r>
    <n v="113.0128"/>
    <x v="2"/>
  </r>
  <r>
    <n v="820.89920000000006"/>
    <x v="0"/>
  </r>
  <r>
    <n v="1968.1116"/>
    <x v="0"/>
  </r>
  <r>
    <n v="1930.761"/>
    <x v="0"/>
  </r>
  <r>
    <n v="1733.2565999999999"/>
    <x v="0"/>
  </r>
  <r>
    <n v="2312.2912000000001"/>
    <x v="1"/>
  </r>
  <r>
    <n v="1472.5308"/>
    <x v="1"/>
  </r>
  <r>
    <n v="2090.2723999999998"/>
    <x v="1"/>
  </r>
  <r>
    <n v="1690.7814000000001"/>
    <x v="1"/>
  </r>
  <r>
    <n v="1377.6432"/>
    <x v="2"/>
  </r>
  <r>
    <n v="3133.7256000000002"/>
    <x v="0"/>
  </r>
  <r>
    <n v="981.97259999999994"/>
    <x v="0"/>
  </r>
  <r>
    <n v="441.55169999999998"/>
    <x v="0"/>
  </r>
  <r>
    <n v="476.91660000000002"/>
    <x v="0"/>
  </r>
  <r>
    <n v="56.880400000000002"/>
    <x v="0"/>
  </r>
  <r>
    <n v="2408.6664000000001"/>
    <x v="2"/>
  </r>
  <r>
    <n v="787.28039999999999"/>
    <x v="0"/>
  </r>
  <r>
    <n v="1087.8444"/>
    <x v="2"/>
  </r>
  <r>
    <n v="1723.5719999999999"/>
    <x v="3"/>
  </r>
  <r>
    <n v="584.78399999999988"/>
    <x v="0"/>
  </r>
  <r>
    <n v="1281.8937000000001"/>
    <x v="3"/>
  </r>
  <r>
    <n v="2380.4639999999999"/>
    <x v="3"/>
  </r>
  <r>
    <n v="1304.2182"/>
    <x v="0"/>
  </r>
  <r>
    <n v="968.16959999999995"/>
    <x v="0"/>
  </r>
  <r>
    <n v="65.729200000000006"/>
    <x v="1"/>
  </r>
  <r>
    <n v="1327.8846000000001"/>
    <x v="2"/>
  </r>
  <r>
    <n v="1805.2736"/>
    <x v="0"/>
  </r>
  <r>
    <n v="2100.0441000000001"/>
    <x v="0"/>
  </r>
  <r>
    <n v="3030.424"/>
    <x v="0"/>
  </r>
  <r>
    <n v="491.32860000000011"/>
    <x v="0"/>
  </r>
  <r>
    <n v="689.17200000000014"/>
    <x v="0"/>
  </r>
  <r>
    <n v="1914.8480999999999"/>
    <x v="0"/>
  </r>
  <r>
    <n v="801.44959999999992"/>
    <x v="2"/>
  </r>
  <r>
    <n v="359.61380000000003"/>
    <x v="0"/>
  </r>
  <r>
    <n v="187.14840000000001"/>
    <x v="1"/>
  </r>
  <r>
    <n v="761.73839999999996"/>
    <x v="2"/>
  </r>
  <r>
    <n v="680.88400000000001"/>
    <x v="0"/>
  </r>
  <r>
    <n v="246.5856"/>
    <x v="0"/>
  </r>
  <r>
    <n v="2862.1208000000001"/>
    <x v="0"/>
  </r>
  <r>
    <n v="159.3408"/>
    <x v="0"/>
  </r>
  <r>
    <n v="394.90199999999999"/>
    <x v="2"/>
  </r>
  <r>
    <n v="453.58170000000001"/>
    <x v="2"/>
  </r>
  <r>
    <n v="447.82960000000003"/>
    <x v="0"/>
  </r>
  <r>
    <n v="1638.3912"/>
    <x v="3"/>
  </r>
  <r>
    <n v="1320.0640000000001"/>
    <x v="2"/>
  </r>
  <r>
    <n v="828.83359999999993"/>
    <x v="0"/>
  </r>
  <r>
    <n v="209.65119999999999"/>
    <x v="3"/>
  </r>
  <r>
    <n v="726.36479999999995"/>
    <x v="0"/>
  </r>
  <r>
    <n v="373.83839999999998"/>
    <x v="2"/>
  </r>
  <r>
    <n v="283.7484"/>
    <x v="1"/>
  </r>
  <r>
    <n v="208.3134"/>
    <x v="1"/>
  </r>
  <r>
    <n v="1299.9000000000001"/>
    <x v="3"/>
  </r>
  <r>
    <n v="70.924799999999991"/>
    <x v="0"/>
  </r>
  <r>
    <n v="721.8119999999999"/>
    <x v="0"/>
  </r>
  <r>
    <n v="2897.233999999999"/>
    <x v="3"/>
  </r>
  <r>
    <n v="262.80799999999999"/>
    <x v="3"/>
  </r>
  <r>
    <n v="33.129600000000003"/>
    <x v="2"/>
  </r>
  <r>
    <n v="1871.7185999999999"/>
    <x v="0"/>
  </r>
  <r>
    <n v="356.18669999999997"/>
    <x v="2"/>
  </r>
  <r>
    <n v="1230.9501"/>
    <x v="0"/>
  </r>
  <r>
    <n v="1489.8743999999999"/>
    <x v="0"/>
  </r>
  <r>
    <n v="1818.3263999999999"/>
    <x v="0"/>
  </r>
  <r>
    <n v="489.78199999999993"/>
    <x v="2"/>
  </r>
  <r>
    <n v="509.14980000000008"/>
    <x v="2"/>
  </r>
  <r>
    <n v="998.18729999999994"/>
    <x v="0"/>
  </r>
  <r>
    <n v="466.78170000000011"/>
    <x v="0"/>
  </r>
  <r>
    <n v="698.76"/>
    <x v="1"/>
  </r>
  <r>
    <n v="1988.568"/>
    <x v="0"/>
  </r>
  <r>
    <n v="1177.0512000000001"/>
    <x v="0"/>
  </r>
  <r>
    <n v="680.65200000000004"/>
    <x v="0"/>
  </r>
  <r>
    <n v="808.64189999999996"/>
    <x v="2"/>
  </r>
  <r>
    <n v="150.76079999999999"/>
    <x v="0"/>
  </r>
  <r>
    <n v="626.67989999999998"/>
    <x v="2"/>
  </r>
  <r>
    <n v="116.39700000000001"/>
    <x v="3"/>
  </r>
  <r>
    <n v="3181.8919999999998"/>
    <x v="0"/>
  </r>
  <r>
    <n v="127.3944"/>
    <x v="0"/>
  </r>
  <r>
    <n v="2826.5160000000001"/>
    <x v="1"/>
  </r>
  <r>
    <n v="1542.1751999999999"/>
    <x v="0"/>
  </r>
  <r>
    <n v="467.77280000000002"/>
    <x v="0"/>
  </r>
  <r>
    <n v="1413.93"/>
    <x v="0"/>
  </r>
  <r>
    <n v="1066.0735999999999"/>
    <x v="0"/>
  </r>
  <r>
    <n v="355.71519999999998"/>
    <x v="0"/>
  </r>
  <r>
    <n v="2404.6821"/>
    <x v="0"/>
  </r>
  <r>
    <n v="606.73080000000004"/>
    <x v="1"/>
  </r>
  <r>
    <n v="1173.508"/>
    <x v="0"/>
  </r>
  <r>
    <n v="1191.6812"/>
    <x v="0"/>
  </r>
  <r>
    <n v="955.01519999999994"/>
    <x v="2"/>
  </r>
  <r>
    <n v="1690.3040000000001"/>
    <x v="0"/>
  </r>
  <r>
    <n v="136.5984"/>
    <x v="2"/>
  </r>
  <r>
    <n v="1270.7460000000001"/>
    <x v="0"/>
  </r>
  <r>
    <n v="1968.6941999999999"/>
    <x v="0"/>
  </r>
  <r>
    <n v="809.04560000000004"/>
    <x v="0"/>
  </r>
  <r>
    <n v="144.9624"/>
    <x v="0"/>
  </r>
  <r>
    <n v="1018.668"/>
    <x v="2"/>
  </r>
  <r>
    <n v="2468.4387000000002"/>
    <x v="2"/>
  </r>
  <r>
    <n v="2278.3208"/>
    <x v="2"/>
  </r>
  <r>
    <n v="2291.6432"/>
    <x v="2"/>
  </r>
  <r>
    <n v="64.895600000000002"/>
    <x v="1"/>
  </r>
  <r>
    <n v="1266.356"/>
    <x v="0"/>
  </r>
  <r>
    <n v="991.26239999999996"/>
    <x v="2"/>
  </r>
  <r>
    <n v="1742.0255999999999"/>
    <x v="0"/>
  </r>
  <r>
    <n v="1628.1702"/>
    <x v="0"/>
  </r>
  <r>
    <n v="1518.6335999999999"/>
    <x v="0"/>
  </r>
  <r>
    <n v="646.29599999999994"/>
    <x v="0"/>
  </r>
  <r>
    <n v="197.7336"/>
    <x v="0"/>
  </r>
  <r>
    <n v="433.77199999999999"/>
    <x v="0"/>
  </r>
  <r>
    <n v="721.8211"/>
    <x v="0"/>
  </r>
  <r>
    <n v="1267.6251"/>
    <x v="0"/>
  </r>
  <r>
    <n v="603.54259999999988"/>
    <x v="0"/>
  </r>
  <r>
    <n v="1251.5072"/>
    <x v="0"/>
  </r>
  <r>
    <n v="895.68809999999996"/>
    <x v="0"/>
  </r>
  <r>
    <n v="946.53000000000009"/>
    <x v="0"/>
  </r>
  <r>
    <n v="1787.3469"/>
    <x v="0"/>
  </r>
  <r>
    <n v="528.3066"/>
    <x v="0"/>
  </r>
  <r>
    <n v="305.94240000000002"/>
    <x v="0"/>
  </r>
  <r>
    <n v="1369.6744000000001"/>
    <x v="0"/>
  </r>
  <r>
    <n v="1228.4412"/>
    <x v="0"/>
  </r>
  <r>
    <n v="1896.72"/>
    <x v="0"/>
  </r>
  <r>
    <n v="1386.2428"/>
    <x v="0"/>
  </r>
  <r>
    <n v="478.03019999999998"/>
    <x v="0"/>
  </r>
  <r>
    <n v="671.89779999999996"/>
    <x v="0"/>
  </r>
  <r>
    <n v="91.402000000000001"/>
    <x v="0"/>
  </r>
  <r>
    <n v="591.58360000000005"/>
    <x v="0"/>
  </r>
  <r>
    <n v="566.42039999999997"/>
    <x v="0"/>
  </r>
  <r>
    <n v="674.63560000000007"/>
    <x v="0"/>
  </r>
  <r>
    <n v="155.22720000000001"/>
    <x v="0"/>
  </r>
  <r>
    <n v="817.21080000000006"/>
    <x v="0"/>
  </r>
  <r>
    <n v="956.16639999999995"/>
    <x v="0"/>
  </r>
  <r>
    <n v="664.35"/>
    <x v="0"/>
  </r>
  <r>
    <n v="353.27339999999998"/>
    <x v="0"/>
  </r>
  <r>
    <n v="2691.7435999999998"/>
    <x v="0"/>
  </r>
  <r>
    <n v="763.30799999999999"/>
    <x v="0"/>
  </r>
  <r>
    <n v="222.26750000000001"/>
    <x v="0"/>
  </r>
  <r>
    <n v="2135.4168"/>
    <x v="0"/>
  </r>
  <r>
    <n v="2478.4499999999998"/>
    <x v="2"/>
  </r>
  <r>
    <n v="1439.136"/>
    <x v="0"/>
  </r>
  <r>
    <n v="871.41929999999991"/>
    <x v="0"/>
  </r>
  <r>
    <n v="1236.48"/>
    <x v="0"/>
  </r>
  <r>
    <n v="1794.3030000000001"/>
    <x v="0"/>
  </r>
  <r>
    <n v="199.2928"/>
    <x v="2"/>
  </r>
  <r>
    <n v="1022.6838"/>
    <x v="0"/>
  </r>
  <r>
    <n v="810.08579999999995"/>
    <x v="1"/>
  </r>
  <r>
    <n v="2807.8008"/>
    <x v="0"/>
  </r>
  <r>
    <n v="616.029"/>
    <x v="2"/>
  </r>
  <r>
    <n v="1442.76"/>
    <x v="2"/>
  </r>
  <r>
    <n v="69.273600000000002"/>
    <x v="0"/>
  </r>
  <r>
    <n v="2263.0068000000001"/>
    <x v="2"/>
  </r>
  <r>
    <n v="1149.558"/>
    <x v="3"/>
  </r>
  <r>
    <n v="803.22879999999998"/>
    <x v="0"/>
  </r>
  <r>
    <n v="611.20500000000004"/>
    <x v="0"/>
  </r>
  <r>
    <n v="676.73919999999998"/>
    <x v="0"/>
  </r>
  <r>
    <n v="514.69319999999993"/>
    <x v="0"/>
  </r>
  <r>
    <n v="92.848399999999998"/>
    <x v="0"/>
  </r>
  <r>
    <n v="756.76580000000001"/>
    <x v="0"/>
  </r>
  <r>
    <n v="2545.44"/>
    <x v="0"/>
  </r>
  <r>
    <n v="887.56200000000013"/>
    <x v="1"/>
  </r>
  <r>
    <n v="769.04399999999998"/>
    <x v="0"/>
  </r>
  <r>
    <n v="780.69119999999998"/>
    <x v="0"/>
  </r>
  <r>
    <n v="398.95310000000012"/>
    <x v="0"/>
  </r>
  <r>
    <n v="124.8768"/>
    <x v="0"/>
  </r>
  <r>
    <n v="2167.9223999999999"/>
    <x v="3"/>
  </r>
  <r>
    <n v="526.24439999999993"/>
    <x v="3"/>
  </r>
  <r>
    <n v="435.27359999999999"/>
    <x v="0"/>
  </r>
  <r>
    <n v="616.50819999999999"/>
    <x v="3"/>
  </r>
  <r>
    <n v="514.9"/>
    <x v="2"/>
  </r>
  <r>
    <n v="1156.3725999999999"/>
    <x v="0"/>
  </r>
  <r>
    <n v="258.822"/>
    <x v="2"/>
  </r>
  <r>
    <n v="1120.0599"/>
    <x v="0"/>
  </r>
  <r>
    <n v="131.047"/>
    <x v="2"/>
  </r>
  <r>
    <n v="2168.9369999999999"/>
    <x v="0"/>
  </r>
  <r>
    <n v="815.07200000000012"/>
    <x v="0"/>
  </r>
  <r>
    <n v="1665.692"/>
    <x v="2"/>
  </r>
  <r>
    <n v="1570.4166"/>
    <x v="3"/>
  </r>
  <r>
    <n v="405.32"/>
    <x v="3"/>
  </r>
  <r>
    <n v="2269.4976000000001"/>
    <x v="1"/>
  </r>
  <r>
    <n v="3225.9468000000002"/>
    <x v="0"/>
  </r>
  <r>
    <n v="2107.5246000000002"/>
    <x v="0"/>
  </r>
  <r>
    <n v="774.18000000000006"/>
    <x v="0"/>
  </r>
  <r>
    <n v="1080.2103999999999"/>
    <x v="0"/>
  </r>
  <r>
    <n v="689.38279999999997"/>
    <x v="3"/>
  </r>
  <r>
    <n v="36.027200000000001"/>
    <x v="0"/>
  </r>
  <r>
    <n v="600.29549999999995"/>
    <x v="2"/>
  </r>
  <r>
    <n v="1631.3309999999999"/>
    <x v="2"/>
  </r>
  <r>
    <n v="649.74"/>
    <x v="0"/>
  </r>
  <r>
    <n v="231.55500000000001"/>
    <x v="0"/>
  </r>
  <r>
    <n v="1404.075"/>
    <x v="0"/>
  </r>
  <r>
    <n v="193.2576"/>
    <x v="0"/>
  </r>
  <r>
    <n v="1351.3584000000001"/>
    <x v="0"/>
  </r>
  <r>
    <n v="570.11760000000004"/>
    <x v="0"/>
  </r>
  <r>
    <n v="52.003"/>
    <x v="0"/>
  </r>
  <r>
    <n v="1404.0527999999999"/>
    <x v="3"/>
  </r>
  <r>
    <n v="81.647999999999996"/>
    <x v="0"/>
  </r>
  <r>
    <n v="385.2996"/>
    <x v="2"/>
  </r>
  <r>
    <n v="159.87549999999999"/>
    <x v="2"/>
  </r>
  <r>
    <n v="352.59300000000002"/>
    <x v="0"/>
  </r>
  <r>
    <n v="403.58850000000001"/>
    <x v="0"/>
  </r>
  <r>
    <n v="449.51400000000001"/>
    <x v="0"/>
  </r>
  <r>
    <n v="1187.1780000000001"/>
    <x v="0"/>
  </r>
  <r>
    <n v="1175.4168"/>
    <x v="0"/>
  </r>
  <r>
    <n v="3440.0272"/>
    <x v="2"/>
  </r>
  <r>
    <n v="645.30080000000009"/>
    <x v="0"/>
  </r>
  <r>
    <n v="190.7064"/>
    <x v="0"/>
  </r>
  <r>
    <n v="906.23660000000007"/>
    <x v="0"/>
  </r>
  <r>
    <n v="1482.0798"/>
    <x v="0"/>
  </r>
  <r>
    <n v="2102.424"/>
    <x v="0"/>
  </r>
  <r>
    <n v="1219.2570000000001"/>
    <x v="2"/>
  </r>
  <r>
    <n v="1655.7170000000001"/>
    <x v="1"/>
  </r>
  <r>
    <n v="422.01299999999998"/>
    <x v="2"/>
  </r>
  <r>
    <n v="429.32159999999999"/>
    <x v="0"/>
  </r>
  <r>
    <n v="1639.2095999999999"/>
    <x v="0"/>
  </r>
  <r>
    <n v="85.169700000000006"/>
    <x v="0"/>
  </r>
  <r>
    <n v="2397.4079999999999"/>
    <x v="0"/>
  </r>
  <r>
    <n v="296.31689999999998"/>
    <x v="0"/>
  </r>
  <r>
    <n v="285.96719999999999"/>
    <x v="2"/>
  </r>
  <r>
    <n v="304.76749999999998"/>
    <x v="0"/>
  </r>
  <r>
    <n v="767.48159999999996"/>
    <x v="2"/>
  </r>
  <r>
    <n v="1147.4495999999999"/>
    <x v="0"/>
  </r>
  <r>
    <n v="1776.3743999999999"/>
    <x v="0"/>
  </r>
  <r>
    <n v="545.80500000000006"/>
    <x v="3"/>
  </r>
  <r>
    <n v="945.12599999999998"/>
    <x v="0"/>
  </r>
  <r>
    <n v="2232.5688"/>
    <x v="0"/>
  </r>
  <r>
    <n v="2971.0295999999998"/>
    <x v="0"/>
  </r>
  <r>
    <n v="942.01600000000008"/>
    <x v="0"/>
  </r>
  <r>
    <n v="1628.0208"/>
    <x v="2"/>
  </r>
  <r>
    <n v="889.30799999999999"/>
    <x v="0"/>
  </r>
  <r>
    <n v="661.7595"/>
    <x v="2"/>
  </r>
  <r>
    <n v="1845.9659999999999"/>
    <x v="0"/>
  </r>
  <r>
    <n v="1828.1120000000001"/>
    <x v="2"/>
  </r>
  <r>
    <n v="593.79"/>
    <x v="0"/>
  </r>
  <r>
    <n v="1900.1135999999999"/>
    <x v="0"/>
  </r>
  <r>
    <n v="2950.14"/>
    <x v="2"/>
  </r>
  <r>
    <n v="821.35159999999996"/>
    <x v="2"/>
  </r>
  <r>
    <n v="1756.5324000000001"/>
    <x v="0"/>
  </r>
  <r>
    <n v="1568.943"/>
    <x v="0"/>
  </r>
  <r>
    <n v="548.06200000000001"/>
    <x v="2"/>
  </r>
  <r>
    <n v="954.06080000000009"/>
    <x v="1"/>
  </r>
  <r>
    <n v="1194.9028000000001"/>
    <x v="3"/>
  </r>
  <r>
    <n v="3220.3444"/>
    <x v="0"/>
  </r>
  <r>
    <n v="40.976100000000002"/>
    <x v="2"/>
  </r>
  <r>
    <n v="189.61760000000001"/>
    <x v="2"/>
  </r>
  <r>
    <n v="264.91500000000002"/>
    <x v="2"/>
  </r>
  <r>
    <n v="1369.1215999999999"/>
    <x v="0"/>
  </r>
  <r>
    <n v="331.17"/>
    <x v="0"/>
  </r>
  <r>
    <n v="1275.799"/>
    <x v="2"/>
  </r>
  <r>
    <n v="1926.15"/>
    <x v="0"/>
  </r>
  <r>
    <n v="1370.5232000000001"/>
    <x v="2"/>
  </r>
  <r>
    <n v="679.18619999999999"/>
    <x v="0"/>
  </r>
  <r>
    <n v="1053.7551000000001"/>
    <x v="2"/>
  </r>
  <r>
    <n v="333.85090000000002"/>
    <x v="2"/>
  </r>
  <r>
    <n v="819.71759999999995"/>
    <x v="3"/>
  </r>
  <r>
    <n v="1187.8979999999999"/>
    <x v="0"/>
  </r>
  <r>
    <n v="2093.6736000000001"/>
    <x v="0"/>
  </r>
  <r>
    <n v="202.9836"/>
    <x v="2"/>
  </r>
  <r>
    <n v="32.659199999999998"/>
    <x v="0"/>
  </r>
  <r>
    <n v="1031.7507000000001"/>
    <x v="0"/>
  </r>
  <r>
    <n v="1746.712"/>
    <x v="0"/>
  </r>
  <r>
    <n v="1754.94"/>
    <x v="3"/>
  </r>
  <r>
    <n v="530.21159999999998"/>
    <x v="0"/>
  </r>
  <r>
    <n v="2035.854"/>
    <x v="0"/>
  </r>
  <r>
    <n v="361.45920000000001"/>
    <x v="0"/>
  </r>
  <r>
    <n v="953.45100000000014"/>
    <x v="0"/>
  </r>
  <r>
    <n v="685.3069999999999"/>
    <x v="2"/>
  </r>
  <r>
    <n v="584.04599999999994"/>
    <x v="0"/>
  </r>
  <r>
    <n v="530.14499999999998"/>
    <x v="1"/>
  </r>
  <r>
    <n v="3721.52"/>
    <x v="2"/>
  </r>
  <r>
    <n v="665.51679999999999"/>
    <x v="0"/>
  </r>
  <r>
    <n v="229.35640000000001"/>
    <x v="0"/>
  </r>
  <r>
    <n v="800.58119999999997"/>
    <x v="0"/>
  </r>
  <r>
    <n v="122.968"/>
    <x v="0"/>
  </r>
  <r>
    <n v="1363.4544000000001"/>
    <x v="0"/>
  </r>
  <r>
    <n v="912.00359999999989"/>
    <x v="0"/>
  </r>
  <r>
    <n v="112.4496"/>
    <x v="3"/>
  </r>
  <r>
    <n v="1287.6084000000001"/>
    <x v="1"/>
  </r>
  <r>
    <n v="3602.7264"/>
    <x v="2"/>
  </r>
  <r>
    <n v="1538.4005999999999"/>
    <x v="0"/>
  </r>
  <r>
    <n v="82.54679999999999"/>
    <x v="1"/>
  </r>
  <r>
    <n v="1417.8240000000001"/>
    <x v="0"/>
  </r>
  <r>
    <n v="213.709"/>
    <x v="3"/>
  </r>
  <r>
    <n v="800.33699999999999"/>
    <x v="0"/>
  </r>
  <r>
    <n v="333.04919999999998"/>
    <x v="0"/>
  </r>
  <r>
    <n v="514.29959999999994"/>
    <x v="0"/>
  </r>
  <r>
    <n v="2299.5983999999999"/>
    <x v="0"/>
  </r>
  <r>
    <n v="2013.7872"/>
    <x v="2"/>
  </r>
  <r>
    <n v="1228.4894999999999"/>
    <x v="1"/>
  </r>
  <r>
    <n v="77.022000000000006"/>
    <x v="0"/>
  </r>
  <r>
    <n v="2560"/>
    <x v="0"/>
  </r>
  <r>
    <n v="262.51499999999999"/>
    <x v="0"/>
  </r>
  <r>
    <n v="158.50749999999999"/>
    <x v="0"/>
  </r>
  <r>
    <n v="2205.0239999999999"/>
    <x v="2"/>
  </r>
  <r>
    <n v="1538.942"/>
    <x v="0"/>
  </r>
  <r>
    <n v="909.83199999999999"/>
    <x v="0"/>
  </r>
  <r>
    <n v="194.17859999999999"/>
    <x v="0"/>
  </r>
  <r>
    <n v="2566.404"/>
    <x v="0"/>
  </r>
  <r>
    <n v="786.19040000000007"/>
    <x v="0"/>
  </r>
  <r>
    <n v="1125.896"/>
    <x v="3"/>
  </r>
  <r>
    <n v="1715.0595000000001"/>
    <x v="2"/>
  </r>
  <r>
    <n v="887.30400000000009"/>
    <x v="0"/>
  </r>
  <r>
    <n v="800.72879999999998"/>
    <x v="2"/>
  </r>
  <r>
    <n v="2859.2928000000002"/>
    <x v="1"/>
  </r>
  <r>
    <n v="570.78420000000006"/>
    <x v="0"/>
  </r>
  <r>
    <n v="2481.5216"/>
    <x v="0"/>
  </r>
  <r>
    <n v="2358.1583999999998"/>
    <x v="0"/>
  </r>
  <r>
    <n v="445.10399999999998"/>
    <x v="0"/>
  </r>
  <r>
    <n v="1371.5504000000001"/>
    <x v="3"/>
  </r>
  <r>
    <n v="673.875"/>
    <x v="0"/>
  </r>
  <r>
    <n v="223.87280000000001"/>
    <x v="3"/>
  </r>
  <r>
    <n v="574.10699999999997"/>
    <x v="0"/>
  </r>
  <r>
    <n v="529.88580000000002"/>
    <x v="0"/>
  </r>
  <r>
    <n v="929.16320000000007"/>
    <x v="0"/>
  </r>
  <r>
    <n v="1071.904"/>
    <x v="1"/>
  </r>
  <r>
    <n v="763.97759999999994"/>
    <x v="0"/>
  </r>
  <r>
    <n v="712.59749999999985"/>
    <x v="0"/>
  </r>
  <r>
    <n v="2013.5178000000001"/>
    <x v="1"/>
  </r>
  <r>
    <n v="1438.8352"/>
    <x v="0"/>
  </r>
  <r>
    <n v="213.55879999999999"/>
    <x v="2"/>
  </r>
  <r>
    <n v="1925.8533"/>
    <x v="0"/>
  </r>
  <r>
    <n v="1146.6271999999999"/>
    <x v="0"/>
  </r>
  <r>
    <n v="64.878399999999999"/>
    <x v="3"/>
  </r>
  <r>
    <n v="36.225000000000001"/>
    <x v="2"/>
  </r>
  <r>
    <n v="1537.404"/>
    <x v="0"/>
  </r>
  <r>
    <n v="1548.9465"/>
    <x v="2"/>
  </r>
  <r>
    <n v="1969.9559999999999"/>
    <x v="3"/>
  </r>
  <r>
    <n v="1659.9756"/>
    <x v="0"/>
  </r>
  <r>
    <n v="1280.115"/>
    <x v="1"/>
  </r>
  <r>
    <n v="150.7902"/>
    <x v="2"/>
  </r>
  <r>
    <n v="812.75739999999996"/>
    <x v="0"/>
  </r>
  <r>
    <n v="1005.3216"/>
    <x v="1"/>
  </r>
  <r>
    <n v="590.84100000000001"/>
    <x v="0"/>
  </r>
  <r>
    <n v="1040.2403999999999"/>
    <x v="3"/>
  </r>
  <r>
    <n v="2182.4463999999998"/>
    <x v="2"/>
  </r>
  <r>
    <n v="105.47280000000001"/>
    <x v="0"/>
  </r>
  <r>
    <n v="343.6694"/>
    <x v="0"/>
  </r>
  <r>
    <n v="103.9311"/>
    <x v="0"/>
  </r>
  <r>
    <n v="900.59199999999998"/>
    <x v="2"/>
  </r>
  <r>
    <n v="1505.2575999999999"/>
    <x v="1"/>
  </r>
  <r>
    <n v="926.40100000000007"/>
    <x v="0"/>
  </r>
  <r>
    <n v="242.03899999999999"/>
    <x v="0"/>
  </r>
  <r>
    <n v="1627.4391000000001"/>
    <x v="1"/>
  </r>
  <r>
    <n v="138.4229"/>
    <x v="0"/>
  </r>
  <r>
    <n v="1774.3440000000001"/>
    <x v="2"/>
  </r>
  <r>
    <n v="1477.5"/>
    <x v="0"/>
  </r>
  <r>
    <n v="615.74040000000002"/>
    <x v="0"/>
  </r>
  <r>
    <n v="2774.6131999999998"/>
    <x v="2"/>
  </r>
  <r>
    <n v="450.52399999999989"/>
    <x v="2"/>
  </r>
  <r>
    <n v="2549.4839999999999"/>
    <x v="1"/>
  </r>
  <r>
    <n v="1359.5925"/>
    <x v="0"/>
  </r>
  <r>
    <n v="1373.7651000000001"/>
    <x v="2"/>
  </r>
  <r>
    <n v="502.62119999999999"/>
    <x v="0"/>
  </r>
  <r>
    <n v="1861.9880000000001"/>
    <x v="0"/>
  </r>
  <r>
    <n v="1904.5440000000001"/>
    <x v="0"/>
  </r>
  <r>
    <n v="273.52260000000001"/>
    <x v="0"/>
  </r>
  <r>
    <n v="95.408200000000008"/>
    <x v="0"/>
  </r>
  <r>
    <n v="700.5544000000001"/>
    <x v="0"/>
  </r>
  <r>
    <n v="257.24009999999998"/>
    <x v="1"/>
  </r>
  <r>
    <n v="2460.3708000000001"/>
    <x v="0"/>
  </r>
  <r>
    <n v="142.52520000000001"/>
    <x v="2"/>
  </r>
  <r>
    <n v="287.38799999999998"/>
    <x v="0"/>
  </r>
  <r>
    <n v="2760.5439999999999"/>
    <x v="0"/>
  </r>
  <r>
    <n v="54.489600000000003"/>
    <x v="3"/>
  </r>
  <r>
    <n v="1448.752"/>
    <x v="3"/>
  </r>
  <r>
    <n v="469.00080000000003"/>
    <x v="0"/>
  </r>
  <r>
    <n v="1741.35"/>
    <x v="3"/>
  </r>
  <r>
    <n v="1482.1808000000001"/>
    <x v="0"/>
  </r>
  <r>
    <n v="634.17840000000001"/>
    <x v="0"/>
  </r>
  <r>
    <n v="3034.2824000000001"/>
    <x v="2"/>
  </r>
  <r>
    <n v="1867.9205999999999"/>
    <x v="0"/>
  </r>
  <r>
    <n v="2839.6248000000001"/>
    <x v="2"/>
  </r>
  <r>
    <n v="1602.7067999999999"/>
    <x v="0"/>
  </r>
  <r>
    <n v="2281.14"/>
    <x v="0"/>
  </r>
  <r>
    <n v="1451.6960999999999"/>
    <x v="3"/>
  </r>
  <r>
    <n v="1792.1180999999999"/>
    <x v="0"/>
  </r>
  <r>
    <n v="954.76499999999999"/>
    <x v="2"/>
  </r>
  <r>
    <n v="1142.4972"/>
    <x v="1"/>
  </r>
  <r>
    <n v="396.23039999999992"/>
    <x v="0"/>
  </r>
  <r>
    <n v="3019.2287999999999"/>
    <x v="0"/>
  </r>
  <r>
    <n v="342.92250000000001"/>
    <x v="2"/>
  </r>
  <r>
    <n v="2100.7728000000002"/>
    <x v="0"/>
  </r>
  <r>
    <n v="523.77599999999995"/>
    <x v="0"/>
  </r>
  <r>
    <n v="372.0299"/>
    <x v="0"/>
  </r>
  <r>
    <n v="1311.4192"/>
    <x v="0"/>
  </r>
  <r>
    <n v="2487.3809999999989"/>
    <x v="0"/>
  </r>
  <r>
    <n v="373.66559999999998"/>
    <x v="1"/>
  </r>
  <r>
    <n v="192.88499999999999"/>
    <x v="2"/>
  </r>
  <r>
    <n v="1171.2978000000001"/>
    <x v="3"/>
  </r>
  <r>
    <n v="255.88800000000001"/>
    <x v="3"/>
  </r>
  <r>
    <n v="377.10980000000001"/>
    <x v="0"/>
  </r>
  <r>
    <n v="2585.8643999999999"/>
    <x v="0"/>
  </r>
  <r>
    <n v="2367.15"/>
    <x v="0"/>
  </r>
  <r>
    <n v="570.52"/>
    <x v="3"/>
  </r>
  <r>
    <n v="969.66480000000013"/>
    <x v="0"/>
  </r>
  <r>
    <n v="848.82439999999997"/>
    <x v="0"/>
  </r>
  <r>
    <n v="487.18799999999999"/>
    <x v="0"/>
  </r>
  <r>
    <n v="896.04000000000019"/>
    <x v="0"/>
  </r>
  <r>
    <n v="46.216799999999999"/>
    <x v="0"/>
  </r>
  <r>
    <n v="586.71719999999993"/>
    <x v="2"/>
  </r>
  <r>
    <n v="2033.9405999999999"/>
    <x v="0"/>
  </r>
  <r>
    <n v="2576.2302"/>
    <x v="0"/>
  </r>
  <r>
    <n v="736.66800000000001"/>
    <x v="2"/>
  </r>
  <r>
    <n v="1022.2128"/>
    <x v="2"/>
  </r>
  <r>
    <n v="547.74720000000002"/>
    <x v="0"/>
  </r>
  <r>
    <n v="813.04719999999998"/>
    <x v="0"/>
  </r>
  <r>
    <n v="48.101500000000001"/>
    <x v="3"/>
  </r>
  <r>
    <n v="2906.5680000000002"/>
    <x v="2"/>
  </r>
  <r>
    <n v="898.8216000000001"/>
    <x v="0"/>
  </r>
  <r>
    <n v="311.43279999999999"/>
    <x v="0"/>
  </r>
  <r>
    <n v="1005.3944"/>
    <x v="0"/>
  </r>
  <r>
    <n v="1512.2267999999999"/>
    <x v="0"/>
  </r>
  <r>
    <n v="1176.4536000000001"/>
    <x v="0"/>
  </r>
  <r>
    <n v="291.5822"/>
    <x v="0"/>
  </r>
  <r>
    <n v="513.81359999999995"/>
    <x v="0"/>
  </r>
  <r>
    <n v="359.50400000000002"/>
    <x v="2"/>
  </r>
  <r>
    <n v="1392.2716"/>
    <x v="0"/>
  </r>
  <r>
    <n v="577.82339999999999"/>
    <x v="0"/>
  </r>
  <r>
    <n v="103.8609"/>
    <x v="0"/>
  </r>
  <r>
    <n v="457.73700000000002"/>
    <x v="0"/>
  </r>
  <r>
    <n v="758.38120000000004"/>
    <x v="0"/>
  </r>
  <r>
    <n v="127.2171"/>
    <x v="0"/>
  </r>
  <r>
    <n v="2110.1255999999998"/>
    <x v="2"/>
  </r>
  <r>
    <n v="449.03949999999998"/>
    <x v="2"/>
  </r>
  <r>
    <n v="384.11040000000003"/>
    <x v="2"/>
  </r>
  <r>
    <n v="372.28500000000003"/>
    <x v="0"/>
  </r>
  <r>
    <n v="241.03399999999999"/>
    <x v="2"/>
  </r>
  <r>
    <n v="1832.3789999999999"/>
    <x v="0"/>
  </r>
  <r>
    <n v="1813.0716"/>
    <x v="0"/>
  </r>
  <r>
    <n v="538.5634"/>
    <x v="0"/>
  </r>
  <r>
    <n v="2163.7055999999998"/>
    <x v="0"/>
  </r>
  <r>
    <n v="794.45699999999999"/>
    <x v="2"/>
  </r>
  <r>
    <n v="888.0444"/>
    <x v="0"/>
  </r>
  <r>
    <n v="1169.6238000000001"/>
    <x v="0"/>
  </r>
  <r>
    <n v="269.87189999999998"/>
    <x v="2"/>
  </r>
  <r>
    <n v="925.18960000000004"/>
    <x v="2"/>
  </r>
  <r>
    <n v="1685.1573000000001"/>
    <x v="3"/>
  </r>
  <r>
    <n v="660.11400000000003"/>
    <x v="0"/>
  </r>
  <r>
    <n v="726.80000000000007"/>
    <x v="2"/>
  </r>
  <r>
    <n v="1272.5920000000001"/>
    <x v="0"/>
  </r>
  <r>
    <n v="542.57100000000003"/>
    <x v="2"/>
  </r>
  <r>
    <n v="411.71490000000011"/>
    <x v="0"/>
  </r>
  <r>
    <n v="229.023"/>
    <x v="3"/>
  </r>
  <r>
    <n v="2234.7188000000001"/>
    <x v="0"/>
  </r>
  <r>
    <n v="1138.83"/>
    <x v="0"/>
  </r>
  <r>
    <n v="1677.4903999999999"/>
    <x v="0"/>
  </r>
  <r>
    <n v="599.58359999999993"/>
    <x v="0"/>
  </r>
  <r>
    <n v="101.3886"/>
    <x v="0"/>
  </r>
  <r>
    <n v="3316.16"/>
    <x v="0"/>
  </r>
  <r>
    <n v="125.8888"/>
    <x v="2"/>
  </r>
  <r>
    <n v="1023.33"/>
    <x v="0"/>
  </r>
  <r>
    <n v="1984.7356"/>
    <x v="0"/>
  </r>
  <r>
    <n v="713.4"/>
    <x v="0"/>
  </r>
  <r>
    <n v="1249.5006000000001"/>
    <x v="0"/>
  </r>
  <r>
    <n v="340.06259999999997"/>
    <x v="0"/>
  </r>
  <r>
    <n v="1171.2288000000001"/>
    <x v="0"/>
  </r>
  <r>
    <n v="728.12040000000002"/>
    <x v="0"/>
  </r>
  <r>
    <n v="2107.4004"/>
    <x v="0"/>
  </r>
  <r>
    <n v="1818.4914000000001"/>
    <x v="0"/>
  </r>
  <r>
    <n v="1283.2403999999999"/>
    <x v="0"/>
  </r>
  <r>
    <n v="323.56099999999998"/>
    <x v="2"/>
  </r>
  <r>
    <n v="339.42459999999988"/>
    <x v="0"/>
  </r>
  <r>
    <n v="172.76669999999999"/>
    <x v="0"/>
  </r>
  <r>
    <n v="1974.2418"/>
    <x v="0"/>
  </r>
  <r>
    <n v="971.39200000000005"/>
    <x v="0"/>
  </r>
  <r>
    <n v="519.15329999999994"/>
    <x v="3"/>
  </r>
  <r>
    <n v="953.55000000000007"/>
    <x v="0"/>
  </r>
  <r>
    <n v="165.84469999999999"/>
    <x v="0"/>
  </r>
  <r>
    <n v="297.28919999999999"/>
    <x v="0"/>
  </r>
  <r>
    <n v="1523.124"/>
    <x v="2"/>
  </r>
  <r>
    <n v="730.19159999999999"/>
    <x v="0"/>
  </r>
  <r>
    <n v="1657.5455999999999"/>
    <x v="0"/>
  </r>
  <r>
    <n v="3228.8760000000002"/>
    <x v="2"/>
  </r>
  <r>
    <n v="1426.6980000000001"/>
    <x v="0"/>
  </r>
  <r>
    <n v="1450.89"/>
    <x v="0"/>
  </r>
  <r>
    <n v="360.85559999999998"/>
    <x v="3"/>
  </r>
  <r>
    <n v="1972.92"/>
    <x v="0"/>
  </r>
  <r>
    <n v="86.285399999999996"/>
    <x v="0"/>
  </r>
  <r>
    <n v="2748.2224000000001"/>
    <x v="1"/>
  </r>
  <r>
    <n v="272.62180000000001"/>
    <x v="2"/>
  </r>
  <r>
    <n v="426.12240000000003"/>
    <x v="2"/>
  </r>
  <r>
    <n v="799.13340000000005"/>
    <x v="0"/>
  </r>
  <r>
    <n v="2026.1829"/>
    <x v="0"/>
  </r>
  <r>
    <n v="1395.6948"/>
    <x v="0"/>
  </r>
  <r>
    <n v="1583.0316"/>
    <x v="0"/>
  </r>
  <r>
    <n v="2801.768"/>
    <x v="0"/>
  </r>
  <r>
    <n v="1857.2175999999999"/>
    <x v="0"/>
  </r>
  <r>
    <n v="3745.8047999999999"/>
    <x v="0"/>
  </r>
  <r>
    <n v="1776.5286000000001"/>
    <x v="2"/>
  </r>
  <r>
    <n v="1905.1724999999999"/>
    <x v="2"/>
  </r>
  <r>
    <n v="1462.0029999999999"/>
    <x v="2"/>
  </r>
  <r>
    <n v="113.33580000000001"/>
    <x v="0"/>
  </r>
  <r>
    <n v="90.479799999999997"/>
    <x v="0"/>
  </r>
  <r>
    <n v="325.54419999999999"/>
    <x v="2"/>
  </r>
  <r>
    <n v="535.35019999999997"/>
    <x v="2"/>
  </r>
  <r>
    <n v="678.60799999999995"/>
    <x v="3"/>
  </r>
  <r>
    <n v="1352.076"/>
    <x v="1"/>
  </r>
  <r>
    <n v="347.82000000000011"/>
    <x v="1"/>
  </r>
  <r>
    <n v="81.619199999999992"/>
    <x v="0"/>
  </r>
  <r>
    <n v="1536.7439999999999"/>
    <x v="2"/>
  </r>
  <r>
    <n v="1846.08"/>
    <x v="0"/>
  </r>
  <r>
    <n v="541.66739999999993"/>
    <x v="0"/>
  </r>
  <r>
    <n v="2467.4495999999999"/>
    <x v="0"/>
  </r>
  <r>
    <n v="419.46480000000003"/>
    <x v="0"/>
  </r>
  <r>
    <n v="891.87199999999996"/>
    <x v="0"/>
  </r>
  <r>
    <n v="1740.6279999999999"/>
    <x v="1"/>
  </r>
  <r>
    <n v="714.41759999999999"/>
    <x v="0"/>
  </r>
  <r>
    <n v="3293.5448000000001"/>
    <x v="0"/>
  </r>
  <r>
    <n v="529.74900000000002"/>
    <x v="0"/>
  </r>
  <r>
    <n v="2728.2024000000001"/>
    <x v="0"/>
  </r>
  <r>
    <n v="333.81279999999998"/>
    <x v="0"/>
  </r>
  <r>
    <n v="312.08049999999997"/>
    <x v="0"/>
  </r>
  <r>
    <n v="1032.0813000000001"/>
    <x v="0"/>
  </r>
  <r>
    <n v="683.00099999999998"/>
    <x v="0"/>
  </r>
  <r>
    <n v="2974.6439999999998"/>
    <x v="0"/>
  </r>
  <r>
    <n v="818.42499999999995"/>
    <x v="0"/>
  </r>
  <r>
    <n v="435.34199999999998"/>
    <x v="0"/>
  </r>
  <r>
    <n v="871.39699999999993"/>
    <x v="2"/>
  </r>
  <r>
    <n v="344.53680000000003"/>
    <x v="0"/>
  </r>
  <r>
    <n v="502.51319999999998"/>
    <x v="2"/>
  </r>
  <r>
    <n v="515.9325"/>
    <x v="2"/>
  </r>
  <r>
    <n v="2101.0626000000002"/>
    <x v="2"/>
  </r>
  <r>
    <n v="359.19650000000001"/>
    <x v="0"/>
  </r>
  <r>
    <n v="857.1"/>
    <x v="0"/>
  </r>
  <r>
    <n v="1112.9536000000001"/>
    <x v="0"/>
  </r>
  <r>
    <n v="413.5335"/>
    <x v="0"/>
  </r>
  <r>
    <n v="2010.6432"/>
    <x v="0"/>
  </r>
  <r>
    <n v="444.61439999999988"/>
    <x v="0"/>
  </r>
  <r>
    <n v="1533.8240000000001"/>
    <x v="2"/>
  </r>
  <r>
    <n v="1081.0134"/>
    <x v="0"/>
  </r>
  <r>
    <n v="618.69359999999995"/>
    <x v="0"/>
  </r>
  <r>
    <n v="377.28"/>
    <x v="0"/>
  </r>
  <r>
    <n v="1630.3391999999999"/>
    <x v="0"/>
  </r>
  <r>
    <n v="229.3109"/>
    <x v="0"/>
  </r>
  <r>
    <n v="189.21600000000001"/>
    <x v="0"/>
  </r>
  <r>
    <n v="692.38839999999993"/>
    <x v="0"/>
  </r>
  <r>
    <n v="1884.54"/>
    <x v="1"/>
  </r>
  <r>
    <n v="906.50339999999994"/>
    <x v="0"/>
  </r>
  <r>
    <n v="716.1336"/>
    <x v="0"/>
  </r>
  <r>
    <n v="137.697"/>
    <x v="3"/>
  </r>
  <r>
    <n v="1345.6368"/>
    <x v="0"/>
  </r>
  <r>
    <n v="148.49160000000001"/>
    <x v="0"/>
  </r>
  <r>
    <n v="2936.0144"/>
    <x v="1"/>
  </r>
  <r>
    <n v="328.02"/>
    <x v="0"/>
  </r>
  <r>
    <n v="944.47099999999989"/>
    <x v="2"/>
  </r>
  <r>
    <n v="126.5916"/>
    <x v="0"/>
  </r>
  <r>
    <n v="1579.7805000000001"/>
    <x v="0"/>
  </r>
  <r>
    <n v="682.55600000000004"/>
    <x v="3"/>
  </r>
  <r>
    <n v="1877.6687999999999"/>
    <x v="0"/>
  </r>
  <r>
    <n v="1289.6099999999999"/>
    <x v="3"/>
  </r>
  <r>
    <n v="1631.2854"/>
    <x v="0"/>
  </r>
  <r>
    <n v="392.02720000000011"/>
    <x v="0"/>
  </r>
  <r>
    <n v="576.97299999999996"/>
    <x v="0"/>
  </r>
  <r>
    <n v="953.48760000000004"/>
    <x v="0"/>
  </r>
  <r>
    <n v="1136.7583999999999"/>
    <x v="0"/>
  </r>
  <r>
    <n v="468.78320000000002"/>
    <x v="0"/>
  </r>
  <r>
    <n v="385.67880000000002"/>
    <x v="0"/>
  </r>
  <r>
    <n v="1084.7936"/>
    <x v="1"/>
  </r>
  <r>
    <n v="1616.8104000000001"/>
    <x v="2"/>
  </r>
  <r>
    <n v="753.50399999999991"/>
    <x v="0"/>
  </r>
  <r>
    <n v="184.22909999999999"/>
    <x v="0"/>
  </r>
  <r>
    <n v="2801.19"/>
    <x v="0"/>
  </r>
  <r>
    <n v="1587.4998000000001"/>
    <x v="0"/>
  </r>
  <r>
    <n v="2465.9856"/>
    <x v="0"/>
  </r>
  <r>
    <n v="189.244"/>
    <x v="0"/>
  </r>
  <r>
    <n v="1898.2482"/>
    <x v="0"/>
  </r>
  <r>
    <n v="860.31959999999992"/>
    <x v="0"/>
  </r>
  <r>
    <n v="1220.0219999999999"/>
    <x v="0"/>
  </r>
  <r>
    <n v="1261.6379999999999"/>
    <x v="0"/>
  </r>
  <r>
    <n v="3332.0888"/>
    <x v="0"/>
  </r>
  <r>
    <n v="502.10700000000003"/>
    <x v="0"/>
  </r>
  <r>
    <n v="269.01659999999998"/>
    <x v="3"/>
  </r>
  <r>
    <n v="1823.1948"/>
    <x v="2"/>
  </r>
  <r>
    <n v="905.85"/>
    <x v="0"/>
  </r>
  <r>
    <n v="2019.6945000000001"/>
    <x v="0"/>
  </r>
  <r>
    <n v="980.35440000000006"/>
    <x v="0"/>
  </r>
  <r>
    <n v="136.09960000000001"/>
    <x v="0"/>
  </r>
  <r>
    <n v="641.91689999999994"/>
    <x v="0"/>
  </r>
  <r>
    <n v="248.17830000000001"/>
    <x v="2"/>
  </r>
  <r>
    <n v="230.12520000000001"/>
    <x v="0"/>
  </r>
  <r>
    <n v="169.72800000000001"/>
    <x v="2"/>
  </r>
  <r>
    <n v="37.328000000000003"/>
    <x v="0"/>
  </r>
  <r>
    <n v="2474.2080000000001"/>
    <x v="0"/>
  </r>
  <r>
    <n v="1065.4896000000001"/>
    <x v="0"/>
  </r>
  <r>
    <n v="706.77879999999993"/>
    <x v="0"/>
  </r>
  <r>
    <n v="3393.88"/>
    <x v="3"/>
  </r>
  <r>
    <n v="878.50620000000004"/>
    <x v="3"/>
  </r>
  <r>
    <n v="958.95360000000005"/>
    <x v="0"/>
  </r>
  <r>
    <n v="287.39620000000002"/>
    <x v="3"/>
  </r>
  <r>
    <n v="487.8535"/>
    <x v="0"/>
  </r>
  <r>
    <n v="129.72479999999999"/>
    <x v="0"/>
  </r>
  <r>
    <n v="1407.6017999999999"/>
    <x v="0"/>
  </r>
  <r>
    <n v="349.22250000000003"/>
    <x v="3"/>
  </r>
  <r>
    <n v="1243.1224"/>
    <x v="0"/>
  </r>
  <r>
    <n v="661.47080000000005"/>
    <x v="3"/>
  </r>
  <r>
    <n v="1081.04"/>
    <x v="0"/>
  </r>
  <r>
    <n v="1023.264"/>
    <x v="0"/>
  </r>
  <r>
    <n v="77.293200000000013"/>
    <x v="0"/>
  </r>
  <r>
    <n v="1302.3671999999999"/>
    <x v="0"/>
  </r>
  <r>
    <n v="2677.0619999999999"/>
    <x v="0"/>
  </r>
  <r>
    <n v="2434.0672"/>
    <x v="0"/>
  </r>
  <r>
    <n v="2733.2267999999999"/>
    <x v="0"/>
  </r>
  <r>
    <n v="361.16199999999998"/>
    <x v="0"/>
  </r>
  <r>
    <n v="1758.2940000000001"/>
    <x v="2"/>
  </r>
  <r>
    <n v="605.50099999999998"/>
    <x v="2"/>
  </r>
  <r>
    <n v="362.32350000000002"/>
    <x v="0"/>
  </r>
  <r>
    <n v="1455.1325999999999"/>
    <x v="3"/>
  </r>
  <r>
    <n v="2320.2784000000001"/>
    <x v="0"/>
  </r>
  <r>
    <n v="324.02999999999997"/>
    <x v="0"/>
  </r>
  <r>
    <n v="1202.4012"/>
    <x v="0"/>
  </r>
  <r>
    <n v="863.60260000000005"/>
    <x v="0"/>
  </r>
  <r>
    <n v="167.76"/>
    <x v="0"/>
  </r>
  <r>
    <n v="579.24950000000001"/>
    <x v="3"/>
  </r>
  <r>
    <n v="1578.9780000000001"/>
    <x v="0"/>
  </r>
  <r>
    <n v="758.03660000000002"/>
    <x v="0"/>
  </r>
  <r>
    <n v="140.72"/>
    <x v="0"/>
  </r>
  <r>
    <n v="1176.9449999999999"/>
    <x v="3"/>
  </r>
  <r>
    <n v="229.614"/>
    <x v="0"/>
  </r>
  <r>
    <n v="2103.1763999999998"/>
    <x v="1"/>
  </r>
  <r>
    <n v="1801.4190000000001"/>
    <x v="2"/>
  </r>
  <r>
    <n v="221.61"/>
    <x v="0"/>
  </r>
  <r>
    <n v="727.28659999999991"/>
    <x v="0"/>
  </r>
  <r>
    <n v="1758.4811999999999"/>
    <x v="0"/>
  </r>
  <r>
    <n v="84.527199999999993"/>
    <x v="0"/>
  </r>
  <r>
    <n v="2155.2719999999999"/>
    <x v="0"/>
  </r>
  <r>
    <n v="104.6199"/>
    <x v="0"/>
  </r>
  <r>
    <n v="384.4665"/>
    <x v="3"/>
  </r>
  <r>
    <n v="1398.712"/>
    <x v="2"/>
  </r>
  <r>
    <n v="1250.8044"/>
    <x v="0"/>
  </r>
  <r>
    <n v="104.227"/>
    <x v="0"/>
  </r>
  <r>
    <n v="1340.0001999999999"/>
    <x v="0"/>
  </r>
  <r>
    <n v="299.4939"/>
    <x v="0"/>
  </r>
  <r>
    <n v="226.22540000000001"/>
    <x v="3"/>
  </r>
  <r>
    <n v="902.25379999999996"/>
    <x v="0"/>
  </r>
  <r>
    <n v="390.95979999999997"/>
    <x v="0"/>
  </r>
  <r>
    <n v="2280.3669"/>
    <x v="0"/>
  </r>
  <r>
    <n v="2291.73"/>
    <x v="1"/>
  </r>
  <r>
    <n v="1155.2436"/>
    <x v="0"/>
  </r>
  <r>
    <n v="511.35"/>
    <x v="0"/>
  </r>
  <r>
    <n v="125.1588"/>
    <x v="0"/>
  </r>
  <r>
    <n v="1523.0640000000001"/>
    <x v="0"/>
  </r>
  <r>
    <n v="1423.7184"/>
    <x v="2"/>
  </r>
  <r>
    <n v="642.90499999999997"/>
    <x v="3"/>
  </r>
  <r>
    <n v="174.40440000000001"/>
    <x v="0"/>
  </r>
  <r>
    <n v="1939.2012"/>
    <x v="2"/>
  </r>
  <r>
    <n v="2249.4911999999999"/>
    <x v="2"/>
  </r>
  <r>
    <n v="456.14399999999989"/>
    <x v="2"/>
  </r>
  <r>
    <n v="57.389600000000002"/>
    <x v="3"/>
  </r>
  <r>
    <n v="781.61599999999999"/>
    <x v="2"/>
  </r>
  <r>
    <n v="1348.2149999999999"/>
    <x v="2"/>
  </r>
  <r>
    <n v="607.86720000000003"/>
    <x v="0"/>
  </r>
  <r>
    <n v="314.82319999999999"/>
    <x v="0"/>
  </r>
  <r>
    <n v="1688.3248000000001"/>
    <x v="0"/>
  </r>
  <r>
    <n v="398.23939999999999"/>
    <x v="0"/>
  </r>
  <r>
    <n v="587.1508"/>
    <x v="0"/>
  </r>
  <r>
    <n v="705.5856"/>
    <x v="2"/>
  </r>
  <r>
    <n v="768.46379999999999"/>
    <x v="0"/>
  </r>
  <r>
    <n v="173.5488"/>
    <x v="0"/>
  </r>
  <r>
    <n v="308.79000000000002"/>
    <x v="2"/>
  </r>
  <r>
    <n v="435.0138"/>
    <x v="0"/>
  </r>
  <r>
    <n v="646.99899999999991"/>
    <x v="0"/>
  </r>
  <r>
    <n v="1207.7603999999999"/>
    <x v="2"/>
  </r>
  <r>
    <n v="1469.8719000000001"/>
    <x v="0"/>
  </r>
  <r>
    <n v="654.36219999999992"/>
    <x v="0"/>
  </r>
  <r>
    <n v="583.16999999999996"/>
    <x v="3"/>
  </r>
  <r>
    <n v="305.73"/>
    <x v="0"/>
  </r>
  <r>
    <n v="1352.4272000000001"/>
    <x v="0"/>
  </r>
  <r>
    <n v="1501.3362"/>
    <x v="0"/>
  </r>
  <r>
    <n v="2645.6747999999998"/>
    <x v="2"/>
  </r>
  <r>
    <n v="1142.2529999999999"/>
    <x v="0"/>
  </r>
  <r>
    <n v="86.620999999999995"/>
    <x v="2"/>
  </r>
  <r>
    <n v="3110.9863999999998"/>
    <x v="3"/>
  </r>
  <r>
    <n v="637.05600000000004"/>
    <x v="0"/>
  </r>
  <r>
    <n v="853.54520000000002"/>
    <x v="0"/>
  </r>
  <r>
    <n v="844.01370000000009"/>
    <x v="0"/>
  </r>
  <r>
    <n v="582.88409999999999"/>
    <x v="0"/>
  </r>
  <r>
    <n v="561.33439999999996"/>
    <x v="0"/>
  </r>
  <r>
    <n v="313.99"/>
    <x v="3"/>
  </r>
  <r>
    <n v="2280.0664000000002"/>
    <x v="0"/>
  </r>
  <r>
    <n v="196.67339999999999"/>
    <x v="2"/>
  </r>
  <r>
    <n v="719.27200000000005"/>
    <x v="0"/>
  </r>
  <r>
    <n v="649.89"/>
    <x v="1"/>
  </r>
  <r>
    <n v="454.01639999999998"/>
    <x v="0"/>
  </r>
  <r>
    <n v="1367.1368"/>
    <x v="0"/>
  </r>
  <r>
    <n v="581.58359999999993"/>
    <x v="3"/>
  </r>
  <r>
    <n v="1253.0011999999999"/>
    <x v="2"/>
  </r>
  <r>
    <n v="1017.7704"/>
    <x v="2"/>
  </r>
  <r>
    <n v="1666.95"/>
    <x v="0"/>
  </r>
  <r>
    <n v="188.78960000000001"/>
    <x v="0"/>
  </r>
  <r>
    <n v="2797.8164999999999"/>
    <x v="0"/>
  </r>
  <r>
    <n v="1544.9434000000001"/>
    <x v="0"/>
  </r>
  <r>
    <n v="1746.96"/>
    <x v="0"/>
  </r>
  <r>
    <n v="1321.5336"/>
    <x v="0"/>
  </r>
  <r>
    <n v="60.392200000000003"/>
    <x v="2"/>
  </r>
  <r>
    <n v="990.6336"/>
    <x v="0"/>
  </r>
  <r>
    <n v="813.46889999999996"/>
    <x v="0"/>
  </r>
  <r>
    <n v="825.02639999999997"/>
    <x v="2"/>
  </r>
  <r>
    <n v="103.56480000000001"/>
    <x v="0"/>
  </r>
  <r>
    <n v="2976.6039999999998"/>
    <x v="2"/>
  </r>
  <r>
    <n v="638.88440000000003"/>
    <x v="2"/>
  </r>
  <r>
    <n v="1383.5663999999999"/>
    <x v="0"/>
  </r>
  <r>
    <n v="3094.2208000000001"/>
    <x v="2"/>
  </r>
  <r>
    <n v="614.51080000000002"/>
    <x v="0"/>
  </r>
  <r>
    <n v="617.66549999999995"/>
    <x v="0"/>
  </r>
  <r>
    <n v="705.93360000000007"/>
    <x v="0"/>
  </r>
  <r>
    <n v="540.42079999999999"/>
    <x v="0"/>
  </r>
  <r>
    <n v="1654.7328"/>
    <x v="0"/>
  </r>
  <r>
    <n v="19.871600000000001"/>
    <x v="0"/>
  </r>
  <r>
    <n v="288.14519999999999"/>
    <x v="1"/>
  </r>
  <r>
    <n v="238.9716"/>
    <x v="0"/>
  </r>
  <r>
    <n v="217.26060000000001"/>
    <x v="0"/>
  </r>
  <r>
    <n v="837.42119999999989"/>
    <x v="0"/>
  </r>
  <r>
    <n v="2439.2984000000001"/>
    <x v="0"/>
  </r>
  <r>
    <n v="111.1434"/>
    <x v="2"/>
  </r>
  <r>
    <n v="2083.8663999999999"/>
    <x v="0"/>
  </r>
  <r>
    <n v="1802.1120000000001"/>
    <x v="0"/>
  </r>
  <r>
    <n v="1701.7506000000001"/>
    <x v="0"/>
  </r>
  <r>
    <n v="1554.5838000000001"/>
    <x v="0"/>
  </r>
  <r>
    <n v="53.817999999999998"/>
    <x v="0"/>
  </r>
  <r>
    <n v="2671.74"/>
    <x v="0"/>
  </r>
  <r>
    <n v="497.16419999999999"/>
    <x v="2"/>
  </r>
  <r>
    <n v="605.76"/>
    <x v="0"/>
  </r>
  <r>
    <n v="3502.9688000000001"/>
    <x v="0"/>
  </r>
  <r>
    <n v="271.17919999999998"/>
    <x v="0"/>
  </r>
  <r>
    <n v="263.04629999999997"/>
    <x v="2"/>
  </r>
  <r>
    <n v="52.150799999999997"/>
    <x v="2"/>
  </r>
  <r>
    <n v="843.02359999999999"/>
    <x v="0"/>
  </r>
  <r>
    <n v="223.51599999999999"/>
    <x v="0"/>
  </r>
  <r>
    <n v="1124.3964000000001"/>
    <x v="0"/>
  </r>
  <r>
    <n v="1618.6016"/>
    <x v="0"/>
  </r>
  <r>
    <n v="1759.434"/>
    <x v="2"/>
  </r>
  <r>
    <n v="2190.1320000000001"/>
    <x v="0"/>
  </r>
  <r>
    <n v="1892.7167999999999"/>
    <x v="2"/>
  </r>
  <r>
    <n v="178.51400000000001"/>
    <x v="0"/>
  </r>
  <r>
    <n v="152.0343"/>
    <x v="1"/>
  </r>
  <r>
    <n v="2282.2626"/>
    <x v="0"/>
  </r>
  <r>
    <n v="1990.0350000000001"/>
    <x v="1"/>
  </r>
  <r>
    <n v="1366.8979999999999"/>
    <x v="0"/>
  </r>
  <r>
    <n v="1885.5162"/>
    <x v="2"/>
  </r>
  <r>
    <n v="571.33180000000004"/>
    <x v="0"/>
  </r>
  <r>
    <n v="240.44820000000001"/>
    <x v="0"/>
  </r>
  <r>
    <n v="502.53"/>
    <x v="3"/>
  </r>
  <r>
    <n v="905.16559999999993"/>
    <x v="0"/>
  </r>
  <r>
    <n v="364.08"/>
    <x v="0"/>
  </r>
  <r>
    <n v="2925.7312000000002"/>
    <x v="0"/>
  </r>
  <r>
    <n v="111.1636"/>
    <x v="0"/>
  </r>
  <r>
    <n v="97.000199999999992"/>
    <x v="0"/>
  </r>
  <r>
    <n v="1492.9516000000001"/>
    <x v="0"/>
  </r>
  <r>
    <n v="1136.0935999999999"/>
    <x v="0"/>
  </r>
  <r>
    <n v="727.81799999999998"/>
    <x v="0"/>
  </r>
  <r>
    <n v="413.07299999999998"/>
    <x v="0"/>
  </r>
  <r>
    <n v="922.9692"/>
    <x v="2"/>
  </r>
  <r>
    <n v="336.45780000000002"/>
    <x v="3"/>
  </r>
  <r>
    <n v="2798.4132"/>
    <x v="0"/>
  </r>
  <r>
    <n v="1303.3905"/>
    <x v="0"/>
  </r>
  <r>
    <n v="1113.8820000000001"/>
    <x v="0"/>
  </r>
  <r>
    <n v="2700.3312000000001"/>
    <x v="0"/>
  </r>
  <r>
    <n v="130.93199999999999"/>
    <x v="3"/>
  </r>
  <r>
    <n v="2483.2800000000002"/>
    <x v="0"/>
  </r>
  <r>
    <n v="514.3424"/>
    <x v="0"/>
  </r>
  <r>
    <n v="973.02799999999991"/>
    <x v="0"/>
  </r>
  <r>
    <n v="1347.7384"/>
    <x v="0"/>
  </r>
  <r>
    <n v="1624.4892"/>
    <x v="0"/>
  </r>
  <r>
    <n v="428.89699999999999"/>
    <x v="2"/>
  </r>
  <r>
    <n v="303.81139999999999"/>
    <x v="0"/>
  </r>
  <r>
    <n v="3237.0576000000001"/>
    <x v="0"/>
  </r>
  <r>
    <n v="2243.3928000000001"/>
    <x v="0"/>
  </r>
  <r>
    <n v="72.799600000000012"/>
    <x v="2"/>
  </r>
  <r>
    <n v="1744.8368"/>
    <x v="2"/>
  </r>
  <r>
    <n v="883.71660000000008"/>
    <x v="3"/>
  </r>
  <r>
    <n v="1629.7616"/>
    <x v="0"/>
  </r>
  <r>
    <n v="1616.2152000000001"/>
    <x v="2"/>
  </r>
  <r>
    <n v="24.13"/>
    <x v="0"/>
  </r>
  <r>
    <n v="510.22019999999998"/>
    <x v="0"/>
  </r>
  <r>
    <n v="529.67700000000002"/>
    <x v="0"/>
  </r>
  <r>
    <n v="102.172"/>
    <x v="0"/>
  </r>
  <r>
    <n v="2409.8216000000002"/>
    <x v="2"/>
  </r>
  <r>
    <n v="1810.8324"/>
    <x v="0"/>
  </r>
  <r>
    <n v="50.048000000000002"/>
    <x v="0"/>
  </r>
  <r>
    <n v="1276.6415999999999"/>
    <x v="3"/>
  </r>
  <r>
    <n v="1418.3784000000001"/>
    <x v="0"/>
  </r>
  <r>
    <n v="2031.7927999999999"/>
    <x v="0"/>
  </r>
  <r>
    <n v="2407.0583999999999"/>
    <x v="2"/>
  </r>
  <r>
    <n v="1058.1600000000001"/>
    <x v="0"/>
  </r>
  <r>
    <n v="380.84580000000011"/>
    <x v="0"/>
  </r>
  <r>
    <n v="865.03629999999998"/>
    <x v="0"/>
  </r>
  <r>
    <n v="649.60500000000002"/>
    <x v="0"/>
  </r>
  <r>
    <n v="1748.5209"/>
    <x v="0"/>
  </r>
  <r>
    <n v="609.45839999999998"/>
    <x v="3"/>
  </r>
  <r>
    <n v="2922.2952"/>
    <x v="0"/>
  </r>
  <r>
    <n v="545.68079999999998"/>
    <x v="0"/>
  </r>
  <r>
    <n v="99.269200000000012"/>
    <x v="0"/>
  </r>
  <r>
    <n v="1025.8499999999999"/>
    <x v="0"/>
  </r>
  <r>
    <n v="1140.4559999999999"/>
    <x v="0"/>
  </r>
  <r>
    <n v="508.88639999999998"/>
    <x v="0"/>
  </r>
  <r>
    <n v="1181.7431999999999"/>
    <x v="3"/>
  </r>
  <r>
    <n v="1566.5663999999999"/>
    <x v="1"/>
  </r>
  <r>
    <n v="568.61479999999995"/>
    <x v="0"/>
  </r>
  <r>
    <n v="1208.2028"/>
    <x v="3"/>
  </r>
  <r>
    <n v="493.64280000000002"/>
    <x v="3"/>
  </r>
  <r>
    <n v="2065.5936000000002"/>
    <x v="0"/>
  </r>
  <r>
    <n v="199.7961"/>
    <x v="2"/>
  </r>
  <r>
    <n v="880.66160000000002"/>
    <x v="0"/>
  </r>
  <r>
    <n v="93.8232"/>
    <x v="0"/>
  </r>
  <r>
    <n v="3539.8656000000001"/>
    <x v="0"/>
  </r>
  <r>
    <n v="1595.0952"/>
    <x v="0"/>
  </r>
  <r>
    <n v="1815.7539999999999"/>
    <x v="3"/>
  </r>
  <r>
    <n v="1308.5927999999999"/>
    <x v="0"/>
  </r>
  <r>
    <n v="782.16000000000008"/>
    <x v="0"/>
  </r>
  <r>
    <n v="1876.3152"/>
    <x v="2"/>
  </r>
  <r>
    <n v="982.22879999999998"/>
    <x v="0"/>
  </r>
  <r>
    <n v="517.89649999999995"/>
    <x v="3"/>
  </r>
  <r>
    <n v="198.7782"/>
    <x v="1"/>
  </r>
  <r>
    <n v="1814.9831999999999"/>
    <x v="0"/>
  </r>
  <r>
    <n v="1278.4896000000001"/>
    <x v="0"/>
  </r>
  <r>
    <n v="339.2466"/>
    <x v="0"/>
  </r>
  <r>
    <n v="1343.0316"/>
    <x v="0"/>
  </r>
  <r>
    <n v="361.49579999999997"/>
    <x v="0"/>
  </r>
  <r>
    <n v="318.30759999999998"/>
    <x v="0"/>
  </r>
  <r>
    <n v="751.27260000000001"/>
    <x v="0"/>
  </r>
  <r>
    <n v="615.08299999999997"/>
    <x v="0"/>
  </r>
  <r>
    <n v="153.11150000000001"/>
    <x v="0"/>
  </r>
  <r>
    <n v="1123.434"/>
    <x v="0"/>
  </r>
  <r>
    <n v="354.56400000000002"/>
    <x v="1"/>
  </r>
  <r>
    <n v="553.68640000000005"/>
    <x v="3"/>
  </r>
  <r>
    <n v="1078.8173999999999"/>
    <x v="2"/>
  </r>
  <r>
    <n v="790.76589999999999"/>
    <x v="3"/>
  </r>
  <r>
    <n v="2462.34"/>
    <x v="0"/>
  </r>
  <r>
    <n v="940.69"/>
    <x v="0"/>
  </r>
  <r>
    <n v="1347.4559999999999"/>
    <x v="1"/>
  </r>
  <r>
    <n v="763.15719999999999"/>
    <x v="1"/>
  </r>
  <r>
    <n v="285.83940000000001"/>
    <x v="0"/>
  </r>
  <r>
    <n v="2324.556"/>
    <x v="0"/>
  </r>
  <r>
    <n v="1232.952"/>
    <x v="0"/>
  </r>
  <r>
    <n v="341.00299999999999"/>
    <x v="0"/>
  </r>
  <r>
    <n v="1737.9911999999999"/>
    <x v="0"/>
  </r>
  <r>
    <n v="1765.1759999999999"/>
    <x v="0"/>
  </r>
  <r>
    <n v="127.794"/>
    <x v="0"/>
  </r>
  <r>
    <n v="491.46989999999988"/>
    <x v="3"/>
  </r>
  <r>
    <n v="133.339"/>
    <x v="0"/>
  </r>
  <r>
    <n v="487.74599999999998"/>
    <x v="2"/>
  </r>
  <r>
    <n v="2145.7485000000001"/>
    <x v="0"/>
  </r>
  <r>
    <n v="1575.0724"/>
    <x v="0"/>
  </r>
  <r>
    <n v="1635.2616"/>
    <x v="0"/>
  </r>
  <r>
    <n v="236.7372"/>
    <x v="3"/>
  </r>
  <r>
    <n v="488.71679999999998"/>
    <x v="0"/>
  </r>
  <r>
    <n v="2315.8519999999999"/>
    <x v="2"/>
  </r>
  <r>
    <n v="1267.9744000000001"/>
    <x v="2"/>
  </r>
  <r>
    <n v="981.9864"/>
    <x v="0"/>
  </r>
  <r>
    <n v="442.61489999999998"/>
    <x v="0"/>
  </r>
  <r>
    <n v="989.93680000000006"/>
    <x v="0"/>
  </r>
  <r>
    <n v="551.25900000000001"/>
    <x v="1"/>
  </r>
  <r>
    <n v="43.144199999999998"/>
    <x v="0"/>
  </r>
  <r>
    <n v="1210.8714"/>
    <x v="2"/>
  </r>
  <r>
    <n v="2943.5295999999998"/>
    <x v="1"/>
  </r>
  <r>
    <n v="1058.4480000000001"/>
    <x v="0"/>
  </r>
  <r>
    <n v="1695.3074999999999"/>
    <x v="0"/>
  </r>
  <r>
    <n v="2141.85"/>
    <x v="3"/>
  </r>
  <r>
    <n v="1287.3599999999999"/>
    <x v="0"/>
  </r>
  <r>
    <n v="328.75240000000002"/>
    <x v="2"/>
  </r>
  <r>
    <n v="1958.144"/>
    <x v="0"/>
  </r>
  <r>
    <n v="39.973999999999997"/>
    <x v="0"/>
  </r>
  <r>
    <n v="654.36559999999997"/>
    <x v="0"/>
  </r>
  <r>
    <n v="3032.6559999999999"/>
    <x v="0"/>
  </r>
  <r>
    <n v="166.82490000000001"/>
    <x v="0"/>
  </r>
  <r>
    <n v="465.83199999999999"/>
    <x v="0"/>
  </r>
  <r>
    <n v="188.04239999999999"/>
    <x v="3"/>
  </r>
  <r>
    <n v="614.07420000000002"/>
    <x v="0"/>
  </r>
  <r>
    <n v="1664.8109999999999"/>
    <x v="0"/>
  </r>
  <r>
    <n v="1657.0092"/>
    <x v="0"/>
  </r>
  <r>
    <n v="127.29600000000001"/>
    <x v="0"/>
  </r>
  <r>
    <n v="1720.7438"/>
    <x v="0"/>
  </r>
  <r>
    <n v="1503.1768"/>
    <x v="0"/>
  </r>
  <r>
    <n v="102.37520000000001"/>
    <x v="0"/>
  </r>
  <r>
    <n v="791.88479999999993"/>
    <x v="0"/>
  </r>
  <r>
    <n v="2319.4512"/>
    <x v="0"/>
  </r>
  <r>
    <n v="1296.261"/>
    <x v="1"/>
  </r>
  <r>
    <n v="910.2636"/>
    <x v="0"/>
  </r>
  <r>
    <n v="794.50919999999996"/>
    <x v="0"/>
  </r>
  <r>
    <n v="2458.46"/>
    <x v="0"/>
  </r>
  <r>
    <n v="749.03039999999999"/>
    <x v="2"/>
  </r>
  <r>
    <n v="2224.2815999999998"/>
    <x v="0"/>
  </r>
  <r>
    <n v="774.57599999999991"/>
    <x v="2"/>
  </r>
  <r>
    <n v="34.178400000000003"/>
    <x v="2"/>
  </r>
  <r>
    <n v="2396.0799000000002"/>
    <x v="0"/>
  </r>
  <r>
    <n v="1624.443"/>
    <x v="0"/>
  </r>
  <r>
    <n v="910.36439999999993"/>
    <x v="0"/>
  </r>
  <r>
    <n v="537.38969999999995"/>
    <x v="0"/>
  </r>
  <r>
    <n v="758.24"/>
    <x v="0"/>
  </r>
  <r>
    <n v="773.03039999999999"/>
    <x v="0"/>
  </r>
  <r>
    <n v="1558.9272000000001"/>
    <x v="0"/>
  </r>
  <r>
    <n v="948.69359999999983"/>
    <x v="0"/>
  </r>
  <r>
    <n v="96.459199999999996"/>
    <x v="3"/>
  </r>
  <r>
    <n v="2871.3679999999999"/>
    <x v="2"/>
  </r>
  <r>
    <n v="483.94639999999998"/>
    <x v="0"/>
  </r>
  <r>
    <n v="2916.42"/>
    <x v="0"/>
  </r>
  <r>
    <n v="1146.8154"/>
    <x v="2"/>
  </r>
  <r>
    <n v="2819.0064000000002"/>
    <x v="2"/>
  </r>
  <r>
    <n v="2650.2919999999999"/>
    <x v="0"/>
  </r>
  <r>
    <n v="2235.4787999999999"/>
    <x v="1"/>
  </r>
  <r>
    <n v="459.28840000000002"/>
    <x v="0"/>
  </r>
  <r>
    <n v="464.42550000000011"/>
    <x v="3"/>
  </r>
  <r>
    <n v="562.35899999999992"/>
    <x v="0"/>
  </r>
  <r>
    <n v="725.3442"/>
    <x v="0"/>
  </r>
  <r>
    <n v="1894.08"/>
    <x v="0"/>
  </r>
  <r>
    <n v="650.91600000000005"/>
    <x v="0"/>
  </r>
  <r>
    <n v="143.24039999999999"/>
    <x v="2"/>
  </r>
  <r>
    <n v="1093.2937999999999"/>
    <x v="3"/>
  </r>
  <r>
    <n v="1487.4636"/>
    <x v="2"/>
  </r>
  <r>
    <n v="64.125600000000006"/>
    <x v="0"/>
  </r>
  <r>
    <n v="383.00200000000001"/>
    <x v="0"/>
  </r>
  <r>
    <n v="3339.8263999999999"/>
    <x v="0"/>
  </r>
  <r>
    <n v="122.1327"/>
    <x v="0"/>
  </r>
  <r>
    <n v="571.63920000000007"/>
    <x v="0"/>
  </r>
  <r>
    <n v="625.46579999999994"/>
    <x v="2"/>
  </r>
  <r>
    <n v="838.12279999999998"/>
    <x v="0"/>
  </r>
  <r>
    <n v="1061.9100000000001"/>
    <x v="0"/>
  </r>
  <r>
    <n v="146.57919999999999"/>
    <x v="0"/>
  </r>
  <r>
    <n v="2350.4888000000001"/>
    <x v="1"/>
  </r>
  <r>
    <n v="128.95679999999999"/>
    <x v="0"/>
  </r>
  <r>
    <n v="2282.9663999999998"/>
    <x v="0"/>
  </r>
  <r>
    <n v="1956.0320999999999"/>
    <x v="0"/>
  </r>
  <r>
    <n v="93.653999999999996"/>
    <x v="0"/>
  </r>
  <r>
    <n v="319.07839999999999"/>
    <x v="0"/>
  </r>
  <r>
    <n v="1549.9155000000001"/>
    <x v="0"/>
  </r>
  <r>
    <n v="1307.3345999999999"/>
    <x v="0"/>
  </r>
  <r>
    <n v="2829.7228"/>
    <x v="1"/>
  </r>
  <r>
    <n v="232.42320000000001"/>
    <x v="3"/>
  </r>
  <r>
    <n v="2084.3328000000001"/>
    <x v="0"/>
  </r>
  <r>
    <n v="984.37"/>
    <x v="0"/>
  </r>
  <r>
    <n v="418.15839999999997"/>
    <x v="0"/>
  </r>
  <r>
    <n v="38.003799999999998"/>
    <x v="1"/>
  </r>
  <r>
    <n v="1046.5488"/>
    <x v="0"/>
  </r>
  <r>
    <n v="1356.885"/>
    <x v="3"/>
  </r>
  <r>
    <n v="502.75240000000002"/>
    <x v="3"/>
  </r>
  <r>
    <n v="793.38690000000008"/>
    <x v="0"/>
  </r>
  <r>
    <n v="2075.913"/>
    <x v="2"/>
  </r>
  <r>
    <n v="2513.8984"/>
    <x v="0"/>
  </r>
  <r>
    <n v="895.53420000000006"/>
    <x v="0"/>
  </r>
  <r>
    <n v="1443.2418"/>
    <x v="0"/>
  </r>
  <r>
    <n v="762.00299999999993"/>
    <x v="1"/>
  </r>
  <r>
    <n v="223.59200000000001"/>
    <x v="3"/>
  </r>
  <r>
    <n v="846.74879999999996"/>
    <x v="3"/>
  </r>
  <r>
    <n v="757.16760000000011"/>
    <x v="0"/>
  </r>
  <r>
    <n v="709.12709999999993"/>
    <x v="2"/>
  </r>
  <r>
    <n v="810.09719999999993"/>
    <x v="0"/>
  </r>
  <r>
    <n v="942.22800000000007"/>
    <x v="2"/>
  </r>
  <r>
    <n v="1099.76"/>
    <x v="3"/>
  </r>
  <r>
    <n v="47.621200000000002"/>
    <x v="1"/>
  </r>
  <r>
    <n v="1505.1168"/>
    <x v="1"/>
  </r>
  <r>
    <n v="855.98310000000004"/>
    <x v="0"/>
  </r>
  <r>
    <n v="1734.18"/>
    <x v="0"/>
  </r>
  <r>
    <n v="1662.5311999999999"/>
    <x v="0"/>
  </r>
  <r>
    <n v="1184.8900000000001"/>
    <x v="2"/>
  </r>
  <r>
    <n v="559.79949999999997"/>
    <x v="2"/>
  </r>
  <r>
    <n v="630.1866"/>
    <x v="0"/>
  </r>
  <r>
    <n v="355.2448"/>
    <x v="0"/>
  </r>
  <r>
    <n v="2373.462"/>
    <x v="0"/>
  </r>
  <r>
    <n v="579.58840000000009"/>
    <x v="0"/>
  </r>
  <r>
    <n v="626.37120000000004"/>
    <x v="0"/>
  </r>
  <r>
    <n v="715.30049999999994"/>
    <x v="2"/>
  </r>
  <r>
    <n v="134.95679999999999"/>
    <x v="0"/>
  </r>
  <r>
    <n v="994.48200000000008"/>
    <x v="1"/>
  </r>
  <r>
    <n v="1301.8758"/>
    <x v="3"/>
  </r>
  <r>
    <n v="574.88300000000004"/>
    <x v="0"/>
  </r>
  <r>
    <n v="2139.3312000000001"/>
    <x v="2"/>
  </r>
  <r>
    <n v="274.45229999999998"/>
    <x v="0"/>
  </r>
  <r>
    <n v="1706.43"/>
    <x v="0"/>
  </r>
  <r>
    <n v="599.471"/>
    <x v="0"/>
  </r>
  <r>
    <n v="1070.7619999999999"/>
    <x v="0"/>
  </r>
  <r>
    <n v="591.70319999999992"/>
    <x v="0"/>
  </r>
  <r>
    <n v="2504.067"/>
    <x v="2"/>
  </r>
  <r>
    <n v="270.51639999999998"/>
    <x v="0"/>
  </r>
  <r>
    <n v="1128.732"/>
    <x v="2"/>
  </r>
  <r>
    <n v="1119.4092000000001"/>
    <x v="2"/>
  </r>
  <r>
    <n v="259.37630000000001"/>
    <x v="0"/>
  </r>
  <r>
    <n v="729.39"/>
    <x v="0"/>
  </r>
  <r>
    <n v="591.30719999999997"/>
    <x v="0"/>
  </r>
  <r>
    <n v="340.2"/>
    <x v="0"/>
  </r>
  <r>
    <n v="2779.5931999999998"/>
    <x v="0"/>
  </r>
  <r>
    <n v="548.52240000000006"/>
    <x v="0"/>
  </r>
  <r>
    <n v="1034.7036000000001"/>
    <x v="0"/>
  </r>
  <r>
    <n v="1532.3904"/>
    <x v="0"/>
  </r>
  <r>
    <n v="1648.6679999999999"/>
    <x v="0"/>
  </r>
  <r>
    <n v="786.03139999999996"/>
    <x v="0"/>
  </r>
  <r>
    <n v="887.86320000000001"/>
    <x v="1"/>
  </r>
  <r>
    <n v="2935.8252000000002"/>
    <x v="3"/>
  </r>
  <r>
    <n v="1882.1952000000001"/>
    <x v="2"/>
  </r>
  <r>
    <n v="1120.4751000000001"/>
    <x v="0"/>
  </r>
  <r>
    <n v="493.05959999999999"/>
    <x v="0"/>
  </r>
  <r>
    <n v="637.37399999999991"/>
    <x v="0"/>
  </r>
  <r>
    <n v="163.5744"/>
    <x v="2"/>
  </r>
  <r>
    <n v="1051.7360000000001"/>
    <x v="2"/>
  </r>
  <r>
    <n v="3242.1668"/>
    <x v="0"/>
  </r>
  <r>
    <n v="322.98989999999998"/>
    <x v="0"/>
  </r>
  <r>
    <n v="51.138399999999997"/>
    <x v="2"/>
  </r>
  <r>
    <n v="817.79430000000002"/>
    <x v="3"/>
  </r>
  <r>
    <n v="1313.1166000000001"/>
    <x v="0"/>
  </r>
  <r>
    <n v="509.75909999999999"/>
    <x v="0"/>
  </r>
  <r>
    <n v="78.586799999999997"/>
    <x v="1"/>
  </r>
  <r>
    <n v="889.83"/>
    <x v="0"/>
  </r>
  <r>
    <n v="366.858"/>
    <x v="0"/>
  </r>
  <r>
    <n v="565.90890000000002"/>
    <x v="0"/>
  </r>
  <r>
    <n v="64.799499999999995"/>
    <x v="0"/>
  </r>
  <r>
    <n v="1264.335"/>
    <x v="2"/>
  </r>
  <r>
    <n v="346.48399999999998"/>
    <x v="2"/>
  </r>
  <r>
    <n v="1564.0116"/>
    <x v="0"/>
  </r>
  <r>
    <n v="592.50740000000008"/>
    <x v="2"/>
  </r>
  <r>
    <n v="1510.7190000000001"/>
    <x v="0"/>
  </r>
  <r>
    <n v="1106.3094000000001"/>
    <x v="0"/>
  </r>
  <r>
    <n v="700.40520000000004"/>
    <x v="2"/>
  </r>
  <r>
    <n v="320.892"/>
    <x v="2"/>
  </r>
  <r>
    <n v="2704.47"/>
    <x v="2"/>
  </r>
  <r>
    <n v="506.709"/>
    <x v="0"/>
  </r>
  <r>
    <n v="595.41"/>
    <x v="3"/>
  </r>
  <r>
    <n v="953.38679999999999"/>
    <x v="0"/>
  </r>
  <r>
    <n v="2317.6383999999998"/>
    <x v="2"/>
  </r>
  <r>
    <n v="88.814799999999991"/>
    <x v="0"/>
  </r>
  <r>
    <n v="316.89359999999999"/>
    <x v="1"/>
  </r>
  <r>
    <n v="545.48239999999998"/>
    <x v="3"/>
  </r>
  <r>
    <n v="757.39"/>
    <x v="0"/>
  </r>
  <r>
    <n v="152.2801"/>
    <x v="0"/>
  </r>
  <r>
    <n v="1755.5383999999999"/>
    <x v="0"/>
  </r>
  <r>
    <n v="2155.2228"/>
    <x v="0"/>
  </r>
  <r>
    <n v="905.23"/>
    <x v="1"/>
  </r>
  <r>
    <n v="274.03109999999998"/>
    <x v="0"/>
  </r>
  <r>
    <n v="2391.4526999999998"/>
    <x v="1"/>
  </r>
  <r>
    <n v="1014.2588"/>
    <x v="0"/>
  </r>
  <r>
    <n v="2694.3045000000002"/>
    <x v="0"/>
  </r>
  <r>
    <n v="170.44049999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0BB655-E21A-4DB0-B9AF-C0B2F29EDC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2:P4" firstHeaderRow="1" firstDataRow="1" firstDataCol="1"/>
  <pivotFields count="5">
    <pivotField axis="axisRow"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h="1" sd="0" x="0"/>
        <item h="1" sd="0" x="1"/>
        <item h="1" sd="0" x="2"/>
        <item sd="0" x="3"/>
        <item h="1" sd="0" x="4"/>
        <item t="default" sd="0"/>
      </items>
    </pivotField>
  </pivotFields>
  <rowFields count="4">
    <field x="4"/>
    <field x="3"/>
    <field x="2"/>
    <field x="0"/>
  </rowFields>
  <rowItems count="2">
    <i>
      <x v="3"/>
    </i>
    <i t="grand">
      <x/>
    </i>
  </rowItems>
  <colItems count="1">
    <i/>
  </colItems>
  <dataFields count="1">
    <dataField name="Sum of Total_Amount" fld="1" baseField="0" baseItem="0"/>
  </dataFields>
  <formats count="24">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grandRow="1" outline="0" fieldPosition="0"/>
    </format>
    <format dxfId="3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2"/>
          </reference>
        </references>
      </pivotArea>
    </chartFormat>
    <chartFormat chart="10" format="3">
      <pivotArea type="data" outline="0" fieldPosition="0">
        <references count="2">
          <reference field="4294967294" count="1" selected="0">
            <x v="0"/>
          </reference>
          <reference field="4" count="1" selected="0">
            <x v="3"/>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ACCF34-741D-44CC-8BC5-96E3ECF2DD7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T3:U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Total_Amount" fld="1" baseField="0" baseItem="0"/>
  </dataFields>
  <formats count="36">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8323FB-4942-4363-97C0-CAC11F685B8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Z3:AC10" firstHeaderRow="1" firstDataRow="2" firstDataCol="1"/>
  <pivotFields count="3">
    <pivotField axis="axisCol" showAll="0">
      <items count="3">
        <item x="0"/>
        <item x="1"/>
        <item t="default"/>
      </items>
    </pivotField>
    <pivotField axis="axisRow" showAll="0">
      <items count="6">
        <item x="2"/>
        <item x="4"/>
        <item x="1"/>
        <item x="3"/>
        <item x="0"/>
        <item t="default"/>
      </items>
    </pivotField>
    <pivotField dataField="1" showAll="0"/>
  </pivotFields>
  <rowFields count="1">
    <field x="1"/>
  </rowFields>
  <rowItems count="6">
    <i>
      <x/>
    </i>
    <i>
      <x v="1"/>
    </i>
    <i>
      <x v="2"/>
    </i>
    <i>
      <x v="3"/>
    </i>
    <i>
      <x v="4"/>
    </i>
    <i t="grand">
      <x/>
    </i>
  </rowItems>
  <colFields count="1">
    <field x="0"/>
  </colFields>
  <colItems count="3">
    <i>
      <x/>
    </i>
    <i>
      <x v="1"/>
    </i>
    <i t="grand">
      <x/>
    </i>
  </colItems>
  <dataFields count="1">
    <dataField name="Sum of Total_Amount" fld="2" baseField="0" baseItem="0"/>
  </dataFields>
  <formats count="40">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0" type="button" dataOnly="0" labelOnly="1" outline="0" axis="axisCol" fieldPosition="0"/>
    </format>
    <format dxfId="128">
      <pivotArea type="topRight" dataOnly="0" labelOnly="1" outline="0" fieldPosition="0"/>
    </format>
    <format dxfId="127">
      <pivotArea field="1" type="button" dataOnly="0" labelOnly="1" outline="0" axis="axisRow" fieldPosition="0"/>
    </format>
    <format dxfId="126">
      <pivotArea dataOnly="0" labelOnly="1" fieldPosition="0">
        <references count="1">
          <reference field="1" count="0"/>
        </references>
      </pivotArea>
    </format>
    <format dxfId="125">
      <pivotArea dataOnly="0" labelOnly="1" grandRow="1" outline="0" fieldPosition="0"/>
    </format>
    <format dxfId="124">
      <pivotArea dataOnly="0" labelOnly="1" fieldPosition="0">
        <references count="1">
          <reference field="0" count="0"/>
        </references>
      </pivotArea>
    </format>
    <format dxfId="123">
      <pivotArea dataOnly="0" labelOnly="1" grandCol="1" outline="0" fieldPosition="0"/>
    </format>
    <format dxfId="122">
      <pivotArea type="all" dataOnly="0" outline="0" fieldPosition="0"/>
    </format>
    <format dxfId="121">
      <pivotArea outline="0" collapsedLevelsAreSubtotals="1" fieldPosition="0"/>
    </format>
    <format dxfId="120">
      <pivotArea type="origin" dataOnly="0" labelOnly="1" outline="0" fieldPosition="0"/>
    </format>
    <format dxfId="119">
      <pivotArea field="0" type="button" dataOnly="0" labelOnly="1" outline="0" axis="axisCol" fieldPosition="0"/>
    </format>
    <format dxfId="118">
      <pivotArea type="topRight" dataOnly="0" labelOnly="1" outline="0" fieldPosition="0"/>
    </format>
    <format dxfId="117">
      <pivotArea field="1" type="button" dataOnly="0" labelOnly="1" outline="0" axis="axisRow" fieldPosition="0"/>
    </format>
    <format dxfId="116">
      <pivotArea dataOnly="0" labelOnly="1" fieldPosition="0">
        <references count="1">
          <reference field="1" count="0"/>
        </references>
      </pivotArea>
    </format>
    <format dxfId="115">
      <pivotArea dataOnly="0" labelOnly="1" grandRow="1" outline="0" fieldPosition="0"/>
    </format>
    <format dxfId="114">
      <pivotArea dataOnly="0" labelOnly="1" fieldPosition="0">
        <references count="1">
          <reference field="0" count="0"/>
        </references>
      </pivotArea>
    </format>
    <format dxfId="113">
      <pivotArea dataOnly="0" labelOnly="1" grandCol="1" outline="0" fieldPosition="0"/>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0" type="button" dataOnly="0" labelOnly="1" outline="0" axis="axisCol" fieldPosition="0"/>
    </format>
    <format dxfId="108">
      <pivotArea type="topRight" dataOnly="0" labelOnly="1" outline="0"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grandRow="1" outline="0" fieldPosition="0"/>
    </format>
    <format dxfId="104">
      <pivotArea dataOnly="0" labelOnly="1" fieldPosition="0">
        <references count="1">
          <reference field="0" count="0"/>
        </references>
      </pivotArea>
    </format>
    <format dxfId="103">
      <pivotArea dataOnly="0" labelOnly="1" grandCol="1" outline="0" fieldPosition="0"/>
    </format>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0" type="button" dataOnly="0" labelOnly="1" outline="0" axis="axisCol" fieldPosition="0"/>
    </format>
    <format dxfId="98">
      <pivotArea type="topRight" dataOnly="0" labelOnly="1" outline="0" fieldPosition="0"/>
    </format>
    <format dxfId="97">
      <pivotArea field="1" type="button" dataOnly="0" labelOnly="1" outline="0" axis="axisRow" fieldPosition="0"/>
    </format>
    <format dxfId="96">
      <pivotArea dataOnly="0" labelOnly="1" fieldPosition="0">
        <references count="1">
          <reference field="1" count="0"/>
        </references>
      </pivotArea>
    </format>
    <format dxfId="95">
      <pivotArea dataOnly="0" labelOnly="1" grandRow="1" outline="0" fieldPosition="0"/>
    </format>
    <format dxfId="94">
      <pivotArea dataOnly="0" labelOnly="1" fieldPosition="0">
        <references count="1">
          <reference field="0" count="0"/>
        </references>
      </pivotArea>
    </format>
    <format dxfId="93">
      <pivotArea dataOnly="0" labelOnly="1" grandCol="1" outline="0" fieldPosition="0"/>
    </format>
  </formats>
  <chartFormats count="4">
    <chartFormat chart="2" format="0"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81C771-4F28-4071-BADC-D913222515F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H4:AI9" firstHeaderRow="1" firstDataRow="1" firstDataCol="1"/>
  <pivotFields count="2">
    <pivotField dataField="1" showAll="0"/>
    <pivotField axis="axisRow" showAll="0">
      <items count="5">
        <item x="3"/>
        <item x="0"/>
        <item x="2"/>
        <item x="1"/>
        <item t="default"/>
      </items>
    </pivotField>
  </pivotFields>
  <rowFields count="1">
    <field x="1"/>
  </rowFields>
  <rowItems count="5">
    <i>
      <x/>
    </i>
    <i>
      <x v="1"/>
    </i>
    <i>
      <x v="2"/>
    </i>
    <i>
      <x v="3"/>
    </i>
    <i t="grand">
      <x/>
    </i>
  </rowItems>
  <colItems count="1">
    <i/>
  </colItems>
  <dataFields count="1">
    <dataField name="Sum of Total_Amount" fld="0" baseField="0" baseItem="0"/>
  </dataFields>
  <formats count="30">
    <format dxfId="162">
      <pivotArea type="all" dataOnly="0" outline="0" fieldPosition="0"/>
    </format>
    <format dxfId="161">
      <pivotArea outline="0" collapsedLevelsAreSubtotals="1" fieldPosition="0"/>
    </format>
    <format dxfId="160">
      <pivotArea field="1" type="button" dataOnly="0" labelOnly="1" outline="0" axis="axisRow" fieldPosition="0"/>
    </format>
    <format dxfId="159">
      <pivotArea dataOnly="0" labelOnly="1" fieldPosition="0">
        <references count="1">
          <reference field="1" count="0"/>
        </references>
      </pivotArea>
    </format>
    <format dxfId="158">
      <pivotArea dataOnly="0" labelOnly="1" grandRow="1" outline="0" fieldPosition="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field="1" type="button" dataOnly="0" labelOnly="1" outline="0" axis="axisRow" fieldPosition="0"/>
    </format>
    <format dxfId="153">
      <pivotArea dataOnly="0" labelOnly="1" fieldPosition="0">
        <references count="1">
          <reference field="1"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1" type="button" dataOnly="0" labelOnly="1" outline="0" axis="axisRow" fieldPosition="0"/>
    </format>
    <format dxfId="141">
      <pivotArea dataOnly="0" labelOnly="1" fieldPosition="0">
        <references count="1">
          <reference field="1"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dataOnly="0" labelOnly="1" outline="0" axis="axisValues" fieldPosition="0"/>
    </format>
  </formats>
  <chartFormats count="3">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931C6D4-427F-4A3A-8FBC-1E80C2FCA79A}" sourceName="Years (Order_Date)">
  <pivotTables>
    <pivotTable tabId="12" name="PivotTable1"/>
  </pivotTables>
  <data>
    <tabular pivotCacheId="1944608567">
      <items count="5">
        <i x="1"/>
        <i x="2"/>
        <i x="3" s="1"/>
        <i x="0"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52DE7563-1C13-44CF-A17B-FFC185C23DFB}" sourceName="Payment_Type">
  <pivotTables>
    <pivotTable tabId="12" name="PivotTable4"/>
  </pivotTables>
  <data>
    <tabular pivotCacheId="173121712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BC77BD-E18F-451E-AFA7-ADB672909E4F}" sourceName="Gender">
  <pivotTables>
    <pivotTable tabId="12" name="PivotTable3"/>
  </pivotTables>
  <data>
    <tabular pivotCacheId="68321865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518250-F62A-466E-9A02-FDC18BF9ABB7}" sourceName="Region">
  <pivotTables>
    <pivotTable tabId="12" name="PivotTable2"/>
  </pivotTables>
  <data>
    <tabular pivotCacheId="1731790945">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6210E9B6-2D3F-478E-8534-A99D31715234}" sourceName="Years (Order_Date)">
  <data>
    <tabular pivotCacheId="1944608567">
      <items count="5">
        <i x="0"/>
        <i x="4" s="1"/>
        <i x="1"/>
        <i x="2"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1" xr10:uid="{7DB72356-C3CD-4BB1-8D31-02604FAC7EE2}" sourceName="Payment_Type">
  <data>
    <tabular pivotCacheId="1731217122">
      <items count="3">
        <i x="2"/>
        <i x="0" s="1"/>
        <i x="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60B8D7E-0675-464C-91C8-96A598FC381D}" sourceName="Gender">
  <data>
    <tabular pivotCacheId="683218655">
      <items count="2">
        <i x="0" s="1"/>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88E7D28-2085-4017-B69B-5E4753DDD34A}" sourceName="Region">
  <data>
    <tabular pivotCacheId="1731790945">
      <items count="4">
        <i x="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DBDE64ED-DF7F-4F01-B3D4-327D056683EE}" cache="Slicer_Years__Order_Date" caption="Years (Order_Date)" rowHeight="234950"/>
  <slicer name="Payment_Type" xr10:uid="{A4384C67-864F-4E56-9728-DC35B85B390B}" cache="Slicer_Payment_Type" caption="Payment_Type" rowHeight="234950"/>
  <slicer name="Gender" xr10:uid="{52116D1D-2E69-4CD3-BA59-DE4E594A8E97}" cache="Slicer_Gender" caption="Gender" rowHeight="234950"/>
  <slicer name="Region" xr10:uid="{59B3DF23-1CEC-4055-91B2-CA9F23C97EC8}"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4B6BDA3C-430B-41F3-B0C6-9527E52B2BF7}" cache="Slicer_Years__Order_Date1" caption="Years (Order_Date)" rowHeight="234950"/>
  <slicer name="Payment_Type 1" xr10:uid="{E57551D1-0092-480D-A07A-26FA7415CA06}" cache="Slicer_Payment_Type1" caption="Payment_Type" rowHeight="234950"/>
  <slicer name="Gender 1" xr10:uid="{F6489F54-C9E7-4A13-B9CC-95E5EBF9B501}" cache="Slicer_Gender1" caption="Gender" rowHeight="234950"/>
  <slicer name="Region 1" xr10:uid="{00067C49-C42C-4025-9ED4-E7EECB896F01}"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23167A-15D8-4301-AC18-E31034455C84}" name="CustomerTbl" displayName="CustomerTbl" ref="A1:H501" totalsRowShown="0" headerRowDxfId="206" headerRowBorderDxfId="205" tableBorderDxfId="204">
  <autoFilter ref="A1:H501" xr:uid="{E123167A-15D8-4301-AC18-E31034455C84}"/>
  <tableColumns count="8">
    <tableColumn id="1" xr3:uid="{07F7E06E-B223-4445-BDF8-A1EC08BDB377}" name="Customer_ID"/>
    <tableColumn id="2" xr3:uid="{876F5256-133E-4ED0-BD91-98FC5BC99DD7}" name="Name" dataDxfId="203">
      <calculatedColumnFormula>TRIM(Customer_Dim!B2)</calculatedColumnFormula>
    </tableColumn>
    <tableColumn id="3" xr3:uid="{1BBB9DE1-A53D-4F5B-8FEF-B52B29A632EA}" name="Age"/>
    <tableColumn id="4" xr3:uid="{3D6DFB84-A8E5-4652-9BD1-6D3611F4C93A}" name="Gender"/>
    <tableColumn id="5" xr3:uid="{E2117FB2-0B9F-4C80-B320-6FDE5547368C}" name="City"/>
    <tableColumn id="6" xr3:uid="{F8FBA25C-861F-4E77-88B6-F7D1927C352F}" name="State"/>
    <tableColumn id="7" xr3:uid="{CDA4B9A7-796C-4DA6-8D6E-BED891BB51EB}" name="Country"/>
    <tableColumn id="8" xr3:uid="{E58AFFAF-8104-4C17-B9A1-C6C91313F3F0}"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EF0485-4FDE-457F-8776-A8FAB3FDA53C}" name="ProductTbl" displayName="ProductTbl" ref="A1:H101" totalsRowShown="0" headerRowDxfId="202" headerRowBorderDxfId="201" tableBorderDxfId="200">
  <autoFilter ref="A1:H101" xr:uid="{F1EF0485-4FDE-457F-8776-A8FAB3FDA53C}"/>
  <tableColumns count="8">
    <tableColumn id="1" xr3:uid="{BE5ECCFE-B9E4-4718-8373-CF4E771B0885}" name="Product_ID"/>
    <tableColumn id="2" xr3:uid="{12E8D9D0-CAC1-4A78-AE3D-1780B7352E9E}" name="Product_Name"/>
    <tableColumn id="3" xr3:uid="{62003987-D9DD-4D6B-86DA-FF14389034CF}" name="Category"/>
    <tableColumn id="4" xr3:uid="{949FEE20-E1C8-4A4E-B401-E96B89D30E3D}" name="Sub_Category"/>
    <tableColumn id="5" xr3:uid="{D02FA1FE-27ED-4C9C-867A-5559839DD08C}" name="Brand"/>
    <tableColumn id="6" xr3:uid="{17585E47-641E-471B-A17C-781A4FD84E7C}" name="Cost">
      <calculatedColumnFormula>IF(Product_Dim!D2="",MEDIAN(Product_Dim!D1:D101),ProductTbl[[#This Row],[Cost]])</calculatedColumnFormula>
    </tableColumn>
    <tableColumn id="7" xr3:uid="{B16E446F-A6F7-4A9D-A3AD-3C2EC375744D}" name="Stock"/>
    <tableColumn id="9" xr3:uid="{552D4664-9B07-4DF3-8B3A-90C5D6333F83}" name="crt_Stock" dataDxfId="199">
      <calculatedColumnFormula>IF(G2="",MEDIAN(ProductTbl[Stock]),ProductTbl[[#This Row],[Stock]])</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54B5F6-7136-46F7-8812-96EB1716C67F}" name="StoreTbl" displayName="StoreTbl" ref="A1:E21" totalsRowShown="0" headerRowDxfId="198" headerRowBorderDxfId="197" tableBorderDxfId="196">
  <autoFilter ref="A1:E21" xr:uid="{6A54B5F6-7136-46F7-8812-96EB1716C67F}"/>
  <tableColumns count="5">
    <tableColumn id="1" xr3:uid="{BB8D0C58-2576-4672-84A0-97FDB4A711A5}" name="Store_ID"/>
    <tableColumn id="2" xr3:uid="{4E26E600-4510-4A5D-A2D5-8A3550FCF278}" name="Store_Name"/>
    <tableColumn id="3" xr3:uid="{3DE90FC7-FCA1-490E-BCF5-01031BEC0DDB}" name="Region"/>
    <tableColumn id="4" xr3:uid="{01FD994A-101F-43EF-9379-E62F344AB2B2}" name="City"/>
    <tableColumn id="5" xr3:uid="{E164EC46-0878-4995-9641-6CCAA8B07C8B}" name="Store_Type"/>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292CCA-749B-4636-8672-FC69E75E4737}" name="SalesTbl" displayName="SalesTbl" ref="D1:N1277" totalsRowShown="0" headerRowDxfId="195" headerRowBorderDxfId="194" tableBorderDxfId="193">
  <autoFilter ref="D1:N1277" xr:uid="{72292CCA-749B-4636-8672-FC69E75E4737}"/>
  <tableColumns count="11">
    <tableColumn id="1" xr3:uid="{1BF6F8D6-53EF-4E08-914E-5B34EEC8A767}" name="Product_ID"/>
    <tableColumn id="2" xr3:uid="{63166905-FDBA-4AB9-B3C7-EBF0414F9347}" name="Store_ID"/>
    <tableColumn id="3" xr3:uid="{E6562941-860E-4546-8D80-7F15647F87D7}" name="Quantity"/>
    <tableColumn id="4" xr3:uid="{823341EB-A721-4CD3-BCCD-51ECF71B1D19}" name="Unit_Price"/>
    <tableColumn id="5" xr3:uid="{5951F591-EC9D-43C8-BB75-BDA77105EA7C}" name="Discount"/>
    <tableColumn id="6" xr3:uid="{2300ACCE-6F67-468E-8BA7-193491651575}" name="Payment_Type"/>
    <tableColumn id="7" xr3:uid="{64DDEF56-E92B-46E6-8436-217F35456C45}" name="Total_Amount"/>
    <tableColumn id="11" xr3:uid="{8F5201C0-1690-4611-B8CC-66249B08F7D0}" name="crt_Total_Amount" dataDxfId="192">
      <calculatedColumnFormula>IF(J2="",MEDIAN(SalesTbl[Total_Amount]),J2)</calculatedColumnFormula>
    </tableColumn>
    <tableColumn id="10" xr3:uid="{0257C055-1B44-467C-85AB-D43785F5B40A}" name="crt_Discount" dataDxfId="191">
      <calculatedColumnFormula>IF(H2="",MEDIAN(SalesTbl[Discount]),H2)</calculatedColumnFormula>
    </tableColumn>
    <tableColumn id="9" xr3:uid="{799D1322-F81D-436A-836F-95EC5BC67ED7}" name="crt_Unit_Price" dataDxfId="190">
      <calculatedColumnFormula>IF(G2="",MEDIAN(SalesTbl[Unit_Price]),G2)</calculatedColumnFormula>
    </tableColumn>
    <tableColumn id="8" xr3:uid="{E3193152-002F-4E8C-900C-287A68A66876}" name="Crt_Quantity" dataDxfId="189">
      <calculatedColumnFormula>IF(F2="",MEDIAN(SalesTbl[Quantity]),F2)</calculatedColumnFormula>
    </tableColumn>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E9A0B2-5D46-4351-B579-880CC63EE335}" name="Table6" displayName="Table6" ref="A1:C2001" totalsRowShown="0" headerRowDxfId="188" headerRowBorderDxfId="187" tableBorderDxfId="186">
  <autoFilter ref="A1:C2001" xr:uid="{6CE9A0B2-5D46-4351-B579-880CC63EE335}"/>
  <tableColumns count="3">
    <tableColumn id="1" xr3:uid="{0AE4163B-6D3B-4CAE-BC6B-373CD0E99A67}" name="Sales_ID"/>
    <tableColumn id="2" xr3:uid="{00B82151-7C76-4FFF-A796-1AAD7B9F6130}" name="Order_Date" dataDxfId="185"/>
    <tableColumn id="3" xr3:uid="{BEBCBF00-E4C1-4E91-95C5-AEC6F2262420}" name="Customer_ID"/>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93B139-24A1-4D7F-B183-1ED69F3903BE}" name="Table64" displayName="Table64" ref="A1:R1048576" totalsRowShown="0" headerRowDxfId="184" dataDxfId="182" headerRowBorderDxfId="183" tableBorderDxfId="181">
  <autoFilter ref="A1:R1048576" xr:uid="{5293B139-24A1-4D7F-B183-1ED69F3903BE}"/>
  <tableColumns count="18">
    <tableColumn id="1" xr3:uid="{809B13C6-1EF5-4E49-986E-CD5F883F2BDB}" name="Sales_ID" dataDxfId="180"/>
    <tableColumn id="2" xr3:uid="{588F71DD-4C3F-44BC-AB85-D3AA3DEEF5C1}" name="Order_Date" dataDxfId="179"/>
    <tableColumn id="3" xr3:uid="{FC722D09-FE1D-4600-A543-819CE1D8C729}" name="Customer_ID" dataDxfId="178"/>
    <tableColumn id="4" xr3:uid="{83639D31-F987-425D-A424-3A9A693A5CF1}" name="Product_ID" dataDxfId="177"/>
    <tableColumn id="5" xr3:uid="{7E6D4CF0-464C-42DB-BDD2-7BD1B80FE3B4}" name=" Product Name" dataDxfId="176"/>
    <tableColumn id="6" xr3:uid="{5448839F-F3EE-43D8-B277-A40BA172CAD2}" name="Cost of Product" dataDxfId="175"/>
    <tableColumn id="7" xr3:uid="{2AD0A006-1407-4B93-91A6-5CD2FFE688F7}" name="Store_ID" dataDxfId="174"/>
    <tableColumn id="8" xr3:uid="{5EA3AF8C-C26E-4B7D-A4E6-46B95F5929E8}" name="Quantity" dataDxfId="173"/>
    <tableColumn id="9" xr3:uid="{CEA372EC-C15F-4B37-948B-3C21DE8DDFD0}" name="Unit_Price" dataDxfId="172"/>
    <tableColumn id="10" xr3:uid="{2E8E4B9F-1529-43AB-AD64-B2500D3D3681}" name="Discount" dataDxfId="171"/>
    <tableColumn id="11" xr3:uid="{58E8487B-AED2-48C4-B319-F19E1C7E7A8A}" name="Payment_Type" dataDxfId="170"/>
    <tableColumn id="12" xr3:uid="{D9397CEB-4139-43B5-AFAE-D97449B94FD4}" name="Total_Amount" dataDxfId="169"/>
    <tableColumn id="13" xr3:uid="{3A273685-75BB-4658-B6CB-FC9215655F2B}" name="Gender" dataDxfId="168"/>
    <tableColumn id="14" xr3:uid="{D2C2261B-94D7-4196-8976-1F003CB70BAA}" name="Age" dataDxfId="167"/>
    <tableColumn id="15" xr3:uid="{14A06374-ACF9-4D39-BA06-5F7B09CF1962}" name="Customer City" dataDxfId="166"/>
    <tableColumn id="16" xr3:uid="{BF4A8011-5595-4F40-BF92-862CFA3A2CC0}" name="Customer Level" dataDxfId="165"/>
    <tableColumn id="17" xr3:uid="{2F96B061-12C2-4455-890C-0F99D0C37995}" name="Store City" dataDxfId="164"/>
    <tableColumn id="18" xr3:uid="{3B2BEE17-9928-445B-8D26-52CF229AEFF3}" name="Store Region" dataDxfId="163"/>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4B8523B-010E-4D62-B2D7-64E73597CFD5}" name="Table9" displayName="Table9" ref="A1:H2001" totalsRowShown="0" headerRowDxfId="32" dataDxfId="30" headerRowBorderDxfId="31">
  <autoFilter ref="A1:H2001" xr:uid="{A4B8523B-010E-4D62-B2D7-64E73597CFD5}"/>
  <tableColumns count="8">
    <tableColumn id="1" xr3:uid="{00FFB915-5339-4F2C-A03A-55BD44C136F7}" name="Name" dataDxfId="29"/>
    <tableColumn id="2" xr3:uid="{AE72CDBC-6339-4780-88E1-54D4D8B4724E}" name="Order_Date" dataDxfId="28"/>
    <tableColumn id="3" xr3:uid="{CC54E609-4CE4-4F82-9EA1-F9D77ED84615}" name="Total_Amount" dataDxfId="27"/>
    <tableColumn id="4" xr3:uid="{2DC6AEDC-069D-4F2D-B644-85AF2DF1C947}" name="Payment_Type" dataDxfId="26"/>
    <tableColumn id="5" xr3:uid="{4A59D5C3-CEA9-402C-AA2A-3B354E77BB50}" name="Age" dataDxfId="25"/>
    <tableColumn id="6" xr3:uid="{C2FEEDAF-C281-4028-A3E6-D39372B99591}" name="Gender" dataDxfId="24"/>
    <tableColumn id="7" xr3:uid="{04CAF52A-A069-4FDA-B110-7653120D5D62}" name="Category" dataDxfId="23"/>
    <tableColumn id="8" xr3:uid="{63CD6702-F7DD-4833-B2C6-984B0088803E}" name="Region" dataDxfId="22"/>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4122FF-1E24-4998-945C-6FAF6DAC0D55}" name="Table10" displayName="Table10" ref="L1:M2001" totalsRowShown="0" headerRowDxfId="21" dataDxfId="19" headerRowBorderDxfId="20">
  <autoFilter ref="L1:M2001" xr:uid="{884122FF-1E24-4998-945C-6FAF6DAC0D55}"/>
  <tableColumns count="2">
    <tableColumn id="1" xr3:uid="{7A1F5E50-39BF-4CB3-A026-7E6DD6E8EF91}" name="Order_Date" dataDxfId="18"/>
    <tableColumn id="2" xr3:uid="{ECE587E1-7039-45C2-8B6E-9A7B7AE81130}" name="Total_Amount" dataDxfId="17"/>
  </tableColumns>
  <tableStyleInfo name="TableStyleMedium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05DFBE4-A244-40E1-B79B-DA7AF62C21D8}" name="Table11" displayName="Table11" ref="R1:S2001" totalsRowShown="0" headerRowDxfId="16" dataDxfId="14" headerRowBorderDxfId="15">
  <autoFilter ref="R1:S2001" xr:uid="{F05DFBE4-A244-40E1-B79B-DA7AF62C21D8}"/>
  <tableColumns count="2">
    <tableColumn id="1" xr3:uid="{3F6223D4-9862-407B-94B4-1EAFCA16583D}" name="Payment_Type" dataDxfId="13"/>
    <tableColumn id="2" xr3:uid="{6E713C92-2BB2-4B6E-B4E5-CBC716C9601C}" name="Total_Amount" dataDxfId="12"/>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F04072-8BA1-4CE7-947A-C3B60D8729A0}" name="Table12" displayName="Table12" ref="W1:Y2001" totalsRowShown="0" headerRowDxfId="11" dataDxfId="9" headerRowBorderDxfId="10">
  <autoFilter ref="W1:Y2001" xr:uid="{F6F04072-8BA1-4CE7-947A-C3B60D8729A0}"/>
  <tableColumns count="3">
    <tableColumn id="1" xr3:uid="{E150FB9D-4728-4051-A783-ECA3D11073EA}" name="Gender" dataDxfId="8"/>
    <tableColumn id="2" xr3:uid="{362ED083-9EDE-4176-8749-CCB0702A2819}" name="Category" dataDxfId="7"/>
    <tableColumn id="3" xr3:uid="{F8164084-05BB-4A61-AFC3-C40602BE4E19}" name="Total_Amount" dataDxfId="6"/>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A389838-C6F6-4441-8C52-F0889A37F88E}" name="Table13" displayName="Table13" ref="AF1:AG2001" totalsRowShown="0" headerRowDxfId="5" dataDxfId="3" headerRowBorderDxfId="4">
  <autoFilter ref="AF1:AG2001" xr:uid="{EA389838-C6F6-4441-8C52-F0889A37F88E}"/>
  <tableColumns count="2">
    <tableColumn id="1" xr3:uid="{0B72C1F5-9D97-4AA8-9A97-9D46FC2F4DFE}" name="Total_Amount" dataDxfId="2"/>
    <tableColumn id="2" xr3:uid="{89A7E398-A7CD-430C-B386-2FC4E7A04A66}" name="Region"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3.xml"/><Relationship Id="rId7" Type="http://schemas.openxmlformats.org/officeDocument/2006/relationships/table" Target="../tables/table8.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7.x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table" Target="../tables/table11.xml"/><Relationship Id="rId4" Type="http://schemas.openxmlformats.org/officeDocument/2006/relationships/pivotTable" Target="../pivotTables/pivotTable4.xml"/><Relationship Id="rId9"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B4" sqref="B4"/>
    </sheetView>
  </sheetViews>
  <sheetFormatPr defaultRowHeight="14.4" x14ac:dyDescent="0.3"/>
  <cols>
    <col min="5" max="5" width="24.33203125" customWidth="1"/>
  </cols>
  <sheetData>
    <row r="1" spans="1:8" x14ac:dyDescent="0.3">
      <c r="A1" s="1" t="s">
        <v>0</v>
      </c>
      <c r="B1" s="1" t="s">
        <v>1</v>
      </c>
      <c r="C1" s="1" t="s">
        <v>2</v>
      </c>
      <c r="D1" s="1" t="s">
        <v>3</v>
      </c>
      <c r="E1" s="1" t="s">
        <v>4</v>
      </c>
      <c r="F1" s="1" t="s">
        <v>5</v>
      </c>
      <c r="G1" s="1" t="s">
        <v>6</v>
      </c>
      <c r="H1" s="1"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F1" sqref="F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1536</v>
      </c>
      <c r="B1" s="1" t="s">
        <v>1537</v>
      </c>
      <c r="C1" s="1" t="s">
        <v>1538</v>
      </c>
      <c r="D1" s="1" t="s">
        <v>1539</v>
      </c>
      <c r="E1" s="1" t="s">
        <v>1540</v>
      </c>
      <c r="F1" s="1" t="s">
        <v>1541</v>
      </c>
      <c r="G1" s="1"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29" sqref="G29"/>
    </sheetView>
  </sheetViews>
  <sheetFormatPr defaultRowHeight="14.4" x14ac:dyDescent="0.3"/>
  <cols>
    <col min="2" max="2" width="23.33203125" customWidth="1"/>
    <col min="3" max="3" width="17.5546875" customWidth="1"/>
    <col min="4" max="4" width="19.777343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79" workbookViewId="0">
      <selection activeCell="N255" sqref="N255"/>
    </sheetView>
  </sheetViews>
  <sheetFormatPr defaultRowHeight="14.4" x14ac:dyDescent="0.3"/>
  <cols>
    <col min="2" max="2" width="16.44140625"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1742</v>
      </c>
      <c r="E2" t="s">
        <v>1766</v>
      </c>
      <c r="F2">
        <v>1</v>
      </c>
      <c r="G2">
        <v>218.04</v>
      </c>
      <c r="H2">
        <v>0.09</v>
      </c>
      <c r="I2" t="s">
        <v>1824</v>
      </c>
      <c r="J2">
        <v>198.41640000000001</v>
      </c>
    </row>
    <row r="3" spans="1:10" x14ac:dyDescent="0.3">
      <c r="A3" t="s">
        <v>1825</v>
      </c>
      <c r="B3" s="2">
        <v>45285</v>
      </c>
      <c r="C3" t="s">
        <v>1440</v>
      </c>
      <c r="D3" t="s">
        <v>1696</v>
      </c>
      <c r="E3" t="s">
        <v>1807</v>
      </c>
      <c r="F3">
        <v>3</v>
      </c>
      <c r="G3">
        <v>104.47</v>
      </c>
      <c r="H3">
        <v>0.27</v>
      </c>
      <c r="I3" t="s">
        <v>1826</v>
      </c>
      <c r="J3">
        <v>228.7893</v>
      </c>
    </row>
    <row r="4" spans="1:10" x14ac:dyDescent="0.3">
      <c r="A4" t="s">
        <v>1827</v>
      </c>
      <c r="B4" s="2">
        <v>45446</v>
      </c>
      <c r="C4" t="s">
        <v>211</v>
      </c>
      <c r="D4" t="s">
        <v>1646</v>
      </c>
      <c r="E4" t="s">
        <v>1782</v>
      </c>
      <c r="F4">
        <v>4</v>
      </c>
      <c r="G4">
        <v>914.05</v>
      </c>
      <c r="H4">
        <v>0.25</v>
      </c>
      <c r="I4" t="s">
        <v>1824</v>
      </c>
      <c r="J4">
        <v>2742.15</v>
      </c>
    </row>
    <row r="5" spans="1:10" x14ac:dyDescent="0.3">
      <c r="A5" t="s">
        <v>1828</v>
      </c>
      <c r="B5" s="2">
        <v>45259</v>
      </c>
      <c r="C5" t="s">
        <v>1086</v>
      </c>
      <c r="D5" t="s">
        <v>1700</v>
      </c>
      <c r="E5" t="s">
        <v>1782</v>
      </c>
      <c r="F5">
        <v>1</v>
      </c>
      <c r="G5">
        <v>921.51</v>
      </c>
      <c r="H5">
        <v>0.16</v>
      </c>
      <c r="I5" t="s">
        <v>1829</v>
      </c>
      <c r="J5">
        <v>774.0684</v>
      </c>
    </row>
    <row r="6" spans="1:10" x14ac:dyDescent="0.3">
      <c r="A6" t="s">
        <v>1830</v>
      </c>
      <c r="B6" s="2">
        <v>45297</v>
      </c>
      <c r="C6" t="s">
        <v>1516</v>
      </c>
      <c r="D6" t="s">
        <v>1666</v>
      </c>
      <c r="E6" t="s">
        <v>1773</v>
      </c>
      <c r="F6">
        <v>3</v>
      </c>
      <c r="G6">
        <v>745.3</v>
      </c>
      <c r="H6">
        <v>0.18</v>
      </c>
      <c r="I6" t="s">
        <v>1824</v>
      </c>
      <c r="J6">
        <v>1833.4380000000001</v>
      </c>
    </row>
    <row r="7" spans="1:10" x14ac:dyDescent="0.3">
      <c r="A7" t="s">
        <v>1831</v>
      </c>
      <c r="B7" s="2">
        <v>45499</v>
      </c>
      <c r="C7" t="s">
        <v>405</v>
      </c>
      <c r="D7" t="s">
        <v>1578</v>
      </c>
      <c r="E7" t="s">
        <v>1779</v>
      </c>
      <c r="F7">
        <v>3</v>
      </c>
      <c r="G7">
        <v>147.01</v>
      </c>
      <c r="H7">
        <v>0.19</v>
      </c>
      <c r="I7" t="s">
        <v>1829</v>
      </c>
      <c r="J7">
        <v>357.23430000000002</v>
      </c>
    </row>
    <row r="8" spans="1:10" x14ac:dyDescent="0.3">
      <c r="A8" t="s">
        <v>1832</v>
      </c>
      <c r="B8" s="2">
        <v>45850</v>
      </c>
      <c r="C8" t="s">
        <v>75</v>
      </c>
      <c r="D8" t="s">
        <v>1660</v>
      </c>
      <c r="E8" t="s">
        <v>1769</v>
      </c>
      <c r="F8">
        <v>2</v>
      </c>
      <c r="G8">
        <v>785.31</v>
      </c>
      <c r="H8">
        <v>0.15</v>
      </c>
      <c r="I8" t="s">
        <v>1826</v>
      </c>
      <c r="J8">
        <v>1335.027</v>
      </c>
    </row>
    <row r="9" spans="1:10" x14ac:dyDescent="0.3">
      <c r="A9" t="s">
        <v>1833</v>
      </c>
      <c r="B9" s="2">
        <v>45248</v>
      </c>
      <c r="C9" t="s">
        <v>511</v>
      </c>
      <c r="D9" t="s">
        <v>1688</v>
      </c>
      <c r="E9" t="s">
        <v>1782</v>
      </c>
      <c r="F9">
        <v>4</v>
      </c>
      <c r="G9">
        <v>342.39</v>
      </c>
      <c r="H9">
        <v>0.23</v>
      </c>
      <c r="I9" t="s">
        <v>1826</v>
      </c>
      <c r="J9">
        <v>1054.5612000000001</v>
      </c>
    </row>
    <row r="10" spans="1:10" x14ac:dyDescent="0.3">
      <c r="A10" t="s">
        <v>1834</v>
      </c>
      <c r="B10" s="2">
        <v>45781</v>
      </c>
      <c r="C10" t="s">
        <v>616</v>
      </c>
      <c r="D10" t="s">
        <v>1746</v>
      </c>
      <c r="E10" t="s">
        <v>1773</v>
      </c>
      <c r="G10">
        <v>448.25</v>
      </c>
      <c r="H10">
        <v>7.0000000000000007E-2</v>
      </c>
      <c r="I10" t="s">
        <v>1826</v>
      </c>
      <c r="J10">
        <v>1250.6175000000001</v>
      </c>
    </row>
    <row r="11" spans="1:10" x14ac:dyDescent="0.3">
      <c r="A11" t="s">
        <v>1835</v>
      </c>
      <c r="B11" s="2">
        <v>45869</v>
      </c>
      <c r="C11" t="s">
        <v>1431</v>
      </c>
      <c r="D11" t="s">
        <v>1614</v>
      </c>
      <c r="E11" t="s">
        <v>1752</v>
      </c>
      <c r="F11">
        <v>2</v>
      </c>
      <c r="G11">
        <v>873.17</v>
      </c>
      <c r="H11">
        <v>0.23</v>
      </c>
      <c r="I11" t="s">
        <v>1826</v>
      </c>
      <c r="J11">
        <v>1344.6818000000001</v>
      </c>
    </row>
    <row r="12" spans="1:10" x14ac:dyDescent="0.3">
      <c r="A12" t="s">
        <v>1836</v>
      </c>
      <c r="B12" s="2">
        <v>45335</v>
      </c>
      <c r="C12" t="s">
        <v>241</v>
      </c>
      <c r="D12" t="s">
        <v>1596</v>
      </c>
      <c r="E12" t="s">
        <v>1799</v>
      </c>
      <c r="F12">
        <v>1</v>
      </c>
      <c r="G12">
        <v>278.63</v>
      </c>
      <c r="H12">
        <v>7.0000000000000007E-2</v>
      </c>
      <c r="I12" t="s">
        <v>1824</v>
      </c>
      <c r="J12">
        <v>259.1259</v>
      </c>
    </row>
    <row r="13" spans="1:10" x14ac:dyDescent="0.3">
      <c r="A13" t="s">
        <v>1837</v>
      </c>
      <c r="B13" s="2">
        <v>45801</v>
      </c>
      <c r="C13" t="s">
        <v>1008</v>
      </c>
      <c r="D13" t="s">
        <v>1626</v>
      </c>
      <c r="E13" t="s">
        <v>1757</v>
      </c>
      <c r="F13">
        <v>4</v>
      </c>
      <c r="G13">
        <v>286.92</v>
      </c>
      <c r="H13">
        <v>0.17</v>
      </c>
      <c r="I13" t="s">
        <v>1824</v>
      </c>
      <c r="J13">
        <v>952.57439999999997</v>
      </c>
    </row>
    <row r="14" spans="1:10" x14ac:dyDescent="0.3">
      <c r="A14" t="s">
        <v>1838</v>
      </c>
      <c r="B14" s="2">
        <v>45528</v>
      </c>
      <c r="C14" t="s">
        <v>761</v>
      </c>
      <c r="D14" t="s">
        <v>1724</v>
      </c>
      <c r="E14" t="s">
        <v>1769</v>
      </c>
      <c r="F14">
        <v>4</v>
      </c>
      <c r="G14">
        <v>644.58000000000004</v>
      </c>
      <c r="H14">
        <v>0.01</v>
      </c>
      <c r="I14" t="s">
        <v>1824</v>
      </c>
      <c r="J14">
        <v>2552.5367999999999</v>
      </c>
    </row>
    <row r="15" spans="1:10" x14ac:dyDescent="0.3">
      <c r="A15" t="s">
        <v>1839</v>
      </c>
      <c r="B15" s="2">
        <v>45875</v>
      </c>
      <c r="C15" t="s">
        <v>1371</v>
      </c>
      <c r="D15" t="s">
        <v>1616</v>
      </c>
      <c r="E15" t="s">
        <v>1804</v>
      </c>
      <c r="F15">
        <v>2</v>
      </c>
      <c r="G15">
        <v>316.89999999999998</v>
      </c>
      <c r="H15">
        <v>0.3</v>
      </c>
      <c r="I15" t="s">
        <v>1826</v>
      </c>
      <c r="J15">
        <v>443.66</v>
      </c>
    </row>
    <row r="16" spans="1:10" x14ac:dyDescent="0.3">
      <c r="A16" t="s">
        <v>1840</v>
      </c>
      <c r="B16" s="2">
        <v>45829</v>
      </c>
      <c r="C16" t="s">
        <v>1092</v>
      </c>
      <c r="D16" t="s">
        <v>1596</v>
      </c>
      <c r="E16" t="s">
        <v>1801</v>
      </c>
      <c r="F16">
        <v>4</v>
      </c>
      <c r="G16">
        <v>403.47</v>
      </c>
      <c r="H16">
        <v>0.28999999999999998</v>
      </c>
      <c r="I16" t="s">
        <v>1826</v>
      </c>
      <c r="J16">
        <v>1145.8548000000001</v>
      </c>
    </row>
    <row r="17" spans="1:10" x14ac:dyDescent="0.3">
      <c r="A17" t="s">
        <v>1841</v>
      </c>
      <c r="B17" s="2">
        <v>45636</v>
      </c>
      <c r="C17" t="s">
        <v>1349</v>
      </c>
      <c r="D17" t="s">
        <v>1620</v>
      </c>
      <c r="E17" t="s">
        <v>1786</v>
      </c>
      <c r="G17">
        <v>871.34</v>
      </c>
      <c r="H17">
        <v>0.04</v>
      </c>
      <c r="I17" t="s">
        <v>1829</v>
      </c>
      <c r="J17">
        <v>2509.4591999999998</v>
      </c>
    </row>
    <row r="18" spans="1:10" x14ac:dyDescent="0.3">
      <c r="A18" t="s">
        <v>1842</v>
      </c>
      <c r="B18" s="2">
        <v>45913</v>
      </c>
      <c r="C18" t="s">
        <v>878</v>
      </c>
      <c r="D18" t="s">
        <v>1678</v>
      </c>
      <c r="E18" t="s">
        <v>1813</v>
      </c>
      <c r="F18">
        <v>2</v>
      </c>
      <c r="G18">
        <v>451.98</v>
      </c>
      <c r="H18">
        <v>0.25</v>
      </c>
      <c r="I18" t="s">
        <v>1824</v>
      </c>
      <c r="J18">
        <v>677.97</v>
      </c>
    </row>
    <row r="19" spans="1:10" x14ac:dyDescent="0.3">
      <c r="A19" t="s">
        <v>1843</v>
      </c>
      <c r="B19" s="2">
        <v>45637</v>
      </c>
      <c r="C19" t="s">
        <v>288</v>
      </c>
      <c r="D19" t="s">
        <v>1602</v>
      </c>
      <c r="E19" t="s">
        <v>1769</v>
      </c>
      <c r="F19">
        <v>2</v>
      </c>
      <c r="G19">
        <v>502.69</v>
      </c>
      <c r="H19">
        <v>0.23</v>
      </c>
      <c r="I19" t="s">
        <v>1824</v>
      </c>
      <c r="J19">
        <v>774.14260000000002</v>
      </c>
    </row>
    <row r="20" spans="1:10" x14ac:dyDescent="0.3">
      <c r="A20" t="s">
        <v>1844</v>
      </c>
      <c r="B20" s="2">
        <v>45517</v>
      </c>
      <c r="C20" t="s">
        <v>338</v>
      </c>
      <c r="D20" t="s">
        <v>1626</v>
      </c>
      <c r="E20" t="s">
        <v>1769</v>
      </c>
      <c r="F20">
        <v>2</v>
      </c>
      <c r="G20">
        <v>559.23</v>
      </c>
      <c r="H20">
        <v>0.25</v>
      </c>
      <c r="I20" t="s">
        <v>1829</v>
      </c>
      <c r="J20">
        <v>838.84500000000003</v>
      </c>
    </row>
    <row r="21" spans="1:10" x14ac:dyDescent="0.3">
      <c r="A21" t="s">
        <v>1845</v>
      </c>
      <c r="B21" s="2">
        <v>45369</v>
      </c>
      <c r="C21" t="s">
        <v>767</v>
      </c>
      <c r="D21" t="s">
        <v>1668</v>
      </c>
      <c r="E21" t="s">
        <v>1797</v>
      </c>
      <c r="F21">
        <v>4</v>
      </c>
      <c r="H21">
        <v>0.04</v>
      </c>
      <c r="I21" t="s">
        <v>1829</v>
      </c>
      <c r="J21">
        <v>1782.4512</v>
      </c>
    </row>
    <row r="22" spans="1:10" x14ac:dyDescent="0.3">
      <c r="A22" t="s">
        <v>1846</v>
      </c>
      <c r="B22" s="2">
        <v>45843</v>
      </c>
      <c r="C22" t="s">
        <v>487</v>
      </c>
      <c r="D22" t="s">
        <v>1692</v>
      </c>
      <c r="E22" t="s">
        <v>1807</v>
      </c>
      <c r="F22">
        <v>3</v>
      </c>
      <c r="G22">
        <v>986.04</v>
      </c>
      <c r="H22">
        <v>0.27</v>
      </c>
      <c r="I22" t="s">
        <v>1829</v>
      </c>
      <c r="J22">
        <v>2159.4276</v>
      </c>
    </row>
    <row r="23" spans="1:10" x14ac:dyDescent="0.3">
      <c r="A23" t="s">
        <v>1847</v>
      </c>
      <c r="B23" s="2">
        <v>45447</v>
      </c>
      <c r="C23" t="s">
        <v>1235</v>
      </c>
      <c r="D23" t="s">
        <v>1634</v>
      </c>
      <c r="E23" t="s">
        <v>1810</v>
      </c>
      <c r="F23">
        <v>1</v>
      </c>
      <c r="G23">
        <v>589.55999999999995</v>
      </c>
      <c r="H23">
        <v>0.22</v>
      </c>
      <c r="I23" t="s">
        <v>1824</v>
      </c>
      <c r="J23">
        <v>459.85680000000002</v>
      </c>
    </row>
    <row r="24" spans="1:10" x14ac:dyDescent="0.3">
      <c r="A24" t="s">
        <v>1848</v>
      </c>
      <c r="B24" s="2">
        <v>45394</v>
      </c>
      <c r="C24" t="s">
        <v>1466</v>
      </c>
      <c r="D24" t="s">
        <v>1686</v>
      </c>
      <c r="E24" t="s">
        <v>1789</v>
      </c>
      <c r="F24">
        <v>3</v>
      </c>
      <c r="G24">
        <v>979.42</v>
      </c>
      <c r="H24">
        <v>0.03</v>
      </c>
      <c r="I24" t="s">
        <v>1826</v>
      </c>
      <c r="J24">
        <v>2850.1122</v>
      </c>
    </row>
    <row r="25" spans="1:10" x14ac:dyDescent="0.3">
      <c r="A25" t="s">
        <v>1849</v>
      </c>
      <c r="B25" s="2">
        <v>45466</v>
      </c>
      <c r="C25" t="s">
        <v>1151</v>
      </c>
      <c r="D25" t="s">
        <v>1572</v>
      </c>
      <c r="E25" t="s">
        <v>1782</v>
      </c>
      <c r="F25">
        <v>1</v>
      </c>
      <c r="G25">
        <v>719.28</v>
      </c>
      <c r="H25">
        <v>0.08</v>
      </c>
      <c r="I25" t="s">
        <v>1824</v>
      </c>
      <c r="J25">
        <v>661.73760000000004</v>
      </c>
    </row>
    <row r="26" spans="1:10" x14ac:dyDescent="0.3">
      <c r="A26" t="s">
        <v>1850</v>
      </c>
      <c r="B26" s="2">
        <v>45908</v>
      </c>
      <c r="C26" t="s">
        <v>613</v>
      </c>
      <c r="D26" t="s">
        <v>1682</v>
      </c>
      <c r="E26" t="s">
        <v>1776</v>
      </c>
      <c r="F26">
        <v>3</v>
      </c>
      <c r="G26">
        <v>77.599999999999994</v>
      </c>
      <c r="H26">
        <v>7.0000000000000007E-2</v>
      </c>
      <c r="I26" t="s">
        <v>1824</v>
      </c>
      <c r="J26">
        <v>216.50399999999999</v>
      </c>
    </row>
    <row r="27" spans="1:10" x14ac:dyDescent="0.3">
      <c r="A27" t="s">
        <v>1851</v>
      </c>
      <c r="B27" s="2">
        <v>45552</v>
      </c>
      <c r="C27" t="s">
        <v>1190</v>
      </c>
      <c r="D27" t="s">
        <v>1555</v>
      </c>
      <c r="E27" t="s">
        <v>1766</v>
      </c>
      <c r="F27">
        <v>4</v>
      </c>
      <c r="G27">
        <v>852.71</v>
      </c>
      <c r="H27">
        <v>0.14000000000000001</v>
      </c>
      <c r="I27" t="s">
        <v>1826</v>
      </c>
      <c r="J27">
        <v>2933.3224</v>
      </c>
    </row>
    <row r="28" spans="1:10" x14ac:dyDescent="0.3">
      <c r="A28" t="s">
        <v>1852</v>
      </c>
      <c r="B28" s="2">
        <v>45294</v>
      </c>
      <c r="C28" t="s">
        <v>693</v>
      </c>
      <c r="D28" t="s">
        <v>1744</v>
      </c>
      <c r="E28" t="s">
        <v>1782</v>
      </c>
      <c r="F28">
        <v>4</v>
      </c>
      <c r="G28">
        <v>156.16</v>
      </c>
      <c r="I28" t="s">
        <v>1824</v>
      </c>
      <c r="J28">
        <v>599.65440000000001</v>
      </c>
    </row>
    <row r="29" spans="1:10" x14ac:dyDescent="0.3">
      <c r="A29" t="s">
        <v>1853</v>
      </c>
      <c r="B29" s="2">
        <v>45710</v>
      </c>
      <c r="C29" t="s">
        <v>654</v>
      </c>
      <c r="D29" t="s">
        <v>1702</v>
      </c>
      <c r="E29" t="s">
        <v>1782</v>
      </c>
      <c r="F29">
        <v>3</v>
      </c>
      <c r="G29">
        <v>815.49</v>
      </c>
      <c r="H29">
        <v>0.17</v>
      </c>
      <c r="I29" t="s">
        <v>1824</v>
      </c>
      <c r="J29">
        <v>2030.5700999999999</v>
      </c>
    </row>
    <row r="30" spans="1:10" x14ac:dyDescent="0.3">
      <c r="A30" t="s">
        <v>1854</v>
      </c>
      <c r="B30" s="2">
        <v>45923</v>
      </c>
      <c r="C30" t="s">
        <v>499</v>
      </c>
      <c r="D30" t="s">
        <v>1574</v>
      </c>
      <c r="E30" t="s">
        <v>1761</v>
      </c>
      <c r="F30">
        <v>2</v>
      </c>
      <c r="G30">
        <v>74.209999999999994</v>
      </c>
      <c r="H30">
        <v>0.11</v>
      </c>
      <c r="I30" t="s">
        <v>1826</v>
      </c>
      <c r="J30">
        <v>132.09379999999999</v>
      </c>
    </row>
    <row r="31" spans="1:10" x14ac:dyDescent="0.3">
      <c r="A31" t="s">
        <v>1855</v>
      </c>
      <c r="B31" s="2">
        <v>45302</v>
      </c>
      <c r="C31" t="s">
        <v>1092</v>
      </c>
      <c r="D31" t="s">
        <v>1746</v>
      </c>
      <c r="E31" t="s">
        <v>1766</v>
      </c>
      <c r="G31">
        <v>451.67</v>
      </c>
      <c r="H31">
        <v>0.15</v>
      </c>
      <c r="I31" t="s">
        <v>1824</v>
      </c>
      <c r="J31">
        <v>1535.6780000000001</v>
      </c>
    </row>
    <row r="32" spans="1:10" x14ac:dyDescent="0.3">
      <c r="A32" t="s">
        <v>1856</v>
      </c>
      <c r="B32" s="2">
        <v>45217</v>
      </c>
      <c r="C32" t="s">
        <v>118</v>
      </c>
      <c r="D32" t="s">
        <v>1555</v>
      </c>
      <c r="E32" t="s">
        <v>1813</v>
      </c>
      <c r="F32">
        <v>1</v>
      </c>
      <c r="G32">
        <v>429.38</v>
      </c>
      <c r="H32">
        <v>0.13</v>
      </c>
      <c r="I32" t="s">
        <v>1826</v>
      </c>
      <c r="J32">
        <v>373.56060000000002</v>
      </c>
    </row>
    <row r="33" spans="1:10" x14ac:dyDescent="0.3">
      <c r="A33" t="s">
        <v>1857</v>
      </c>
      <c r="B33" s="2">
        <v>45593</v>
      </c>
      <c r="C33" t="s">
        <v>1281</v>
      </c>
      <c r="D33" t="s">
        <v>1654</v>
      </c>
      <c r="E33" t="s">
        <v>1794</v>
      </c>
      <c r="F33">
        <v>2</v>
      </c>
      <c r="G33">
        <v>148.96</v>
      </c>
      <c r="H33">
        <v>0.03</v>
      </c>
      <c r="I33" t="s">
        <v>1829</v>
      </c>
      <c r="J33">
        <v>288.98239999999998</v>
      </c>
    </row>
    <row r="34" spans="1:10" x14ac:dyDescent="0.3">
      <c r="A34" t="s">
        <v>1858</v>
      </c>
      <c r="B34" s="2">
        <v>45597</v>
      </c>
      <c r="C34" t="s">
        <v>1240</v>
      </c>
      <c r="D34" t="s">
        <v>1698</v>
      </c>
      <c r="E34" t="s">
        <v>1782</v>
      </c>
      <c r="F34">
        <v>4</v>
      </c>
      <c r="G34">
        <v>313.83</v>
      </c>
      <c r="H34">
        <v>0.08</v>
      </c>
      <c r="I34" t="s">
        <v>1824</v>
      </c>
      <c r="J34">
        <v>1154.8943999999999</v>
      </c>
    </row>
    <row r="35" spans="1:10" x14ac:dyDescent="0.3">
      <c r="A35" t="s">
        <v>1859</v>
      </c>
      <c r="B35" s="2">
        <v>45620</v>
      </c>
      <c r="C35" t="s">
        <v>1400</v>
      </c>
      <c r="D35" t="s">
        <v>1572</v>
      </c>
      <c r="E35" t="s">
        <v>1776</v>
      </c>
      <c r="F35">
        <v>2</v>
      </c>
      <c r="G35">
        <v>717.31</v>
      </c>
      <c r="H35">
        <v>0.15</v>
      </c>
      <c r="I35" t="s">
        <v>1824</v>
      </c>
      <c r="J35">
        <v>1219.4269999999999</v>
      </c>
    </row>
    <row r="36" spans="1:10" x14ac:dyDescent="0.3">
      <c r="A36" t="s">
        <v>1860</v>
      </c>
      <c r="B36" s="2">
        <v>45215</v>
      </c>
      <c r="C36" t="s">
        <v>1080</v>
      </c>
      <c r="D36" t="s">
        <v>1706</v>
      </c>
      <c r="E36" t="s">
        <v>1757</v>
      </c>
      <c r="G36">
        <v>873.22</v>
      </c>
      <c r="H36">
        <v>0.18</v>
      </c>
      <c r="I36" t="s">
        <v>1824</v>
      </c>
      <c r="J36">
        <v>2148.1212</v>
      </c>
    </row>
    <row r="37" spans="1:10" x14ac:dyDescent="0.3">
      <c r="A37" t="s">
        <v>1861</v>
      </c>
      <c r="B37" s="2">
        <v>45878</v>
      </c>
      <c r="C37" t="s">
        <v>708</v>
      </c>
      <c r="D37" t="s">
        <v>1580</v>
      </c>
      <c r="E37" t="s">
        <v>1766</v>
      </c>
      <c r="F37">
        <v>4</v>
      </c>
      <c r="G37">
        <v>109.36</v>
      </c>
      <c r="H37">
        <v>0.19</v>
      </c>
      <c r="I37" t="s">
        <v>1829</v>
      </c>
      <c r="J37">
        <v>354.32639999999998</v>
      </c>
    </row>
    <row r="38" spans="1:10" x14ac:dyDescent="0.3">
      <c r="A38" t="s">
        <v>1862</v>
      </c>
      <c r="B38" s="2">
        <v>45635</v>
      </c>
      <c r="C38" t="s">
        <v>310</v>
      </c>
      <c r="D38" t="s">
        <v>1555</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1614</v>
      </c>
      <c r="E40" t="s">
        <v>1797</v>
      </c>
      <c r="F40">
        <v>4</v>
      </c>
      <c r="G40">
        <v>735.32</v>
      </c>
      <c r="H40">
        <v>0.06</v>
      </c>
      <c r="I40" t="s">
        <v>1829</v>
      </c>
      <c r="J40">
        <v>2764.8031999999998</v>
      </c>
    </row>
    <row r="41" spans="1:10" x14ac:dyDescent="0.3">
      <c r="A41" t="s">
        <v>1865</v>
      </c>
      <c r="B41" s="2">
        <v>45264</v>
      </c>
      <c r="C41" t="s">
        <v>1337</v>
      </c>
      <c r="D41" t="s">
        <v>1736</v>
      </c>
      <c r="E41" t="s">
        <v>1766</v>
      </c>
      <c r="F41">
        <v>2</v>
      </c>
      <c r="G41">
        <v>600.73</v>
      </c>
      <c r="H41">
        <v>0.08</v>
      </c>
      <c r="I41" t="s">
        <v>1824</v>
      </c>
      <c r="J41">
        <v>1105.3432</v>
      </c>
    </row>
    <row r="42" spans="1:10" x14ac:dyDescent="0.3">
      <c r="A42" t="s">
        <v>1866</v>
      </c>
      <c r="B42" s="2">
        <v>45486</v>
      </c>
      <c r="C42" t="s">
        <v>264</v>
      </c>
      <c r="D42" t="s">
        <v>1600</v>
      </c>
      <c r="E42" t="s">
        <v>1813</v>
      </c>
      <c r="F42">
        <v>2</v>
      </c>
      <c r="G42">
        <v>873.86</v>
      </c>
      <c r="H42">
        <v>7.0000000000000007E-2</v>
      </c>
      <c r="I42" t="s">
        <v>1829</v>
      </c>
      <c r="J42">
        <v>1625.3796</v>
      </c>
    </row>
    <row r="43" spans="1:10" x14ac:dyDescent="0.3">
      <c r="A43" t="s">
        <v>1867</v>
      </c>
      <c r="B43" s="2">
        <v>45241</v>
      </c>
      <c r="C43" t="s">
        <v>954</v>
      </c>
      <c r="D43" t="s">
        <v>1594</v>
      </c>
      <c r="E43" t="s">
        <v>1782</v>
      </c>
      <c r="F43">
        <v>3</v>
      </c>
      <c r="G43">
        <v>342.47</v>
      </c>
      <c r="H43">
        <v>0.08</v>
      </c>
      <c r="I43" t="s">
        <v>1826</v>
      </c>
      <c r="J43">
        <v>945.21720000000016</v>
      </c>
    </row>
    <row r="44" spans="1:10" x14ac:dyDescent="0.3">
      <c r="A44" t="s">
        <v>1868</v>
      </c>
      <c r="B44" s="2">
        <v>45649</v>
      </c>
      <c r="C44" t="s">
        <v>1053</v>
      </c>
      <c r="D44" t="s">
        <v>1606</v>
      </c>
      <c r="E44" t="s">
        <v>1786</v>
      </c>
      <c r="F44">
        <v>2</v>
      </c>
      <c r="G44">
        <v>915.15</v>
      </c>
      <c r="H44">
        <v>0.16</v>
      </c>
      <c r="I44" t="s">
        <v>1826</v>
      </c>
      <c r="J44">
        <v>1537.452</v>
      </c>
    </row>
    <row r="45" spans="1:10" x14ac:dyDescent="0.3">
      <c r="A45" t="s">
        <v>1869</v>
      </c>
      <c r="B45" s="2">
        <v>45677</v>
      </c>
      <c r="C45" t="s">
        <v>304</v>
      </c>
      <c r="D45" t="s">
        <v>1614</v>
      </c>
      <c r="E45" t="s">
        <v>1807</v>
      </c>
      <c r="G45">
        <v>863.11</v>
      </c>
      <c r="H45">
        <v>0.28000000000000003</v>
      </c>
      <c r="I45" t="s">
        <v>1826</v>
      </c>
      <c r="J45">
        <v>1864.3176000000001</v>
      </c>
    </row>
    <row r="46" spans="1:10" x14ac:dyDescent="0.3">
      <c r="A46" t="s">
        <v>1870</v>
      </c>
      <c r="B46" s="2">
        <v>45538</v>
      </c>
      <c r="C46" t="s">
        <v>663</v>
      </c>
      <c r="D46" t="s">
        <v>1634</v>
      </c>
      <c r="E46" t="s">
        <v>1794</v>
      </c>
      <c r="F46">
        <v>2</v>
      </c>
      <c r="G46">
        <v>209.32</v>
      </c>
      <c r="H46">
        <v>0.23</v>
      </c>
      <c r="I46" t="s">
        <v>1829</v>
      </c>
      <c r="J46">
        <v>322.3528</v>
      </c>
    </row>
    <row r="47" spans="1:10" x14ac:dyDescent="0.3">
      <c r="A47" t="s">
        <v>1871</v>
      </c>
      <c r="B47" s="2">
        <v>45606</v>
      </c>
      <c r="C47" t="s">
        <v>1449</v>
      </c>
      <c r="D47" t="s">
        <v>1666</v>
      </c>
      <c r="E47" t="s">
        <v>1782</v>
      </c>
      <c r="F47">
        <v>4</v>
      </c>
      <c r="G47">
        <v>288.60000000000002</v>
      </c>
      <c r="H47">
        <v>0.09</v>
      </c>
      <c r="I47" t="s">
        <v>1826</v>
      </c>
      <c r="J47">
        <v>1050.5039999999999</v>
      </c>
    </row>
    <row r="48" spans="1:10" x14ac:dyDescent="0.3">
      <c r="A48" t="s">
        <v>1872</v>
      </c>
      <c r="B48" s="2">
        <v>45570</v>
      </c>
      <c r="C48" t="s">
        <v>258</v>
      </c>
      <c r="D48" t="s">
        <v>1704</v>
      </c>
      <c r="E48" t="s">
        <v>1804</v>
      </c>
      <c r="F48">
        <v>1</v>
      </c>
      <c r="G48">
        <v>418.69</v>
      </c>
      <c r="H48">
        <v>0.06</v>
      </c>
      <c r="I48" t="s">
        <v>1826</v>
      </c>
      <c r="J48">
        <v>393.5686</v>
      </c>
    </row>
    <row r="49" spans="1:10" x14ac:dyDescent="0.3">
      <c r="A49" t="s">
        <v>1873</v>
      </c>
      <c r="B49" s="2">
        <v>45466</v>
      </c>
      <c r="C49" t="s">
        <v>44</v>
      </c>
      <c r="D49" t="s">
        <v>1608</v>
      </c>
      <c r="E49" t="s">
        <v>1792</v>
      </c>
      <c r="F49">
        <v>1</v>
      </c>
      <c r="G49">
        <v>135.78</v>
      </c>
      <c r="H49">
        <v>0.14000000000000001</v>
      </c>
      <c r="I49" t="s">
        <v>1826</v>
      </c>
      <c r="J49">
        <v>116.77079999999999</v>
      </c>
    </row>
    <row r="50" spans="1:10" x14ac:dyDescent="0.3">
      <c r="A50" t="s">
        <v>1874</v>
      </c>
      <c r="B50" s="2">
        <v>45218</v>
      </c>
      <c r="C50" t="s">
        <v>663</v>
      </c>
      <c r="D50" t="s">
        <v>1636</v>
      </c>
      <c r="E50" t="s">
        <v>1807</v>
      </c>
      <c r="F50">
        <v>1</v>
      </c>
      <c r="G50">
        <v>517.13</v>
      </c>
      <c r="H50">
        <v>0.28000000000000003</v>
      </c>
      <c r="I50" t="s">
        <v>1824</v>
      </c>
      <c r="J50">
        <v>372.33359999999999</v>
      </c>
    </row>
    <row r="51" spans="1:10" x14ac:dyDescent="0.3">
      <c r="A51" t="s">
        <v>1875</v>
      </c>
      <c r="B51" s="2">
        <v>45607</v>
      </c>
      <c r="C51" t="s">
        <v>1304</v>
      </c>
      <c r="D51" t="s">
        <v>1590</v>
      </c>
      <c r="E51" t="s">
        <v>1804</v>
      </c>
      <c r="F51">
        <v>2</v>
      </c>
      <c r="G51">
        <v>384.66</v>
      </c>
      <c r="H51">
        <v>0.08</v>
      </c>
      <c r="I51" t="s">
        <v>1829</v>
      </c>
      <c r="J51">
        <v>707.77440000000013</v>
      </c>
    </row>
    <row r="52" spans="1:10" x14ac:dyDescent="0.3">
      <c r="A52" t="s">
        <v>1876</v>
      </c>
      <c r="B52" s="2">
        <v>45291</v>
      </c>
      <c r="C52" t="s">
        <v>258</v>
      </c>
      <c r="D52" t="s">
        <v>1652</v>
      </c>
      <c r="E52" t="s">
        <v>1786</v>
      </c>
      <c r="F52">
        <v>3</v>
      </c>
      <c r="G52">
        <v>83.7</v>
      </c>
      <c r="H52">
        <v>0.24</v>
      </c>
      <c r="I52" t="s">
        <v>1826</v>
      </c>
      <c r="J52">
        <v>190.83600000000001</v>
      </c>
    </row>
    <row r="53" spans="1:10" x14ac:dyDescent="0.3">
      <c r="A53" t="s">
        <v>1877</v>
      </c>
      <c r="B53" s="2">
        <v>45689</v>
      </c>
      <c r="C53" t="s">
        <v>481</v>
      </c>
      <c r="D53" t="s">
        <v>1686</v>
      </c>
      <c r="E53" t="s">
        <v>1779</v>
      </c>
      <c r="F53">
        <v>3</v>
      </c>
      <c r="G53">
        <v>76.569999999999993</v>
      </c>
      <c r="H53">
        <v>0.26</v>
      </c>
      <c r="I53" t="s">
        <v>1824</v>
      </c>
      <c r="J53">
        <v>169.9854</v>
      </c>
    </row>
    <row r="54" spans="1:10" x14ac:dyDescent="0.3">
      <c r="A54" t="s">
        <v>1878</v>
      </c>
      <c r="B54" s="2">
        <v>45894</v>
      </c>
      <c r="C54" t="s">
        <v>499</v>
      </c>
      <c r="D54" t="s">
        <v>1726</v>
      </c>
      <c r="E54" t="s">
        <v>1776</v>
      </c>
      <c r="F54">
        <v>3</v>
      </c>
      <c r="I54" t="s">
        <v>1824</v>
      </c>
      <c r="J54">
        <v>486.06330000000003</v>
      </c>
    </row>
    <row r="55" spans="1:10" x14ac:dyDescent="0.3">
      <c r="A55" t="s">
        <v>1879</v>
      </c>
      <c r="B55" s="2">
        <v>45677</v>
      </c>
      <c r="C55" t="s">
        <v>1020</v>
      </c>
      <c r="D55" t="s">
        <v>1588</v>
      </c>
      <c r="E55" t="s">
        <v>1782</v>
      </c>
      <c r="F55">
        <v>1</v>
      </c>
      <c r="G55">
        <v>900.35</v>
      </c>
      <c r="H55">
        <v>0.13</v>
      </c>
      <c r="I55" t="s">
        <v>1829</v>
      </c>
      <c r="J55">
        <v>783.30449999999996</v>
      </c>
    </row>
    <row r="56" spans="1:10" x14ac:dyDescent="0.3">
      <c r="A56" t="s">
        <v>1880</v>
      </c>
      <c r="B56" s="2">
        <v>45706</v>
      </c>
      <c r="C56" t="s">
        <v>341</v>
      </c>
      <c r="D56" t="s">
        <v>1628</v>
      </c>
      <c r="E56" t="s">
        <v>1789</v>
      </c>
      <c r="F56">
        <v>4</v>
      </c>
      <c r="G56">
        <v>428.09</v>
      </c>
      <c r="H56">
        <v>7.0000000000000007E-2</v>
      </c>
      <c r="I56" t="s">
        <v>1824</v>
      </c>
      <c r="J56">
        <v>1592.4947999999999</v>
      </c>
    </row>
    <row r="57" spans="1:10" x14ac:dyDescent="0.3">
      <c r="A57" t="s">
        <v>1881</v>
      </c>
      <c r="B57" s="2">
        <v>45589</v>
      </c>
      <c r="C57" t="s">
        <v>1292</v>
      </c>
      <c r="D57" t="s">
        <v>1646</v>
      </c>
      <c r="E57" t="s">
        <v>1792</v>
      </c>
      <c r="F57">
        <v>2</v>
      </c>
      <c r="G57">
        <v>559.71</v>
      </c>
      <c r="H57">
        <v>0.3</v>
      </c>
      <c r="I57" t="s">
        <v>1829</v>
      </c>
      <c r="J57">
        <v>783.59400000000005</v>
      </c>
    </row>
    <row r="58" spans="1:10" x14ac:dyDescent="0.3">
      <c r="A58" t="s">
        <v>1882</v>
      </c>
      <c r="B58" s="2">
        <v>45282</v>
      </c>
      <c r="C58" t="s">
        <v>292</v>
      </c>
      <c r="D58" t="s">
        <v>1616</v>
      </c>
      <c r="E58" t="s">
        <v>1776</v>
      </c>
      <c r="F58">
        <v>2</v>
      </c>
      <c r="G58">
        <v>833.7</v>
      </c>
      <c r="H58">
        <v>0.06</v>
      </c>
      <c r="I58" t="s">
        <v>1826</v>
      </c>
      <c r="J58">
        <v>1567.356</v>
      </c>
    </row>
    <row r="59" spans="1:10" x14ac:dyDescent="0.3">
      <c r="A59" t="s">
        <v>1883</v>
      </c>
      <c r="B59" s="2">
        <v>45462</v>
      </c>
      <c r="C59" t="s">
        <v>1440</v>
      </c>
      <c r="D59" t="s">
        <v>1642</v>
      </c>
      <c r="E59" t="s">
        <v>1799</v>
      </c>
      <c r="F59">
        <v>2</v>
      </c>
      <c r="G59">
        <v>680.16</v>
      </c>
      <c r="H59">
        <v>0.28000000000000003</v>
      </c>
      <c r="I59" t="s">
        <v>1824</v>
      </c>
      <c r="J59">
        <v>979.43039999999996</v>
      </c>
    </row>
    <row r="60" spans="1:10" x14ac:dyDescent="0.3">
      <c r="A60" t="s">
        <v>1884</v>
      </c>
      <c r="B60" s="2">
        <v>45633</v>
      </c>
      <c r="C60" t="s">
        <v>1257</v>
      </c>
      <c r="D60" t="s">
        <v>1578</v>
      </c>
      <c r="E60" t="s">
        <v>1779</v>
      </c>
      <c r="F60">
        <v>4</v>
      </c>
      <c r="G60">
        <v>733.42</v>
      </c>
      <c r="I60" t="s">
        <v>1826</v>
      </c>
      <c r="J60">
        <v>2552.3015999999998</v>
      </c>
    </row>
    <row r="61" spans="1:10" x14ac:dyDescent="0.3">
      <c r="A61" t="s">
        <v>1885</v>
      </c>
      <c r="B61" s="2">
        <v>45257</v>
      </c>
      <c r="C61" t="s">
        <v>1148</v>
      </c>
      <c r="D61" t="s">
        <v>1726</v>
      </c>
      <c r="E61" t="s">
        <v>1792</v>
      </c>
      <c r="F61">
        <v>1</v>
      </c>
      <c r="G61">
        <v>996.33</v>
      </c>
      <c r="H61">
        <v>0.23</v>
      </c>
      <c r="I61" t="s">
        <v>1826</v>
      </c>
      <c r="J61">
        <v>767.17410000000007</v>
      </c>
    </row>
    <row r="62" spans="1:10" x14ac:dyDescent="0.3">
      <c r="A62" t="s">
        <v>1886</v>
      </c>
      <c r="B62" s="2">
        <v>45854</v>
      </c>
      <c r="C62" t="s">
        <v>1269</v>
      </c>
      <c r="D62" t="s">
        <v>1610</v>
      </c>
      <c r="E62" t="s">
        <v>1789</v>
      </c>
      <c r="F62">
        <v>1</v>
      </c>
      <c r="G62">
        <v>198.83</v>
      </c>
      <c r="H62">
        <v>0.09</v>
      </c>
      <c r="I62" t="s">
        <v>1829</v>
      </c>
      <c r="J62">
        <v>180.93530000000001</v>
      </c>
    </row>
    <row r="63" spans="1:10" x14ac:dyDescent="0.3">
      <c r="A63" t="s">
        <v>1887</v>
      </c>
      <c r="B63" s="2">
        <v>45716</v>
      </c>
      <c r="C63" t="s">
        <v>767</v>
      </c>
      <c r="D63" t="s">
        <v>1586</v>
      </c>
      <c r="E63" t="s">
        <v>1779</v>
      </c>
      <c r="F63">
        <v>1</v>
      </c>
      <c r="G63">
        <v>374.92</v>
      </c>
      <c r="H63">
        <v>0.18</v>
      </c>
      <c r="I63" t="s">
        <v>1826</v>
      </c>
      <c r="J63">
        <v>307.43439999999998</v>
      </c>
    </row>
    <row r="64" spans="1:10" x14ac:dyDescent="0.3">
      <c r="A64" t="s">
        <v>1888</v>
      </c>
      <c r="B64" s="2">
        <v>45515</v>
      </c>
      <c r="C64" t="s">
        <v>1431</v>
      </c>
      <c r="D64" t="s">
        <v>1734</v>
      </c>
      <c r="E64" t="s">
        <v>1804</v>
      </c>
      <c r="F64">
        <v>1</v>
      </c>
      <c r="G64">
        <v>468.94</v>
      </c>
      <c r="H64">
        <v>0.12</v>
      </c>
      <c r="I64" t="s">
        <v>1824</v>
      </c>
      <c r="J64">
        <v>412.66719999999998</v>
      </c>
    </row>
    <row r="65" spans="1:10" x14ac:dyDescent="0.3">
      <c r="A65" t="s">
        <v>1889</v>
      </c>
      <c r="B65" s="2">
        <v>45927</v>
      </c>
      <c r="C65" t="s">
        <v>435</v>
      </c>
      <c r="D65" t="s">
        <v>1726</v>
      </c>
      <c r="E65" t="s">
        <v>1794</v>
      </c>
      <c r="F65">
        <v>2</v>
      </c>
      <c r="G65">
        <v>121.37</v>
      </c>
      <c r="H65">
        <v>0.05</v>
      </c>
      <c r="I65" t="s">
        <v>1824</v>
      </c>
      <c r="J65">
        <v>230.60300000000001</v>
      </c>
    </row>
    <row r="66" spans="1:10" x14ac:dyDescent="0.3">
      <c r="A66" t="s">
        <v>1890</v>
      </c>
      <c r="B66" s="2">
        <v>45914</v>
      </c>
      <c r="C66" t="s">
        <v>815</v>
      </c>
      <c r="D66" t="s">
        <v>1654</v>
      </c>
      <c r="E66" t="s">
        <v>1789</v>
      </c>
      <c r="F66">
        <v>3</v>
      </c>
      <c r="G66">
        <v>480.06</v>
      </c>
      <c r="H66">
        <v>0.01</v>
      </c>
      <c r="I66" t="s">
        <v>1824</v>
      </c>
    </row>
    <row r="67" spans="1:10" x14ac:dyDescent="0.3">
      <c r="A67" t="s">
        <v>1891</v>
      </c>
      <c r="B67" s="2">
        <v>45290</v>
      </c>
      <c r="C67" t="s">
        <v>541</v>
      </c>
      <c r="D67" t="s">
        <v>1746</v>
      </c>
      <c r="E67" t="s">
        <v>1807</v>
      </c>
      <c r="F67">
        <v>2</v>
      </c>
      <c r="G67">
        <v>856.57</v>
      </c>
      <c r="H67">
        <v>0.24</v>
      </c>
      <c r="I67" t="s">
        <v>1824</v>
      </c>
      <c r="J67">
        <v>1301.9864</v>
      </c>
    </row>
    <row r="68" spans="1:10" x14ac:dyDescent="0.3">
      <c r="A68" t="s">
        <v>1892</v>
      </c>
      <c r="B68" s="2">
        <v>45213</v>
      </c>
      <c r="C68" t="s">
        <v>857</v>
      </c>
      <c r="D68" t="s">
        <v>1702</v>
      </c>
      <c r="E68" t="s">
        <v>1761</v>
      </c>
      <c r="F68">
        <v>4</v>
      </c>
      <c r="G68">
        <v>814.25</v>
      </c>
      <c r="H68">
        <v>0.18</v>
      </c>
      <c r="I68" t="s">
        <v>1824</v>
      </c>
      <c r="J68">
        <v>2670.74</v>
      </c>
    </row>
    <row r="69" spans="1:10" x14ac:dyDescent="0.3">
      <c r="A69" t="s">
        <v>1893</v>
      </c>
      <c r="B69" s="2">
        <v>45255</v>
      </c>
      <c r="C69" t="s">
        <v>1487</v>
      </c>
      <c r="D69" t="s">
        <v>1572</v>
      </c>
      <c r="E69" t="s">
        <v>1761</v>
      </c>
      <c r="F69">
        <v>1</v>
      </c>
      <c r="G69">
        <v>989.17</v>
      </c>
      <c r="H69">
        <v>0.2</v>
      </c>
      <c r="I69" t="s">
        <v>1826</v>
      </c>
      <c r="J69">
        <v>791.33600000000001</v>
      </c>
    </row>
    <row r="70" spans="1:10" x14ac:dyDescent="0.3">
      <c r="A70" t="s">
        <v>1894</v>
      </c>
      <c r="B70" s="2">
        <v>45270</v>
      </c>
      <c r="C70" t="s">
        <v>1163</v>
      </c>
      <c r="D70" t="s">
        <v>1692</v>
      </c>
      <c r="E70" t="s">
        <v>1789</v>
      </c>
      <c r="F70">
        <v>4</v>
      </c>
      <c r="G70">
        <v>62.48</v>
      </c>
      <c r="H70">
        <v>0.18</v>
      </c>
      <c r="I70" t="s">
        <v>1824</v>
      </c>
      <c r="J70">
        <v>204.93440000000001</v>
      </c>
    </row>
    <row r="71" spans="1:10" x14ac:dyDescent="0.3">
      <c r="A71" t="s">
        <v>1895</v>
      </c>
      <c r="B71" s="2">
        <v>45897</v>
      </c>
      <c r="C71" t="s">
        <v>1313</v>
      </c>
      <c r="D71" t="s">
        <v>1574</v>
      </c>
      <c r="E71" t="s">
        <v>1804</v>
      </c>
      <c r="F71">
        <v>4</v>
      </c>
      <c r="G71">
        <v>561.24</v>
      </c>
      <c r="H71">
        <v>0.24</v>
      </c>
      <c r="I71" t="s">
        <v>1824</v>
      </c>
      <c r="J71">
        <v>1706.1695999999999</v>
      </c>
    </row>
    <row r="72" spans="1:10" x14ac:dyDescent="0.3">
      <c r="A72" t="s">
        <v>1896</v>
      </c>
      <c r="B72" s="2">
        <v>45849</v>
      </c>
      <c r="C72" t="s">
        <v>218</v>
      </c>
      <c r="D72" t="s">
        <v>1668</v>
      </c>
      <c r="E72" t="s">
        <v>1773</v>
      </c>
      <c r="F72">
        <v>3</v>
      </c>
      <c r="G72">
        <v>92.24</v>
      </c>
      <c r="H72">
        <v>0.28000000000000003</v>
      </c>
      <c r="I72" t="s">
        <v>1829</v>
      </c>
    </row>
    <row r="73" spans="1:10" x14ac:dyDescent="0.3">
      <c r="A73" t="s">
        <v>1897</v>
      </c>
      <c r="B73" s="2">
        <v>45889</v>
      </c>
      <c r="C73" t="s">
        <v>559</v>
      </c>
      <c r="D73" t="s">
        <v>1692</v>
      </c>
      <c r="E73" t="s">
        <v>1757</v>
      </c>
      <c r="F73">
        <v>2</v>
      </c>
      <c r="G73">
        <v>668.3</v>
      </c>
      <c r="H73">
        <v>7.0000000000000007E-2</v>
      </c>
      <c r="I73" t="s">
        <v>1824</v>
      </c>
      <c r="J73">
        <v>1243.038</v>
      </c>
    </row>
    <row r="74" spans="1:10" x14ac:dyDescent="0.3">
      <c r="A74" t="s">
        <v>1898</v>
      </c>
      <c r="B74" s="2">
        <v>45533</v>
      </c>
      <c r="C74" t="s">
        <v>1272</v>
      </c>
      <c r="D74" t="s">
        <v>1624</v>
      </c>
      <c r="E74" t="s">
        <v>1773</v>
      </c>
      <c r="F74">
        <v>1</v>
      </c>
      <c r="G74">
        <v>553.82000000000005</v>
      </c>
      <c r="H74">
        <v>0.09</v>
      </c>
      <c r="I74" t="s">
        <v>1824</v>
      </c>
      <c r="J74">
        <v>503.97620000000012</v>
      </c>
    </row>
    <row r="75" spans="1:10" x14ac:dyDescent="0.3">
      <c r="A75" t="s">
        <v>1899</v>
      </c>
      <c r="B75" s="2">
        <v>45626</v>
      </c>
      <c r="C75" t="s">
        <v>147</v>
      </c>
      <c r="D75" t="s">
        <v>1638</v>
      </c>
      <c r="E75" t="s">
        <v>1792</v>
      </c>
      <c r="F75">
        <v>2</v>
      </c>
      <c r="G75">
        <v>556.42999999999995</v>
      </c>
      <c r="H75">
        <v>0.13</v>
      </c>
      <c r="I75" t="s">
        <v>1824</v>
      </c>
      <c r="J75">
        <v>968.18819999999994</v>
      </c>
    </row>
    <row r="76" spans="1:10" x14ac:dyDescent="0.3">
      <c r="A76" t="s">
        <v>1900</v>
      </c>
      <c r="B76" s="2">
        <v>45942</v>
      </c>
      <c r="C76" t="s">
        <v>869</v>
      </c>
      <c r="D76" t="s">
        <v>1588</v>
      </c>
      <c r="E76" t="s">
        <v>1782</v>
      </c>
      <c r="F76">
        <v>1</v>
      </c>
      <c r="G76">
        <v>184.98</v>
      </c>
      <c r="H76">
        <v>0.1</v>
      </c>
      <c r="I76" t="s">
        <v>1829</v>
      </c>
      <c r="J76">
        <v>166.482</v>
      </c>
    </row>
    <row r="77" spans="1:10" x14ac:dyDescent="0.3">
      <c r="A77" t="s">
        <v>1901</v>
      </c>
      <c r="B77" s="2">
        <v>45500</v>
      </c>
      <c r="C77" t="s">
        <v>141</v>
      </c>
      <c r="D77" t="s">
        <v>1742</v>
      </c>
      <c r="E77" t="s">
        <v>1794</v>
      </c>
      <c r="F77">
        <v>4</v>
      </c>
      <c r="G77">
        <v>700.18</v>
      </c>
      <c r="H77">
        <v>0.23</v>
      </c>
      <c r="I77" t="s">
        <v>1824</v>
      </c>
      <c r="J77">
        <v>2156.5544</v>
      </c>
    </row>
    <row r="78" spans="1:10" x14ac:dyDescent="0.3">
      <c r="A78" t="s">
        <v>1902</v>
      </c>
      <c r="B78" s="2">
        <v>45285</v>
      </c>
      <c r="C78" t="s">
        <v>85</v>
      </c>
      <c r="D78" t="s">
        <v>1700</v>
      </c>
      <c r="E78" t="s">
        <v>1789</v>
      </c>
      <c r="F78">
        <v>2</v>
      </c>
      <c r="G78">
        <v>686.31</v>
      </c>
      <c r="H78">
        <v>0.25</v>
      </c>
      <c r="I78" t="s">
        <v>1824</v>
      </c>
      <c r="J78">
        <v>1029.4649999999999</v>
      </c>
    </row>
    <row r="79" spans="1:10" x14ac:dyDescent="0.3">
      <c r="A79" t="s">
        <v>1903</v>
      </c>
      <c r="B79" s="2">
        <v>45800</v>
      </c>
      <c r="C79" t="s">
        <v>40</v>
      </c>
      <c r="D79" t="s">
        <v>1682</v>
      </c>
      <c r="E79" t="s">
        <v>1801</v>
      </c>
      <c r="F79">
        <v>1</v>
      </c>
      <c r="G79">
        <v>687.82</v>
      </c>
      <c r="H79">
        <v>0.27</v>
      </c>
      <c r="I79" t="s">
        <v>1829</v>
      </c>
      <c r="J79">
        <v>502.10860000000002</v>
      </c>
    </row>
    <row r="80" spans="1:10" x14ac:dyDescent="0.3">
      <c r="A80" t="s">
        <v>1904</v>
      </c>
      <c r="B80" s="2">
        <v>45609</v>
      </c>
      <c r="C80" t="s">
        <v>716</v>
      </c>
      <c r="D80" t="s">
        <v>1714</v>
      </c>
      <c r="E80" t="s">
        <v>1782</v>
      </c>
      <c r="F80">
        <v>2</v>
      </c>
      <c r="G80">
        <v>900.55</v>
      </c>
      <c r="H80">
        <v>0.16</v>
      </c>
      <c r="I80" t="s">
        <v>1824</v>
      </c>
      <c r="J80">
        <v>1512.924</v>
      </c>
    </row>
    <row r="81" spans="1:10" x14ac:dyDescent="0.3">
      <c r="A81" t="s">
        <v>1905</v>
      </c>
      <c r="B81" s="2">
        <v>45268</v>
      </c>
      <c r="C81" t="s">
        <v>402</v>
      </c>
      <c r="D81" t="s">
        <v>1590</v>
      </c>
      <c r="E81" t="s">
        <v>1761</v>
      </c>
      <c r="F81">
        <v>1</v>
      </c>
      <c r="G81">
        <v>341.17</v>
      </c>
      <c r="H81">
        <v>0.15</v>
      </c>
      <c r="I81" t="s">
        <v>1824</v>
      </c>
      <c r="J81">
        <v>289.99450000000002</v>
      </c>
    </row>
    <row r="82" spans="1:10" x14ac:dyDescent="0.3">
      <c r="A82" t="s">
        <v>1906</v>
      </c>
      <c r="B82" s="2">
        <v>45885</v>
      </c>
      <c r="C82" t="s">
        <v>582</v>
      </c>
      <c r="D82" t="s">
        <v>1652</v>
      </c>
      <c r="E82" t="s">
        <v>1782</v>
      </c>
      <c r="F82">
        <v>1</v>
      </c>
      <c r="G82">
        <v>442.27</v>
      </c>
      <c r="H82">
        <v>0.06</v>
      </c>
      <c r="I82" t="s">
        <v>1829</v>
      </c>
      <c r="J82">
        <v>415.73379999999997</v>
      </c>
    </row>
    <row r="83" spans="1:10" x14ac:dyDescent="0.3">
      <c r="A83" t="s">
        <v>1907</v>
      </c>
      <c r="B83" s="2">
        <v>45616</v>
      </c>
      <c r="C83" t="s">
        <v>809</v>
      </c>
      <c r="D83" t="s">
        <v>1690</v>
      </c>
      <c r="E83" t="s">
        <v>1786</v>
      </c>
      <c r="F83">
        <v>1</v>
      </c>
      <c r="G83">
        <v>363.73</v>
      </c>
      <c r="H83">
        <v>0.25</v>
      </c>
      <c r="I83" t="s">
        <v>1826</v>
      </c>
      <c r="J83">
        <v>272.79750000000001</v>
      </c>
    </row>
    <row r="84" spans="1:10" x14ac:dyDescent="0.3">
      <c r="A84" t="s">
        <v>1908</v>
      </c>
      <c r="B84" s="2">
        <v>45518</v>
      </c>
      <c r="C84" t="s">
        <v>1181</v>
      </c>
      <c r="D84" t="s">
        <v>1730</v>
      </c>
      <c r="E84" t="s">
        <v>1807</v>
      </c>
      <c r="F84">
        <v>2</v>
      </c>
      <c r="G84">
        <v>601.33000000000004</v>
      </c>
      <c r="H84">
        <v>0.16</v>
      </c>
      <c r="I84" t="s">
        <v>1826</v>
      </c>
      <c r="J84">
        <v>1010.2344000000001</v>
      </c>
    </row>
    <row r="85" spans="1:10" x14ac:dyDescent="0.3">
      <c r="A85" t="s">
        <v>1909</v>
      </c>
      <c r="B85" s="2">
        <v>45427</v>
      </c>
      <c r="C85" t="s">
        <v>1254</v>
      </c>
      <c r="D85" t="s">
        <v>1582</v>
      </c>
      <c r="E85" t="s">
        <v>1810</v>
      </c>
      <c r="F85">
        <v>4</v>
      </c>
      <c r="G85">
        <v>34.39</v>
      </c>
      <c r="H85">
        <v>0.03</v>
      </c>
      <c r="I85" t="s">
        <v>1826</v>
      </c>
      <c r="J85">
        <v>133.4332</v>
      </c>
    </row>
    <row r="86" spans="1:10" x14ac:dyDescent="0.3">
      <c r="A86" t="s">
        <v>1910</v>
      </c>
      <c r="B86" s="2">
        <v>45268</v>
      </c>
      <c r="C86" t="s">
        <v>1313</v>
      </c>
      <c r="D86" t="s">
        <v>1640</v>
      </c>
      <c r="E86" t="s">
        <v>1807</v>
      </c>
      <c r="F86">
        <v>1</v>
      </c>
      <c r="G86">
        <v>773.57</v>
      </c>
      <c r="H86">
        <v>0.05</v>
      </c>
      <c r="I86" t="s">
        <v>1829</v>
      </c>
    </row>
    <row r="87" spans="1:10" x14ac:dyDescent="0.3">
      <c r="A87" t="s">
        <v>1911</v>
      </c>
      <c r="B87" s="2">
        <v>45282</v>
      </c>
      <c r="C87" t="s">
        <v>205</v>
      </c>
      <c r="D87" t="s">
        <v>1724</v>
      </c>
      <c r="E87" t="s">
        <v>1779</v>
      </c>
      <c r="F87">
        <v>4</v>
      </c>
      <c r="G87">
        <v>127.1</v>
      </c>
      <c r="H87">
        <v>0.24</v>
      </c>
      <c r="I87" t="s">
        <v>1829</v>
      </c>
      <c r="J87">
        <v>386.38400000000001</v>
      </c>
    </row>
    <row r="88" spans="1:10" x14ac:dyDescent="0.3">
      <c r="A88" t="s">
        <v>1912</v>
      </c>
      <c r="B88" s="2">
        <v>45545</v>
      </c>
      <c r="C88" t="s">
        <v>957</v>
      </c>
      <c r="D88" t="s">
        <v>1588</v>
      </c>
      <c r="E88" t="s">
        <v>1766</v>
      </c>
      <c r="F88">
        <v>3</v>
      </c>
      <c r="G88">
        <v>899.58</v>
      </c>
      <c r="H88">
        <v>0.28000000000000003</v>
      </c>
      <c r="I88" t="s">
        <v>1826</v>
      </c>
      <c r="J88">
        <v>1943.0927999999999</v>
      </c>
    </row>
    <row r="89" spans="1:10" x14ac:dyDescent="0.3">
      <c r="A89" t="s">
        <v>1913</v>
      </c>
      <c r="B89" s="2">
        <v>45755</v>
      </c>
      <c r="C89" t="s">
        <v>1029</v>
      </c>
      <c r="D89" t="s">
        <v>1546</v>
      </c>
      <c r="E89" t="s">
        <v>1789</v>
      </c>
      <c r="F89">
        <v>3</v>
      </c>
      <c r="G89">
        <v>964.39</v>
      </c>
      <c r="H89">
        <v>0.04</v>
      </c>
      <c r="I89" t="s">
        <v>1824</v>
      </c>
      <c r="J89">
        <v>2777.4432000000002</v>
      </c>
    </row>
    <row r="90" spans="1:10" x14ac:dyDescent="0.3">
      <c r="A90" t="s">
        <v>1914</v>
      </c>
      <c r="B90" s="2">
        <v>45588</v>
      </c>
      <c r="C90" t="s">
        <v>604</v>
      </c>
      <c r="D90" t="s">
        <v>1624</v>
      </c>
      <c r="E90" t="s">
        <v>1752</v>
      </c>
      <c r="F90">
        <v>2</v>
      </c>
      <c r="G90">
        <v>217.83</v>
      </c>
      <c r="H90">
        <v>0.14000000000000001</v>
      </c>
      <c r="I90" t="s">
        <v>1826</v>
      </c>
      <c r="J90">
        <v>374.66759999999999</v>
      </c>
    </row>
    <row r="91" spans="1:10" x14ac:dyDescent="0.3">
      <c r="A91" t="s">
        <v>1915</v>
      </c>
      <c r="B91" s="2">
        <v>45848</v>
      </c>
      <c r="C91" t="s">
        <v>484</v>
      </c>
      <c r="D91" t="s">
        <v>1582</v>
      </c>
      <c r="E91" t="s">
        <v>1757</v>
      </c>
      <c r="F91">
        <v>4</v>
      </c>
      <c r="G91">
        <v>187.71</v>
      </c>
      <c r="H91">
        <v>0.06</v>
      </c>
      <c r="I91" t="s">
        <v>1829</v>
      </c>
      <c r="J91">
        <v>705.78959999999995</v>
      </c>
    </row>
    <row r="92" spans="1:10" x14ac:dyDescent="0.3">
      <c r="A92" t="s">
        <v>1916</v>
      </c>
      <c r="B92" s="2">
        <v>45577</v>
      </c>
      <c r="C92" t="s">
        <v>52</v>
      </c>
      <c r="D92" t="s">
        <v>1614</v>
      </c>
      <c r="E92" t="s">
        <v>1810</v>
      </c>
      <c r="F92">
        <v>2</v>
      </c>
      <c r="G92">
        <v>350.12</v>
      </c>
      <c r="H92">
        <v>0.12</v>
      </c>
      <c r="I92" t="s">
        <v>1829</v>
      </c>
      <c r="J92">
        <v>616.21119999999996</v>
      </c>
    </row>
    <row r="93" spans="1:10" x14ac:dyDescent="0.3">
      <c r="A93" t="s">
        <v>1917</v>
      </c>
      <c r="B93" s="2">
        <v>45312</v>
      </c>
      <c r="C93" t="s">
        <v>1263</v>
      </c>
      <c r="D93" t="s">
        <v>1580</v>
      </c>
      <c r="E93" t="s">
        <v>1757</v>
      </c>
      <c r="F93">
        <v>4</v>
      </c>
      <c r="G93">
        <v>102.19</v>
      </c>
      <c r="H93">
        <v>0.17</v>
      </c>
      <c r="I93" t="s">
        <v>1826</v>
      </c>
      <c r="J93">
        <v>339.27080000000001</v>
      </c>
    </row>
    <row r="94" spans="1:10" x14ac:dyDescent="0.3">
      <c r="A94" t="s">
        <v>1918</v>
      </c>
      <c r="B94" s="2">
        <v>45350</v>
      </c>
      <c r="C94" t="s">
        <v>40</v>
      </c>
      <c r="D94" t="s">
        <v>1720</v>
      </c>
      <c r="E94" t="s">
        <v>1769</v>
      </c>
      <c r="F94">
        <v>1</v>
      </c>
      <c r="G94">
        <v>696.53</v>
      </c>
      <c r="H94">
        <v>0.17</v>
      </c>
      <c r="I94" t="s">
        <v>1824</v>
      </c>
      <c r="J94">
        <v>578.11989999999992</v>
      </c>
    </row>
    <row r="95" spans="1:10" x14ac:dyDescent="0.3">
      <c r="A95" t="s">
        <v>1919</v>
      </c>
      <c r="B95" s="2">
        <v>45657</v>
      </c>
      <c r="C95" t="s">
        <v>241</v>
      </c>
      <c r="D95" t="s">
        <v>1586</v>
      </c>
      <c r="E95" t="s">
        <v>1769</v>
      </c>
      <c r="F95">
        <v>2</v>
      </c>
      <c r="G95">
        <v>327.52</v>
      </c>
      <c r="H95">
        <v>0.15</v>
      </c>
      <c r="I95" t="s">
        <v>1826</v>
      </c>
      <c r="J95">
        <v>556.78399999999999</v>
      </c>
    </row>
    <row r="96" spans="1:10" x14ac:dyDescent="0.3">
      <c r="A96" t="s">
        <v>1920</v>
      </c>
      <c r="B96" s="2">
        <v>45530</v>
      </c>
      <c r="C96" t="s">
        <v>942</v>
      </c>
      <c r="D96" t="s">
        <v>1742</v>
      </c>
      <c r="E96" t="s">
        <v>1813</v>
      </c>
      <c r="F96">
        <v>2</v>
      </c>
      <c r="G96">
        <v>569.36</v>
      </c>
      <c r="H96">
        <v>0.01</v>
      </c>
      <c r="I96" t="s">
        <v>1826</v>
      </c>
    </row>
    <row r="97" spans="1:10" x14ac:dyDescent="0.3">
      <c r="A97" t="s">
        <v>1921</v>
      </c>
      <c r="B97" s="2">
        <v>45556</v>
      </c>
      <c r="C97" t="s">
        <v>1011</v>
      </c>
      <c r="D97" t="s">
        <v>1746</v>
      </c>
      <c r="E97" t="s">
        <v>1776</v>
      </c>
      <c r="F97">
        <v>2</v>
      </c>
      <c r="G97">
        <v>68.290000000000006</v>
      </c>
      <c r="H97">
        <v>0.14000000000000001</v>
      </c>
      <c r="I97" t="s">
        <v>1829</v>
      </c>
      <c r="J97">
        <v>117.4588</v>
      </c>
    </row>
    <row r="98" spans="1:10" x14ac:dyDescent="0.3">
      <c r="A98" t="s">
        <v>1922</v>
      </c>
      <c r="B98" s="2">
        <v>45523</v>
      </c>
      <c r="C98" t="s">
        <v>782</v>
      </c>
      <c r="D98" t="s">
        <v>1648</v>
      </c>
      <c r="E98" t="s">
        <v>1789</v>
      </c>
      <c r="F98">
        <v>1</v>
      </c>
      <c r="G98">
        <v>842.9</v>
      </c>
      <c r="H98">
        <v>0.06</v>
      </c>
      <c r="I98" t="s">
        <v>1829</v>
      </c>
      <c r="J98">
        <v>792.32599999999991</v>
      </c>
    </row>
    <row r="99" spans="1:10" x14ac:dyDescent="0.3">
      <c r="A99" t="s">
        <v>1923</v>
      </c>
      <c r="B99" s="2">
        <v>45587</v>
      </c>
      <c r="C99" t="s">
        <v>911</v>
      </c>
      <c r="D99" t="s">
        <v>1551</v>
      </c>
      <c r="E99" t="s">
        <v>1766</v>
      </c>
      <c r="F99">
        <v>3</v>
      </c>
      <c r="G99">
        <v>751.94</v>
      </c>
      <c r="H99">
        <v>0.26</v>
      </c>
      <c r="I99" t="s">
        <v>1826</v>
      </c>
      <c r="J99">
        <v>1669.3068000000001</v>
      </c>
    </row>
    <row r="100" spans="1:10" x14ac:dyDescent="0.3">
      <c r="A100" t="s">
        <v>1924</v>
      </c>
      <c r="B100" s="2">
        <v>45580</v>
      </c>
      <c r="C100" t="s">
        <v>449</v>
      </c>
      <c r="D100" t="s">
        <v>1660</v>
      </c>
      <c r="E100" t="s">
        <v>1779</v>
      </c>
      <c r="F100">
        <v>4</v>
      </c>
      <c r="G100">
        <v>476.28</v>
      </c>
      <c r="H100">
        <v>0.17</v>
      </c>
      <c r="I100" t="s">
        <v>1824</v>
      </c>
      <c r="J100">
        <v>1581.2496000000001</v>
      </c>
    </row>
    <row r="101" spans="1:10" x14ac:dyDescent="0.3">
      <c r="A101" t="s">
        <v>1925</v>
      </c>
      <c r="B101" s="2">
        <v>45479</v>
      </c>
      <c r="C101" t="s">
        <v>1023</v>
      </c>
      <c r="D101" t="s">
        <v>1656</v>
      </c>
      <c r="E101" t="s">
        <v>1766</v>
      </c>
      <c r="F101">
        <v>3</v>
      </c>
      <c r="G101">
        <v>541.99</v>
      </c>
      <c r="H101">
        <v>0.24</v>
      </c>
      <c r="I101" t="s">
        <v>1829</v>
      </c>
      <c r="J101">
        <v>1235.7372</v>
      </c>
    </row>
    <row r="102" spans="1:10" x14ac:dyDescent="0.3">
      <c r="A102" t="s">
        <v>1926</v>
      </c>
      <c r="B102" s="2">
        <v>45677</v>
      </c>
      <c r="C102" t="s">
        <v>1154</v>
      </c>
      <c r="D102" t="s">
        <v>1614</v>
      </c>
      <c r="E102" t="s">
        <v>1773</v>
      </c>
      <c r="F102">
        <v>2</v>
      </c>
      <c r="G102">
        <v>401.5</v>
      </c>
      <c r="H102">
        <v>0.18</v>
      </c>
      <c r="I102" t="s">
        <v>1824</v>
      </c>
      <c r="J102">
        <v>658.46</v>
      </c>
    </row>
    <row r="103" spans="1:10" x14ac:dyDescent="0.3">
      <c r="A103" t="s">
        <v>1927</v>
      </c>
      <c r="B103" s="2">
        <v>45453</v>
      </c>
      <c r="C103" t="s">
        <v>304</v>
      </c>
      <c r="D103" t="s">
        <v>1598</v>
      </c>
      <c r="E103" t="s">
        <v>1797</v>
      </c>
      <c r="F103">
        <v>3</v>
      </c>
      <c r="G103">
        <v>359.56</v>
      </c>
      <c r="H103">
        <v>0.17</v>
      </c>
      <c r="I103" t="s">
        <v>1826</v>
      </c>
      <c r="J103">
        <v>895.30439999999999</v>
      </c>
    </row>
    <row r="104" spans="1:10" x14ac:dyDescent="0.3">
      <c r="A104" t="s">
        <v>1928</v>
      </c>
      <c r="B104" s="2">
        <v>45552</v>
      </c>
      <c r="C104" t="s">
        <v>347</v>
      </c>
      <c r="D104" t="s">
        <v>1708</v>
      </c>
      <c r="E104" t="s">
        <v>1794</v>
      </c>
      <c r="F104">
        <v>2</v>
      </c>
      <c r="G104">
        <v>471.88</v>
      </c>
      <c r="H104">
        <v>0.24</v>
      </c>
      <c r="I104" t="s">
        <v>1826</v>
      </c>
      <c r="J104">
        <v>717.25760000000002</v>
      </c>
    </row>
    <row r="105" spans="1:10" x14ac:dyDescent="0.3">
      <c r="A105" t="s">
        <v>1929</v>
      </c>
      <c r="B105" s="2">
        <v>45907</v>
      </c>
      <c r="C105" t="s">
        <v>601</v>
      </c>
      <c r="D105" t="s">
        <v>1616</v>
      </c>
      <c r="E105" t="s">
        <v>1769</v>
      </c>
      <c r="F105">
        <v>4</v>
      </c>
      <c r="G105">
        <v>925.19</v>
      </c>
      <c r="H105">
        <v>0.19</v>
      </c>
      <c r="I105" t="s">
        <v>1826</v>
      </c>
      <c r="J105">
        <v>2997.615600000001</v>
      </c>
    </row>
    <row r="106" spans="1:10" x14ac:dyDescent="0.3">
      <c r="A106" t="s">
        <v>1930</v>
      </c>
      <c r="B106" s="2">
        <v>45330</v>
      </c>
      <c r="C106" t="s">
        <v>121</v>
      </c>
      <c r="D106" t="s">
        <v>1720</v>
      </c>
      <c r="E106" t="s">
        <v>1792</v>
      </c>
      <c r="F106">
        <v>2</v>
      </c>
      <c r="G106">
        <v>879.63</v>
      </c>
      <c r="H106">
        <v>7.0000000000000007E-2</v>
      </c>
      <c r="I106" t="s">
        <v>1829</v>
      </c>
      <c r="J106">
        <v>1636.1117999999999</v>
      </c>
    </row>
    <row r="107" spans="1:10" x14ac:dyDescent="0.3">
      <c r="A107" t="s">
        <v>1931</v>
      </c>
      <c r="B107" s="2">
        <v>45214</v>
      </c>
      <c r="C107" t="s">
        <v>20</v>
      </c>
      <c r="D107" t="s">
        <v>1706</v>
      </c>
      <c r="E107" t="s">
        <v>1807</v>
      </c>
      <c r="F107">
        <v>2</v>
      </c>
      <c r="G107">
        <v>418.23</v>
      </c>
      <c r="H107">
        <v>0.28000000000000003</v>
      </c>
      <c r="I107" t="s">
        <v>1824</v>
      </c>
      <c r="J107">
        <v>602.25120000000004</v>
      </c>
    </row>
    <row r="108" spans="1:10" x14ac:dyDescent="0.3">
      <c r="A108" t="s">
        <v>1932</v>
      </c>
      <c r="B108" s="2">
        <v>45891</v>
      </c>
      <c r="C108" t="s">
        <v>857</v>
      </c>
      <c r="D108" t="s">
        <v>1586</v>
      </c>
      <c r="E108" t="s">
        <v>1810</v>
      </c>
      <c r="F108">
        <v>3</v>
      </c>
      <c r="G108">
        <v>551.72</v>
      </c>
      <c r="H108">
        <v>0.03</v>
      </c>
      <c r="I108" t="s">
        <v>1829</v>
      </c>
      <c r="J108">
        <v>1605.5052000000001</v>
      </c>
    </row>
    <row r="109" spans="1:10" x14ac:dyDescent="0.3">
      <c r="A109" t="s">
        <v>1933</v>
      </c>
      <c r="B109" s="2">
        <v>45323</v>
      </c>
      <c r="C109" t="s">
        <v>1062</v>
      </c>
      <c r="D109" t="s">
        <v>1720</v>
      </c>
      <c r="E109" t="s">
        <v>1779</v>
      </c>
      <c r="F109">
        <v>4</v>
      </c>
      <c r="G109">
        <v>525.61</v>
      </c>
      <c r="H109">
        <v>0.02</v>
      </c>
      <c r="I109" t="s">
        <v>1826</v>
      </c>
      <c r="J109">
        <v>2060.3912</v>
      </c>
    </row>
    <row r="110" spans="1:10" x14ac:dyDescent="0.3">
      <c r="A110" t="s">
        <v>1934</v>
      </c>
      <c r="B110" s="2">
        <v>45785</v>
      </c>
      <c r="C110" t="s">
        <v>160</v>
      </c>
      <c r="D110" t="s">
        <v>1592</v>
      </c>
      <c r="E110" t="s">
        <v>1797</v>
      </c>
      <c r="F110">
        <v>3</v>
      </c>
      <c r="G110">
        <v>815.3</v>
      </c>
      <c r="H110">
        <v>0.03</v>
      </c>
      <c r="I110" t="s">
        <v>1824</v>
      </c>
      <c r="J110">
        <v>2372.5230000000001</v>
      </c>
    </row>
    <row r="111" spans="1:10" x14ac:dyDescent="0.3">
      <c r="A111" t="s">
        <v>1935</v>
      </c>
      <c r="B111" s="2">
        <v>45738</v>
      </c>
      <c r="C111" t="s">
        <v>696</v>
      </c>
      <c r="D111" t="s">
        <v>1730</v>
      </c>
      <c r="E111" t="s">
        <v>1752</v>
      </c>
      <c r="F111">
        <v>3</v>
      </c>
      <c r="G111">
        <v>376.46</v>
      </c>
      <c r="H111">
        <v>0.09</v>
      </c>
      <c r="I111" t="s">
        <v>1829</v>
      </c>
      <c r="J111">
        <v>1027.7357999999999</v>
      </c>
    </row>
    <row r="112" spans="1:10" x14ac:dyDescent="0.3">
      <c r="A112" t="s">
        <v>1936</v>
      </c>
      <c r="B112" s="2">
        <v>45851</v>
      </c>
      <c r="C112" t="s">
        <v>40</v>
      </c>
      <c r="D112" t="s">
        <v>1632</v>
      </c>
      <c r="E112" t="s">
        <v>1782</v>
      </c>
      <c r="F112">
        <v>4</v>
      </c>
      <c r="G112">
        <v>239.83</v>
      </c>
      <c r="H112">
        <v>0.08</v>
      </c>
      <c r="I112" t="s">
        <v>1824</v>
      </c>
      <c r="J112">
        <v>882.57440000000008</v>
      </c>
    </row>
    <row r="113" spans="1:10" x14ac:dyDescent="0.3">
      <c r="A113" t="s">
        <v>1937</v>
      </c>
      <c r="B113" s="2">
        <v>45798</v>
      </c>
      <c r="C113" t="s">
        <v>414</v>
      </c>
      <c r="D113" t="s">
        <v>1728</v>
      </c>
      <c r="E113" t="s">
        <v>1766</v>
      </c>
      <c r="F113">
        <v>2</v>
      </c>
      <c r="G113">
        <v>845.71</v>
      </c>
      <c r="H113">
        <v>0.01</v>
      </c>
      <c r="I113" t="s">
        <v>1826</v>
      </c>
      <c r="J113">
        <v>1674.5057999999999</v>
      </c>
    </row>
    <row r="114" spans="1:10" x14ac:dyDescent="0.3">
      <c r="A114" t="s">
        <v>1938</v>
      </c>
      <c r="B114" s="2">
        <v>45705</v>
      </c>
      <c r="C114" t="s">
        <v>314</v>
      </c>
      <c r="D114" t="s">
        <v>1700</v>
      </c>
      <c r="E114" t="s">
        <v>1797</v>
      </c>
      <c r="F114">
        <v>3</v>
      </c>
      <c r="G114">
        <v>948.69</v>
      </c>
      <c r="H114">
        <v>0.28999999999999998</v>
      </c>
      <c r="I114" t="s">
        <v>1824</v>
      </c>
      <c r="J114">
        <v>2020.7097000000001</v>
      </c>
    </row>
    <row r="115" spans="1:10" x14ac:dyDescent="0.3">
      <c r="A115" t="s">
        <v>1939</v>
      </c>
      <c r="B115" s="2">
        <v>45413</v>
      </c>
      <c r="C115" t="s">
        <v>1440</v>
      </c>
      <c r="D115" t="s">
        <v>1602</v>
      </c>
      <c r="E115" t="s">
        <v>1789</v>
      </c>
      <c r="F115">
        <v>1</v>
      </c>
      <c r="G115">
        <v>281.97000000000003</v>
      </c>
      <c r="H115">
        <v>0.2</v>
      </c>
      <c r="I115" t="s">
        <v>1826</v>
      </c>
      <c r="J115">
        <v>225.57599999999999</v>
      </c>
    </row>
    <row r="116" spans="1:10" x14ac:dyDescent="0.3">
      <c r="A116" t="s">
        <v>1940</v>
      </c>
      <c r="B116" s="2">
        <v>45482</v>
      </c>
      <c r="C116" t="s">
        <v>511</v>
      </c>
      <c r="D116" t="s">
        <v>1730</v>
      </c>
      <c r="E116" t="s">
        <v>1769</v>
      </c>
      <c r="F116">
        <v>2</v>
      </c>
      <c r="G116">
        <v>731.01</v>
      </c>
      <c r="H116">
        <v>0.05</v>
      </c>
      <c r="I116" t="s">
        <v>1826</v>
      </c>
      <c r="J116">
        <v>1388.9190000000001</v>
      </c>
    </row>
    <row r="117" spans="1:10" x14ac:dyDescent="0.3">
      <c r="A117" t="s">
        <v>1941</v>
      </c>
      <c r="B117" s="2">
        <v>45925</v>
      </c>
      <c r="C117" t="s">
        <v>821</v>
      </c>
      <c r="D117" t="s">
        <v>1718</v>
      </c>
      <c r="E117" t="s">
        <v>1779</v>
      </c>
      <c r="F117">
        <v>4</v>
      </c>
      <c r="G117">
        <v>930.85</v>
      </c>
      <c r="H117">
        <v>0.13</v>
      </c>
      <c r="I117" t="s">
        <v>1826</v>
      </c>
      <c r="J117">
        <v>3239.3580000000002</v>
      </c>
    </row>
    <row r="118" spans="1:10" x14ac:dyDescent="0.3">
      <c r="A118" t="s">
        <v>1942</v>
      </c>
      <c r="B118" s="2">
        <v>45420</v>
      </c>
      <c r="C118" t="s">
        <v>1301</v>
      </c>
      <c r="D118" t="s">
        <v>1551</v>
      </c>
      <c r="E118" t="s">
        <v>1782</v>
      </c>
      <c r="F118">
        <v>4</v>
      </c>
      <c r="G118">
        <v>770.77</v>
      </c>
      <c r="H118">
        <v>0.22</v>
      </c>
      <c r="I118" t="s">
        <v>1824</v>
      </c>
      <c r="J118">
        <v>2404.8024</v>
      </c>
    </row>
    <row r="119" spans="1:10" x14ac:dyDescent="0.3">
      <c r="A119" t="s">
        <v>1943</v>
      </c>
      <c r="B119" s="2">
        <v>45554</v>
      </c>
      <c r="C119" t="s">
        <v>247</v>
      </c>
      <c r="D119" t="s">
        <v>1640</v>
      </c>
      <c r="E119" t="s">
        <v>1769</v>
      </c>
      <c r="F119">
        <v>3</v>
      </c>
      <c r="G119">
        <v>479.63</v>
      </c>
      <c r="H119">
        <v>0.3</v>
      </c>
      <c r="I119" t="s">
        <v>1826</v>
      </c>
      <c r="J119">
        <v>1007.223</v>
      </c>
    </row>
    <row r="120" spans="1:10" x14ac:dyDescent="0.3">
      <c r="A120" t="s">
        <v>1944</v>
      </c>
      <c r="B120" s="2">
        <v>45405</v>
      </c>
      <c r="C120" t="s">
        <v>372</v>
      </c>
      <c r="D120" t="s">
        <v>1626</v>
      </c>
      <c r="E120" t="s">
        <v>1792</v>
      </c>
      <c r="F120">
        <v>1</v>
      </c>
      <c r="G120">
        <v>165</v>
      </c>
      <c r="H120">
        <v>0.3</v>
      </c>
      <c r="I120" t="s">
        <v>1829</v>
      </c>
      <c r="J120">
        <v>115.5</v>
      </c>
    </row>
    <row r="121" spans="1:10" x14ac:dyDescent="0.3">
      <c r="A121" t="s">
        <v>1945</v>
      </c>
      <c r="B121" s="2">
        <v>45503</v>
      </c>
      <c r="C121" t="s">
        <v>529</v>
      </c>
      <c r="D121" t="s">
        <v>1586</v>
      </c>
      <c r="E121" t="s">
        <v>1782</v>
      </c>
      <c r="F121">
        <v>2</v>
      </c>
      <c r="G121">
        <v>151.51</v>
      </c>
      <c r="H121">
        <v>0.28999999999999998</v>
      </c>
      <c r="I121" t="s">
        <v>1829</v>
      </c>
      <c r="J121">
        <v>215.14420000000001</v>
      </c>
    </row>
    <row r="122" spans="1:10" x14ac:dyDescent="0.3">
      <c r="A122" t="s">
        <v>1946</v>
      </c>
      <c r="B122" s="2">
        <v>45274</v>
      </c>
      <c r="C122" t="s">
        <v>743</v>
      </c>
      <c r="D122" t="s">
        <v>1610</v>
      </c>
      <c r="E122" t="s">
        <v>1807</v>
      </c>
      <c r="F122">
        <v>2</v>
      </c>
      <c r="G122">
        <v>872.93</v>
      </c>
      <c r="H122">
        <v>0.28999999999999998</v>
      </c>
      <c r="I122" t="s">
        <v>1829</v>
      </c>
      <c r="J122">
        <v>1239.5606</v>
      </c>
    </row>
    <row r="123" spans="1:10" x14ac:dyDescent="0.3">
      <c r="A123" t="s">
        <v>1947</v>
      </c>
      <c r="B123" s="2">
        <v>45558</v>
      </c>
      <c r="C123" t="s">
        <v>842</v>
      </c>
      <c r="D123" t="s">
        <v>1592</v>
      </c>
      <c r="E123" t="s">
        <v>1789</v>
      </c>
      <c r="F123">
        <v>3</v>
      </c>
      <c r="G123">
        <v>432.4</v>
      </c>
      <c r="H123">
        <v>0.04</v>
      </c>
      <c r="I123" t="s">
        <v>1824</v>
      </c>
      <c r="J123">
        <v>1245.3119999999999</v>
      </c>
    </row>
    <row r="124" spans="1:10" x14ac:dyDescent="0.3">
      <c r="A124" t="s">
        <v>1948</v>
      </c>
      <c r="B124" s="2">
        <v>45886</v>
      </c>
      <c r="C124" t="s">
        <v>1062</v>
      </c>
      <c r="D124" t="s">
        <v>1648</v>
      </c>
      <c r="E124" t="s">
        <v>1779</v>
      </c>
      <c r="F124">
        <v>2</v>
      </c>
      <c r="G124">
        <v>197.76</v>
      </c>
      <c r="H124">
        <v>0.04</v>
      </c>
      <c r="I124" t="s">
        <v>1824</v>
      </c>
      <c r="J124">
        <v>379.69920000000002</v>
      </c>
    </row>
    <row r="125" spans="1:10" x14ac:dyDescent="0.3">
      <c r="A125" t="s">
        <v>1949</v>
      </c>
      <c r="B125" s="2">
        <v>45674</v>
      </c>
      <c r="C125" t="s">
        <v>1466</v>
      </c>
      <c r="D125" t="s">
        <v>1628</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1562</v>
      </c>
      <c r="E127" t="s">
        <v>1776</v>
      </c>
      <c r="F127">
        <v>1</v>
      </c>
      <c r="G127">
        <v>846.31</v>
      </c>
      <c r="H127">
        <v>0.05</v>
      </c>
      <c r="I127" t="s">
        <v>1826</v>
      </c>
      <c r="J127">
        <v>803.9944999999999</v>
      </c>
    </row>
    <row r="128" spans="1:10" x14ac:dyDescent="0.3">
      <c r="A128" t="s">
        <v>1952</v>
      </c>
      <c r="B128" s="2">
        <v>45884</v>
      </c>
      <c r="C128" t="s">
        <v>449</v>
      </c>
      <c r="D128" t="s">
        <v>1618</v>
      </c>
      <c r="E128" t="s">
        <v>1794</v>
      </c>
      <c r="F128">
        <v>1</v>
      </c>
      <c r="G128">
        <v>996.48</v>
      </c>
      <c r="H128">
        <v>7.0000000000000007E-2</v>
      </c>
      <c r="I128" t="s">
        <v>1829</v>
      </c>
      <c r="J128">
        <v>926.7263999999999</v>
      </c>
    </row>
    <row r="129" spans="1:10" x14ac:dyDescent="0.3">
      <c r="A129" t="s">
        <v>1953</v>
      </c>
      <c r="B129" s="2">
        <v>45916</v>
      </c>
      <c r="C129" t="s">
        <v>881</v>
      </c>
      <c r="D129" t="s">
        <v>1734</v>
      </c>
      <c r="E129" t="s">
        <v>1776</v>
      </c>
      <c r="F129">
        <v>3</v>
      </c>
      <c r="G129">
        <v>949.19</v>
      </c>
      <c r="H129">
        <v>0.03</v>
      </c>
      <c r="I129" t="s">
        <v>1829</v>
      </c>
      <c r="J129">
        <v>2762.1428999999998</v>
      </c>
    </row>
    <row r="130" spans="1:10" x14ac:dyDescent="0.3">
      <c r="A130" t="s">
        <v>1954</v>
      </c>
      <c r="B130" s="2">
        <v>45347</v>
      </c>
      <c r="C130" t="s">
        <v>1238</v>
      </c>
      <c r="D130" t="s">
        <v>1736</v>
      </c>
      <c r="E130" t="s">
        <v>1786</v>
      </c>
      <c r="F130">
        <v>2</v>
      </c>
      <c r="G130">
        <v>724.97</v>
      </c>
      <c r="H130">
        <v>0.1</v>
      </c>
      <c r="I130" t="s">
        <v>1824</v>
      </c>
      <c r="J130">
        <v>1304.9459999999999</v>
      </c>
    </row>
    <row r="131" spans="1:10" x14ac:dyDescent="0.3">
      <c r="A131" t="s">
        <v>1955</v>
      </c>
      <c r="B131" s="2">
        <v>45723</v>
      </c>
      <c r="C131" t="s">
        <v>993</v>
      </c>
      <c r="D131" t="s">
        <v>1546</v>
      </c>
      <c r="E131" t="s">
        <v>1804</v>
      </c>
      <c r="F131">
        <v>1</v>
      </c>
      <c r="G131">
        <v>783.25</v>
      </c>
      <c r="H131">
        <v>0.3</v>
      </c>
      <c r="I131" t="s">
        <v>1824</v>
      </c>
      <c r="J131">
        <v>548.27499999999998</v>
      </c>
    </row>
    <row r="132" spans="1:10" x14ac:dyDescent="0.3">
      <c r="A132" t="s">
        <v>1956</v>
      </c>
      <c r="B132" s="2">
        <v>45495</v>
      </c>
      <c r="C132" t="s">
        <v>1077</v>
      </c>
      <c r="D132" t="s">
        <v>1582</v>
      </c>
      <c r="E132" t="s">
        <v>1766</v>
      </c>
      <c r="F132">
        <v>1</v>
      </c>
      <c r="G132">
        <v>942.38</v>
      </c>
      <c r="H132">
        <v>0.17</v>
      </c>
      <c r="I132" t="s">
        <v>1824</v>
      </c>
      <c r="J132">
        <v>782.17539999999997</v>
      </c>
    </row>
    <row r="133" spans="1:10" x14ac:dyDescent="0.3">
      <c r="A133" t="s">
        <v>1957</v>
      </c>
      <c r="B133" s="2">
        <v>45444</v>
      </c>
      <c r="C133" t="s">
        <v>1524</v>
      </c>
      <c r="D133" t="s">
        <v>1650</v>
      </c>
      <c r="E133" t="s">
        <v>1792</v>
      </c>
      <c r="F133">
        <v>3</v>
      </c>
      <c r="G133">
        <v>298.35000000000002</v>
      </c>
      <c r="H133">
        <v>0.05</v>
      </c>
      <c r="I133" t="s">
        <v>1829</v>
      </c>
      <c r="J133">
        <v>850.29750000000001</v>
      </c>
    </row>
    <row r="134" spans="1:10" x14ac:dyDescent="0.3">
      <c r="A134" t="s">
        <v>1958</v>
      </c>
      <c r="B134" s="2">
        <v>45662</v>
      </c>
      <c r="C134" t="s">
        <v>547</v>
      </c>
      <c r="D134" t="s">
        <v>1644</v>
      </c>
      <c r="E134" t="s">
        <v>1794</v>
      </c>
      <c r="F134">
        <v>4</v>
      </c>
      <c r="G134">
        <v>950.04</v>
      </c>
      <c r="H134">
        <v>0.13</v>
      </c>
      <c r="I134" t="s">
        <v>1826</v>
      </c>
      <c r="J134">
        <v>3306.1392000000001</v>
      </c>
    </row>
    <row r="135" spans="1:10" x14ac:dyDescent="0.3">
      <c r="A135" t="s">
        <v>1959</v>
      </c>
      <c r="B135" s="2">
        <v>45910</v>
      </c>
      <c r="C135" t="s">
        <v>1035</v>
      </c>
      <c r="D135" t="s">
        <v>1662</v>
      </c>
      <c r="E135" t="s">
        <v>1769</v>
      </c>
      <c r="F135">
        <v>2</v>
      </c>
      <c r="G135">
        <v>267.19</v>
      </c>
      <c r="H135">
        <v>7.0000000000000007E-2</v>
      </c>
      <c r="I135" t="s">
        <v>1824</v>
      </c>
      <c r="J135">
        <v>496.97340000000003</v>
      </c>
    </row>
    <row r="136" spans="1:10" x14ac:dyDescent="0.3">
      <c r="A136" t="s">
        <v>1960</v>
      </c>
      <c r="B136" s="2">
        <v>45827</v>
      </c>
      <c r="C136" t="s">
        <v>657</v>
      </c>
      <c r="D136" t="s">
        <v>1722</v>
      </c>
      <c r="E136" t="s">
        <v>1801</v>
      </c>
      <c r="F136">
        <v>4</v>
      </c>
      <c r="G136">
        <v>72.63</v>
      </c>
      <c r="H136">
        <v>0.06</v>
      </c>
      <c r="I136" t="s">
        <v>1826</v>
      </c>
      <c r="J136">
        <v>273.08879999999999</v>
      </c>
    </row>
    <row r="137" spans="1:10" x14ac:dyDescent="0.3">
      <c r="A137" t="s">
        <v>1961</v>
      </c>
      <c r="B137" s="2">
        <v>45544</v>
      </c>
      <c r="C137" t="s">
        <v>1325</v>
      </c>
      <c r="D137" t="s">
        <v>1654</v>
      </c>
      <c r="E137" t="s">
        <v>1773</v>
      </c>
      <c r="F137">
        <v>3</v>
      </c>
      <c r="G137">
        <v>576.52</v>
      </c>
      <c r="H137">
        <v>0.22</v>
      </c>
      <c r="I137" t="s">
        <v>1829</v>
      </c>
      <c r="J137">
        <v>1349.0568000000001</v>
      </c>
    </row>
    <row r="138" spans="1:10" x14ac:dyDescent="0.3">
      <c r="A138" t="s">
        <v>1962</v>
      </c>
      <c r="B138" s="2">
        <v>45751</v>
      </c>
      <c r="C138" t="s">
        <v>1095</v>
      </c>
      <c r="D138" t="s">
        <v>1690</v>
      </c>
      <c r="E138" t="s">
        <v>1786</v>
      </c>
      <c r="F138">
        <v>3</v>
      </c>
      <c r="G138">
        <v>849.36</v>
      </c>
      <c r="H138">
        <v>0.03</v>
      </c>
      <c r="I138" t="s">
        <v>1824</v>
      </c>
      <c r="J138">
        <v>2471.6376</v>
      </c>
    </row>
    <row r="139" spans="1:10" x14ac:dyDescent="0.3">
      <c r="A139" t="s">
        <v>1963</v>
      </c>
      <c r="B139" s="2">
        <v>45392</v>
      </c>
      <c r="C139" t="s">
        <v>1458</v>
      </c>
      <c r="D139" t="s">
        <v>1648</v>
      </c>
      <c r="E139" t="s">
        <v>1776</v>
      </c>
      <c r="F139">
        <v>1</v>
      </c>
      <c r="G139">
        <v>245.85</v>
      </c>
      <c r="H139">
        <v>0.18</v>
      </c>
      <c r="I139" t="s">
        <v>1829</v>
      </c>
      <c r="J139">
        <v>201.59700000000001</v>
      </c>
    </row>
    <row r="140" spans="1:10" x14ac:dyDescent="0.3">
      <c r="A140" t="s">
        <v>1964</v>
      </c>
      <c r="B140" s="2">
        <v>45589</v>
      </c>
      <c r="C140" t="s">
        <v>589</v>
      </c>
      <c r="D140" t="s">
        <v>1742</v>
      </c>
      <c r="E140" t="s">
        <v>1789</v>
      </c>
      <c r="F140">
        <v>3</v>
      </c>
      <c r="G140">
        <v>237.68</v>
      </c>
      <c r="H140">
        <v>0.1</v>
      </c>
      <c r="I140" t="s">
        <v>1829</v>
      </c>
      <c r="J140">
        <v>641.73599999999999</v>
      </c>
    </row>
    <row r="141" spans="1:10" x14ac:dyDescent="0.3">
      <c r="A141" t="s">
        <v>1965</v>
      </c>
      <c r="B141" s="2">
        <v>45756</v>
      </c>
      <c r="C141" t="s">
        <v>1059</v>
      </c>
      <c r="D141" t="s">
        <v>1690</v>
      </c>
      <c r="E141" t="s">
        <v>1799</v>
      </c>
      <c r="F141">
        <v>4</v>
      </c>
      <c r="G141">
        <v>715.85</v>
      </c>
      <c r="H141">
        <v>0.25</v>
      </c>
      <c r="I141" t="s">
        <v>1826</v>
      </c>
      <c r="J141">
        <v>2147.5500000000002</v>
      </c>
    </row>
    <row r="142" spans="1:10" x14ac:dyDescent="0.3">
      <c r="A142" t="s">
        <v>1966</v>
      </c>
      <c r="B142" s="2">
        <v>45255</v>
      </c>
      <c r="C142" t="s">
        <v>568</v>
      </c>
      <c r="D142" t="s">
        <v>1728</v>
      </c>
      <c r="E142" t="s">
        <v>1773</v>
      </c>
      <c r="F142">
        <v>2</v>
      </c>
      <c r="G142">
        <v>478.85</v>
      </c>
      <c r="H142">
        <v>0.01</v>
      </c>
      <c r="I142" t="s">
        <v>1829</v>
      </c>
      <c r="J142">
        <v>948.12300000000005</v>
      </c>
    </row>
    <row r="143" spans="1:10" x14ac:dyDescent="0.3">
      <c r="A143" t="s">
        <v>1967</v>
      </c>
      <c r="B143" s="2">
        <v>45718</v>
      </c>
      <c r="C143" t="s">
        <v>396</v>
      </c>
      <c r="D143" t="s">
        <v>1642</v>
      </c>
      <c r="E143" t="s">
        <v>1752</v>
      </c>
      <c r="F143">
        <v>1</v>
      </c>
      <c r="G143">
        <v>503.95</v>
      </c>
      <c r="H143">
        <v>0.26</v>
      </c>
      <c r="I143" t="s">
        <v>1829</v>
      </c>
      <c r="J143">
        <v>372.923</v>
      </c>
    </row>
    <row r="144" spans="1:10" x14ac:dyDescent="0.3">
      <c r="A144" t="s">
        <v>1968</v>
      </c>
      <c r="B144" s="2">
        <v>45573</v>
      </c>
      <c r="C144" t="s">
        <v>1243</v>
      </c>
      <c r="D144" t="s">
        <v>1680</v>
      </c>
      <c r="E144" t="s">
        <v>1794</v>
      </c>
      <c r="F144">
        <v>2</v>
      </c>
      <c r="G144">
        <v>975.48</v>
      </c>
      <c r="H144">
        <v>0.26</v>
      </c>
      <c r="I144" t="s">
        <v>1829</v>
      </c>
      <c r="J144">
        <v>1443.7103999999999</v>
      </c>
    </row>
    <row r="145" spans="1:10" x14ac:dyDescent="0.3">
      <c r="A145" t="s">
        <v>1969</v>
      </c>
      <c r="B145" s="2">
        <v>45884</v>
      </c>
      <c r="C145" t="s">
        <v>1249</v>
      </c>
      <c r="D145" t="s">
        <v>1616</v>
      </c>
      <c r="E145" t="s">
        <v>1804</v>
      </c>
      <c r="F145">
        <v>4</v>
      </c>
      <c r="G145">
        <v>450.12</v>
      </c>
      <c r="H145">
        <v>0.28999999999999998</v>
      </c>
      <c r="I145" t="s">
        <v>1829</v>
      </c>
      <c r="J145">
        <v>1278.3407999999999</v>
      </c>
    </row>
    <row r="146" spans="1:10" x14ac:dyDescent="0.3">
      <c r="A146" t="s">
        <v>1970</v>
      </c>
      <c r="B146" s="2">
        <v>45448</v>
      </c>
      <c r="C146" t="s">
        <v>1349</v>
      </c>
      <c r="D146" t="s">
        <v>1620</v>
      </c>
      <c r="E146" t="s">
        <v>1782</v>
      </c>
      <c r="F146">
        <v>3</v>
      </c>
      <c r="G146">
        <v>237.24</v>
      </c>
      <c r="H146">
        <v>0.24</v>
      </c>
      <c r="I146" t="s">
        <v>1826</v>
      </c>
      <c r="J146">
        <v>540.90719999999999</v>
      </c>
    </row>
    <row r="147" spans="1:10" x14ac:dyDescent="0.3">
      <c r="A147" t="s">
        <v>1971</v>
      </c>
      <c r="B147" s="2">
        <v>45522</v>
      </c>
      <c r="C147" t="s">
        <v>1417</v>
      </c>
      <c r="D147" t="s">
        <v>1656</v>
      </c>
      <c r="E147" t="s">
        <v>1801</v>
      </c>
      <c r="F147">
        <v>2</v>
      </c>
      <c r="G147">
        <v>536.84</v>
      </c>
      <c r="H147">
        <v>0.09</v>
      </c>
      <c r="I147" t="s">
        <v>1829</v>
      </c>
      <c r="J147">
        <v>977.04880000000014</v>
      </c>
    </row>
    <row r="148" spans="1:10" x14ac:dyDescent="0.3">
      <c r="A148" t="s">
        <v>1972</v>
      </c>
      <c r="B148" s="2">
        <v>45626</v>
      </c>
      <c r="C148" t="s">
        <v>1371</v>
      </c>
      <c r="D148" t="s">
        <v>1620</v>
      </c>
      <c r="E148" t="s">
        <v>1813</v>
      </c>
      <c r="F148">
        <v>3</v>
      </c>
      <c r="G148">
        <v>584.41</v>
      </c>
      <c r="H148">
        <v>0</v>
      </c>
      <c r="I148" t="s">
        <v>1829</v>
      </c>
      <c r="J148">
        <v>1753.23</v>
      </c>
    </row>
    <row r="149" spans="1:10" x14ac:dyDescent="0.3">
      <c r="A149" t="s">
        <v>1973</v>
      </c>
      <c r="B149" s="2">
        <v>45617</v>
      </c>
      <c r="C149" t="s">
        <v>932</v>
      </c>
      <c r="D149" t="s">
        <v>1712</v>
      </c>
      <c r="E149" t="s">
        <v>1813</v>
      </c>
      <c r="F149">
        <v>1</v>
      </c>
      <c r="G149">
        <v>653.87</v>
      </c>
      <c r="H149">
        <v>0.14000000000000001</v>
      </c>
      <c r="I149" t="s">
        <v>1826</v>
      </c>
      <c r="J149">
        <v>562.32820000000004</v>
      </c>
    </row>
    <row r="150" spans="1:10" x14ac:dyDescent="0.3">
      <c r="A150" t="s">
        <v>1974</v>
      </c>
      <c r="B150" s="2">
        <v>45878</v>
      </c>
      <c r="C150" t="s">
        <v>1516</v>
      </c>
      <c r="D150" t="s">
        <v>1722</v>
      </c>
      <c r="E150" t="s">
        <v>1752</v>
      </c>
      <c r="F150">
        <v>1</v>
      </c>
      <c r="G150">
        <v>652.03</v>
      </c>
      <c r="H150">
        <v>0.27</v>
      </c>
      <c r="I150" t="s">
        <v>1824</v>
      </c>
      <c r="J150">
        <v>475.9819</v>
      </c>
    </row>
    <row r="151" spans="1:10" x14ac:dyDescent="0.3">
      <c r="A151" t="s">
        <v>1975</v>
      </c>
      <c r="B151" s="2">
        <v>45502</v>
      </c>
      <c r="C151" t="s">
        <v>335</v>
      </c>
      <c r="D151" t="s">
        <v>1555</v>
      </c>
      <c r="E151" t="s">
        <v>1794</v>
      </c>
      <c r="F151">
        <v>3</v>
      </c>
      <c r="G151">
        <v>513.36</v>
      </c>
      <c r="H151">
        <v>7.0000000000000007E-2</v>
      </c>
      <c r="I151" t="s">
        <v>1829</v>
      </c>
      <c r="J151">
        <v>1432.2744</v>
      </c>
    </row>
    <row r="152" spans="1:10" x14ac:dyDescent="0.3">
      <c r="A152" t="s">
        <v>1976</v>
      </c>
      <c r="B152" s="2">
        <v>45433</v>
      </c>
      <c r="C152" t="s">
        <v>251</v>
      </c>
      <c r="D152" t="s">
        <v>1652</v>
      </c>
      <c r="E152" t="s">
        <v>1773</v>
      </c>
      <c r="F152">
        <v>4</v>
      </c>
      <c r="G152">
        <v>355.64</v>
      </c>
      <c r="H152">
        <v>0.16</v>
      </c>
      <c r="I152" t="s">
        <v>1829</v>
      </c>
      <c r="J152">
        <v>1194.9503999999999</v>
      </c>
    </row>
    <row r="153" spans="1:10" x14ac:dyDescent="0.3">
      <c r="A153" t="s">
        <v>1977</v>
      </c>
      <c r="B153" s="2">
        <v>45594</v>
      </c>
      <c r="C153" t="s">
        <v>97</v>
      </c>
      <c r="D153" t="s">
        <v>1574</v>
      </c>
      <c r="E153" t="s">
        <v>1782</v>
      </c>
      <c r="F153">
        <v>4</v>
      </c>
      <c r="G153">
        <v>535.4</v>
      </c>
      <c r="H153">
        <v>0.26</v>
      </c>
      <c r="I153" t="s">
        <v>1826</v>
      </c>
      <c r="J153">
        <v>1584.7840000000001</v>
      </c>
    </row>
    <row r="154" spans="1:10" x14ac:dyDescent="0.3">
      <c r="A154" t="s">
        <v>1978</v>
      </c>
      <c r="B154" s="2">
        <v>45798</v>
      </c>
      <c r="C154" t="s">
        <v>779</v>
      </c>
      <c r="D154" t="s">
        <v>1686</v>
      </c>
      <c r="E154" t="s">
        <v>1813</v>
      </c>
      <c r="F154">
        <v>2</v>
      </c>
      <c r="G154">
        <v>108.74</v>
      </c>
      <c r="H154">
        <v>0.11</v>
      </c>
      <c r="I154" t="s">
        <v>1826</v>
      </c>
      <c r="J154">
        <v>193.55719999999999</v>
      </c>
    </row>
    <row r="155" spans="1:10" x14ac:dyDescent="0.3">
      <c r="A155" t="s">
        <v>1979</v>
      </c>
      <c r="B155" s="2">
        <v>45579</v>
      </c>
      <c r="C155" t="s">
        <v>990</v>
      </c>
      <c r="D155" t="s">
        <v>1570</v>
      </c>
      <c r="E155" t="s">
        <v>1813</v>
      </c>
      <c r="F155">
        <v>3</v>
      </c>
      <c r="G155">
        <v>591.98</v>
      </c>
      <c r="H155">
        <v>0.16</v>
      </c>
      <c r="I155" t="s">
        <v>1824</v>
      </c>
      <c r="J155">
        <v>1491.7896000000001</v>
      </c>
    </row>
    <row r="156" spans="1:10" x14ac:dyDescent="0.3">
      <c r="A156" t="s">
        <v>1980</v>
      </c>
      <c r="B156" s="2">
        <v>45613</v>
      </c>
      <c r="C156" t="s">
        <v>1260</v>
      </c>
      <c r="D156" t="s">
        <v>1644</v>
      </c>
      <c r="E156" t="s">
        <v>1761</v>
      </c>
      <c r="F156">
        <v>1</v>
      </c>
      <c r="G156">
        <v>345.06</v>
      </c>
      <c r="H156">
        <v>0.13</v>
      </c>
      <c r="I156" t="s">
        <v>1829</v>
      </c>
      <c r="J156">
        <v>300.2022</v>
      </c>
    </row>
    <row r="157" spans="1:10" x14ac:dyDescent="0.3">
      <c r="A157" t="s">
        <v>1981</v>
      </c>
      <c r="B157" s="2">
        <v>45745</v>
      </c>
      <c r="C157" t="s">
        <v>969</v>
      </c>
      <c r="D157" t="s">
        <v>1734</v>
      </c>
      <c r="E157" t="s">
        <v>1794</v>
      </c>
      <c r="F157">
        <v>4</v>
      </c>
      <c r="G157">
        <v>986.41</v>
      </c>
      <c r="H157">
        <v>0.22</v>
      </c>
      <c r="I157" t="s">
        <v>1824</v>
      </c>
      <c r="J157">
        <v>3077.5992000000001</v>
      </c>
    </row>
    <row r="158" spans="1:10" x14ac:dyDescent="0.3">
      <c r="A158" t="s">
        <v>1982</v>
      </c>
      <c r="B158" s="2">
        <v>45494</v>
      </c>
      <c r="C158" t="s">
        <v>1005</v>
      </c>
      <c r="D158" t="s">
        <v>1646</v>
      </c>
      <c r="E158" t="s">
        <v>1752</v>
      </c>
      <c r="F158">
        <v>2</v>
      </c>
      <c r="G158">
        <v>921.52</v>
      </c>
      <c r="H158">
        <v>0</v>
      </c>
      <c r="I158" t="s">
        <v>1826</v>
      </c>
      <c r="J158">
        <v>1843.04</v>
      </c>
    </row>
    <row r="159" spans="1:10" x14ac:dyDescent="0.3">
      <c r="A159" t="s">
        <v>1983</v>
      </c>
      <c r="B159" s="2">
        <v>45883</v>
      </c>
      <c r="C159" t="s">
        <v>347</v>
      </c>
      <c r="D159" t="s">
        <v>1658</v>
      </c>
      <c r="E159" t="s">
        <v>1773</v>
      </c>
      <c r="F159">
        <v>1</v>
      </c>
      <c r="G159">
        <v>83.1</v>
      </c>
      <c r="H159">
        <v>0.04</v>
      </c>
      <c r="I159" t="s">
        <v>1826</v>
      </c>
      <c r="J159">
        <v>79.775999999999996</v>
      </c>
    </row>
    <row r="160" spans="1:10" x14ac:dyDescent="0.3">
      <c r="A160" t="s">
        <v>1984</v>
      </c>
      <c r="B160" s="2">
        <v>45601</v>
      </c>
      <c r="C160" t="s">
        <v>1154</v>
      </c>
      <c r="D160" t="s">
        <v>1604</v>
      </c>
      <c r="E160" t="s">
        <v>1792</v>
      </c>
      <c r="F160">
        <v>2</v>
      </c>
      <c r="G160">
        <v>60.98</v>
      </c>
      <c r="H160">
        <v>0.23</v>
      </c>
      <c r="I160" t="s">
        <v>1826</v>
      </c>
      <c r="J160">
        <v>93.909199999999998</v>
      </c>
    </row>
    <row r="161" spans="1:10" x14ac:dyDescent="0.3">
      <c r="A161" t="s">
        <v>1985</v>
      </c>
      <c r="B161" s="2">
        <v>45454</v>
      </c>
      <c r="C161" t="s">
        <v>1229</v>
      </c>
      <c r="D161" t="s">
        <v>1726</v>
      </c>
      <c r="E161" t="s">
        <v>1804</v>
      </c>
      <c r="F161">
        <v>2</v>
      </c>
      <c r="G161">
        <v>122.23</v>
      </c>
      <c r="H161">
        <v>0.21</v>
      </c>
      <c r="I161" t="s">
        <v>1829</v>
      </c>
      <c r="J161">
        <v>193.1234</v>
      </c>
    </row>
    <row r="162" spans="1:10" x14ac:dyDescent="0.3">
      <c r="A162" t="s">
        <v>1986</v>
      </c>
      <c r="B162" s="2">
        <v>45918</v>
      </c>
      <c r="C162" t="s">
        <v>89</v>
      </c>
      <c r="D162" t="s">
        <v>1688</v>
      </c>
      <c r="E162" t="s">
        <v>1810</v>
      </c>
      <c r="F162">
        <v>2</v>
      </c>
      <c r="G162">
        <v>623.38</v>
      </c>
      <c r="H162">
        <v>0.13</v>
      </c>
      <c r="I162" t="s">
        <v>1824</v>
      </c>
      <c r="J162">
        <v>1084.6812</v>
      </c>
    </row>
    <row r="163" spans="1:10" x14ac:dyDescent="0.3">
      <c r="A163" t="s">
        <v>1987</v>
      </c>
      <c r="B163" s="2">
        <v>45729</v>
      </c>
      <c r="C163" t="s">
        <v>218</v>
      </c>
      <c r="D163" t="s">
        <v>1688</v>
      </c>
      <c r="E163" t="s">
        <v>1752</v>
      </c>
      <c r="F163">
        <v>1</v>
      </c>
      <c r="G163">
        <v>479.58</v>
      </c>
      <c r="H163">
        <v>0.05</v>
      </c>
      <c r="I163" t="s">
        <v>1826</v>
      </c>
      <c r="J163">
        <v>455.60099999999989</v>
      </c>
    </row>
    <row r="164" spans="1:10" x14ac:dyDescent="0.3">
      <c r="A164" t="s">
        <v>1988</v>
      </c>
      <c r="B164" s="2">
        <v>45276</v>
      </c>
      <c r="C164" t="s">
        <v>942</v>
      </c>
      <c r="D164" t="s">
        <v>1694</v>
      </c>
      <c r="E164" t="s">
        <v>1776</v>
      </c>
      <c r="F164">
        <v>3</v>
      </c>
      <c r="G164">
        <v>369.32</v>
      </c>
      <c r="H164">
        <v>0.14000000000000001</v>
      </c>
      <c r="I164" t="s">
        <v>1826</v>
      </c>
      <c r="J164">
        <v>952.84559999999999</v>
      </c>
    </row>
    <row r="165" spans="1:10" x14ac:dyDescent="0.3">
      <c r="A165" t="s">
        <v>1989</v>
      </c>
      <c r="B165" s="2">
        <v>45851</v>
      </c>
      <c r="C165" t="s">
        <v>278</v>
      </c>
      <c r="D165" t="s">
        <v>1612</v>
      </c>
      <c r="E165" t="s">
        <v>1757</v>
      </c>
      <c r="F165">
        <v>1</v>
      </c>
      <c r="G165">
        <v>488.31</v>
      </c>
      <c r="H165">
        <v>0.03</v>
      </c>
      <c r="I165" t="s">
        <v>1826</v>
      </c>
      <c r="J165">
        <v>473.66070000000002</v>
      </c>
    </row>
    <row r="166" spans="1:10" x14ac:dyDescent="0.3">
      <c r="A166" t="s">
        <v>1990</v>
      </c>
      <c r="B166" s="2">
        <v>45418</v>
      </c>
      <c r="C166" t="s">
        <v>878</v>
      </c>
      <c r="D166" t="s">
        <v>1656</v>
      </c>
      <c r="E166" t="s">
        <v>1794</v>
      </c>
      <c r="F166">
        <v>4</v>
      </c>
      <c r="G166">
        <v>164.04</v>
      </c>
      <c r="H166">
        <v>0.26</v>
      </c>
      <c r="I166" t="s">
        <v>1824</v>
      </c>
      <c r="J166">
        <v>485.55839999999989</v>
      </c>
    </row>
    <row r="167" spans="1:10" x14ac:dyDescent="0.3">
      <c r="A167" t="s">
        <v>1991</v>
      </c>
      <c r="B167" s="2">
        <v>45508</v>
      </c>
      <c r="C167" t="s">
        <v>268</v>
      </c>
      <c r="D167" t="s">
        <v>1568</v>
      </c>
      <c r="E167" t="s">
        <v>1807</v>
      </c>
      <c r="F167">
        <v>3</v>
      </c>
      <c r="G167">
        <v>707.95</v>
      </c>
      <c r="H167">
        <v>0.18</v>
      </c>
      <c r="I167" t="s">
        <v>1826</v>
      </c>
      <c r="J167">
        <v>1741.557</v>
      </c>
    </row>
    <row r="168" spans="1:10" x14ac:dyDescent="0.3">
      <c r="A168" t="s">
        <v>1992</v>
      </c>
      <c r="B168" s="2">
        <v>45269</v>
      </c>
      <c r="C168" t="s">
        <v>934</v>
      </c>
      <c r="D168" t="s">
        <v>1686</v>
      </c>
      <c r="E168" t="s">
        <v>1782</v>
      </c>
      <c r="F168">
        <v>4</v>
      </c>
      <c r="G168">
        <v>714.47</v>
      </c>
      <c r="H168">
        <v>0.18</v>
      </c>
      <c r="I168" t="s">
        <v>1829</v>
      </c>
      <c r="J168">
        <v>2343.4616000000001</v>
      </c>
    </row>
    <row r="169" spans="1:10" x14ac:dyDescent="0.3">
      <c r="A169" t="s">
        <v>1993</v>
      </c>
      <c r="B169" s="2">
        <v>45866</v>
      </c>
      <c r="C169" t="s">
        <v>1289</v>
      </c>
      <c r="D169" t="s">
        <v>1706</v>
      </c>
      <c r="E169" t="s">
        <v>1779</v>
      </c>
      <c r="F169">
        <v>4</v>
      </c>
      <c r="G169">
        <v>422.09</v>
      </c>
      <c r="H169">
        <v>0.04</v>
      </c>
      <c r="I169" t="s">
        <v>1824</v>
      </c>
      <c r="J169">
        <v>1620.8255999999999</v>
      </c>
    </row>
    <row r="170" spans="1:10" x14ac:dyDescent="0.3">
      <c r="A170" t="s">
        <v>1994</v>
      </c>
      <c r="B170" s="2">
        <v>45462</v>
      </c>
      <c r="C170" t="s">
        <v>381</v>
      </c>
      <c r="D170" t="s">
        <v>1608</v>
      </c>
      <c r="E170" t="s">
        <v>1786</v>
      </c>
      <c r="F170">
        <v>1</v>
      </c>
      <c r="G170">
        <v>998.19</v>
      </c>
      <c r="H170">
        <v>0.2</v>
      </c>
      <c r="I170" t="s">
        <v>1824</v>
      </c>
      <c r="J170">
        <v>798.55200000000013</v>
      </c>
    </row>
    <row r="171" spans="1:10" x14ac:dyDescent="0.3">
      <c r="A171" t="s">
        <v>1995</v>
      </c>
      <c r="B171" s="2">
        <v>45313</v>
      </c>
      <c r="C171" t="s">
        <v>1166</v>
      </c>
      <c r="D171" t="s">
        <v>1692</v>
      </c>
      <c r="E171" t="s">
        <v>1779</v>
      </c>
      <c r="F171">
        <v>2</v>
      </c>
      <c r="G171">
        <v>343.42</v>
      </c>
      <c r="H171">
        <v>0.12</v>
      </c>
      <c r="I171" t="s">
        <v>1829</v>
      </c>
      <c r="J171">
        <v>604.41920000000005</v>
      </c>
    </row>
    <row r="172" spans="1:10" x14ac:dyDescent="0.3">
      <c r="A172" t="s">
        <v>1996</v>
      </c>
      <c r="B172" s="2">
        <v>45390</v>
      </c>
      <c r="C172" t="s">
        <v>818</v>
      </c>
      <c r="D172" t="s">
        <v>1616</v>
      </c>
      <c r="E172" t="s">
        <v>1776</v>
      </c>
      <c r="F172">
        <v>1</v>
      </c>
      <c r="G172">
        <v>152.16999999999999</v>
      </c>
      <c r="H172">
        <v>0.28000000000000003</v>
      </c>
      <c r="I172" t="s">
        <v>1829</v>
      </c>
      <c r="J172">
        <v>109.5624</v>
      </c>
    </row>
    <row r="173" spans="1:10" x14ac:dyDescent="0.3">
      <c r="A173" t="s">
        <v>1997</v>
      </c>
      <c r="B173" s="2">
        <v>45795</v>
      </c>
      <c r="C173" t="s">
        <v>579</v>
      </c>
      <c r="D173" t="s">
        <v>1646</v>
      </c>
      <c r="E173" t="s">
        <v>1792</v>
      </c>
      <c r="F173">
        <v>1</v>
      </c>
      <c r="G173">
        <v>325.08</v>
      </c>
      <c r="H173">
        <v>0.26</v>
      </c>
      <c r="I173" t="s">
        <v>1826</v>
      </c>
      <c r="J173">
        <v>240.5592</v>
      </c>
    </row>
    <row r="174" spans="1:10" x14ac:dyDescent="0.3">
      <c r="A174" t="s">
        <v>1998</v>
      </c>
      <c r="B174" s="2">
        <v>45267</v>
      </c>
      <c r="C174" t="s">
        <v>1080</v>
      </c>
      <c r="D174" t="s">
        <v>1726</v>
      </c>
      <c r="E174" t="s">
        <v>1789</v>
      </c>
      <c r="F174">
        <v>2</v>
      </c>
      <c r="G174">
        <v>827.92</v>
      </c>
      <c r="H174">
        <v>0.25</v>
      </c>
      <c r="I174" t="s">
        <v>1829</v>
      </c>
      <c r="J174">
        <v>1241.8800000000001</v>
      </c>
    </row>
    <row r="175" spans="1:10" x14ac:dyDescent="0.3">
      <c r="A175" t="s">
        <v>1999</v>
      </c>
      <c r="B175" s="2">
        <v>45314</v>
      </c>
      <c r="C175" t="s">
        <v>1492</v>
      </c>
      <c r="D175" t="s">
        <v>1600</v>
      </c>
      <c r="E175" t="s">
        <v>1761</v>
      </c>
      <c r="F175">
        <v>2</v>
      </c>
      <c r="G175">
        <v>593.47</v>
      </c>
      <c r="H175">
        <v>0.1</v>
      </c>
      <c r="I175" t="s">
        <v>1829</v>
      </c>
      <c r="J175">
        <v>1068.2460000000001</v>
      </c>
    </row>
    <row r="176" spans="1:10" x14ac:dyDescent="0.3">
      <c r="A176" t="s">
        <v>2000</v>
      </c>
      <c r="B176" s="2">
        <v>45267</v>
      </c>
      <c r="C176" t="s">
        <v>929</v>
      </c>
      <c r="D176" t="s">
        <v>1588</v>
      </c>
      <c r="E176" t="s">
        <v>1779</v>
      </c>
      <c r="F176">
        <v>4</v>
      </c>
      <c r="G176">
        <v>756.28</v>
      </c>
      <c r="H176">
        <v>0.05</v>
      </c>
      <c r="I176" t="s">
        <v>1829</v>
      </c>
      <c r="J176">
        <v>2873.864</v>
      </c>
    </row>
    <row r="177" spans="1:10" x14ac:dyDescent="0.3">
      <c r="A177" t="s">
        <v>2001</v>
      </c>
      <c r="B177" s="2">
        <v>45641</v>
      </c>
      <c r="C177" t="s">
        <v>1178</v>
      </c>
      <c r="D177" t="s">
        <v>1732</v>
      </c>
      <c r="E177" t="s">
        <v>1757</v>
      </c>
      <c r="F177">
        <v>2</v>
      </c>
      <c r="G177">
        <v>707.65</v>
      </c>
      <c r="H177">
        <v>0.14000000000000001</v>
      </c>
      <c r="I177" t="s">
        <v>1824</v>
      </c>
      <c r="J177">
        <v>1217.1579999999999</v>
      </c>
    </row>
    <row r="178" spans="1:10" x14ac:dyDescent="0.3">
      <c r="A178" t="s">
        <v>2002</v>
      </c>
      <c r="B178" s="2">
        <v>45371</v>
      </c>
      <c r="C178" t="s">
        <v>441</v>
      </c>
      <c r="D178" t="s">
        <v>1598</v>
      </c>
      <c r="E178" t="s">
        <v>1801</v>
      </c>
      <c r="F178">
        <v>1</v>
      </c>
      <c r="G178">
        <v>857.35</v>
      </c>
      <c r="H178">
        <v>0.28000000000000003</v>
      </c>
      <c r="I178" t="s">
        <v>1826</v>
      </c>
      <c r="J178">
        <v>617.29200000000003</v>
      </c>
    </row>
    <row r="179" spans="1:10" x14ac:dyDescent="0.3">
      <c r="A179" t="s">
        <v>2003</v>
      </c>
      <c r="B179" s="2">
        <v>45670</v>
      </c>
      <c r="C179" t="s">
        <v>1533</v>
      </c>
      <c r="D179" t="s">
        <v>1658</v>
      </c>
      <c r="E179" t="s">
        <v>1782</v>
      </c>
      <c r="F179">
        <v>1</v>
      </c>
      <c r="G179">
        <v>79</v>
      </c>
      <c r="H179">
        <v>0.04</v>
      </c>
      <c r="I179" t="s">
        <v>1826</v>
      </c>
      <c r="J179">
        <v>75.84</v>
      </c>
    </row>
    <row r="180" spans="1:10" x14ac:dyDescent="0.3">
      <c r="A180" t="s">
        <v>2004</v>
      </c>
      <c r="B180" s="2">
        <v>45885</v>
      </c>
      <c r="C180" t="s">
        <v>244</v>
      </c>
      <c r="D180" t="s">
        <v>1736</v>
      </c>
      <c r="E180" t="s">
        <v>1773</v>
      </c>
      <c r="F180">
        <v>4</v>
      </c>
      <c r="G180">
        <v>638.91</v>
      </c>
      <c r="H180">
        <v>0</v>
      </c>
      <c r="I180" t="s">
        <v>1829</v>
      </c>
      <c r="J180">
        <v>2555.64</v>
      </c>
    </row>
    <row r="181" spans="1:10" x14ac:dyDescent="0.3">
      <c r="A181" t="s">
        <v>2005</v>
      </c>
      <c r="B181" s="2">
        <v>45812</v>
      </c>
      <c r="C181" t="s">
        <v>295</v>
      </c>
      <c r="D181" t="s">
        <v>1638</v>
      </c>
      <c r="E181" t="s">
        <v>1752</v>
      </c>
      <c r="F181">
        <v>2</v>
      </c>
      <c r="G181">
        <v>522.16999999999996</v>
      </c>
      <c r="H181">
        <v>0.27</v>
      </c>
      <c r="I181" t="s">
        <v>1824</v>
      </c>
      <c r="J181">
        <v>762.36819999999989</v>
      </c>
    </row>
    <row r="182" spans="1:10" x14ac:dyDescent="0.3">
      <c r="A182" t="s">
        <v>2006</v>
      </c>
      <c r="B182" s="2">
        <v>45235</v>
      </c>
      <c r="C182" t="s">
        <v>1472</v>
      </c>
      <c r="D182" t="s">
        <v>1626</v>
      </c>
      <c r="E182" t="s">
        <v>1794</v>
      </c>
      <c r="F182">
        <v>3</v>
      </c>
      <c r="G182">
        <v>954.29</v>
      </c>
      <c r="H182">
        <v>0.27</v>
      </c>
      <c r="I182" t="s">
        <v>1824</v>
      </c>
      <c r="J182">
        <v>2089.8951000000002</v>
      </c>
    </row>
    <row r="183" spans="1:10" x14ac:dyDescent="0.3">
      <c r="A183" t="s">
        <v>2007</v>
      </c>
      <c r="B183" s="2">
        <v>45710</v>
      </c>
      <c r="C183" t="s">
        <v>1425</v>
      </c>
      <c r="D183" t="s">
        <v>1614</v>
      </c>
      <c r="E183" t="s">
        <v>1797</v>
      </c>
      <c r="F183">
        <v>3</v>
      </c>
      <c r="G183">
        <v>53.92</v>
      </c>
      <c r="H183">
        <v>0.15</v>
      </c>
      <c r="I183" t="s">
        <v>1826</v>
      </c>
      <c r="J183">
        <v>137.49600000000001</v>
      </c>
    </row>
    <row r="184" spans="1:10" x14ac:dyDescent="0.3">
      <c r="A184" t="s">
        <v>2008</v>
      </c>
      <c r="B184" s="2">
        <v>45753</v>
      </c>
      <c r="C184" t="s">
        <v>1235</v>
      </c>
      <c r="D184" t="s">
        <v>1616</v>
      </c>
      <c r="E184" t="s">
        <v>1752</v>
      </c>
      <c r="F184">
        <v>4</v>
      </c>
      <c r="G184">
        <v>741.88</v>
      </c>
      <c r="H184">
        <v>0.02</v>
      </c>
      <c r="I184" t="s">
        <v>1829</v>
      </c>
      <c r="J184">
        <v>2908.1696000000002</v>
      </c>
    </row>
    <row r="185" spans="1:10" x14ac:dyDescent="0.3">
      <c r="A185" t="s">
        <v>2009</v>
      </c>
      <c r="B185" s="2">
        <v>45594</v>
      </c>
      <c r="C185" t="s">
        <v>134</v>
      </c>
      <c r="D185" t="s">
        <v>1640</v>
      </c>
      <c r="E185" t="s">
        <v>1766</v>
      </c>
      <c r="F185">
        <v>1</v>
      </c>
      <c r="G185">
        <v>547.09</v>
      </c>
      <c r="H185">
        <v>0.01</v>
      </c>
      <c r="I185" t="s">
        <v>1826</v>
      </c>
      <c r="J185">
        <v>541.6191</v>
      </c>
    </row>
    <row r="186" spans="1:10" x14ac:dyDescent="0.3">
      <c r="A186" t="s">
        <v>2010</v>
      </c>
      <c r="B186" s="2">
        <v>45686</v>
      </c>
      <c r="C186" t="s">
        <v>1504</v>
      </c>
      <c r="D186" t="s">
        <v>1726</v>
      </c>
      <c r="E186" t="s">
        <v>1766</v>
      </c>
      <c r="F186">
        <v>1</v>
      </c>
      <c r="G186">
        <v>789.35</v>
      </c>
      <c r="H186">
        <v>0.14000000000000001</v>
      </c>
      <c r="I186" t="s">
        <v>1826</v>
      </c>
      <c r="J186">
        <v>678.84100000000001</v>
      </c>
    </row>
    <row r="187" spans="1:10" x14ac:dyDescent="0.3">
      <c r="A187" t="s">
        <v>2011</v>
      </c>
      <c r="B187" s="2">
        <v>45354</v>
      </c>
      <c r="C187" t="s">
        <v>1328</v>
      </c>
      <c r="D187" t="s">
        <v>1674</v>
      </c>
      <c r="E187" t="s">
        <v>1766</v>
      </c>
      <c r="F187">
        <v>3</v>
      </c>
      <c r="G187">
        <v>476.78</v>
      </c>
      <c r="H187">
        <v>0.09</v>
      </c>
      <c r="I187" t="s">
        <v>1829</v>
      </c>
      <c r="J187">
        <v>1301.6094000000001</v>
      </c>
    </row>
    <row r="188" spans="1:10" x14ac:dyDescent="0.3">
      <c r="A188" t="s">
        <v>2012</v>
      </c>
      <c r="B188" s="2">
        <v>45600</v>
      </c>
      <c r="C188" t="s">
        <v>1400</v>
      </c>
      <c r="D188" t="s">
        <v>1706</v>
      </c>
      <c r="E188" t="s">
        <v>1810</v>
      </c>
      <c r="F188">
        <v>2</v>
      </c>
      <c r="G188">
        <v>504.26</v>
      </c>
      <c r="H188">
        <v>0.04</v>
      </c>
      <c r="I188" t="s">
        <v>1826</v>
      </c>
      <c r="J188">
        <v>968.17919999999992</v>
      </c>
    </row>
    <row r="189" spans="1:10" x14ac:dyDescent="0.3">
      <c r="A189" t="s">
        <v>2013</v>
      </c>
      <c r="B189" s="2">
        <v>45538</v>
      </c>
      <c r="C189" t="s">
        <v>866</v>
      </c>
      <c r="D189" t="s">
        <v>1710</v>
      </c>
      <c r="E189" t="s">
        <v>1776</v>
      </c>
      <c r="F189">
        <v>2</v>
      </c>
      <c r="G189">
        <v>549.33000000000004</v>
      </c>
      <c r="H189">
        <v>0.01</v>
      </c>
      <c r="I189" t="s">
        <v>1829</v>
      </c>
      <c r="J189">
        <v>1087.6733999999999</v>
      </c>
    </row>
    <row r="190" spans="1:10" x14ac:dyDescent="0.3">
      <c r="A190" t="s">
        <v>2014</v>
      </c>
      <c r="B190" s="2">
        <v>45411</v>
      </c>
      <c r="C190" t="s">
        <v>1193</v>
      </c>
      <c r="D190" t="s">
        <v>1553</v>
      </c>
      <c r="E190" t="s">
        <v>1766</v>
      </c>
      <c r="F190">
        <v>3</v>
      </c>
      <c r="G190">
        <v>620.22</v>
      </c>
      <c r="H190">
        <v>0.04</v>
      </c>
      <c r="I190" t="s">
        <v>1824</v>
      </c>
      <c r="J190">
        <v>1786.2336</v>
      </c>
    </row>
    <row r="191" spans="1:10" x14ac:dyDescent="0.3">
      <c r="A191" t="s">
        <v>2015</v>
      </c>
      <c r="B191" s="2">
        <v>45411</v>
      </c>
      <c r="C191" t="s">
        <v>329</v>
      </c>
      <c r="D191" t="s">
        <v>1640</v>
      </c>
      <c r="E191" t="s">
        <v>1766</v>
      </c>
      <c r="F191">
        <v>1</v>
      </c>
      <c r="G191">
        <v>580.76</v>
      </c>
      <c r="H191">
        <v>0.1</v>
      </c>
      <c r="I191" t="s">
        <v>1829</v>
      </c>
      <c r="J191">
        <v>522.68399999999997</v>
      </c>
    </row>
    <row r="192" spans="1:10" x14ac:dyDescent="0.3">
      <c r="A192" t="s">
        <v>2016</v>
      </c>
      <c r="B192" s="2">
        <v>45775</v>
      </c>
      <c r="C192" t="s">
        <v>1050</v>
      </c>
      <c r="D192" t="s">
        <v>1690</v>
      </c>
      <c r="E192" t="s">
        <v>1786</v>
      </c>
      <c r="F192">
        <v>3</v>
      </c>
      <c r="G192">
        <v>444.55</v>
      </c>
      <c r="H192">
        <v>0.14000000000000001</v>
      </c>
      <c r="I192" t="s">
        <v>1826</v>
      </c>
      <c r="J192">
        <v>1146.9390000000001</v>
      </c>
    </row>
    <row r="193" spans="1:10" x14ac:dyDescent="0.3">
      <c r="A193" t="s">
        <v>2017</v>
      </c>
      <c r="B193" s="2">
        <v>45459</v>
      </c>
      <c r="C193" t="s">
        <v>470</v>
      </c>
      <c r="D193" t="s">
        <v>1640</v>
      </c>
      <c r="E193" t="s">
        <v>1810</v>
      </c>
      <c r="F193">
        <v>1</v>
      </c>
      <c r="G193">
        <v>804.9</v>
      </c>
      <c r="H193">
        <v>0.03</v>
      </c>
      <c r="I193" t="s">
        <v>1826</v>
      </c>
      <c r="J193">
        <v>780.75299999999993</v>
      </c>
    </row>
    <row r="194" spans="1:10" x14ac:dyDescent="0.3">
      <c r="A194" t="s">
        <v>2018</v>
      </c>
      <c r="B194" s="2">
        <v>45617</v>
      </c>
      <c r="C194" t="s">
        <v>1316</v>
      </c>
      <c r="D194" t="s">
        <v>1732</v>
      </c>
      <c r="E194" t="s">
        <v>1799</v>
      </c>
      <c r="F194">
        <v>3</v>
      </c>
      <c r="G194">
        <v>361.65</v>
      </c>
      <c r="H194">
        <v>0.15</v>
      </c>
      <c r="I194" t="s">
        <v>1829</v>
      </c>
      <c r="J194">
        <v>922.20749999999987</v>
      </c>
    </row>
    <row r="195" spans="1:10" x14ac:dyDescent="0.3">
      <c r="A195" t="s">
        <v>2019</v>
      </c>
      <c r="B195" s="2">
        <v>45763</v>
      </c>
      <c r="C195" t="s">
        <v>541</v>
      </c>
      <c r="D195" t="s">
        <v>1560</v>
      </c>
      <c r="E195" t="s">
        <v>1769</v>
      </c>
      <c r="F195">
        <v>1</v>
      </c>
      <c r="G195">
        <v>271.76</v>
      </c>
      <c r="H195">
        <v>0.03</v>
      </c>
      <c r="I195" t="s">
        <v>1824</v>
      </c>
      <c r="J195">
        <v>263.60719999999998</v>
      </c>
    </row>
    <row r="196" spans="1:10" x14ac:dyDescent="0.3">
      <c r="A196" t="s">
        <v>2020</v>
      </c>
      <c r="B196" s="2">
        <v>45618</v>
      </c>
      <c r="C196" t="s">
        <v>1017</v>
      </c>
      <c r="D196" t="s">
        <v>1646</v>
      </c>
      <c r="E196" t="s">
        <v>1789</v>
      </c>
      <c r="F196">
        <v>3</v>
      </c>
      <c r="G196">
        <v>958.15</v>
      </c>
      <c r="H196">
        <v>0.24</v>
      </c>
      <c r="I196" t="s">
        <v>1829</v>
      </c>
      <c r="J196">
        <v>2184.5819999999999</v>
      </c>
    </row>
    <row r="197" spans="1:10" x14ac:dyDescent="0.3">
      <c r="A197" t="s">
        <v>2021</v>
      </c>
      <c r="B197" s="2">
        <v>45290</v>
      </c>
      <c r="C197" t="s">
        <v>1325</v>
      </c>
      <c r="D197" t="s">
        <v>1668</v>
      </c>
      <c r="E197" t="s">
        <v>1807</v>
      </c>
      <c r="F197">
        <v>1</v>
      </c>
      <c r="G197">
        <v>889.19</v>
      </c>
      <c r="H197">
        <v>0.03</v>
      </c>
      <c r="I197" t="s">
        <v>1824</v>
      </c>
      <c r="J197">
        <v>862.51430000000005</v>
      </c>
    </row>
    <row r="198" spans="1:10" x14ac:dyDescent="0.3">
      <c r="A198" t="s">
        <v>2022</v>
      </c>
      <c r="B198" s="2">
        <v>45904</v>
      </c>
      <c r="C198" t="s">
        <v>1431</v>
      </c>
      <c r="D198" t="s">
        <v>1662</v>
      </c>
      <c r="E198" t="s">
        <v>1804</v>
      </c>
      <c r="F198">
        <v>4</v>
      </c>
      <c r="G198">
        <v>689.67</v>
      </c>
      <c r="H198">
        <v>0.05</v>
      </c>
      <c r="I198" t="s">
        <v>1829</v>
      </c>
      <c r="J198">
        <v>2620.7460000000001</v>
      </c>
    </row>
    <row r="199" spans="1:10" x14ac:dyDescent="0.3">
      <c r="A199" t="s">
        <v>2023</v>
      </c>
      <c r="B199" s="2">
        <v>45227</v>
      </c>
      <c r="C199" t="s">
        <v>461</v>
      </c>
      <c r="D199" t="s">
        <v>1636</v>
      </c>
      <c r="E199" t="s">
        <v>1792</v>
      </c>
      <c r="F199">
        <v>1</v>
      </c>
      <c r="G199">
        <v>541.24</v>
      </c>
      <c r="H199">
        <v>0.03</v>
      </c>
      <c r="I199" t="s">
        <v>1826</v>
      </c>
      <c r="J199">
        <v>525.00279999999998</v>
      </c>
    </row>
    <row r="200" spans="1:10" x14ac:dyDescent="0.3">
      <c r="A200" t="s">
        <v>2024</v>
      </c>
      <c r="B200" s="2">
        <v>45600</v>
      </c>
      <c r="C200" t="s">
        <v>1386</v>
      </c>
      <c r="D200" t="s">
        <v>1710</v>
      </c>
      <c r="E200" t="s">
        <v>1776</v>
      </c>
      <c r="F200">
        <v>1</v>
      </c>
      <c r="G200">
        <v>454.71</v>
      </c>
      <c r="H200">
        <v>0.16</v>
      </c>
      <c r="I200" t="s">
        <v>1826</v>
      </c>
      <c r="J200">
        <v>381.95639999999997</v>
      </c>
    </row>
    <row r="201" spans="1:10" x14ac:dyDescent="0.3">
      <c r="A201" t="s">
        <v>2025</v>
      </c>
      <c r="B201" s="2">
        <v>45646</v>
      </c>
      <c r="C201" t="s">
        <v>150</v>
      </c>
      <c r="D201" t="s">
        <v>1680</v>
      </c>
      <c r="E201" t="s">
        <v>1773</v>
      </c>
      <c r="F201">
        <v>2</v>
      </c>
      <c r="G201">
        <v>397.63</v>
      </c>
      <c r="H201">
        <v>0.26</v>
      </c>
      <c r="I201" t="s">
        <v>1824</v>
      </c>
      <c r="J201">
        <v>588.49239999999998</v>
      </c>
    </row>
    <row r="202" spans="1:10" x14ac:dyDescent="0.3">
      <c r="A202" t="s">
        <v>2026</v>
      </c>
      <c r="B202" s="2">
        <v>45725</v>
      </c>
      <c r="C202" t="s">
        <v>565</v>
      </c>
      <c r="D202" t="s">
        <v>1714</v>
      </c>
      <c r="E202" t="s">
        <v>1776</v>
      </c>
      <c r="F202">
        <v>3</v>
      </c>
      <c r="G202">
        <v>748.56</v>
      </c>
      <c r="H202">
        <v>0.26</v>
      </c>
      <c r="I202" t="s">
        <v>1826</v>
      </c>
      <c r="J202">
        <v>1661.8032000000001</v>
      </c>
    </row>
    <row r="203" spans="1:10" x14ac:dyDescent="0.3">
      <c r="A203" t="s">
        <v>2027</v>
      </c>
      <c r="B203" s="2">
        <v>45742</v>
      </c>
      <c r="C203" t="s">
        <v>487</v>
      </c>
      <c r="D203" t="s">
        <v>1614</v>
      </c>
      <c r="E203" t="s">
        <v>1769</v>
      </c>
      <c r="F203">
        <v>1</v>
      </c>
      <c r="G203">
        <v>885.72</v>
      </c>
      <c r="H203">
        <v>0.15</v>
      </c>
      <c r="I203" t="s">
        <v>1824</v>
      </c>
      <c r="J203">
        <v>752.86199999999997</v>
      </c>
    </row>
    <row r="204" spans="1:10" x14ac:dyDescent="0.3">
      <c r="A204" t="s">
        <v>2028</v>
      </c>
      <c r="B204" s="2">
        <v>45750</v>
      </c>
      <c r="C204" t="s">
        <v>381</v>
      </c>
      <c r="D204" t="s">
        <v>1672</v>
      </c>
      <c r="E204" t="s">
        <v>1757</v>
      </c>
      <c r="F204">
        <v>4</v>
      </c>
      <c r="G204">
        <v>408.07</v>
      </c>
      <c r="H204">
        <v>0.28000000000000003</v>
      </c>
      <c r="I204" t="s">
        <v>1829</v>
      </c>
      <c r="J204">
        <v>1175.2416000000001</v>
      </c>
    </row>
    <row r="205" spans="1:10" x14ac:dyDescent="0.3">
      <c r="A205" t="s">
        <v>2029</v>
      </c>
      <c r="B205" s="2">
        <v>45327</v>
      </c>
      <c r="C205" t="s">
        <v>1455</v>
      </c>
      <c r="D205" t="s">
        <v>1616</v>
      </c>
      <c r="E205" t="s">
        <v>1786</v>
      </c>
      <c r="F205">
        <v>2</v>
      </c>
      <c r="G205">
        <v>597.07000000000005</v>
      </c>
      <c r="H205">
        <v>0.28000000000000003</v>
      </c>
      <c r="I205" t="s">
        <v>1826</v>
      </c>
      <c r="J205">
        <v>859.7808</v>
      </c>
    </row>
    <row r="206" spans="1:10" x14ac:dyDescent="0.3">
      <c r="A206" t="s">
        <v>2030</v>
      </c>
      <c r="B206" s="2">
        <v>45465</v>
      </c>
      <c r="C206" t="s">
        <v>97</v>
      </c>
      <c r="D206" t="s">
        <v>1682</v>
      </c>
      <c r="E206" t="s">
        <v>1786</v>
      </c>
      <c r="F206">
        <v>3</v>
      </c>
      <c r="G206">
        <v>723.47</v>
      </c>
      <c r="H206">
        <v>0.12</v>
      </c>
      <c r="I206" t="s">
        <v>1829</v>
      </c>
      <c r="J206">
        <v>1909.9608000000001</v>
      </c>
    </row>
    <row r="207" spans="1:10" x14ac:dyDescent="0.3">
      <c r="A207" t="s">
        <v>2031</v>
      </c>
      <c r="B207" s="2">
        <v>45883</v>
      </c>
      <c r="C207" t="s">
        <v>1355</v>
      </c>
      <c r="D207" t="s">
        <v>1724</v>
      </c>
      <c r="E207" t="s">
        <v>1773</v>
      </c>
      <c r="F207">
        <v>1</v>
      </c>
      <c r="G207">
        <v>479.93</v>
      </c>
      <c r="H207">
        <v>0.22</v>
      </c>
      <c r="I207" t="s">
        <v>1824</v>
      </c>
      <c r="J207">
        <v>374.34539999999998</v>
      </c>
    </row>
    <row r="208" spans="1:10" x14ac:dyDescent="0.3">
      <c r="A208" t="s">
        <v>2032</v>
      </c>
      <c r="B208" s="2">
        <v>45445</v>
      </c>
      <c r="C208" t="s">
        <v>779</v>
      </c>
      <c r="D208" t="s">
        <v>1616</v>
      </c>
      <c r="E208" t="s">
        <v>1804</v>
      </c>
      <c r="F208">
        <v>4</v>
      </c>
      <c r="G208">
        <v>362.81</v>
      </c>
      <c r="H208">
        <v>0.21</v>
      </c>
      <c r="I208" t="s">
        <v>1829</v>
      </c>
      <c r="J208">
        <v>1146.4795999999999</v>
      </c>
    </row>
    <row r="209" spans="1:10" x14ac:dyDescent="0.3">
      <c r="A209" t="s">
        <v>2033</v>
      </c>
      <c r="B209" s="2">
        <v>45640</v>
      </c>
      <c r="C209" t="s">
        <v>610</v>
      </c>
      <c r="D209" t="s">
        <v>1706</v>
      </c>
      <c r="E209" t="s">
        <v>1766</v>
      </c>
      <c r="F209">
        <v>1</v>
      </c>
      <c r="G209">
        <v>127.11</v>
      </c>
      <c r="H209">
        <v>0.01</v>
      </c>
      <c r="I209" t="s">
        <v>1826</v>
      </c>
      <c r="J209">
        <v>125.8389</v>
      </c>
    </row>
    <row r="210" spans="1:10" x14ac:dyDescent="0.3">
      <c r="A210" t="s">
        <v>2034</v>
      </c>
      <c r="B210" s="2">
        <v>45411</v>
      </c>
      <c r="C210" t="s">
        <v>607</v>
      </c>
      <c r="D210" t="s">
        <v>1616</v>
      </c>
      <c r="E210" t="s">
        <v>1807</v>
      </c>
      <c r="F210">
        <v>4</v>
      </c>
      <c r="G210">
        <v>931.26</v>
      </c>
      <c r="H210">
        <v>0.04</v>
      </c>
      <c r="I210" t="s">
        <v>1824</v>
      </c>
      <c r="J210">
        <v>3576.0383999999999</v>
      </c>
    </row>
    <row r="211" spans="1:10" x14ac:dyDescent="0.3">
      <c r="A211" t="s">
        <v>2035</v>
      </c>
      <c r="B211" s="2">
        <v>45224</v>
      </c>
      <c r="C211" t="s">
        <v>1160</v>
      </c>
      <c r="D211" t="s">
        <v>1682</v>
      </c>
      <c r="E211" t="s">
        <v>1782</v>
      </c>
      <c r="F211">
        <v>1</v>
      </c>
      <c r="G211">
        <v>620.80999999999995</v>
      </c>
      <c r="H211">
        <v>0.04</v>
      </c>
      <c r="I211" t="s">
        <v>1826</v>
      </c>
      <c r="J211">
        <v>595.97759999999994</v>
      </c>
    </row>
    <row r="212" spans="1:10" x14ac:dyDescent="0.3">
      <c r="A212" t="s">
        <v>2036</v>
      </c>
      <c r="B212" s="2">
        <v>45497</v>
      </c>
      <c r="C212" t="s">
        <v>338</v>
      </c>
      <c r="D212" t="s">
        <v>1648</v>
      </c>
      <c r="E212" t="s">
        <v>1761</v>
      </c>
      <c r="F212">
        <v>1</v>
      </c>
      <c r="G212">
        <v>823.26</v>
      </c>
      <c r="H212">
        <v>0.27</v>
      </c>
      <c r="I212" t="s">
        <v>1829</v>
      </c>
      <c r="J212">
        <v>600.97979999999995</v>
      </c>
    </row>
    <row r="213" spans="1:10" x14ac:dyDescent="0.3">
      <c r="A213" t="s">
        <v>2037</v>
      </c>
      <c r="B213" s="2">
        <v>45807</v>
      </c>
      <c r="C213" t="s">
        <v>59</v>
      </c>
      <c r="D213" t="s">
        <v>1602</v>
      </c>
      <c r="E213" t="s">
        <v>1782</v>
      </c>
      <c r="F213">
        <v>3</v>
      </c>
      <c r="G213">
        <v>681.01</v>
      </c>
      <c r="H213">
        <v>0.27</v>
      </c>
      <c r="I213" t="s">
        <v>1829</v>
      </c>
      <c r="J213">
        <v>1491.4119000000001</v>
      </c>
    </row>
    <row r="214" spans="1:10" x14ac:dyDescent="0.3">
      <c r="A214" t="s">
        <v>2038</v>
      </c>
      <c r="B214" s="2">
        <v>45942</v>
      </c>
      <c r="C214" t="s">
        <v>1368</v>
      </c>
      <c r="D214" t="s">
        <v>1660</v>
      </c>
      <c r="E214" t="s">
        <v>1813</v>
      </c>
      <c r="F214">
        <v>4</v>
      </c>
      <c r="G214">
        <v>119.83</v>
      </c>
      <c r="H214">
        <v>0.13</v>
      </c>
      <c r="I214" t="s">
        <v>1824</v>
      </c>
      <c r="J214">
        <v>417.00839999999999</v>
      </c>
    </row>
    <row r="215" spans="1:10" x14ac:dyDescent="0.3">
      <c r="A215" t="s">
        <v>2039</v>
      </c>
      <c r="B215" s="2">
        <v>45314</v>
      </c>
      <c r="C215" t="s">
        <v>969</v>
      </c>
      <c r="D215" t="s">
        <v>1704</v>
      </c>
      <c r="E215" t="s">
        <v>1761</v>
      </c>
      <c r="F215">
        <v>1</v>
      </c>
      <c r="G215">
        <v>575.66</v>
      </c>
      <c r="H215">
        <v>0.03</v>
      </c>
      <c r="I215" t="s">
        <v>1826</v>
      </c>
      <c r="J215">
        <v>558.39019999999994</v>
      </c>
    </row>
    <row r="216" spans="1:10" x14ac:dyDescent="0.3">
      <c r="A216" t="s">
        <v>2040</v>
      </c>
      <c r="B216" s="2">
        <v>45943</v>
      </c>
      <c r="C216" t="s">
        <v>651</v>
      </c>
      <c r="D216" t="s">
        <v>1644</v>
      </c>
      <c r="E216" t="s">
        <v>1804</v>
      </c>
      <c r="F216">
        <v>1</v>
      </c>
      <c r="G216">
        <v>775.84</v>
      </c>
      <c r="H216">
        <v>0.26</v>
      </c>
      <c r="I216" t="s">
        <v>1824</v>
      </c>
      <c r="J216">
        <v>574.12160000000006</v>
      </c>
    </row>
    <row r="217" spans="1:10" x14ac:dyDescent="0.3">
      <c r="A217" t="s">
        <v>2041</v>
      </c>
      <c r="B217" s="2">
        <v>45356</v>
      </c>
      <c r="C217" t="s">
        <v>1371</v>
      </c>
      <c r="D217" t="s">
        <v>1576</v>
      </c>
      <c r="E217" t="s">
        <v>1786</v>
      </c>
      <c r="F217">
        <v>3</v>
      </c>
      <c r="G217">
        <v>318.43</v>
      </c>
      <c r="H217">
        <v>0.05</v>
      </c>
      <c r="I217" t="s">
        <v>1824</v>
      </c>
      <c r="J217">
        <v>907.52549999999997</v>
      </c>
    </row>
    <row r="218" spans="1:10" x14ac:dyDescent="0.3">
      <c r="A218" t="s">
        <v>2042</v>
      </c>
      <c r="B218" s="2">
        <v>45854</v>
      </c>
      <c r="C218" t="s">
        <v>514</v>
      </c>
      <c r="D218" t="s">
        <v>1692</v>
      </c>
      <c r="E218" t="s">
        <v>1782</v>
      </c>
      <c r="F218">
        <v>3</v>
      </c>
      <c r="G218">
        <v>141.6</v>
      </c>
      <c r="H218">
        <v>0.08</v>
      </c>
      <c r="I218" t="s">
        <v>1829</v>
      </c>
      <c r="J218">
        <v>390.81599999999997</v>
      </c>
    </row>
    <row r="219" spans="1:10" x14ac:dyDescent="0.3">
      <c r="A219" t="s">
        <v>2043</v>
      </c>
      <c r="B219" s="2">
        <v>45219</v>
      </c>
      <c r="C219" t="s">
        <v>849</v>
      </c>
      <c r="D219" t="s">
        <v>1578</v>
      </c>
      <c r="E219" t="s">
        <v>1813</v>
      </c>
      <c r="F219">
        <v>1</v>
      </c>
      <c r="G219">
        <v>332.82</v>
      </c>
      <c r="H219">
        <v>0.14000000000000001</v>
      </c>
      <c r="I219" t="s">
        <v>1826</v>
      </c>
      <c r="J219">
        <v>286.22519999999997</v>
      </c>
    </row>
    <row r="220" spans="1:10" x14ac:dyDescent="0.3">
      <c r="A220" t="s">
        <v>2044</v>
      </c>
      <c r="B220" s="2">
        <v>45447</v>
      </c>
      <c r="C220" t="s">
        <v>788</v>
      </c>
      <c r="D220" t="s">
        <v>1692</v>
      </c>
      <c r="E220" t="s">
        <v>1757</v>
      </c>
      <c r="F220">
        <v>4</v>
      </c>
      <c r="G220">
        <v>640.97</v>
      </c>
      <c r="H220">
        <v>0.11</v>
      </c>
      <c r="I220" t="s">
        <v>1829</v>
      </c>
      <c r="J220">
        <v>2281.8532</v>
      </c>
    </row>
    <row r="221" spans="1:10" x14ac:dyDescent="0.3">
      <c r="A221" t="s">
        <v>2045</v>
      </c>
      <c r="B221" s="2">
        <v>45225</v>
      </c>
      <c r="C221" t="s">
        <v>663</v>
      </c>
      <c r="D221" t="s">
        <v>1728</v>
      </c>
      <c r="E221" t="s">
        <v>1801</v>
      </c>
      <c r="F221">
        <v>4</v>
      </c>
      <c r="G221">
        <v>75.37</v>
      </c>
      <c r="H221">
        <v>0.02</v>
      </c>
      <c r="I221" t="s">
        <v>1829</v>
      </c>
      <c r="J221">
        <v>295.4504</v>
      </c>
    </row>
    <row r="222" spans="1:10" x14ac:dyDescent="0.3">
      <c r="A222" t="s">
        <v>2046</v>
      </c>
      <c r="B222" s="2">
        <v>45754</v>
      </c>
      <c r="C222" t="s">
        <v>275</v>
      </c>
      <c r="D222" t="s">
        <v>1580</v>
      </c>
      <c r="E222" t="s">
        <v>1810</v>
      </c>
      <c r="F222">
        <v>3</v>
      </c>
      <c r="G222">
        <v>434.55</v>
      </c>
      <c r="H222">
        <v>0.08</v>
      </c>
      <c r="I222" t="s">
        <v>1829</v>
      </c>
      <c r="J222">
        <v>1199.3579999999999</v>
      </c>
    </row>
    <row r="223" spans="1:10" x14ac:dyDescent="0.3">
      <c r="A223" t="s">
        <v>2047</v>
      </c>
      <c r="B223" s="2">
        <v>45729</v>
      </c>
      <c r="C223" t="s">
        <v>353</v>
      </c>
      <c r="D223" t="s">
        <v>1600</v>
      </c>
      <c r="E223" t="s">
        <v>1799</v>
      </c>
      <c r="F223">
        <v>4</v>
      </c>
      <c r="G223">
        <v>652.28</v>
      </c>
      <c r="H223">
        <v>0.15</v>
      </c>
      <c r="I223" t="s">
        <v>1824</v>
      </c>
      <c r="J223">
        <v>2217.752</v>
      </c>
    </row>
    <row r="224" spans="1:10" x14ac:dyDescent="0.3">
      <c r="A224" t="s">
        <v>2048</v>
      </c>
      <c r="B224" s="2">
        <v>45480</v>
      </c>
      <c r="C224" t="s">
        <v>857</v>
      </c>
      <c r="D224" t="s">
        <v>1700</v>
      </c>
      <c r="E224" t="s">
        <v>1807</v>
      </c>
      <c r="F224">
        <v>3</v>
      </c>
      <c r="G224">
        <v>207.8</v>
      </c>
      <c r="H224">
        <v>0.15</v>
      </c>
      <c r="I224" t="s">
        <v>1824</v>
      </c>
      <c r="J224">
        <v>529.8900000000001</v>
      </c>
    </row>
    <row r="225" spans="1:10" x14ac:dyDescent="0.3">
      <c r="A225" t="s">
        <v>2049</v>
      </c>
      <c r="B225" s="2">
        <v>45361</v>
      </c>
      <c r="C225" t="s">
        <v>1521</v>
      </c>
      <c r="D225" t="s">
        <v>1670</v>
      </c>
      <c r="E225" t="s">
        <v>1801</v>
      </c>
      <c r="F225">
        <v>4</v>
      </c>
      <c r="G225">
        <v>385.5</v>
      </c>
      <c r="H225">
        <v>0.03</v>
      </c>
      <c r="I225" t="s">
        <v>1826</v>
      </c>
      <c r="J225">
        <v>1495.74</v>
      </c>
    </row>
    <row r="226" spans="1:10" x14ac:dyDescent="0.3">
      <c r="A226" t="s">
        <v>2050</v>
      </c>
      <c r="B226" s="2">
        <v>45915</v>
      </c>
      <c r="C226" t="s">
        <v>344</v>
      </c>
      <c r="D226" t="s">
        <v>1678</v>
      </c>
      <c r="E226" t="s">
        <v>1776</v>
      </c>
      <c r="F226">
        <v>3</v>
      </c>
      <c r="G226">
        <v>548.19000000000005</v>
      </c>
      <c r="H226">
        <v>0.12</v>
      </c>
      <c r="I226" t="s">
        <v>1824</v>
      </c>
      <c r="J226">
        <v>1447.2216000000001</v>
      </c>
    </row>
    <row r="227" spans="1:10" x14ac:dyDescent="0.3">
      <c r="A227" t="s">
        <v>2051</v>
      </c>
      <c r="B227" s="2">
        <v>45607</v>
      </c>
      <c r="C227" t="s">
        <v>255</v>
      </c>
      <c r="D227" t="s">
        <v>1694</v>
      </c>
      <c r="E227" t="s">
        <v>1786</v>
      </c>
      <c r="F227">
        <v>3</v>
      </c>
      <c r="G227">
        <v>927.6</v>
      </c>
      <c r="H227">
        <v>0.09</v>
      </c>
      <c r="I227" t="s">
        <v>1824</v>
      </c>
      <c r="J227">
        <v>2532.348</v>
      </c>
    </row>
    <row r="228" spans="1:10" x14ac:dyDescent="0.3">
      <c r="A228" t="s">
        <v>2052</v>
      </c>
      <c r="B228" s="2">
        <v>45666</v>
      </c>
      <c r="C228" t="s">
        <v>849</v>
      </c>
      <c r="D228" t="s">
        <v>1670</v>
      </c>
      <c r="E228" t="s">
        <v>1766</v>
      </c>
      <c r="F228">
        <v>4</v>
      </c>
      <c r="G228">
        <v>585.04</v>
      </c>
      <c r="H228">
        <v>0.22</v>
      </c>
      <c r="I228" t="s">
        <v>1826</v>
      </c>
      <c r="J228">
        <v>1825.3248000000001</v>
      </c>
    </row>
    <row r="229" spans="1:10" x14ac:dyDescent="0.3">
      <c r="A229" t="s">
        <v>2053</v>
      </c>
      <c r="B229" s="2">
        <v>45406</v>
      </c>
      <c r="C229" t="s">
        <v>1533</v>
      </c>
      <c r="D229" t="s">
        <v>1626</v>
      </c>
      <c r="E229" t="s">
        <v>1761</v>
      </c>
      <c r="F229">
        <v>2</v>
      </c>
      <c r="G229">
        <v>999.89</v>
      </c>
      <c r="H229">
        <v>0.09</v>
      </c>
      <c r="I229" t="s">
        <v>1824</v>
      </c>
      <c r="J229">
        <v>1819.7998</v>
      </c>
    </row>
    <row r="230" spans="1:10" x14ac:dyDescent="0.3">
      <c r="A230" t="s">
        <v>2054</v>
      </c>
      <c r="B230" s="2">
        <v>45284</v>
      </c>
      <c r="C230" t="s">
        <v>378</v>
      </c>
      <c r="D230" t="s">
        <v>1698</v>
      </c>
      <c r="E230" t="s">
        <v>1766</v>
      </c>
      <c r="F230">
        <v>2</v>
      </c>
      <c r="G230">
        <v>848.98</v>
      </c>
      <c r="H230">
        <v>0.04</v>
      </c>
      <c r="I230" t="s">
        <v>1826</v>
      </c>
      <c r="J230">
        <v>1630.0416</v>
      </c>
    </row>
    <row r="231" spans="1:10" x14ac:dyDescent="0.3">
      <c r="A231" t="s">
        <v>2055</v>
      </c>
      <c r="B231" s="2">
        <v>45348</v>
      </c>
      <c r="C231" t="s">
        <v>481</v>
      </c>
      <c r="D231" t="s">
        <v>1668</v>
      </c>
      <c r="E231" t="s">
        <v>1799</v>
      </c>
      <c r="F231">
        <v>3</v>
      </c>
      <c r="G231">
        <v>769.56</v>
      </c>
      <c r="H231">
        <v>0.08</v>
      </c>
      <c r="I231" t="s">
        <v>1824</v>
      </c>
      <c r="J231">
        <v>2123.9856</v>
      </c>
    </row>
    <row r="232" spans="1:10" x14ac:dyDescent="0.3">
      <c r="A232" t="s">
        <v>2056</v>
      </c>
      <c r="B232" s="2">
        <v>45676</v>
      </c>
      <c r="C232" t="s">
        <v>188</v>
      </c>
      <c r="D232" t="s">
        <v>1644</v>
      </c>
      <c r="E232" t="s">
        <v>1797</v>
      </c>
      <c r="F232">
        <v>3</v>
      </c>
      <c r="G232">
        <v>449.88</v>
      </c>
      <c r="H232">
        <v>0.1</v>
      </c>
      <c r="I232" t="s">
        <v>1826</v>
      </c>
      <c r="J232">
        <v>1214.6759999999999</v>
      </c>
    </row>
    <row r="233" spans="1:10" x14ac:dyDescent="0.3">
      <c r="A233" t="s">
        <v>2057</v>
      </c>
      <c r="B233" s="2">
        <v>45863</v>
      </c>
      <c r="C233" t="s">
        <v>875</v>
      </c>
      <c r="D233" t="s">
        <v>1686</v>
      </c>
      <c r="E233" t="s">
        <v>1794</v>
      </c>
      <c r="F233">
        <v>4</v>
      </c>
      <c r="G233">
        <v>383.74</v>
      </c>
      <c r="H233">
        <v>0.01</v>
      </c>
      <c r="I233" t="s">
        <v>1824</v>
      </c>
      <c r="J233">
        <v>1519.6104</v>
      </c>
    </row>
    <row r="234" spans="1:10" x14ac:dyDescent="0.3">
      <c r="A234" t="s">
        <v>2058</v>
      </c>
      <c r="B234" s="2">
        <v>45409</v>
      </c>
      <c r="C234" t="s">
        <v>499</v>
      </c>
      <c r="D234" t="s">
        <v>1664</v>
      </c>
      <c r="E234" t="s">
        <v>1789</v>
      </c>
      <c r="F234">
        <v>4</v>
      </c>
      <c r="G234">
        <v>794.97</v>
      </c>
      <c r="H234">
        <v>0.24</v>
      </c>
      <c r="I234" t="s">
        <v>1826</v>
      </c>
      <c r="J234">
        <v>2416.7087999999999</v>
      </c>
    </row>
    <row r="235" spans="1:10" x14ac:dyDescent="0.3">
      <c r="A235" t="s">
        <v>2059</v>
      </c>
      <c r="B235" s="2">
        <v>45880</v>
      </c>
      <c r="C235" t="s">
        <v>52</v>
      </c>
      <c r="D235" t="s">
        <v>1706</v>
      </c>
      <c r="E235" t="s">
        <v>1773</v>
      </c>
      <c r="F235">
        <v>1</v>
      </c>
      <c r="G235">
        <v>989.63</v>
      </c>
      <c r="H235">
        <v>0.05</v>
      </c>
      <c r="I235" t="s">
        <v>1826</v>
      </c>
      <c r="J235">
        <v>940.1484999999999</v>
      </c>
    </row>
    <row r="236" spans="1:10" x14ac:dyDescent="0.3">
      <c r="A236" t="s">
        <v>2060</v>
      </c>
      <c r="B236" s="2">
        <v>45731</v>
      </c>
      <c r="C236" t="s">
        <v>1053</v>
      </c>
      <c r="D236" t="s">
        <v>1656</v>
      </c>
      <c r="E236" t="s">
        <v>1752</v>
      </c>
      <c r="F236">
        <v>1</v>
      </c>
      <c r="G236">
        <v>447.16</v>
      </c>
      <c r="H236">
        <v>0.22</v>
      </c>
      <c r="I236" t="s">
        <v>1829</v>
      </c>
      <c r="J236">
        <v>348.78480000000002</v>
      </c>
    </row>
    <row r="237" spans="1:10" x14ac:dyDescent="0.3">
      <c r="A237" t="s">
        <v>2061</v>
      </c>
      <c r="B237" s="2">
        <v>45671</v>
      </c>
      <c r="C237" t="s">
        <v>44</v>
      </c>
      <c r="D237" t="s">
        <v>1736</v>
      </c>
      <c r="E237" t="s">
        <v>1776</v>
      </c>
      <c r="F237">
        <v>1</v>
      </c>
      <c r="G237">
        <v>946.9</v>
      </c>
      <c r="H237">
        <v>0.28999999999999998</v>
      </c>
      <c r="I237" t="s">
        <v>1829</v>
      </c>
      <c r="J237">
        <v>672.29899999999998</v>
      </c>
    </row>
    <row r="238" spans="1:10" x14ac:dyDescent="0.3">
      <c r="A238" t="s">
        <v>2062</v>
      </c>
      <c r="B238" s="2">
        <v>45809</v>
      </c>
      <c r="C238" t="s">
        <v>562</v>
      </c>
      <c r="D238" t="s">
        <v>1582</v>
      </c>
      <c r="E238" t="s">
        <v>1752</v>
      </c>
      <c r="F238">
        <v>4</v>
      </c>
      <c r="G238">
        <v>469.68</v>
      </c>
      <c r="H238">
        <v>0.19</v>
      </c>
      <c r="I238" t="s">
        <v>1824</v>
      </c>
      <c r="J238">
        <v>1521.7632000000001</v>
      </c>
    </row>
    <row r="239" spans="1:10" x14ac:dyDescent="0.3">
      <c r="A239" t="s">
        <v>2063</v>
      </c>
      <c r="B239" s="2">
        <v>45559</v>
      </c>
      <c r="C239" t="s">
        <v>1518</v>
      </c>
      <c r="D239" t="s">
        <v>1604</v>
      </c>
      <c r="E239" t="s">
        <v>1807</v>
      </c>
      <c r="F239">
        <v>4</v>
      </c>
      <c r="G239">
        <v>320.64</v>
      </c>
      <c r="H239">
        <v>0.2</v>
      </c>
      <c r="I239" t="s">
        <v>1829</v>
      </c>
      <c r="J239">
        <v>1026.048</v>
      </c>
    </row>
    <row r="240" spans="1:10" x14ac:dyDescent="0.3">
      <c r="A240" t="s">
        <v>2064</v>
      </c>
      <c r="B240" s="2">
        <v>45253</v>
      </c>
      <c r="C240" t="s">
        <v>461</v>
      </c>
      <c r="D240" t="s">
        <v>1578</v>
      </c>
      <c r="E240" t="s">
        <v>1773</v>
      </c>
      <c r="F240">
        <v>1</v>
      </c>
      <c r="G240">
        <v>594.44000000000005</v>
      </c>
      <c r="H240">
        <v>0.21</v>
      </c>
      <c r="I240" t="s">
        <v>1824</v>
      </c>
      <c r="J240">
        <v>469.60759999999999</v>
      </c>
    </row>
    <row r="241" spans="1:10" x14ac:dyDescent="0.3">
      <c r="A241" t="s">
        <v>2065</v>
      </c>
      <c r="B241" s="2">
        <v>45861</v>
      </c>
      <c r="C241" t="s">
        <v>702</v>
      </c>
      <c r="D241" t="s">
        <v>1720</v>
      </c>
      <c r="E241" t="s">
        <v>1782</v>
      </c>
      <c r="F241">
        <v>3</v>
      </c>
      <c r="G241">
        <v>91.7</v>
      </c>
      <c r="H241">
        <v>0.08</v>
      </c>
      <c r="I241" t="s">
        <v>1829</v>
      </c>
      <c r="J241">
        <v>253.09200000000001</v>
      </c>
    </row>
    <row r="242" spans="1:10" x14ac:dyDescent="0.3">
      <c r="A242" t="s">
        <v>2066</v>
      </c>
      <c r="B242" s="2">
        <v>45917</v>
      </c>
      <c r="C242" t="s">
        <v>127</v>
      </c>
      <c r="D242" t="s">
        <v>1672</v>
      </c>
      <c r="E242" t="s">
        <v>1794</v>
      </c>
      <c r="F242">
        <v>3</v>
      </c>
      <c r="G242">
        <v>741.33</v>
      </c>
      <c r="H242">
        <v>0.03</v>
      </c>
      <c r="I242" t="s">
        <v>1824</v>
      </c>
      <c r="J242">
        <v>2157.2703000000001</v>
      </c>
    </row>
    <row r="243" spans="1:10" x14ac:dyDescent="0.3">
      <c r="A243" t="s">
        <v>2067</v>
      </c>
      <c r="B243" s="2">
        <v>45754</v>
      </c>
      <c r="C243" t="s">
        <v>1466</v>
      </c>
      <c r="D243" t="s">
        <v>1580</v>
      </c>
      <c r="E243" t="s">
        <v>1813</v>
      </c>
      <c r="F243">
        <v>1</v>
      </c>
      <c r="G243">
        <v>922.78</v>
      </c>
      <c r="H243">
        <v>0.28999999999999998</v>
      </c>
      <c r="I243" t="s">
        <v>1829</v>
      </c>
      <c r="J243">
        <v>655.17379999999991</v>
      </c>
    </row>
    <row r="244" spans="1:10" x14ac:dyDescent="0.3">
      <c r="A244" t="s">
        <v>2068</v>
      </c>
      <c r="B244" s="2">
        <v>45312</v>
      </c>
      <c r="C244" t="s">
        <v>1023</v>
      </c>
      <c r="D244" t="s">
        <v>1562</v>
      </c>
      <c r="E244" t="s">
        <v>1804</v>
      </c>
      <c r="F244">
        <v>1</v>
      </c>
      <c r="G244">
        <v>394.35</v>
      </c>
      <c r="H244">
        <v>0.09</v>
      </c>
      <c r="I244" t="s">
        <v>1826</v>
      </c>
      <c r="J244">
        <v>358.85849999999999</v>
      </c>
    </row>
    <row r="245" spans="1:10" x14ac:dyDescent="0.3">
      <c r="A245" t="s">
        <v>2069</v>
      </c>
      <c r="B245" s="2">
        <v>45480</v>
      </c>
      <c r="C245" t="s">
        <v>1139</v>
      </c>
      <c r="D245" t="s">
        <v>1678</v>
      </c>
      <c r="E245" t="s">
        <v>1792</v>
      </c>
      <c r="F245">
        <v>2</v>
      </c>
      <c r="G245">
        <v>703.95</v>
      </c>
      <c r="H245">
        <v>0.03</v>
      </c>
      <c r="I245" t="s">
        <v>1824</v>
      </c>
      <c r="J245">
        <v>1365.663</v>
      </c>
    </row>
    <row r="246" spans="1:10" x14ac:dyDescent="0.3">
      <c r="A246" t="s">
        <v>2070</v>
      </c>
      <c r="B246" s="2">
        <v>45780</v>
      </c>
      <c r="C246" t="s">
        <v>654</v>
      </c>
      <c r="D246" t="s">
        <v>1576</v>
      </c>
      <c r="E246" t="s">
        <v>1752</v>
      </c>
      <c r="F246">
        <v>4</v>
      </c>
      <c r="G246">
        <v>452.67</v>
      </c>
      <c r="H246">
        <v>0.28000000000000003</v>
      </c>
      <c r="I246" t="s">
        <v>1826</v>
      </c>
      <c r="J246">
        <v>1303.6895999999999</v>
      </c>
    </row>
    <row r="247" spans="1:10" x14ac:dyDescent="0.3">
      <c r="A247" t="s">
        <v>2071</v>
      </c>
      <c r="B247" s="2">
        <v>45349</v>
      </c>
      <c r="C247" t="s">
        <v>1428</v>
      </c>
      <c r="D247" t="s">
        <v>1562</v>
      </c>
      <c r="E247" t="s">
        <v>1779</v>
      </c>
      <c r="F247">
        <v>2</v>
      </c>
      <c r="G247">
        <v>377.3</v>
      </c>
      <c r="H247">
        <v>0.15</v>
      </c>
      <c r="I247" t="s">
        <v>1826</v>
      </c>
      <c r="J247">
        <v>641.41</v>
      </c>
    </row>
    <row r="248" spans="1:10" x14ac:dyDescent="0.3">
      <c r="A248" t="s">
        <v>2072</v>
      </c>
      <c r="B248" s="2">
        <v>45846</v>
      </c>
      <c r="C248" t="s">
        <v>1080</v>
      </c>
      <c r="D248" t="s">
        <v>1696</v>
      </c>
      <c r="E248" t="s">
        <v>1779</v>
      </c>
      <c r="F248">
        <v>2</v>
      </c>
      <c r="G248">
        <v>130.47999999999999</v>
      </c>
      <c r="H248">
        <v>0.23</v>
      </c>
      <c r="I248" t="s">
        <v>1826</v>
      </c>
      <c r="J248">
        <v>200.9392</v>
      </c>
    </row>
    <row r="249" spans="1:10" x14ac:dyDescent="0.3">
      <c r="A249" t="s">
        <v>2073</v>
      </c>
      <c r="B249" s="2">
        <v>45729</v>
      </c>
      <c r="C249" t="s">
        <v>1349</v>
      </c>
      <c r="D249" t="s">
        <v>1736</v>
      </c>
      <c r="E249" t="s">
        <v>1794</v>
      </c>
      <c r="F249">
        <v>1</v>
      </c>
      <c r="G249">
        <v>809.45</v>
      </c>
      <c r="H249">
        <v>0.09</v>
      </c>
      <c r="I249" t="s">
        <v>1829</v>
      </c>
      <c r="J249">
        <v>736.59950000000003</v>
      </c>
    </row>
    <row r="250" spans="1:10" x14ac:dyDescent="0.3">
      <c r="A250" t="s">
        <v>2074</v>
      </c>
      <c r="B250" s="2">
        <v>45768</v>
      </c>
      <c r="C250" t="s">
        <v>301</v>
      </c>
      <c r="D250" t="s">
        <v>1638</v>
      </c>
      <c r="E250" t="s">
        <v>1786</v>
      </c>
      <c r="F250">
        <v>3</v>
      </c>
      <c r="G250">
        <v>499.12</v>
      </c>
      <c r="H250">
        <v>0.05</v>
      </c>
      <c r="I250" t="s">
        <v>1826</v>
      </c>
      <c r="J250">
        <v>1422.492</v>
      </c>
    </row>
    <row r="251" spans="1:10" x14ac:dyDescent="0.3">
      <c r="A251" t="s">
        <v>2075</v>
      </c>
      <c r="B251" s="2">
        <v>45606</v>
      </c>
      <c r="C251" t="s">
        <v>100</v>
      </c>
      <c r="D251" t="s">
        <v>1684</v>
      </c>
      <c r="E251" t="s">
        <v>1766</v>
      </c>
      <c r="F251">
        <v>2</v>
      </c>
      <c r="G251">
        <v>894.58</v>
      </c>
      <c r="H251">
        <v>0.25</v>
      </c>
      <c r="I251" t="s">
        <v>1824</v>
      </c>
      <c r="J251">
        <v>1341.87</v>
      </c>
    </row>
    <row r="252" spans="1:10" x14ac:dyDescent="0.3">
      <c r="A252" t="s">
        <v>2076</v>
      </c>
      <c r="B252" s="2">
        <v>45513</v>
      </c>
      <c r="C252" t="s">
        <v>449</v>
      </c>
      <c r="D252" t="s">
        <v>1698</v>
      </c>
      <c r="E252" t="s">
        <v>1786</v>
      </c>
      <c r="F252">
        <v>4</v>
      </c>
      <c r="G252">
        <v>578.39</v>
      </c>
      <c r="H252">
        <v>0.01</v>
      </c>
      <c r="I252" t="s">
        <v>1824</v>
      </c>
      <c r="J252">
        <v>2290.4243999999999</v>
      </c>
    </row>
    <row r="253" spans="1:10" x14ac:dyDescent="0.3">
      <c r="A253" t="s">
        <v>2077</v>
      </c>
      <c r="B253" s="2">
        <v>45356</v>
      </c>
      <c r="C253" t="s">
        <v>1492</v>
      </c>
      <c r="D253" t="s">
        <v>1630</v>
      </c>
      <c r="E253" t="s">
        <v>1807</v>
      </c>
      <c r="F253">
        <v>4</v>
      </c>
      <c r="G253">
        <v>982.45</v>
      </c>
      <c r="H253">
        <v>0.2</v>
      </c>
      <c r="I253" t="s">
        <v>1826</v>
      </c>
      <c r="J253">
        <v>3143.84</v>
      </c>
    </row>
    <row r="254" spans="1:10" x14ac:dyDescent="0.3">
      <c r="A254" t="s">
        <v>2078</v>
      </c>
      <c r="B254" s="2">
        <v>45925</v>
      </c>
      <c r="C254" t="s">
        <v>1389</v>
      </c>
      <c r="D254" t="s">
        <v>1744</v>
      </c>
      <c r="E254" t="s">
        <v>1813</v>
      </c>
      <c r="F254">
        <v>1</v>
      </c>
      <c r="G254">
        <v>549.52</v>
      </c>
      <c r="H254">
        <v>0.1</v>
      </c>
      <c r="I254" t="s">
        <v>1826</v>
      </c>
      <c r="J254">
        <v>494.56799999999998</v>
      </c>
    </row>
    <row r="255" spans="1:10" x14ac:dyDescent="0.3">
      <c r="A255" t="s">
        <v>2079</v>
      </c>
      <c r="B255" s="2">
        <v>45876</v>
      </c>
      <c r="C255" t="s">
        <v>770</v>
      </c>
      <c r="D255" t="s">
        <v>1732</v>
      </c>
      <c r="E255" t="s">
        <v>1810</v>
      </c>
      <c r="F255">
        <v>2</v>
      </c>
      <c r="G255">
        <v>239.92</v>
      </c>
      <c r="H255">
        <v>0.16</v>
      </c>
      <c r="I255" t="s">
        <v>1824</v>
      </c>
      <c r="J255">
        <v>403.06560000000002</v>
      </c>
    </row>
    <row r="256" spans="1:10" x14ac:dyDescent="0.3">
      <c r="A256" t="s">
        <v>2080</v>
      </c>
      <c r="B256" s="2">
        <v>45338</v>
      </c>
      <c r="C256" t="s">
        <v>298</v>
      </c>
      <c r="D256" t="s">
        <v>1732</v>
      </c>
      <c r="E256" t="s">
        <v>1776</v>
      </c>
      <c r="F256">
        <v>2</v>
      </c>
      <c r="G256">
        <v>878.05</v>
      </c>
      <c r="H256">
        <v>0.11</v>
      </c>
      <c r="I256" t="s">
        <v>1826</v>
      </c>
      <c r="J256">
        <v>1562.9290000000001</v>
      </c>
    </row>
    <row r="257" spans="1:10" x14ac:dyDescent="0.3">
      <c r="A257" t="s">
        <v>2081</v>
      </c>
      <c r="B257" s="2">
        <v>45746</v>
      </c>
      <c r="C257" t="s">
        <v>172</v>
      </c>
      <c r="D257" t="s">
        <v>1546</v>
      </c>
      <c r="E257" t="s">
        <v>1786</v>
      </c>
      <c r="F257">
        <v>3</v>
      </c>
      <c r="G257">
        <v>546.96</v>
      </c>
      <c r="H257">
        <v>0.19</v>
      </c>
      <c r="I257" t="s">
        <v>1824</v>
      </c>
      <c r="J257">
        <v>1329.1128000000001</v>
      </c>
    </row>
    <row r="258" spans="1:10" x14ac:dyDescent="0.3">
      <c r="A258" t="s">
        <v>2082</v>
      </c>
      <c r="B258" s="2">
        <v>45706</v>
      </c>
      <c r="C258" t="s">
        <v>1452</v>
      </c>
      <c r="D258" t="s">
        <v>1582</v>
      </c>
      <c r="E258" t="s">
        <v>1789</v>
      </c>
      <c r="F258">
        <v>2</v>
      </c>
      <c r="G258">
        <v>71.77</v>
      </c>
      <c r="H258">
        <v>0.22</v>
      </c>
      <c r="I258" t="s">
        <v>1824</v>
      </c>
      <c r="J258">
        <v>111.96120000000001</v>
      </c>
    </row>
    <row r="259" spans="1:10" x14ac:dyDescent="0.3">
      <c r="A259" t="s">
        <v>2083</v>
      </c>
      <c r="B259" s="2">
        <v>45717</v>
      </c>
      <c r="C259" t="s">
        <v>63</v>
      </c>
      <c r="D259" t="s">
        <v>1596</v>
      </c>
      <c r="E259" t="s">
        <v>1757</v>
      </c>
      <c r="F259">
        <v>2</v>
      </c>
      <c r="G259">
        <v>679.86</v>
      </c>
      <c r="H259">
        <v>0.22</v>
      </c>
      <c r="I259" t="s">
        <v>1829</v>
      </c>
      <c r="J259">
        <v>1060.5816</v>
      </c>
    </row>
    <row r="260" spans="1:10" x14ac:dyDescent="0.3">
      <c r="A260" t="s">
        <v>2084</v>
      </c>
      <c r="B260" s="2">
        <v>45300</v>
      </c>
      <c r="C260" t="s">
        <v>464</v>
      </c>
      <c r="D260" t="s">
        <v>1618</v>
      </c>
      <c r="E260" t="s">
        <v>1807</v>
      </c>
      <c r="F260">
        <v>1</v>
      </c>
      <c r="G260">
        <v>222.94</v>
      </c>
      <c r="H260">
        <v>0.19</v>
      </c>
      <c r="I260" t="s">
        <v>1824</v>
      </c>
      <c r="J260">
        <v>180.5814</v>
      </c>
    </row>
    <row r="261" spans="1:10" x14ac:dyDescent="0.3">
      <c r="A261" t="s">
        <v>2085</v>
      </c>
      <c r="B261" s="2">
        <v>45773</v>
      </c>
      <c r="C261" t="s">
        <v>794</v>
      </c>
      <c r="D261" t="s">
        <v>1618</v>
      </c>
      <c r="E261" t="s">
        <v>1761</v>
      </c>
      <c r="F261">
        <v>2</v>
      </c>
      <c r="G261">
        <v>355.3</v>
      </c>
      <c r="I261" t="s">
        <v>1826</v>
      </c>
      <c r="J261">
        <v>589.798</v>
      </c>
    </row>
    <row r="262" spans="1:10" x14ac:dyDescent="0.3">
      <c r="A262" t="s">
        <v>2086</v>
      </c>
      <c r="B262" s="2">
        <v>45497</v>
      </c>
      <c r="C262" t="s">
        <v>366</v>
      </c>
      <c r="D262" t="s">
        <v>1726</v>
      </c>
      <c r="E262" t="s">
        <v>1813</v>
      </c>
      <c r="F262">
        <v>4</v>
      </c>
      <c r="G262">
        <v>611.29999999999995</v>
      </c>
      <c r="H262">
        <v>0.11</v>
      </c>
      <c r="I262" t="s">
        <v>1826</v>
      </c>
      <c r="J262">
        <v>2176.2280000000001</v>
      </c>
    </row>
    <row r="263" spans="1:10" x14ac:dyDescent="0.3">
      <c r="A263" t="s">
        <v>2087</v>
      </c>
      <c r="B263" s="2">
        <v>45742</v>
      </c>
      <c r="C263" t="s">
        <v>1047</v>
      </c>
      <c r="D263" t="s">
        <v>1543</v>
      </c>
      <c r="E263" t="s">
        <v>1782</v>
      </c>
      <c r="F263">
        <v>4</v>
      </c>
      <c r="G263">
        <v>849.21</v>
      </c>
      <c r="H263">
        <v>7.0000000000000007E-2</v>
      </c>
      <c r="I263" t="s">
        <v>1824</v>
      </c>
      <c r="J263">
        <v>3159.0612000000001</v>
      </c>
    </row>
    <row r="264" spans="1:10" x14ac:dyDescent="0.3">
      <c r="A264" t="s">
        <v>2088</v>
      </c>
      <c r="B264" s="2">
        <v>45713</v>
      </c>
      <c r="C264" t="s">
        <v>681</v>
      </c>
      <c r="D264" t="s">
        <v>1632</v>
      </c>
      <c r="E264" t="s">
        <v>1779</v>
      </c>
      <c r="F264">
        <v>3</v>
      </c>
      <c r="G264">
        <v>553.12</v>
      </c>
      <c r="H264">
        <v>0.28000000000000003</v>
      </c>
      <c r="I264" t="s">
        <v>1829</v>
      </c>
      <c r="J264">
        <v>1194.7392</v>
      </c>
    </row>
    <row r="265" spans="1:10" x14ac:dyDescent="0.3">
      <c r="A265" t="s">
        <v>2089</v>
      </c>
      <c r="B265" s="2">
        <v>45826</v>
      </c>
      <c r="C265" t="s">
        <v>896</v>
      </c>
      <c r="D265" t="s">
        <v>1730</v>
      </c>
      <c r="E265" t="s">
        <v>1786</v>
      </c>
      <c r="F265">
        <v>2</v>
      </c>
      <c r="G265">
        <v>903.08</v>
      </c>
      <c r="H265">
        <v>0.18</v>
      </c>
      <c r="I265" t="s">
        <v>1829</v>
      </c>
      <c r="J265">
        <v>1481.0512000000001</v>
      </c>
    </row>
    <row r="266" spans="1:10" x14ac:dyDescent="0.3">
      <c r="A266" t="s">
        <v>2090</v>
      </c>
      <c r="B266" s="2">
        <v>45648</v>
      </c>
      <c r="C266" t="s">
        <v>1472</v>
      </c>
      <c r="D266" t="s">
        <v>1580</v>
      </c>
      <c r="E266" t="s">
        <v>1792</v>
      </c>
      <c r="F266">
        <v>4</v>
      </c>
      <c r="G266">
        <v>640.23</v>
      </c>
      <c r="H266">
        <v>0.06</v>
      </c>
      <c r="I266" t="s">
        <v>1829</v>
      </c>
      <c r="J266">
        <v>2407.2647999999999</v>
      </c>
    </row>
    <row r="267" spans="1:10" x14ac:dyDescent="0.3">
      <c r="A267" t="s">
        <v>2091</v>
      </c>
      <c r="B267" s="2">
        <v>45836</v>
      </c>
      <c r="C267" t="s">
        <v>478</v>
      </c>
      <c r="D267" t="s">
        <v>1590</v>
      </c>
      <c r="E267" t="s">
        <v>1776</v>
      </c>
      <c r="F267">
        <v>1</v>
      </c>
      <c r="G267">
        <v>518</v>
      </c>
      <c r="H267">
        <v>0.25</v>
      </c>
      <c r="I267" t="s">
        <v>1824</v>
      </c>
      <c r="J267">
        <v>388.5</v>
      </c>
    </row>
    <row r="268" spans="1:10" x14ac:dyDescent="0.3">
      <c r="A268" t="s">
        <v>2092</v>
      </c>
      <c r="B268" s="2">
        <v>45437</v>
      </c>
      <c r="C268" t="s">
        <v>1343</v>
      </c>
      <c r="D268" t="s">
        <v>1676</v>
      </c>
      <c r="E268" t="s">
        <v>1769</v>
      </c>
      <c r="F268">
        <v>4</v>
      </c>
      <c r="G268">
        <v>779.25</v>
      </c>
      <c r="H268">
        <v>0.25</v>
      </c>
      <c r="I268" t="s">
        <v>1824</v>
      </c>
      <c r="J268">
        <v>2337.75</v>
      </c>
    </row>
    <row r="269" spans="1:10" x14ac:dyDescent="0.3">
      <c r="A269" t="s">
        <v>2093</v>
      </c>
      <c r="B269" s="2">
        <v>45807</v>
      </c>
      <c r="C269" t="s">
        <v>411</v>
      </c>
      <c r="D269" t="s">
        <v>1714</v>
      </c>
      <c r="E269" t="s">
        <v>1779</v>
      </c>
      <c r="F269">
        <v>2</v>
      </c>
      <c r="G269">
        <v>467.75</v>
      </c>
      <c r="H269">
        <v>0.26</v>
      </c>
      <c r="I269" t="s">
        <v>1824</v>
      </c>
      <c r="J269">
        <v>692.27</v>
      </c>
    </row>
    <row r="270" spans="1:10" x14ac:dyDescent="0.3">
      <c r="A270" t="s">
        <v>2094</v>
      </c>
      <c r="B270" s="2">
        <v>45555</v>
      </c>
      <c r="C270" t="s">
        <v>1263</v>
      </c>
      <c r="D270" t="s">
        <v>1728</v>
      </c>
      <c r="E270" t="s">
        <v>1810</v>
      </c>
      <c r="F270">
        <v>3</v>
      </c>
      <c r="H270">
        <v>0.06</v>
      </c>
      <c r="I270" t="s">
        <v>1824</v>
      </c>
      <c r="J270">
        <v>315.24779999999998</v>
      </c>
    </row>
    <row r="271" spans="1:10" x14ac:dyDescent="0.3">
      <c r="A271" t="s">
        <v>2095</v>
      </c>
      <c r="B271" s="2">
        <v>45803</v>
      </c>
      <c r="C271" t="s">
        <v>711</v>
      </c>
      <c r="D271" t="s">
        <v>1622</v>
      </c>
      <c r="E271" t="s">
        <v>1752</v>
      </c>
      <c r="F271">
        <v>4</v>
      </c>
      <c r="G271">
        <v>747.01</v>
      </c>
      <c r="H271">
        <v>0.13</v>
      </c>
      <c r="I271" t="s">
        <v>1826</v>
      </c>
      <c r="J271">
        <v>2599.5947999999999</v>
      </c>
    </row>
    <row r="272" spans="1:10" x14ac:dyDescent="0.3">
      <c r="A272" t="s">
        <v>2096</v>
      </c>
      <c r="B272" s="2">
        <v>45735</v>
      </c>
      <c r="C272" t="s">
        <v>360</v>
      </c>
      <c r="D272" t="s">
        <v>1726</v>
      </c>
      <c r="E272" t="s">
        <v>1794</v>
      </c>
      <c r="F272">
        <v>4</v>
      </c>
      <c r="G272">
        <v>461.83</v>
      </c>
      <c r="H272">
        <v>0.28000000000000003</v>
      </c>
      <c r="I272" t="s">
        <v>1826</v>
      </c>
      <c r="J272">
        <v>1330.0704000000001</v>
      </c>
    </row>
    <row r="273" spans="1:10" x14ac:dyDescent="0.3">
      <c r="A273" t="s">
        <v>2097</v>
      </c>
      <c r="B273" s="2">
        <v>45750</v>
      </c>
      <c r="C273" t="s">
        <v>458</v>
      </c>
      <c r="D273" t="s">
        <v>1688</v>
      </c>
      <c r="E273" t="s">
        <v>1782</v>
      </c>
      <c r="F273">
        <v>2</v>
      </c>
      <c r="G273">
        <v>105.15</v>
      </c>
      <c r="H273">
        <v>0.06</v>
      </c>
      <c r="I273" t="s">
        <v>1824</v>
      </c>
      <c r="J273">
        <v>197.68199999999999</v>
      </c>
    </row>
    <row r="274" spans="1:10" x14ac:dyDescent="0.3">
      <c r="A274" t="s">
        <v>2098</v>
      </c>
      <c r="B274" s="2">
        <v>45693</v>
      </c>
      <c r="C274" t="s">
        <v>134</v>
      </c>
      <c r="D274" t="s">
        <v>1594</v>
      </c>
      <c r="E274" t="s">
        <v>1766</v>
      </c>
      <c r="F274">
        <v>3</v>
      </c>
      <c r="G274">
        <v>610.24</v>
      </c>
      <c r="H274">
        <v>0.17</v>
      </c>
      <c r="I274" t="s">
        <v>1829</v>
      </c>
      <c r="J274">
        <v>1519.4975999999999</v>
      </c>
    </row>
    <row r="275" spans="1:10" x14ac:dyDescent="0.3">
      <c r="A275" t="s">
        <v>2099</v>
      </c>
      <c r="B275" s="2">
        <v>45667</v>
      </c>
      <c r="C275" t="s">
        <v>984</v>
      </c>
      <c r="D275" t="s">
        <v>1696</v>
      </c>
      <c r="E275" t="s">
        <v>1782</v>
      </c>
      <c r="F275">
        <v>1</v>
      </c>
      <c r="G275">
        <v>872.12</v>
      </c>
      <c r="H275">
        <v>7.0000000000000007E-2</v>
      </c>
      <c r="I275" t="s">
        <v>1826</v>
      </c>
      <c r="J275">
        <v>811.07159999999999</v>
      </c>
    </row>
    <row r="276" spans="1:10" x14ac:dyDescent="0.3">
      <c r="A276" t="s">
        <v>2100</v>
      </c>
      <c r="B276" s="2">
        <v>45316</v>
      </c>
      <c r="C276" t="s">
        <v>1343</v>
      </c>
      <c r="D276" t="s">
        <v>1568</v>
      </c>
      <c r="E276" t="s">
        <v>1757</v>
      </c>
      <c r="F276">
        <v>1</v>
      </c>
      <c r="G276">
        <v>406.79</v>
      </c>
      <c r="H276">
        <v>0.03</v>
      </c>
      <c r="I276" t="s">
        <v>1829</v>
      </c>
      <c r="J276">
        <v>394.58629999999999</v>
      </c>
    </row>
    <row r="277" spans="1:10" x14ac:dyDescent="0.3">
      <c r="A277" t="s">
        <v>2101</v>
      </c>
      <c r="B277" s="2">
        <v>45932</v>
      </c>
      <c r="C277" t="s">
        <v>1163</v>
      </c>
      <c r="D277" t="s">
        <v>1656</v>
      </c>
      <c r="E277" t="s">
        <v>1799</v>
      </c>
      <c r="F277">
        <v>1</v>
      </c>
      <c r="G277">
        <v>606.01</v>
      </c>
      <c r="H277">
        <v>0.04</v>
      </c>
      <c r="I277" t="s">
        <v>1826</v>
      </c>
      <c r="J277">
        <v>581.76959999999997</v>
      </c>
    </row>
    <row r="278" spans="1:10" x14ac:dyDescent="0.3">
      <c r="A278" t="s">
        <v>2102</v>
      </c>
      <c r="B278" s="2">
        <v>45483</v>
      </c>
      <c r="C278" t="s">
        <v>1095</v>
      </c>
      <c r="D278" t="s">
        <v>1582</v>
      </c>
      <c r="E278" t="s">
        <v>1773</v>
      </c>
      <c r="F278">
        <v>4</v>
      </c>
      <c r="G278">
        <v>322.58</v>
      </c>
      <c r="H278">
        <v>0.06</v>
      </c>
      <c r="I278" t="s">
        <v>1824</v>
      </c>
      <c r="J278">
        <v>1212.9007999999999</v>
      </c>
    </row>
    <row r="279" spans="1:10" x14ac:dyDescent="0.3">
      <c r="A279" t="s">
        <v>2103</v>
      </c>
      <c r="B279" s="2">
        <v>45661</v>
      </c>
      <c r="C279" t="s">
        <v>1489</v>
      </c>
      <c r="D279" t="s">
        <v>1702</v>
      </c>
      <c r="E279" t="s">
        <v>1810</v>
      </c>
      <c r="F279">
        <v>4</v>
      </c>
      <c r="G279">
        <v>463.17</v>
      </c>
      <c r="H279">
        <v>0.06</v>
      </c>
      <c r="I279" t="s">
        <v>1826</v>
      </c>
      <c r="J279">
        <v>1741.5192</v>
      </c>
    </row>
    <row r="280" spans="1:10" x14ac:dyDescent="0.3">
      <c r="A280" t="s">
        <v>2104</v>
      </c>
      <c r="B280" s="2">
        <v>45798</v>
      </c>
      <c r="C280" t="s">
        <v>996</v>
      </c>
      <c r="D280" t="s">
        <v>1598</v>
      </c>
      <c r="E280" t="s">
        <v>1779</v>
      </c>
      <c r="F280">
        <v>4</v>
      </c>
      <c r="G280">
        <v>285.82</v>
      </c>
      <c r="H280">
        <v>0.18</v>
      </c>
      <c r="I280" t="s">
        <v>1826</v>
      </c>
      <c r="J280">
        <v>937.4896</v>
      </c>
    </row>
    <row r="281" spans="1:10" x14ac:dyDescent="0.3">
      <c r="A281" t="s">
        <v>2105</v>
      </c>
      <c r="B281" s="2">
        <v>45868</v>
      </c>
      <c r="C281" t="s">
        <v>1026</v>
      </c>
      <c r="D281" t="s">
        <v>1622</v>
      </c>
      <c r="E281" t="s">
        <v>1792</v>
      </c>
      <c r="F281">
        <v>3</v>
      </c>
      <c r="G281">
        <v>995.38</v>
      </c>
      <c r="H281">
        <v>0.1</v>
      </c>
      <c r="I281" t="s">
        <v>1826</v>
      </c>
      <c r="J281">
        <v>2687.5259999999998</v>
      </c>
    </row>
    <row r="282" spans="1:10" x14ac:dyDescent="0.3">
      <c r="A282" t="s">
        <v>2106</v>
      </c>
      <c r="B282" s="2">
        <v>45757</v>
      </c>
      <c r="C282" t="s">
        <v>414</v>
      </c>
      <c r="D282" t="s">
        <v>1672</v>
      </c>
      <c r="E282" t="s">
        <v>1782</v>
      </c>
      <c r="F282">
        <v>1</v>
      </c>
      <c r="G282">
        <v>329.31</v>
      </c>
      <c r="H282">
        <v>0.09</v>
      </c>
      <c r="I282" t="s">
        <v>1824</v>
      </c>
      <c r="J282">
        <v>299.6721</v>
      </c>
    </row>
    <row r="283" spans="1:10" x14ac:dyDescent="0.3">
      <c r="A283" t="s">
        <v>2107</v>
      </c>
      <c r="B283" s="2">
        <v>45475</v>
      </c>
      <c r="C283" t="s">
        <v>1507</v>
      </c>
      <c r="D283" t="s">
        <v>1642</v>
      </c>
      <c r="E283" t="s">
        <v>1804</v>
      </c>
      <c r="F283">
        <v>3</v>
      </c>
      <c r="G283">
        <v>64.2</v>
      </c>
      <c r="H283">
        <v>0.08</v>
      </c>
      <c r="I283" t="s">
        <v>1829</v>
      </c>
      <c r="J283">
        <v>177.19200000000001</v>
      </c>
    </row>
    <row r="284" spans="1:10" x14ac:dyDescent="0.3">
      <c r="A284" t="s">
        <v>2108</v>
      </c>
      <c r="B284" s="2">
        <v>45829</v>
      </c>
      <c r="C284" t="s">
        <v>836</v>
      </c>
      <c r="D284" t="s">
        <v>1570</v>
      </c>
      <c r="E284" t="s">
        <v>1797</v>
      </c>
      <c r="F284">
        <v>3</v>
      </c>
      <c r="G284">
        <v>697.13</v>
      </c>
      <c r="H284">
        <v>0.25</v>
      </c>
      <c r="I284" t="s">
        <v>1829</v>
      </c>
      <c r="J284">
        <v>1568.5425</v>
      </c>
    </row>
    <row r="285" spans="1:10" x14ac:dyDescent="0.3">
      <c r="A285" t="s">
        <v>2109</v>
      </c>
      <c r="B285" s="2">
        <v>45639</v>
      </c>
      <c r="C285" t="s">
        <v>97</v>
      </c>
      <c r="D285" t="s">
        <v>1565</v>
      </c>
      <c r="E285" t="s">
        <v>1773</v>
      </c>
      <c r="F285">
        <v>3</v>
      </c>
      <c r="G285">
        <v>134.30000000000001</v>
      </c>
      <c r="H285">
        <v>0.14000000000000001</v>
      </c>
      <c r="I285" t="s">
        <v>1824</v>
      </c>
      <c r="J285">
        <v>346.49400000000003</v>
      </c>
    </row>
    <row r="286" spans="1:10" x14ac:dyDescent="0.3">
      <c r="A286" t="s">
        <v>2110</v>
      </c>
      <c r="B286" s="2">
        <v>45518</v>
      </c>
      <c r="C286" t="s">
        <v>830</v>
      </c>
      <c r="D286" t="s">
        <v>1716</v>
      </c>
      <c r="E286" t="s">
        <v>1797</v>
      </c>
      <c r="F286">
        <v>1</v>
      </c>
      <c r="G286">
        <v>520.92999999999995</v>
      </c>
      <c r="H286">
        <v>0.15</v>
      </c>
      <c r="I286" t="s">
        <v>1824</v>
      </c>
      <c r="J286">
        <v>442.79050000000001</v>
      </c>
    </row>
    <row r="287" spans="1:10" x14ac:dyDescent="0.3">
      <c r="A287" t="s">
        <v>2111</v>
      </c>
      <c r="B287" s="2">
        <v>45721</v>
      </c>
      <c r="C287" t="s">
        <v>727</v>
      </c>
      <c r="D287" t="s">
        <v>1586</v>
      </c>
      <c r="E287" t="s">
        <v>1779</v>
      </c>
      <c r="F287">
        <v>2</v>
      </c>
      <c r="G287">
        <v>350.12</v>
      </c>
      <c r="H287">
        <v>0.21</v>
      </c>
      <c r="I287" t="s">
        <v>1829</v>
      </c>
      <c r="J287">
        <v>553.18960000000004</v>
      </c>
    </row>
    <row r="288" spans="1:10" x14ac:dyDescent="0.3">
      <c r="A288" t="s">
        <v>2112</v>
      </c>
      <c r="B288" s="2">
        <v>45308</v>
      </c>
      <c r="C288" t="s">
        <v>1437</v>
      </c>
      <c r="D288" t="s">
        <v>1644</v>
      </c>
      <c r="E288" t="s">
        <v>1813</v>
      </c>
      <c r="F288">
        <v>3</v>
      </c>
      <c r="G288">
        <v>807.95</v>
      </c>
      <c r="H288">
        <v>0.1</v>
      </c>
      <c r="I288" t="s">
        <v>1826</v>
      </c>
      <c r="J288">
        <v>2181.4650000000011</v>
      </c>
    </row>
    <row r="289" spans="1:10" x14ac:dyDescent="0.3">
      <c r="A289" t="s">
        <v>2113</v>
      </c>
      <c r="B289" s="2">
        <v>45889</v>
      </c>
      <c r="C289" t="s">
        <v>1053</v>
      </c>
      <c r="D289" t="s">
        <v>1624</v>
      </c>
      <c r="E289" t="s">
        <v>1776</v>
      </c>
      <c r="F289">
        <v>4</v>
      </c>
      <c r="G289">
        <v>766.03</v>
      </c>
      <c r="H289">
        <v>0.28999999999999998</v>
      </c>
      <c r="I289" t="s">
        <v>1826</v>
      </c>
      <c r="J289">
        <v>2175.5252</v>
      </c>
    </row>
    <row r="290" spans="1:10" x14ac:dyDescent="0.3">
      <c r="A290" t="s">
        <v>2114</v>
      </c>
      <c r="B290" s="2">
        <v>45386</v>
      </c>
      <c r="C290" t="s">
        <v>601</v>
      </c>
      <c r="D290" t="s">
        <v>1662</v>
      </c>
      <c r="E290" t="s">
        <v>1782</v>
      </c>
      <c r="F290">
        <v>3</v>
      </c>
      <c r="G290">
        <v>545.1</v>
      </c>
      <c r="H290">
        <v>0.08</v>
      </c>
      <c r="I290" t="s">
        <v>1829</v>
      </c>
      <c r="J290">
        <v>1504.4760000000001</v>
      </c>
    </row>
    <row r="291" spans="1:10" x14ac:dyDescent="0.3">
      <c r="A291" t="s">
        <v>2115</v>
      </c>
      <c r="B291" s="2">
        <v>45438</v>
      </c>
      <c r="C291" t="s">
        <v>839</v>
      </c>
      <c r="D291" t="s">
        <v>1678</v>
      </c>
      <c r="E291" t="s">
        <v>1779</v>
      </c>
      <c r="F291">
        <v>1</v>
      </c>
      <c r="G291">
        <v>203.61</v>
      </c>
      <c r="H291">
        <v>0.24</v>
      </c>
      <c r="I291" t="s">
        <v>1829</v>
      </c>
      <c r="J291">
        <v>154.74359999999999</v>
      </c>
    </row>
    <row r="292" spans="1:10" x14ac:dyDescent="0.3">
      <c r="A292" t="s">
        <v>2116</v>
      </c>
      <c r="B292" s="2">
        <v>45856</v>
      </c>
      <c r="C292" t="s">
        <v>1295</v>
      </c>
      <c r="D292" t="s">
        <v>1742</v>
      </c>
      <c r="E292" t="s">
        <v>1801</v>
      </c>
      <c r="F292">
        <v>4</v>
      </c>
      <c r="G292">
        <v>493.8</v>
      </c>
      <c r="H292">
        <v>0.24</v>
      </c>
      <c r="I292" t="s">
        <v>1829</v>
      </c>
      <c r="J292">
        <v>1501.152</v>
      </c>
    </row>
    <row r="293" spans="1:10" x14ac:dyDescent="0.3">
      <c r="A293" t="s">
        <v>2117</v>
      </c>
      <c r="B293" s="2">
        <v>45485</v>
      </c>
      <c r="C293" t="s">
        <v>78</v>
      </c>
      <c r="D293" t="s">
        <v>1630</v>
      </c>
      <c r="E293" t="s">
        <v>1807</v>
      </c>
      <c r="F293">
        <v>1</v>
      </c>
      <c r="G293">
        <v>640.54999999999995</v>
      </c>
      <c r="H293">
        <v>0.25</v>
      </c>
      <c r="I293" t="s">
        <v>1824</v>
      </c>
      <c r="J293">
        <v>480.41250000000002</v>
      </c>
    </row>
    <row r="294" spans="1:10" x14ac:dyDescent="0.3">
      <c r="A294" t="s">
        <v>2118</v>
      </c>
      <c r="B294" s="2">
        <v>45545</v>
      </c>
      <c r="C294" t="s">
        <v>414</v>
      </c>
      <c r="D294" t="s">
        <v>1696</v>
      </c>
      <c r="E294" t="s">
        <v>1769</v>
      </c>
      <c r="F294">
        <v>1</v>
      </c>
      <c r="G294">
        <v>702.53</v>
      </c>
      <c r="H294">
        <v>0.3</v>
      </c>
      <c r="I294" t="s">
        <v>1824</v>
      </c>
      <c r="J294">
        <v>491.77100000000002</v>
      </c>
    </row>
    <row r="295" spans="1:10" x14ac:dyDescent="0.3">
      <c r="A295" t="s">
        <v>2119</v>
      </c>
      <c r="B295" s="2">
        <v>45826</v>
      </c>
      <c r="C295" t="s">
        <v>724</v>
      </c>
      <c r="D295" t="s">
        <v>1626</v>
      </c>
      <c r="E295" t="s">
        <v>1782</v>
      </c>
      <c r="F295">
        <v>4</v>
      </c>
      <c r="G295">
        <v>139.94</v>
      </c>
      <c r="H295">
        <v>0.24</v>
      </c>
      <c r="I295" t="s">
        <v>1824</v>
      </c>
      <c r="J295">
        <v>425.41759999999999</v>
      </c>
    </row>
    <row r="296" spans="1:10" x14ac:dyDescent="0.3">
      <c r="A296" t="s">
        <v>2120</v>
      </c>
      <c r="B296" s="2">
        <v>45654</v>
      </c>
      <c r="C296" t="s">
        <v>881</v>
      </c>
      <c r="D296" t="s">
        <v>1586</v>
      </c>
      <c r="E296" t="s">
        <v>1782</v>
      </c>
      <c r="F296">
        <v>2</v>
      </c>
      <c r="G296">
        <v>230.85</v>
      </c>
      <c r="H296">
        <v>0.18</v>
      </c>
      <c r="I296" t="s">
        <v>1824</v>
      </c>
      <c r="J296">
        <v>378.59399999999999</v>
      </c>
    </row>
    <row r="297" spans="1:10" x14ac:dyDescent="0.3">
      <c r="A297" t="s">
        <v>2121</v>
      </c>
      <c r="B297" s="2">
        <v>45556</v>
      </c>
      <c r="C297" t="s">
        <v>687</v>
      </c>
      <c r="D297" t="s">
        <v>1718</v>
      </c>
      <c r="E297" t="s">
        <v>1807</v>
      </c>
      <c r="F297">
        <v>4</v>
      </c>
      <c r="G297">
        <v>626.35</v>
      </c>
      <c r="H297">
        <v>0.25</v>
      </c>
      <c r="I297" t="s">
        <v>1829</v>
      </c>
      <c r="J297">
        <v>1879.05</v>
      </c>
    </row>
    <row r="298" spans="1:10" x14ac:dyDescent="0.3">
      <c r="A298" t="s">
        <v>2122</v>
      </c>
      <c r="B298" s="2">
        <v>45434</v>
      </c>
      <c r="C298" t="s">
        <v>298</v>
      </c>
      <c r="D298" t="s">
        <v>1630</v>
      </c>
      <c r="E298" t="s">
        <v>1799</v>
      </c>
      <c r="F298">
        <v>4</v>
      </c>
      <c r="G298">
        <v>108.55</v>
      </c>
      <c r="H298">
        <v>0.18</v>
      </c>
      <c r="I298" t="s">
        <v>1826</v>
      </c>
      <c r="J298">
        <v>356.04399999999998</v>
      </c>
    </row>
    <row r="299" spans="1:10" x14ac:dyDescent="0.3">
      <c r="A299" t="s">
        <v>2123</v>
      </c>
      <c r="B299" s="2">
        <v>45871</v>
      </c>
      <c r="C299" t="s">
        <v>628</v>
      </c>
      <c r="D299" t="s">
        <v>1582</v>
      </c>
      <c r="E299" t="s">
        <v>1757</v>
      </c>
      <c r="F299">
        <v>4</v>
      </c>
      <c r="G299">
        <v>353.67</v>
      </c>
      <c r="H299">
        <v>0.03</v>
      </c>
      <c r="I299" t="s">
        <v>1829</v>
      </c>
      <c r="J299">
        <v>1372.2396000000001</v>
      </c>
    </row>
    <row r="300" spans="1:10" x14ac:dyDescent="0.3">
      <c r="A300" t="s">
        <v>2124</v>
      </c>
      <c r="B300" s="2">
        <v>45583</v>
      </c>
      <c r="C300" t="s">
        <v>241</v>
      </c>
      <c r="D300" t="s">
        <v>1728</v>
      </c>
      <c r="E300" t="s">
        <v>1757</v>
      </c>
      <c r="F300">
        <v>4</v>
      </c>
      <c r="G300">
        <v>61.98</v>
      </c>
      <c r="H300">
        <v>0.16</v>
      </c>
      <c r="I300" t="s">
        <v>1824</v>
      </c>
      <c r="J300">
        <v>208.25280000000001</v>
      </c>
    </row>
    <row r="301" spans="1:10" x14ac:dyDescent="0.3">
      <c r="A301" t="s">
        <v>2125</v>
      </c>
      <c r="B301" s="2">
        <v>45348</v>
      </c>
      <c r="C301" t="s">
        <v>702</v>
      </c>
      <c r="D301" t="s">
        <v>1592</v>
      </c>
      <c r="E301" t="s">
        <v>1813</v>
      </c>
      <c r="F301">
        <v>2</v>
      </c>
      <c r="G301">
        <v>873.1</v>
      </c>
      <c r="H301">
        <v>0.12</v>
      </c>
      <c r="I301" t="s">
        <v>1826</v>
      </c>
      <c r="J301">
        <v>1536.6559999999999</v>
      </c>
    </row>
    <row r="302" spans="1:10" x14ac:dyDescent="0.3">
      <c r="A302" t="s">
        <v>2126</v>
      </c>
      <c r="B302" s="2">
        <v>45268</v>
      </c>
      <c r="C302" t="s">
        <v>648</v>
      </c>
      <c r="D302" t="s">
        <v>1572</v>
      </c>
      <c r="E302" t="s">
        <v>1801</v>
      </c>
      <c r="F302">
        <v>4</v>
      </c>
      <c r="G302">
        <v>889.47</v>
      </c>
      <c r="H302">
        <v>0.24</v>
      </c>
      <c r="I302" t="s">
        <v>1824</v>
      </c>
      <c r="J302">
        <v>2703.9888000000001</v>
      </c>
    </row>
    <row r="303" spans="1:10" x14ac:dyDescent="0.3">
      <c r="A303" t="s">
        <v>2127</v>
      </c>
      <c r="B303" s="2">
        <v>45596</v>
      </c>
      <c r="C303" t="s">
        <v>118</v>
      </c>
      <c r="D303" t="s">
        <v>1696</v>
      </c>
      <c r="E303" t="s">
        <v>1792</v>
      </c>
      <c r="F303">
        <v>3</v>
      </c>
      <c r="G303">
        <v>803.76</v>
      </c>
      <c r="H303">
        <v>0.19</v>
      </c>
      <c r="I303" t="s">
        <v>1829</v>
      </c>
      <c r="J303">
        <v>1953.1368</v>
      </c>
    </row>
    <row r="304" spans="1:10" x14ac:dyDescent="0.3">
      <c r="A304" t="s">
        <v>2128</v>
      </c>
      <c r="B304" s="2">
        <v>45624</v>
      </c>
      <c r="C304" t="s">
        <v>1443</v>
      </c>
      <c r="D304" t="s">
        <v>1698</v>
      </c>
      <c r="E304" t="s">
        <v>1773</v>
      </c>
      <c r="F304">
        <v>2</v>
      </c>
      <c r="G304">
        <v>865.14</v>
      </c>
      <c r="H304">
        <v>0.2</v>
      </c>
      <c r="I304" t="s">
        <v>1826</v>
      </c>
      <c r="J304">
        <v>1384.2239999999999</v>
      </c>
    </row>
    <row r="305" spans="1:10" x14ac:dyDescent="0.3">
      <c r="A305" t="s">
        <v>2129</v>
      </c>
      <c r="B305" s="2">
        <v>45813</v>
      </c>
      <c r="C305" t="s">
        <v>347</v>
      </c>
      <c r="D305" t="s">
        <v>1610</v>
      </c>
      <c r="E305" t="s">
        <v>1786</v>
      </c>
      <c r="F305">
        <v>2</v>
      </c>
      <c r="G305">
        <v>916.49</v>
      </c>
      <c r="H305">
        <v>0.3</v>
      </c>
      <c r="I305" t="s">
        <v>1829</v>
      </c>
      <c r="J305">
        <v>1283.086</v>
      </c>
    </row>
    <row r="306" spans="1:10" x14ac:dyDescent="0.3">
      <c r="A306" t="s">
        <v>2130</v>
      </c>
      <c r="B306" s="2">
        <v>45615</v>
      </c>
      <c r="C306" t="s">
        <v>164</v>
      </c>
      <c r="D306" t="s">
        <v>1650</v>
      </c>
      <c r="E306" t="s">
        <v>1794</v>
      </c>
      <c r="F306">
        <v>3</v>
      </c>
      <c r="G306">
        <v>781.39</v>
      </c>
      <c r="H306">
        <v>0.12</v>
      </c>
      <c r="I306" t="s">
        <v>1824</v>
      </c>
      <c r="J306">
        <v>2062.8696</v>
      </c>
    </row>
    <row r="307" spans="1:10" x14ac:dyDescent="0.3">
      <c r="A307" t="s">
        <v>2131</v>
      </c>
      <c r="B307" s="2">
        <v>45431</v>
      </c>
      <c r="C307" t="s">
        <v>687</v>
      </c>
      <c r="D307" t="s">
        <v>1624</v>
      </c>
      <c r="E307" t="s">
        <v>1794</v>
      </c>
      <c r="F307">
        <v>4</v>
      </c>
      <c r="G307">
        <v>619.74</v>
      </c>
      <c r="H307">
        <v>0.13</v>
      </c>
      <c r="I307" t="s">
        <v>1829</v>
      </c>
      <c r="J307">
        <v>2156.6952000000001</v>
      </c>
    </row>
    <row r="308" spans="1:10" x14ac:dyDescent="0.3">
      <c r="A308" t="s">
        <v>2132</v>
      </c>
      <c r="B308" s="2">
        <v>45679</v>
      </c>
      <c r="C308" t="s">
        <v>1481</v>
      </c>
      <c r="D308" t="s">
        <v>1672</v>
      </c>
      <c r="E308" t="s">
        <v>1799</v>
      </c>
      <c r="F308">
        <v>2</v>
      </c>
      <c r="G308">
        <v>837.76</v>
      </c>
      <c r="H308">
        <v>0.03</v>
      </c>
      <c r="I308" t="s">
        <v>1829</v>
      </c>
      <c r="J308">
        <v>1625.2544</v>
      </c>
    </row>
    <row r="309" spans="1:10" x14ac:dyDescent="0.3">
      <c r="A309" t="s">
        <v>2133</v>
      </c>
      <c r="B309" s="2">
        <v>45842</v>
      </c>
      <c r="C309" t="s">
        <v>1395</v>
      </c>
      <c r="D309" t="s">
        <v>1728</v>
      </c>
      <c r="E309" t="s">
        <v>1757</v>
      </c>
      <c r="F309">
        <v>3</v>
      </c>
      <c r="G309">
        <v>135.94</v>
      </c>
      <c r="H309">
        <v>0.2</v>
      </c>
      <c r="I309" t="s">
        <v>1824</v>
      </c>
      <c r="J309">
        <v>326.25599999999997</v>
      </c>
    </row>
    <row r="310" spans="1:10" x14ac:dyDescent="0.3">
      <c r="A310" t="s">
        <v>2134</v>
      </c>
      <c r="B310" s="2">
        <v>45796</v>
      </c>
      <c r="C310" t="s">
        <v>1475</v>
      </c>
      <c r="D310" t="s">
        <v>1696</v>
      </c>
      <c r="E310" t="s">
        <v>1757</v>
      </c>
      <c r="F310">
        <v>4</v>
      </c>
      <c r="G310">
        <v>396.53</v>
      </c>
      <c r="H310">
        <v>7.0000000000000007E-2</v>
      </c>
      <c r="I310" t="s">
        <v>1826</v>
      </c>
      <c r="J310">
        <v>1475.0916</v>
      </c>
    </row>
    <row r="311" spans="1:10" x14ac:dyDescent="0.3">
      <c r="A311" t="s">
        <v>2135</v>
      </c>
      <c r="B311" s="2">
        <v>45264</v>
      </c>
      <c r="C311" t="s">
        <v>713</v>
      </c>
      <c r="D311" t="s">
        <v>1606</v>
      </c>
      <c r="E311" t="s">
        <v>1799</v>
      </c>
      <c r="F311">
        <v>2</v>
      </c>
      <c r="G311">
        <v>722.45</v>
      </c>
      <c r="H311">
        <v>0.22</v>
      </c>
      <c r="I311" t="s">
        <v>1826</v>
      </c>
      <c r="J311">
        <v>1127.0219999999999</v>
      </c>
    </row>
    <row r="312" spans="1:10" x14ac:dyDescent="0.3">
      <c r="A312" t="s">
        <v>2136</v>
      </c>
      <c r="B312" s="2">
        <v>45504</v>
      </c>
      <c r="C312" t="s">
        <v>181</v>
      </c>
      <c r="D312" t="s">
        <v>1676</v>
      </c>
      <c r="E312" t="s">
        <v>1761</v>
      </c>
      <c r="F312">
        <v>2</v>
      </c>
      <c r="G312">
        <v>138.41</v>
      </c>
      <c r="H312">
        <v>0.02</v>
      </c>
      <c r="I312" t="s">
        <v>1824</v>
      </c>
      <c r="J312">
        <v>271.28359999999998</v>
      </c>
    </row>
    <row r="313" spans="1:10" x14ac:dyDescent="0.3">
      <c r="A313" t="s">
        <v>2137</v>
      </c>
      <c r="B313" s="2">
        <v>45679</v>
      </c>
      <c r="C313" t="s">
        <v>435</v>
      </c>
      <c r="D313" t="s">
        <v>1708</v>
      </c>
      <c r="E313" t="s">
        <v>1761</v>
      </c>
      <c r="F313">
        <v>4</v>
      </c>
      <c r="G313">
        <v>741.51</v>
      </c>
      <c r="H313">
        <v>0.09</v>
      </c>
      <c r="I313" t="s">
        <v>1829</v>
      </c>
      <c r="J313">
        <v>2699.0963999999999</v>
      </c>
    </row>
    <row r="314" spans="1:10" x14ac:dyDescent="0.3">
      <c r="A314" t="s">
        <v>2138</v>
      </c>
      <c r="B314" s="2">
        <v>45611</v>
      </c>
      <c r="C314" t="s">
        <v>100</v>
      </c>
      <c r="D314" t="s">
        <v>1708</v>
      </c>
      <c r="E314" t="s">
        <v>1807</v>
      </c>
      <c r="F314">
        <v>2</v>
      </c>
      <c r="G314">
        <v>588.9</v>
      </c>
      <c r="H314">
        <v>0.19</v>
      </c>
      <c r="I314" t="s">
        <v>1826</v>
      </c>
      <c r="J314">
        <v>954.01800000000003</v>
      </c>
    </row>
    <row r="315" spans="1:10" x14ac:dyDescent="0.3">
      <c r="A315" t="s">
        <v>2139</v>
      </c>
      <c r="B315" s="2">
        <v>45389</v>
      </c>
      <c r="C315" t="s">
        <v>960</v>
      </c>
      <c r="D315" t="s">
        <v>1648</v>
      </c>
      <c r="E315" t="s">
        <v>1761</v>
      </c>
      <c r="F315">
        <v>1</v>
      </c>
      <c r="G315">
        <v>88.92</v>
      </c>
      <c r="H315">
        <v>0.19</v>
      </c>
      <c r="I315" t="s">
        <v>1826</v>
      </c>
      <c r="J315">
        <v>72.025200000000012</v>
      </c>
    </row>
    <row r="316" spans="1:10" x14ac:dyDescent="0.3">
      <c r="A316" t="s">
        <v>2140</v>
      </c>
      <c r="B316" s="2">
        <v>45339</v>
      </c>
      <c r="C316" t="s">
        <v>411</v>
      </c>
      <c r="D316" t="s">
        <v>1670</v>
      </c>
      <c r="E316" t="s">
        <v>1804</v>
      </c>
      <c r="F316">
        <v>1</v>
      </c>
      <c r="G316">
        <v>299.13</v>
      </c>
      <c r="H316">
        <v>0.1</v>
      </c>
      <c r="I316" t="s">
        <v>1829</v>
      </c>
      <c r="J316">
        <v>269.21699999999998</v>
      </c>
    </row>
    <row r="317" spans="1:10" x14ac:dyDescent="0.3">
      <c r="A317" t="s">
        <v>2141</v>
      </c>
      <c r="B317" s="2">
        <v>45433</v>
      </c>
      <c r="C317" t="s">
        <v>405</v>
      </c>
      <c r="D317" t="s">
        <v>1702</v>
      </c>
      <c r="E317" t="s">
        <v>1766</v>
      </c>
      <c r="F317">
        <v>2</v>
      </c>
      <c r="G317">
        <v>548.29999999999995</v>
      </c>
      <c r="H317">
        <v>0.23</v>
      </c>
      <c r="I317" t="s">
        <v>1824</v>
      </c>
      <c r="J317">
        <v>844.38199999999995</v>
      </c>
    </row>
    <row r="318" spans="1:10" x14ac:dyDescent="0.3">
      <c r="A318" t="s">
        <v>2142</v>
      </c>
      <c r="B318" s="2">
        <v>45435</v>
      </c>
      <c r="C318" t="s">
        <v>836</v>
      </c>
      <c r="D318" t="s">
        <v>1656</v>
      </c>
      <c r="E318" t="s">
        <v>1789</v>
      </c>
      <c r="F318">
        <v>3</v>
      </c>
      <c r="G318">
        <v>977.55</v>
      </c>
      <c r="H318">
        <v>0.02</v>
      </c>
      <c r="I318" t="s">
        <v>1826</v>
      </c>
      <c r="J318">
        <v>2873.9969999999989</v>
      </c>
    </row>
    <row r="319" spans="1:10" x14ac:dyDescent="0.3">
      <c r="A319" t="s">
        <v>2143</v>
      </c>
      <c r="B319" s="2">
        <v>45823</v>
      </c>
      <c r="C319" t="s">
        <v>1086</v>
      </c>
      <c r="D319" t="s">
        <v>1636</v>
      </c>
      <c r="E319" t="s">
        <v>1810</v>
      </c>
      <c r="F319">
        <v>1</v>
      </c>
      <c r="G319">
        <v>459.42</v>
      </c>
      <c r="H319">
        <v>0.28000000000000003</v>
      </c>
      <c r="I319" t="s">
        <v>1829</v>
      </c>
      <c r="J319">
        <v>330.7824</v>
      </c>
    </row>
    <row r="320" spans="1:10" x14ac:dyDescent="0.3">
      <c r="A320" t="s">
        <v>2144</v>
      </c>
      <c r="B320" s="2">
        <v>45663</v>
      </c>
      <c r="C320" t="s">
        <v>318</v>
      </c>
      <c r="D320" t="s">
        <v>1549</v>
      </c>
      <c r="E320" t="s">
        <v>1769</v>
      </c>
      <c r="F320">
        <v>2</v>
      </c>
      <c r="G320">
        <v>123.19</v>
      </c>
      <c r="H320">
        <v>0.19</v>
      </c>
      <c r="I320" t="s">
        <v>1824</v>
      </c>
      <c r="J320">
        <v>199.56780000000001</v>
      </c>
    </row>
    <row r="321" spans="1:10" x14ac:dyDescent="0.3">
      <c r="A321" t="s">
        <v>2145</v>
      </c>
      <c r="B321" s="2">
        <v>45879</v>
      </c>
      <c r="C321" t="s">
        <v>1121</v>
      </c>
      <c r="D321" t="s">
        <v>1658</v>
      </c>
      <c r="E321" t="s">
        <v>1813</v>
      </c>
      <c r="F321">
        <v>1</v>
      </c>
      <c r="G321">
        <v>222.95</v>
      </c>
      <c r="H321">
        <v>0.02</v>
      </c>
      <c r="I321" t="s">
        <v>1826</v>
      </c>
      <c r="J321">
        <v>218.49100000000001</v>
      </c>
    </row>
    <row r="322" spans="1:10" x14ac:dyDescent="0.3">
      <c r="A322" t="s">
        <v>2146</v>
      </c>
      <c r="B322" s="2">
        <v>45840</v>
      </c>
      <c r="C322" t="s">
        <v>1044</v>
      </c>
      <c r="D322" t="s">
        <v>1612</v>
      </c>
      <c r="E322" t="s">
        <v>1769</v>
      </c>
      <c r="F322">
        <v>3</v>
      </c>
      <c r="G322">
        <v>601.92999999999995</v>
      </c>
      <c r="H322">
        <v>0.14000000000000001</v>
      </c>
      <c r="I322" t="s">
        <v>1824</v>
      </c>
      <c r="J322">
        <v>1552.9793999999999</v>
      </c>
    </row>
    <row r="323" spans="1:10" x14ac:dyDescent="0.3">
      <c r="A323" t="s">
        <v>2147</v>
      </c>
      <c r="B323" s="2">
        <v>45380</v>
      </c>
      <c r="C323" t="s">
        <v>939</v>
      </c>
      <c r="D323" t="s">
        <v>1686</v>
      </c>
      <c r="E323" t="s">
        <v>1761</v>
      </c>
      <c r="F323">
        <v>1</v>
      </c>
      <c r="G323">
        <v>564.1</v>
      </c>
      <c r="H323">
        <v>0.03</v>
      </c>
      <c r="I323" t="s">
        <v>1824</v>
      </c>
      <c r="J323">
        <v>547.17700000000002</v>
      </c>
    </row>
    <row r="324" spans="1:10" x14ac:dyDescent="0.3">
      <c r="A324" t="s">
        <v>2148</v>
      </c>
      <c r="B324" s="2">
        <v>45672</v>
      </c>
      <c r="C324" t="s">
        <v>341</v>
      </c>
      <c r="D324" t="s">
        <v>1708</v>
      </c>
      <c r="E324" t="s">
        <v>1773</v>
      </c>
      <c r="F324">
        <v>1</v>
      </c>
      <c r="G324">
        <v>516.62</v>
      </c>
      <c r="H324">
        <v>0.18</v>
      </c>
      <c r="I324" t="s">
        <v>1824</v>
      </c>
      <c r="J324">
        <v>423.62840000000011</v>
      </c>
    </row>
    <row r="325" spans="1:10" x14ac:dyDescent="0.3">
      <c r="A325" t="s">
        <v>2149</v>
      </c>
      <c r="B325" s="2">
        <v>45497</v>
      </c>
      <c r="C325" t="s">
        <v>1357</v>
      </c>
      <c r="D325" t="s">
        <v>1674</v>
      </c>
      <c r="E325" t="s">
        <v>1794</v>
      </c>
      <c r="F325">
        <v>1</v>
      </c>
      <c r="G325">
        <v>934.75</v>
      </c>
      <c r="H325">
        <v>0.11</v>
      </c>
      <c r="I325" t="s">
        <v>1826</v>
      </c>
      <c r="J325">
        <v>831.92750000000001</v>
      </c>
    </row>
    <row r="326" spans="1:10" x14ac:dyDescent="0.3">
      <c r="A326" t="s">
        <v>2150</v>
      </c>
      <c r="B326" s="2">
        <v>45407</v>
      </c>
      <c r="C326" t="s">
        <v>752</v>
      </c>
      <c r="D326" t="s">
        <v>1744</v>
      </c>
      <c r="E326" t="s">
        <v>1779</v>
      </c>
      <c r="F326">
        <v>4</v>
      </c>
      <c r="G326">
        <v>548.44000000000005</v>
      </c>
      <c r="H326">
        <v>0.05</v>
      </c>
      <c r="I326" t="s">
        <v>1826</v>
      </c>
      <c r="J326">
        <v>2084.0720000000001</v>
      </c>
    </row>
    <row r="327" spans="1:10" x14ac:dyDescent="0.3">
      <c r="A327" t="s">
        <v>2151</v>
      </c>
      <c r="B327" s="2">
        <v>45764</v>
      </c>
      <c r="C327" t="s">
        <v>63</v>
      </c>
      <c r="D327" t="s">
        <v>1622</v>
      </c>
      <c r="E327" t="s">
        <v>1766</v>
      </c>
      <c r="F327">
        <v>3</v>
      </c>
      <c r="G327">
        <v>361.11</v>
      </c>
      <c r="H327">
        <v>0.06</v>
      </c>
      <c r="I327" t="s">
        <v>1824</v>
      </c>
      <c r="J327">
        <v>1018.3302</v>
      </c>
    </row>
    <row r="328" spans="1:10" x14ac:dyDescent="0.3">
      <c r="A328" t="s">
        <v>2152</v>
      </c>
      <c r="B328" s="2">
        <v>45924</v>
      </c>
      <c r="C328" t="s">
        <v>616</v>
      </c>
      <c r="D328" t="s">
        <v>1574</v>
      </c>
      <c r="E328" t="s">
        <v>1757</v>
      </c>
      <c r="F328">
        <v>2</v>
      </c>
      <c r="G328">
        <v>610.37</v>
      </c>
      <c r="H328">
        <v>0.1</v>
      </c>
      <c r="I328" t="s">
        <v>1826</v>
      </c>
      <c r="J328">
        <v>1098.6659999999999</v>
      </c>
    </row>
    <row r="329" spans="1:10" x14ac:dyDescent="0.3">
      <c r="A329" t="s">
        <v>2153</v>
      </c>
      <c r="B329" s="2">
        <v>45240</v>
      </c>
      <c r="C329" t="s">
        <v>1050</v>
      </c>
      <c r="D329" t="s">
        <v>1650</v>
      </c>
      <c r="E329" t="s">
        <v>1804</v>
      </c>
      <c r="F329">
        <v>1</v>
      </c>
      <c r="G329">
        <v>272.2</v>
      </c>
      <c r="H329">
        <v>0.3</v>
      </c>
      <c r="I329" t="s">
        <v>1824</v>
      </c>
      <c r="J329">
        <v>190.54</v>
      </c>
    </row>
    <row r="330" spans="1:10" x14ac:dyDescent="0.3">
      <c r="A330" t="s">
        <v>2154</v>
      </c>
      <c r="B330" s="2">
        <v>45349</v>
      </c>
      <c r="C330" t="s">
        <v>1357</v>
      </c>
      <c r="D330" t="s">
        <v>1702</v>
      </c>
      <c r="E330" t="s">
        <v>1776</v>
      </c>
      <c r="F330">
        <v>3</v>
      </c>
      <c r="G330">
        <v>573.1</v>
      </c>
      <c r="H330">
        <v>0.16</v>
      </c>
      <c r="I330" t="s">
        <v>1829</v>
      </c>
      <c r="J330">
        <v>1444.212</v>
      </c>
    </row>
    <row r="331" spans="1:10" x14ac:dyDescent="0.3">
      <c r="A331" t="s">
        <v>2155</v>
      </c>
      <c r="B331" s="2">
        <v>45756</v>
      </c>
      <c r="C331" t="s">
        <v>1014</v>
      </c>
      <c r="D331" t="s">
        <v>1557</v>
      </c>
      <c r="E331" t="s">
        <v>1752</v>
      </c>
      <c r="F331">
        <v>4</v>
      </c>
      <c r="G331">
        <v>24.72</v>
      </c>
      <c r="H331">
        <v>0.28000000000000003</v>
      </c>
      <c r="I331" t="s">
        <v>1824</v>
      </c>
      <c r="J331">
        <v>71.193599999999989</v>
      </c>
    </row>
    <row r="332" spans="1:10" x14ac:dyDescent="0.3">
      <c r="A332" t="s">
        <v>2156</v>
      </c>
      <c r="B332" s="2">
        <v>45478</v>
      </c>
      <c r="C332" t="s">
        <v>803</v>
      </c>
      <c r="D332" t="s">
        <v>1565</v>
      </c>
      <c r="E332" t="s">
        <v>1786</v>
      </c>
      <c r="F332">
        <v>3</v>
      </c>
      <c r="G332">
        <v>268.89</v>
      </c>
      <c r="H332">
        <v>7.0000000000000007E-2</v>
      </c>
      <c r="I332" t="s">
        <v>1829</v>
      </c>
      <c r="J332">
        <v>750.20309999999995</v>
      </c>
    </row>
    <row r="333" spans="1:10" x14ac:dyDescent="0.3">
      <c r="A333" t="s">
        <v>2157</v>
      </c>
      <c r="B333" s="2">
        <v>45890</v>
      </c>
      <c r="C333" t="s">
        <v>821</v>
      </c>
      <c r="D333" t="s">
        <v>1684</v>
      </c>
      <c r="E333" t="s">
        <v>1786</v>
      </c>
      <c r="F333">
        <v>1</v>
      </c>
      <c r="G333">
        <v>78.5</v>
      </c>
      <c r="H333">
        <v>0.17</v>
      </c>
      <c r="I333" t="s">
        <v>1829</v>
      </c>
      <c r="J333">
        <v>65.155000000000001</v>
      </c>
    </row>
    <row r="334" spans="1:10" x14ac:dyDescent="0.3">
      <c r="A334" t="s">
        <v>2158</v>
      </c>
      <c r="B334" s="2">
        <v>45815</v>
      </c>
      <c r="C334" t="s">
        <v>455</v>
      </c>
      <c r="D334" t="s">
        <v>1620</v>
      </c>
      <c r="E334" t="s">
        <v>1769</v>
      </c>
      <c r="F334">
        <v>3</v>
      </c>
      <c r="G334">
        <v>399.42</v>
      </c>
      <c r="H334">
        <v>0.02</v>
      </c>
      <c r="I334" t="s">
        <v>1824</v>
      </c>
      <c r="J334">
        <v>1174.2947999999999</v>
      </c>
    </row>
    <row r="335" spans="1:10" x14ac:dyDescent="0.3">
      <c r="A335" t="s">
        <v>2159</v>
      </c>
      <c r="B335" s="2">
        <v>45891</v>
      </c>
      <c r="C335" t="s">
        <v>307</v>
      </c>
      <c r="D335" t="s">
        <v>1610</v>
      </c>
      <c r="E335" t="s">
        <v>1813</v>
      </c>
      <c r="F335">
        <v>3</v>
      </c>
      <c r="G335">
        <v>455.82</v>
      </c>
      <c r="H335">
        <v>0.01</v>
      </c>
      <c r="I335" t="s">
        <v>1826</v>
      </c>
      <c r="J335">
        <v>1353.7854</v>
      </c>
    </row>
    <row r="336" spans="1:10" x14ac:dyDescent="0.3">
      <c r="A336" t="s">
        <v>2160</v>
      </c>
      <c r="B336" s="2">
        <v>45609</v>
      </c>
      <c r="C336" t="s">
        <v>1095</v>
      </c>
      <c r="D336" t="s">
        <v>1648</v>
      </c>
      <c r="E336" t="s">
        <v>1773</v>
      </c>
      <c r="F336">
        <v>2</v>
      </c>
      <c r="G336">
        <v>613.23</v>
      </c>
      <c r="H336">
        <v>0.15</v>
      </c>
      <c r="I336" t="s">
        <v>1826</v>
      </c>
      <c r="J336">
        <v>1042.491</v>
      </c>
    </row>
    <row r="337" spans="1:10" x14ac:dyDescent="0.3">
      <c r="A337" t="s">
        <v>2161</v>
      </c>
      <c r="B337" s="2">
        <v>45309</v>
      </c>
      <c r="C337" t="s">
        <v>1414</v>
      </c>
      <c r="D337" t="s">
        <v>1549</v>
      </c>
      <c r="E337" t="s">
        <v>1799</v>
      </c>
      <c r="F337">
        <v>4</v>
      </c>
      <c r="G337">
        <v>971.9</v>
      </c>
      <c r="H337">
        <v>0.28000000000000003</v>
      </c>
      <c r="I337" t="s">
        <v>1826</v>
      </c>
      <c r="J337">
        <v>2799.0720000000001</v>
      </c>
    </row>
    <row r="338" spans="1:10" x14ac:dyDescent="0.3">
      <c r="A338" t="s">
        <v>2162</v>
      </c>
      <c r="B338" s="2">
        <v>45519</v>
      </c>
      <c r="C338" t="s">
        <v>137</v>
      </c>
      <c r="D338" t="s">
        <v>1604</v>
      </c>
      <c r="E338" t="s">
        <v>1779</v>
      </c>
      <c r="F338">
        <v>3</v>
      </c>
      <c r="G338">
        <v>884.92</v>
      </c>
      <c r="H338">
        <v>0.06</v>
      </c>
      <c r="I338" t="s">
        <v>1826</v>
      </c>
      <c r="J338">
        <v>2495.4744000000001</v>
      </c>
    </row>
    <row r="339" spans="1:10" x14ac:dyDescent="0.3">
      <c r="A339" t="s">
        <v>2163</v>
      </c>
      <c r="B339" s="2">
        <v>45921</v>
      </c>
      <c r="C339" t="s">
        <v>314</v>
      </c>
      <c r="D339" t="s">
        <v>1562</v>
      </c>
      <c r="E339" t="s">
        <v>1786</v>
      </c>
      <c r="F339">
        <v>1</v>
      </c>
      <c r="G339">
        <v>125</v>
      </c>
      <c r="H339">
        <v>0.23</v>
      </c>
      <c r="I339" t="s">
        <v>1824</v>
      </c>
      <c r="J339">
        <v>96.25</v>
      </c>
    </row>
    <row r="340" spans="1:10" x14ac:dyDescent="0.3">
      <c r="A340" t="s">
        <v>2164</v>
      </c>
      <c r="B340" s="2">
        <v>45465</v>
      </c>
      <c r="C340" t="s">
        <v>441</v>
      </c>
      <c r="D340" t="s">
        <v>1568</v>
      </c>
      <c r="E340" t="s">
        <v>1801</v>
      </c>
      <c r="F340">
        <v>2</v>
      </c>
      <c r="G340">
        <v>188.25</v>
      </c>
      <c r="H340">
        <v>0.08</v>
      </c>
      <c r="I340" t="s">
        <v>1826</v>
      </c>
      <c r="J340">
        <v>346.38</v>
      </c>
    </row>
    <row r="341" spans="1:10" x14ac:dyDescent="0.3">
      <c r="A341" t="s">
        <v>2165</v>
      </c>
      <c r="B341" s="2">
        <v>45303</v>
      </c>
      <c r="C341" t="s">
        <v>719</v>
      </c>
      <c r="D341" t="s">
        <v>1640</v>
      </c>
      <c r="E341" t="s">
        <v>1776</v>
      </c>
      <c r="F341">
        <v>4</v>
      </c>
      <c r="G341">
        <v>344.12</v>
      </c>
      <c r="H341">
        <v>0.25</v>
      </c>
      <c r="I341" t="s">
        <v>1826</v>
      </c>
      <c r="J341">
        <v>1032.3599999999999</v>
      </c>
    </row>
    <row r="342" spans="1:10" x14ac:dyDescent="0.3">
      <c r="A342" t="s">
        <v>2166</v>
      </c>
      <c r="B342" s="2">
        <v>45218</v>
      </c>
      <c r="C342" t="s">
        <v>181</v>
      </c>
      <c r="D342" t="s">
        <v>1582</v>
      </c>
      <c r="E342" t="s">
        <v>1813</v>
      </c>
      <c r="F342">
        <v>3</v>
      </c>
      <c r="G342">
        <v>997.95</v>
      </c>
      <c r="H342">
        <v>0.09</v>
      </c>
      <c r="I342" t="s">
        <v>1829</v>
      </c>
      <c r="J342">
        <v>2724.4034999999999</v>
      </c>
    </row>
    <row r="343" spans="1:10" x14ac:dyDescent="0.3">
      <c r="A343" t="s">
        <v>2167</v>
      </c>
      <c r="B343" s="2">
        <v>45727</v>
      </c>
      <c r="C343" t="s">
        <v>505</v>
      </c>
      <c r="D343" t="s">
        <v>1570</v>
      </c>
      <c r="E343" t="s">
        <v>1801</v>
      </c>
      <c r="F343">
        <v>3</v>
      </c>
      <c r="G343">
        <v>121.64</v>
      </c>
      <c r="H343">
        <v>7.0000000000000007E-2</v>
      </c>
      <c r="I343" t="s">
        <v>1826</v>
      </c>
      <c r="J343">
        <v>339.37560000000002</v>
      </c>
    </row>
    <row r="344" spans="1:10" x14ac:dyDescent="0.3">
      <c r="A344" t="s">
        <v>2168</v>
      </c>
      <c r="B344" s="2">
        <v>45557</v>
      </c>
      <c r="C344" t="s">
        <v>716</v>
      </c>
      <c r="D344" t="s">
        <v>1684</v>
      </c>
      <c r="E344" t="s">
        <v>1789</v>
      </c>
      <c r="F344">
        <v>2</v>
      </c>
      <c r="G344">
        <v>692.72</v>
      </c>
      <c r="H344">
        <v>0.13</v>
      </c>
      <c r="I344" t="s">
        <v>1826</v>
      </c>
      <c r="J344">
        <v>1205.3327999999999</v>
      </c>
    </row>
    <row r="345" spans="1:10" x14ac:dyDescent="0.3">
      <c r="A345" t="s">
        <v>2169</v>
      </c>
      <c r="B345" s="2">
        <v>45623</v>
      </c>
      <c r="C345" t="s">
        <v>114</v>
      </c>
      <c r="D345" t="s">
        <v>1596</v>
      </c>
      <c r="E345" t="s">
        <v>1813</v>
      </c>
      <c r="F345">
        <v>3</v>
      </c>
      <c r="G345">
        <v>794.59</v>
      </c>
      <c r="H345">
        <v>0.03</v>
      </c>
      <c r="I345" t="s">
        <v>1826</v>
      </c>
      <c r="J345">
        <v>2312.2568999999999</v>
      </c>
    </row>
    <row r="346" spans="1:10" x14ac:dyDescent="0.3">
      <c r="A346" t="s">
        <v>2170</v>
      </c>
      <c r="B346" s="2">
        <v>45224</v>
      </c>
      <c r="C346" t="s">
        <v>67</v>
      </c>
      <c r="D346" t="s">
        <v>1600</v>
      </c>
      <c r="E346" t="s">
        <v>1786</v>
      </c>
      <c r="F346">
        <v>1</v>
      </c>
      <c r="G346">
        <v>907.95</v>
      </c>
      <c r="H346">
        <v>0.1</v>
      </c>
      <c r="I346" t="s">
        <v>1826</v>
      </c>
      <c r="J346">
        <v>817.15500000000009</v>
      </c>
    </row>
    <row r="347" spans="1:10" x14ac:dyDescent="0.3">
      <c r="A347" t="s">
        <v>2171</v>
      </c>
      <c r="B347" s="2">
        <v>45940</v>
      </c>
      <c r="C347" t="s">
        <v>911</v>
      </c>
      <c r="D347" t="s">
        <v>1648</v>
      </c>
      <c r="E347" t="s">
        <v>1752</v>
      </c>
      <c r="F347">
        <v>2</v>
      </c>
      <c r="G347">
        <v>660.81</v>
      </c>
      <c r="H347">
        <v>0.18</v>
      </c>
      <c r="I347" t="s">
        <v>1824</v>
      </c>
      <c r="J347">
        <v>1083.7284</v>
      </c>
    </row>
    <row r="348" spans="1:10" x14ac:dyDescent="0.3">
      <c r="A348" t="s">
        <v>2172</v>
      </c>
      <c r="B348" s="2">
        <v>45915</v>
      </c>
      <c r="C348" t="s">
        <v>227</v>
      </c>
      <c r="D348" t="s">
        <v>1650</v>
      </c>
      <c r="E348" t="s">
        <v>1782</v>
      </c>
      <c r="F348">
        <v>3</v>
      </c>
      <c r="G348">
        <v>564.94000000000005</v>
      </c>
      <c r="H348">
        <v>0.22</v>
      </c>
      <c r="I348" t="s">
        <v>1829</v>
      </c>
      <c r="J348">
        <v>1321.9595999999999</v>
      </c>
    </row>
    <row r="349" spans="1:10" x14ac:dyDescent="0.3">
      <c r="A349" t="s">
        <v>2173</v>
      </c>
      <c r="B349" s="2">
        <v>45541</v>
      </c>
      <c r="C349" t="s">
        <v>205</v>
      </c>
      <c r="D349" t="s">
        <v>1578</v>
      </c>
      <c r="E349" t="s">
        <v>1801</v>
      </c>
      <c r="F349">
        <v>2</v>
      </c>
      <c r="G349">
        <v>280.37</v>
      </c>
      <c r="H349">
        <v>0.22</v>
      </c>
      <c r="I349" t="s">
        <v>1829</v>
      </c>
      <c r="J349">
        <v>437.37720000000002</v>
      </c>
    </row>
    <row r="350" spans="1:10" x14ac:dyDescent="0.3">
      <c r="A350" t="s">
        <v>2174</v>
      </c>
      <c r="B350" s="2">
        <v>45489</v>
      </c>
      <c r="C350" t="s">
        <v>1163</v>
      </c>
      <c r="D350" t="s">
        <v>1648</v>
      </c>
      <c r="E350" t="s">
        <v>1766</v>
      </c>
      <c r="F350">
        <v>2</v>
      </c>
      <c r="G350">
        <v>85.23</v>
      </c>
      <c r="H350">
        <v>0.13</v>
      </c>
      <c r="I350" t="s">
        <v>1824</v>
      </c>
      <c r="J350">
        <v>148.30019999999999</v>
      </c>
    </row>
    <row r="351" spans="1:10" x14ac:dyDescent="0.3">
      <c r="A351" t="s">
        <v>2175</v>
      </c>
      <c r="B351" s="2">
        <v>45748</v>
      </c>
      <c r="C351" t="s">
        <v>984</v>
      </c>
      <c r="D351" t="s">
        <v>1602</v>
      </c>
      <c r="E351" t="s">
        <v>1797</v>
      </c>
      <c r="F351">
        <v>2</v>
      </c>
      <c r="G351">
        <v>563.29999999999995</v>
      </c>
      <c r="H351">
        <v>0.26</v>
      </c>
      <c r="I351" t="s">
        <v>1824</v>
      </c>
      <c r="J351">
        <v>833.68399999999997</v>
      </c>
    </row>
    <row r="352" spans="1:10" x14ac:dyDescent="0.3">
      <c r="A352" t="s">
        <v>2176</v>
      </c>
      <c r="B352" s="2">
        <v>45309</v>
      </c>
      <c r="C352" t="s">
        <v>134</v>
      </c>
      <c r="D352" t="s">
        <v>1708</v>
      </c>
      <c r="E352" t="s">
        <v>1810</v>
      </c>
      <c r="F352">
        <v>2</v>
      </c>
      <c r="G352">
        <v>827.81</v>
      </c>
      <c r="H352">
        <v>0.04</v>
      </c>
      <c r="I352" t="s">
        <v>1826</v>
      </c>
      <c r="J352">
        <v>1589.3951999999999</v>
      </c>
    </row>
    <row r="353" spans="1:10" x14ac:dyDescent="0.3">
      <c r="A353" t="s">
        <v>2177</v>
      </c>
      <c r="B353" s="2">
        <v>45621</v>
      </c>
      <c r="C353" t="s">
        <v>696</v>
      </c>
      <c r="D353" t="s">
        <v>1572</v>
      </c>
      <c r="E353" t="s">
        <v>1810</v>
      </c>
      <c r="F353">
        <v>3</v>
      </c>
      <c r="G353">
        <v>877.71</v>
      </c>
      <c r="H353">
        <v>0.12</v>
      </c>
      <c r="I353" t="s">
        <v>1826</v>
      </c>
      <c r="J353">
        <v>2317.1543999999999</v>
      </c>
    </row>
    <row r="354" spans="1:10" x14ac:dyDescent="0.3">
      <c r="A354" t="s">
        <v>2178</v>
      </c>
      <c r="B354" s="2">
        <v>45603</v>
      </c>
      <c r="C354" t="s">
        <v>821</v>
      </c>
      <c r="D354" t="s">
        <v>1662</v>
      </c>
      <c r="E354" t="s">
        <v>1786</v>
      </c>
      <c r="F354">
        <v>4</v>
      </c>
      <c r="G354">
        <v>488.56</v>
      </c>
      <c r="H354">
        <v>0.26</v>
      </c>
      <c r="I354" t="s">
        <v>1829</v>
      </c>
      <c r="J354">
        <v>1446.1376</v>
      </c>
    </row>
    <row r="355" spans="1:10" x14ac:dyDescent="0.3">
      <c r="A355" t="s">
        <v>2179</v>
      </c>
      <c r="B355" s="2">
        <v>45501</v>
      </c>
      <c r="C355" t="s">
        <v>369</v>
      </c>
      <c r="D355" t="s">
        <v>1598</v>
      </c>
      <c r="E355" t="s">
        <v>1794</v>
      </c>
      <c r="F355">
        <v>4</v>
      </c>
      <c r="G355">
        <v>175.91</v>
      </c>
      <c r="H355">
        <v>0.13</v>
      </c>
      <c r="I355" t="s">
        <v>1826</v>
      </c>
      <c r="J355">
        <v>612.16679999999997</v>
      </c>
    </row>
    <row r="356" spans="1:10" x14ac:dyDescent="0.3">
      <c r="A356" t="s">
        <v>2180</v>
      </c>
      <c r="B356" s="2">
        <v>45398</v>
      </c>
      <c r="C356" t="s">
        <v>794</v>
      </c>
      <c r="D356" t="s">
        <v>1722</v>
      </c>
      <c r="E356" t="s">
        <v>1782</v>
      </c>
      <c r="F356">
        <v>4</v>
      </c>
      <c r="G356">
        <v>289.66000000000003</v>
      </c>
      <c r="H356">
        <v>0.25</v>
      </c>
      <c r="I356" t="s">
        <v>1829</v>
      </c>
      <c r="J356">
        <v>868.98</v>
      </c>
    </row>
    <row r="357" spans="1:10" x14ac:dyDescent="0.3">
      <c r="A357" t="s">
        <v>2181</v>
      </c>
      <c r="B357" s="2">
        <v>45304</v>
      </c>
      <c r="C357" t="s">
        <v>773</v>
      </c>
      <c r="D357" t="s">
        <v>1578</v>
      </c>
      <c r="E357" t="s">
        <v>1801</v>
      </c>
      <c r="F357">
        <v>2</v>
      </c>
      <c r="G357">
        <v>899.27</v>
      </c>
      <c r="H357">
        <v>0.17</v>
      </c>
      <c r="I357" t="s">
        <v>1824</v>
      </c>
      <c r="J357">
        <v>1492.7882</v>
      </c>
    </row>
    <row r="358" spans="1:10" x14ac:dyDescent="0.3">
      <c r="A358" t="s">
        <v>2182</v>
      </c>
      <c r="B358" s="2">
        <v>45299</v>
      </c>
      <c r="C358" t="s">
        <v>241</v>
      </c>
      <c r="D358" t="s">
        <v>1584</v>
      </c>
      <c r="E358" t="s">
        <v>1757</v>
      </c>
      <c r="F358">
        <v>1</v>
      </c>
      <c r="G358">
        <v>691.38</v>
      </c>
      <c r="H358">
        <v>0.11</v>
      </c>
      <c r="I358" t="s">
        <v>1829</v>
      </c>
      <c r="J358">
        <v>615.32820000000004</v>
      </c>
    </row>
    <row r="359" spans="1:10" x14ac:dyDescent="0.3">
      <c r="A359" t="s">
        <v>2183</v>
      </c>
      <c r="B359" s="2">
        <v>45564</v>
      </c>
      <c r="C359" t="s">
        <v>550</v>
      </c>
      <c r="D359" t="s">
        <v>1602</v>
      </c>
      <c r="E359" t="s">
        <v>1752</v>
      </c>
      <c r="F359">
        <v>3</v>
      </c>
      <c r="G359">
        <v>158.72</v>
      </c>
      <c r="H359">
        <v>0.13</v>
      </c>
      <c r="I359" t="s">
        <v>1824</v>
      </c>
      <c r="J359">
        <v>414.25920000000002</v>
      </c>
    </row>
    <row r="360" spans="1:10" x14ac:dyDescent="0.3">
      <c r="A360" t="s">
        <v>2184</v>
      </c>
      <c r="B360" s="2">
        <v>45413</v>
      </c>
      <c r="C360" t="s">
        <v>684</v>
      </c>
      <c r="D360" t="s">
        <v>1668</v>
      </c>
      <c r="E360" t="s">
        <v>1804</v>
      </c>
      <c r="F360">
        <v>4</v>
      </c>
      <c r="G360">
        <v>537.15</v>
      </c>
      <c r="H360">
        <v>0.06</v>
      </c>
      <c r="I360" t="s">
        <v>1829</v>
      </c>
      <c r="J360">
        <v>2019.684</v>
      </c>
    </row>
    <row r="361" spans="1:10" x14ac:dyDescent="0.3">
      <c r="A361" t="s">
        <v>2185</v>
      </c>
      <c r="B361" s="2">
        <v>45480</v>
      </c>
      <c r="C361" t="s">
        <v>1295</v>
      </c>
      <c r="D361" t="s">
        <v>1630</v>
      </c>
      <c r="E361" t="s">
        <v>1786</v>
      </c>
      <c r="F361">
        <v>3</v>
      </c>
      <c r="G361">
        <v>771.7</v>
      </c>
      <c r="H361">
        <v>0.05</v>
      </c>
      <c r="I361" t="s">
        <v>1829</v>
      </c>
      <c r="J361">
        <v>2199.3449999999998</v>
      </c>
    </row>
    <row r="362" spans="1:10" x14ac:dyDescent="0.3">
      <c r="A362" t="s">
        <v>2186</v>
      </c>
      <c r="B362" s="2">
        <v>45610</v>
      </c>
      <c r="C362" t="s">
        <v>381</v>
      </c>
      <c r="D362" t="s">
        <v>1724</v>
      </c>
      <c r="E362" t="s">
        <v>1757</v>
      </c>
      <c r="F362">
        <v>4</v>
      </c>
      <c r="G362">
        <v>677.25</v>
      </c>
      <c r="H362">
        <v>0.14000000000000001</v>
      </c>
      <c r="I362" t="s">
        <v>1826</v>
      </c>
      <c r="J362">
        <v>2329.7399999999998</v>
      </c>
    </row>
    <row r="363" spans="1:10" x14ac:dyDescent="0.3">
      <c r="A363" t="s">
        <v>2187</v>
      </c>
      <c r="B363" s="2">
        <v>45763</v>
      </c>
      <c r="C363" t="s">
        <v>363</v>
      </c>
      <c r="D363" t="s">
        <v>1744</v>
      </c>
      <c r="E363" t="s">
        <v>1792</v>
      </c>
      <c r="F363">
        <v>1</v>
      </c>
      <c r="G363">
        <v>645.48</v>
      </c>
      <c r="H363">
        <v>0.26</v>
      </c>
      <c r="I363" t="s">
        <v>1829</v>
      </c>
      <c r="J363">
        <v>477.65519999999998</v>
      </c>
    </row>
    <row r="364" spans="1:10" x14ac:dyDescent="0.3">
      <c r="A364" t="s">
        <v>2188</v>
      </c>
      <c r="B364" s="2">
        <v>45856</v>
      </c>
      <c r="C364" t="s">
        <v>1127</v>
      </c>
      <c r="D364" t="s">
        <v>1694</v>
      </c>
      <c r="E364" t="s">
        <v>1761</v>
      </c>
      <c r="F364">
        <v>2</v>
      </c>
      <c r="G364">
        <v>934</v>
      </c>
      <c r="H364">
        <v>0.3</v>
      </c>
      <c r="I364" t="s">
        <v>1829</v>
      </c>
      <c r="J364">
        <v>1307.5999999999999</v>
      </c>
    </row>
    <row r="365" spans="1:10" x14ac:dyDescent="0.3">
      <c r="A365" t="s">
        <v>2189</v>
      </c>
      <c r="B365" s="2">
        <v>45712</v>
      </c>
      <c r="C365" t="s">
        <v>1050</v>
      </c>
      <c r="D365" t="s">
        <v>1640</v>
      </c>
      <c r="E365" t="s">
        <v>1761</v>
      </c>
      <c r="F365">
        <v>1</v>
      </c>
      <c r="G365">
        <v>669.53</v>
      </c>
      <c r="H365">
        <v>0.2</v>
      </c>
      <c r="I365" t="s">
        <v>1824</v>
      </c>
      <c r="J365">
        <v>535.62400000000002</v>
      </c>
    </row>
    <row r="366" spans="1:10" x14ac:dyDescent="0.3">
      <c r="A366" t="s">
        <v>2190</v>
      </c>
      <c r="B366" s="2">
        <v>45723</v>
      </c>
      <c r="C366" t="s">
        <v>702</v>
      </c>
      <c r="D366" t="s">
        <v>1618</v>
      </c>
      <c r="E366" t="s">
        <v>1810</v>
      </c>
      <c r="F366">
        <v>1</v>
      </c>
      <c r="G366">
        <v>213.69</v>
      </c>
      <c r="H366">
        <v>0.28000000000000003</v>
      </c>
      <c r="I366" t="s">
        <v>1829</v>
      </c>
      <c r="J366">
        <v>153.85679999999999</v>
      </c>
    </row>
    <row r="367" spans="1:10" x14ac:dyDescent="0.3">
      <c r="A367" t="s">
        <v>2191</v>
      </c>
      <c r="B367" s="2">
        <v>45706</v>
      </c>
      <c r="C367" t="s">
        <v>281</v>
      </c>
      <c r="D367" t="s">
        <v>1590</v>
      </c>
      <c r="E367" t="s">
        <v>1813</v>
      </c>
      <c r="F367">
        <v>2</v>
      </c>
      <c r="G367">
        <v>99.1</v>
      </c>
      <c r="H367">
        <v>0.2</v>
      </c>
      <c r="I367" t="s">
        <v>1826</v>
      </c>
      <c r="J367">
        <v>158.56</v>
      </c>
    </row>
    <row r="368" spans="1:10" x14ac:dyDescent="0.3">
      <c r="A368" t="s">
        <v>2192</v>
      </c>
      <c r="B368" s="2">
        <v>45469</v>
      </c>
      <c r="C368" t="s">
        <v>1157</v>
      </c>
      <c r="D368" t="s">
        <v>1622</v>
      </c>
      <c r="E368" t="s">
        <v>1804</v>
      </c>
      <c r="F368">
        <v>1</v>
      </c>
      <c r="G368">
        <v>628.98</v>
      </c>
      <c r="H368">
        <v>0.03</v>
      </c>
      <c r="I368" t="s">
        <v>1829</v>
      </c>
      <c r="J368">
        <v>610.11059999999998</v>
      </c>
    </row>
    <row r="369" spans="1:10" x14ac:dyDescent="0.3">
      <c r="A369" t="s">
        <v>2193</v>
      </c>
      <c r="B369" s="2">
        <v>45711</v>
      </c>
      <c r="C369" t="s">
        <v>307</v>
      </c>
      <c r="D369" t="s">
        <v>1716</v>
      </c>
      <c r="E369" t="s">
        <v>1769</v>
      </c>
      <c r="F369">
        <v>3</v>
      </c>
      <c r="G369">
        <v>944.64</v>
      </c>
      <c r="H369">
        <v>0.26</v>
      </c>
      <c r="I369" t="s">
        <v>1824</v>
      </c>
      <c r="J369">
        <v>2097.1008000000002</v>
      </c>
    </row>
    <row r="370" spans="1:10" x14ac:dyDescent="0.3">
      <c r="A370" t="s">
        <v>2194</v>
      </c>
      <c r="B370" s="2">
        <v>45823</v>
      </c>
      <c r="C370" t="s">
        <v>1452</v>
      </c>
      <c r="D370" t="s">
        <v>1734</v>
      </c>
      <c r="E370" t="s">
        <v>1794</v>
      </c>
      <c r="F370">
        <v>2</v>
      </c>
      <c r="G370">
        <v>121.7</v>
      </c>
      <c r="H370">
        <v>0.06</v>
      </c>
      <c r="I370" t="s">
        <v>1829</v>
      </c>
      <c r="J370">
        <v>228.79599999999999</v>
      </c>
    </row>
    <row r="371" spans="1:10" x14ac:dyDescent="0.3">
      <c r="A371" t="s">
        <v>2195</v>
      </c>
      <c r="B371" s="2">
        <v>45217</v>
      </c>
      <c r="C371" t="s">
        <v>1386</v>
      </c>
      <c r="D371" t="s">
        <v>1678</v>
      </c>
      <c r="E371" t="s">
        <v>1766</v>
      </c>
      <c r="F371">
        <v>4</v>
      </c>
      <c r="G371">
        <v>269.49</v>
      </c>
      <c r="H371">
        <v>7.0000000000000007E-2</v>
      </c>
      <c r="I371" t="s">
        <v>1826</v>
      </c>
      <c r="J371">
        <v>1002.5028</v>
      </c>
    </row>
    <row r="372" spans="1:10" x14ac:dyDescent="0.3">
      <c r="A372" t="s">
        <v>2196</v>
      </c>
      <c r="B372" s="2">
        <v>45733</v>
      </c>
      <c r="C372" t="s">
        <v>353</v>
      </c>
      <c r="D372" t="s">
        <v>1592</v>
      </c>
      <c r="E372" t="s">
        <v>1810</v>
      </c>
      <c r="F372">
        <v>1</v>
      </c>
      <c r="G372">
        <v>678.2</v>
      </c>
      <c r="H372">
        <v>0.14000000000000001</v>
      </c>
      <c r="I372" t="s">
        <v>1824</v>
      </c>
      <c r="J372">
        <v>583.25200000000007</v>
      </c>
    </row>
    <row r="373" spans="1:10" x14ac:dyDescent="0.3">
      <c r="A373" t="s">
        <v>2197</v>
      </c>
      <c r="B373" s="2">
        <v>45520</v>
      </c>
      <c r="C373" t="s">
        <v>743</v>
      </c>
      <c r="D373" t="s">
        <v>1728</v>
      </c>
      <c r="E373" t="s">
        <v>1797</v>
      </c>
      <c r="F373">
        <v>1</v>
      </c>
      <c r="G373">
        <v>752.45</v>
      </c>
      <c r="H373">
        <v>0.21</v>
      </c>
      <c r="I373" t="s">
        <v>1829</v>
      </c>
      <c r="J373">
        <v>594.43550000000005</v>
      </c>
    </row>
    <row r="374" spans="1:10" x14ac:dyDescent="0.3">
      <c r="A374" t="s">
        <v>2198</v>
      </c>
      <c r="B374" s="2">
        <v>45373</v>
      </c>
      <c r="C374" t="s">
        <v>147</v>
      </c>
      <c r="D374" t="s">
        <v>1736</v>
      </c>
      <c r="E374" t="s">
        <v>1797</v>
      </c>
      <c r="F374">
        <v>2</v>
      </c>
      <c r="G374">
        <v>209.66</v>
      </c>
      <c r="H374">
        <v>0.21</v>
      </c>
      <c r="I374" t="s">
        <v>1824</v>
      </c>
      <c r="J374">
        <v>331.26280000000003</v>
      </c>
    </row>
    <row r="375" spans="1:10" x14ac:dyDescent="0.3">
      <c r="A375" t="s">
        <v>2199</v>
      </c>
      <c r="B375" s="2">
        <v>45688</v>
      </c>
      <c r="C375" t="s">
        <v>538</v>
      </c>
      <c r="D375" t="s">
        <v>1742</v>
      </c>
      <c r="E375" t="s">
        <v>1813</v>
      </c>
      <c r="F375">
        <v>2</v>
      </c>
      <c r="G375">
        <v>739.95</v>
      </c>
      <c r="H375">
        <v>0.1</v>
      </c>
      <c r="I375" t="s">
        <v>1829</v>
      </c>
      <c r="J375">
        <v>1331.91</v>
      </c>
    </row>
    <row r="376" spans="1:10" x14ac:dyDescent="0.3">
      <c r="A376" t="s">
        <v>2200</v>
      </c>
      <c r="B376" s="2">
        <v>45276</v>
      </c>
      <c r="C376" t="s">
        <v>1446</v>
      </c>
      <c r="D376" t="s">
        <v>1638</v>
      </c>
      <c r="E376" t="s">
        <v>1801</v>
      </c>
      <c r="F376">
        <v>1</v>
      </c>
      <c r="G376">
        <v>496.19</v>
      </c>
      <c r="H376">
        <v>0.08</v>
      </c>
      <c r="I376" t="s">
        <v>1829</v>
      </c>
      <c r="J376">
        <v>456.4948</v>
      </c>
    </row>
    <row r="377" spans="1:10" x14ac:dyDescent="0.3">
      <c r="A377" t="s">
        <v>2201</v>
      </c>
      <c r="B377" s="2">
        <v>45756</v>
      </c>
      <c r="C377" t="s">
        <v>172</v>
      </c>
      <c r="D377" t="s">
        <v>1565</v>
      </c>
      <c r="E377" t="s">
        <v>1794</v>
      </c>
      <c r="F377">
        <v>1</v>
      </c>
      <c r="G377">
        <v>306.36</v>
      </c>
      <c r="H377">
        <v>0.01</v>
      </c>
      <c r="I377" t="s">
        <v>1826</v>
      </c>
      <c r="J377">
        <v>303.29640000000001</v>
      </c>
    </row>
    <row r="378" spans="1:10" x14ac:dyDescent="0.3">
      <c r="A378" t="s">
        <v>2202</v>
      </c>
      <c r="B378" s="2">
        <v>45309</v>
      </c>
      <c r="C378" t="s">
        <v>417</v>
      </c>
      <c r="D378" t="s">
        <v>1694</v>
      </c>
      <c r="E378" t="s">
        <v>1769</v>
      </c>
      <c r="F378">
        <v>4</v>
      </c>
      <c r="G378">
        <v>693.16</v>
      </c>
      <c r="H378">
        <v>0.05</v>
      </c>
      <c r="I378" t="s">
        <v>1826</v>
      </c>
      <c r="J378">
        <v>2634.0079999999998</v>
      </c>
    </row>
    <row r="379" spans="1:10" x14ac:dyDescent="0.3">
      <c r="A379" t="s">
        <v>2203</v>
      </c>
      <c r="B379" s="2">
        <v>45744</v>
      </c>
      <c r="C379" t="s">
        <v>1405</v>
      </c>
      <c r="D379" t="s">
        <v>1714</v>
      </c>
      <c r="E379" t="s">
        <v>1789</v>
      </c>
      <c r="F379">
        <v>1</v>
      </c>
      <c r="G379">
        <v>995.52</v>
      </c>
      <c r="H379">
        <v>0.22</v>
      </c>
      <c r="I379" t="s">
        <v>1826</v>
      </c>
      <c r="J379">
        <v>776.50559999999996</v>
      </c>
    </row>
    <row r="380" spans="1:10" x14ac:dyDescent="0.3">
      <c r="A380" t="s">
        <v>2204</v>
      </c>
      <c r="B380" s="2">
        <v>45535</v>
      </c>
      <c r="C380" t="s">
        <v>431</v>
      </c>
      <c r="D380" t="s">
        <v>1560</v>
      </c>
      <c r="E380" t="s">
        <v>1810</v>
      </c>
      <c r="F380">
        <v>4</v>
      </c>
      <c r="G380">
        <v>241.32</v>
      </c>
      <c r="H380">
        <v>0.28999999999999998</v>
      </c>
      <c r="I380" t="s">
        <v>1829</v>
      </c>
      <c r="J380">
        <v>685.34879999999998</v>
      </c>
    </row>
    <row r="381" spans="1:10" x14ac:dyDescent="0.3">
      <c r="A381" t="s">
        <v>2205</v>
      </c>
      <c r="B381" s="2">
        <v>45240</v>
      </c>
      <c r="C381" t="s">
        <v>767</v>
      </c>
      <c r="D381" t="s">
        <v>1704</v>
      </c>
      <c r="E381" t="s">
        <v>1757</v>
      </c>
      <c r="F381">
        <v>3</v>
      </c>
      <c r="G381">
        <v>636.03</v>
      </c>
      <c r="H381">
        <v>0.06</v>
      </c>
      <c r="I381" t="s">
        <v>1829</v>
      </c>
      <c r="J381">
        <v>1793.6045999999999</v>
      </c>
    </row>
    <row r="382" spans="1:10" x14ac:dyDescent="0.3">
      <c r="A382" t="s">
        <v>2206</v>
      </c>
      <c r="B382" s="2">
        <v>45275</v>
      </c>
      <c r="C382" t="s">
        <v>344</v>
      </c>
      <c r="D382" t="s">
        <v>1553</v>
      </c>
      <c r="E382" t="s">
        <v>1813</v>
      </c>
      <c r="F382">
        <v>4</v>
      </c>
      <c r="G382">
        <v>603.30999999999995</v>
      </c>
      <c r="H382">
        <v>0.15</v>
      </c>
      <c r="I382" t="s">
        <v>1824</v>
      </c>
      <c r="J382">
        <v>2051.2539999999999</v>
      </c>
    </row>
    <row r="383" spans="1:10" x14ac:dyDescent="0.3">
      <c r="A383" t="s">
        <v>2207</v>
      </c>
      <c r="B383" s="2">
        <v>45427</v>
      </c>
      <c r="C383" t="s">
        <v>275</v>
      </c>
      <c r="D383" t="s">
        <v>1726</v>
      </c>
      <c r="E383" t="s">
        <v>1789</v>
      </c>
      <c r="F383">
        <v>3</v>
      </c>
      <c r="G383">
        <v>437.96</v>
      </c>
      <c r="H383">
        <v>0.27</v>
      </c>
      <c r="I383" t="s">
        <v>1829</v>
      </c>
      <c r="J383">
        <v>959.13239999999985</v>
      </c>
    </row>
    <row r="384" spans="1:10" x14ac:dyDescent="0.3">
      <c r="A384" t="s">
        <v>2208</v>
      </c>
      <c r="B384" s="2">
        <v>45322</v>
      </c>
      <c r="C384" t="s">
        <v>678</v>
      </c>
      <c r="D384" t="s">
        <v>1616</v>
      </c>
      <c r="E384" t="s">
        <v>1769</v>
      </c>
      <c r="F384">
        <v>2</v>
      </c>
      <c r="G384">
        <v>56.91</v>
      </c>
      <c r="H384">
        <v>0.08</v>
      </c>
      <c r="I384" t="s">
        <v>1829</v>
      </c>
      <c r="J384">
        <v>104.7144</v>
      </c>
    </row>
    <row r="385" spans="1:10" x14ac:dyDescent="0.3">
      <c r="A385" t="s">
        <v>2209</v>
      </c>
      <c r="B385" s="2">
        <v>45266</v>
      </c>
      <c r="C385" t="s">
        <v>1050</v>
      </c>
      <c r="D385" t="s">
        <v>1700</v>
      </c>
      <c r="E385" t="s">
        <v>1776</v>
      </c>
      <c r="F385">
        <v>1</v>
      </c>
      <c r="G385">
        <v>141.79</v>
      </c>
      <c r="H385">
        <v>0.1</v>
      </c>
      <c r="I385" t="s">
        <v>1824</v>
      </c>
      <c r="J385">
        <v>127.611</v>
      </c>
    </row>
    <row r="386" spans="1:10" x14ac:dyDescent="0.3">
      <c r="A386" t="s">
        <v>2210</v>
      </c>
      <c r="B386" s="2">
        <v>45302</v>
      </c>
      <c r="C386" t="s">
        <v>1487</v>
      </c>
      <c r="D386" t="s">
        <v>1565</v>
      </c>
      <c r="E386" t="s">
        <v>1801</v>
      </c>
      <c r="F386">
        <v>4</v>
      </c>
      <c r="G386">
        <v>355.14</v>
      </c>
      <c r="H386">
        <v>0.16</v>
      </c>
      <c r="I386" t="s">
        <v>1829</v>
      </c>
      <c r="J386">
        <v>1193.2704000000001</v>
      </c>
    </row>
    <row r="387" spans="1:10" x14ac:dyDescent="0.3">
      <c r="A387" t="s">
        <v>2211</v>
      </c>
      <c r="B387" s="2">
        <v>45907</v>
      </c>
      <c r="C387" t="s">
        <v>687</v>
      </c>
      <c r="D387" t="s">
        <v>1624</v>
      </c>
      <c r="E387" t="s">
        <v>1776</v>
      </c>
      <c r="F387">
        <v>4</v>
      </c>
      <c r="G387">
        <v>960.38</v>
      </c>
      <c r="H387">
        <v>0.15</v>
      </c>
      <c r="I387" t="s">
        <v>1829</v>
      </c>
      <c r="J387">
        <v>3265.2919999999999</v>
      </c>
    </row>
    <row r="388" spans="1:10" x14ac:dyDescent="0.3">
      <c r="A388" t="s">
        <v>2212</v>
      </c>
      <c r="B388" s="2">
        <v>45433</v>
      </c>
      <c r="C388" t="s">
        <v>1304</v>
      </c>
      <c r="D388" t="s">
        <v>1686</v>
      </c>
      <c r="E388" t="s">
        <v>1804</v>
      </c>
      <c r="F388">
        <v>3</v>
      </c>
      <c r="G388">
        <v>847.21</v>
      </c>
      <c r="H388">
        <v>0.06</v>
      </c>
      <c r="I388" t="s">
        <v>1826</v>
      </c>
      <c r="J388">
        <v>2389.1322</v>
      </c>
    </row>
    <row r="389" spans="1:10" x14ac:dyDescent="0.3">
      <c r="A389" t="s">
        <v>2213</v>
      </c>
      <c r="B389" s="2">
        <v>45892</v>
      </c>
      <c r="C389" t="s">
        <v>244</v>
      </c>
      <c r="D389" t="s">
        <v>1708</v>
      </c>
      <c r="E389" t="s">
        <v>1789</v>
      </c>
      <c r="F389">
        <v>4</v>
      </c>
      <c r="G389">
        <v>773.81</v>
      </c>
      <c r="H389">
        <v>0.08</v>
      </c>
      <c r="I389" t="s">
        <v>1829</v>
      </c>
      <c r="J389">
        <v>2847.6208000000001</v>
      </c>
    </row>
    <row r="390" spans="1:10" x14ac:dyDescent="0.3">
      <c r="A390" t="s">
        <v>2214</v>
      </c>
      <c r="B390" s="2">
        <v>45780</v>
      </c>
      <c r="C390" t="s">
        <v>8</v>
      </c>
      <c r="D390" t="s">
        <v>1674</v>
      </c>
      <c r="E390" t="s">
        <v>1804</v>
      </c>
      <c r="F390">
        <v>1</v>
      </c>
      <c r="G390">
        <v>664.71</v>
      </c>
      <c r="H390">
        <v>0.1</v>
      </c>
      <c r="I390" t="s">
        <v>1826</v>
      </c>
      <c r="J390">
        <v>598.23900000000003</v>
      </c>
    </row>
    <row r="391" spans="1:10" x14ac:dyDescent="0.3">
      <c r="A391" t="s">
        <v>2215</v>
      </c>
      <c r="B391" s="2">
        <v>45233</v>
      </c>
      <c r="C391" t="s">
        <v>1089</v>
      </c>
      <c r="D391" t="s">
        <v>1622</v>
      </c>
      <c r="E391" t="s">
        <v>1779</v>
      </c>
      <c r="F391">
        <v>4</v>
      </c>
      <c r="G391">
        <v>482.06</v>
      </c>
      <c r="H391">
        <v>7.0000000000000007E-2</v>
      </c>
      <c r="I391" t="s">
        <v>1826</v>
      </c>
      <c r="J391">
        <v>1793.2632000000001</v>
      </c>
    </row>
    <row r="392" spans="1:10" x14ac:dyDescent="0.3">
      <c r="A392" t="s">
        <v>2216</v>
      </c>
      <c r="B392" s="2">
        <v>45742</v>
      </c>
      <c r="C392" t="s">
        <v>321</v>
      </c>
      <c r="D392" t="s">
        <v>1662</v>
      </c>
      <c r="E392" t="s">
        <v>1766</v>
      </c>
      <c r="F392">
        <v>4</v>
      </c>
      <c r="G392">
        <v>995.55</v>
      </c>
      <c r="H392">
        <v>0.19</v>
      </c>
      <c r="I392" t="s">
        <v>1826</v>
      </c>
      <c r="J392">
        <v>3225.5819999999999</v>
      </c>
    </row>
    <row r="393" spans="1:10" x14ac:dyDescent="0.3">
      <c r="A393" t="s">
        <v>2217</v>
      </c>
      <c r="B393" s="2">
        <v>45478</v>
      </c>
      <c r="C393" t="s">
        <v>478</v>
      </c>
      <c r="D393" t="s">
        <v>1734</v>
      </c>
      <c r="E393" t="s">
        <v>1797</v>
      </c>
      <c r="F393">
        <v>2</v>
      </c>
      <c r="G393">
        <v>153.84</v>
      </c>
      <c r="H393">
        <v>0.27</v>
      </c>
      <c r="I393" t="s">
        <v>1826</v>
      </c>
      <c r="J393">
        <v>224.60640000000001</v>
      </c>
    </row>
    <row r="394" spans="1:10" x14ac:dyDescent="0.3">
      <c r="A394" t="s">
        <v>2218</v>
      </c>
      <c r="B394" s="2">
        <v>45789</v>
      </c>
      <c r="C394" t="s">
        <v>514</v>
      </c>
      <c r="D394" t="s">
        <v>1704</v>
      </c>
      <c r="E394" t="s">
        <v>1776</v>
      </c>
      <c r="F394">
        <v>3</v>
      </c>
      <c r="G394">
        <v>362.11</v>
      </c>
      <c r="H394">
        <v>0.23</v>
      </c>
      <c r="I394" t="s">
        <v>1829</v>
      </c>
      <c r="J394">
        <v>836.47409999999991</v>
      </c>
    </row>
    <row r="395" spans="1:10" x14ac:dyDescent="0.3">
      <c r="A395" t="s">
        <v>2219</v>
      </c>
      <c r="B395" s="2">
        <v>45561</v>
      </c>
      <c r="C395" t="s">
        <v>1455</v>
      </c>
      <c r="D395" t="s">
        <v>1634</v>
      </c>
      <c r="E395" t="s">
        <v>1782</v>
      </c>
      <c r="F395">
        <v>3</v>
      </c>
      <c r="G395">
        <v>112.26</v>
      </c>
      <c r="H395">
        <v>0.11</v>
      </c>
      <c r="I395" t="s">
        <v>1824</v>
      </c>
      <c r="J395">
        <v>299.73419999999999</v>
      </c>
    </row>
    <row r="396" spans="1:10" x14ac:dyDescent="0.3">
      <c r="A396" t="s">
        <v>2220</v>
      </c>
      <c r="B396" s="2">
        <v>45378</v>
      </c>
      <c r="C396" t="s">
        <v>663</v>
      </c>
      <c r="D396" t="s">
        <v>1736</v>
      </c>
      <c r="E396" t="s">
        <v>1813</v>
      </c>
      <c r="F396">
        <v>2</v>
      </c>
      <c r="G396">
        <v>962.81</v>
      </c>
      <c r="H396">
        <v>0.06</v>
      </c>
      <c r="I396" t="s">
        <v>1829</v>
      </c>
      <c r="J396">
        <v>1810.0827999999999</v>
      </c>
    </row>
    <row r="397" spans="1:10" x14ac:dyDescent="0.3">
      <c r="A397" t="s">
        <v>2221</v>
      </c>
      <c r="B397" s="2">
        <v>45308</v>
      </c>
      <c r="C397" t="s">
        <v>693</v>
      </c>
      <c r="D397" t="s">
        <v>1590</v>
      </c>
      <c r="E397" t="s">
        <v>1752</v>
      </c>
      <c r="F397">
        <v>4</v>
      </c>
      <c r="G397">
        <v>276.23</v>
      </c>
      <c r="H397">
        <v>0.12</v>
      </c>
      <c r="I397" t="s">
        <v>1824</v>
      </c>
      <c r="J397">
        <v>972.32960000000003</v>
      </c>
    </row>
    <row r="398" spans="1:10" x14ac:dyDescent="0.3">
      <c r="A398" t="s">
        <v>2222</v>
      </c>
      <c r="B398" s="2">
        <v>45407</v>
      </c>
      <c r="C398" t="s">
        <v>71</v>
      </c>
      <c r="D398" t="s">
        <v>1584</v>
      </c>
      <c r="E398" t="s">
        <v>1799</v>
      </c>
      <c r="F398">
        <v>3</v>
      </c>
      <c r="G398">
        <v>991.37</v>
      </c>
      <c r="H398">
        <v>0.1</v>
      </c>
      <c r="I398" t="s">
        <v>1826</v>
      </c>
      <c r="J398">
        <v>2676.6990000000001</v>
      </c>
    </row>
    <row r="399" spans="1:10" x14ac:dyDescent="0.3">
      <c r="A399" t="s">
        <v>2223</v>
      </c>
      <c r="B399" s="2">
        <v>45929</v>
      </c>
      <c r="C399" t="s">
        <v>559</v>
      </c>
      <c r="D399" t="s">
        <v>1590</v>
      </c>
      <c r="E399" t="s">
        <v>1797</v>
      </c>
      <c r="F399">
        <v>3</v>
      </c>
      <c r="G399">
        <v>977.47</v>
      </c>
      <c r="H399">
        <v>0.05</v>
      </c>
      <c r="I399" t="s">
        <v>1824</v>
      </c>
      <c r="J399">
        <v>2785.7894999999999</v>
      </c>
    </row>
    <row r="400" spans="1:10" x14ac:dyDescent="0.3">
      <c r="A400" t="s">
        <v>2224</v>
      </c>
      <c r="B400" s="2">
        <v>45844</v>
      </c>
      <c r="C400" t="s">
        <v>672</v>
      </c>
      <c r="D400" t="s">
        <v>1736</v>
      </c>
      <c r="E400" t="s">
        <v>1794</v>
      </c>
      <c r="F400">
        <v>2</v>
      </c>
      <c r="G400">
        <v>308.7</v>
      </c>
      <c r="H400">
        <v>0.2</v>
      </c>
      <c r="I400" t="s">
        <v>1826</v>
      </c>
      <c r="J400">
        <v>493.92</v>
      </c>
    </row>
    <row r="401" spans="1:10" x14ac:dyDescent="0.3">
      <c r="A401" t="s">
        <v>2225</v>
      </c>
      <c r="B401" s="2">
        <v>45579</v>
      </c>
      <c r="C401" t="s">
        <v>147</v>
      </c>
      <c r="D401" t="s">
        <v>1557</v>
      </c>
      <c r="E401" t="s">
        <v>1804</v>
      </c>
      <c r="F401">
        <v>2</v>
      </c>
      <c r="G401">
        <v>733.87</v>
      </c>
      <c r="H401">
        <v>0.1</v>
      </c>
      <c r="I401" t="s">
        <v>1826</v>
      </c>
      <c r="J401">
        <v>1320.9659999999999</v>
      </c>
    </row>
    <row r="402" spans="1:10" x14ac:dyDescent="0.3">
      <c r="A402" t="s">
        <v>2226</v>
      </c>
      <c r="B402" s="2">
        <v>45227</v>
      </c>
      <c r="C402" t="s">
        <v>341</v>
      </c>
      <c r="D402" t="s">
        <v>1586</v>
      </c>
      <c r="E402" t="s">
        <v>1804</v>
      </c>
      <c r="F402">
        <v>2</v>
      </c>
      <c r="G402">
        <v>22.47</v>
      </c>
      <c r="H402">
        <v>0.22</v>
      </c>
      <c r="I402" t="s">
        <v>1826</v>
      </c>
      <c r="J402">
        <v>35.053199999999997</v>
      </c>
    </row>
    <row r="403" spans="1:10" x14ac:dyDescent="0.3">
      <c r="A403" t="s">
        <v>2227</v>
      </c>
      <c r="B403" s="2">
        <v>45380</v>
      </c>
      <c r="C403" t="s">
        <v>1092</v>
      </c>
      <c r="D403" t="s">
        <v>1662</v>
      </c>
      <c r="E403" t="s">
        <v>1797</v>
      </c>
      <c r="F403">
        <v>4</v>
      </c>
      <c r="G403">
        <v>651.36</v>
      </c>
      <c r="H403">
        <v>0.13</v>
      </c>
      <c r="I403" t="s">
        <v>1824</v>
      </c>
      <c r="J403">
        <v>2266.7328000000002</v>
      </c>
    </row>
    <row r="404" spans="1:10" x14ac:dyDescent="0.3">
      <c r="A404" t="s">
        <v>2228</v>
      </c>
      <c r="B404" s="2">
        <v>45817</v>
      </c>
      <c r="C404" t="s">
        <v>937</v>
      </c>
      <c r="D404" t="s">
        <v>1576</v>
      </c>
      <c r="E404" t="s">
        <v>1789</v>
      </c>
      <c r="F404">
        <v>1</v>
      </c>
      <c r="G404">
        <v>753.39</v>
      </c>
      <c r="H404">
        <v>0.04</v>
      </c>
      <c r="I404" t="s">
        <v>1829</v>
      </c>
      <c r="J404">
        <v>723.25439999999992</v>
      </c>
    </row>
    <row r="405" spans="1:10" x14ac:dyDescent="0.3">
      <c r="A405" t="s">
        <v>2229</v>
      </c>
      <c r="B405" s="2">
        <v>45576</v>
      </c>
      <c r="C405" t="s">
        <v>657</v>
      </c>
      <c r="D405" t="s">
        <v>1690</v>
      </c>
      <c r="E405" t="s">
        <v>1794</v>
      </c>
      <c r="F405">
        <v>4</v>
      </c>
      <c r="G405">
        <v>849.17</v>
      </c>
      <c r="H405">
        <v>0.12</v>
      </c>
      <c r="I405" t="s">
        <v>1829</v>
      </c>
      <c r="J405">
        <v>2989.0783999999999</v>
      </c>
    </row>
    <row r="406" spans="1:10" x14ac:dyDescent="0.3">
      <c r="A406" t="s">
        <v>2230</v>
      </c>
      <c r="B406" s="2">
        <v>45495</v>
      </c>
      <c r="C406" t="s">
        <v>1184</v>
      </c>
      <c r="D406" t="s">
        <v>1588</v>
      </c>
      <c r="E406" t="s">
        <v>1752</v>
      </c>
      <c r="F406">
        <v>4</v>
      </c>
      <c r="G406">
        <v>585.45000000000005</v>
      </c>
      <c r="H406">
        <v>0.25</v>
      </c>
      <c r="I406" t="s">
        <v>1829</v>
      </c>
      <c r="J406">
        <v>1756.35</v>
      </c>
    </row>
    <row r="407" spans="1:10" x14ac:dyDescent="0.3">
      <c r="A407" t="s">
        <v>2231</v>
      </c>
      <c r="B407" s="2">
        <v>45628</v>
      </c>
      <c r="C407" t="s">
        <v>1466</v>
      </c>
      <c r="D407" t="s">
        <v>1698</v>
      </c>
      <c r="E407" t="s">
        <v>1804</v>
      </c>
      <c r="F407">
        <v>1</v>
      </c>
      <c r="G407">
        <v>745.15</v>
      </c>
      <c r="H407">
        <v>0.25</v>
      </c>
      <c r="I407" t="s">
        <v>1829</v>
      </c>
      <c r="J407">
        <v>558.86249999999995</v>
      </c>
    </row>
    <row r="408" spans="1:10" x14ac:dyDescent="0.3">
      <c r="A408" t="s">
        <v>2232</v>
      </c>
      <c r="B408" s="2">
        <v>45244</v>
      </c>
      <c r="C408" t="s">
        <v>191</v>
      </c>
      <c r="D408" t="s">
        <v>1746</v>
      </c>
      <c r="E408" t="s">
        <v>1761</v>
      </c>
      <c r="F408">
        <v>1</v>
      </c>
      <c r="G408">
        <v>848.69</v>
      </c>
      <c r="H408">
        <v>0.04</v>
      </c>
      <c r="I408" t="s">
        <v>1829</v>
      </c>
      <c r="J408">
        <v>814.74239999999998</v>
      </c>
    </row>
    <row r="409" spans="1:10" x14ac:dyDescent="0.3">
      <c r="A409" t="s">
        <v>2233</v>
      </c>
      <c r="B409" s="2">
        <v>45336</v>
      </c>
      <c r="C409" t="s">
        <v>1283</v>
      </c>
      <c r="D409" t="s">
        <v>1688</v>
      </c>
      <c r="E409" t="s">
        <v>1799</v>
      </c>
      <c r="F409">
        <v>2</v>
      </c>
      <c r="G409">
        <v>247.67</v>
      </c>
      <c r="H409">
        <v>0.1</v>
      </c>
      <c r="I409" t="s">
        <v>1826</v>
      </c>
      <c r="J409">
        <v>445.80599999999998</v>
      </c>
    </row>
    <row r="410" spans="1:10" x14ac:dyDescent="0.3">
      <c r="A410" t="s">
        <v>2234</v>
      </c>
      <c r="B410" s="2">
        <v>45465</v>
      </c>
      <c r="C410" t="s">
        <v>153</v>
      </c>
      <c r="D410" t="s">
        <v>1696</v>
      </c>
      <c r="E410" t="s">
        <v>1766</v>
      </c>
      <c r="F410">
        <v>3</v>
      </c>
      <c r="G410">
        <v>220.51</v>
      </c>
      <c r="H410">
        <v>0.02</v>
      </c>
      <c r="I410" t="s">
        <v>1826</v>
      </c>
      <c r="J410">
        <v>648.29939999999999</v>
      </c>
    </row>
    <row r="411" spans="1:10" x14ac:dyDescent="0.3">
      <c r="A411" t="s">
        <v>2235</v>
      </c>
      <c r="B411" s="2">
        <v>45837</v>
      </c>
      <c r="C411" t="s">
        <v>1029</v>
      </c>
      <c r="D411" t="s">
        <v>1578</v>
      </c>
      <c r="E411" t="s">
        <v>1804</v>
      </c>
      <c r="F411">
        <v>4</v>
      </c>
      <c r="G411">
        <v>370.63</v>
      </c>
      <c r="H411">
        <v>0.08</v>
      </c>
      <c r="I411" t="s">
        <v>1824</v>
      </c>
      <c r="J411">
        <v>1363.9184</v>
      </c>
    </row>
    <row r="412" spans="1:10" x14ac:dyDescent="0.3">
      <c r="A412" t="s">
        <v>2236</v>
      </c>
      <c r="B412" s="2">
        <v>45706</v>
      </c>
      <c r="C412" t="s">
        <v>1220</v>
      </c>
      <c r="D412" t="s">
        <v>1606</v>
      </c>
      <c r="E412" t="s">
        <v>1813</v>
      </c>
      <c r="F412">
        <v>4</v>
      </c>
      <c r="G412">
        <v>349.84</v>
      </c>
      <c r="H412">
        <v>0.11</v>
      </c>
      <c r="I412" t="s">
        <v>1824</v>
      </c>
      <c r="J412">
        <v>1245.4304</v>
      </c>
    </row>
    <row r="413" spans="1:10" x14ac:dyDescent="0.3">
      <c r="A413" t="s">
        <v>2237</v>
      </c>
      <c r="B413" s="2">
        <v>45823</v>
      </c>
      <c r="C413" t="s">
        <v>168</v>
      </c>
      <c r="D413" t="s">
        <v>1626</v>
      </c>
      <c r="E413" t="s">
        <v>1794</v>
      </c>
      <c r="F413">
        <v>1</v>
      </c>
      <c r="G413">
        <v>770.87</v>
      </c>
      <c r="H413">
        <v>0.1</v>
      </c>
      <c r="I413" t="s">
        <v>1829</v>
      </c>
      <c r="J413">
        <v>693.78300000000002</v>
      </c>
    </row>
    <row r="414" spans="1:10" x14ac:dyDescent="0.3">
      <c r="A414" t="s">
        <v>2238</v>
      </c>
      <c r="B414" s="2">
        <v>45518</v>
      </c>
      <c r="C414" t="s">
        <v>1475</v>
      </c>
      <c r="D414" t="s">
        <v>1746</v>
      </c>
      <c r="E414" t="s">
        <v>1807</v>
      </c>
      <c r="F414">
        <v>3</v>
      </c>
      <c r="G414">
        <v>507.33</v>
      </c>
      <c r="H414">
        <v>0.06</v>
      </c>
      <c r="I414" t="s">
        <v>1826</v>
      </c>
      <c r="J414">
        <v>1430.6705999999999</v>
      </c>
    </row>
    <row r="415" spans="1:10" x14ac:dyDescent="0.3">
      <c r="A415" t="s">
        <v>2239</v>
      </c>
      <c r="B415" s="2">
        <v>45863</v>
      </c>
      <c r="C415" t="s">
        <v>610</v>
      </c>
      <c r="D415" t="s">
        <v>1680</v>
      </c>
      <c r="E415" t="s">
        <v>1786</v>
      </c>
      <c r="F415">
        <v>1</v>
      </c>
      <c r="G415">
        <v>87.78</v>
      </c>
      <c r="H415">
        <v>0.06</v>
      </c>
      <c r="I415" t="s">
        <v>1824</v>
      </c>
      <c r="J415">
        <v>82.513199999999998</v>
      </c>
    </row>
    <row r="416" spans="1:10" x14ac:dyDescent="0.3">
      <c r="A416" t="s">
        <v>2240</v>
      </c>
      <c r="B416" s="2">
        <v>45666</v>
      </c>
      <c r="C416" t="s">
        <v>36</v>
      </c>
      <c r="D416" t="s">
        <v>1734</v>
      </c>
      <c r="E416" t="s">
        <v>1769</v>
      </c>
      <c r="F416">
        <v>2</v>
      </c>
      <c r="G416">
        <v>772.24</v>
      </c>
      <c r="H416">
        <v>0.22</v>
      </c>
      <c r="I416" t="s">
        <v>1824</v>
      </c>
      <c r="J416">
        <v>1204.6944000000001</v>
      </c>
    </row>
    <row r="417" spans="1:10" x14ac:dyDescent="0.3">
      <c r="A417" t="s">
        <v>2241</v>
      </c>
      <c r="B417" s="2">
        <v>45813</v>
      </c>
      <c r="C417" t="s">
        <v>181</v>
      </c>
      <c r="D417" t="s">
        <v>1688</v>
      </c>
      <c r="E417" t="s">
        <v>1799</v>
      </c>
      <c r="F417">
        <v>1</v>
      </c>
      <c r="G417">
        <v>108.27</v>
      </c>
      <c r="H417">
        <v>0.1</v>
      </c>
      <c r="I417" t="s">
        <v>1829</v>
      </c>
      <c r="J417">
        <v>97.442999999999998</v>
      </c>
    </row>
    <row r="418" spans="1:10" x14ac:dyDescent="0.3">
      <c r="A418" t="s">
        <v>2242</v>
      </c>
      <c r="B418" s="2">
        <v>45633</v>
      </c>
      <c r="C418" t="s">
        <v>1089</v>
      </c>
      <c r="D418" t="s">
        <v>1624</v>
      </c>
      <c r="E418" t="s">
        <v>1807</v>
      </c>
      <c r="F418">
        <v>2</v>
      </c>
      <c r="G418">
        <v>839.24</v>
      </c>
      <c r="H418">
        <v>0.21</v>
      </c>
      <c r="I418" t="s">
        <v>1826</v>
      </c>
      <c r="J418">
        <v>1325.9992</v>
      </c>
    </row>
    <row r="419" spans="1:10" x14ac:dyDescent="0.3">
      <c r="A419" t="s">
        <v>2243</v>
      </c>
      <c r="B419" s="2">
        <v>45331</v>
      </c>
      <c r="C419" t="s">
        <v>1196</v>
      </c>
      <c r="D419" t="s">
        <v>1664</v>
      </c>
      <c r="E419" t="s">
        <v>1789</v>
      </c>
      <c r="F419">
        <v>2</v>
      </c>
      <c r="G419">
        <v>466.27</v>
      </c>
      <c r="H419">
        <v>0.11</v>
      </c>
      <c r="I419" t="s">
        <v>1826</v>
      </c>
      <c r="J419">
        <v>829.9606</v>
      </c>
    </row>
    <row r="420" spans="1:10" x14ac:dyDescent="0.3">
      <c r="A420" t="s">
        <v>2244</v>
      </c>
      <c r="B420" s="2">
        <v>45942</v>
      </c>
      <c r="C420" t="s">
        <v>1240</v>
      </c>
      <c r="D420" t="s">
        <v>1672</v>
      </c>
      <c r="E420" t="s">
        <v>1799</v>
      </c>
      <c r="F420">
        <v>3</v>
      </c>
      <c r="G420">
        <v>969.83</v>
      </c>
      <c r="H420">
        <v>0.02</v>
      </c>
      <c r="I420" t="s">
        <v>1824</v>
      </c>
      <c r="J420">
        <v>2851.3002000000001</v>
      </c>
    </row>
    <row r="421" spans="1:10" x14ac:dyDescent="0.3">
      <c r="A421" t="s">
        <v>2245</v>
      </c>
      <c r="B421" s="2">
        <v>45824</v>
      </c>
      <c r="C421" t="s">
        <v>1295</v>
      </c>
      <c r="D421" t="s">
        <v>1730</v>
      </c>
      <c r="E421" t="s">
        <v>1813</v>
      </c>
      <c r="F421">
        <v>2</v>
      </c>
      <c r="G421">
        <v>782.11</v>
      </c>
      <c r="H421">
        <v>0.17</v>
      </c>
      <c r="I421" t="s">
        <v>1826</v>
      </c>
      <c r="J421">
        <v>1298.3026</v>
      </c>
    </row>
    <row r="422" spans="1:10" x14ac:dyDescent="0.3">
      <c r="A422" t="s">
        <v>2246</v>
      </c>
      <c r="B422" s="2">
        <v>45921</v>
      </c>
      <c r="C422" t="s">
        <v>1395</v>
      </c>
      <c r="D422" t="s">
        <v>1628</v>
      </c>
      <c r="E422" t="s">
        <v>1792</v>
      </c>
      <c r="F422">
        <v>2</v>
      </c>
      <c r="G422">
        <v>74.63</v>
      </c>
      <c r="H422">
        <v>0.01</v>
      </c>
      <c r="I422" t="s">
        <v>1826</v>
      </c>
      <c r="J422">
        <v>147.76740000000001</v>
      </c>
    </row>
    <row r="423" spans="1:10" x14ac:dyDescent="0.3">
      <c r="A423" t="s">
        <v>2247</v>
      </c>
      <c r="B423" s="2">
        <v>45909</v>
      </c>
      <c r="C423" t="s">
        <v>160</v>
      </c>
      <c r="D423" t="s">
        <v>1718</v>
      </c>
      <c r="E423" t="s">
        <v>1776</v>
      </c>
      <c r="F423">
        <v>3</v>
      </c>
      <c r="G423">
        <v>522.78</v>
      </c>
      <c r="H423">
        <v>0.25</v>
      </c>
      <c r="I423" t="s">
        <v>1826</v>
      </c>
      <c r="J423">
        <v>1176.2550000000001</v>
      </c>
    </row>
    <row r="424" spans="1:10" x14ac:dyDescent="0.3">
      <c r="A424" t="s">
        <v>2248</v>
      </c>
      <c r="B424" s="2">
        <v>45853</v>
      </c>
      <c r="C424" t="s">
        <v>1062</v>
      </c>
      <c r="D424" t="s">
        <v>1574</v>
      </c>
      <c r="E424" t="s">
        <v>1801</v>
      </c>
      <c r="F424">
        <v>1</v>
      </c>
      <c r="G424">
        <v>206.45</v>
      </c>
      <c r="H424">
        <v>0.15</v>
      </c>
      <c r="I424" t="s">
        <v>1826</v>
      </c>
      <c r="J424">
        <v>175.48249999999999</v>
      </c>
    </row>
    <row r="425" spans="1:10" x14ac:dyDescent="0.3">
      <c r="A425" t="s">
        <v>2249</v>
      </c>
      <c r="B425" s="2">
        <v>45580</v>
      </c>
      <c r="C425" t="s">
        <v>490</v>
      </c>
      <c r="D425" t="s">
        <v>1686</v>
      </c>
      <c r="E425" t="s">
        <v>1773</v>
      </c>
      <c r="F425">
        <v>1</v>
      </c>
      <c r="G425">
        <v>815.53</v>
      </c>
      <c r="H425">
        <v>0.3</v>
      </c>
      <c r="I425" t="s">
        <v>1826</v>
      </c>
      <c r="J425">
        <v>570.87099999999998</v>
      </c>
    </row>
    <row r="426" spans="1:10" x14ac:dyDescent="0.3">
      <c r="A426" t="s">
        <v>2250</v>
      </c>
      <c r="B426" s="2">
        <v>45220</v>
      </c>
      <c r="C426" t="s">
        <v>147</v>
      </c>
      <c r="D426" t="s">
        <v>1706</v>
      </c>
      <c r="E426" t="s">
        <v>1797</v>
      </c>
      <c r="F426">
        <v>1</v>
      </c>
      <c r="G426">
        <v>823.61</v>
      </c>
      <c r="H426">
        <v>0.28000000000000003</v>
      </c>
      <c r="I426" t="s">
        <v>1829</v>
      </c>
      <c r="J426">
        <v>592.99919999999997</v>
      </c>
    </row>
    <row r="427" spans="1:10" x14ac:dyDescent="0.3">
      <c r="A427" t="s">
        <v>2251</v>
      </c>
      <c r="B427" s="2">
        <v>45807</v>
      </c>
      <c r="C427" t="s">
        <v>1472</v>
      </c>
      <c r="D427" t="s">
        <v>1722</v>
      </c>
      <c r="E427" t="s">
        <v>1786</v>
      </c>
      <c r="F427">
        <v>2</v>
      </c>
      <c r="G427">
        <v>209.96</v>
      </c>
      <c r="H427">
        <v>0</v>
      </c>
      <c r="I427" t="s">
        <v>1824</v>
      </c>
      <c r="J427">
        <v>419.92</v>
      </c>
    </row>
    <row r="428" spans="1:10" x14ac:dyDescent="0.3">
      <c r="A428" t="s">
        <v>2252</v>
      </c>
      <c r="B428" s="2">
        <v>45462</v>
      </c>
      <c r="C428" t="s">
        <v>579</v>
      </c>
      <c r="D428" t="s">
        <v>1543</v>
      </c>
      <c r="E428" t="s">
        <v>1804</v>
      </c>
      <c r="F428">
        <v>4</v>
      </c>
      <c r="G428">
        <v>897.93</v>
      </c>
      <c r="H428">
        <v>0.05</v>
      </c>
      <c r="I428" t="s">
        <v>1829</v>
      </c>
      <c r="J428">
        <v>3412.134</v>
      </c>
    </row>
    <row r="429" spans="1:10" x14ac:dyDescent="0.3">
      <c r="A429" t="s">
        <v>2253</v>
      </c>
      <c r="B429" s="2">
        <v>45646</v>
      </c>
      <c r="C429" t="s">
        <v>598</v>
      </c>
      <c r="D429" t="s">
        <v>1674</v>
      </c>
      <c r="E429" t="s">
        <v>1752</v>
      </c>
      <c r="F429">
        <v>4</v>
      </c>
      <c r="G429">
        <v>925.95</v>
      </c>
      <c r="H429">
        <v>0.16</v>
      </c>
      <c r="I429" t="s">
        <v>1829</v>
      </c>
      <c r="J429">
        <v>3111.192</v>
      </c>
    </row>
    <row r="430" spans="1:10" x14ac:dyDescent="0.3">
      <c r="A430" t="s">
        <v>2254</v>
      </c>
      <c r="B430" s="2">
        <v>45520</v>
      </c>
      <c r="C430" t="s">
        <v>304</v>
      </c>
      <c r="D430" t="s">
        <v>1650</v>
      </c>
      <c r="E430" t="s">
        <v>1776</v>
      </c>
      <c r="F430">
        <v>2</v>
      </c>
      <c r="G430">
        <v>573.09</v>
      </c>
      <c r="H430">
        <v>0.03</v>
      </c>
      <c r="I430" t="s">
        <v>1829</v>
      </c>
      <c r="J430">
        <v>1111.7945999999999</v>
      </c>
    </row>
    <row r="431" spans="1:10" x14ac:dyDescent="0.3">
      <c r="A431" t="s">
        <v>2255</v>
      </c>
      <c r="B431" s="2">
        <v>45731</v>
      </c>
      <c r="C431" t="s">
        <v>604</v>
      </c>
      <c r="D431" t="s">
        <v>1560</v>
      </c>
      <c r="E431" t="s">
        <v>1769</v>
      </c>
      <c r="F431">
        <v>4</v>
      </c>
      <c r="G431">
        <v>149.83000000000001</v>
      </c>
      <c r="H431">
        <v>0.02</v>
      </c>
      <c r="I431" t="s">
        <v>1824</v>
      </c>
      <c r="J431">
        <v>587.33360000000005</v>
      </c>
    </row>
    <row r="432" spans="1:10" x14ac:dyDescent="0.3">
      <c r="A432" t="s">
        <v>2256</v>
      </c>
      <c r="B432" s="2">
        <v>45445</v>
      </c>
      <c r="C432" t="s">
        <v>14</v>
      </c>
      <c r="D432" t="s">
        <v>1650</v>
      </c>
      <c r="E432" t="s">
        <v>1799</v>
      </c>
      <c r="F432">
        <v>3</v>
      </c>
      <c r="G432">
        <v>287.70999999999998</v>
      </c>
      <c r="H432">
        <v>0.03</v>
      </c>
      <c r="I432" t="s">
        <v>1829</v>
      </c>
      <c r="J432">
        <v>837.23609999999985</v>
      </c>
    </row>
    <row r="433" spans="1:10" x14ac:dyDescent="0.3">
      <c r="A433" t="s">
        <v>2257</v>
      </c>
      <c r="B433" s="2">
        <v>45860</v>
      </c>
      <c r="C433" t="s">
        <v>338</v>
      </c>
      <c r="D433" t="s">
        <v>1682</v>
      </c>
      <c r="E433" t="s">
        <v>1776</v>
      </c>
      <c r="F433">
        <v>2</v>
      </c>
      <c r="G433">
        <v>849.8</v>
      </c>
      <c r="H433">
        <v>0.06</v>
      </c>
      <c r="I433" t="s">
        <v>1829</v>
      </c>
      <c r="J433">
        <v>1597.624</v>
      </c>
    </row>
    <row r="434" spans="1:10" x14ac:dyDescent="0.3">
      <c r="A434" t="s">
        <v>2258</v>
      </c>
      <c r="B434" s="2">
        <v>45725</v>
      </c>
      <c r="C434" t="s">
        <v>75</v>
      </c>
      <c r="D434" t="s">
        <v>1630</v>
      </c>
      <c r="E434" t="s">
        <v>1766</v>
      </c>
      <c r="F434">
        <v>3</v>
      </c>
      <c r="G434">
        <v>482.58</v>
      </c>
      <c r="H434">
        <v>0.28000000000000003</v>
      </c>
      <c r="I434" t="s">
        <v>1826</v>
      </c>
      <c r="J434">
        <v>1042.3728000000001</v>
      </c>
    </row>
    <row r="435" spans="1:10" x14ac:dyDescent="0.3">
      <c r="A435" t="s">
        <v>2259</v>
      </c>
      <c r="B435" s="2">
        <v>45699</v>
      </c>
      <c r="C435" t="s">
        <v>399</v>
      </c>
      <c r="D435" t="s">
        <v>1666</v>
      </c>
      <c r="E435" t="s">
        <v>1761</v>
      </c>
      <c r="F435">
        <v>2</v>
      </c>
      <c r="G435">
        <v>64.7</v>
      </c>
      <c r="H435">
        <v>0</v>
      </c>
      <c r="I435" t="s">
        <v>1824</v>
      </c>
      <c r="J435">
        <v>129.4</v>
      </c>
    </row>
    <row r="436" spans="1:10" x14ac:dyDescent="0.3">
      <c r="A436" t="s">
        <v>2260</v>
      </c>
      <c r="B436" s="2">
        <v>45266</v>
      </c>
      <c r="C436" t="s">
        <v>499</v>
      </c>
      <c r="D436" t="s">
        <v>1555</v>
      </c>
      <c r="E436" t="s">
        <v>1773</v>
      </c>
      <c r="F436">
        <v>3</v>
      </c>
      <c r="G436">
        <v>589.83000000000004</v>
      </c>
      <c r="H436">
        <v>0.26</v>
      </c>
      <c r="I436" t="s">
        <v>1824</v>
      </c>
      <c r="J436">
        <v>1309.4226000000001</v>
      </c>
    </row>
    <row r="437" spans="1:10" x14ac:dyDescent="0.3">
      <c r="A437" t="s">
        <v>2261</v>
      </c>
      <c r="B437" s="2">
        <v>45889</v>
      </c>
      <c r="C437" t="s">
        <v>914</v>
      </c>
      <c r="D437" t="s">
        <v>1551</v>
      </c>
      <c r="E437" t="s">
        <v>1786</v>
      </c>
      <c r="F437">
        <v>4</v>
      </c>
      <c r="G437">
        <v>758.49</v>
      </c>
      <c r="H437">
        <v>0.16</v>
      </c>
      <c r="I437" t="s">
        <v>1829</v>
      </c>
      <c r="J437">
        <v>2548.5264000000002</v>
      </c>
    </row>
    <row r="438" spans="1:10" x14ac:dyDescent="0.3">
      <c r="A438" t="s">
        <v>2262</v>
      </c>
      <c r="B438" s="2">
        <v>45555</v>
      </c>
      <c r="C438" t="s">
        <v>202</v>
      </c>
      <c r="D438" t="s">
        <v>1622</v>
      </c>
      <c r="E438" t="s">
        <v>1794</v>
      </c>
      <c r="F438">
        <v>4</v>
      </c>
      <c r="G438">
        <v>747.56</v>
      </c>
      <c r="H438">
        <v>0.09</v>
      </c>
      <c r="I438" t="s">
        <v>1829</v>
      </c>
      <c r="J438">
        <v>2721.1183999999998</v>
      </c>
    </row>
    <row r="439" spans="1:10" x14ac:dyDescent="0.3">
      <c r="A439" t="s">
        <v>2263</v>
      </c>
      <c r="B439" s="2">
        <v>45813</v>
      </c>
      <c r="C439" t="s">
        <v>809</v>
      </c>
      <c r="D439" t="s">
        <v>1628</v>
      </c>
      <c r="E439" t="s">
        <v>1807</v>
      </c>
      <c r="F439">
        <v>3</v>
      </c>
      <c r="G439">
        <v>551.22</v>
      </c>
      <c r="H439">
        <v>0.12</v>
      </c>
      <c r="I439" t="s">
        <v>1826</v>
      </c>
      <c r="J439">
        <v>1455.2208000000001</v>
      </c>
    </row>
    <row r="440" spans="1:10" x14ac:dyDescent="0.3">
      <c r="A440" t="s">
        <v>2264</v>
      </c>
      <c r="B440" s="2">
        <v>45811</v>
      </c>
      <c r="C440" t="s">
        <v>532</v>
      </c>
      <c r="D440" t="s">
        <v>1686</v>
      </c>
      <c r="E440" t="s">
        <v>1799</v>
      </c>
      <c r="F440">
        <v>2</v>
      </c>
      <c r="G440">
        <v>527.05999999999995</v>
      </c>
      <c r="H440">
        <v>0.17</v>
      </c>
      <c r="I440" t="s">
        <v>1826</v>
      </c>
      <c r="J440">
        <v>874.91959999999983</v>
      </c>
    </row>
    <row r="441" spans="1:10" x14ac:dyDescent="0.3">
      <c r="A441" t="s">
        <v>2265</v>
      </c>
      <c r="B441" s="2">
        <v>45670</v>
      </c>
      <c r="C441" t="s">
        <v>350</v>
      </c>
      <c r="D441" t="s">
        <v>1672</v>
      </c>
      <c r="E441" t="s">
        <v>1773</v>
      </c>
      <c r="F441">
        <v>4</v>
      </c>
      <c r="G441">
        <v>875.41</v>
      </c>
      <c r="H441">
        <v>0.27</v>
      </c>
      <c r="I441" t="s">
        <v>1824</v>
      </c>
      <c r="J441">
        <v>2556.1972000000001</v>
      </c>
    </row>
    <row r="442" spans="1:10" x14ac:dyDescent="0.3">
      <c r="A442" t="s">
        <v>2266</v>
      </c>
      <c r="B442" s="2">
        <v>45736</v>
      </c>
      <c r="C442" t="s">
        <v>40</v>
      </c>
      <c r="D442" t="s">
        <v>1718</v>
      </c>
      <c r="E442" t="s">
        <v>1752</v>
      </c>
      <c r="F442">
        <v>2</v>
      </c>
      <c r="G442">
        <v>226.43</v>
      </c>
      <c r="H442">
        <v>0.03</v>
      </c>
      <c r="I442" t="s">
        <v>1824</v>
      </c>
      <c r="J442">
        <v>439.27420000000001</v>
      </c>
    </row>
    <row r="443" spans="1:10" x14ac:dyDescent="0.3">
      <c r="A443" t="s">
        <v>2267</v>
      </c>
      <c r="B443" s="2">
        <v>45480</v>
      </c>
      <c r="C443" t="s">
        <v>141</v>
      </c>
      <c r="D443" t="s">
        <v>1706</v>
      </c>
      <c r="E443" t="s">
        <v>1773</v>
      </c>
      <c r="F443">
        <v>2</v>
      </c>
      <c r="G443">
        <v>285.39</v>
      </c>
      <c r="H443">
        <v>0.1</v>
      </c>
      <c r="I443" t="s">
        <v>1824</v>
      </c>
      <c r="J443">
        <v>513.702</v>
      </c>
    </row>
    <row r="444" spans="1:10" x14ac:dyDescent="0.3">
      <c r="A444" t="s">
        <v>2268</v>
      </c>
      <c r="B444" s="2">
        <v>45929</v>
      </c>
      <c r="C444" t="s">
        <v>1050</v>
      </c>
      <c r="D444" t="s">
        <v>1570</v>
      </c>
      <c r="E444" t="s">
        <v>1801</v>
      </c>
      <c r="F444">
        <v>2</v>
      </c>
      <c r="G444">
        <v>298.01</v>
      </c>
      <c r="H444">
        <v>0.05</v>
      </c>
      <c r="I444" t="s">
        <v>1824</v>
      </c>
      <c r="J444">
        <v>566.21899999999994</v>
      </c>
    </row>
    <row r="445" spans="1:10" x14ac:dyDescent="0.3">
      <c r="A445" t="s">
        <v>2269</v>
      </c>
      <c r="B445" s="2">
        <v>45626</v>
      </c>
      <c r="C445" t="s">
        <v>532</v>
      </c>
      <c r="D445" t="s">
        <v>1628</v>
      </c>
      <c r="E445" t="s">
        <v>1769</v>
      </c>
      <c r="F445">
        <v>4</v>
      </c>
      <c r="G445">
        <v>753.49</v>
      </c>
      <c r="H445">
        <v>0.26</v>
      </c>
      <c r="I445" t="s">
        <v>1829</v>
      </c>
      <c r="J445">
        <v>2230.3303999999998</v>
      </c>
    </row>
    <row r="446" spans="1:10" x14ac:dyDescent="0.3">
      <c r="A446" t="s">
        <v>2270</v>
      </c>
      <c r="B446" s="2">
        <v>45460</v>
      </c>
      <c r="C446" t="s">
        <v>1501</v>
      </c>
      <c r="D446" t="s">
        <v>1704</v>
      </c>
      <c r="E446" t="s">
        <v>1794</v>
      </c>
      <c r="F446">
        <v>2</v>
      </c>
      <c r="G446">
        <v>130.38999999999999</v>
      </c>
      <c r="H446">
        <v>0.17</v>
      </c>
      <c r="I446" t="s">
        <v>1826</v>
      </c>
      <c r="J446">
        <v>216.44739999999999</v>
      </c>
    </row>
    <row r="447" spans="1:10" x14ac:dyDescent="0.3">
      <c r="A447" t="s">
        <v>2271</v>
      </c>
      <c r="B447" s="2">
        <v>45709</v>
      </c>
      <c r="C447" t="s">
        <v>1083</v>
      </c>
      <c r="D447" t="s">
        <v>1592</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1662</v>
      </c>
      <c r="E449" t="s">
        <v>1797</v>
      </c>
      <c r="F449">
        <v>3</v>
      </c>
      <c r="G449">
        <v>628.17999999999995</v>
      </c>
      <c r="H449">
        <v>0.26</v>
      </c>
      <c r="I449" t="s">
        <v>1824</v>
      </c>
      <c r="J449">
        <v>1394.5596</v>
      </c>
    </row>
    <row r="450" spans="1:10" x14ac:dyDescent="0.3">
      <c r="A450" t="s">
        <v>2274</v>
      </c>
      <c r="B450" s="2">
        <v>45553</v>
      </c>
      <c r="C450" t="s">
        <v>857</v>
      </c>
      <c r="D450" t="s">
        <v>1660</v>
      </c>
      <c r="E450" t="s">
        <v>1766</v>
      </c>
      <c r="F450">
        <v>1</v>
      </c>
      <c r="G450">
        <v>862.31</v>
      </c>
      <c r="H450">
        <v>0.06</v>
      </c>
      <c r="I450" t="s">
        <v>1824</v>
      </c>
      <c r="J450">
        <v>810.57139999999993</v>
      </c>
    </row>
    <row r="451" spans="1:10" x14ac:dyDescent="0.3">
      <c r="A451" t="s">
        <v>2275</v>
      </c>
      <c r="B451" s="2">
        <v>45806</v>
      </c>
      <c r="C451" t="s">
        <v>261</v>
      </c>
      <c r="D451" t="s">
        <v>1714</v>
      </c>
      <c r="E451" t="s">
        <v>1799</v>
      </c>
      <c r="F451">
        <v>2</v>
      </c>
      <c r="G451">
        <v>541.39</v>
      </c>
      <c r="H451">
        <v>0.03</v>
      </c>
      <c r="I451" t="s">
        <v>1829</v>
      </c>
      <c r="J451">
        <v>1050.2965999999999</v>
      </c>
    </row>
    <row r="452" spans="1:10" x14ac:dyDescent="0.3">
      <c r="A452" t="s">
        <v>2276</v>
      </c>
      <c r="B452" s="2">
        <v>45811</v>
      </c>
      <c r="C452" t="s">
        <v>1469</v>
      </c>
      <c r="D452" t="s">
        <v>1700</v>
      </c>
      <c r="E452" t="s">
        <v>1804</v>
      </c>
      <c r="F452">
        <v>3</v>
      </c>
      <c r="G452">
        <v>761.8</v>
      </c>
      <c r="H452">
        <v>0.06</v>
      </c>
      <c r="I452" t="s">
        <v>1829</v>
      </c>
      <c r="J452">
        <v>2148.2759999999989</v>
      </c>
    </row>
    <row r="453" spans="1:10" x14ac:dyDescent="0.3">
      <c r="A453" t="s">
        <v>2277</v>
      </c>
      <c r="B453" s="2">
        <v>45508</v>
      </c>
      <c r="C453" t="s">
        <v>1310</v>
      </c>
      <c r="D453" t="s">
        <v>1646</v>
      </c>
      <c r="E453" t="s">
        <v>1761</v>
      </c>
      <c r="F453">
        <v>4</v>
      </c>
      <c r="G453">
        <v>829.36</v>
      </c>
      <c r="H453">
        <v>0.11</v>
      </c>
      <c r="I453" t="s">
        <v>1826</v>
      </c>
      <c r="J453">
        <v>2952.5216</v>
      </c>
    </row>
    <row r="454" spans="1:10" x14ac:dyDescent="0.3">
      <c r="A454" t="s">
        <v>2278</v>
      </c>
      <c r="B454" s="2">
        <v>45460</v>
      </c>
      <c r="C454" t="s">
        <v>1257</v>
      </c>
      <c r="D454" t="s">
        <v>1594</v>
      </c>
      <c r="E454" t="s">
        <v>1804</v>
      </c>
      <c r="F454">
        <v>2</v>
      </c>
      <c r="G454">
        <v>425.06</v>
      </c>
      <c r="H454">
        <v>0.09</v>
      </c>
      <c r="I454" t="s">
        <v>1826</v>
      </c>
      <c r="J454">
        <v>773.60919999999999</v>
      </c>
    </row>
    <row r="455" spans="1:10" x14ac:dyDescent="0.3">
      <c r="A455" t="s">
        <v>2279</v>
      </c>
      <c r="B455" s="2">
        <v>45311</v>
      </c>
      <c r="C455" t="s">
        <v>438</v>
      </c>
      <c r="D455" t="s">
        <v>1658</v>
      </c>
      <c r="E455" t="s">
        <v>1752</v>
      </c>
      <c r="F455">
        <v>2</v>
      </c>
      <c r="G455">
        <v>911.14</v>
      </c>
      <c r="H455">
        <v>0.1</v>
      </c>
      <c r="I455" t="s">
        <v>1824</v>
      </c>
      <c r="J455">
        <v>1640.0519999999999</v>
      </c>
    </row>
    <row r="456" spans="1:10" x14ac:dyDescent="0.3">
      <c r="A456" t="s">
        <v>2280</v>
      </c>
      <c r="B456" s="2">
        <v>45906</v>
      </c>
      <c r="C456" t="s">
        <v>304</v>
      </c>
      <c r="D456" t="s">
        <v>1684</v>
      </c>
      <c r="E456" t="s">
        <v>1782</v>
      </c>
      <c r="F456">
        <v>3</v>
      </c>
      <c r="G456">
        <v>811.96</v>
      </c>
      <c r="H456">
        <v>0.28999999999999998</v>
      </c>
      <c r="I456" t="s">
        <v>1824</v>
      </c>
      <c r="J456">
        <v>1729.4748</v>
      </c>
    </row>
    <row r="457" spans="1:10" x14ac:dyDescent="0.3">
      <c r="A457" t="s">
        <v>2281</v>
      </c>
      <c r="B457" s="2">
        <v>45380</v>
      </c>
      <c r="C457" t="s">
        <v>869</v>
      </c>
      <c r="D457" t="s">
        <v>1610</v>
      </c>
      <c r="E457" t="s">
        <v>1789</v>
      </c>
      <c r="F457">
        <v>2</v>
      </c>
      <c r="G457">
        <v>780.05</v>
      </c>
      <c r="H457">
        <v>0.12</v>
      </c>
      <c r="I457" t="s">
        <v>1829</v>
      </c>
      <c r="J457">
        <v>1372.8879999999999</v>
      </c>
    </row>
    <row r="458" spans="1:10" x14ac:dyDescent="0.3">
      <c r="A458" t="s">
        <v>2282</v>
      </c>
      <c r="B458" s="2">
        <v>45527</v>
      </c>
      <c r="C458" t="s">
        <v>699</v>
      </c>
      <c r="D458" t="s">
        <v>1612</v>
      </c>
      <c r="E458" t="s">
        <v>1786</v>
      </c>
      <c r="F458">
        <v>4</v>
      </c>
      <c r="G458">
        <v>315.95</v>
      </c>
      <c r="H458">
        <v>0.19</v>
      </c>
      <c r="I458" t="s">
        <v>1829</v>
      </c>
      <c r="J458">
        <v>1023.678</v>
      </c>
    </row>
    <row r="459" spans="1:10" x14ac:dyDescent="0.3">
      <c r="A459" t="s">
        <v>2283</v>
      </c>
      <c r="B459" s="2">
        <v>45796</v>
      </c>
      <c r="C459" t="s">
        <v>737</v>
      </c>
      <c r="D459" t="s">
        <v>1652</v>
      </c>
      <c r="E459" t="s">
        <v>1786</v>
      </c>
      <c r="F459">
        <v>2</v>
      </c>
      <c r="G459">
        <v>810.17</v>
      </c>
      <c r="H459">
        <v>0.27</v>
      </c>
      <c r="I459" t="s">
        <v>1824</v>
      </c>
      <c r="J459">
        <v>1182.8481999999999</v>
      </c>
    </row>
    <row r="460" spans="1:10" x14ac:dyDescent="0.3">
      <c r="A460" t="s">
        <v>2284</v>
      </c>
      <c r="B460" s="2">
        <v>45389</v>
      </c>
      <c r="C460" t="s">
        <v>669</v>
      </c>
      <c r="D460" t="s">
        <v>1716</v>
      </c>
      <c r="E460" t="s">
        <v>1769</v>
      </c>
      <c r="F460">
        <v>3</v>
      </c>
      <c r="G460">
        <v>505.01</v>
      </c>
      <c r="H460">
        <v>0.02</v>
      </c>
      <c r="I460" t="s">
        <v>1826</v>
      </c>
      <c r="J460">
        <v>1484.7293999999999</v>
      </c>
    </row>
    <row r="461" spans="1:10" x14ac:dyDescent="0.3">
      <c r="A461" t="s">
        <v>2285</v>
      </c>
      <c r="B461" s="2">
        <v>45315</v>
      </c>
      <c r="C461" t="s">
        <v>1440</v>
      </c>
      <c r="D461" t="s">
        <v>1692</v>
      </c>
      <c r="E461" t="s">
        <v>1807</v>
      </c>
      <c r="F461">
        <v>2</v>
      </c>
      <c r="G461">
        <v>736.75</v>
      </c>
      <c r="H461">
        <v>0.18</v>
      </c>
      <c r="I461" t="s">
        <v>1824</v>
      </c>
      <c r="J461">
        <v>1208.27</v>
      </c>
    </row>
    <row r="462" spans="1:10" x14ac:dyDescent="0.3">
      <c r="A462" t="s">
        <v>2286</v>
      </c>
      <c r="B462" s="2">
        <v>45311</v>
      </c>
      <c r="C462" t="s">
        <v>114</v>
      </c>
      <c r="D462" t="s">
        <v>1702</v>
      </c>
      <c r="E462" t="s">
        <v>1786</v>
      </c>
      <c r="F462">
        <v>4</v>
      </c>
      <c r="G462">
        <v>700.31</v>
      </c>
      <c r="H462">
        <v>0.2</v>
      </c>
      <c r="I462" t="s">
        <v>1826</v>
      </c>
      <c r="J462">
        <v>2240.9920000000002</v>
      </c>
    </row>
    <row r="463" spans="1:10" x14ac:dyDescent="0.3">
      <c r="A463" t="s">
        <v>2287</v>
      </c>
      <c r="B463" s="2">
        <v>45270</v>
      </c>
      <c r="C463" t="s">
        <v>444</v>
      </c>
      <c r="D463" t="s">
        <v>1730</v>
      </c>
      <c r="E463" t="s">
        <v>1792</v>
      </c>
      <c r="F463">
        <v>4</v>
      </c>
      <c r="G463">
        <v>202.46</v>
      </c>
      <c r="H463">
        <v>0.24</v>
      </c>
      <c r="I463" t="s">
        <v>1824</v>
      </c>
      <c r="J463">
        <v>615.47840000000008</v>
      </c>
    </row>
    <row r="464" spans="1:10" x14ac:dyDescent="0.3">
      <c r="A464" t="s">
        <v>2288</v>
      </c>
      <c r="B464" s="2">
        <v>45279</v>
      </c>
      <c r="C464" t="s">
        <v>846</v>
      </c>
      <c r="D464" t="s">
        <v>1722</v>
      </c>
      <c r="E464" t="s">
        <v>1757</v>
      </c>
      <c r="F464">
        <v>2</v>
      </c>
      <c r="G464">
        <v>291.83999999999997</v>
      </c>
      <c r="H464">
        <v>0.25</v>
      </c>
      <c r="I464" t="s">
        <v>1826</v>
      </c>
      <c r="J464">
        <v>437.76</v>
      </c>
    </row>
    <row r="465" spans="1:10" x14ac:dyDescent="0.3">
      <c r="A465" t="s">
        <v>2289</v>
      </c>
      <c r="B465" s="2">
        <v>45252</v>
      </c>
      <c r="C465" t="s">
        <v>544</v>
      </c>
      <c r="D465" t="s">
        <v>1742</v>
      </c>
      <c r="E465" t="s">
        <v>1773</v>
      </c>
      <c r="F465">
        <v>2</v>
      </c>
      <c r="G465">
        <v>261.48</v>
      </c>
      <c r="H465">
        <v>0.17</v>
      </c>
      <c r="I465" t="s">
        <v>1824</v>
      </c>
      <c r="J465">
        <v>434.05680000000001</v>
      </c>
    </row>
    <row r="466" spans="1:10" x14ac:dyDescent="0.3">
      <c r="A466" t="s">
        <v>2290</v>
      </c>
      <c r="B466" s="2">
        <v>45938</v>
      </c>
      <c r="C466" t="s">
        <v>948</v>
      </c>
      <c r="D466" t="s">
        <v>1620</v>
      </c>
      <c r="E466" t="s">
        <v>1799</v>
      </c>
      <c r="F466">
        <v>1</v>
      </c>
      <c r="G466">
        <v>850.83</v>
      </c>
      <c r="H466">
        <v>0.28000000000000003</v>
      </c>
      <c r="I466" t="s">
        <v>1826</v>
      </c>
      <c r="J466">
        <v>612.59760000000006</v>
      </c>
    </row>
    <row r="467" spans="1:10" x14ac:dyDescent="0.3">
      <c r="A467" t="s">
        <v>2291</v>
      </c>
      <c r="B467" s="2">
        <v>45711</v>
      </c>
      <c r="C467" t="s">
        <v>1260</v>
      </c>
      <c r="D467" t="s">
        <v>1640</v>
      </c>
      <c r="E467" t="s">
        <v>1786</v>
      </c>
      <c r="F467">
        <v>1</v>
      </c>
      <c r="G467">
        <v>83.83</v>
      </c>
      <c r="H467">
        <v>0.05</v>
      </c>
      <c r="I467" t="s">
        <v>1824</v>
      </c>
      <c r="J467">
        <v>79.638499999999993</v>
      </c>
    </row>
    <row r="468" spans="1:10" x14ac:dyDescent="0.3">
      <c r="A468" t="s">
        <v>2292</v>
      </c>
      <c r="B468" s="2">
        <v>45713</v>
      </c>
      <c r="C468" t="s">
        <v>36</v>
      </c>
      <c r="D468" t="s">
        <v>1724</v>
      </c>
      <c r="E468" t="s">
        <v>1804</v>
      </c>
      <c r="F468">
        <v>3</v>
      </c>
      <c r="G468">
        <v>649.95000000000005</v>
      </c>
      <c r="H468">
        <v>0.28000000000000003</v>
      </c>
      <c r="I468" t="s">
        <v>1829</v>
      </c>
      <c r="J468">
        <v>1403.8920000000001</v>
      </c>
    </row>
    <row r="469" spans="1:10" x14ac:dyDescent="0.3">
      <c r="A469" t="s">
        <v>2293</v>
      </c>
      <c r="B469" s="2">
        <v>45565</v>
      </c>
      <c r="C469" t="s">
        <v>1145</v>
      </c>
      <c r="D469" t="s">
        <v>1694</v>
      </c>
      <c r="E469" t="s">
        <v>1776</v>
      </c>
      <c r="F469">
        <v>4</v>
      </c>
      <c r="G469">
        <v>934.96</v>
      </c>
      <c r="H469">
        <v>0.18</v>
      </c>
      <c r="I469" t="s">
        <v>1826</v>
      </c>
      <c r="J469">
        <v>3066.6687999999999</v>
      </c>
    </row>
    <row r="470" spans="1:10" x14ac:dyDescent="0.3">
      <c r="A470" t="s">
        <v>2294</v>
      </c>
      <c r="B470" s="2">
        <v>45279</v>
      </c>
      <c r="C470" t="s">
        <v>672</v>
      </c>
      <c r="D470" t="s">
        <v>1582</v>
      </c>
      <c r="E470" t="s">
        <v>1799</v>
      </c>
      <c r="F470">
        <v>1</v>
      </c>
      <c r="G470">
        <v>880.89</v>
      </c>
      <c r="H470">
        <v>0.13</v>
      </c>
      <c r="I470" t="s">
        <v>1829</v>
      </c>
      <c r="J470">
        <v>766.37429999999995</v>
      </c>
    </row>
    <row r="471" spans="1:10" x14ac:dyDescent="0.3">
      <c r="A471" t="s">
        <v>2295</v>
      </c>
      <c r="B471" s="2">
        <v>45614</v>
      </c>
      <c r="C471" t="s">
        <v>1469</v>
      </c>
      <c r="D471" t="s">
        <v>1744</v>
      </c>
      <c r="E471" t="s">
        <v>1782</v>
      </c>
      <c r="F471">
        <v>4</v>
      </c>
      <c r="G471">
        <v>610.6</v>
      </c>
      <c r="H471">
        <v>0.1</v>
      </c>
      <c r="I471" t="s">
        <v>1826</v>
      </c>
      <c r="J471">
        <v>2198.16</v>
      </c>
    </row>
    <row r="472" spans="1:10" x14ac:dyDescent="0.3">
      <c r="A472" t="s">
        <v>2296</v>
      </c>
      <c r="B472" s="2">
        <v>45912</v>
      </c>
      <c r="C472" t="s">
        <v>275</v>
      </c>
      <c r="D472" t="s">
        <v>1604</v>
      </c>
      <c r="E472" t="s">
        <v>1810</v>
      </c>
      <c r="F472">
        <v>1</v>
      </c>
      <c r="G472">
        <v>514.19000000000005</v>
      </c>
      <c r="H472">
        <v>0.2</v>
      </c>
      <c r="I472" t="s">
        <v>1824</v>
      </c>
      <c r="J472">
        <v>411.35200000000009</v>
      </c>
    </row>
    <row r="473" spans="1:10" x14ac:dyDescent="0.3">
      <c r="A473" t="s">
        <v>2297</v>
      </c>
      <c r="B473" s="2">
        <v>45688</v>
      </c>
      <c r="C473" t="s">
        <v>1243</v>
      </c>
      <c r="D473" t="s">
        <v>1622</v>
      </c>
      <c r="E473" t="s">
        <v>1797</v>
      </c>
      <c r="F473">
        <v>1</v>
      </c>
      <c r="G473">
        <v>546.20000000000005</v>
      </c>
      <c r="H473">
        <v>0.22</v>
      </c>
      <c r="I473" t="s">
        <v>1826</v>
      </c>
      <c r="J473">
        <v>426.03600000000012</v>
      </c>
    </row>
    <row r="474" spans="1:10" x14ac:dyDescent="0.3">
      <c r="A474" t="s">
        <v>2298</v>
      </c>
      <c r="B474" s="2">
        <v>45591</v>
      </c>
      <c r="C474" t="s">
        <v>646</v>
      </c>
      <c r="D474" t="s">
        <v>1622</v>
      </c>
      <c r="E474" t="s">
        <v>1752</v>
      </c>
      <c r="F474">
        <v>3</v>
      </c>
      <c r="G474">
        <v>416.01</v>
      </c>
      <c r="H474">
        <v>0.02</v>
      </c>
      <c r="I474" t="s">
        <v>1824</v>
      </c>
      <c r="J474">
        <v>1223.0694000000001</v>
      </c>
    </row>
    <row r="475" spans="1:10" x14ac:dyDescent="0.3">
      <c r="A475" t="s">
        <v>2299</v>
      </c>
      <c r="B475" s="2">
        <v>45864</v>
      </c>
      <c r="C475" t="s">
        <v>1199</v>
      </c>
      <c r="D475" t="s">
        <v>1696</v>
      </c>
      <c r="E475" t="s">
        <v>1789</v>
      </c>
      <c r="F475">
        <v>1</v>
      </c>
      <c r="G475">
        <v>30.94</v>
      </c>
      <c r="H475">
        <v>0.21</v>
      </c>
      <c r="I475" t="s">
        <v>1829</v>
      </c>
      <c r="J475">
        <v>24.442599999999999</v>
      </c>
    </row>
    <row r="476" spans="1:10" x14ac:dyDescent="0.3">
      <c r="A476" t="s">
        <v>2300</v>
      </c>
      <c r="B476" s="2">
        <v>45875</v>
      </c>
      <c r="C476" t="s">
        <v>654</v>
      </c>
      <c r="D476" t="s">
        <v>1664</v>
      </c>
      <c r="E476" t="s">
        <v>1804</v>
      </c>
      <c r="F476">
        <v>3</v>
      </c>
      <c r="G476">
        <v>666.39</v>
      </c>
      <c r="H476">
        <v>0.21</v>
      </c>
      <c r="I476" t="s">
        <v>1829</v>
      </c>
      <c r="J476">
        <v>1579.3443</v>
      </c>
    </row>
    <row r="477" spans="1:10" x14ac:dyDescent="0.3">
      <c r="A477" t="s">
        <v>2301</v>
      </c>
      <c r="B477" s="2">
        <v>45797</v>
      </c>
      <c r="C477" t="s">
        <v>553</v>
      </c>
      <c r="D477" t="s">
        <v>1710</v>
      </c>
      <c r="E477" t="s">
        <v>1789</v>
      </c>
      <c r="F477">
        <v>2</v>
      </c>
      <c r="G477">
        <v>145.26</v>
      </c>
      <c r="H477">
        <v>0.19</v>
      </c>
      <c r="I477" t="s">
        <v>1826</v>
      </c>
      <c r="J477">
        <v>235.3212</v>
      </c>
    </row>
    <row r="478" spans="1:10" x14ac:dyDescent="0.3">
      <c r="A478" t="s">
        <v>2302</v>
      </c>
      <c r="B478" s="2">
        <v>45364</v>
      </c>
      <c r="C478" t="s">
        <v>411</v>
      </c>
      <c r="D478" t="s">
        <v>1730</v>
      </c>
      <c r="E478" t="s">
        <v>1773</v>
      </c>
      <c r="F478">
        <v>4</v>
      </c>
      <c r="G478">
        <v>940.77</v>
      </c>
      <c r="H478">
        <v>0.24</v>
      </c>
      <c r="I478" t="s">
        <v>1829</v>
      </c>
      <c r="J478">
        <v>2859.9407999999999</v>
      </c>
    </row>
    <row r="479" spans="1:10" x14ac:dyDescent="0.3">
      <c r="A479" t="s">
        <v>2303</v>
      </c>
      <c r="B479" s="2">
        <v>45700</v>
      </c>
      <c r="C479" t="s">
        <v>1446</v>
      </c>
      <c r="D479" t="s">
        <v>1640</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1578</v>
      </c>
      <c r="E481" t="s">
        <v>1786</v>
      </c>
      <c r="F481">
        <v>3</v>
      </c>
      <c r="G481">
        <v>635.13</v>
      </c>
      <c r="H481">
        <v>0.09</v>
      </c>
      <c r="I481" t="s">
        <v>1826</v>
      </c>
      <c r="J481">
        <v>1733.9049</v>
      </c>
    </row>
    <row r="482" spans="1:10" x14ac:dyDescent="0.3">
      <c r="A482" t="s">
        <v>2306</v>
      </c>
      <c r="B482" s="2">
        <v>45233</v>
      </c>
      <c r="C482" t="s">
        <v>849</v>
      </c>
      <c r="D482" t="s">
        <v>1734</v>
      </c>
      <c r="E482" t="s">
        <v>1799</v>
      </c>
      <c r="F482">
        <v>1</v>
      </c>
      <c r="G482">
        <v>744.88</v>
      </c>
      <c r="H482">
        <v>0.15</v>
      </c>
      <c r="I482" t="s">
        <v>1829</v>
      </c>
      <c r="J482">
        <v>633.14800000000002</v>
      </c>
    </row>
    <row r="483" spans="1:10" x14ac:dyDescent="0.3">
      <c r="A483" t="s">
        <v>2307</v>
      </c>
      <c r="B483" s="2">
        <v>45745</v>
      </c>
      <c r="C483" t="s">
        <v>604</v>
      </c>
      <c r="D483" t="s">
        <v>1604</v>
      </c>
      <c r="E483" t="s">
        <v>1757</v>
      </c>
      <c r="F483">
        <v>3</v>
      </c>
      <c r="G483">
        <v>205.34</v>
      </c>
      <c r="H483">
        <v>0.25</v>
      </c>
      <c r="I483" t="s">
        <v>1824</v>
      </c>
      <c r="J483">
        <v>462.01499999999999</v>
      </c>
    </row>
    <row r="484" spans="1:10" x14ac:dyDescent="0.3">
      <c r="A484" t="s">
        <v>2308</v>
      </c>
      <c r="B484" s="2">
        <v>45851</v>
      </c>
      <c r="C484" t="s">
        <v>1301</v>
      </c>
      <c r="D484" t="s">
        <v>1606</v>
      </c>
      <c r="E484" t="s">
        <v>1782</v>
      </c>
      <c r="F484">
        <v>2</v>
      </c>
      <c r="G484">
        <v>756.8</v>
      </c>
      <c r="H484">
        <v>0.15</v>
      </c>
      <c r="I484" t="s">
        <v>1824</v>
      </c>
      <c r="J484">
        <v>1286.56</v>
      </c>
    </row>
    <row r="485" spans="1:10" x14ac:dyDescent="0.3">
      <c r="A485" t="s">
        <v>2309</v>
      </c>
      <c r="B485" s="2">
        <v>45308</v>
      </c>
      <c r="C485" t="s">
        <v>172</v>
      </c>
      <c r="D485" t="s">
        <v>1590</v>
      </c>
      <c r="E485" t="s">
        <v>1789</v>
      </c>
      <c r="F485">
        <v>1</v>
      </c>
      <c r="G485">
        <v>771.73</v>
      </c>
      <c r="H485">
        <v>0.2</v>
      </c>
      <c r="I485" t="s">
        <v>1824</v>
      </c>
      <c r="J485">
        <v>617.38400000000001</v>
      </c>
    </row>
    <row r="486" spans="1:10" x14ac:dyDescent="0.3">
      <c r="A486" t="s">
        <v>2310</v>
      </c>
      <c r="B486" s="2">
        <v>45639</v>
      </c>
      <c r="C486" t="s">
        <v>1475</v>
      </c>
      <c r="D486" t="s">
        <v>1680</v>
      </c>
      <c r="E486" t="s">
        <v>1807</v>
      </c>
      <c r="F486">
        <v>1</v>
      </c>
      <c r="G486">
        <v>440.19</v>
      </c>
      <c r="H486">
        <v>0.03</v>
      </c>
      <c r="I486" t="s">
        <v>1826</v>
      </c>
      <c r="J486">
        <v>426.98430000000002</v>
      </c>
    </row>
    <row r="487" spans="1:10" x14ac:dyDescent="0.3">
      <c r="A487" t="s">
        <v>2311</v>
      </c>
      <c r="B487" s="2">
        <v>45919</v>
      </c>
      <c r="C487" t="s">
        <v>181</v>
      </c>
      <c r="D487" t="s">
        <v>1553</v>
      </c>
      <c r="E487" t="s">
        <v>1761</v>
      </c>
      <c r="F487">
        <v>2</v>
      </c>
      <c r="G487">
        <v>409</v>
      </c>
      <c r="H487">
        <v>0.17</v>
      </c>
      <c r="I487" t="s">
        <v>1824</v>
      </c>
      <c r="J487">
        <v>678.93999999999994</v>
      </c>
    </row>
    <row r="488" spans="1:10" x14ac:dyDescent="0.3">
      <c r="A488" t="s">
        <v>2312</v>
      </c>
      <c r="B488" s="2">
        <v>45333</v>
      </c>
      <c r="C488" t="s">
        <v>1077</v>
      </c>
      <c r="D488" t="s">
        <v>1624</v>
      </c>
      <c r="E488" t="s">
        <v>1813</v>
      </c>
      <c r="F488">
        <v>3</v>
      </c>
      <c r="G488">
        <v>134.58000000000001</v>
      </c>
      <c r="H488">
        <v>0.04</v>
      </c>
      <c r="I488" t="s">
        <v>1829</v>
      </c>
      <c r="J488">
        <v>387.59039999999999</v>
      </c>
    </row>
    <row r="489" spans="1:10" x14ac:dyDescent="0.3">
      <c r="A489" t="s">
        <v>2313</v>
      </c>
      <c r="B489" s="2">
        <v>45811</v>
      </c>
      <c r="C489" t="s">
        <v>1092</v>
      </c>
      <c r="D489" t="s">
        <v>1626</v>
      </c>
      <c r="E489" t="s">
        <v>1779</v>
      </c>
      <c r="F489">
        <v>4</v>
      </c>
      <c r="G489">
        <v>284.44</v>
      </c>
      <c r="H489">
        <v>0.02</v>
      </c>
      <c r="I489" t="s">
        <v>1824</v>
      </c>
      <c r="J489">
        <v>1115.0047999999999</v>
      </c>
    </row>
    <row r="490" spans="1:10" x14ac:dyDescent="0.3">
      <c r="A490" t="s">
        <v>2314</v>
      </c>
      <c r="B490" s="2">
        <v>45726</v>
      </c>
      <c r="C490" t="s">
        <v>1260</v>
      </c>
      <c r="D490" t="s">
        <v>1694</v>
      </c>
      <c r="E490" t="s">
        <v>1797</v>
      </c>
      <c r="F490">
        <v>4</v>
      </c>
      <c r="G490">
        <v>922.69</v>
      </c>
      <c r="H490">
        <v>0.16</v>
      </c>
      <c r="I490" t="s">
        <v>1824</v>
      </c>
      <c r="J490">
        <v>3100.2384000000002</v>
      </c>
    </row>
    <row r="491" spans="1:10" x14ac:dyDescent="0.3">
      <c r="A491" t="s">
        <v>2315</v>
      </c>
      <c r="B491" s="2">
        <v>45644</v>
      </c>
      <c r="C491" t="s">
        <v>875</v>
      </c>
      <c r="D491" t="s">
        <v>1620</v>
      </c>
      <c r="E491" t="s">
        <v>1776</v>
      </c>
      <c r="F491">
        <v>2</v>
      </c>
      <c r="G491">
        <v>992.55</v>
      </c>
      <c r="H491">
        <v>0.28000000000000003</v>
      </c>
      <c r="I491" t="s">
        <v>1824</v>
      </c>
      <c r="J491">
        <v>1429.2719999999999</v>
      </c>
    </row>
    <row r="492" spans="1:10" x14ac:dyDescent="0.3">
      <c r="A492" t="s">
        <v>2316</v>
      </c>
      <c r="B492" s="2">
        <v>45371</v>
      </c>
      <c r="C492" t="s">
        <v>1298</v>
      </c>
      <c r="D492" t="s">
        <v>1726</v>
      </c>
      <c r="E492" t="s">
        <v>1810</v>
      </c>
      <c r="F492">
        <v>1</v>
      </c>
      <c r="G492">
        <v>170.43</v>
      </c>
      <c r="H492">
        <v>0.03</v>
      </c>
      <c r="I492" t="s">
        <v>1824</v>
      </c>
      <c r="J492">
        <v>165.31710000000001</v>
      </c>
    </row>
    <row r="493" spans="1:10" x14ac:dyDescent="0.3">
      <c r="A493" t="s">
        <v>2317</v>
      </c>
      <c r="B493" s="2">
        <v>45462</v>
      </c>
      <c r="C493" t="s">
        <v>722</v>
      </c>
      <c r="D493" t="s">
        <v>1692</v>
      </c>
      <c r="E493" t="s">
        <v>1761</v>
      </c>
      <c r="F493">
        <v>3</v>
      </c>
      <c r="G493">
        <v>480.51</v>
      </c>
      <c r="H493">
        <v>0.03</v>
      </c>
      <c r="I493" t="s">
        <v>1824</v>
      </c>
      <c r="J493">
        <v>1398.2841000000001</v>
      </c>
    </row>
    <row r="494" spans="1:10" x14ac:dyDescent="0.3">
      <c r="A494" t="s">
        <v>2318</v>
      </c>
      <c r="B494" s="2">
        <v>45632</v>
      </c>
      <c r="C494" t="s">
        <v>523</v>
      </c>
      <c r="D494" t="s">
        <v>1646</v>
      </c>
      <c r="E494" t="s">
        <v>1779</v>
      </c>
      <c r="F494">
        <v>2</v>
      </c>
      <c r="G494">
        <v>955.66</v>
      </c>
      <c r="H494">
        <v>0.28999999999999998</v>
      </c>
      <c r="I494" t="s">
        <v>1829</v>
      </c>
      <c r="J494">
        <v>1357.0372</v>
      </c>
    </row>
    <row r="495" spans="1:10" x14ac:dyDescent="0.3">
      <c r="A495" t="s">
        <v>2319</v>
      </c>
      <c r="B495" s="2">
        <v>45863</v>
      </c>
      <c r="C495" t="s">
        <v>1395</v>
      </c>
      <c r="D495" t="s">
        <v>1692</v>
      </c>
      <c r="E495" t="s">
        <v>1752</v>
      </c>
      <c r="F495">
        <v>2</v>
      </c>
      <c r="G495">
        <v>488.02</v>
      </c>
      <c r="H495">
        <v>0.27</v>
      </c>
      <c r="I495" t="s">
        <v>1826</v>
      </c>
      <c r="J495">
        <v>712.50919999999996</v>
      </c>
    </row>
    <row r="496" spans="1:10" x14ac:dyDescent="0.3">
      <c r="A496" t="s">
        <v>2320</v>
      </c>
      <c r="B496" s="2">
        <v>45501</v>
      </c>
      <c r="C496" t="s">
        <v>770</v>
      </c>
      <c r="D496" t="s">
        <v>1584</v>
      </c>
      <c r="E496" t="s">
        <v>1752</v>
      </c>
      <c r="F496">
        <v>1</v>
      </c>
      <c r="G496">
        <v>917.17</v>
      </c>
      <c r="H496">
        <v>0.13</v>
      </c>
      <c r="I496" t="s">
        <v>1829</v>
      </c>
      <c r="J496">
        <v>797.93790000000001</v>
      </c>
    </row>
    <row r="497" spans="1:10" x14ac:dyDescent="0.3">
      <c r="A497" t="s">
        <v>2321</v>
      </c>
      <c r="B497" s="2">
        <v>45568</v>
      </c>
      <c r="C497" t="s">
        <v>1020</v>
      </c>
      <c r="D497" t="s">
        <v>1562</v>
      </c>
      <c r="E497" t="s">
        <v>1773</v>
      </c>
      <c r="F497">
        <v>2</v>
      </c>
      <c r="G497">
        <v>406.46</v>
      </c>
      <c r="H497">
        <v>0.3</v>
      </c>
      <c r="I497" t="s">
        <v>1826</v>
      </c>
      <c r="J497">
        <v>569.04399999999998</v>
      </c>
    </row>
    <row r="498" spans="1:10" x14ac:dyDescent="0.3">
      <c r="A498" t="s">
        <v>2322</v>
      </c>
      <c r="B498" s="2">
        <v>45238</v>
      </c>
      <c r="C498" t="s">
        <v>746</v>
      </c>
      <c r="D498" t="s">
        <v>1738</v>
      </c>
      <c r="E498" t="s">
        <v>1752</v>
      </c>
      <c r="F498">
        <v>2</v>
      </c>
      <c r="G498">
        <v>264.39</v>
      </c>
      <c r="H498">
        <v>0.11</v>
      </c>
      <c r="I498" t="s">
        <v>1829</v>
      </c>
      <c r="J498">
        <v>470.61419999999998</v>
      </c>
    </row>
    <row r="499" spans="1:10" x14ac:dyDescent="0.3">
      <c r="A499" t="s">
        <v>2323</v>
      </c>
      <c r="B499" s="2">
        <v>45754</v>
      </c>
      <c r="C499" t="s">
        <v>628</v>
      </c>
      <c r="D499" t="s">
        <v>1684</v>
      </c>
      <c r="E499" t="s">
        <v>1804</v>
      </c>
      <c r="F499">
        <v>1</v>
      </c>
      <c r="G499">
        <v>414.97</v>
      </c>
      <c r="H499">
        <v>0.22</v>
      </c>
      <c r="I499" t="s">
        <v>1826</v>
      </c>
      <c r="J499">
        <v>323.67660000000001</v>
      </c>
    </row>
    <row r="500" spans="1:10" x14ac:dyDescent="0.3">
      <c r="A500" t="s">
        <v>2324</v>
      </c>
      <c r="B500" s="2">
        <v>45280</v>
      </c>
      <c r="C500" t="s">
        <v>493</v>
      </c>
      <c r="D500" t="s">
        <v>1598</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1549</v>
      </c>
      <c r="E502" t="s">
        <v>1769</v>
      </c>
      <c r="F502">
        <v>4</v>
      </c>
      <c r="G502">
        <v>106.66</v>
      </c>
      <c r="H502">
        <v>0.2</v>
      </c>
      <c r="I502" t="s">
        <v>1829</v>
      </c>
      <c r="J502">
        <v>341.31200000000001</v>
      </c>
    </row>
    <row r="503" spans="1:10" x14ac:dyDescent="0.3">
      <c r="A503" t="s">
        <v>2327</v>
      </c>
      <c r="B503" s="2">
        <v>45617</v>
      </c>
      <c r="C503" t="s">
        <v>544</v>
      </c>
      <c r="D503" t="s">
        <v>1568</v>
      </c>
      <c r="E503" t="s">
        <v>1773</v>
      </c>
      <c r="F503">
        <v>4</v>
      </c>
      <c r="G503">
        <v>168.55</v>
      </c>
      <c r="H503">
        <v>0.15</v>
      </c>
      <c r="I503" t="s">
        <v>1826</v>
      </c>
      <c r="J503">
        <v>573.07000000000005</v>
      </c>
    </row>
    <row r="504" spans="1:10" x14ac:dyDescent="0.3">
      <c r="A504" t="s">
        <v>2328</v>
      </c>
      <c r="B504" s="2">
        <v>45899</v>
      </c>
      <c r="C504" t="s">
        <v>1501</v>
      </c>
      <c r="D504" t="s">
        <v>1636</v>
      </c>
      <c r="E504" t="s">
        <v>1761</v>
      </c>
      <c r="F504">
        <v>1</v>
      </c>
      <c r="G504">
        <v>230.53</v>
      </c>
      <c r="H504">
        <v>0.06</v>
      </c>
      <c r="I504" t="s">
        <v>1829</v>
      </c>
      <c r="J504">
        <v>216.69820000000001</v>
      </c>
    </row>
    <row r="505" spans="1:10" x14ac:dyDescent="0.3">
      <c r="A505" t="s">
        <v>2329</v>
      </c>
      <c r="B505" s="2">
        <v>45889</v>
      </c>
      <c r="C505" t="s">
        <v>40</v>
      </c>
      <c r="D505" t="s">
        <v>1656</v>
      </c>
      <c r="E505" t="s">
        <v>1757</v>
      </c>
      <c r="F505">
        <v>2</v>
      </c>
      <c r="G505">
        <v>355.41</v>
      </c>
      <c r="H505">
        <v>0.13</v>
      </c>
      <c r="I505" t="s">
        <v>1829</v>
      </c>
      <c r="J505">
        <v>618.41340000000002</v>
      </c>
    </row>
    <row r="506" spans="1:10" x14ac:dyDescent="0.3">
      <c r="A506" t="s">
        <v>2330</v>
      </c>
      <c r="B506" s="2">
        <v>45943</v>
      </c>
      <c r="C506" t="s">
        <v>556</v>
      </c>
      <c r="D506" t="s">
        <v>1642</v>
      </c>
      <c r="E506" t="s">
        <v>1761</v>
      </c>
      <c r="F506">
        <v>3</v>
      </c>
      <c r="G506">
        <v>843.44</v>
      </c>
      <c r="H506">
        <v>0.22</v>
      </c>
      <c r="I506" t="s">
        <v>1824</v>
      </c>
      <c r="J506">
        <v>1973.6496</v>
      </c>
    </row>
    <row r="507" spans="1:10" x14ac:dyDescent="0.3">
      <c r="A507" t="s">
        <v>2331</v>
      </c>
      <c r="B507" s="2">
        <v>45306</v>
      </c>
      <c r="C507" t="s">
        <v>544</v>
      </c>
      <c r="D507" t="s">
        <v>1738</v>
      </c>
      <c r="E507" t="s">
        <v>1757</v>
      </c>
      <c r="F507">
        <v>1</v>
      </c>
      <c r="G507">
        <v>301.60000000000002</v>
      </c>
      <c r="H507">
        <v>0.27</v>
      </c>
      <c r="I507" t="s">
        <v>1824</v>
      </c>
      <c r="J507">
        <v>220.16800000000001</v>
      </c>
    </row>
    <row r="508" spans="1:10" x14ac:dyDescent="0.3">
      <c r="A508" t="s">
        <v>2332</v>
      </c>
      <c r="B508" s="2">
        <v>45772</v>
      </c>
      <c r="C508" t="s">
        <v>164</v>
      </c>
      <c r="D508" t="s">
        <v>1726</v>
      </c>
      <c r="E508" t="s">
        <v>1761</v>
      </c>
      <c r="F508">
        <v>3</v>
      </c>
      <c r="G508">
        <v>21.59</v>
      </c>
      <c r="H508">
        <v>0.16</v>
      </c>
      <c r="I508" t="s">
        <v>1829</v>
      </c>
      <c r="J508">
        <v>54.406799999999997</v>
      </c>
    </row>
    <row r="509" spans="1:10" x14ac:dyDescent="0.3">
      <c r="A509" t="s">
        <v>2333</v>
      </c>
      <c r="B509" s="2">
        <v>45346</v>
      </c>
      <c r="C509" t="s">
        <v>690</v>
      </c>
      <c r="D509" t="s">
        <v>1574</v>
      </c>
      <c r="E509" t="s">
        <v>1761</v>
      </c>
      <c r="F509">
        <v>4</v>
      </c>
      <c r="G509">
        <v>284.24</v>
      </c>
      <c r="H509">
        <v>0.09</v>
      </c>
      <c r="I509" t="s">
        <v>1824</v>
      </c>
      <c r="J509">
        <v>1034.6335999999999</v>
      </c>
    </row>
    <row r="510" spans="1:10" x14ac:dyDescent="0.3">
      <c r="A510" t="s">
        <v>2334</v>
      </c>
      <c r="B510" s="2">
        <v>45656</v>
      </c>
      <c r="C510" t="s">
        <v>1151</v>
      </c>
      <c r="D510" t="s">
        <v>1555</v>
      </c>
      <c r="E510" t="s">
        <v>1786</v>
      </c>
      <c r="F510">
        <v>1</v>
      </c>
      <c r="G510">
        <v>191.6</v>
      </c>
      <c r="H510">
        <v>0.27</v>
      </c>
      <c r="I510" t="s">
        <v>1826</v>
      </c>
      <c r="J510">
        <v>139.86799999999999</v>
      </c>
    </row>
    <row r="511" spans="1:10" x14ac:dyDescent="0.3">
      <c r="A511" t="s">
        <v>2335</v>
      </c>
      <c r="B511" s="2">
        <v>45762</v>
      </c>
      <c r="C511" t="s">
        <v>981</v>
      </c>
      <c r="D511" t="s">
        <v>1704</v>
      </c>
      <c r="E511" t="s">
        <v>1794</v>
      </c>
      <c r="F511">
        <v>2</v>
      </c>
      <c r="G511">
        <v>616.97</v>
      </c>
      <c r="H511">
        <v>0.22</v>
      </c>
      <c r="I511" t="s">
        <v>1824</v>
      </c>
      <c r="J511">
        <v>962.47320000000002</v>
      </c>
    </row>
    <row r="512" spans="1:10" x14ac:dyDescent="0.3">
      <c r="A512" t="s">
        <v>2336</v>
      </c>
      <c r="B512" s="2">
        <v>45580</v>
      </c>
      <c r="C512" t="s">
        <v>559</v>
      </c>
      <c r="D512" t="s">
        <v>1604</v>
      </c>
      <c r="E512" t="s">
        <v>1789</v>
      </c>
      <c r="F512">
        <v>3</v>
      </c>
      <c r="G512">
        <v>125.68</v>
      </c>
      <c r="H512">
        <v>0.26</v>
      </c>
      <c r="I512" t="s">
        <v>1829</v>
      </c>
      <c r="J512">
        <v>279.00959999999998</v>
      </c>
    </row>
    <row r="513" spans="1:10" x14ac:dyDescent="0.3">
      <c r="A513" t="s">
        <v>2337</v>
      </c>
      <c r="B513" s="2">
        <v>45676</v>
      </c>
      <c r="C513" t="s">
        <v>1104</v>
      </c>
      <c r="D513" t="s">
        <v>1634</v>
      </c>
      <c r="E513" t="s">
        <v>1769</v>
      </c>
      <c r="F513">
        <v>3</v>
      </c>
      <c r="G513">
        <v>307.48</v>
      </c>
      <c r="H513">
        <v>0.24</v>
      </c>
      <c r="I513" t="s">
        <v>1824</v>
      </c>
      <c r="J513">
        <v>701.0544000000001</v>
      </c>
    </row>
    <row r="514" spans="1:10" x14ac:dyDescent="0.3">
      <c r="A514" t="s">
        <v>2338</v>
      </c>
      <c r="B514" s="2">
        <v>45495</v>
      </c>
      <c r="C514" t="s">
        <v>942</v>
      </c>
      <c r="D514" t="s">
        <v>1549</v>
      </c>
      <c r="E514" t="s">
        <v>1813</v>
      </c>
      <c r="F514">
        <v>1</v>
      </c>
      <c r="G514">
        <v>505.23</v>
      </c>
      <c r="H514">
        <v>0.11</v>
      </c>
      <c r="I514" t="s">
        <v>1824</v>
      </c>
      <c r="J514">
        <v>449.65469999999999</v>
      </c>
    </row>
    <row r="515" spans="1:10" x14ac:dyDescent="0.3">
      <c r="A515" t="s">
        <v>2339</v>
      </c>
      <c r="B515" s="2">
        <v>45735</v>
      </c>
      <c r="C515" t="s">
        <v>1142</v>
      </c>
      <c r="D515" t="s">
        <v>1638</v>
      </c>
      <c r="E515" t="s">
        <v>1804</v>
      </c>
      <c r="F515">
        <v>1</v>
      </c>
      <c r="G515">
        <v>853.12</v>
      </c>
      <c r="H515">
        <v>0.19</v>
      </c>
      <c r="I515" t="s">
        <v>1829</v>
      </c>
      <c r="J515">
        <v>691.02719999999999</v>
      </c>
    </row>
    <row r="516" spans="1:10" x14ac:dyDescent="0.3">
      <c r="A516" t="s">
        <v>2340</v>
      </c>
      <c r="B516" s="2">
        <v>45312</v>
      </c>
      <c r="C516" t="s">
        <v>444</v>
      </c>
      <c r="D516" t="s">
        <v>1543</v>
      </c>
      <c r="E516" t="s">
        <v>1779</v>
      </c>
      <c r="F516">
        <v>4</v>
      </c>
      <c r="G516">
        <v>191.65</v>
      </c>
      <c r="H516">
        <v>0.19</v>
      </c>
      <c r="I516" t="s">
        <v>1826</v>
      </c>
      <c r="J516">
        <v>620.94600000000003</v>
      </c>
    </row>
    <row r="517" spans="1:10" x14ac:dyDescent="0.3">
      <c r="A517" t="s">
        <v>2341</v>
      </c>
      <c r="B517" s="2">
        <v>45286</v>
      </c>
      <c r="C517" t="s">
        <v>535</v>
      </c>
      <c r="D517" t="s">
        <v>1642</v>
      </c>
      <c r="E517" t="s">
        <v>1766</v>
      </c>
      <c r="F517">
        <v>1</v>
      </c>
      <c r="G517">
        <v>169.69</v>
      </c>
      <c r="H517">
        <v>0.22</v>
      </c>
      <c r="I517" t="s">
        <v>1824</v>
      </c>
      <c r="J517">
        <v>132.35820000000001</v>
      </c>
    </row>
    <row r="518" spans="1:10" x14ac:dyDescent="0.3">
      <c r="A518" t="s">
        <v>2342</v>
      </c>
      <c r="B518" s="2">
        <v>45372</v>
      </c>
      <c r="C518" t="s">
        <v>579</v>
      </c>
      <c r="D518" t="s">
        <v>1672</v>
      </c>
      <c r="E518" t="s">
        <v>1799</v>
      </c>
      <c r="F518">
        <v>1</v>
      </c>
      <c r="G518">
        <v>145.43</v>
      </c>
      <c r="H518">
        <v>0.08</v>
      </c>
      <c r="I518" t="s">
        <v>1824</v>
      </c>
      <c r="J518">
        <v>133.79560000000001</v>
      </c>
    </row>
    <row r="519" spans="1:10" x14ac:dyDescent="0.3">
      <c r="A519" t="s">
        <v>2343</v>
      </c>
      <c r="B519" s="2">
        <v>45633</v>
      </c>
      <c r="C519" t="s">
        <v>304</v>
      </c>
      <c r="D519" t="s">
        <v>1734</v>
      </c>
      <c r="E519" t="s">
        <v>1794</v>
      </c>
      <c r="F519">
        <v>4</v>
      </c>
      <c r="G519">
        <v>828.35</v>
      </c>
      <c r="H519">
        <v>0.17</v>
      </c>
      <c r="I519" t="s">
        <v>1824</v>
      </c>
      <c r="J519">
        <v>2750.1219999999998</v>
      </c>
    </row>
    <row r="520" spans="1:10" x14ac:dyDescent="0.3">
      <c r="A520" t="s">
        <v>2344</v>
      </c>
      <c r="B520" s="2">
        <v>45598</v>
      </c>
      <c r="C520" t="s">
        <v>1133</v>
      </c>
      <c r="D520" t="s">
        <v>1738</v>
      </c>
      <c r="E520" t="s">
        <v>1779</v>
      </c>
      <c r="F520">
        <v>3</v>
      </c>
      <c r="G520">
        <v>268.76</v>
      </c>
      <c r="H520">
        <v>0.01</v>
      </c>
      <c r="I520" t="s">
        <v>1826</v>
      </c>
      <c r="J520">
        <v>798.21719999999993</v>
      </c>
    </row>
    <row r="521" spans="1:10" x14ac:dyDescent="0.3">
      <c r="A521" t="s">
        <v>2345</v>
      </c>
      <c r="B521" s="2">
        <v>45495</v>
      </c>
      <c r="C521" t="s">
        <v>749</v>
      </c>
      <c r="D521" t="s">
        <v>1724</v>
      </c>
      <c r="E521" t="s">
        <v>1752</v>
      </c>
      <c r="F521">
        <v>4</v>
      </c>
      <c r="G521">
        <v>370.09</v>
      </c>
      <c r="H521">
        <v>0.22</v>
      </c>
      <c r="I521" t="s">
        <v>1829</v>
      </c>
      <c r="J521">
        <v>1154.6808000000001</v>
      </c>
    </row>
    <row r="522" spans="1:10" x14ac:dyDescent="0.3">
      <c r="A522" t="s">
        <v>2346</v>
      </c>
      <c r="B522" s="2">
        <v>45229</v>
      </c>
      <c r="C522" t="s">
        <v>809</v>
      </c>
      <c r="D522" t="s">
        <v>1704</v>
      </c>
      <c r="E522" t="s">
        <v>1776</v>
      </c>
      <c r="F522">
        <v>3</v>
      </c>
      <c r="G522">
        <v>679.22</v>
      </c>
      <c r="H522">
        <v>0.11</v>
      </c>
      <c r="I522" t="s">
        <v>1826</v>
      </c>
      <c r="J522">
        <v>1813.5174</v>
      </c>
    </row>
    <row r="523" spans="1:10" x14ac:dyDescent="0.3">
      <c r="A523" t="s">
        <v>2347</v>
      </c>
      <c r="B523" s="2">
        <v>45433</v>
      </c>
      <c r="C523" t="s">
        <v>1166</v>
      </c>
      <c r="D523" t="s">
        <v>1694</v>
      </c>
      <c r="E523" t="s">
        <v>1752</v>
      </c>
      <c r="F523">
        <v>3</v>
      </c>
      <c r="G523">
        <v>780.69</v>
      </c>
      <c r="H523">
        <v>0.1</v>
      </c>
      <c r="I523" t="s">
        <v>1829</v>
      </c>
      <c r="J523">
        <v>2107.8629999999998</v>
      </c>
    </row>
    <row r="524" spans="1:10" x14ac:dyDescent="0.3">
      <c r="A524" t="s">
        <v>2348</v>
      </c>
      <c r="B524" s="2">
        <v>45766</v>
      </c>
      <c r="C524" t="s">
        <v>833</v>
      </c>
      <c r="D524" t="s">
        <v>1632</v>
      </c>
      <c r="E524" t="s">
        <v>1761</v>
      </c>
      <c r="F524">
        <v>2</v>
      </c>
      <c r="G524">
        <v>42.97</v>
      </c>
      <c r="H524">
        <v>0.18</v>
      </c>
      <c r="I524" t="s">
        <v>1826</v>
      </c>
      <c r="J524">
        <v>70.470799999999997</v>
      </c>
    </row>
    <row r="525" spans="1:10" x14ac:dyDescent="0.3">
      <c r="A525" t="s">
        <v>2349</v>
      </c>
      <c r="B525" s="2">
        <v>45639</v>
      </c>
      <c r="C525" t="s">
        <v>908</v>
      </c>
      <c r="D525" t="s">
        <v>1712</v>
      </c>
      <c r="E525" t="s">
        <v>1752</v>
      </c>
      <c r="F525">
        <v>4</v>
      </c>
      <c r="G525">
        <v>854.37</v>
      </c>
      <c r="H525">
        <v>7.0000000000000007E-2</v>
      </c>
      <c r="I525" t="s">
        <v>1826</v>
      </c>
      <c r="J525">
        <v>3178.2564000000002</v>
      </c>
    </row>
    <row r="526" spans="1:10" x14ac:dyDescent="0.3">
      <c r="A526" t="s">
        <v>2350</v>
      </c>
      <c r="B526" s="2">
        <v>45774</v>
      </c>
      <c r="C526" t="s">
        <v>356</v>
      </c>
      <c r="D526" t="s">
        <v>1596</v>
      </c>
      <c r="E526" t="s">
        <v>1804</v>
      </c>
      <c r="F526">
        <v>2</v>
      </c>
      <c r="G526">
        <v>409.52</v>
      </c>
      <c r="H526">
        <v>0.06</v>
      </c>
      <c r="I526" t="s">
        <v>1829</v>
      </c>
      <c r="J526">
        <v>769.8975999999999</v>
      </c>
    </row>
    <row r="527" spans="1:10" x14ac:dyDescent="0.3">
      <c r="A527" t="s">
        <v>2351</v>
      </c>
      <c r="B527" s="2">
        <v>45569</v>
      </c>
      <c r="C527" t="s">
        <v>547</v>
      </c>
      <c r="D527" t="s">
        <v>1696</v>
      </c>
      <c r="E527" t="s">
        <v>1789</v>
      </c>
      <c r="F527">
        <v>2</v>
      </c>
      <c r="G527">
        <v>407.46</v>
      </c>
      <c r="H527">
        <v>0.21</v>
      </c>
      <c r="I527" t="s">
        <v>1824</v>
      </c>
      <c r="J527">
        <v>643.78679999999997</v>
      </c>
    </row>
    <row r="528" spans="1:10" x14ac:dyDescent="0.3">
      <c r="A528" t="s">
        <v>2352</v>
      </c>
      <c r="B528" s="2">
        <v>45856</v>
      </c>
      <c r="C528" t="s">
        <v>735</v>
      </c>
      <c r="D528" t="s">
        <v>1553</v>
      </c>
      <c r="E528" t="s">
        <v>1782</v>
      </c>
      <c r="F528">
        <v>1</v>
      </c>
      <c r="G528">
        <v>728.84</v>
      </c>
      <c r="H528">
        <v>0.28000000000000003</v>
      </c>
      <c r="I528" t="s">
        <v>1826</v>
      </c>
      <c r="J528">
        <v>524.76480000000004</v>
      </c>
    </row>
    <row r="529" spans="1:10" x14ac:dyDescent="0.3">
      <c r="A529" t="s">
        <v>2353</v>
      </c>
      <c r="B529" s="2">
        <v>45362</v>
      </c>
      <c r="C529" t="s">
        <v>1400</v>
      </c>
      <c r="D529" t="s">
        <v>1704</v>
      </c>
      <c r="E529" t="s">
        <v>1776</v>
      </c>
      <c r="F529">
        <v>4</v>
      </c>
      <c r="G529">
        <v>467.24</v>
      </c>
      <c r="H529">
        <v>0.08</v>
      </c>
      <c r="I529" t="s">
        <v>1826</v>
      </c>
      <c r="J529">
        <v>1719.4431999999999</v>
      </c>
    </row>
    <row r="530" spans="1:10" x14ac:dyDescent="0.3">
      <c r="A530" t="s">
        <v>2354</v>
      </c>
      <c r="B530" s="2">
        <v>45457</v>
      </c>
      <c r="C530" t="s">
        <v>332</v>
      </c>
      <c r="D530" t="s">
        <v>1568</v>
      </c>
      <c r="E530" t="s">
        <v>1792</v>
      </c>
      <c r="F530">
        <v>1</v>
      </c>
      <c r="G530">
        <v>57.94</v>
      </c>
      <c r="H530">
        <v>0.13</v>
      </c>
      <c r="I530" t="s">
        <v>1826</v>
      </c>
      <c r="J530">
        <v>50.407799999999988</v>
      </c>
    </row>
    <row r="531" spans="1:10" x14ac:dyDescent="0.3">
      <c r="A531" t="s">
        <v>2355</v>
      </c>
      <c r="B531" s="2">
        <v>45338</v>
      </c>
      <c r="C531" t="s">
        <v>1080</v>
      </c>
      <c r="D531" t="s">
        <v>1646</v>
      </c>
      <c r="E531" t="s">
        <v>1807</v>
      </c>
      <c r="F531">
        <v>1</v>
      </c>
      <c r="G531">
        <v>540.1</v>
      </c>
      <c r="H531">
        <v>0.22</v>
      </c>
      <c r="I531" t="s">
        <v>1824</v>
      </c>
      <c r="J531">
        <v>421.27800000000002</v>
      </c>
    </row>
    <row r="532" spans="1:10" x14ac:dyDescent="0.3">
      <c r="A532" t="s">
        <v>2356</v>
      </c>
      <c r="B532" s="2">
        <v>45552</v>
      </c>
      <c r="C532" t="s">
        <v>281</v>
      </c>
      <c r="D532" t="s">
        <v>1562</v>
      </c>
      <c r="E532" t="s">
        <v>1813</v>
      </c>
      <c r="F532">
        <v>4</v>
      </c>
      <c r="G532">
        <v>816.28</v>
      </c>
      <c r="H532">
        <v>0.15</v>
      </c>
      <c r="I532" t="s">
        <v>1829</v>
      </c>
      <c r="J532">
        <v>2775.3519999999999</v>
      </c>
    </row>
    <row r="533" spans="1:10" x14ac:dyDescent="0.3">
      <c r="A533" t="s">
        <v>2357</v>
      </c>
      <c r="B533" s="2">
        <v>45895</v>
      </c>
      <c r="C533" t="s">
        <v>589</v>
      </c>
      <c r="D533" t="s">
        <v>1632</v>
      </c>
      <c r="E533" t="s">
        <v>1782</v>
      </c>
      <c r="F533">
        <v>4</v>
      </c>
      <c r="G533">
        <v>727.49</v>
      </c>
      <c r="H533">
        <v>0.11</v>
      </c>
      <c r="I533" t="s">
        <v>1824</v>
      </c>
      <c r="J533">
        <v>2589.8643999999999</v>
      </c>
    </row>
    <row r="534" spans="1:10" x14ac:dyDescent="0.3">
      <c r="A534" t="s">
        <v>2358</v>
      </c>
      <c r="B534" s="2">
        <v>45447</v>
      </c>
      <c r="C534" t="s">
        <v>568</v>
      </c>
      <c r="D534" t="s">
        <v>1720</v>
      </c>
      <c r="E534" t="s">
        <v>1797</v>
      </c>
      <c r="F534">
        <v>4</v>
      </c>
      <c r="G534">
        <v>817.92</v>
      </c>
      <c r="H534">
        <v>0.21</v>
      </c>
      <c r="I534" t="s">
        <v>1824</v>
      </c>
      <c r="J534">
        <v>2584.6271999999999</v>
      </c>
    </row>
    <row r="535" spans="1:10" x14ac:dyDescent="0.3">
      <c r="A535" t="s">
        <v>2359</v>
      </c>
      <c r="B535" s="2">
        <v>45578</v>
      </c>
      <c r="C535" t="s">
        <v>1023</v>
      </c>
      <c r="D535" t="s">
        <v>1624</v>
      </c>
      <c r="E535" t="s">
        <v>1779</v>
      </c>
      <c r="F535">
        <v>2</v>
      </c>
      <c r="G535">
        <v>358.45</v>
      </c>
      <c r="H535">
        <v>7.0000000000000007E-2</v>
      </c>
      <c r="I535" t="s">
        <v>1829</v>
      </c>
      <c r="J535">
        <v>666.71699999999998</v>
      </c>
    </row>
    <row r="536" spans="1:10" x14ac:dyDescent="0.3">
      <c r="A536" t="s">
        <v>2360</v>
      </c>
      <c r="B536" s="2">
        <v>45697</v>
      </c>
      <c r="C536" t="s">
        <v>657</v>
      </c>
      <c r="D536" t="s">
        <v>1722</v>
      </c>
      <c r="E536" t="s">
        <v>1786</v>
      </c>
      <c r="F536">
        <v>1</v>
      </c>
      <c r="G536">
        <v>972.06</v>
      </c>
      <c r="H536">
        <v>0.3</v>
      </c>
      <c r="I536" t="s">
        <v>1829</v>
      </c>
      <c r="J536">
        <v>680.44199999999989</v>
      </c>
    </row>
    <row r="537" spans="1:10" x14ac:dyDescent="0.3">
      <c r="A537" t="s">
        <v>2361</v>
      </c>
      <c r="B537" s="2">
        <v>45281</v>
      </c>
      <c r="C537" t="s">
        <v>130</v>
      </c>
      <c r="D537" t="s">
        <v>1580</v>
      </c>
      <c r="E537" t="s">
        <v>1752</v>
      </c>
      <c r="F537">
        <v>1</v>
      </c>
      <c r="G537">
        <v>791.36</v>
      </c>
      <c r="H537">
        <v>0.06</v>
      </c>
      <c r="I537" t="s">
        <v>1826</v>
      </c>
      <c r="J537">
        <v>743.87839999999994</v>
      </c>
    </row>
    <row r="538" spans="1:10" x14ac:dyDescent="0.3">
      <c r="A538" t="s">
        <v>2362</v>
      </c>
      <c r="B538" s="2">
        <v>45855</v>
      </c>
      <c r="C538" t="s">
        <v>990</v>
      </c>
      <c r="D538" t="s">
        <v>1676</v>
      </c>
      <c r="E538" t="s">
        <v>1773</v>
      </c>
      <c r="F538">
        <v>4</v>
      </c>
      <c r="G538">
        <v>839.65</v>
      </c>
      <c r="H538">
        <v>0.26</v>
      </c>
      <c r="I538" t="s">
        <v>1829</v>
      </c>
      <c r="J538">
        <v>2485.364</v>
      </c>
    </row>
    <row r="539" spans="1:10" x14ac:dyDescent="0.3">
      <c r="A539" t="s">
        <v>2363</v>
      </c>
      <c r="B539" s="2">
        <v>45793</v>
      </c>
      <c r="C539" t="s">
        <v>815</v>
      </c>
      <c r="D539" t="s">
        <v>1692</v>
      </c>
      <c r="E539" t="s">
        <v>1761</v>
      </c>
      <c r="F539">
        <v>2</v>
      </c>
      <c r="G539">
        <v>245.52</v>
      </c>
      <c r="H539">
        <v>0.11</v>
      </c>
      <c r="I539" t="s">
        <v>1829</v>
      </c>
      <c r="J539">
        <v>437.0256</v>
      </c>
    </row>
    <row r="540" spans="1:10" x14ac:dyDescent="0.3">
      <c r="A540" t="s">
        <v>2364</v>
      </c>
      <c r="B540" s="2">
        <v>45881</v>
      </c>
      <c r="C540" t="s">
        <v>1211</v>
      </c>
      <c r="D540" t="s">
        <v>1712</v>
      </c>
      <c r="E540" t="s">
        <v>1782</v>
      </c>
      <c r="F540">
        <v>3</v>
      </c>
      <c r="G540">
        <v>787.91</v>
      </c>
      <c r="H540">
        <v>0.06</v>
      </c>
      <c r="I540" t="s">
        <v>1826</v>
      </c>
      <c r="J540">
        <v>2221.9061999999999</v>
      </c>
    </row>
    <row r="541" spans="1:10" x14ac:dyDescent="0.3">
      <c r="A541" t="s">
        <v>2365</v>
      </c>
      <c r="B541" s="2">
        <v>45890</v>
      </c>
      <c r="C541" t="s">
        <v>202</v>
      </c>
      <c r="D541" t="s">
        <v>1698</v>
      </c>
      <c r="E541" t="s">
        <v>1769</v>
      </c>
      <c r="F541">
        <v>2</v>
      </c>
      <c r="G541">
        <v>709.17</v>
      </c>
      <c r="H541">
        <v>0.22</v>
      </c>
      <c r="I541" t="s">
        <v>1824</v>
      </c>
      <c r="J541">
        <v>1106.3052</v>
      </c>
    </row>
    <row r="542" spans="1:10" x14ac:dyDescent="0.3">
      <c r="A542" t="s">
        <v>2366</v>
      </c>
      <c r="B542" s="2">
        <v>45251</v>
      </c>
      <c r="C542" t="s">
        <v>755</v>
      </c>
      <c r="D542" t="s">
        <v>1730</v>
      </c>
      <c r="E542" t="s">
        <v>1779</v>
      </c>
      <c r="F542">
        <v>2</v>
      </c>
      <c r="G542">
        <v>533.91999999999996</v>
      </c>
      <c r="H542">
        <v>0.13</v>
      </c>
      <c r="I542" t="s">
        <v>1824</v>
      </c>
      <c r="J542">
        <v>929.02079999999989</v>
      </c>
    </row>
    <row r="543" spans="1:10" x14ac:dyDescent="0.3">
      <c r="A543" t="s">
        <v>2367</v>
      </c>
      <c r="B543" s="2">
        <v>45695</v>
      </c>
      <c r="C543" t="s">
        <v>1513</v>
      </c>
      <c r="D543" t="s">
        <v>1632</v>
      </c>
      <c r="E543" t="s">
        <v>1752</v>
      </c>
      <c r="F543">
        <v>1</v>
      </c>
      <c r="G543">
        <v>878.84</v>
      </c>
      <c r="H543">
        <v>0.28000000000000003</v>
      </c>
      <c r="I543" t="s">
        <v>1829</v>
      </c>
      <c r="J543">
        <v>632.76480000000004</v>
      </c>
    </row>
    <row r="544" spans="1:10" x14ac:dyDescent="0.3">
      <c r="A544" t="s">
        <v>2368</v>
      </c>
      <c r="B544" s="2">
        <v>45287</v>
      </c>
      <c r="C544" t="s">
        <v>666</v>
      </c>
      <c r="D544" t="s">
        <v>1636</v>
      </c>
      <c r="E544" t="s">
        <v>1804</v>
      </c>
      <c r="F544">
        <v>1</v>
      </c>
      <c r="G544">
        <v>442.36</v>
      </c>
      <c r="H544">
        <v>0.14000000000000001</v>
      </c>
      <c r="I544" t="s">
        <v>1824</v>
      </c>
      <c r="J544">
        <v>380.42959999999999</v>
      </c>
    </row>
    <row r="545" spans="1:10" x14ac:dyDescent="0.3">
      <c r="A545" t="s">
        <v>2369</v>
      </c>
      <c r="B545" s="2">
        <v>45711</v>
      </c>
      <c r="C545" t="s">
        <v>1047</v>
      </c>
      <c r="D545" t="s">
        <v>1618</v>
      </c>
      <c r="E545" t="s">
        <v>1776</v>
      </c>
      <c r="F545">
        <v>1</v>
      </c>
      <c r="G545">
        <v>763.34</v>
      </c>
      <c r="H545">
        <v>0.11</v>
      </c>
      <c r="I545" t="s">
        <v>1829</v>
      </c>
      <c r="J545">
        <v>679.37260000000003</v>
      </c>
    </row>
    <row r="546" spans="1:10" x14ac:dyDescent="0.3">
      <c r="A546" t="s">
        <v>2370</v>
      </c>
      <c r="B546" s="2">
        <v>45842</v>
      </c>
      <c r="C546" t="s">
        <v>553</v>
      </c>
      <c r="D546" t="s">
        <v>1666</v>
      </c>
      <c r="E546" t="s">
        <v>1810</v>
      </c>
      <c r="F546">
        <v>3</v>
      </c>
      <c r="G546">
        <v>178.22</v>
      </c>
      <c r="H546">
        <v>0.15</v>
      </c>
      <c r="I546" t="s">
        <v>1829</v>
      </c>
      <c r="J546">
        <v>454.46100000000001</v>
      </c>
    </row>
    <row r="547" spans="1:10" x14ac:dyDescent="0.3">
      <c r="A547" t="s">
        <v>2371</v>
      </c>
      <c r="B547" s="2">
        <v>45255</v>
      </c>
      <c r="C547" t="s">
        <v>366</v>
      </c>
      <c r="D547" t="s">
        <v>1600</v>
      </c>
      <c r="E547" t="s">
        <v>1757</v>
      </c>
      <c r="F547">
        <v>4</v>
      </c>
      <c r="G547">
        <v>90.32</v>
      </c>
      <c r="H547">
        <v>0.08</v>
      </c>
      <c r="I547" t="s">
        <v>1826</v>
      </c>
      <c r="J547">
        <v>332.37759999999997</v>
      </c>
    </row>
    <row r="548" spans="1:10" x14ac:dyDescent="0.3">
      <c r="A548" t="s">
        <v>2372</v>
      </c>
      <c r="B548" s="2">
        <v>45695</v>
      </c>
      <c r="C548" t="s">
        <v>1181</v>
      </c>
      <c r="D548" t="s">
        <v>1568</v>
      </c>
      <c r="E548" t="s">
        <v>1776</v>
      </c>
      <c r="F548">
        <v>3</v>
      </c>
      <c r="G548">
        <v>370.93</v>
      </c>
      <c r="H548">
        <v>0</v>
      </c>
      <c r="I548" t="s">
        <v>1824</v>
      </c>
      <c r="J548">
        <v>1112.79</v>
      </c>
    </row>
    <row r="549" spans="1:10" x14ac:dyDescent="0.3">
      <c r="A549" t="s">
        <v>2373</v>
      </c>
      <c r="B549" s="2">
        <v>45281</v>
      </c>
      <c r="C549" t="s">
        <v>178</v>
      </c>
      <c r="D549" t="s">
        <v>1594</v>
      </c>
      <c r="E549" t="s">
        <v>1801</v>
      </c>
      <c r="F549">
        <v>1</v>
      </c>
      <c r="G549">
        <v>352.43</v>
      </c>
      <c r="H549">
        <v>0.14000000000000001</v>
      </c>
      <c r="I549" t="s">
        <v>1826</v>
      </c>
      <c r="J549">
        <v>303.08980000000003</v>
      </c>
    </row>
    <row r="550" spans="1:10" x14ac:dyDescent="0.3">
      <c r="A550" t="s">
        <v>2374</v>
      </c>
      <c r="B550" s="2">
        <v>45295</v>
      </c>
      <c r="C550" t="s">
        <v>425</v>
      </c>
      <c r="D550" t="s">
        <v>1572</v>
      </c>
      <c r="E550" t="s">
        <v>1801</v>
      </c>
      <c r="F550">
        <v>2</v>
      </c>
      <c r="G550">
        <v>562.97</v>
      </c>
      <c r="H550">
        <v>0.2</v>
      </c>
      <c r="I550" t="s">
        <v>1824</v>
      </c>
      <c r="J550">
        <v>900.75200000000007</v>
      </c>
    </row>
    <row r="551" spans="1:10" x14ac:dyDescent="0.3">
      <c r="A551" t="s">
        <v>2375</v>
      </c>
      <c r="B551" s="2">
        <v>45260</v>
      </c>
      <c r="C551" t="s">
        <v>526</v>
      </c>
      <c r="D551" t="s">
        <v>1658</v>
      </c>
      <c r="E551" t="s">
        <v>1779</v>
      </c>
      <c r="F551">
        <v>1</v>
      </c>
      <c r="G551">
        <v>522.85</v>
      </c>
      <c r="H551">
        <v>0.12</v>
      </c>
      <c r="I551" t="s">
        <v>1826</v>
      </c>
      <c r="J551">
        <v>460.108</v>
      </c>
    </row>
    <row r="552" spans="1:10" x14ac:dyDescent="0.3">
      <c r="A552" t="s">
        <v>2376</v>
      </c>
      <c r="B552" s="2">
        <v>45851</v>
      </c>
      <c r="C552" t="s">
        <v>1095</v>
      </c>
      <c r="D552" t="s">
        <v>1590</v>
      </c>
      <c r="E552" t="s">
        <v>1804</v>
      </c>
      <c r="F552">
        <v>4</v>
      </c>
      <c r="G552">
        <v>714.89</v>
      </c>
      <c r="H552">
        <v>0.15</v>
      </c>
      <c r="I552" t="s">
        <v>1824</v>
      </c>
      <c r="J552">
        <v>2430.6260000000002</v>
      </c>
    </row>
    <row r="553" spans="1:10" x14ac:dyDescent="0.3">
      <c r="A553" t="s">
        <v>2377</v>
      </c>
      <c r="B553" s="2">
        <v>45222</v>
      </c>
      <c r="C553" t="s">
        <v>616</v>
      </c>
      <c r="D553" t="s">
        <v>1634</v>
      </c>
      <c r="E553" t="s">
        <v>1761</v>
      </c>
      <c r="F553">
        <v>3</v>
      </c>
      <c r="G553">
        <v>137.77000000000001</v>
      </c>
      <c r="H553">
        <v>0.26</v>
      </c>
      <c r="I553" t="s">
        <v>1826</v>
      </c>
      <c r="J553">
        <v>305.84940000000012</v>
      </c>
    </row>
    <row r="554" spans="1:10" x14ac:dyDescent="0.3">
      <c r="A554" t="s">
        <v>2378</v>
      </c>
      <c r="B554" s="2">
        <v>45940</v>
      </c>
      <c r="C554" t="s">
        <v>114</v>
      </c>
      <c r="D554" t="s">
        <v>1732</v>
      </c>
      <c r="E554" t="s">
        <v>1792</v>
      </c>
      <c r="F554">
        <v>3</v>
      </c>
      <c r="G554">
        <v>862.18</v>
      </c>
      <c r="H554">
        <v>0.22</v>
      </c>
      <c r="I554" t="s">
        <v>1826</v>
      </c>
      <c r="J554">
        <v>2017.5011999999999</v>
      </c>
    </row>
    <row r="555" spans="1:10" x14ac:dyDescent="0.3">
      <c r="A555" t="s">
        <v>2379</v>
      </c>
      <c r="B555" s="2">
        <v>45822</v>
      </c>
      <c r="C555" t="s">
        <v>214</v>
      </c>
      <c r="D555" t="s">
        <v>1624</v>
      </c>
      <c r="E555" t="s">
        <v>1799</v>
      </c>
      <c r="F555">
        <v>2</v>
      </c>
      <c r="G555">
        <v>833.64</v>
      </c>
      <c r="H555">
        <v>0.24</v>
      </c>
      <c r="I555" t="s">
        <v>1826</v>
      </c>
      <c r="J555">
        <v>1267.1328000000001</v>
      </c>
    </row>
    <row r="556" spans="1:10" x14ac:dyDescent="0.3">
      <c r="A556" t="s">
        <v>2380</v>
      </c>
      <c r="B556" s="2">
        <v>45752</v>
      </c>
      <c r="C556" t="s">
        <v>860</v>
      </c>
      <c r="D556" t="s">
        <v>1586</v>
      </c>
      <c r="E556" t="s">
        <v>1801</v>
      </c>
      <c r="F556">
        <v>3</v>
      </c>
      <c r="G556">
        <v>543.22</v>
      </c>
      <c r="H556">
        <v>0.05</v>
      </c>
      <c r="I556" t="s">
        <v>1829</v>
      </c>
      <c r="J556">
        <v>1548.1769999999999</v>
      </c>
    </row>
    <row r="557" spans="1:10" x14ac:dyDescent="0.3">
      <c r="A557" t="s">
        <v>2381</v>
      </c>
      <c r="B557" s="2">
        <v>45677</v>
      </c>
      <c r="C557" t="s">
        <v>884</v>
      </c>
      <c r="D557" t="s">
        <v>1724</v>
      </c>
      <c r="E557" t="s">
        <v>1761</v>
      </c>
      <c r="F557">
        <v>3</v>
      </c>
      <c r="G557">
        <v>691.02</v>
      </c>
      <c r="H557">
        <v>0.12</v>
      </c>
      <c r="I557" t="s">
        <v>1829</v>
      </c>
      <c r="J557">
        <v>1824.2927999999999</v>
      </c>
    </row>
    <row r="558" spans="1:10" x14ac:dyDescent="0.3">
      <c r="A558" t="s">
        <v>2382</v>
      </c>
      <c r="B558" s="2">
        <v>45253</v>
      </c>
      <c r="C558" t="s">
        <v>314</v>
      </c>
      <c r="D558" t="s">
        <v>1720</v>
      </c>
      <c r="E558" t="s">
        <v>1807</v>
      </c>
      <c r="F558">
        <v>4</v>
      </c>
      <c r="G558">
        <v>338.73</v>
      </c>
      <c r="H558">
        <v>0.18</v>
      </c>
      <c r="I558" t="s">
        <v>1824</v>
      </c>
      <c r="J558">
        <v>1111.0344</v>
      </c>
    </row>
    <row r="559" spans="1:10" x14ac:dyDescent="0.3">
      <c r="A559" t="s">
        <v>2383</v>
      </c>
      <c r="B559" s="2">
        <v>45389</v>
      </c>
      <c r="C559" t="s">
        <v>230</v>
      </c>
      <c r="D559" t="s">
        <v>1716</v>
      </c>
      <c r="E559" t="s">
        <v>1804</v>
      </c>
      <c r="F559">
        <v>3</v>
      </c>
      <c r="G559">
        <v>366.08</v>
      </c>
      <c r="H559">
        <v>0.05</v>
      </c>
      <c r="I559" t="s">
        <v>1824</v>
      </c>
      <c r="J559">
        <v>1043.328</v>
      </c>
    </row>
    <row r="560" spans="1:10" x14ac:dyDescent="0.3">
      <c r="A560" t="s">
        <v>2384</v>
      </c>
      <c r="B560" s="2">
        <v>45840</v>
      </c>
      <c r="C560" t="s">
        <v>372</v>
      </c>
      <c r="D560" t="s">
        <v>1574</v>
      </c>
      <c r="E560" t="s">
        <v>1797</v>
      </c>
      <c r="F560">
        <v>4</v>
      </c>
      <c r="G560">
        <v>539.48</v>
      </c>
      <c r="H560">
        <v>0.28000000000000003</v>
      </c>
      <c r="I560" t="s">
        <v>1829</v>
      </c>
      <c r="J560">
        <v>1553.7023999999999</v>
      </c>
    </row>
    <row r="561" spans="1:10" x14ac:dyDescent="0.3">
      <c r="A561" t="s">
        <v>2385</v>
      </c>
      <c r="B561" s="2">
        <v>45256</v>
      </c>
      <c r="C561" t="s">
        <v>1214</v>
      </c>
      <c r="D561" t="s">
        <v>1730</v>
      </c>
      <c r="E561" t="s">
        <v>1804</v>
      </c>
      <c r="F561">
        <v>1</v>
      </c>
      <c r="G561">
        <v>499.59</v>
      </c>
      <c r="H561">
        <v>0.03</v>
      </c>
      <c r="I561" t="s">
        <v>1829</v>
      </c>
      <c r="J561">
        <v>484.60230000000001</v>
      </c>
    </row>
    <row r="562" spans="1:10" x14ac:dyDescent="0.3">
      <c r="A562" t="s">
        <v>2386</v>
      </c>
      <c r="B562" s="2">
        <v>45326</v>
      </c>
      <c r="C562" t="s">
        <v>619</v>
      </c>
      <c r="D562" t="s">
        <v>1608</v>
      </c>
      <c r="E562" t="s">
        <v>1782</v>
      </c>
      <c r="F562">
        <v>3</v>
      </c>
      <c r="G562">
        <v>330.04</v>
      </c>
      <c r="H562">
        <v>0.2</v>
      </c>
      <c r="I562" t="s">
        <v>1824</v>
      </c>
      <c r="J562">
        <v>792.09600000000012</v>
      </c>
    </row>
    <row r="563" spans="1:10" x14ac:dyDescent="0.3">
      <c r="A563" t="s">
        <v>2387</v>
      </c>
      <c r="B563" s="2">
        <v>45459</v>
      </c>
      <c r="C563" t="s">
        <v>601</v>
      </c>
      <c r="D563" t="s">
        <v>1570</v>
      </c>
      <c r="E563" t="s">
        <v>1807</v>
      </c>
      <c r="F563">
        <v>2</v>
      </c>
      <c r="G563">
        <v>813.01</v>
      </c>
      <c r="H563">
        <v>0.06</v>
      </c>
      <c r="I563" t="s">
        <v>1826</v>
      </c>
      <c r="J563">
        <v>1528.4588000000001</v>
      </c>
    </row>
    <row r="564" spans="1:10" x14ac:dyDescent="0.3">
      <c r="A564" t="s">
        <v>2388</v>
      </c>
      <c r="B564" s="2">
        <v>45715</v>
      </c>
      <c r="C564" t="s">
        <v>110</v>
      </c>
      <c r="D564" t="s">
        <v>1546</v>
      </c>
      <c r="E564" t="s">
        <v>1761</v>
      </c>
      <c r="F564">
        <v>4</v>
      </c>
      <c r="G564">
        <v>204.8</v>
      </c>
      <c r="H564">
        <v>0.03</v>
      </c>
      <c r="I564" t="s">
        <v>1826</v>
      </c>
      <c r="J564">
        <v>794.62400000000002</v>
      </c>
    </row>
    <row r="565" spans="1:10" x14ac:dyDescent="0.3">
      <c r="A565" t="s">
        <v>2389</v>
      </c>
      <c r="B565" s="2">
        <v>45223</v>
      </c>
      <c r="C565" t="s">
        <v>55</v>
      </c>
      <c r="D565" t="s">
        <v>1551</v>
      </c>
      <c r="E565" t="s">
        <v>1766</v>
      </c>
      <c r="F565">
        <v>3</v>
      </c>
      <c r="G565">
        <v>728.32</v>
      </c>
      <c r="H565">
        <v>0.01</v>
      </c>
      <c r="I565" t="s">
        <v>1824</v>
      </c>
      <c r="J565">
        <v>2163.1104</v>
      </c>
    </row>
    <row r="566" spans="1:10" x14ac:dyDescent="0.3">
      <c r="A566" t="s">
        <v>2390</v>
      </c>
      <c r="B566" s="2">
        <v>45507</v>
      </c>
      <c r="C566" t="s">
        <v>1397</v>
      </c>
      <c r="D566" t="s">
        <v>1666</v>
      </c>
      <c r="E566" t="s">
        <v>1779</v>
      </c>
      <c r="F566">
        <v>3</v>
      </c>
      <c r="G566">
        <v>836.4</v>
      </c>
      <c r="H566">
        <v>0</v>
      </c>
      <c r="I566" t="s">
        <v>1824</v>
      </c>
      <c r="J566">
        <v>2509.1999999999998</v>
      </c>
    </row>
    <row r="567" spans="1:10" x14ac:dyDescent="0.3">
      <c r="A567" t="s">
        <v>2391</v>
      </c>
      <c r="B567" s="2">
        <v>45843</v>
      </c>
      <c r="C567" t="s">
        <v>502</v>
      </c>
      <c r="D567" t="s">
        <v>1728</v>
      </c>
      <c r="E567" t="s">
        <v>1794</v>
      </c>
      <c r="F567">
        <v>1</v>
      </c>
      <c r="G567">
        <v>780.16</v>
      </c>
      <c r="H567">
        <v>0.02</v>
      </c>
      <c r="I567" t="s">
        <v>1829</v>
      </c>
      <c r="J567">
        <v>764.55679999999995</v>
      </c>
    </row>
    <row r="568" spans="1:10" x14ac:dyDescent="0.3">
      <c r="A568" t="s">
        <v>2392</v>
      </c>
      <c r="B568" s="2">
        <v>45804</v>
      </c>
      <c r="C568" t="s">
        <v>1449</v>
      </c>
      <c r="D568" t="s">
        <v>1640</v>
      </c>
      <c r="E568" t="s">
        <v>1797</v>
      </c>
      <c r="F568">
        <v>4</v>
      </c>
      <c r="G568">
        <v>354.12</v>
      </c>
      <c r="H568">
        <v>0.06</v>
      </c>
      <c r="I568" t="s">
        <v>1826</v>
      </c>
      <c r="J568">
        <v>1331.4911999999999</v>
      </c>
    </row>
    <row r="569" spans="1:10" x14ac:dyDescent="0.3">
      <c r="A569" t="s">
        <v>2393</v>
      </c>
      <c r="B569" s="2">
        <v>45602</v>
      </c>
      <c r="C569" t="s">
        <v>1397</v>
      </c>
      <c r="D569" t="s">
        <v>1674</v>
      </c>
      <c r="E569" t="s">
        <v>1761</v>
      </c>
      <c r="F569">
        <v>4</v>
      </c>
      <c r="G569">
        <v>282.48</v>
      </c>
      <c r="H569">
        <v>0.11</v>
      </c>
      <c r="I569" t="s">
        <v>1826</v>
      </c>
      <c r="J569">
        <v>1005.6288</v>
      </c>
    </row>
    <row r="570" spans="1:10" x14ac:dyDescent="0.3">
      <c r="A570" t="s">
        <v>2394</v>
      </c>
      <c r="B570" s="2">
        <v>45446</v>
      </c>
      <c r="C570" t="s">
        <v>1032</v>
      </c>
      <c r="D570" t="s">
        <v>1588</v>
      </c>
      <c r="E570" t="s">
        <v>1776</v>
      </c>
      <c r="F570">
        <v>2</v>
      </c>
      <c r="G570">
        <v>740.68</v>
      </c>
      <c r="H570">
        <v>0.02</v>
      </c>
      <c r="I570" t="s">
        <v>1826</v>
      </c>
      <c r="J570">
        <v>1451.7328</v>
      </c>
    </row>
    <row r="571" spans="1:10" x14ac:dyDescent="0.3">
      <c r="A571" t="s">
        <v>2395</v>
      </c>
      <c r="B571" s="2">
        <v>45384</v>
      </c>
      <c r="C571" t="s">
        <v>372</v>
      </c>
      <c r="D571" t="s">
        <v>1660</v>
      </c>
      <c r="E571" t="s">
        <v>1786</v>
      </c>
      <c r="F571">
        <v>3</v>
      </c>
      <c r="G571">
        <v>600.58000000000004</v>
      </c>
      <c r="H571">
        <v>0.28999999999999998</v>
      </c>
      <c r="I571" t="s">
        <v>1829</v>
      </c>
      <c r="J571">
        <v>1279.2354</v>
      </c>
    </row>
    <row r="572" spans="1:10" x14ac:dyDescent="0.3">
      <c r="A572" t="s">
        <v>2396</v>
      </c>
      <c r="B572" s="2">
        <v>45348</v>
      </c>
      <c r="C572" t="s">
        <v>1422</v>
      </c>
      <c r="D572" t="s">
        <v>1678</v>
      </c>
      <c r="E572" t="s">
        <v>1766</v>
      </c>
      <c r="F572">
        <v>3</v>
      </c>
      <c r="G572">
        <v>345.58</v>
      </c>
      <c r="H572">
        <v>0.22</v>
      </c>
      <c r="I572" t="s">
        <v>1824</v>
      </c>
      <c r="J572">
        <v>808.65719999999999</v>
      </c>
    </row>
    <row r="573" spans="1:10" x14ac:dyDescent="0.3">
      <c r="A573" t="s">
        <v>2397</v>
      </c>
      <c r="B573" s="2">
        <v>45688</v>
      </c>
      <c r="C573" t="s">
        <v>902</v>
      </c>
      <c r="D573" t="s">
        <v>1584</v>
      </c>
      <c r="E573" t="s">
        <v>1792</v>
      </c>
      <c r="F573">
        <v>1</v>
      </c>
      <c r="G573">
        <v>974.52</v>
      </c>
      <c r="H573">
        <v>0.01</v>
      </c>
      <c r="I573" t="s">
        <v>1826</v>
      </c>
      <c r="J573">
        <v>964.77480000000003</v>
      </c>
    </row>
    <row r="574" spans="1:10" x14ac:dyDescent="0.3">
      <c r="A574" t="s">
        <v>2398</v>
      </c>
      <c r="B574" s="2">
        <v>45249</v>
      </c>
      <c r="C574" t="s">
        <v>157</v>
      </c>
      <c r="D574" t="s">
        <v>1582</v>
      </c>
      <c r="E574" t="s">
        <v>1757</v>
      </c>
      <c r="F574">
        <v>3</v>
      </c>
      <c r="G574">
        <v>282.33</v>
      </c>
      <c r="H574">
        <v>7.0000000000000007E-2</v>
      </c>
      <c r="I574" t="s">
        <v>1824</v>
      </c>
      <c r="J574">
        <v>787.70069999999998</v>
      </c>
    </row>
    <row r="575" spans="1:10" x14ac:dyDescent="0.3">
      <c r="A575" t="s">
        <v>2399</v>
      </c>
      <c r="B575" s="2">
        <v>45726</v>
      </c>
      <c r="C575" t="s">
        <v>1193</v>
      </c>
      <c r="D575" t="s">
        <v>1700</v>
      </c>
      <c r="E575" t="s">
        <v>1813</v>
      </c>
      <c r="F575">
        <v>4</v>
      </c>
      <c r="G575">
        <v>158.46</v>
      </c>
      <c r="H575">
        <v>0.09</v>
      </c>
      <c r="I575" t="s">
        <v>1826</v>
      </c>
      <c r="J575">
        <v>576.7944</v>
      </c>
    </row>
    <row r="576" spans="1:10" x14ac:dyDescent="0.3">
      <c r="A576" t="s">
        <v>2400</v>
      </c>
      <c r="B576" s="2">
        <v>45283</v>
      </c>
      <c r="C576" t="s">
        <v>1077</v>
      </c>
      <c r="D576" t="s">
        <v>1658</v>
      </c>
      <c r="E576" t="s">
        <v>1779</v>
      </c>
      <c r="F576">
        <v>2</v>
      </c>
      <c r="G576">
        <v>778.56</v>
      </c>
      <c r="H576">
        <v>0.11</v>
      </c>
      <c r="I576" t="s">
        <v>1829</v>
      </c>
      <c r="J576">
        <v>1385.8368</v>
      </c>
    </row>
    <row r="577" spans="1:10" x14ac:dyDescent="0.3">
      <c r="A577" t="s">
        <v>2401</v>
      </c>
      <c r="B577" s="2">
        <v>45353</v>
      </c>
      <c r="C577" t="s">
        <v>761</v>
      </c>
      <c r="D577" t="s">
        <v>1648</v>
      </c>
      <c r="E577" t="s">
        <v>1813</v>
      </c>
      <c r="F577">
        <v>4</v>
      </c>
      <c r="G577">
        <v>280.16000000000003</v>
      </c>
      <c r="H577">
        <v>0.18</v>
      </c>
      <c r="I577" t="s">
        <v>1829</v>
      </c>
      <c r="J577">
        <v>918.92480000000012</v>
      </c>
    </row>
    <row r="578" spans="1:10" x14ac:dyDescent="0.3">
      <c r="A578" t="s">
        <v>2402</v>
      </c>
      <c r="B578" s="2">
        <v>45592</v>
      </c>
      <c r="C578" t="s">
        <v>911</v>
      </c>
      <c r="D578" t="s">
        <v>1690</v>
      </c>
      <c r="E578" t="s">
        <v>1797</v>
      </c>
      <c r="F578">
        <v>2</v>
      </c>
      <c r="G578">
        <v>649.54999999999995</v>
      </c>
      <c r="H578">
        <v>0.28999999999999998</v>
      </c>
      <c r="I578" t="s">
        <v>1826</v>
      </c>
      <c r="J578">
        <v>922.36099999999988</v>
      </c>
    </row>
    <row r="579" spans="1:10" x14ac:dyDescent="0.3">
      <c r="A579" t="s">
        <v>2403</v>
      </c>
      <c r="B579" s="2">
        <v>45360</v>
      </c>
      <c r="C579" t="s">
        <v>40</v>
      </c>
      <c r="D579" t="s">
        <v>1724</v>
      </c>
      <c r="E579" t="s">
        <v>1761</v>
      </c>
      <c r="F579">
        <v>2</v>
      </c>
      <c r="G579">
        <v>994.32</v>
      </c>
      <c r="H579">
        <v>0.27</v>
      </c>
      <c r="I579" t="s">
        <v>1826</v>
      </c>
      <c r="J579">
        <v>1451.7072000000001</v>
      </c>
    </row>
    <row r="580" spans="1:10" x14ac:dyDescent="0.3">
      <c r="A580" t="s">
        <v>2404</v>
      </c>
      <c r="B580" s="2">
        <v>45649</v>
      </c>
      <c r="C580" t="s">
        <v>722</v>
      </c>
      <c r="D580" t="s">
        <v>1710</v>
      </c>
      <c r="E580" t="s">
        <v>1794</v>
      </c>
      <c r="F580">
        <v>1</v>
      </c>
      <c r="G580">
        <v>64.94</v>
      </c>
      <c r="H580">
        <v>0.21</v>
      </c>
      <c r="I580" t="s">
        <v>1826</v>
      </c>
      <c r="J580">
        <v>51.302599999999998</v>
      </c>
    </row>
    <row r="581" spans="1:10" x14ac:dyDescent="0.3">
      <c r="A581" t="s">
        <v>2405</v>
      </c>
      <c r="B581" s="2">
        <v>45709</v>
      </c>
      <c r="C581" t="s">
        <v>464</v>
      </c>
      <c r="D581" t="s">
        <v>1626</v>
      </c>
      <c r="E581" t="s">
        <v>1779</v>
      </c>
      <c r="F581">
        <v>2</v>
      </c>
      <c r="G581">
        <v>507.66</v>
      </c>
      <c r="H581">
        <v>0</v>
      </c>
      <c r="I581" t="s">
        <v>1829</v>
      </c>
      <c r="J581">
        <v>1015.32</v>
      </c>
    </row>
    <row r="582" spans="1:10" x14ac:dyDescent="0.3">
      <c r="A582" t="s">
        <v>2406</v>
      </c>
      <c r="B582" s="2">
        <v>45273</v>
      </c>
      <c r="C582" t="s">
        <v>776</v>
      </c>
      <c r="D582" t="s">
        <v>1710</v>
      </c>
      <c r="E582" t="s">
        <v>1769</v>
      </c>
      <c r="F582">
        <v>4</v>
      </c>
      <c r="G582">
        <v>968.27</v>
      </c>
      <c r="H582">
        <v>0.03</v>
      </c>
      <c r="I582" t="s">
        <v>1826</v>
      </c>
      <c r="J582">
        <v>3756.8876</v>
      </c>
    </row>
    <row r="583" spans="1:10" x14ac:dyDescent="0.3">
      <c r="A583" t="s">
        <v>2407</v>
      </c>
      <c r="B583" s="2">
        <v>45250</v>
      </c>
      <c r="C583" t="s">
        <v>78</v>
      </c>
      <c r="D583" t="s">
        <v>1724</v>
      </c>
      <c r="E583" t="s">
        <v>1773</v>
      </c>
      <c r="F583">
        <v>4</v>
      </c>
      <c r="G583">
        <v>510.33</v>
      </c>
      <c r="H583">
        <v>0.2</v>
      </c>
      <c r="I583" t="s">
        <v>1826</v>
      </c>
      <c r="J583">
        <v>1633.056</v>
      </c>
    </row>
    <row r="584" spans="1:10" x14ac:dyDescent="0.3">
      <c r="A584" t="s">
        <v>2408</v>
      </c>
      <c r="B584" s="2">
        <v>45539</v>
      </c>
      <c r="C584" t="s">
        <v>55</v>
      </c>
      <c r="D584" t="s">
        <v>1636</v>
      </c>
      <c r="E584" t="s">
        <v>1813</v>
      </c>
      <c r="F584">
        <v>2</v>
      </c>
      <c r="G584">
        <v>156.72999999999999</v>
      </c>
      <c r="H584">
        <v>0.18</v>
      </c>
      <c r="I584" t="s">
        <v>1829</v>
      </c>
      <c r="J584">
        <v>257.03719999999998</v>
      </c>
    </row>
    <row r="585" spans="1:10" x14ac:dyDescent="0.3">
      <c r="A585" t="s">
        <v>2409</v>
      </c>
      <c r="B585" s="2">
        <v>45810</v>
      </c>
      <c r="C585" t="s">
        <v>481</v>
      </c>
      <c r="D585" t="s">
        <v>1746</v>
      </c>
      <c r="E585" t="s">
        <v>1789</v>
      </c>
      <c r="F585">
        <v>3</v>
      </c>
      <c r="G585">
        <v>53.83</v>
      </c>
      <c r="H585">
        <v>0.24</v>
      </c>
      <c r="I585" t="s">
        <v>1824</v>
      </c>
      <c r="J585">
        <v>122.7324</v>
      </c>
    </row>
    <row r="586" spans="1:10" x14ac:dyDescent="0.3">
      <c r="A586" t="s">
        <v>2410</v>
      </c>
      <c r="B586" s="2">
        <v>45350</v>
      </c>
      <c r="C586" t="s">
        <v>1178</v>
      </c>
      <c r="D586" t="s">
        <v>1704</v>
      </c>
      <c r="E586" t="s">
        <v>1769</v>
      </c>
      <c r="F586">
        <v>1</v>
      </c>
      <c r="G586">
        <v>34.71</v>
      </c>
      <c r="H586">
        <v>0.1</v>
      </c>
      <c r="I586" t="s">
        <v>1829</v>
      </c>
      <c r="J586">
        <v>31.239000000000001</v>
      </c>
    </row>
    <row r="587" spans="1:10" x14ac:dyDescent="0.3">
      <c r="A587" t="s">
        <v>2411</v>
      </c>
      <c r="B587" s="2">
        <v>45633</v>
      </c>
      <c r="C587" t="s">
        <v>737</v>
      </c>
      <c r="D587" t="s">
        <v>1702</v>
      </c>
      <c r="E587" t="s">
        <v>1757</v>
      </c>
      <c r="F587">
        <v>2</v>
      </c>
      <c r="G587">
        <v>829.15</v>
      </c>
      <c r="H587">
        <v>0.11</v>
      </c>
      <c r="I587" t="s">
        <v>1826</v>
      </c>
      <c r="J587">
        <v>1475.8869999999999</v>
      </c>
    </row>
    <row r="588" spans="1:10" x14ac:dyDescent="0.3">
      <c r="A588" t="s">
        <v>2412</v>
      </c>
      <c r="B588" s="2">
        <v>45798</v>
      </c>
      <c r="C588" t="s">
        <v>842</v>
      </c>
      <c r="D588" t="s">
        <v>1744</v>
      </c>
      <c r="E588" t="s">
        <v>1766</v>
      </c>
      <c r="F588">
        <v>2</v>
      </c>
      <c r="G588">
        <v>481.86</v>
      </c>
      <c r="H588">
        <v>0.1</v>
      </c>
      <c r="I588" t="s">
        <v>1829</v>
      </c>
      <c r="J588">
        <v>867.34800000000007</v>
      </c>
    </row>
    <row r="589" spans="1:10" x14ac:dyDescent="0.3">
      <c r="A589" t="s">
        <v>2413</v>
      </c>
      <c r="B589" s="2">
        <v>45354</v>
      </c>
      <c r="C589" t="s">
        <v>496</v>
      </c>
      <c r="D589" t="s">
        <v>1652</v>
      </c>
      <c r="E589" t="s">
        <v>1779</v>
      </c>
      <c r="F589">
        <v>4</v>
      </c>
      <c r="G589">
        <v>915.17</v>
      </c>
      <c r="H589">
        <v>0.19</v>
      </c>
      <c r="I589" t="s">
        <v>1829</v>
      </c>
      <c r="J589">
        <v>2965.1507999999999</v>
      </c>
    </row>
    <row r="590" spans="1:10" x14ac:dyDescent="0.3">
      <c r="A590" t="s">
        <v>2414</v>
      </c>
      <c r="B590" s="2">
        <v>45357</v>
      </c>
      <c r="C590" t="s">
        <v>696</v>
      </c>
      <c r="D590" t="s">
        <v>1690</v>
      </c>
      <c r="E590" t="s">
        <v>1810</v>
      </c>
      <c r="F590">
        <v>1</v>
      </c>
      <c r="G590">
        <v>250.95</v>
      </c>
      <c r="H590">
        <v>0.03</v>
      </c>
      <c r="I590" t="s">
        <v>1826</v>
      </c>
      <c r="J590">
        <v>243.42150000000001</v>
      </c>
    </row>
    <row r="591" spans="1:10" x14ac:dyDescent="0.3">
      <c r="A591" t="s">
        <v>2415</v>
      </c>
      <c r="B591" s="2">
        <v>45257</v>
      </c>
      <c r="C591" t="s">
        <v>1023</v>
      </c>
      <c r="D591" t="s">
        <v>1740</v>
      </c>
      <c r="E591" t="s">
        <v>1773</v>
      </c>
      <c r="F591">
        <v>3</v>
      </c>
      <c r="G591">
        <v>882.84</v>
      </c>
      <c r="H591">
        <v>0.1</v>
      </c>
      <c r="I591" t="s">
        <v>1824</v>
      </c>
      <c r="J591">
        <v>2383.6680000000001</v>
      </c>
    </row>
    <row r="592" spans="1:10" x14ac:dyDescent="0.3">
      <c r="A592" t="s">
        <v>2416</v>
      </c>
      <c r="B592" s="2">
        <v>45702</v>
      </c>
      <c r="C592" t="s">
        <v>470</v>
      </c>
      <c r="D592" t="s">
        <v>1586</v>
      </c>
      <c r="E592" t="s">
        <v>1810</v>
      </c>
      <c r="F592">
        <v>4</v>
      </c>
      <c r="G592">
        <v>573.37</v>
      </c>
      <c r="H592">
        <v>0.04</v>
      </c>
      <c r="I592" t="s">
        <v>1829</v>
      </c>
      <c r="J592">
        <v>2201.7408</v>
      </c>
    </row>
    <row r="593" spans="1:10" x14ac:dyDescent="0.3">
      <c r="A593" t="s">
        <v>2417</v>
      </c>
      <c r="B593" s="2">
        <v>45318</v>
      </c>
      <c r="C593" t="s">
        <v>218</v>
      </c>
      <c r="D593" t="s">
        <v>1612</v>
      </c>
      <c r="E593" t="s">
        <v>1794</v>
      </c>
      <c r="F593">
        <v>3</v>
      </c>
      <c r="G593">
        <v>622.72</v>
      </c>
      <c r="H593">
        <v>0.04</v>
      </c>
      <c r="I593" t="s">
        <v>1824</v>
      </c>
      <c r="J593">
        <v>1793.4336000000001</v>
      </c>
    </row>
    <row r="594" spans="1:10" x14ac:dyDescent="0.3">
      <c r="A594" t="s">
        <v>2418</v>
      </c>
      <c r="B594" s="2">
        <v>45943</v>
      </c>
      <c r="C594" t="s">
        <v>1211</v>
      </c>
      <c r="D594" t="s">
        <v>1732</v>
      </c>
      <c r="E594" t="s">
        <v>1807</v>
      </c>
      <c r="F594">
        <v>3</v>
      </c>
      <c r="G594">
        <v>259.74</v>
      </c>
      <c r="H594">
        <v>0.24</v>
      </c>
      <c r="I594" t="s">
        <v>1824</v>
      </c>
      <c r="J594">
        <v>592.20720000000006</v>
      </c>
    </row>
    <row r="595" spans="1:10" x14ac:dyDescent="0.3">
      <c r="A595" t="s">
        <v>2419</v>
      </c>
      <c r="B595" s="2">
        <v>45769</v>
      </c>
      <c r="C595" t="s">
        <v>205</v>
      </c>
      <c r="D595" t="s">
        <v>1604</v>
      </c>
      <c r="E595" t="s">
        <v>1797</v>
      </c>
      <c r="F595">
        <v>4</v>
      </c>
      <c r="G595">
        <v>951.09</v>
      </c>
      <c r="H595">
        <v>0.14000000000000001</v>
      </c>
      <c r="I595" t="s">
        <v>1829</v>
      </c>
      <c r="J595">
        <v>3271.7496000000001</v>
      </c>
    </row>
    <row r="596" spans="1:10" x14ac:dyDescent="0.3">
      <c r="A596" t="s">
        <v>2420</v>
      </c>
      <c r="B596" s="2">
        <v>45765</v>
      </c>
      <c r="C596" t="s">
        <v>651</v>
      </c>
      <c r="D596" t="s">
        <v>1746</v>
      </c>
      <c r="E596" t="s">
        <v>1761</v>
      </c>
      <c r="F596">
        <v>1</v>
      </c>
      <c r="G596">
        <v>71.709999999999994</v>
      </c>
      <c r="H596">
        <v>0.23</v>
      </c>
      <c r="I596" t="s">
        <v>1829</v>
      </c>
      <c r="J596">
        <v>55.216700000000003</v>
      </c>
    </row>
    <row r="597" spans="1:10" x14ac:dyDescent="0.3">
      <c r="A597" t="s">
        <v>2421</v>
      </c>
      <c r="B597" s="2">
        <v>45891</v>
      </c>
      <c r="C597" t="s">
        <v>574</v>
      </c>
      <c r="D597" t="s">
        <v>1588</v>
      </c>
      <c r="E597" t="s">
        <v>1779</v>
      </c>
      <c r="F597">
        <v>4</v>
      </c>
      <c r="G597">
        <v>894.93</v>
      </c>
      <c r="H597">
        <v>0.05</v>
      </c>
      <c r="I597" t="s">
        <v>1829</v>
      </c>
      <c r="J597">
        <v>3400.733999999999</v>
      </c>
    </row>
    <row r="598" spans="1:10" x14ac:dyDescent="0.3">
      <c r="A598" t="s">
        <v>2422</v>
      </c>
      <c r="B598" s="2">
        <v>45842</v>
      </c>
      <c r="C598" t="s">
        <v>660</v>
      </c>
      <c r="D598" t="s">
        <v>1704</v>
      </c>
      <c r="E598" t="s">
        <v>1782</v>
      </c>
      <c r="F598">
        <v>4</v>
      </c>
      <c r="G598">
        <v>870.18</v>
      </c>
      <c r="H598">
        <v>0.13</v>
      </c>
      <c r="I598" t="s">
        <v>1829</v>
      </c>
      <c r="J598">
        <v>3028.2264</v>
      </c>
    </row>
    <row r="599" spans="1:10" x14ac:dyDescent="0.3">
      <c r="A599" t="s">
        <v>2423</v>
      </c>
      <c r="B599" s="2">
        <v>45382</v>
      </c>
      <c r="C599" t="s">
        <v>884</v>
      </c>
      <c r="D599" t="s">
        <v>1676</v>
      </c>
      <c r="E599" t="s">
        <v>1761</v>
      </c>
      <c r="F599">
        <v>2</v>
      </c>
      <c r="G599">
        <v>552.72</v>
      </c>
      <c r="H599">
        <v>0.06</v>
      </c>
      <c r="I599" t="s">
        <v>1826</v>
      </c>
      <c r="J599">
        <v>1039.1135999999999</v>
      </c>
    </row>
    <row r="600" spans="1:10" x14ac:dyDescent="0.3">
      <c r="A600" t="s">
        <v>2424</v>
      </c>
      <c r="B600" s="2">
        <v>45236</v>
      </c>
      <c r="C600" t="s">
        <v>788</v>
      </c>
      <c r="D600" t="s">
        <v>1626</v>
      </c>
      <c r="E600" t="s">
        <v>1782</v>
      </c>
      <c r="F600">
        <v>3</v>
      </c>
      <c r="G600">
        <v>700.43</v>
      </c>
      <c r="H600">
        <v>0.01</v>
      </c>
      <c r="I600" t="s">
        <v>1829</v>
      </c>
      <c r="J600">
        <v>2080.2770999999998</v>
      </c>
    </row>
    <row r="601" spans="1:10" x14ac:dyDescent="0.3">
      <c r="A601" t="s">
        <v>2425</v>
      </c>
      <c r="B601" s="2">
        <v>45806</v>
      </c>
      <c r="C601" t="s">
        <v>1065</v>
      </c>
      <c r="D601" t="s">
        <v>1565</v>
      </c>
      <c r="E601" t="s">
        <v>1761</v>
      </c>
      <c r="F601">
        <v>2</v>
      </c>
      <c r="G601">
        <v>823.03</v>
      </c>
      <c r="H601">
        <v>0.18</v>
      </c>
      <c r="I601" t="s">
        <v>1826</v>
      </c>
      <c r="J601">
        <v>1349.7692</v>
      </c>
    </row>
    <row r="602" spans="1:10" x14ac:dyDescent="0.3">
      <c r="A602" t="s">
        <v>2426</v>
      </c>
      <c r="B602" s="2">
        <v>45401</v>
      </c>
      <c r="C602" t="s">
        <v>815</v>
      </c>
      <c r="D602" t="s">
        <v>1732</v>
      </c>
      <c r="E602" t="s">
        <v>1776</v>
      </c>
      <c r="F602">
        <v>1</v>
      </c>
      <c r="G602">
        <v>117.37</v>
      </c>
      <c r="H602">
        <v>0.21</v>
      </c>
      <c r="I602" t="s">
        <v>1824</v>
      </c>
      <c r="J602">
        <v>92.722300000000004</v>
      </c>
    </row>
    <row r="603" spans="1:10" x14ac:dyDescent="0.3">
      <c r="A603" t="s">
        <v>2427</v>
      </c>
      <c r="B603" s="2">
        <v>45716</v>
      </c>
      <c r="C603" t="s">
        <v>369</v>
      </c>
      <c r="D603" t="s">
        <v>1660</v>
      </c>
      <c r="E603" t="s">
        <v>1757</v>
      </c>
      <c r="F603">
        <v>4</v>
      </c>
      <c r="G603">
        <v>165.37</v>
      </c>
      <c r="H603">
        <v>0.28999999999999998</v>
      </c>
      <c r="I603" t="s">
        <v>1824</v>
      </c>
      <c r="J603">
        <v>469.6508</v>
      </c>
    </row>
    <row r="604" spans="1:10" x14ac:dyDescent="0.3">
      <c r="A604" t="s">
        <v>2428</v>
      </c>
      <c r="B604" s="2">
        <v>45718</v>
      </c>
      <c r="C604" t="s">
        <v>1181</v>
      </c>
      <c r="D604" t="s">
        <v>1557</v>
      </c>
      <c r="E604" t="s">
        <v>1789</v>
      </c>
      <c r="F604">
        <v>3</v>
      </c>
      <c r="G604">
        <v>483.06</v>
      </c>
      <c r="H604">
        <v>0.05</v>
      </c>
      <c r="I604" t="s">
        <v>1824</v>
      </c>
      <c r="J604">
        <v>1376.721</v>
      </c>
    </row>
    <row r="605" spans="1:10" x14ac:dyDescent="0.3">
      <c r="A605" t="s">
        <v>2429</v>
      </c>
      <c r="B605" s="2">
        <v>45379</v>
      </c>
      <c r="C605" t="s">
        <v>929</v>
      </c>
      <c r="D605" t="s">
        <v>1710</v>
      </c>
      <c r="E605" t="s">
        <v>1779</v>
      </c>
      <c r="F605">
        <v>4</v>
      </c>
      <c r="G605">
        <v>262.05</v>
      </c>
      <c r="H605">
        <v>0.24</v>
      </c>
      <c r="I605" t="s">
        <v>1826</v>
      </c>
      <c r="J605">
        <v>796.63200000000006</v>
      </c>
    </row>
    <row r="606" spans="1:10" x14ac:dyDescent="0.3">
      <c r="A606" t="s">
        <v>2430</v>
      </c>
      <c r="B606" s="2">
        <v>45635</v>
      </c>
      <c r="C606" t="s">
        <v>1428</v>
      </c>
      <c r="D606" t="s">
        <v>1576</v>
      </c>
      <c r="E606" t="s">
        <v>1799</v>
      </c>
      <c r="F606">
        <v>3</v>
      </c>
      <c r="G606">
        <v>970.89</v>
      </c>
      <c r="H606">
        <v>0.11</v>
      </c>
      <c r="I606" t="s">
        <v>1829</v>
      </c>
      <c r="J606">
        <v>2592.2763</v>
      </c>
    </row>
    <row r="607" spans="1:10" x14ac:dyDescent="0.3">
      <c r="A607" t="s">
        <v>2431</v>
      </c>
      <c r="B607" s="2">
        <v>45222</v>
      </c>
      <c r="C607" t="s">
        <v>702</v>
      </c>
      <c r="D607" t="s">
        <v>1692</v>
      </c>
      <c r="E607" t="s">
        <v>1752</v>
      </c>
      <c r="F607">
        <v>1</v>
      </c>
      <c r="G607">
        <v>61.11</v>
      </c>
      <c r="H607">
        <v>0.1</v>
      </c>
      <c r="I607" t="s">
        <v>1826</v>
      </c>
      <c r="J607">
        <v>54.999000000000002</v>
      </c>
    </row>
    <row r="608" spans="1:10" x14ac:dyDescent="0.3">
      <c r="A608" t="s">
        <v>2432</v>
      </c>
      <c r="B608" s="2">
        <v>45555</v>
      </c>
      <c r="C608" t="s">
        <v>121</v>
      </c>
      <c r="D608" t="s">
        <v>1602</v>
      </c>
      <c r="E608" t="s">
        <v>1782</v>
      </c>
      <c r="F608">
        <v>3</v>
      </c>
      <c r="G608">
        <v>827.88</v>
      </c>
      <c r="H608">
        <v>0.19</v>
      </c>
      <c r="I608" t="s">
        <v>1826</v>
      </c>
      <c r="J608">
        <v>2011.7483999999999</v>
      </c>
    </row>
    <row r="609" spans="1:10" x14ac:dyDescent="0.3">
      <c r="A609" t="s">
        <v>2433</v>
      </c>
      <c r="B609" s="2">
        <v>45583</v>
      </c>
      <c r="C609" t="s">
        <v>1334</v>
      </c>
      <c r="D609" t="s">
        <v>1722</v>
      </c>
      <c r="E609" t="s">
        <v>1797</v>
      </c>
      <c r="F609">
        <v>3</v>
      </c>
      <c r="G609">
        <v>926.85</v>
      </c>
      <c r="H609">
        <v>0.18</v>
      </c>
      <c r="I609" t="s">
        <v>1829</v>
      </c>
      <c r="J609">
        <v>2280.0509999999999</v>
      </c>
    </row>
    <row r="610" spans="1:10" x14ac:dyDescent="0.3">
      <c r="A610" t="s">
        <v>2434</v>
      </c>
      <c r="B610" s="2">
        <v>45662</v>
      </c>
      <c r="C610" t="s">
        <v>999</v>
      </c>
      <c r="D610" t="s">
        <v>1568</v>
      </c>
      <c r="E610" t="s">
        <v>1799</v>
      </c>
      <c r="F610">
        <v>1</v>
      </c>
      <c r="G610">
        <v>874.59</v>
      </c>
      <c r="H610">
        <v>0.28999999999999998</v>
      </c>
      <c r="I610" t="s">
        <v>1826</v>
      </c>
      <c r="J610">
        <v>620.95889999999997</v>
      </c>
    </row>
    <row r="611" spans="1:10" x14ac:dyDescent="0.3">
      <c r="A611" t="s">
        <v>2435</v>
      </c>
      <c r="B611" s="2">
        <v>45921</v>
      </c>
      <c r="C611" t="s">
        <v>1449</v>
      </c>
      <c r="D611" t="s">
        <v>1578</v>
      </c>
      <c r="E611" t="s">
        <v>1757</v>
      </c>
      <c r="F611">
        <v>4</v>
      </c>
      <c r="G611">
        <v>479.11</v>
      </c>
      <c r="H611">
        <v>0.24</v>
      </c>
      <c r="I611" t="s">
        <v>1826</v>
      </c>
      <c r="J611">
        <v>1456.4944</v>
      </c>
    </row>
    <row r="612" spans="1:10" x14ac:dyDescent="0.3">
      <c r="A612" t="s">
        <v>2436</v>
      </c>
      <c r="B612" s="2">
        <v>45490</v>
      </c>
      <c r="C612" t="s">
        <v>693</v>
      </c>
      <c r="D612" t="s">
        <v>1612</v>
      </c>
      <c r="E612" t="s">
        <v>1807</v>
      </c>
      <c r="F612">
        <v>3</v>
      </c>
      <c r="G612">
        <v>182.91</v>
      </c>
      <c r="H612">
        <v>0.28999999999999998</v>
      </c>
      <c r="I612" t="s">
        <v>1824</v>
      </c>
      <c r="J612">
        <v>389.59829999999999</v>
      </c>
    </row>
    <row r="613" spans="1:10" x14ac:dyDescent="0.3">
      <c r="A613" t="s">
        <v>2437</v>
      </c>
      <c r="B613" s="2">
        <v>45652</v>
      </c>
      <c r="C613" t="s">
        <v>866</v>
      </c>
      <c r="D613" t="s">
        <v>1616</v>
      </c>
      <c r="E613" t="s">
        <v>1773</v>
      </c>
      <c r="F613">
        <v>4</v>
      </c>
      <c r="G613">
        <v>745.51</v>
      </c>
      <c r="H613">
        <v>0.05</v>
      </c>
      <c r="I613" t="s">
        <v>1824</v>
      </c>
      <c r="J613">
        <v>2832.9380000000001</v>
      </c>
    </row>
    <row r="614" spans="1:10" x14ac:dyDescent="0.3">
      <c r="A614" t="s">
        <v>2438</v>
      </c>
      <c r="B614" s="2">
        <v>45598</v>
      </c>
      <c r="C614" t="s">
        <v>1481</v>
      </c>
      <c r="D614" t="s">
        <v>1724</v>
      </c>
      <c r="E614" t="s">
        <v>1801</v>
      </c>
      <c r="F614">
        <v>3</v>
      </c>
      <c r="G614">
        <v>920.61</v>
      </c>
      <c r="H614">
        <v>0.04</v>
      </c>
      <c r="I614" t="s">
        <v>1824</v>
      </c>
      <c r="J614">
        <v>2651.3568</v>
      </c>
    </row>
    <row r="615" spans="1:10" x14ac:dyDescent="0.3">
      <c r="A615" t="s">
        <v>2439</v>
      </c>
      <c r="B615" s="2">
        <v>45772</v>
      </c>
      <c r="C615" t="s">
        <v>1319</v>
      </c>
      <c r="D615" t="s">
        <v>1698</v>
      </c>
      <c r="E615" t="s">
        <v>1789</v>
      </c>
      <c r="F615">
        <v>4</v>
      </c>
      <c r="G615">
        <v>659.03</v>
      </c>
      <c r="H615">
        <v>0.15</v>
      </c>
      <c r="I615" t="s">
        <v>1824</v>
      </c>
      <c r="J615">
        <v>2240.7020000000002</v>
      </c>
    </row>
    <row r="616" spans="1:10" x14ac:dyDescent="0.3">
      <c r="A616" t="s">
        <v>2440</v>
      </c>
      <c r="B616" s="2">
        <v>45338</v>
      </c>
      <c r="C616" t="s">
        <v>1510</v>
      </c>
      <c r="D616" t="s">
        <v>1565</v>
      </c>
      <c r="E616" t="s">
        <v>1761</v>
      </c>
      <c r="F616">
        <v>1</v>
      </c>
      <c r="G616">
        <v>312.91000000000003</v>
      </c>
      <c r="H616">
        <v>0.12</v>
      </c>
      <c r="I616" t="s">
        <v>1826</v>
      </c>
      <c r="J616">
        <v>275.36079999999998</v>
      </c>
    </row>
    <row r="617" spans="1:10" x14ac:dyDescent="0.3">
      <c r="A617" t="s">
        <v>2441</v>
      </c>
      <c r="B617" s="2">
        <v>45524</v>
      </c>
      <c r="C617" t="s">
        <v>735</v>
      </c>
      <c r="D617" t="s">
        <v>1572</v>
      </c>
      <c r="E617" t="s">
        <v>1810</v>
      </c>
      <c r="F617">
        <v>4</v>
      </c>
      <c r="G617">
        <v>705.64</v>
      </c>
      <c r="H617">
        <v>0.11</v>
      </c>
      <c r="I617" t="s">
        <v>1826</v>
      </c>
      <c r="J617">
        <v>2512.0783999999999</v>
      </c>
    </row>
    <row r="618" spans="1:10" x14ac:dyDescent="0.3">
      <c r="A618" t="s">
        <v>2442</v>
      </c>
      <c r="B618" s="2">
        <v>45497</v>
      </c>
      <c r="C618" t="s">
        <v>487</v>
      </c>
      <c r="D618" t="s">
        <v>1565</v>
      </c>
      <c r="E618" t="s">
        <v>1789</v>
      </c>
      <c r="F618">
        <v>4</v>
      </c>
      <c r="G618">
        <v>386.41</v>
      </c>
      <c r="H618">
        <v>0.13</v>
      </c>
      <c r="I618" t="s">
        <v>1829</v>
      </c>
      <c r="J618">
        <v>1344.7067999999999</v>
      </c>
    </row>
    <row r="619" spans="1:10" x14ac:dyDescent="0.3">
      <c r="A619" t="s">
        <v>2443</v>
      </c>
      <c r="B619" s="2">
        <v>45534</v>
      </c>
      <c r="C619" t="s">
        <v>121</v>
      </c>
      <c r="D619" t="s">
        <v>1736</v>
      </c>
      <c r="E619" t="s">
        <v>1792</v>
      </c>
      <c r="F619">
        <v>3</v>
      </c>
      <c r="G619">
        <v>265.89</v>
      </c>
      <c r="H619">
        <v>0.08</v>
      </c>
      <c r="I619" t="s">
        <v>1829</v>
      </c>
      <c r="J619">
        <v>733.85640000000001</v>
      </c>
    </row>
    <row r="620" spans="1:10" x14ac:dyDescent="0.3">
      <c r="A620" t="s">
        <v>2444</v>
      </c>
      <c r="B620" s="2">
        <v>45925</v>
      </c>
      <c r="C620" t="s">
        <v>275</v>
      </c>
      <c r="D620" t="s">
        <v>1608</v>
      </c>
      <c r="E620" t="s">
        <v>1804</v>
      </c>
      <c r="F620">
        <v>1</v>
      </c>
      <c r="G620">
        <v>703.16</v>
      </c>
      <c r="H620">
        <v>0.28999999999999998</v>
      </c>
      <c r="I620" t="s">
        <v>1824</v>
      </c>
      <c r="J620">
        <v>499.24360000000001</v>
      </c>
    </row>
    <row r="621" spans="1:10" x14ac:dyDescent="0.3">
      <c r="A621" t="s">
        <v>2445</v>
      </c>
      <c r="B621" s="2">
        <v>45765</v>
      </c>
      <c r="C621" t="s">
        <v>1452</v>
      </c>
      <c r="D621" t="s">
        <v>1742</v>
      </c>
      <c r="E621" t="s">
        <v>1797</v>
      </c>
      <c r="F621">
        <v>2</v>
      </c>
      <c r="G621">
        <v>394.5</v>
      </c>
      <c r="H621">
        <v>0.28999999999999998</v>
      </c>
      <c r="I621" t="s">
        <v>1829</v>
      </c>
      <c r="J621">
        <v>560.18999999999994</v>
      </c>
    </row>
    <row r="622" spans="1:10" x14ac:dyDescent="0.3">
      <c r="A622" t="s">
        <v>2446</v>
      </c>
      <c r="B622" s="2">
        <v>45882</v>
      </c>
      <c r="C622" t="s">
        <v>408</v>
      </c>
      <c r="D622" t="s">
        <v>1742</v>
      </c>
      <c r="E622" t="s">
        <v>1779</v>
      </c>
      <c r="F622">
        <v>3</v>
      </c>
      <c r="G622">
        <v>411.25</v>
      </c>
      <c r="H622">
        <v>0.05</v>
      </c>
      <c r="I622" t="s">
        <v>1824</v>
      </c>
      <c r="J622">
        <v>1172.0625</v>
      </c>
    </row>
    <row r="623" spans="1:10" x14ac:dyDescent="0.3">
      <c r="A623" t="s">
        <v>2447</v>
      </c>
      <c r="B623" s="2">
        <v>45923</v>
      </c>
      <c r="C623" t="s">
        <v>1107</v>
      </c>
      <c r="D623" t="s">
        <v>1644</v>
      </c>
      <c r="E623" t="s">
        <v>1761</v>
      </c>
      <c r="F623">
        <v>4</v>
      </c>
      <c r="G623">
        <v>395.45</v>
      </c>
      <c r="H623">
        <v>0.01</v>
      </c>
      <c r="I623" t="s">
        <v>1824</v>
      </c>
      <c r="J623">
        <v>1565.982</v>
      </c>
    </row>
    <row r="624" spans="1:10" x14ac:dyDescent="0.3">
      <c r="A624" t="s">
        <v>2448</v>
      </c>
      <c r="B624" s="2">
        <v>45421</v>
      </c>
      <c r="C624" t="s">
        <v>144</v>
      </c>
      <c r="D624" t="s">
        <v>1728</v>
      </c>
      <c r="E624" t="s">
        <v>1773</v>
      </c>
      <c r="F624">
        <v>2</v>
      </c>
      <c r="G624">
        <v>678.98</v>
      </c>
      <c r="H624">
        <v>0.23</v>
      </c>
      <c r="I624" t="s">
        <v>1824</v>
      </c>
      <c r="J624">
        <v>1045.6292000000001</v>
      </c>
    </row>
    <row r="625" spans="1:10" x14ac:dyDescent="0.3">
      <c r="A625" t="s">
        <v>2449</v>
      </c>
      <c r="B625" s="2">
        <v>45608</v>
      </c>
      <c r="C625" t="s">
        <v>264</v>
      </c>
      <c r="D625" t="s">
        <v>1602</v>
      </c>
      <c r="E625" t="s">
        <v>1799</v>
      </c>
      <c r="F625">
        <v>4</v>
      </c>
      <c r="G625">
        <v>757.71</v>
      </c>
      <c r="H625">
        <v>0.26</v>
      </c>
      <c r="I625" t="s">
        <v>1829</v>
      </c>
      <c r="J625">
        <v>2242.8216000000002</v>
      </c>
    </row>
    <row r="626" spans="1:10" x14ac:dyDescent="0.3">
      <c r="A626" t="s">
        <v>2450</v>
      </c>
      <c r="B626" s="2">
        <v>45644</v>
      </c>
      <c r="C626" t="s">
        <v>221</v>
      </c>
      <c r="D626" t="s">
        <v>1736</v>
      </c>
      <c r="E626" t="s">
        <v>1769</v>
      </c>
      <c r="F626">
        <v>1</v>
      </c>
      <c r="G626">
        <v>647.86</v>
      </c>
      <c r="H626">
        <v>0.05</v>
      </c>
      <c r="I626" t="s">
        <v>1829</v>
      </c>
      <c r="J626">
        <v>615.46699999999998</v>
      </c>
    </row>
    <row r="627" spans="1:10" x14ac:dyDescent="0.3">
      <c r="A627" t="s">
        <v>2451</v>
      </c>
      <c r="B627" s="2">
        <v>45517</v>
      </c>
      <c r="C627" t="s">
        <v>461</v>
      </c>
      <c r="D627" t="s">
        <v>1572</v>
      </c>
      <c r="E627" t="s">
        <v>1776</v>
      </c>
      <c r="F627">
        <v>2</v>
      </c>
      <c r="G627">
        <v>179.64</v>
      </c>
      <c r="H627">
        <v>0.1</v>
      </c>
      <c r="I627" t="s">
        <v>1826</v>
      </c>
      <c r="J627">
        <v>323.35199999999998</v>
      </c>
    </row>
    <row r="628" spans="1:10" x14ac:dyDescent="0.3">
      <c r="A628" t="s">
        <v>2452</v>
      </c>
      <c r="B628" s="2">
        <v>45545</v>
      </c>
      <c r="C628" t="s">
        <v>1235</v>
      </c>
      <c r="D628" t="s">
        <v>1672</v>
      </c>
      <c r="E628" t="s">
        <v>1769</v>
      </c>
      <c r="F628">
        <v>3</v>
      </c>
      <c r="G628">
        <v>392.65</v>
      </c>
      <c r="H628">
        <v>0.17</v>
      </c>
      <c r="I628" t="s">
        <v>1826</v>
      </c>
      <c r="J628">
        <v>977.69849999999985</v>
      </c>
    </row>
    <row r="629" spans="1:10" x14ac:dyDescent="0.3">
      <c r="A629" t="s">
        <v>2453</v>
      </c>
      <c r="B629" s="2">
        <v>45547</v>
      </c>
      <c r="C629" t="s">
        <v>582</v>
      </c>
      <c r="D629" t="s">
        <v>1730</v>
      </c>
      <c r="E629" t="s">
        <v>1804</v>
      </c>
      <c r="F629">
        <v>4</v>
      </c>
      <c r="G629">
        <v>969.55</v>
      </c>
      <c r="H629">
        <v>0.09</v>
      </c>
      <c r="I629" t="s">
        <v>1829</v>
      </c>
      <c r="J629">
        <v>3529.1619999999998</v>
      </c>
    </row>
    <row r="630" spans="1:10" x14ac:dyDescent="0.3">
      <c r="A630" t="s">
        <v>2454</v>
      </c>
      <c r="B630" s="2">
        <v>45433</v>
      </c>
      <c r="C630" t="s">
        <v>1425</v>
      </c>
      <c r="D630" t="s">
        <v>1696</v>
      </c>
      <c r="E630" t="s">
        <v>1794</v>
      </c>
      <c r="F630">
        <v>3</v>
      </c>
      <c r="G630">
        <v>322.94</v>
      </c>
      <c r="H630">
        <v>0.01</v>
      </c>
      <c r="I630" t="s">
        <v>1824</v>
      </c>
      <c r="J630">
        <v>959.13179999999988</v>
      </c>
    </row>
    <row r="631" spans="1:10" x14ac:dyDescent="0.3">
      <c r="A631" t="s">
        <v>2455</v>
      </c>
      <c r="B631" s="2">
        <v>45792</v>
      </c>
      <c r="C631" t="s">
        <v>1133</v>
      </c>
      <c r="D631" t="s">
        <v>1714</v>
      </c>
      <c r="E631" t="s">
        <v>1752</v>
      </c>
      <c r="F631">
        <v>1</v>
      </c>
      <c r="G631">
        <v>92.83</v>
      </c>
      <c r="H631">
        <v>0.26</v>
      </c>
      <c r="I631" t="s">
        <v>1826</v>
      </c>
      <c r="J631">
        <v>68.694199999999995</v>
      </c>
    </row>
    <row r="632" spans="1:10" x14ac:dyDescent="0.3">
      <c r="A632" t="s">
        <v>2456</v>
      </c>
      <c r="B632" s="2">
        <v>45804</v>
      </c>
      <c r="C632" t="s">
        <v>1304</v>
      </c>
      <c r="D632" t="s">
        <v>1562</v>
      </c>
      <c r="E632" t="s">
        <v>1766</v>
      </c>
      <c r="F632">
        <v>4</v>
      </c>
      <c r="G632">
        <v>432.29</v>
      </c>
      <c r="H632">
        <v>0.16</v>
      </c>
      <c r="I632" t="s">
        <v>1829</v>
      </c>
      <c r="J632">
        <v>1452.4944</v>
      </c>
    </row>
    <row r="633" spans="1:10" x14ac:dyDescent="0.3">
      <c r="A633" t="s">
        <v>2457</v>
      </c>
      <c r="B633" s="2">
        <v>45311</v>
      </c>
      <c r="C633" t="s">
        <v>292</v>
      </c>
      <c r="D633" t="s">
        <v>1626</v>
      </c>
      <c r="E633" t="s">
        <v>1797</v>
      </c>
      <c r="F633">
        <v>2</v>
      </c>
      <c r="G633">
        <v>925.78</v>
      </c>
      <c r="H633">
        <v>0.14000000000000001</v>
      </c>
      <c r="I633" t="s">
        <v>1829</v>
      </c>
      <c r="J633">
        <v>1592.3416</v>
      </c>
    </row>
    <row r="634" spans="1:10" x14ac:dyDescent="0.3">
      <c r="A634" t="s">
        <v>2458</v>
      </c>
      <c r="B634" s="2">
        <v>45605</v>
      </c>
      <c r="C634" t="s">
        <v>1469</v>
      </c>
      <c r="D634" t="s">
        <v>1598</v>
      </c>
      <c r="E634" t="s">
        <v>1792</v>
      </c>
      <c r="F634">
        <v>2</v>
      </c>
      <c r="G634">
        <v>151.47</v>
      </c>
      <c r="H634">
        <v>0.21</v>
      </c>
      <c r="I634" t="s">
        <v>1826</v>
      </c>
      <c r="J634">
        <v>239.32259999999999</v>
      </c>
    </row>
    <row r="635" spans="1:10" x14ac:dyDescent="0.3">
      <c r="A635" t="s">
        <v>2459</v>
      </c>
      <c r="B635" s="2">
        <v>45338</v>
      </c>
      <c r="C635" t="s">
        <v>1389</v>
      </c>
      <c r="D635" t="s">
        <v>1714</v>
      </c>
      <c r="E635" t="s">
        <v>1789</v>
      </c>
      <c r="F635">
        <v>1</v>
      </c>
      <c r="G635">
        <v>343.05</v>
      </c>
      <c r="H635">
        <v>0.28000000000000003</v>
      </c>
      <c r="I635" t="s">
        <v>1826</v>
      </c>
      <c r="J635">
        <v>246.99600000000001</v>
      </c>
    </row>
    <row r="636" spans="1:10" x14ac:dyDescent="0.3">
      <c r="A636" t="s">
        <v>2460</v>
      </c>
      <c r="B636" s="2">
        <v>45642</v>
      </c>
      <c r="C636" t="s">
        <v>244</v>
      </c>
      <c r="D636" t="s">
        <v>1582</v>
      </c>
      <c r="E636" t="s">
        <v>1769</v>
      </c>
      <c r="F636">
        <v>1</v>
      </c>
      <c r="G636">
        <v>373.06</v>
      </c>
      <c r="H636">
        <v>0.11</v>
      </c>
      <c r="I636" t="s">
        <v>1826</v>
      </c>
      <c r="J636">
        <v>332.02339999999998</v>
      </c>
    </row>
    <row r="637" spans="1:10" x14ac:dyDescent="0.3">
      <c r="A637" t="s">
        <v>2461</v>
      </c>
      <c r="B637" s="2">
        <v>45693</v>
      </c>
      <c r="C637" t="s">
        <v>1278</v>
      </c>
      <c r="D637" t="s">
        <v>1584</v>
      </c>
      <c r="E637" t="s">
        <v>1801</v>
      </c>
      <c r="F637">
        <v>1</v>
      </c>
      <c r="G637">
        <v>124.98</v>
      </c>
      <c r="H637">
        <v>7.0000000000000007E-2</v>
      </c>
      <c r="I637" t="s">
        <v>1829</v>
      </c>
      <c r="J637">
        <v>116.23139999999999</v>
      </c>
    </row>
    <row r="638" spans="1:10" x14ac:dyDescent="0.3">
      <c r="A638" t="s">
        <v>2462</v>
      </c>
      <c r="B638" s="2">
        <v>45763</v>
      </c>
      <c r="C638" t="s">
        <v>866</v>
      </c>
      <c r="D638" t="s">
        <v>1694</v>
      </c>
      <c r="E638" t="s">
        <v>1813</v>
      </c>
      <c r="F638">
        <v>4</v>
      </c>
      <c r="G638">
        <v>221.49</v>
      </c>
      <c r="H638">
        <v>0.26</v>
      </c>
      <c r="I638" t="s">
        <v>1826</v>
      </c>
      <c r="J638">
        <v>655.61040000000003</v>
      </c>
    </row>
    <row r="639" spans="1:10" x14ac:dyDescent="0.3">
      <c r="A639" t="s">
        <v>2463</v>
      </c>
      <c r="B639" s="2">
        <v>45572</v>
      </c>
      <c r="C639" t="s">
        <v>565</v>
      </c>
      <c r="D639" t="s">
        <v>1594</v>
      </c>
      <c r="E639" t="s">
        <v>1801</v>
      </c>
      <c r="F639">
        <v>1</v>
      </c>
      <c r="G639">
        <v>563.32000000000005</v>
      </c>
      <c r="H639">
        <v>0.01</v>
      </c>
      <c r="I639" t="s">
        <v>1826</v>
      </c>
      <c r="J639">
        <v>557.68680000000006</v>
      </c>
    </row>
    <row r="640" spans="1:10" x14ac:dyDescent="0.3">
      <c r="A640" t="s">
        <v>2464</v>
      </c>
      <c r="B640" s="2">
        <v>45338</v>
      </c>
      <c r="C640" t="s">
        <v>1217</v>
      </c>
      <c r="D640" t="s">
        <v>1570</v>
      </c>
      <c r="E640" t="s">
        <v>1752</v>
      </c>
      <c r="F640">
        <v>1</v>
      </c>
      <c r="G640">
        <v>362.93</v>
      </c>
      <c r="H640">
        <v>0.27</v>
      </c>
      <c r="I640" t="s">
        <v>1824</v>
      </c>
      <c r="J640">
        <v>264.93889999999999</v>
      </c>
    </row>
    <row r="641" spans="1:10" x14ac:dyDescent="0.3">
      <c r="A641" t="s">
        <v>2465</v>
      </c>
      <c r="B641" s="2">
        <v>45373</v>
      </c>
      <c r="C641" t="s">
        <v>1056</v>
      </c>
      <c r="D641" t="s">
        <v>1570</v>
      </c>
      <c r="E641" t="s">
        <v>1801</v>
      </c>
      <c r="F641">
        <v>4</v>
      </c>
      <c r="G641">
        <v>369.22</v>
      </c>
      <c r="H641">
        <v>0.18</v>
      </c>
      <c r="I641" t="s">
        <v>1829</v>
      </c>
      <c r="J641">
        <v>1211.0416</v>
      </c>
    </row>
    <row r="642" spans="1:10" x14ac:dyDescent="0.3">
      <c r="A642" t="s">
        <v>2466</v>
      </c>
      <c r="B642" s="2">
        <v>45590</v>
      </c>
      <c r="C642" t="s">
        <v>1275</v>
      </c>
      <c r="D642" t="s">
        <v>1740</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1728</v>
      </c>
      <c r="E644" t="s">
        <v>1757</v>
      </c>
      <c r="F644">
        <v>3</v>
      </c>
      <c r="G644">
        <v>853.32</v>
      </c>
      <c r="H644">
        <v>7.0000000000000007E-2</v>
      </c>
      <c r="I644" t="s">
        <v>1829</v>
      </c>
      <c r="J644">
        <v>2380.7628</v>
      </c>
    </row>
    <row r="645" spans="1:10" x14ac:dyDescent="0.3">
      <c r="A645" t="s">
        <v>2469</v>
      </c>
      <c r="B645" s="2">
        <v>45586</v>
      </c>
      <c r="C645" t="s">
        <v>502</v>
      </c>
      <c r="D645" t="s">
        <v>1700</v>
      </c>
      <c r="E645" t="s">
        <v>1776</v>
      </c>
      <c r="F645">
        <v>3</v>
      </c>
      <c r="G645">
        <v>89.78</v>
      </c>
      <c r="H645">
        <v>0.2</v>
      </c>
      <c r="I645" t="s">
        <v>1829</v>
      </c>
      <c r="J645">
        <v>215.47200000000001</v>
      </c>
    </row>
    <row r="646" spans="1:10" x14ac:dyDescent="0.3">
      <c r="A646" t="s">
        <v>2470</v>
      </c>
      <c r="B646" s="2">
        <v>45334</v>
      </c>
      <c r="C646" t="s">
        <v>628</v>
      </c>
      <c r="D646" t="s">
        <v>1658</v>
      </c>
      <c r="E646" t="s">
        <v>1757</v>
      </c>
      <c r="F646">
        <v>1</v>
      </c>
      <c r="G646">
        <v>172.04</v>
      </c>
      <c r="H646">
        <v>0.04</v>
      </c>
      <c r="I646" t="s">
        <v>1826</v>
      </c>
      <c r="J646">
        <v>165.1584</v>
      </c>
    </row>
    <row r="647" spans="1:10" x14ac:dyDescent="0.3">
      <c r="A647" t="s">
        <v>2471</v>
      </c>
      <c r="B647" s="2">
        <v>45333</v>
      </c>
      <c r="C647" t="s">
        <v>1440</v>
      </c>
      <c r="D647" t="s">
        <v>1656</v>
      </c>
      <c r="E647" t="s">
        <v>1757</v>
      </c>
      <c r="F647">
        <v>1</v>
      </c>
      <c r="G647">
        <v>389.2</v>
      </c>
      <c r="H647">
        <v>0.05</v>
      </c>
      <c r="I647" t="s">
        <v>1824</v>
      </c>
      <c r="J647">
        <v>369.74</v>
      </c>
    </row>
    <row r="648" spans="1:10" x14ac:dyDescent="0.3">
      <c r="A648" t="s">
        <v>2472</v>
      </c>
      <c r="B648" s="2">
        <v>45778</v>
      </c>
      <c r="C648" t="s">
        <v>1422</v>
      </c>
      <c r="D648" t="s">
        <v>1702</v>
      </c>
      <c r="E648" t="s">
        <v>1797</v>
      </c>
      <c r="F648">
        <v>3</v>
      </c>
      <c r="G648">
        <v>865.96</v>
      </c>
      <c r="H648">
        <v>0.12</v>
      </c>
      <c r="I648" t="s">
        <v>1826</v>
      </c>
      <c r="J648">
        <v>2286.1343999999999</v>
      </c>
    </row>
    <row r="649" spans="1:10" x14ac:dyDescent="0.3">
      <c r="A649" t="s">
        <v>2473</v>
      </c>
      <c r="B649" s="2">
        <v>45592</v>
      </c>
      <c r="C649" t="s">
        <v>562</v>
      </c>
      <c r="D649" t="s">
        <v>1586</v>
      </c>
      <c r="E649" t="s">
        <v>1757</v>
      </c>
      <c r="F649">
        <v>3</v>
      </c>
      <c r="G649">
        <v>79.95</v>
      </c>
      <c r="H649">
        <v>0.2</v>
      </c>
      <c r="I649" t="s">
        <v>1829</v>
      </c>
      <c r="J649">
        <v>191.88</v>
      </c>
    </row>
    <row r="650" spans="1:10" x14ac:dyDescent="0.3">
      <c r="A650" t="s">
        <v>2474</v>
      </c>
      <c r="B650" s="2">
        <v>45259</v>
      </c>
      <c r="C650" t="s">
        <v>1190</v>
      </c>
      <c r="D650" t="s">
        <v>1600</v>
      </c>
      <c r="E650" t="s">
        <v>1779</v>
      </c>
      <c r="F650">
        <v>1</v>
      </c>
      <c r="G650">
        <v>566.5</v>
      </c>
      <c r="H650">
        <v>0.25</v>
      </c>
      <c r="I650" t="s">
        <v>1829</v>
      </c>
      <c r="J650">
        <v>424.875</v>
      </c>
    </row>
    <row r="651" spans="1:10" x14ac:dyDescent="0.3">
      <c r="A651" t="s">
        <v>2475</v>
      </c>
      <c r="B651" s="2">
        <v>45801</v>
      </c>
      <c r="C651" t="s">
        <v>1252</v>
      </c>
      <c r="D651" t="s">
        <v>1590</v>
      </c>
      <c r="E651" t="s">
        <v>1752</v>
      </c>
      <c r="F651">
        <v>2</v>
      </c>
      <c r="G651">
        <v>347.95</v>
      </c>
      <c r="H651">
        <v>0.13</v>
      </c>
      <c r="I651" t="s">
        <v>1829</v>
      </c>
      <c r="J651">
        <v>605.43299999999999</v>
      </c>
    </row>
    <row r="652" spans="1:10" x14ac:dyDescent="0.3">
      <c r="A652" t="s">
        <v>2476</v>
      </c>
      <c r="B652" s="2">
        <v>45347</v>
      </c>
      <c r="C652" t="s">
        <v>681</v>
      </c>
      <c r="D652" t="s">
        <v>1664</v>
      </c>
      <c r="E652" t="s">
        <v>1766</v>
      </c>
      <c r="F652">
        <v>2</v>
      </c>
      <c r="G652">
        <v>250.83</v>
      </c>
      <c r="H652">
        <v>0.15</v>
      </c>
      <c r="I652" t="s">
        <v>1826</v>
      </c>
      <c r="J652">
        <v>426.411</v>
      </c>
    </row>
    <row r="653" spans="1:10" x14ac:dyDescent="0.3">
      <c r="A653" t="s">
        <v>2477</v>
      </c>
      <c r="B653" s="2">
        <v>45721</v>
      </c>
      <c r="C653" t="s">
        <v>502</v>
      </c>
      <c r="D653" t="s">
        <v>1690</v>
      </c>
      <c r="E653" t="s">
        <v>1757</v>
      </c>
      <c r="F653">
        <v>1</v>
      </c>
      <c r="G653">
        <v>888.05</v>
      </c>
      <c r="H653">
        <v>0.2</v>
      </c>
      <c r="I653" t="s">
        <v>1826</v>
      </c>
      <c r="J653">
        <v>710.44</v>
      </c>
    </row>
    <row r="654" spans="1:10" x14ac:dyDescent="0.3">
      <c r="A654" t="s">
        <v>2478</v>
      </c>
      <c r="B654" s="2">
        <v>45531</v>
      </c>
      <c r="C654" t="s">
        <v>36</v>
      </c>
      <c r="D654" t="s">
        <v>1626</v>
      </c>
      <c r="E654" t="s">
        <v>1810</v>
      </c>
      <c r="F654">
        <v>2</v>
      </c>
      <c r="G654">
        <v>673.02</v>
      </c>
      <c r="H654">
        <v>0.11</v>
      </c>
      <c r="I654" t="s">
        <v>1826</v>
      </c>
      <c r="J654">
        <v>1197.9756</v>
      </c>
    </row>
    <row r="655" spans="1:10" x14ac:dyDescent="0.3">
      <c r="A655" t="s">
        <v>2479</v>
      </c>
      <c r="B655" s="2">
        <v>45332</v>
      </c>
      <c r="C655" t="s">
        <v>1362</v>
      </c>
      <c r="D655" t="s">
        <v>1676</v>
      </c>
      <c r="E655" t="s">
        <v>1766</v>
      </c>
      <c r="F655">
        <v>2</v>
      </c>
      <c r="G655">
        <v>492.62</v>
      </c>
      <c r="H655">
        <v>0.26</v>
      </c>
      <c r="I655" t="s">
        <v>1829</v>
      </c>
      <c r="J655">
        <v>729.07759999999996</v>
      </c>
    </row>
    <row r="656" spans="1:10" x14ac:dyDescent="0.3">
      <c r="A656" t="s">
        <v>2480</v>
      </c>
      <c r="B656" s="2">
        <v>45344</v>
      </c>
      <c r="C656" t="s">
        <v>1175</v>
      </c>
      <c r="D656" t="s">
        <v>1718</v>
      </c>
      <c r="E656" t="s">
        <v>1766</v>
      </c>
      <c r="F656">
        <v>4</v>
      </c>
      <c r="G656">
        <v>986.93</v>
      </c>
      <c r="H656">
        <v>0.01</v>
      </c>
      <c r="I656" t="s">
        <v>1824</v>
      </c>
      <c r="J656">
        <v>3908.2428</v>
      </c>
    </row>
    <row r="657" spans="1:10" x14ac:dyDescent="0.3">
      <c r="A657" t="s">
        <v>2481</v>
      </c>
      <c r="B657" s="2">
        <v>45388</v>
      </c>
      <c r="C657" t="s">
        <v>1475</v>
      </c>
      <c r="D657" t="s">
        <v>1592</v>
      </c>
      <c r="E657" t="s">
        <v>1794</v>
      </c>
      <c r="F657">
        <v>4</v>
      </c>
      <c r="G657">
        <v>411.68</v>
      </c>
      <c r="H657">
        <v>0.06</v>
      </c>
      <c r="I657" t="s">
        <v>1826</v>
      </c>
      <c r="J657">
        <v>1547.9168</v>
      </c>
    </row>
    <row r="658" spans="1:10" x14ac:dyDescent="0.3">
      <c r="A658" t="s">
        <v>2482</v>
      </c>
      <c r="B658" s="2">
        <v>45397</v>
      </c>
      <c r="C658" t="s">
        <v>711</v>
      </c>
      <c r="D658" t="s">
        <v>1620</v>
      </c>
      <c r="E658" t="s">
        <v>1807</v>
      </c>
      <c r="F658">
        <v>2</v>
      </c>
      <c r="G658">
        <v>637.55999999999995</v>
      </c>
      <c r="H658">
        <v>0.05</v>
      </c>
      <c r="I658" t="s">
        <v>1829</v>
      </c>
      <c r="J658">
        <v>1211.364</v>
      </c>
    </row>
    <row r="659" spans="1:10" x14ac:dyDescent="0.3">
      <c r="A659" t="s">
        <v>2483</v>
      </c>
      <c r="B659" s="2">
        <v>45633</v>
      </c>
      <c r="C659" t="s">
        <v>67</v>
      </c>
      <c r="D659" t="s">
        <v>1574</v>
      </c>
      <c r="E659" t="s">
        <v>1766</v>
      </c>
      <c r="F659">
        <v>3</v>
      </c>
      <c r="G659">
        <v>706.87</v>
      </c>
      <c r="H659">
        <v>0.27</v>
      </c>
      <c r="I659" t="s">
        <v>1824</v>
      </c>
      <c r="J659">
        <v>1548.0453</v>
      </c>
    </row>
    <row r="660" spans="1:10" x14ac:dyDescent="0.3">
      <c r="A660" t="s">
        <v>2484</v>
      </c>
      <c r="B660" s="2">
        <v>45629</v>
      </c>
      <c r="C660" t="s">
        <v>208</v>
      </c>
      <c r="D660" t="s">
        <v>1578</v>
      </c>
      <c r="E660" t="s">
        <v>1776</v>
      </c>
      <c r="F660">
        <v>2</v>
      </c>
      <c r="G660">
        <v>884.48</v>
      </c>
      <c r="H660">
        <v>0</v>
      </c>
      <c r="I660" t="s">
        <v>1829</v>
      </c>
      <c r="J660">
        <v>1768.96</v>
      </c>
    </row>
    <row r="661" spans="1:10" x14ac:dyDescent="0.3">
      <c r="A661" t="s">
        <v>2485</v>
      </c>
      <c r="B661" s="2">
        <v>45291</v>
      </c>
      <c r="C661" t="s">
        <v>181</v>
      </c>
      <c r="D661" t="s">
        <v>1732</v>
      </c>
      <c r="E661" t="s">
        <v>1769</v>
      </c>
      <c r="F661">
        <v>3</v>
      </c>
      <c r="G661">
        <v>718.23</v>
      </c>
      <c r="H661">
        <v>0.19</v>
      </c>
      <c r="I661" t="s">
        <v>1826</v>
      </c>
      <c r="J661">
        <v>1745.2989</v>
      </c>
    </row>
    <row r="662" spans="1:10" x14ac:dyDescent="0.3">
      <c r="A662" t="s">
        <v>2486</v>
      </c>
      <c r="B662" s="2">
        <v>45914</v>
      </c>
      <c r="C662" t="s">
        <v>595</v>
      </c>
      <c r="D662" t="s">
        <v>1728</v>
      </c>
      <c r="E662" t="s">
        <v>1810</v>
      </c>
      <c r="F662">
        <v>3</v>
      </c>
      <c r="G662">
        <v>107.44</v>
      </c>
      <c r="H662">
        <v>0.27</v>
      </c>
      <c r="I662" t="s">
        <v>1826</v>
      </c>
      <c r="J662">
        <v>235.2936</v>
      </c>
    </row>
    <row r="663" spans="1:10" x14ac:dyDescent="0.3">
      <c r="A663" t="s">
        <v>2487</v>
      </c>
      <c r="B663" s="2">
        <v>45673</v>
      </c>
      <c r="C663" t="s">
        <v>211</v>
      </c>
      <c r="D663" t="s">
        <v>1640</v>
      </c>
      <c r="E663" t="s">
        <v>1766</v>
      </c>
      <c r="F663">
        <v>4</v>
      </c>
      <c r="G663">
        <v>608.97</v>
      </c>
      <c r="H663">
        <v>0.14000000000000001</v>
      </c>
      <c r="I663" t="s">
        <v>1829</v>
      </c>
      <c r="J663">
        <v>2094.8568</v>
      </c>
    </row>
    <row r="664" spans="1:10" x14ac:dyDescent="0.3">
      <c r="A664" t="s">
        <v>2488</v>
      </c>
      <c r="B664" s="2">
        <v>45689</v>
      </c>
      <c r="C664" t="s">
        <v>1109</v>
      </c>
      <c r="D664" t="s">
        <v>1670</v>
      </c>
      <c r="E664" t="s">
        <v>1776</v>
      </c>
      <c r="F664">
        <v>3</v>
      </c>
      <c r="G664">
        <v>260.45999999999998</v>
      </c>
      <c r="H664">
        <v>0.09</v>
      </c>
      <c r="I664" t="s">
        <v>1824</v>
      </c>
      <c r="J664">
        <v>711.05579999999986</v>
      </c>
    </row>
    <row r="665" spans="1:10" x14ac:dyDescent="0.3">
      <c r="A665" t="s">
        <v>2489</v>
      </c>
      <c r="B665" s="2">
        <v>45646</v>
      </c>
      <c r="C665" t="s">
        <v>425</v>
      </c>
      <c r="D665" t="s">
        <v>1592</v>
      </c>
      <c r="E665" t="s">
        <v>1776</v>
      </c>
      <c r="F665">
        <v>1</v>
      </c>
      <c r="G665">
        <v>747.03</v>
      </c>
      <c r="H665">
        <v>0.01</v>
      </c>
      <c r="I665" t="s">
        <v>1824</v>
      </c>
      <c r="J665">
        <v>739.55970000000002</v>
      </c>
    </row>
    <row r="666" spans="1:10" x14ac:dyDescent="0.3">
      <c r="A666" t="s">
        <v>2490</v>
      </c>
      <c r="B666" s="2">
        <v>45475</v>
      </c>
      <c r="C666" t="s">
        <v>1257</v>
      </c>
      <c r="D666" t="s">
        <v>1580</v>
      </c>
      <c r="E666" t="s">
        <v>1782</v>
      </c>
      <c r="F666">
        <v>4</v>
      </c>
      <c r="G666">
        <v>700.88</v>
      </c>
      <c r="H666">
        <v>0.23</v>
      </c>
      <c r="I666" t="s">
        <v>1826</v>
      </c>
      <c r="J666">
        <v>2158.7103999999999</v>
      </c>
    </row>
    <row r="667" spans="1:10" x14ac:dyDescent="0.3">
      <c r="A667" t="s">
        <v>2491</v>
      </c>
      <c r="B667" s="2">
        <v>45781</v>
      </c>
      <c r="C667" t="s">
        <v>185</v>
      </c>
      <c r="D667" t="s">
        <v>1738</v>
      </c>
      <c r="E667" t="s">
        <v>1799</v>
      </c>
      <c r="F667">
        <v>4</v>
      </c>
      <c r="G667">
        <v>20.09</v>
      </c>
      <c r="H667">
        <v>0.16</v>
      </c>
      <c r="I667" t="s">
        <v>1826</v>
      </c>
      <c r="J667">
        <v>67.502399999999994</v>
      </c>
    </row>
    <row r="668" spans="1:10" x14ac:dyDescent="0.3">
      <c r="A668" t="s">
        <v>2492</v>
      </c>
      <c r="B668" s="2">
        <v>45654</v>
      </c>
      <c r="C668" t="s">
        <v>230</v>
      </c>
      <c r="D668" t="s">
        <v>1622</v>
      </c>
      <c r="E668" t="s">
        <v>1792</v>
      </c>
      <c r="F668">
        <v>3</v>
      </c>
      <c r="G668">
        <v>917.64</v>
      </c>
      <c r="H668">
        <v>0.24</v>
      </c>
      <c r="I668" t="s">
        <v>1826</v>
      </c>
      <c r="J668">
        <v>2092.2192</v>
      </c>
    </row>
    <row r="669" spans="1:10" x14ac:dyDescent="0.3">
      <c r="A669" t="s">
        <v>2493</v>
      </c>
      <c r="B669" s="2">
        <v>45594</v>
      </c>
      <c r="C669" t="s">
        <v>195</v>
      </c>
      <c r="D669" t="s">
        <v>1590</v>
      </c>
      <c r="E669" t="s">
        <v>1752</v>
      </c>
      <c r="F669">
        <v>1</v>
      </c>
      <c r="G669">
        <v>242.08</v>
      </c>
      <c r="H669">
        <v>0.18</v>
      </c>
      <c r="I669" t="s">
        <v>1826</v>
      </c>
      <c r="J669">
        <v>198.50559999999999</v>
      </c>
    </row>
    <row r="670" spans="1:10" x14ac:dyDescent="0.3">
      <c r="A670" t="s">
        <v>2494</v>
      </c>
      <c r="B670" s="2">
        <v>45581</v>
      </c>
      <c r="C670" t="s">
        <v>214</v>
      </c>
      <c r="D670" t="s">
        <v>1674</v>
      </c>
      <c r="E670" t="s">
        <v>1779</v>
      </c>
      <c r="F670">
        <v>1</v>
      </c>
      <c r="G670">
        <v>536.67999999999995</v>
      </c>
      <c r="H670">
        <v>0.27</v>
      </c>
      <c r="I670" t="s">
        <v>1824</v>
      </c>
      <c r="J670">
        <v>391.77640000000002</v>
      </c>
    </row>
    <row r="671" spans="1:10" x14ac:dyDescent="0.3">
      <c r="A671" t="s">
        <v>2495</v>
      </c>
      <c r="B671" s="2">
        <v>45748</v>
      </c>
      <c r="C671" t="s">
        <v>338</v>
      </c>
      <c r="D671" t="s">
        <v>1606</v>
      </c>
      <c r="E671" t="s">
        <v>1769</v>
      </c>
      <c r="F671">
        <v>2</v>
      </c>
      <c r="G671">
        <v>145.18</v>
      </c>
      <c r="H671">
        <v>0.26</v>
      </c>
      <c r="I671" t="s">
        <v>1826</v>
      </c>
      <c r="J671">
        <v>214.8664</v>
      </c>
    </row>
    <row r="672" spans="1:10" x14ac:dyDescent="0.3">
      <c r="A672" t="s">
        <v>2496</v>
      </c>
      <c r="B672" s="2">
        <v>45369</v>
      </c>
      <c r="C672" t="s">
        <v>716</v>
      </c>
      <c r="D672" t="s">
        <v>1682</v>
      </c>
      <c r="E672" t="s">
        <v>1769</v>
      </c>
      <c r="F672">
        <v>2</v>
      </c>
      <c r="G672">
        <v>132.77000000000001</v>
      </c>
      <c r="H672">
        <v>0.13</v>
      </c>
      <c r="I672" t="s">
        <v>1829</v>
      </c>
      <c r="J672">
        <v>231.0198</v>
      </c>
    </row>
    <row r="673" spans="1:10" x14ac:dyDescent="0.3">
      <c r="A673" t="s">
        <v>2497</v>
      </c>
      <c r="B673" s="2">
        <v>45701</v>
      </c>
      <c r="C673" t="s">
        <v>63</v>
      </c>
      <c r="D673" t="s">
        <v>1630</v>
      </c>
      <c r="E673" t="s">
        <v>1786</v>
      </c>
      <c r="F673">
        <v>4</v>
      </c>
      <c r="G673">
        <v>682.11</v>
      </c>
      <c r="H673">
        <v>0.14000000000000001</v>
      </c>
      <c r="I673" t="s">
        <v>1824</v>
      </c>
      <c r="J673">
        <v>2346.4584</v>
      </c>
    </row>
    <row r="674" spans="1:10" x14ac:dyDescent="0.3">
      <c r="A674" t="s">
        <v>2498</v>
      </c>
      <c r="B674" s="2">
        <v>45510</v>
      </c>
      <c r="C674" t="s">
        <v>1495</v>
      </c>
      <c r="D674" t="s">
        <v>1628</v>
      </c>
      <c r="E674" t="s">
        <v>1807</v>
      </c>
      <c r="F674">
        <v>4</v>
      </c>
      <c r="G674">
        <v>502.95</v>
      </c>
      <c r="H674">
        <v>0.14000000000000001</v>
      </c>
      <c r="I674" t="s">
        <v>1829</v>
      </c>
      <c r="J674">
        <v>1730.1479999999999</v>
      </c>
    </row>
    <row r="675" spans="1:10" x14ac:dyDescent="0.3">
      <c r="A675" t="s">
        <v>2499</v>
      </c>
      <c r="B675" s="2">
        <v>45538</v>
      </c>
      <c r="C675" t="s">
        <v>752</v>
      </c>
      <c r="D675" t="s">
        <v>1622</v>
      </c>
      <c r="E675" t="s">
        <v>1804</v>
      </c>
      <c r="F675">
        <v>2</v>
      </c>
      <c r="G675">
        <v>472.08</v>
      </c>
      <c r="H675">
        <v>7.0000000000000007E-2</v>
      </c>
      <c r="I675" t="s">
        <v>1824</v>
      </c>
      <c r="J675">
        <v>878.0687999999999</v>
      </c>
    </row>
    <row r="676" spans="1:10" x14ac:dyDescent="0.3">
      <c r="A676" t="s">
        <v>2500</v>
      </c>
      <c r="B676" s="2">
        <v>45665</v>
      </c>
      <c r="C676" t="s">
        <v>1458</v>
      </c>
      <c r="D676" t="s">
        <v>1662</v>
      </c>
      <c r="E676" t="s">
        <v>1807</v>
      </c>
      <c r="F676">
        <v>2</v>
      </c>
      <c r="G676">
        <v>218.11</v>
      </c>
      <c r="H676">
        <v>0.02</v>
      </c>
      <c r="I676" t="s">
        <v>1829</v>
      </c>
      <c r="J676">
        <v>427.49560000000002</v>
      </c>
    </row>
    <row r="677" spans="1:10" x14ac:dyDescent="0.3">
      <c r="A677" t="s">
        <v>2501</v>
      </c>
      <c r="B677" s="2">
        <v>45859</v>
      </c>
      <c r="C677" t="s">
        <v>214</v>
      </c>
      <c r="D677" t="s">
        <v>1546</v>
      </c>
      <c r="E677" t="s">
        <v>1776</v>
      </c>
      <c r="F677">
        <v>4</v>
      </c>
      <c r="G677">
        <v>845.58</v>
      </c>
      <c r="H677">
        <v>0.06</v>
      </c>
      <c r="I677" t="s">
        <v>1826</v>
      </c>
      <c r="J677">
        <v>3179.3807999999999</v>
      </c>
    </row>
    <row r="678" spans="1:10" x14ac:dyDescent="0.3">
      <c r="A678" t="s">
        <v>2502</v>
      </c>
      <c r="B678" s="2">
        <v>45255</v>
      </c>
      <c r="C678" t="s">
        <v>441</v>
      </c>
      <c r="D678" t="s">
        <v>1708</v>
      </c>
      <c r="E678" t="s">
        <v>1761</v>
      </c>
      <c r="F678">
        <v>2</v>
      </c>
      <c r="G678">
        <v>111.28</v>
      </c>
      <c r="H678">
        <v>0.14000000000000001</v>
      </c>
      <c r="I678" t="s">
        <v>1824</v>
      </c>
      <c r="J678">
        <v>191.4016</v>
      </c>
    </row>
    <row r="679" spans="1:10" x14ac:dyDescent="0.3">
      <c r="A679" t="s">
        <v>2503</v>
      </c>
      <c r="B679" s="2">
        <v>45842</v>
      </c>
      <c r="C679" t="s">
        <v>585</v>
      </c>
      <c r="D679" t="s">
        <v>1666</v>
      </c>
      <c r="E679" t="s">
        <v>1799</v>
      </c>
      <c r="F679">
        <v>2</v>
      </c>
      <c r="G679">
        <v>37.21</v>
      </c>
      <c r="H679">
        <v>0.19</v>
      </c>
      <c r="I679" t="s">
        <v>1824</v>
      </c>
      <c r="J679">
        <v>60.280200000000008</v>
      </c>
    </row>
    <row r="680" spans="1:10" x14ac:dyDescent="0.3">
      <c r="A680" t="s">
        <v>2504</v>
      </c>
      <c r="B680" s="2">
        <v>45220</v>
      </c>
      <c r="C680" t="s">
        <v>1295</v>
      </c>
      <c r="D680" t="s">
        <v>1672</v>
      </c>
      <c r="E680" t="s">
        <v>1797</v>
      </c>
      <c r="F680">
        <v>1</v>
      </c>
      <c r="G680">
        <v>331.73</v>
      </c>
      <c r="H680">
        <v>0.04</v>
      </c>
      <c r="I680" t="s">
        <v>1824</v>
      </c>
      <c r="J680">
        <v>318.46080000000001</v>
      </c>
    </row>
    <row r="681" spans="1:10" x14ac:dyDescent="0.3">
      <c r="A681" t="s">
        <v>2505</v>
      </c>
      <c r="B681" s="2">
        <v>45273</v>
      </c>
      <c r="C681" t="s">
        <v>1139</v>
      </c>
      <c r="D681" t="s">
        <v>1688</v>
      </c>
      <c r="E681" t="s">
        <v>1794</v>
      </c>
      <c r="F681">
        <v>3</v>
      </c>
      <c r="G681">
        <v>306.70999999999998</v>
      </c>
      <c r="H681">
        <v>0.09</v>
      </c>
      <c r="I681" t="s">
        <v>1826</v>
      </c>
      <c r="J681">
        <v>837.31829999999991</v>
      </c>
    </row>
    <row r="682" spans="1:10" x14ac:dyDescent="0.3">
      <c r="A682" t="s">
        <v>2506</v>
      </c>
      <c r="B682" s="2">
        <v>45456</v>
      </c>
      <c r="C682" t="s">
        <v>860</v>
      </c>
      <c r="D682" t="s">
        <v>1598</v>
      </c>
      <c r="E682" t="s">
        <v>1776</v>
      </c>
      <c r="F682">
        <v>4</v>
      </c>
      <c r="G682">
        <v>484.92</v>
      </c>
      <c r="H682">
        <v>0.28000000000000003</v>
      </c>
      <c r="I682" t="s">
        <v>1826</v>
      </c>
      <c r="J682">
        <v>1396.5696</v>
      </c>
    </row>
    <row r="683" spans="1:10" x14ac:dyDescent="0.3">
      <c r="A683" t="s">
        <v>2507</v>
      </c>
      <c r="B683" s="2">
        <v>45292</v>
      </c>
      <c r="C683" t="s">
        <v>168</v>
      </c>
      <c r="D683" t="s">
        <v>1648</v>
      </c>
      <c r="E683" t="s">
        <v>1773</v>
      </c>
      <c r="F683">
        <v>2</v>
      </c>
      <c r="G683">
        <v>42.04</v>
      </c>
      <c r="H683">
        <v>7.0000000000000007E-2</v>
      </c>
      <c r="I683" t="s">
        <v>1824</v>
      </c>
      <c r="J683">
        <v>78.194399999999987</v>
      </c>
    </row>
    <row r="684" spans="1:10" x14ac:dyDescent="0.3">
      <c r="A684" t="s">
        <v>2508</v>
      </c>
      <c r="B684" s="2">
        <v>45278</v>
      </c>
      <c r="C684" t="s">
        <v>893</v>
      </c>
      <c r="D684" t="s">
        <v>1658</v>
      </c>
      <c r="E684" t="s">
        <v>1776</v>
      </c>
      <c r="F684">
        <v>3</v>
      </c>
      <c r="G684">
        <v>599.48</v>
      </c>
      <c r="H684">
        <v>0.22</v>
      </c>
      <c r="I684" t="s">
        <v>1826</v>
      </c>
      <c r="J684">
        <v>1402.7832000000001</v>
      </c>
    </row>
    <row r="685" spans="1:10" x14ac:dyDescent="0.3">
      <c r="A685" t="s">
        <v>2509</v>
      </c>
      <c r="B685" s="2">
        <v>45232</v>
      </c>
      <c r="C685" t="s">
        <v>1118</v>
      </c>
      <c r="D685" t="s">
        <v>1582</v>
      </c>
      <c r="E685" t="s">
        <v>1757</v>
      </c>
      <c r="F685">
        <v>3</v>
      </c>
      <c r="G685">
        <v>401.42</v>
      </c>
      <c r="H685">
        <v>0.01</v>
      </c>
      <c r="I685" t="s">
        <v>1829</v>
      </c>
      <c r="J685">
        <v>1192.2174</v>
      </c>
    </row>
    <row r="686" spans="1:10" x14ac:dyDescent="0.3">
      <c r="A686" t="s">
        <v>2510</v>
      </c>
      <c r="B686" s="2">
        <v>45907</v>
      </c>
      <c r="C686" t="s">
        <v>631</v>
      </c>
      <c r="D686" t="s">
        <v>1640</v>
      </c>
      <c r="E686" t="s">
        <v>1782</v>
      </c>
      <c r="F686">
        <v>4</v>
      </c>
      <c r="G686">
        <v>442.54</v>
      </c>
      <c r="H686">
        <v>0.06</v>
      </c>
      <c r="I686" t="s">
        <v>1824</v>
      </c>
      <c r="J686">
        <v>1663.9503999999999</v>
      </c>
    </row>
    <row r="687" spans="1:10" x14ac:dyDescent="0.3">
      <c r="A687" t="s">
        <v>2511</v>
      </c>
      <c r="B687" s="2">
        <v>45270</v>
      </c>
      <c r="C687" t="s">
        <v>1408</v>
      </c>
      <c r="D687" t="s">
        <v>1724</v>
      </c>
      <c r="E687" t="s">
        <v>1797</v>
      </c>
      <c r="F687">
        <v>4</v>
      </c>
      <c r="G687">
        <v>451.41</v>
      </c>
      <c r="H687">
        <v>0.06</v>
      </c>
      <c r="I687" t="s">
        <v>1826</v>
      </c>
      <c r="J687">
        <v>1697.3016</v>
      </c>
    </row>
    <row r="688" spans="1:10" x14ac:dyDescent="0.3">
      <c r="A688" t="s">
        <v>2512</v>
      </c>
      <c r="B688" s="2">
        <v>45942</v>
      </c>
      <c r="C688" t="s">
        <v>846</v>
      </c>
      <c r="D688" t="s">
        <v>1730</v>
      </c>
      <c r="E688" t="s">
        <v>1786</v>
      </c>
      <c r="F688">
        <v>4</v>
      </c>
      <c r="G688">
        <v>547.21</v>
      </c>
      <c r="H688">
        <v>0.25</v>
      </c>
      <c r="I688" t="s">
        <v>1824</v>
      </c>
      <c r="J688">
        <v>1641.63</v>
      </c>
    </row>
    <row r="689" spans="1:10" x14ac:dyDescent="0.3">
      <c r="A689" t="s">
        <v>2513</v>
      </c>
      <c r="B689" s="2">
        <v>45750</v>
      </c>
      <c r="C689" t="s">
        <v>663</v>
      </c>
      <c r="D689" t="s">
        <v>1722</v>
      </c>
      <c r="E689" t="s">
        <v>1769</v>
      </c>
      <c r="F689">
        <v>1</v>
      </c>
      <c r="G689">
        <v>979.28</v>
      </c>
      <c r="H689">
        <v>0.2</v>
      </c>
      <c r="I689" t="s">
        <v>1826</v>
      </c>
      <c r="J689">
        <v>783.42399999999998</v>
      </c>
    </row>
    <row r="690" spans="1:10" x14ac:dyDescent="0.3">
      <c r="A690" t="s">
        <v>2514</v>
      </c>
      <c r="B690" s="2">
        <v>45300</v>
      </c>
      <c r="C690" t="s">
        <v>1431</v>
      </c>
      <c r="D690" t="s">
        <v>1660</v>
      </c>
      <c r="E690" t="s">
        <v>1779</v>
      </c>
      <c r="F690">
        <v>4</v>
      </c>
      <c r="G690">
        <v>263.58999999999997</v>
      </c>
      <c r="H690">
        <v>0.04</v>
      </c>
      <c r="I690" t="s">
        <v>1824</v>
      </c>
      <c r="J690">
        <v>1012.1856</v>
      </c>
    </row>
    <row r="691" spans="1:10" x14ac:dyDescent="0.3">
      <c r="A691" t="s">
        <v>2515</v>
      </c>
      <c r="B691" s="2">
        <v>45876</v>
      </c>
      <c r="C691" t="s">
        <v>20</v>
      </c>
      <c r="D691" t="s">
        <v>1656</v>
      </c>
      <c r="E691" t="s">
        <v>1773</v>
      </c>
      <c r="F691">
        <v>1</v>
      </c>
      <c r="G691">
        <v>692.75</v>
      </c>
      <c r="H691">
        <v>0.11</v>
      </c>
      <c r="I691" t="s">
        <v>1829</v>
      </c>
      <c r="J691">
        <v>616.54750000000001</v>
      </c>
    </row>
    <row r="692" spans="1:10" x14ac:dyDescent="0.3">
      <c r="A692" t="s">
        <v>2516</v>
      </c>
      <c r="B692" s="2">
        <v>45301</v>
      </c>
      <c r="C692" t="s">
        <v>544</v>
      </c>
      <c r="D692" t="s">
        <v>1674</v>
      </c>
      <c r="E692" t="s">
        <v>1766</v>
      </c>
      <c r="F692">
        <v>3</v>
      </c>
      <c r="G692">
        <v>142.83000000000001</v>
      </c>
      <c r="H692">
        <v>0.01</v>
      </c>
      <c r="I692" t="s">
        <v>1824</v>
      </c>
      <c r="J692">
        <v>424.20510000000002</v>
      </c>
    </row>
    <row r="693" spans="1:10" x14ac:dyDescent="0.3">
      <c r="A693" t="s">
        <v>2517</v>
      </c>
      <c r="B693" s="2">
        <v>45857</v>
      </c>
      <c r="C693" t="s">
        <v>428</v>
      </c>
      <c r="D693" t="s">
        <v>1592</v>
      </c>
      <c r="E693" t="s">
        <v>1761</v>
      </c>
      <c r="F693">
        <v>2</v>
      </c>
      <c r="G693">
        <v>419.25</v>
      </c>
      <c r="H693">
        <v>0.17</v>
      </c>
      <c r="I693" t="s">
        <v>1826</v>
      </c>
      <c r="J693">
        <v>695.95499999999993</v>
      </c>
    </row>
    <row r="694" spans="1:10" x14ac:dyDescent="0.3">
      <c r="A694" t="s">
        <v>2518</v>
      </c>
      <c r="B694" s="2">
        <v>45650</v>
      </c>
      <c r="C694" t="s">
        <v>770</v>
      </c>
      <c r="D694" t="s">
        <v>1600</v>
      </c>
      <c r="E694" t="s">
        <v>1813</v>
      </c>
      <c r="F694">
        <v>2</v>
      </c>
      <c r="G694">
        <v>800.84</v>
      </c>
      <c r="H694">
        <v>0.27</v>
      </c>
      <c r="I694" t="s">
        <v>1829</v>
      </c>
      <c r="J694">
        <v>1169.2264</v>
      </c>
    </row>
    <row r="695" spans="1:10" x14ac:dyDescent="0.3">
      <c r="A695" t="s">
        <v>2519</v>
      </c>
      <c r="B695" s="2">
        <v>45520</v>
      </c>
      <c r="C695" t="s">
        <v>14</v>
      </c>
      <c r="D695" t="s">
        <v>1644</v>
      </c>
      <c r="E695" t="s">
        <v>1761</v>
      </c>
      <c r="F695">
        <v>1</v>
      </c>
      <c r="G695">
        <v>301.24</v>
      </c>
      <c r="H695">
        <v>0.11</v>
      </c>
      <c r="I695" t="s">
        <v>1826</v>
      </c>
      <c r="J695">
        <v>268.10359999999997</v>
      </c>
    </row>
    <row r="696" spans="1:10" x14ac:dyDescent="0.3">
      <c r="A696" t="s">
        <v>2520</v>
      </c>
      <c r="B696" s="2">
        <v>45497</v>
      </c>
      <c r="C696" t="s">
        <v>914</v>
      </c>
      <c r="D696" t="s">
        <v>1718</v>
      </c>
      <c r="E696" t="s">
        <v>1773</v>
      </c>
      <c r="F696">
        <v>2</v>
      </c>
      <c r="G696">
        <v>701.49</v>
      </c>
      <c r="H696">
        <v>0.09</v>
      </c>
      <c r="I696" t="s">
        <v>1826</v>
      </c>
      <c r="J696">
        <v>1276.7118</v>
      </c>
    </row>
    <row r="697" spans="1:10" x14ac:dyDescent="0.3">
      <c r="A697" t="s">
        <v>2521</v>
      </c>
      <c r="B697" s="2">
        <v>45615</v>
      </c>
      <c r="C697" t="s">
        <v>1101</v>
      </c>
      <c r="D697" t="s">
        <v>1600</v>
      </c>
      <c r="E697" t="s">
        <v>1789</v>
      </c>
      <c r="F697">
        <v>4</v>
      </c>
      <c r="G697">
        <v>413.48</v>
      </c>
      <c r="H697">
        <v>0.02</v>
      </c>
      <c r="I697" t="s">
        <v>1826</v>
      </c>
      <c r="J697">
        <v>1620.8416</v>
      </c>
    </row>
    <row r="698" spans="1:10" x14ac:dyDescent="0.3">
      <c r="A698" t="s">
        <v>2522</v>
      </c>
      <c r="B698" s="2">
        <v>45365</v>
      </c>
      <c r="C698" t="s">
        <v>646</v>
      </c>
      <c r="D698" t="s">
        <v>1562</v>
      </c>
      <c r="E698" t="s">
        <v>1757</v>
      </c>
      <c r="F698">
        <v>4</v>
      </c>
      <c r="G698">
        <v>167.83</v>
      </c>
      <c r="H698">
        <v>0.15</v>
      </c>
      <c r="I698" t="s">
        <v>1824</v>
      </c>
      <c r="J698">
        <v>570.62200000000007</v>
      </c>
    </row>
    <row r="699" spans="1:10" x14ac:dyDescent="0.3">
      <c r="A699" t="s">
        <v>2523</v>
      </c>
      <c r="B699" s="2">
        <v>45832</v>
      </c>
      <c r="C699" t="s">
        <v>472</v>
      </c>
      <c r="D699" t="s">
        <v>1578</v>
      </c>
      <c r="E699" t="s">
        <v>1810</v>
      </c>
      <c r="F699">
        <v>2</v>
      </c>
      <c r="G699">
        <v>669.12</v>
      </c>
      <c r="H699">
        <v>0.22</v>
      </c>
      <c r="I699" t="s">
        <v>1824</v>
      </c>
      <c r="J699">
        <v>1043.8271999999999</v>
      </c>
    </row>
    <row r="700" spans="1:10" x14ac:dyDescent="0.3">
      <c r="A700" t="s">
        <v>2524</v>
      </c>
      <c r="B700" s="2">
        <v>45530</v>
      </c>
      <c r="C700" t="s">
        <v>153</v>
      </c>
      <c r="D700" t="s">
        <v>1622</v>
      </c>
      <c r="E700" t="s">
        <v>1779</v>
      </c>
      <c r="F700">
        <v>3</v>
      </c>
      <c r="G700">
        <v>346.77</v>
      </c>
      <c r="H700">
        <v>0.18</v>
      </c>
      <c r="I700" t="s">
        <v>1826</v>
      </c>
      <c r="J700">
        <v>853.05420000000004</v>
      </c>
    </row>
    <row r="701" spans="1:10" x14ac:dyDescent="0.3">
      <c r="A701" t="s">
        <v>2525</v>
      </c>
      <c r="B701" s="2">
        <v>45939</v>
      </c>
      <c r="C701" t="s">
        <v>221</v>
      </c>
      <c r="D701" t="s">
        <v>1594</v>
      </c>
      <c r="E701" t="s">
        <v>1813</v>
      </c>
      <c r="F701">
        <v>3</v>
      </c>
      <c r="G701">
        <v>648.33000000000004</v>
      </c>
      <c r="H701">
        <v>0.2</v>
      </c>
      <c r="I701" t="s">
        <v>1829</v>
      </c>
      <c r="J701">
        <v>1555.992</v>
      </c>
    </row>
    <row r="702" spans="1:10" x14ac:dyDescent="0.3">
      <c r="A702" t="s">
        <v>2526</v>
      </c>
      <c r="B702" s="2">
        <v>45401</v>
      </c>
      <c r="C702" t="s">
        <v>905</v>
      </c>
      <c r="D702" t="s">
        <v>1557</v>
      </c>
      <c r="E702" t="s">
        <v>1761</v>
      </c>
      <c r="F702">
        <v>4</v>
      </c>
      <c r="G702">
        <v>254.94</v>
      </c>
      <c r="H702">
        <v>0.06</v>
      </c>
      <c r="I702" t="s">
        <v>1826</v>
      </c>
      <c r="J702">
        <v>958.57439999999997</v>
      </c>
    </row>
    <row r="703" spans="1:10" x14ac:dyDescent="0.3">
      <c r="A703" t="s">
        <v>2527</v>
      </c>
      <c r="B703" s="2">
        <v>45420</v>
      </c>
      <c r="C703" t="s">
        <v>1062</v>
      </c>
      <c r="D703" t="s">
        <v>1710</v>
      </c>
      <c r="E703" t="s">
        <v>1769</v>
      </c>
      <c r="F703">
        <v>1</v>
      </c>
      <c r="G703">
        <v>445.5</v>
      </c>
      <c r="H703">
        <v>0.28000000000000003</v>
      </c>
      <c r="I703" t="s">
        <v>1824</v>
      </c>
      <c r="J703">
        <v>320.76</v>
      </c>
    </row>
    <row r="704" spans="1:10" x14ac:dyDescent="0.3">
      <c r="A704" t="s">
        <v>2528</v>
      </c>
      <c r="B704" s="2">
        <v>45459</v>
      </c>
      <c r="C704" t="s">
        <v>716</v>
      </c>
      <c r="D704" t="s">
        <v>1728</v>
      </c>
      <c r="E704" t="s">
        <v>1769</v>
      </c>
      <c r="F704">
        <v>1</v>
      </c>
      <c r="G704">
        <v>900.94</v>
      </c>
      <c r="H704">
        <v>0.1</v>
      </c>
      <c r="I704" t="s">
        <v>1824</v>
      </c>
      <c r="J704">
        <v>810.84600000000012</v>
      </c>
    </row>
    <row r="705" spans="1:10" x14ac:dyDescent="0.3">
      <c r="A705" t="s">
        <v>2529</v>
      </c>
      <c r="B705" s="2">
        <v>45429</v>
      </c>
      <c r="C705" t="s">
        <v>643</v>
      </c>
      <c r="D705" t="s">
        <v>1578</v>
      </c>
      <c r="E705" t="s">
        <v>1804</v>
      </c>
      <c r="F705">
        <v>3</v>
      </c>
      <c r="G705">
        <v>262.69</v>
      </c>
      <c r="H705">
        <v>0.04</v>
      </c>
      <c r="I705" t="s">
        <v>1826</v>
      </c>
      <c r="J705">
        <v>756.54719999999986</v>
      </c>
    </row>
    <row r="706" spans="1:10" x14ac:dyDescent="0.3">
      <c r="A706" t="s">
        <v>2530</v>
      </c>
      <c r="B706" s="2">
        <v>45386</v>
      </c>
      <c r="C706" t="s">
        <v>1484</v>
      </c>
      <c r="D706" t="s">
        <v>1684</v>
      </c>
      <c r="E706" t="s">
        <v>1761</v>
      </c>
      <c r="F706">
        <v>3</v>
      </c>
      <c r="G706">
        <v>212.72</v>
      </c>
      <c r="H706">
        <v>0.22</v>
      </c>
      <c r="I706" t="s">
        <v>1826</v>
      </c>
      <c r="J706">
        <v>497.76479999999998</v>
      </c>
    </row>
    <row r="707" spans="1:10" x14ac:dyDescent="0.3">
      <c r="A707" t="s">
        <v>2531</v>
      </c>
      <c r="B707" s="2">
        <v>45803</v>
      </c>
      <c r="C707" t="s">
        <v>508</v>
      </c>
      <c r="D707" t="s">
        <v>1596</v>
      </c>
      <c r="E707" t="s">
        <v>1810</v>
      </c>
      <c r="F707">
        <v>4</v>
      </c>
      <c r="G707">
        <v>757.9</v>
      </c>
      <c r="H707">
        <v>0.22</v>
      </c>
      <c r="I707" t="s">
        <v>1826</v>
      </c>
      <c r="J707">
        <v>2364.6480000000001</v>
      </c>
    </row>
    <row r="708" spans="1:10" x14ac:dyDescent="0.3">
      <c r="A708" t="s">
        <v>2532</v>
      </c>
      <c r="B708" s="2">
        <v>45346</v>
      </c>
      <c r="C708" t="s">
        <v>78</v>
      </c>
      <c r="D708" t="s">
        <v>1708</v>
      </c>
      <c r="E708" t="s">
        <v>1807</v>
      </c>
      <c r="F708">
        <v>1</v>
      </c>
      <c r="G708">
        <v>846.04</v>
      </c>
      <c r="H708">
        <v>0.08</v>
      </c>
      <c r="I708" t="s">
        <v>1826</v>
      </c>
      <c r="J708">
        <v>778.35680000000002</v>
      </c>
    </row>
    <row r="709" spans="1:10" x14ac:dyDescent="0.3">
      <c r="A709" t="s">
        <v>2533</v>
      </c>
      <c r="B709" s="2">
        <v>45267</v>
      </c>
      <c r="C709" t="s">
        <v>532</v>
      </c>
      <c r="D709" t="s">
        <v>1624</v>
      </c>
      <c r="E709" t="s">
        <v>1779</v>
      </c>
      <c r="F709">
        <v>3</v>
      </c>
      <c r="G709">
        <v>179.7</v>
      </c>
      <c r="H709">
        <v>0.17</v>
      </c>
      <c r="I709" t="s">
        <v>1829</v>
      </c>
      <c r="J709">
        <v>447.45299999999992</v>
      </c>
    </row>
    <row r="710" spans="1:10" x14ac:dyDescent="0.3">
      <c r="A710" t="s">
        <v>2534</v>
      </c>
      <c r="B710" s="2">
        <v>45572</v>
      </c>
      <c r="C710" t="s">
        <v>1380</v>
      </c>
      <c r="D710" t="s">
        <v>1610</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1610</v>
      </c>
      <c r="E712" t="s">
        <v>1799</v>
      </c>
      <c r="F712">
        <v>4</v>
      </c>
      <c r="G712">
        <v>471.89</v>
      </c>
      <c r="H712">
        <v>0.12</v>
      </c>
      <c r="I712" t="s">
        <v>1829</v>
      </c>
      <c r="J712">
        <v>1661.0527999999999</v>
      </c>
    </row>
    <row r="713" spans="1:10" x14ac:dyDescent="0.3">
      <c r="A713" t="s">
        <v>2537</v>
      </c>
      <c r="B713" s="2">
        <v>45559</v>
      </c>
      <c r="C713" t="s">
        <v>1145</v>
      </c>
      <c r="D713" t="s">
        <v>1690</v>
      </c>
      <c r="E713" t="s">
        <v>1807</v>
      </c>
      <c r="F713">
        <v>1</v>
      </c>
      <c r="G713">
        <v>613.17999999999995</v>
      </c>
      <c r="H713">
        <v>0.14000000000000001</v>
      </c>
      <c r="I713" t="s">
        <v>1829</v>
      </c>
      <c r="J713">
        <v>527.33479999999997</v>
      </c>
    </row>
    <row r="714" spans="1:10" x14ac:dyDescent="0.3">
      <c r="A714" t="s">
        <v>2538</v>
      </c>
      <c r="B714" s="2">
        <v>45229</v>
      </c>
      <c r="C714" t="s">
        <v>195</v>
      </c>
      <c r="D714" t="s">
        <v>1634</v>
      </c>
      <c r="E714" t="s">
        <v>1769</v>
      </c>
      <c r="F714">
        <v>1</v>
      </c>
      <c r="G714">
        <v>651.30999999999995</v>
      </c>
      <c r="H714">
        <v>0.24</v>
      </c>
      <c r="I714" t="s">
        <v>1826</v>
      </c>
      <c r="J714">
        <v>494.99560000000002</v>
      </c>
    </row>
    <row r="715" spans="1:10" x14ac:dyDescent="0.3">
      <c r="A715" t="s">
        <v>2539</v>
      </c>
      <c r="B715" s="2">
        <v>45333</v>
      </c>
      <c r="C715" t="s">
        <v>103</v>
      </c>
      <c r="D715" t="s">
        <v>1551</v>
      </c>
      <c r="E715" t="s">
        <v>1776</v>
      </c>
      <c r="F715">
        <v>2</v>
      </c>
      <c r="G715">
        <v>635.14</v>
      </c>
      <c r="H715">
        <v>0.1</v>
      </c>
      <c r="I715" t="s">
        <v>1829</v>
      </c>
      <c r="J715">
        <v>1143.252</v>
      </c>
    </row>
    <row r="716" spans="1:10" x14ac:dyDescent="0.3">
      <c r="A716" t="s">
        <v>2540</v>
      </c>
      <c r="B716" s="2">
        <v>45752</v>
      </c>
      <c r="C716" t="s">
        <v>1187</v>
      </c>
      <c r="D716" t="s">
        <v>1744</v>
      </c>
      <c r="E716" t="s">
        <v>1799</v>
      </c>
      <c r="F716">
        <v>4</v>
      </c>
      <c r="G716">
        <v>912.61</v>
      </c>
      <c r="H716">
        <v>0.14000000000000001</v>
      </c>
      <c r="I716" t="s">
        <v>1824</v>
      </c>
      <c r="J716">
        <v>3139.3784000000001</v>
      </c>
    </row>
    <row r="717" spans="1:10" x14ac:dyDescent="0.3">
      <c r="A717" t="s">
        <v>2541</v>
      </c>
      <c r="B717" s="2">
        <v>45795</v>
      </c>
      <c r="C717" t="s">
        <v>872</v>
      </c>
      <c r="D717" t="s">
        <v>1642</v>
      </c>
      <c r="E717" t="s">
        <v>1779</v>
      </c>
      <c r="F717">
        <v>3</v>
      </c>
      <c r="G717">
        <v>79.77</v>
      </c>
      <c r="H717">
        <v>0.09</v>
      </c>
      <c r="I717" t="s">
        <v>1824</v>
      </c>
      <c r="J717">
        <v>217.77209999999999</v>
      </c>
    </row>
    <row r="718" spans="1:10" x14ac:dyDescent="0.3">
      <c r="A718" t="s">
        <v>2542</v>
      </c>
      <c r="B718" s="2">
        <v>45755</v>
      </c>
      <c r="C718" t="s">
        <v>881</v>
      </c>
      <c r="D718" t="s">
        <v>1736</v>
      </c>
      <c r="E718" t="s">
        <v>1801</v>
      </c>
      <c r="F718">
        <v>4</v>
      </c>
      <c r="G718">
        <v>603.52</v>
      </c>
      <c r="H718">
        <v>0.25</v>
      </c>
      <c r="I718" t="s">
        <v>1824</v>
      </c>
      <c r="J718">
        <v>1810.56</v>
      </c>
    </row>
    <row r="719" spans="1:10" x14ac:dyDescent="0.3">
      <c r="A719" t="s">
        <v>2543</v>
      </c>
      <c r="B719" s="2">
        <v>45625</v>
      </c>
      <c r="C719" t="s">
        <v>281</v>
      </c>
      <c r="D719" t="s">
        <v>1702</v>
      </c>
      <c r="E719" t="s">
        <v>1794</v>
      </c>
      <c r="F719">
        <v>4</v>
      </c>
      <c r="G719">
        <v>453.12</v>
      </c>
      <c r="H719">
        <v>0.23</v>
      </c>
      <c r="I719" t="s">
        <v>1829</v>
      </c>
      <c r="J719">
        <v>1395.6096</v>
      </c>
    </row>
    <row r="720" spans="1:10" x14ac:dyDescent="0.3">
      <c r="A720" t="s">
        <v>2544</v>
      </c>
      <c r="B720" s="2">
        <v>45656</v>
      </c>
      <c r="C720" t="s">
        <v>1527</v>
      </c>
      <c r="D720" t="s">
        <v>1614</v>
      </c>
      <c r="E720" t="s">
        <v>1786</v>
      </c>
      <c r="F720">
        <v>2</v>
      </c>
      <c r="G720">
        <v>974.35</v>
      </c>
      <c r="H720">
        <v>0.15</v>
      </c>
      <c r="I720" t="s">
        <v>1824</v>
      </c>
      <c r="J720">
        <v>1656.395</v>
      </c>
    </row>
    <row r="721" spans="1:10" x14ac:dyDescent="0.3">
      <c r="A721" t="s">
        <v>2545</v>
      </c>
      <c r="B721" s="2">
        <v>45824</v>
      </c>
      <c r="C721" t="s">
        <v>1466</v>
      </c>
      <c r="D721" t="s">
        <v>1738</v>
      </c>
      <c r="E721" t="s">
        <v>1807</v>
      </c>
      <c r="F721">
        <v>4</v>
      </c>
      <c r="G721">
        <v>52.35</v>
      </c>
      <c r="H721">
        <v>0.23</v>
      </c>
      <c r="I721" t="s">
        <v>1829</v>
      </c>
      <c r="J721">
        <v>161.238</v>
      </c>
    </row>
    <row r="722" spans="1:10" x14ac:dyDescent="0.3">
      <c r="A722" t="s">
        <v>2546</v>
      </c>
      <c r="B722" s="2">
        <v>45824</v>
      </c>
      <c r="C722" t="s">
        <v>1157</v>
      </c>
      <c r="D722" t="s">
        <v>1678</v>
      </c>
      <c r="E722" t="s">
        <v>1807</v>
      </c>
      <c r="F722">
        <v>3</v>
      </c>
      <c r="G722">
        <v>681.58</v>
      </c>
      <c r="H722">
        <v>0.23</v>
      </c>
      <c r="I722" t="s">
        <v>1824</v>
      </c>
      <c r="J722">
        <v>1574.4498000000001</v>
      </c>
    </row>
    <row r="723" spans="1:10" x14ac:dyDescent="0.3">
      <c r="A723" t="s">
        <v>2547</v>
      </c>
      <c r="B723" s="2">
        <v>45384</v>
      </c>
      <c r="C723" t="s">
        <v>585</v>
      </c>
      <c r="D723" t="s">
        <v>1714</v>
      </c>
      <c r="E723" t="s">
        <v>1801</v>
      </c>
      <c r="F723">
        <v>3</v>
      </c>
      <c r="G723">
        <v>71.23</v>
      </c>
      <c r="H723">
        <v>0.03</v>
      </c>
      <c r="I723" t="s">
        <v>1824</v>
      </c>
      <c r="J723">
        <v>207.27930000000001</v>
      </c>
    </row>
    <row r="724" spans="1:10" x14ac:dyDescent="0.3">
      <c r="A724" t="s">
        <v>2548</v>
      </c>
      <c r="B724" s="2">
        <v>45379</v>
      </c>
      <c r="C724" t="s">
        <v>773</v>
      </c>
      <c r="D724" t="s">
        <v>1578</v>
      </c>
      <c r="E724" t="s">
        <v>1799</v>
      </c>
      <c r="F724">
        <v>1</v>
      </c>
      <c r="G724">
        <v>31.36</v>
      </c>
      <c r="H724">
        <v>0.21</v>
      </c>
      <c r="I724" t="s">
        <v>1829</v>
      </c>
      <c r="J724">
        <v>24.7744</v>
      </c>
    </row>
    <row r="725" spans="1:10" x14ac:dyDescent="0.3">
      <c r="A725" t="s">
        <v>2549</v>
      </c>
      <c r="B725" s="2">
        <v>45674</v>
      </c>
      <c r="C725" t="s">
        <v>1071</v>
      </c>
      <c r="D725" t="s">
        <v>1630</v>
      </c>
      <c r="E725" t="s">
        <v>1797</v>
      </c>
      <c r="F725">
        <v>2</v>
      </c>
      <c r="G725">
        <v>555.54999999999995</v>
      </c>
      <c r="H725">
        <v>0.14000000000000001</v>
      </c>
      <c r="I725" t="s">
        <v>1824</v>
      </c>
      <c r="J725">
        <v>955.54599999999994</v>
      </c>
    </row>
    <row r="726" spans="1:10" x14ac:dyDescent="0.3">
      <c r="A726" t="s">
        <v>2550</v>
      </c>
      <c r="B726" s="2">
        <v>45760</v>
      </c>
      <c r="C726" t="s">
        <v>803</v>
      </c>
      <c r="D726" t="s">
        <v>1680</v>
      </c>
      <c r="E726" t="s">
        <v>1804</v>
      </c>
      <c r="F726">
        <v>4</v>
      </c>
      <c r="G726">
        <v>805.99</v>
      </c>
      <c r="H726">
        <v>0.06</v>
      </c>
      <c r="I726" t="s">
        <v>1824</v>
      </c>
      <c r="J726">
        <v>3030.5223999999998</v>
      </c>
    </row>
    <row r="727" spans="1:10" x14ac:dyDescent="0.3">
      <c r="A727" t="s">
        <v>2551</v>
      </c>
      <c r="B727" s="2">
        <v>45474</v>
      </c>
      <c r="C727" t="s">
        <v>1211</v>
      </c>
      <c r="D727" t="s">
        <v>1690</v>
      </c>
      <c r="E727" t="s">
        <v>1757</v>
      </c>
      <c r="F727">
        <v>1</v>
      </c>
      <c r="G727">
        <v>506.55</v>
      </c>
      <c r="H727">
        <v>0.28000000000000003</v>
      </c>
      <c r="I727" t="s">
        <v>1824</v>
      </c>
      <c r="J727">
        <v>364.71600000000001</v>
      </c>
    </row>
    <row r="728" spans="1:10" x14ac:dyDescent="0.3">
      <c r="A728" t="s">
        <v>2552</v>
      </c>
      <c r="B728" s="2">
        <v>45640</v>
      </c>
      <c r="C728" t="s">
        <v>447</v>
      </c>
      <c r="D728" t="s">
        <v>1630</v>
      </c>
      <c r="E728" t="s">
        <v>1792</v>
      </c>
      <c r="F728">
        <v>3</v>
      </c>
      <c r="G728">
        <v>28.69</v>
      </c>
      <c r="H728">
        <v>0.02</v>
      </c>
      <c r="I728" t="s">
        <v>1824</v>
      </c>
      <c r="J728">
        <v>84.348600000000005</v>
      </c>
    </row>
    <row r="729" spans="1:10" x14ac:dyDescent="0.3">
      <c r="A729" t="s">
        <v>2553</v>
      </c>
      <c r="B729" s="2">
        <v>45253</v>
      </c>
      <c r="C729" t="s">
        <v>1208</v>
      </c>
      <c r="D729" t="s">
        <v>1700</v>
      </c>
      <c r="E729" t="s">
        <v>1769</v>
      </c>
      <c r="F729">
        <v>1</v>
      </c>
      <c r="G729">
        <v>106.07</v>
      </c>
      <c r="H729">
        <v>0.23</v>
      </c>
      <c r="I729" t="s">
        <v>1829</v>
      </c>
      <c r="J729">
        <v>81.673900000000003</v>
      </c>
    </row>
    <row r="730" spans="1:10" x14ac:dyDescent="0.3">
      <c r="A730" t="s">
        <v>2554</v>
      </c>
      <c r="B730" s="2">
        <v>45225</v>
      </c>
      <c r="C730" t="s">
        <v>830</v>
      </c>
      <c r="D730" t="s">
        <v>1730</v>
      </c>
      <c r="E730" t="s">
        <v>1752</v>
      </c>
      <c r="F730">
        <v>4</v>
      </c>
      <c r="G730">
        <v>289.77</v>
      </c>
      <c r="H730">
        <v>0.06</v>
      </c>
      <c r="I730" t="s">
        <v>1826</v>
      </c>
      <c r="J730">
        <v>1089.5352</v>
      </c>
    </row>
    <row r="731" spans="1:10" x14ac:dyDescent="0.3">
      <c r="A731" t="s">
        <v>2555</v>
      </c>
      <c r="B731" s="2">
        <v>45263</v>
      </c>
      <c r="C731" t="s">
        <v>523</v>
      </c>
      <c r="D731" t="s">
        <v>1714</v>
      </c>
      <c r="E731" t="s">
        <v>1810</v>
      </c>
      <c r="F731">
        <v>2</v>
      </c>
      <c r="G731">
        <v>354.26</v>
      </c>
      <c r="H731">
        <v>0.01</v>
      </c>
      <c r="I731" t="s">
        <v>1829</v>
      </c>
      <c r="J731">
        <v>701.4348</v>
      </c>
    </row>
    <row r="732" spans="1:10" x14ac:dyDescent="0.3">
      <c r="A732" t="s">
        <v>2556</v>
      </c>
      <c r="B732" s="2">
        <v>45554</v>
      </c>
      <c r="C732" t="s">
        <v>1202</v>
      </c>
      <c r="D732" t="s">
        <v>1684</v>
      </c>
      <c r="E732" t="s">
        <v>1799</v>
      </c>
      <c r="F732">
        <v>1</v>
      </c>
      <c r="G732">
        <v>522.72</v>
      </c>
      <c r="H732">
        <v>0.25</v>
      </c>
      <c r="I732" t="s">
        <v>1826</v>
      </c>
      <c r="J732">
        <v>392.04</v>
      </c>
    </row>
    <row r="733" spans="1:10" x14ac:dyDescent="0.3">
      <c r="A733" t="s">
        <v>2557</v>
      </c>
      <c r="B733" s="2">
        <v>45569</v>
      </c>
      <c r="C733" t="s">
        <v>214</v>
      </c>
      <c r="D733" t="s">
        <v>1555</v>
      </c>
      <c r="E733" t="s">
        <v>1786</v>
      </c>
      <c r="F733">
        <v>3</v>
      </c>
      <c r="G733">
        <v>966.02</v>
      </c>
      <c r="H733">
        <v>0.03</v>
      </c>
      <c r="I733" t="s">
        <v>1829</v>
      </c>
      <c r="J733">
        <v>2811.1181999999999</v>
      </c>
    </row>
    <row r="734" spans="1:10" x14ac:dyDescent="0.3">
      <c r="A734" t="s">
        <v>2558</v>
      </c>
      <c r="B734" s="2">
        <v>45217</v>
      </c>
      <c r="C734" t="s">
        <v>724</v>
      </c>
      <c r="D734" t="s">
        <v>1648</v>
      </c>
      <c r="E734" t="s">
        <v>1807</v>
      </c>
      <c r="F734">
        <v>1</v>
      </c>
      <c r="G734">
        <v>498.61</v>
      </c>
      <c r="H734">
        <v>0.04</v>
      </c>
      <c r="I734" t="s">
        <v>1826</v>
      </c>
      <c r="J734">
        <v>478.66559999999998</v>
      </c>
    </row>
    <row r="735" spans="1:10" x14ac:dyDescent="0.3">
      <c r="A735" t="s">
        <v>2559</v>
      </c>
      <c r="B735" s="2">
        <v>45783</v>
      </c>
      <c r="C735" t="s">
        <v>1038</v>
      </c>
      <c r="D735" t="s">
        <v>1632</v>
      </c>
      <c r="E735" t="s">
        <v>1776</v>
      </c>
      <c r="F735">
        <v>4</v>
      </c>
      <c r="G735">
        <v>758.27</v>
      </c>
      <c r="H735">
        <v>0.05</v>
      </c>
      <c r="I735" t="s">
        <v>1826</v>
      </c>
      <c r="J735">
        <v>2881.4259999999999</v>
      </c>
    </row>
    <row r="736" spans="1:10" x14ac:dyDescent="0.3">
      <c r="A736" t="s">
        <v>2560</v>
      </c>
      <c r="B736" s="2">
        <v>45371</v>
      </c>
      <c r="C736" t="s">
        <v>648</v>
      </c>
      <c r="D736" t="s">
        <v>1551</v>
      </c>
      <c r="E736" t="s">
        <v>1761</v>
      </c>
      <c r="F736">
        <v>2</v>
      </c>
      <c r="G736">
        <v>371.03</v>
      </c>
      <c r="H736">
        <v>0.23</v>
      </c>
      <c r="I736" t="s">
        <v>1826</v>
      </c>
      <c r="J736">
        <v>571.38619999999992</v>
      </c>
    </row>
    <row r="737" spans="1:10" x14ac:dyDescent="0.3">
      <c r="A737" t="s">
        <v>2561</v>
      </c>
      <c r="B737" s="2">
        <v>45453</v>
      </c>
      <c r="C737" t="s">
        <v>1112</v>
      </c>
      <c r="D737" t="s">
        <v>1730</v>
      </c>
      <c r="E737" t="s">
        <v>1807</v>
      </c>
      <c r="F737">
        <v>1</v>
      </c>
      <c r="G737">
        <v>230.32</v>
      </c>
      <c r="H737">
        <v>0.05</v>
      </c>
      <c r="I737" t="s">
        <v>1829</v>
      </c>
      <c r="J737">
        <v>218.804</v>
      </c>
    </row>
    <row r="738" spans="1:10" x14ac:dyDescent="0.3">
      <c r="A738" t="s">
        <v>2562</v>
      </c>
      <c r="B738" s="2">
        <v>45526</v>
      </c>
      <c r="C738" t="s">
        <v>1074</v>
      </c>
      <c r="D738" t="s">
        <v>1670</v>
      </c>
      <c r="E738" t="s">
        <v>1776</v>
      </c>
      <c r="F738">
        <v>2</v>
      </c>
      <c r="G738">
        <v>985.43</v>
      </c>
      <c r="H738">
        <v>0.28000000000000003</v>
      </c>
      <c r="I738" t="s">
        <v>1829</v>
      </c>
      <c r="J738">
        <v>1419.0192</v>
      </c>
    </row>
    <row r="739" spans="1:10" x14ac:dyDescent="0.3">
      <c r="A739" t="s">
        <v>2563</v>
      </c>
      <c r="B739" s="2">
        <v>45756</v>
      </c>
      <c r="C739" t="s">
        <v>1310</v>
      </c>
      <c r="D739" t="s">
        <v>1565</v>
      </c>
      <c r="E739" t="s">
        <v>1769</v>
      </c>
      <c r="F739">
        <v>2</v>
      </c>
      <c r="G739">
        <v>492.5</v>
      </c>
      <c r="H739">
        <v>0.3</v>
      </c>
      <c r="I739" t="s">
        <v>1826</v>
      </c>
      <c r="J739">
        <v>689.5</v>
      </c>
    </row>
    <row r="740" spans="1:10" x14ac:dyDescent="0.3">
      <c r="A740" t="s">
        <v>2564</v>
      </c>
      <c r="B740" s="2">
        <v>45657</v>
      </c>
      <c r="C740" t="s">
        <v>1139</v>
      </c>
      <c r="D740" t="s">
        <v>1640</v>
      </c>
      <c r="E740" t="s">
        <v>1792</v>
      </c>
      <c r="F740">
        <v>2</v>
      </c>
      <c r="G740">
        <v>213.69</v>
      </c>
      <c r="H740">
        <v>0.28000000000000003</v>
      </c>
      <c r="I740" t="s">
        <v>1826</v>
      </c>
      <c r="J740">
        <v>307.71359999999999</v>
      </c>
    </row>
    <row r="741" spans="1:10" x14ac:dyDescent="0.3">
      <c r="A741" t="s">
        <v>2565</v>
      </c>
      <c r="B741" s="2">
        <v>45716</v>
      </c>
      <c r="C741" t="s">
        <v>241</v>
      </c>
      <c r="D741" t="s">
        <v>1588</v>
      </c>
      <c r="E741" t="s">
        <v>1782</v>
      </c>
      <c r="F741">
        <v>4</v>
      </c>
      <c r="G741">
        <v>618.83000000000004</v>
      </c>
      <c r="H741">
        <v>0.08</v>
      </c>
      <c r="I741" t="s">
        <v>1826</v>
      </c>
      <c r="J741">
        <v>2277.2944000000002</v>
      </c>
    </row>
    <row r="742" spans="1:10" x14ac:dyDescent="0.3">
      <c r="A742" t="s">
        <v>2566</v>
      </c>
      <c r="B742" s="2">
        <v>45313</v>
      </c>
      <c r="C742" t="s">
        <v>335</v>
      </c>
      <c r="D742" t="s">
        <v>1666</v>
      </c>
      <c r="E742" t="s">
        <v>1792</v>
      </c>
      <c r="F742">
        <v>2</v>
      </c>
      <c r="G742">
        <v>81.16</v>
      </c>
      <c r="H742">
        <v>0.16</v>
      </c>
      <c r="I742" t="s">
        <v>1826</v>
      </c>
      <c r="J742">
        <v>136.34880000000001</v>
      </c>
    </row>
    <row r="743" spans="1:10" x14ac:dyDescent="0.3">
      <c r="A743" t="s">
        <v>2567</v>
      </c>
      <c r="B743" s="2">
        <v>45372</v>
      </c>
      <c r="C743" t="s">
        <v>20</v>
      </c>
      <c r="D743" t="s">
        <v>1720</v>
      </c>
      <c r="E743" t="s">
        <v>1786</v>
      </c>
      <c r="F743">
        <v>1</v>
      </c>
      <c r="G743">
        <v>431.69</v>
      </c>
      <c r="H743">
        <v>0.09</v>
      </c>
      <c r="I743" t="s">
        <v>1824</v>
      </c>
      <c r="J743">
        <v>392.83789999999999</v>
      </c>
    </row>
    <row r="744" spans="1:10" x14ac:dyDescent="0.3">
      <c r="A744" t="s">
        <v>2568</v>
      </c>
      <c r="B744" s="2">
        <v>45648</v>
      </c>
      <c r="C744" t="s">
        <v>1260</v>
      </c>
      <c r="D744" t="s">
        <v>1584</v>
      </c>
      <c r="E744" t="s">
        <v>1773</v>
      </c>
      <c r="F744">
        <v>3</v>
      </c>
      <c r="G744">
        <v>438.65</v>
      </c>
      <c r="H744">
        <v>0.28999999999999998</v>
      </c>
      <c r="I744" t="s">
        <v>1826</v>
      </c>
      <c r="J744">
        <v>934.32449999999983</v>
      </c>
    </row>
    <row r="745" spans="1:10" x14ac:dyDescent="0.3">
      <c r="A745" t="s">
        <v>2569</v>
      </c>
      <c r="B745" s="2">
        <v>45384</v>
      </c>
      <c r="C745" t="s">
        <v>571</v>
      </c>
      <c r="D745" t="s">
        <v>1706</v>
      </c>
      <c r="E745" t="s">
        <v>1766</v>
      </c>
      <c r="F745">
        <v>3</v>
      </c>
      <c r="G745">
        <v>339.41</v>
      </c>
      <c r="H745">
        <v>0.26</v>
      </c>
      <c r="I745" t="s">
        <v>1824</v>
      </c>
      <c r="J745">
        <v>753.49019999999996</v>
      </c>
    </row>
    <row r="746" spans="1:10" x14ac:dyDescent="0.3">
      <c r="A746" t="s">
        <v>2570</v>
      </c>
      <c r="B746" s="2">
        <v>45687</v>
      </c>
      <c r="C746" t="s">
        <v>1449</v>
      </c>
      <c r="D746" t="s">
        <v>1706</v>
      </c>
      <c r="E746" t="s">
        <v>1786</v>
      </c>
      <c r="F746">
        <v>4</v>
      </c>
      <c r="G746">
        <v>848.47</v>
      </c>
      <c r="H746">
        <v>0.21</v>
      </c>
      <c r="I746" t="s">
        <v>1829</v>
      </c>
      <c r="J746">
        <v>2681.1651999999999</v>
      </c>
    </row>
    <row r="747" spans="1:10" x14ac:dyDescent="0.3">
      <c r="A747" t="s">
        <v>2571</v>
      </c>
      <c r="B747" s="2">
        <v>45747</v>
      </c>
      <c r="C747" t="s">
        <v>631</v>
      </c>
      <c r="D747" t="s">
        <v>1682</v>
      </c>
      <c r="E747" t="s">
        <v>1782</v>
      </c>
      <c r="F747">
        <v>1</v>
      </c>
      <c r="G747">
        <v>664.87</v>
      </c>
      <c r="H747">
        <v>0.08</v>
      </c>
      <c r="I747" t="s">
        <v>1826</v>
      </c>
      <c r="J747">
        <v>611.68040000000008</v>
      </c>
    </row>
    <row r="748" spans="1:10" x14ac:dyDescent="0.3">
      <c r="A748" t="s">
        <v>2572</v>
      </c>
      <c r="B748" s="2">
        <v>45687</v>
      </c>
      <c r="C748" t="s">
        <v>353</v>
      </c>
      <c r="D748" t="s">
        <v>1596</v>
      </c>
      <c r="E748" t="s">
        <v>1779</v>
      </c>
      <c r="F748">
        <v>1</v>
      </c>
      <c r="G748">
        <v>412.11</v>
      </c>
      <c r="H748">
        <v>0.23</v>
      </c>
      <c r="I748" t="s">
        <v>1826</v>
      </c>
      <c r="J748">
        <v>317.32470000000001</v>
      </c>
    </row>
    <row r="749" spans="1:10" x14ac:dyDescent="0.3">
      <c r="A749" t="s">
        <v>2573</v>
      </c>
      <c r="B749" s="2">
        <v>45916</v>
      </c>
      <c r="C749" t="s">
        <v>422</v>
      </c>
      <c r="D749" t="s">
        <v>1736</v>
      </c>
      <c r="E749" t="s">
        <v>1757</v>
      </c>
      <c r="F749">
        <v>1</v>
      </c>
      <c r="G749">
        <v>126.09</v>
      </c>
      <c r="H749">
        <v>0.05</v>
      </c>
      <c r="I749" t="s">
        <v>1829</v>
      </c>
      <c r="J749">
        <v>119.7855</v>
      </c>
    </row>
    <row r="750" spans="1:10" x14ac:dyDescent="0.3">
      <c r="A750" t="s">
        <v>2574</v>
      </c>
      <c r="B750" s="2">
        <v>45917</v>
      </c>
      <c r="C750" t="s">
        <v>648</v>
      </c>
      <c r="D750" t="s">
        <v>1682</v>
      </c>
      <c r="E750" t="s">
        <v>1789</v>
      </c>
      <c r="F750">
        <v>4</v>
      </c>
      <c r="G750">
        <v>602.39</v>
      </c>
      <c r="H750">
        <v>0.19</v>
      </c>
      <c r="I750" t="s">
        <v>1829</v>
      </c>
      <c r="J750">
        <v>1951.7436</v>
      </c>
    </row>
    <row r="751" spans="1:10" x14ac:dyDescent="0.3">
      <c r="A751" t="s">
        <v>2575</v>
      </c>
      <c r="B751" s="2">
        <v>45941</v>
      </c>
      <c r="C751" t="s">
        <v>1023</v>
      </c>
      <c r="D751" t="s">
        <v>1712</v>
      </c>
      <c r="E751" t="s">
        <v>1766</v>
      </c>
      <c r="F751">
        <v>3</v>
      </c>
      <c r="G751">
        <v>447.69</v>
      </c>
      <c r="H751">
        <v>0.02</v>
      </c>
      <c r="I751" t="s">
        <v>1829</v>
      </c>
      <c r="J751">
        <v>1316.2085999999999</v>
      </c>
    </row>
    <row r="752" spans="1:10" x14ac:dyDescent="0.3">
      <c r="A752" t="s">
        <v>2576</v>
      </c>
      <c r="B752" s="2">
        <v>45778</v>
      </c>
      <c r="C752" t="s">
        <v>794</v>
      </c>
      <c r="D752" t="s">
        <v>1616</v>
      </c>
      <c r="E752" t="s">
        <v>1766</v>
      </c>
      <c r="F752">
        <v>3</v>
      </c>
      <c r="G752">
        <v>35.159999999999997</v>
      </c>
      <c r="H752">
        <v>0.04</v>
      </c>
      <c r="I752" t="s">
        <v>1829</v>
      </c>
      <c r="J752">
        <v>101.2608</v>
      </c>
    </row>
    <row r="753" spans="1:10" x14ac:dyDescent="0.3">
      <c r="A753" t="s">
        <v>2577</v>
      </c>
      <c r="B753" s="2">
        <v>45740</v>
      </c>
      <c r="C753" t="s">
        <v>1038</v>
      </c>
      <c r="D753" t="s">
        <v>1692</v>
      </c>
      <c r="E753" t="s">
        <v>1792</v>
      </c>
      <c r="F753">
        <v>2</v>
      </c>
      <c r="G753">
        <v>838.59</v>
      </c>
      <c r="H753">
        <v>0.18</v>
      </c>
      <c r="I753" t="s">
        <v>1829</v>
      </c>
      <c r="J753">
        <v>1375.2876000000001</v>
      </c>
    </row>
    <row r="754" spans="1:10" x14ac:dyDescent="0.3">
      <c r="A754" t="s">
        <v>2578</v>
      </c>
      <c r="B754" s="2">
        <v>45598</v>
      </c>
      <c r="C754" t="s">
        <v>321</v>
      </c>
      <c r="D754" t="s">
        <v>1666</v>
      </c>
      <c r="E754" t="s">
        <v>1776</v>
      </c>
      <c r="F754">
        <v>4</v>
      </c>
      <c r="G754">
        <v>867.94</v>
      </c>
      <c r="H754">
        <v>0.26</v>
      </c>
      <c r="I754" t="s">
        <v>1826</v>
      </c>
      <c r="J754">
        <v>2569.1024000000002</v>
      </c>
    </row>
    <row r="755" spans="1:10" x14ac:dyDescent="0.3">
      <c r="A755" t="s">
        <v>2579</v>
      </c>
      <c r="B755" s="2">
        <v>45591</v>
      </c>
      <c r="C755" t="s">
        <v>643</v>
      </c>
      <c r="D755" t="s">
        <v>1626</v>
      </c>
      <c r="E755" t="s">
        <v>1807</v>
      </c>
      <c r="F755">
        <v>1</v>
      </c>
      <c r="G755">
        <v>623.88</v>
      </c>
      <c r="H755">
        <v>0.25</v>
      </c>
      <c r="I755" t="s">
        <v>1824</v>
      </c>
      <c r="J755">
        <v>467.91</v>
      </c>
    </row>
    <row r="756" spans="1:10" x14ac:dyDescent="0.3">
      <c r="A756" t="s">
        <v>2580</v>
      </c>
      <c r="B756" s="2">
        <v>45546</v>
      </c>
      <c r="C756" t="s">
        <v>585</v>
      </c>
      <c r="D756" t="s">
        <v>1632</v>
      </c>
      <c r="E756" t="s">
        <v>1799</v>
      </c>
      <c r="F756">
        <v>2</v>
      </c>
      <c r="G756">
        <v>567.95000000000005</v>
      </c>
      <c r="H756">
        <v>0.12</v>
      </c>
      <c r="I756" t="s">
        <v>1826</v>
      </c>
      <c r="J756">
        <v>999.5920000000001</v>
      </c>
    </row>
    <row r="757" spans="1:10" x14ac:dyDescent="0.3">
      <c r="A757" t="s">
        <v>2581</v>
      </c>
      <c r="B757" s="2">
        <v>45483</v>
      </c>
      <c r="C757" t="s">
        <v>1017</v>
      </c>
      <c r="D757" t="s">
        <v>1610</v>
      </c>
      <c r="E757" t="s">
        <v>1810</v>
      </c>
      <c r="F757">
        <v>2</v>
      </c>
      <c r="G757">
        <v>671.69</v>
      </c>
      <c r="H757">
        <v>0.19</v>
      </c>
      <c r="I757" t="s">
        <v>1824</v>
      </c>
      <c r="J757">
        <v>1088.1378</v>
      </c>
    </row>
    <row r="758" spans="1:10" x14ac:dyDescent="0.3">
      <c r="A758" t="s">
        <v>2582</v>
      </c>
      <c r="B758" s="2">
        <v>45786</v>
      </c>
      <c r="C758" t="s">
        <v>672</v>
      </c>
      <c r="D758" t="s">
        <v>1557</v>
      </c>
      <c r="E758" t="s">
        <v>1779</v>
      </c>
      <c r="F758">
        <v>2</v>
      </c>
      <c r="G758">
        <v>257.95999999999998</v>
      </c>
      <c r="H758">
        <v>0.21</v>
      </c>
      <c r="I758" t="s">
        <v>1826</v>
      </c>
      <c r="J758">
        <v>407.57679999999999</v>
      </c>
    </row>
    <row r="759" spans="1:10" x14ac:dyDescent="0.3">
      <c r="A759" t="s">
        <v>2583</v>
      </c>
      <c r="B759" s="2">
        <v>45475</v>
      </c>
      <c r="C759" t="s">
        <v>666</v>
      </c>
      <c r="D759" t="s">
        <v>1744</v>
      </c>
      <c r="E759" t="s">
        <v>1813</v>
      </c>
      <c r="F759">
        <v>4</v>
      </c>
      <c r="G759">
        <v>281.48</v>
      </c>
      <c r="H759">
        <v>0.27</v>
      </c>
      <c r="I759" t="s">
        <v>1826</v>
      </c>
      <c r="J759">
        <v>821.92160000000001</v>
      </c>
    </row>
    <row r="760" spans="1:10" x14ac:dyDescent="0.3">
      <c r="A760" t="s">
        <v>2584</v>
      </c>
      <c r="B760" s="2">
        <v>45470</v>
      </c>
      <c r="C760" t="s">
        <v>996</v>
      </c>
      <c r="D760" t="s">
        <v>1588</v>
      </c>
      <c r="E760" t="s">
        <v>1792</v>
      </c>
      <c r="F760">
        <v>1</v>
      </c>
      <c r="G760">
        <v>202.13</v>
      </c>
      <c r="H760">
        <v>0.13</v>
      </c>
      <c r="I760" t="s">
        <v>1829</v>
      </c>
      <c r="J760">
        <v>175.85310000000001</v>
      </c>
    </row>
    <row r="761" spans="1:10" x14ac:dyDescent="0.3">
      <c r="A761" t="s">
        <v>2585</v>
      </c>
      <c r="B761" s="2">
        <v>45243</v>
      </c>
      <c r="C761" t="s">
        <v>863</v>
      </c>
      <c r="D761" t="s">
        <v>1696</v>
      </c>
      <c r="E761" t="s">
        <v>1773</v>
      </c>
      <c r="F761">
        <v>1</v>
      </c>
      <c r="G761">
        <v>370.66</v>
      </c>
      <c r="H761">
        <v>0.01</v>
      </c>
      <c r="I761" t="s">
        <v>1826</v>
      </c>
      <c r="J761">
        <v>366.95339999999999</v>
      </c>
    </row>
    <row r="762" spans="1:10" x14ac:dyDescent="0.3">
      <c r="A762" t="s">
        <v>2586</v>
      </c>
      <c r="B762" s="2">
        <v>45341</v>
      </c>
      <c r="C762" t="s">
        <v>32</v>
      </c>
      <c r="D762" t="s">
        <v>1670</v>
      </c>
      <c r="E762" t="s">
        <v>1794</v>
      </c>
      <c r="F762">
        <v>4</v>
      </c>
      <c r="G762">
        <v>731.53</v>
      </c>
      <c r="H762">
        <v>0.12</v>
      </c>
      <c r="I762" t="s">
        <v>1824</v>
      </c>
      <c r="J762">
        <v>2574.9856</v>
      </c>
    </row>
    <row r="763" spans="1:10" x14ac:dyDescent="0.3">
      <c r="A763" t="s">
        <v>2587</v>
      </c>
      <c r="B763" s="2">
        <v>45371</v>
      </c>
      <c r="C763" t="s">
        <v>550</v>
      </c>
      <c r="D763" t="s">
        <v>1704</v>
      </c>
      <c r="E763" t="s">
        <v>1757</v>
      </c>
      <c r="F763">
        <v>3</v>
      </c>
      <c r="G763">
        <v>468.25</v>
      </c>
      <c r="H763">
        <v>7.0000000000000007E-2</v>
      </c>
      <c r="I763" t="s">
        <v>1826</v>
      </c>
      <c r="J763">
        <v>1306.4175</v>
      </c>
    </row>
    <row r="764" spans="1:10" x14ac:dyDescent="0.3">
      <c r="A764" t="s">
        <v>2588</v>
      </c>
      <c r="B764" s="2">
        <v>45360</v>
      </c>
      <c r="C764" t="s">
        <v>14</v>
      </c>
      <c r="D764" t="s">
        <v>1682</v>
      </c>
      <c r="E764" t="s">
        <v>1752</v>
      </c>
      <c r="F764">
        <v>1</v>
      </c>
      <c r="G764">
        <v>928.72</v>
      </c>
      <c r="H764">
        <v>0.1</v>
      </c>
      <c r="I764" t="s">
        <v>1829</v>
      </c>
      <c r="J764">
        <v>835.84800000000007</v>
      </c>
    </row>
    <row r="765" spans="1:10" x14ac:dyDescent="0.3">
      <c r="A765" t="s">
        <v>2589</v>
      </c>
      <c r="B765" s="2">
        <v>45499</v>
      </c>
      <c r="C765" t="s">
        <v>360</v>
      </c>
      <c r="D765" t="s">
        <v>1553</v>
      </c>
      <c r="E765" t="s">
        <v>1810</v>
      </c>
      <c r="F765">
        <v>3</v>
      </c>
      <c r="G765">
        <v>217.22</v>
      </c>
      <c r="H765">
        <v>0.06</v>
      </c>
      <c r="I765" t="s">
        <v>1826</v>
      </c>
      <c r="J765">
        <v>612.56039999999996</v>
      </c>
    </row>
    <row r="766" spans="1:10" x14ac:dyDescent="0.3">
      <c r="A766" t="s">
        <v>2590</v>
      </c>
      <c r="B766" s="2">
        <v>45745</v>
      </c>
      <c r="C766" t="s">
        <v>1260</v>
      </c>
      <c r="D766" t="s">
        <v>1596</v>
      </c>
      <c r="E766" t="s">
        <v>1766</v>
      </c>
      <c r="F766">
        <v>1</v>
      </c>
      <c r="G766">
        <v>387.99</v>
      </c>
      <c r="H766">
        <v>0.3</v>
      </c>
      <c r="I766" t="s">
        <v>1824</v>
      </c>
      <c r="J766">
        <v>271.59300000000002</v>
      </c>
    </row>
    <row r="767" spans="1:10" x14ac:dyDescent="0.3">
      <c r="A767" t="s">
        <v>2591</v>
      </c>
      <c r="B767" s="2">
        <v>45718</v>
      </c>
      <c r="C767" t="s">
        <v>1466</v>
      </c>
      <c r="D767" t="s">
        <v>1584</v>
      </c>
      <c r="E767" t="s">
        <v>1776</v>
      </c>
      <c r="F767">
        <v>4</v>
      </c>
      <c r="G767">
        <v>186.24</v>
      </c>
      <c r="H767">
        <v>0.23</v>
      </c>
      <c r="I767" t="s">
        <v>1824</v>
      </c>
      <c r="J767">
        <v>573.61920000000009</v>
      </c>
    </row>
    <row r="768" spans="1:10" x14ac:dyDescent="0.3">
      <c r="A768" t="s">
        <v>2592</v>
      </c>
      <c r="B768" s="2">
        <v>45454</v>
      </c>
      <c r="C768" t="s">
        <v>937</v>
      </c>
      <c r="D768" t="s">
        <v>1628</v>
      </c>
      <c r="E768" t="s">
        <v>1782</v>
      </c>
      <c r="F768">
        <v>4</v>
      </c>
      <c r="G768">
        <v>609.05999999999995</v>
      </c>
      <c r="H768">
        <v>0.22</v>
      </c>
      <c r="I768" t="s">
        <v>1829</v>
      </c>
      <c r="J768">
        <v>1900.2672</v>
      </c>
    </row>
    <row r="769" spans="1:10" x14ac:dyDescent="0.3">
      <c r="A769" t="s">
        <v>2593</v>
      </c>
      <c r="B769" s="2">
        <v>45434</v>
      </c>
      <c r="C769" t="s">
        <v>1355</v>
      </c>
      <c r="D769" t="s">
        <v>1614</v>
      </c>
      <c r="E769" t="s">
        <v>1792</v>
      </c>
      <c r="F769">
        <v>1</v>
      </c>
      <c r="G769">
        <v>827.91</v>
      </c>
      <c r="H769">
        <v>0.21</v>
      </c>
      <c r="I769" t="s">
        <v>1826</v>
      </c>
      <c r="J769">
        <v>654.0489</v>
      </c>
    </row>
    <row r="770" spans="1:10" x14ac:dyDescent="0.3">
      <c r="A770" t="s">
        <v>2594</v>
      </c>
      <c r="B770" s="2">
        <v>45486</v>
      </c>
      <c r="C770" t="s">
        <v>582</v>
      </c>
      <c r="D770" t="s">
        <v>1714</v>
      </c>
      <c r="E770" t="s">
        <v>1752</v>
      </c>
      <c r="F770">
        <v>1</v>
      </c>
      <c r="G770">
        <v>303.79000000000002</v>
      </c>
      <c r="H770">
        <v>0.24</v>
      </c>
      <c r="I770" t="s">
        <v>1826</v>
      </c>
      <c r="J770">
        <v>230.88040000000001</v>
      </c>
    </row>
    <row r="771" spans="1:10" x14ac:dyDescent="0.3">
      <c r="A771" t="s">
        <v>2595</v>
      </c>
      <c r="B771" s="2">
        <v>45902</v>
      </c>
      <c r="C771" t="s">
        <v>369</v>
      </c>
      <c r="D771" t="s">
        <v>1622</v>
      </c>
      <c r="E771" t="s">
        <v>1776</v>
      </c>
      <c r="F771">
        <v>2</v>
      </c>
      <c r="G771">
        <v>365.91</v>
      </c>
      <c r="H771">
        <v>0.14000000000000001</v>
      </c>
      <c r="I771" t="s">
        <v>1829</v>
      </c>
      <c r="J771">
        <v>629.36520000000007</v>
      </c>
    </row>
    <row r="772" spans="1:10" x14ac:dyDescent="0.3">
      <c r="A772" t="s">
        <v>2596</v>
      </c>
      <c r="B772" s="2">
        <v>45762</v>
      </c>
      <c r="C772" t="s">
        <v>255</v>
      </c>
      <c r="D772" t="s">
        <v>1598</v>
      </c>
      <c r="E772" t="s">
        <v>1807</v>
      </c>
      <c r="F772">
        <v>3</v>
      </c>
      <c r="G772">
        <v>852.72</v>
      </c>
      <c r="H772">
        <v>0.16</v>
      </c>
      <c r="I772" t="s">
        <v>1824</v>
      </c>
      <c r="J772">
        <v>2148.8544000000002</v>
      </c>
    </row>
    <row r="773" spans="1:10" x14ac:dyDescent="0.3">
      <c r="A773" t="s">
        <v>2597</v>
      </c>
      <c r="B773" s="2">
        <v>45752</v>
      </c>
      <c r="C773" t="s">
        <v>791</v>
      </c>
      <c r="D773" t="s">
        <v>1568</v>
      </c>
      <c r="E773" t="s">
        <v>1769</v>
      </c>
      <c r="F773">
        <v>1</v>
      </c>
      <c r="G773">
        <v>768.25</v>
      </c>
      <c r="H773">
        <v>0.18</v>
      </c>
      <c r="I773" t="s">
        <v>1824</v>
      </c>
      <c r="J773">
        <v>629.96500000000003</v>
      </c>
    </row>
    <row r="774" spans="1:10" x14ac:dyDescent="0.3">
      <c r="A774" t="s">
        <v>2598</v>
      </c>
      <c r="B774" s="2">
        <v>45254</v>
      </c>
      <c r="C774" t="s">
        <v>1098</v>
      </c>
      <c r="D774" t="s">
        <v>1732</v>
      </c>
      <c r="E774" t="s">
        <v>1813</v>
      </c>
      <c r="F774">
        <v>2</v>
      </c>
      <c r="G774">
        <v>318.62</v>
      </c>
      <c r="H774">
        <v>0.02</v>
      </c>
      <c r="I774" t="s">
        <v>1829</v>
      </c>
      <c r="J774">
        <v>624.49519999999995</v>
      </c>
    </row>
    <row r="775" spans="1:10" x14ac:dyDescent="0.3">
      <c r="A775" t="s">
        <v>2599</v>
      </c>
      <c r="B775" s="2">
        <v>45683</v>
      </c>
      <c r="C775" t="s">
        <v>188</v>
      </c>
      <c r="D775" t="s">
        <v>1700</v>
      </c>
      <c r="E775" t="s">
        <v>1761</v>
      </c>
      <c r="F775">
        <v>4</v>
      </c>
      <c r="G775">
        <v>402.11</v>
      </c>
      <c r="H775">
        <v>0.14000000000000001</v>
      </c>
      <c r="I775" t="s">
        <v>1826</v>
      </c>
      <c r="J775">
        <v>1383.2583999999999</v>
      </c>
    </row>
    <row r="776" spans="1:10" x14ac:dyDescent="0.3">
      <c r="A776" t="s">
        <v>2600</v>
      </c>
      <c r="B776" s="2">
        <v>45804</v>
      </c>
      <c r="C776" t="s">
        <v>1269</v>
      </c>
      <c r="D776" t="s">
        <v>1716</v>
      </c>
      <c r="E776" t="s">
        <v>1807</v>
      </c>
      <c r="F776">
        <v>3</v>
      </c>
      <c r="G776">
        <v>846.31</v>
      </c>
      <c r="H776">
        <v>0.18</v>
      </c>
      <c r="I776" t="s">
        <v>1829</v>
      </c>
      <c r="J776">
        <v>2081.9225999999999</v>
      </c>
    </row>
    <row r="777" spans="1:10" x14ac:dyDescent="0.3">
      <c r="A777" t="s">
        <v>2601</v>
      </c>
      <c r="B777" s="2">
        <v>45821</v>
      </c>
      <c r="C777" t="s">
        <v>559</v>
      </c>
      <c r="D777" t="s">
        <v>1736</v>
      </c>
      <c r="E777" t="s">
        <v>1799</v>
      </c>
      <c r="F777">
        <v>1</v>
      </c>
      <c r="G777">
        <v>269.94</v>
      </c>
      <c r="H777">
        <v>7.0000000000000007E-2</v>
      </c>
      <c r="I777" t="s">
        <v>1829</v>
      </c>
      <c r="J777">
        <v>251.04419999999999</v>
      </c>
    </row>
    <row r="778" spans="1:10" x14ac:dyDescent="0.3">
      <c r="A778" t="s">
        <v>2602</v>
      </c>
      <c r="B778" s="2">
        <v>45472</v>
      </c>
      <c r="C778" t="s">
        <v>773</v>
      </c>
      <c r="D778" t="s">
        <v>1588</v>
      </c>
      <c r="E778" t="s">
        <v>1769</v>
      </c>
      <c r="F778">
        <v>3</v>
      </c>
      <c r="G778">
        <v>909.25</v>
      </c>
      <c r="H778">
        <v>0.28999999999999998</v>
      </c>
      <c r="I778" t="s">
        <v>1829</v>
      </c>
      <c r="J778">
        <v>1936.7025000000001</v>
      </c>
    </row>
    <row r="779" spans="1:10" x14ac:dyDescent="0.3">
      <c r="A779" t="s">
        <v>2603</v>
      </c>
      <c r="B779" s="2">
        <v>45331</v>
      </c>
      <c r="C779" t="s">
        <v>1136</v>
      </c>
      <c r="D779" t="s">
        <v>1730</v>
      </c>
      <c r="E779" t="s">
        <v>1794</v>
      </c>
      <c r="F779">
        <v>2</v>
      </c>
      <c r="G779">
        <v>229.81</v>
      </c>
      <c r="H779">
        <v>0.21</v>
      </c>
      <c r="I779" t="s">
        <v>1829</v>
      </c>
      <c r="J779">
        <v>363.09980000000002</v>
      </c>
    </row>
    <row r="780" spans="1:10" x14ac:dyDescent="0.3">
      <c r="A780" t="s">
        <v>2604</v>
      </c>
      <c r="B780" s="2">
        <v>45451</v>
      </c>
      <c r="C780" t="s">
        <v>147</v>
      </c>
      <c r="D780" t="s">
        <v>1704</v>
      </c>
      <c r="E780" t="s">
        <v>1801</v>
      </c>
      <c r="F780">
        <v>3</v>
      </c>
      <c r="G780">
        <v>442.36</v>
      </c>
      <c r="H780">
        <v>0.06</v>
      </c>
      <c r="I780" t="s">
        <v>1826</v>
      </c>
      <c r="J780">
        <v>1247.4552000000001</v>
      </c>
    </row>
    <row r="781" spans="1:10" x14ac:dyDescent="0.3">
      <c r="A781" t="s">
        <v>2605</v>
      </c>
      <c r="B781" s="2">
        <v>45386</v>
      </c>
      <c r="C781" t="s">
        <v>767</v>
      </c>
      <c r="D781" t="s">
        <v>1720</v>
      </c>
      <c r="E781" t="s">
        <v>1766</v>
      </c>
      <c r="F781">
        <v>3</v>
      </c>
      <c r="G781">
        <v>413.74</v>
      </c>
      <c r="H781">
        <v>0.01</v>
      </c>
      <c r="I781" t="s">
        <v>1824</v>
      </c>
      <c r="J781">
        <v>1228.8078</v>
      </c>
    </row>
    <row r="782" spans="1:10" x14ac:dyDescent="0.3">
      <c r="A782" t="s">
        <v>2606</v>
      </c>
      <c r="B782" s="2">
        <v>45477</v>
      </c>
      <c r="C782" t="s">
        <v>1524</v>
      </c>
      <c r="D782" t="s">
        <v>1726</v>
      </c>
      <c r="E782" t="s">
        <v>1799</v>
      </c>
      <c r="F782">
        <v>4</v>
      </c>
      <c r="G782">
        <v>79.75</v>
      </c>
      <c r="H782">
        <v>0.18</v>
      </c>
      <c r="I782" t="s">
        <v>1826</v>
      </c>
      <c r="J782">
        <v>261.58</v>
      </c>
    </row>
    <row r="783" spans="1:10" x14ac:dyDescent="0.3">
      <c r="A783" t="s">
        <v>2607</v>
      </c>
      <c r="B783" s="2">
        <v>45433</v>
      </c>
      <c r="C783" t="s">
        <v>1521</v>
      </c>
      <c r="D783" t="s">
        <v>1628</v>
      </c>
      <c r="E783" t="s">
        <v>1794</v>
      </c>
      <c r="F783">
        <v>4</v>
      </c>
      <c r="G783">
        <v>95.06</v>
      </c>
      <c r="H783">
        <v>0.03</v>
      </c>
      <c r="I783" t="s">
        <v>1824</v>
      </c>
      <c r="J783">
        <v>368.83280000000002</v>
      </c>
    </row>
    <row r="784" spans="1:10" x14ac:dyDescent="0.3">
      <c r="A784" t="s">
        <v>2608</v>
      </c>
      <c r="B784" s="2">
        <v>45759</v>
      </c>
      <c r="C784" t="s">
        <v>1292</v>
      </c>
      <c r="D784" t="s">
        <v>1744</v>
      </c>
      <c r="E784" t="s">
        <v>1779</v>
      </c>
      <c r="F784">
        <v>4</v>
      </c>
      <c r="G784">
        <v>107.08</v>
      </c>
      <c r="H784">
        <v>0.27</v>
      </c>
      <c r="I784" t="s">
        <v>1829</v>
      </c>
      <c r="J784">
        <v>312.67360000000002</v>
      </c>
    </row>
    <row r="785" spans="1:10" x14ac:dyDescent="0.3">
      <c r="A785" t="s">
        <v>2609</v>
      </c>
      <c r="B785" s="2">
        <v>45794</v>
      </c>
      <c r="C785" t="s">
        <v>1461</v>
      </c>
      <c r="D785" t="s">
        <v>1746</v>
      </c>
      <c r="E785" t="s">
        <v>1810</v>
      </c>
      <c r="F785">
        <v>1</v>
      </c>
      <c r="G785">
        <v>873.18</v>
      </c>
      <c r="H785">
        <v>0.03</v>
      </c>
      <c r="I785" t="s">
        <v>1829</v>
      </c>
      <c r="J785">
        <v>846.98459999999989</v>
      </c>
    </row>
    <row r="786" spans="1:10" x14ac:dyDescent="0.3">
      <c r="A786" t="s">
        <v>2610</v>
      </c>
      <c r="B786" s="2">
        <v>45764</v>
      </c>
      <c r="C786" t="s">
        <v>1178</v>
      </c>
      <c r="D786" t="s">
        <v>1688</v>
      </c>
      <c r="E786" t="s">
        <v>1810</v>
      </c>
      <c r="F786">
        <v>1</v>
      </c>
      <c r="G786">
        <v>914.75</v>
      </c>
      <c r="H786">
        <v>0.1</v>
      </c>
      <c r="I786" t="s">
        <v>1829</v>
      </c>
      <c r="J786">
        <v>823.27499999999998</v>
      </c>
    </row>
    <row r="787" spans="1:10" x14ac:dyDescent="0.3">
      <c r="A787" t="s">
        <v>2611</v>
      </c>
      <c r="B787" s="2">
        <v>45279</v>
      </c>
      <c r="C787" t="s">
        <v>188</v>
      </c>
      <c r="D787" t="s">
        <v>1694</v>
      </c>
      <c r="E787" t="s">
        <v>1797</v>
      </c>
      <c r="F787">
        <v>4</v>
      </c>
      <c r="G787">
        <v>457.33</v>
      </c>
      <c r="H787">
        <v>0.1</v>
      </c>
      <c r="I787" t="s">
        <v>1824</v>
      </c>
      <c r="J787">
        <v>1646.3879999999999</v>
      </c>
    </row>
    <row r="788" spans="1:10" x14ac:dyDescent="0.3">
      <c r="A788" t="s">
        <v>2612</v>
      </c>
      <c r="B788" s="2">
        <v>45602</v>
      </c>
      <c r="C788" t="s">
        <v>926</v>
      </c>
      <c r="D788" t="s">
        <v>1746</v>
      </c>
      <c r="E788" t="s">
        <v>1766</v>
      </c>
      <c r="F788">
        <v>3</v>
      </c>
      <c r="G788">
        <v>761.88</v>
      </c>
      <c r="H788">
        <v>0.23</v>
      </c>
      <c r="I788" t="s">
        <v>1826</v>
      </c>
      <c r="J788">
        <v>1759.9428</v>
      </c>
    </row>
    <row r="789" spans="1:10" x14ac:dyDescent="0.3">
      <c r="A789" t="s">
        <v>2613</v>
      </c>
      <c r="B789" s="2">
        <v>45793</v>
      </c>
      <c r="C789" t="s">
        <v>585</v>
      </c>
      <c r="D789" t="s">
        <v>1622</v>
      </c>
      <c r="E789" t="s">
        <v>1813</v>
      </c>
      <c r="F789">
        <v>4</v>
      </c>
      <c r="G789">
        <v>122.87</v>
      </c>
      <c r="H789">
        <v>0.13</v>
      </c>
      <c r="I789" t="s">
        <v>1824</v>
      </c>
      <c r="J789">
        <v>427.58760000000001</v>
      </c>
    </row>
    <row r="790" spans="1:10" x14ac:dyDescent="0.3">
      <c r="A790" t="s">
        <v>2614</v>
      </c>
      <c r="B790" s="2">
        <v>45778</v>
      </c>
      <c r="C790" t="s">
        <v>1464</v>
      </c>
      <c r="D790" t="s">
        <v>1694</v>
      </c>
      <c r="E790" t="s">
        <v>1769</v>
      </c>
      <c r="F790">
        <v>4</v>
      </c>
      <c r="G790">
        <v>753</v>
      </c>
      <c r="H790">
        <v>0.28000000000000003</v>
      </c>
      <c r="I790" t="s">
        <v>1829</v>
      </c>
      <c r="J790">
        <v>2168.64</v>
      </c>
    </row>
    <row r="791" spans="1:10" x14ac:dyDescent="0.3">
      <c r="A791" t="s">
        <v>2615</v>
      </c>
      <c r="B791" s="2">
        <v>45325</v>
      </c>
      <c r="C791" t="s">
        <v>1157</v>
      </c>
      <c r="D791" t="s">
        <v>1555</v>
      </c>
      <c r="E791" t="s">
        <v>1773</v>
      </c>
      <c r="F791">
        <v>2</v>
      </c>
      <c r="G791">
        <v>788.05</v>
      </c>
      <c r="H791">
        <v>0.21</v>
      </c>
      <c r="I791" t="s">
        <v>1824</v>
      </c>
      <c r="J791">
        <v>1245.1189999999999</v>
      </c>
    </row>
    <row r="792" spans="1:10" x14ac:dyDescent="0.3">
      <c r="A792" t="s">
        <v>2616</v>
      </c>
      <c r="B792" s="2">
        <v>45875</v>
      </c>
      <c r="C792" t="s">
        <v>1425</v>
      </c>
      <c r="D792" t="s">
        <v>1712</v>
      </c>
      <c r="E792" t="s">
        <v>1789</v>
      </c>
      <c r="F792">
        <v>2</v>
      </c>
      <c r="G792">
        <v>807.1</v>
      </c>
      <c r="H792">
        <v>0.28999999999999998</v>
      </c>
      <c r="I792" t="s">
        <v>1824</v>
      </c>
      <c r="J792">
        <v>1146.0820000000001</v>
      </c>
    </row>
    <row r="793" spans="1:10" x14ac:dyDescent="0.3">
      <c r="A793" t="s">
        <v>2617</v>
      </c>
      <c r="B793" s="2">
        <v>45320</v>
      </c>
      <c r="C793" t="s">
        <v>458</v>
      </c>
      <c r="D793" t="s">
        <v>1562</v>
      </c>
      <c r="E793" t="s">
        <v>1757</v>
      </c>
      <c r="F793">
        <v>2</v>
      </c>
      <c r="G793">
        <v>443.09</v>
      </c>
      <c r="H793">
        <v>0.02</v>
      </c>
      <c r="I793" t="s">
        <v>1826</v>
      </c>
      <c r="J793">
        <v>868.45639999999992</v>
      </c>
    </row>
    <row r="794" spans="1:10" x14ac:dyDescent="0.3">
      <c r="A794" t="s">
        <v>2618</v>
      </c>
      <c r="B794" s="2">
        <v>45870</v>
      </c>
      <c r="C794" t="s">
        <v>1443</v>
      </c>
      <c r="D794" t="s">
        <v>1586</v>
      </c>
      <c r="E794" t="s">
        <v>1801</v>
      </c>
      <c r="F794">
        <v>1</v>
      </c>
      <c r="G794">
        <v>512.16</v>
      </c>
      <c r="H794">
        <v>0.02</v>
      </c>
      <c r="I794" t="s">
        <v>1829</v>
      </c>
      <c r="J794">
        <v>501.91680000000002</v>
      </c>
    </row>
    <row r="795" spans="1:10" x14ac:dyDescent="0.3">
      <c r="A795" t="s">
        <v>2619</v>
      </c>
      <c r="B795" s="2">
        <v>45577</v>
      </c>
      <c r="C795" t="s">
        <v>678</v>
      </c>
      <c r="D795" t="s">
        <v>1630</v>
      </c>
      <c r="E795" t="s">
        <v>1810</v>
      </c>
      <c r="F795">
        <v>2</v>
      </c>
      <c r="G795">
        <v>602.54999999999995</v>
      </c>
      <c r="H795">
        <v>0.23</v>
      </c>
      <c r="I795" t="s">
        <v>1829</v>
      </c>
      <c r="J795">
        <v>927.92699999999991</v>
      </c>
    </row>
    <row r="796" spans="1:10" x14ac:dyDescent="0.3">
      <c r="A796" t="s">
        <v>2620</v>
      </c>
      <c r="B796" s="2">
        <v>45745</v>
      </c>
      <c r="C796" t="s">
        <v>547</v>
      </c>
      <c r="D796" t="s">
        <v>1632</v>
      </c>
      <c r="E796" t="s">
        <v>1752</v>
      </c>
      <c r="F796">
        <v>3</v>
      </c>
      <c r="G796">
        <v>846.19</v>
      </c>
      <c r="H796">
        <v>0.09</v>
      </c>
      <c r="I796" t="s">
        <v>1829</v>
      </c>
      <c r="J796">
        <v>2310.0987</v>
      </c>
    </row>
    <row r="797" spans="1:10" x14ac:dyDescent="0.3">
      <c r="A797" t="s">
        <v>2621</v>
      </c>
      <c r="B797" s="2">
        <v>45772</v>
      </c>
      <c r="C797" t="s">
        <v>1026</v>
      </c>
      <c r="D797" t="s">
        <v>1686</v>
      </c>
      <c r="E797" t="s">
        <v>1782</v>
      </c>
      <c r="F797">
        <v>1</v>
      </c>
      <c r="G797">
        <v>506.73</v>
      </c>
      <c r="H797">
        <v>0.28999999999999998</v>
      </c>
      <c r="I797" t="s">
        <v>1824</v>
      </c>
      <c r="J797">
        <v>359.7783</v>
      </c>
    </row>
    <row r="798" spans="1:10" x14ac:dyDescent="0.3">
      <c r="A798" t="s">
        <v>2622</v>
      </c>
      <c r="B798" s="2">
        <v>45299</v>
      </c>
      <c r="C798" t="s">
        <v>198</v>
      </c>
      <c r="D798" t="s">
        <v>1650</v>
      </c>
      <c r="E798" t="s">
        <v>1804</v>
      </c>
      <c r="F798">
        <v>1</v>
      </c>
      <c r="G798">
        <v>408.66</v>
      </c>
      <c r="H798">
        <v>0.13</v>
      </c>
      <c r="I798" t="s">
        <v>1829</v>
      </c>
      <c r="J798">
        <v>355.5342</v>
      </c>
    </row>
    <row r="799" spans="1:10" x14ac:dyDescent="0.3">
      <c r="A799" t="s">
        <v>2623</v>
      </c>
      <c r="B799" s="2">
        <v>45447</v>
      </c>
      <c r="C799" t="s">
        <v>387</v>
      </c>
      <c r="D799" t="s">
        <v>1562</v>
      </c>
      <c r="E799" t="s">
        <v>1807</v>
      </c>
      <c r="F799">
        <v>3</v>
      </c>
      <c r="G799">
        <v>170.48</v>
      </c>
      <c r="H799">
        <v>0.06</v>
      </c>
      <c r="I799" t="s">
        <v>1829</v>
      </c>
      <c r="J799">
        <v>480.75359999999989</v>
      </c>
    </row>
    <row r="800" spans="1:10" x14ac:dyDescent="0.3">
      <c r="A800" t="s">
        <v>2624</v>
      </c>
      <c r="B800" s="2">
        <v>45717</v>
      </c>
      <c r="C800" t="s">
        <v>347</v>
      </c>
      <c r="D800" t="s">
        <v>1584</v>
      </c>
      <c r="E800" t="s">
        <v>1786</v>
      </c>
      <c r="F800">
        <v>1</v>
      </c>
      <c r="G800">
        <v>423.48</v>
      </c>
      <c r="H800">
        <v>0.18</v>
      </c>
      <c r="I800" t="s">
        <v>1826</v>
      </c>
      <c r="J800">
        <v>347.25360000000012</v>
      </c>
    </row>
    <row r="801" spans="1:10" x14ac:dyDescent="0.3">
      <c r="A801" t="s">
        <v>2625</v>
      </c>
      <c r="B801" s="2">
        <v>45213</v>
      </c>
      <c r="C801" t="s">
        <v>755</v>
      </c>
      <c r="D801" t="s">
        <v>1732</v>
      </c>
      <c r="E801" t="s">
        <v>1792</v>
      </c>
      <c r="F801">
        <v>4</v>
      </c>
      <c r="G801">
        <v>23.57</v>
      </c>
      <c r="H801">
        <v>0.1</v>
      </c>
      <c r="I801" t="s">
        <v>1824</v>
      </c>
      <c r="J801">
        <v>84.852000000000004</v>
      </c>
    </row>
    <row r="802" spans="1:10" x14ac:dyDescent="0.3">
      <c r="A802" t="s">
        <v>2626</v>
      </c>
      <c r="B802" s="2">
        <v>45837</v>
      </c>
      <c r="C802" t="s">
        <v>1190</v>
      </c>
      <c r="D802" t="s">
        <v>1632</v>
      </c>
      <c r="E802" t="s">
        <v>1810</v>
      </c>
      <c r="F802">
        <v>2</v>
      </c>
      <c r="G802">
        <v>953.26</v>
      </c>
      <c r="H802">
        <v>0.1</v>
      </c>
      <c r="I802" t="s">
        <v>1829</v>
      </c>
      <c r="J802">
        <v>1715.8679999999999</v>
      </c>
    </row>
    <row r="803" spans="1:10" x14ac:dyDescent="0.3">
      <c r="A803" t="s">
        <v>2627</v>
      </c>
      <c r="B803" s="2">
        <v>45277</v>
      </c>
      <c r="C803" t="s">
        <v>1089</v>
      </c>
      <c r="D803" t="s">
        <v>1694</v>
      </c>
      <c r="E803" t="s">
        <v>1779</v>
      </c>
      <c r="F803">
        <v>3</v>
      </c>
      <c r="G803">
        <v>405.13</v>
      </c>
      <c r="H803">
        <v>0.14000000000000001</v>
      </c>
      <c r="I803" t="s">
        <v>1829</v>
      </c>
      <c r="J803">
        <v>1045.2354</v>
      </c>
    </row>
    <row r="804" spans="1:10" x14ac:dyDescent="0.3">
      <c r="A804" t="s">
        <v>2628</v>
      </c>
      <c r="B804" s="2">
        <v>45248</v>
      </c>
      <c r="C804" t="s">
        <v>1065</v>
      </c>
      <c r="D804" t="s">
        <v>1549</v>
      </c>
      <c r="E804" t="s">
        <v>1769</v>
      </c>
      <c r="F804">
        <v>2</v>
      </c>
      <c r="G804">
        <v>333.83</v>
      </c>
      <c r="H804">
        <v>0.26</v>
      </c>
      <c r="I804" t="s">
        <v>1826</v>
      </c>
      <c r="J804">
        <v>494.0684</v>
      </c>
    </row>
    <row r="805" spans="1:10" x14ac:dyDescent="0.3">
      <c r="A805" t="s">
        <v>2629</v>
      </c>
      <c r="B805" s="2">
        <v>45741</v>
      </c>
      <c r="C805" t="s">
        <v>1047</v>
      </c>
      <c r="D805" t="s">
        <v>1730</v>
      </c>
      <c r="E805" t="s">
        <v>1766</v>
      </c>
      <c r="F805">
        <v>2</v>
      </c>
      <c r="G805">
        <v>727.18</v>
      </c>
      <c r="H805">
        <v>0.22</v>
      </c>
      <c r="I805" t="s">
        <v>1826</v>
      </c>
      <c r="J805">
        <v>1134.4007999999999</v>
      </c>
    </row>
    <row r="806" spans="1:10" x14ac:dyDescent="0.3">
      <c r="A806" t="s">
        <v>2630</v>
      </c>
      <c r="B806" s="2">
        <v>45778</v>
      </c>
      <c r="C806" t="s">
        <v>966</v>
      </c>
      <c r="D806" t="s">
        <v>1555</v>
      </c>
      <c r="E806" t="s">
        <v>1789</v>
      </c>
      <c r="F806">
        <v>2</v>
      </c>
      <c r="G806">
        <v>516.02</v>
      </c>
      <c r="H806">
        <v>0.19</v>
      </c>
      <c r="I806" t="s">
        <v>1829</v>
      </c>
      <c r="J806">
        <v>835.95240000000001</v>
      </c>
    </row>
    <row r="807" spans="1:10" x14ac:dyDescent="0.3">
      <c r="A807" t="s">
        <v>2631</v>
      </c>
      <c r="B807" s="2">
        <v>45361</v>
      </c>
      <c r="C807" t="s">
        <v>932</v>
      </c>
      <c r="D807" t="s">
        <v>1632</v>
      </c>
      <c r="E807" t="s">
        <v>1792</v>
      </c>
      <c r="F807">
        <v>2</v>
      </c>
      <c r="G807">
        <v>705.61</v>
      </c>
      <c r="H807">
        <v>0.28000000000000003</v>
      </c>
      <c r="I807" t="s">
        <v>1824</v>
      </c>
      <c r="J807">
        <v>1016.0784</v>
      </c>
    </row>
    <row r="808" spans="1:10" x14ac:dyDescent="0.3">
      <c r="A808" t="s">
        <v>2632</v>
      </c>
      <c r="B808" s="2">
        <v>45414</v>
      </c>
      <c r="C808" t="s">
        <v>875</v>
      </c>
      <c r="D808" t="s">
        <v>1716</v>
      </c>
      <c r="E808" t="s">
        <v>1782</v>
      </c>
      <c r="F808">
        <v>3</v>
      </c>
      <c r="G808">
        <v>654.47</v>
      </c>
      <c r="H808">
        <v>0.18</v>
      </c>
      <c r="I808" t="s">
        <v>1829</v>
      </c>
      <c r="J808">
        <v>1609.9962</v>
      </c>
    </row>
    <row r="809" spans="1:10" x14ac:dyDescent="0.3">
      <c r="A809" t="s">
        <v>2633</v>
      </c>
      <c r="B809" s="2">
        <v>45734</v>
      </c>
      <c r="C809" t="s">
        <v>568</v>
      </c>
      <c r="D809" t="s">
        <v>1724</v>
      </c>
      <c r="E809" t="s">
        <v>1801</v>
      </c>
      <c r="F809">
        <v>2</v>
      </c>
      <c r="G809">
        <v>315.27</v>
      </c>
      <c r="H809">
        <v>0.23</v>
      </c>
      <c r="I809" t="s">
        <v>1824</v>
      </c>
      <c r="J809">
        <v>485.51580000000001</v>
      </c>
    </row>
    <row r="810" spans="1:10" x14ac:dyDescent="0.3">
      <c r="A810" t="s">
        <v>2634</v>
      </c>
      <c r="B810" s="2">
        <v>45623</v>
      </c>
      <c r="C810" t="s">
        <v>719</v>
      </c>
      <c r="D810" t="s">
        <v>1604</v>
      </c>
      <c r="E810" t="s">
        <v>1761</v>
      </c>
      <c r="F810">
        <v>1</v>
      </c>
      <c r="G810">
        <v>974.47</v>
      </c>
      <c r="H810">
        <v>0.05</v>
      </c>
      <c r="I810" t="s">
        <v>1824</v>
      </c>
      <c r="J810">
        <v>925.74649999999997</v>
      </c>
    </row>
    <row r="811" spans="1:10" x14ac:dyDescent="0.3">
      <c r="A811" t="s">
        <v>2635</v>
      </c>
      <c r="B811" s="2">
        <v>45340</v>
      </c>
      <c r="C811" t="s">
        <v>247</v>
      </c>
      <c r="D811" t="s">
        <v>1549</v>
      </c>
      <c r="E811" t="s">
        <v>1769</v>
      </c>
      <c r="F811">
        <v>2</v>
      </c>
      <c r="G811">
        <v>803.3</v>
      </c>
      <c r="H811">
        <v>0.17</v>
      </c>
      <c r="I811" t="s">
        <v>1824</v>
      </c>
      <c r="J811">
        <v>1333.4780000000001</v>
      </c>
    </row>
    <row r="812" spans="1:10" x14ac:dyDescent="0.3">
      <c r="A812" t="s">
        <v>2636</v>
      </c>
      <c r="B812" s="2">
        <v>45447</v>
      </c>
      <c r="C812" t="s">
        <v>63</v>
      </c>
      <c r="D812" t="s">
        <v>1549</v>
      </c>
      <c r="E812" t="s">
        <v>1789</v>
      </c>
      <c r="F812">
        <v>4</v>
      </c>
      <c r="G812">
        <v>863.87</v>
      </c>
      <c r="H812">
        <v>0.21</v>
      </c>
      <c r="I812" t="s">
        <v>1829</v>
      </c>
      <c r="J812">
        <v>2729.8292000000001</v>
      </c>
    </row>
    <row r="813" spans="1:10" x14ac:dyDescent="0.3">
      <c r="A813" t="s">
        <v>2637</v>
      </c>
      <c r="B813" s="2">
        <v>45513</v>
      </c>
      <c r="C813" t="s">
        <v>1446</v>
      </c>
      <c r="D813" t="s">
        <v>1708</v>
      </c>
      <c r="E813" t="s">
        <v>1810</v>
      </c>
      <c r="F813">
        <v>1</v>
      </c>
      <c r="G813">
        <v>450.11</v>
      </c>
      <c r="H813">
        <v>0.17</v>
      </c>
      <c r="I813" t="s">
        <v>1824</v>
      </c>
      <c r="J813">
        <v>373.59129999999999</v>
      </c>
    </row>
    <row r="814" spans="1:10" x14ac:dyDescent="0.3">
      <c r="A814" t="s">
        <v>2638</v>
      </c>
      <c r="B814" s="2">
        <v>45486</v>
      </c>
      <c r="C814" t="s">
        <v>740</v>
      </c>
      <c r="D814" t="s">
        <v>1684</v>
      </c>
      <c r="E814" t="s">
        <v>1797</v>
      </c>
      <c r="F814">
        <v>1</v>
      </c>
      <c r="G814">
        <v>289.82</v>
      </c>
      <c r="H814">
        <v>0.18</v>
      </c>
      <c r="I814" t="s">
        <v>1829</v>
      </c>
      <c r="J814">
        <v>237.6524</v>
      </c>
    </row>
    <row r="815" spans="1:10" x14ac:dyDescent="0.3">
      <c r="A815" t="s">
        <v>2639</v>
      </c>
      <c r="B815" s="2">
        <v>45890</v>
      </c>
      <c r="C815" t="s">
        <v>1050</v>
      </c>
      <c r="D815" t="s">
        <v>1656</v>
      </c>
      <c r="E815" t="s">
        <v>1789</v>
      </c>
      <c r="F815">
        <v>4</v>
      </c>
      <c r="G815">
        <v>250.64</v>
      </c>
      <c r="H815">
        <v>0.1</v>
      </c>
      <c r="I815" t="s">
        <v>1826</v>
      </c>
      <c r="J815">
        <v>902.30399999999997</v>
      </c>
    </row>
    <row r="816" spans="1:10" x14ac:dyDescent="0.3">
      <c r="A816" t="s">
        <v>2640</v>
      </c>
      <c r="B816" s="2">
        <v>45876</v>
      </c>
      <c r="C816" t="s">
        <v>911</v>
      </c>
      <c r="D816" t="s">
        <v>1686</v>
      </c>
      <c r="E816" t="s">
        <v>1813</v>
      </c>
      <c r="F816">
        <v>4</v>
      </c>
      <c r="G816">
        <v>373.49</v>
      </c>
      <c r="H816">
        <v>0.16</v>
      </c>
      <c r="I816" t="s">
        <v>1829</v>
      </c>
      <c r="J816">
        <v>1254.9264000000001</v>
      </c>
    </row>
    <row r="817" spans="1:10" x14ac:dyDescent="0.3">
      <c r="A817" t="s">
        <v>2641</v>
      </c>
      <c r="B817" s="2">
        <v>45398</v>
      </c>
      <c r="C817" t="s">
        <v>244</v>
      </c>
      <c r="D817" t="s">
        <v>1551</v>
      </c>
      <c r="E817" t="s">
        <v>1786</v>
      </c>
      <c r="F817">
        <v>4</v>
      </c>
      <c r="G817">
        <v>348.91</v>
      </c>
      <c r="H817">
        <v>0.18</v>
      </c>
      <c r="I817" t="s">
        <v>1826</v>
      </c>
      <c r="J817">
        <v>1144.4248</v>
      </c>
    </row>
    <row r="818" spans="1:10" x14ac:dyDescent="0.3">
      <c r="A818" t="s">
        <v>2642</v>
      </c>
      <c r="B818" s="2">
        <v>45390</v>
      </c>
      <c r="C818" t="s">
        <v>387</v>
      </c>
      <c r="D818" t="s">
        <v>1736</v>
      </c>
      <c r="E818" t="s">
        <v>1807</v>
      </c>
      <c r="F818">
        <v>4</v>
      </c>
      <c r="G818">
        <v>212.96</v>
      </c>
      <c r="H818">
        <v>0.17</v>
      </c>
      <c r="I818" t="s">
        <v>1824</v>
      </c>
      <c r="J818">
        <v>707.02719999999999</v>
      </c>
    </row>
    <row r="819" spans="1:10" x14ac:dyDescent="0.3">
      <c r="A819" t="s">
        <v>2643</v>
      </c>
      <c r="B819" s="2">
        <v>45406</v>
      </c>
      <c r="C819" t="s">
        <v>625</v>
      </c>
      <c r="D819" t="s">
        <v>1602</v>
      </c>
      <c r="E819" t="s">
        <v>1813</v>
      </c>
      <c r="F819">
        <v>3</v>
      </c>
      <c r="G819">
        <v>871.34</v>
      </c>
      <c r="H819">
        <v>0.11</v>
      </c>
      <c r="I819" t="s">
        <v>1829</v>
      </c>
      <c r="J819">
        <v>2326.4778000000001</v>
      </c>
    </row>
    <row r="820" spans="1:10" x14ac:dyDescent="0.3">
      <c r="A820" t="s">
        <v>2644</v>
      </c>
      <c r="B820" s="2">
        <v>45844</v>
      </c>
      <c r="C820" t="s">
        <v>356</v>
      </c>
      <c r="D820" t="s">
        <v>1736</v>
      </c>
      <c r="E820" t="s">
        <v>1752</v>
      </c>
      <c r="F820">
        <v>2</v>
      </c>
      <c r="G820">
        <v>698.94</v>
      </c>
      <c r="H820">
        <v>0.06</v>
      </c>
      <c r="I820" t="s">
        <v>1824</v>
      </c>
      <c r="J820">
        <v>1314.0072</v>
      </c>
    </row>
    <row r="821" spans="1:10" x14ac:dyDescent="0.3">
      <c r="A821" t="s">
        <v>2645</v>
      </c>
      <c r="B821" s="2">
        <v>45697</v>
      </c>
      <c r="C821" t="s">
        <v>996</v>
      </c>
      <c r="D821" t="s">
        <v>1696</v>
      </c>
      <c r="E821" t="s">
        <v>1752</v>
      </c>
      <c r="F821">
        <v>1</v>
      </c>
      <c r="G821">
        <v>719.94</v>
      </c>
      <c r="H821">
        <v>0.23</v>
      </c>
      <c r="I821" t="s">
        <v>1829</v>
      </c>
      <c r="J821">
        <v>554.35380000000009</v>
      </c>
    </row>
    <row r="822" spans="1:10" x14ac:dyDescent="0.3">
      <c r="A822" t="s">
        <v>2646</v>
      </c>
      <c r="B822" s="2">
        <v>45607</v>
      </c>
      <c r="C822" t="s">
        <v>36</v>
      </c>
      <c r="D822" t="s">
        <v>1604</v>
      </c>
      <c r="E822" t="s">
        <v>1769</v>
      </c>
      <c r="F822">
        <v>2</v>
      </c>
      <c r="G822">
        <v>278.16000000000003</v>
      </c>
      <c r="H822">
        <v>0.22</v>
      </c>
      <c r="I822" t="s">
        <v>1826</v>
      </c>
      <c r="J822">
        <v>433.92960000000011</v>
      </c>
    </row>
    <row r="823" spans="1:10" x14ac:dyDescent="0.3">
      <c r="A823" t="s">
        <v>2647</v>
      </c>
      <c r="B823" s="2">
        <v>45307</v>
      </c>
      <c r="C823" t="s">
        <v>202</v>
      </c>
      <c r="D823" t="s">
        <v>1646</v>
      </c>
      <c r="E823" t="s">
        <v>1773</v>
      </c>
      <c r="F823">
        <v>1</v>
      </c>
      <c r="G823">
        <v>678.9</v>
      </c>
      <c r="H823">
        <v>0.17</v>
      </c>
      <c r="I823" t="s">
        <v>1824</v>
      </c>
      <c r="J823">
        <v>563.48699999999997</v>
      </c>
    </row>
    <row r="824" spans="1:10" x14ac:dyDescent="0.3">
      <c r="A824" t="s">
        <v>2648</v>
      </c>
      <c r="B824" s="2">
        <v>45520</v>
      </c>
      <c r="C824" t="s">
        <v>71</v>
      </c>
      <c r="D824" t="s">
        <v>1598</v>
      </c>
      <c r="E824" t="s">
        <v>1801</v>
      </c>
      <c r="F824">
        <v>4</v>
      </c>
      <c r="G824">
        <v>94.13</v>
      </c>
      <c r="H824">
        <v>0.15</v>
      </c>
      <c r="I824" t="s">
        <v>1824</v>
      </c>
      <c r="J824">
        <v>320.04199999999997</v>
      </c>
    </row>
    <row r="825" spans="1:10" x14ac:dyDescent="0.3">
      <c r="A825" t="s">
        <v>2649</v>
      </c>
      <c r="B825" s="2">
        <v>45933</v>
      </c>
      <c r="C825" t="s">
        <v>1365</v>
      </c>
      <c r="D825" t="s">
        <v>1636</v>
      </c>
      <c r="E825" t="s">
        <v>1757</v>
      </c>
      <c r="F825">
        <v>4</v>
      </c>
      <c r="G825">
        <v>415.02</v>
      </c>
      <c r="H825">
        <v>0.01</v>
      </c>
      <c r="I825" t="s">
        <v>1826</v>
      </c>
      <c r="J825">
        <v>1643.4792</v>
      </c>
    </row>
    <row r="826" spans="1:10" x14ac:dyDescent="0.3">
      <c r="A826" t="s">
        <v>2650</v>
      </c>
      <c r="B826" s="2">
        <v>45841</v>
      </c>
      <c r="C826" t="s">
        <v>195</v>
      </c>
      <c r="D826" t="s">
        <v>1570</v>
      </c>
      <c r="E826" t="s">
        <v>1769</v>
      </c>
      <c r="F826">
        <v>4</v>
      </c>
      <c r="G826">
        <v>780.07</v>
      </c>
      <c r="H826">
        <v>0.03</v>
      </c>
      <c r="I826" t="s">
        <v>1824</v>
      </c>
      <c r="J826">
        <v>3026.6716000000001</v>
      </c>
    </row>
    <row r="827" spans="1:10" x14ac:dyDescent="0.3">
      <c r="A827" t="s">
        <v>2651</v>
      </c>
      <c r="B827" s="2">
        <v>45877</v>
      </c>
      <c r="C827" t="s">
        <v>1328</v>
      </c>
      <c r="D827" t="s">
        <v>1622</v>
      </c>
      <c r="E827" t="s">
        <v>1801</v>
      </c>
      <c r="F827">
        <v>4</v>
      </c>
      <c r="G827">
        <v>184.57</v>
      </c>
      <c r="H827">
        <v>0.28000000000000003</v>
      </c>
      <c r="I827" t="s">
        <v>1824</v>
      </c>
      <c r="J827">
        <v>531.5616</v>
      </c>
    </row>
    <row r="828" spans="1:10" x14ac:dyDescent="0.3">
      <c r="A828" t="s">
        <v>2652</v>
      </c>
      <c r="B828" s="2">
        <v>45532</v>
      </c>
      <c r="C828" t="s">
        <v>911</v>
      </c>
      <c r="D828" t="s">
        <v>1678</v>
      </c>
      <c r="E828" t="s">
        <v>1769</v>
      </c>
      <c r="F828">
        <v>4</v>
      </c>
      <c r="G828">
        <v>277.58</v>
      </c>
      <c r="H828">
        <v>0.22</v>
      </c>
      <c r="I828" t="s">
        <v>1826</v>
      </c>
      <c r="J828">
        <v>866.04959999999994</v>
      </c>
    </row>
    <row r="829" spans="1:10" x14ac:dyDescent="0.3">
      <c r="A829" t="s">
        <v>2653</v>
      </c>
      <c r="B829" s="2">
        <v>45734</v>
      </c>
      <c r="C829" t="s">
        <v>369</v>
      </c>
      <c r="D829" t="s">
        <v>1610</v>
      </c>
      <c r="E829" t="s">
        <v>1766</v>
      </c>
      <c r="F829">
        <v>1</v>
      </c>
      <c r="G829">
        <v>36.799999999999997</v>
      </c>
      <c r="H829">
        <v>0.18</v>
      </c>
      <c r="I829" t="s">
        <v>1824</v>
      </c>
      <c r="J829">
        <v>30.175999999999998</v>
      </c>
    </row>
    <row r="830" spans="1:10" x14ac:dyDescent="0.3">
      <c r="A830" t="s">
        <v>2654</v>
      </c>
      <c r="B830" s="2">
        <v>45809</v>
      </c>
      <c r="C830" t="s">
        <v>1115</v>
      </c>
      <c r="D830" t="s">
        <v>1724</v>
      </c>
      <c r="E830" t="s">
        <v>1776</v>
      </c>
      <c r="F830">
        <v>1</v>
      </c>
      <c r="G830">
        <v>539.37</v>
      </c>
      <c r="H830">
        <v>0.14000000000000001</v>
      </c>
      <c r="I830" t="s">
        <v>1824</v>
      </c>
      <c r="J830">
        <v>463.85820000000001</v>
      </c>
    </row>
    <row r="831" spans="1:10" x14ac:dyDescent="0.3">
      <c r="A831" t="s">
        <v>2655</v>
      </c>
      <c r="B831" s="2">
        <v>45760</v>
      </c>
      <c r="C831" t="s">
        <v>321</v>
      </c>
      <c r="D831" t="s">
        <v>1588</v>
      </c>
      <c r="E831" t="s">
        <v>1810</v>
      </c>
      <c r="F831">
        <v>1</v>
      </c>
      <c r="G831">
        <v>27.83</v>
      </c>
      <c r="H831">
        <v>0.3</v>
      </c>
      <c r="I831" t="s">
        <v>1826</v>
      </c>
      <c r="J831">
        <v>19.481000000000002</v>
      </c>
    </row>
    <row r="832" spans="1:10" x14ac:dyDescent="0.3">
      <c r="A832" t="s">
        <v>2656</v>
      </c>
      <c r="B832" s="2">
        <v>45456</v>
      </c>
      <c r="C832" t="s">
        <v>899</v>
      </c>
      <c r="D832" t="s">
        <v>1688</v>
      </c>
      <c r="E832" t="s">
        <v>1769</v>
      </c>
      <c r="F832">
        <v>3</v>
      </c>
      <c r="G832">
        <v>698.72</v>
      </c>
      <c r="H832">
        <v>0.28000000000000003</v>
      </c>
      <c r="I832" t="s">
        <v>1829</v>
      </c>
      <c r="J832">
        <v>1509.2352000000001</v>
      </c>
    </row>
    <row r="833" spans="1:10" x14ac:dyDescent="0.3">
      <c r="A833" t="s">
        <v>2657</v>
      </c>
      <c r="B833" s="2">
        <v>45698</v>
      </c>
      <c r="C833" t="s">
        <v>59</v>
      </c>
      <c r="D833" t="s">
        <v>1700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1590</v>
      </c>
      <c r="E835" t="s">
        <v>1799</v>
      </c>
      <c r="F835">
        <v>1</v>
      </c>
      <c r="G835">
        <v>977.97</v>
      </c>
      <c r="H835">
        <v>0.06</v>
      </c>
      <c r="I835" t="s">
        <v>1829</v>
      </c>
      <c r="J835">
        <v>919.29179999999997</v>
      </c>
    </row>
    <row r="836" spans="1:10" x14ac:dyDescent="0.3">
      <c r="A836" t="s">
        <v>2660</v>
      </c>
      <c r="B836" s="2">
        <v>45310</v>
      </c>
      <c r="C836" t="s">
        <v>1154</v>
      </c>
      <c r="D836" t="s">
        <v>1714</v>
      </c>
      <c r="E836" t="s">
        <v>1794</v>
      </c>
      <c r="F836">
        <v>4</v>
      </c>
      <c r="G836">
        <v>354.65</v>
      </c>
      <c r="H836">
        <v>0.19</v>
      </c>
      <c r="I836" t="s">
        <v>1824</v>
      </c>
      <c r="J836">
        <v>1149.066</v>
      </c>
    </row>
    <row r="837" spans="1:10" x14ac:dyDescent="0.3">
      <c r="A837" t="s">
        <v>2661</v>
      </c>
      <c r="B837" s="2">
        <v>45376</v>
      </c>
      <c r="C837" t="s">
        <v>899</v>
      </c>
      <c r="D837" t="s">
        <v>1684</v>
      </c>
      <c r="E837" t="s">
        <v>1813</v>
      </c>
      <c r="F837">
        <v>1</v>
      </c>
      <c r="G837">
        <v>671.62</v>
      </c>
      <c r="H837">
        <v>0.09</v>
      </c>
      <c r="I837" t="s">
        <v>1829</v>
      </c>
      <c r="J837">
        <v>611.17420000000004</v>
      </c>
    </row>
    <row r="838" spans="1:10" x14ac:dyDescent="0.3">
      <c r="A838" t="s">
        <v>2662</v>
      </c>
      <c r="B838" s="2">
        <v>45914</v>
      </c>
      <c r="C838" t="s">
        <v>999</v>
      </c>
      <c r="D838" t="s">
        <v>1712</v>
      </c>
      <c r="E838" t="s">
        <v>1766</v>
      </c>
      <c r="F838">
        <v>1</v>
      </c>
      <c r="G838">
        <v>867.32</v>
      </c>
      <c r="H838">
        <v>0.28999999999999998</v>
      </c>
      <c r="I838" t="s">
        <v>1826</v>
      </c>
      <c r="J838">
        <v>615.79719999999998</v>
      </c>
    </row>
    <row r="839" spans="1:10" x14ac:dyDescent="0.3">
      <c r="A839" t="s">
        <v>2663</v>
      </c>
      <c r="B839" s="2">
        <v>45336</v>
      </c>
      <c r="C839" t="s">
        <v>295</v>
      </c>
      <c r="D839" t="s">
        <v>1568</v>
      </c>
      <c r="E839" t="s">
        <v>1794</v>
      </c>
      <c r="F839">
        <v>3</v>
      </c>
      <c r="G839">
        <v>240.27</v>
      </c>
      <c r="H839">
        <v>0.15</v>
      </c>
      <c r="I839" t="s">
        <v>1826</v>
      </c>
      <c r="J839">
        <v>612.68850000000009</v>
      </c>
    </row>
    <row r="840" spans="1:10" x14ac:dyDescent="0.3">
      <c r="A840" t="s">
        <v>2664</v>
      </c>
      <c r="B840" s="2">
        <v>45728</v>
      </c>
      <c r="C840" t="s">
        <v>275</v>
      </c>
      <c r="D840" t="s">
        <v>1604</v>
      </c>
      <c r="E840" t="s">
        <v>1804</v>
      </c>
      <c r="F840">
        <v>2</v>
      </c>
      <c r="G840">
        <v>619.12</v>
      </c>
      <c r="H840">
        <v>0.28000000000000003</v>
      </c>
      <c r="I840" t="s">
        <v>1829</v>
      </c>
      <c r="J840">
        <v>891.53279999999995</v>
      </c>
    </row>
    <row r="841" spans="1:10" x14ac:dyDescent="0.3">
      <c r="A841" t="s">
        <v>2665</v>
      </c>
      <c r="B841" s="2">
        <v>45755</v>
      </c>
      <c r="C841" t="s">
        <v>693</v>
      </c>
      <c r="D841" t="s">
        <v>1722</v>
      </c>
      <c r="E841" t="s">
        <v>1752</v>
      </c>
      <c r="F841">
        <v>3</v>
      </c>
      <c r="G841">
        <v>693.42</v>
      </c>
      <c r="H841">
        <v>0.08</v>
      </c>
      <c r="I841" t="s">
        <v>1826</v>
      </c>
      <c r="J841">
        <v>1913.8391999999999</v>
      </c>
    </row>
    <row r="842" spans="1:10" x14ac:dyDescent="0.3">
      <c r="A842" t="s">
        <v>2666</v>
      </c>
      <c r="B842" s="2">
        <v>45695</v>
      </c>
      <c r="C842" t="s">
        <v>381</v>
      </c>
      <c r="D842" t="s">
        <v>1644</v>
      </c>
      <c r="E842" t="s">
        <v>1789</v>
      </c>
      <c r="F842">
        <v>4</v>
      </c>
      <c r="G842">
        <v>751.63</v>
      </c>
      <c r="H842">
        <v>0.28000000000000003</v>
      </c>
      <c r="I842" t="s">
        <v>1829</v>
      </c>
      <c r="J842">
        <v>2164.6943999999999</v>
      </c>
    </row>
    <row r="843" spans="1:10" x14ac:dyDescent="0.3">
      <c r="A843" t="s">
        <v>2667</v>
      </c>
      <c r="B843" s="2">
        <v>45380</v>
      </c>
      <c r="C843" t="s">
        <v>387</v>
      </c>
      <c r="D843" t="s">
        <v>1610</v>
      </c>
      <c r="E843" t="s">
        <v>1801</v>
      </c>
      <c r="F843">
        <v>3</v>
      </c>
      <c r="G843">
        <v>108.14</v>
      </c>
      <c r="H843">
        <v>0.19</v>
      </c>
      <c r="I843" t="s">
        <v>1829</v>
      </c>
      <c r="J843">
        <v>262.78019999999998</v>
      </c>
    </row>
    <row r="844" spans="1:10" x14ac:dyDescent="0.3">
      <c r="A844" t="s">
        <v>2668</v>
      </c>
      <c r="B844" s="2">
        <v>45446</v>
      </c>
      <c r="C844" t="s">
        <v>818</v>
      </c>
      <c r="D844" t="s">
        <v>1602</v>
      </c>
      <c r="E844" t="s">
        <v>1769</v>
      </c>
      <c r="F844">
        <v>1</v>
      </c>
      <c r="G844">
        <v>964.11</v>
      </c>
      <c r="H844">
        <v>0.17</v>
      </c>
      <c r="I844" t="s">
        <v>1829</v>
      </c>
      <c r="J844">
        <v>800.21129999999994</v>
      </c>
    </row>
    <row r="845" spans="1:10" x14ac:dyDescent="0.3">
      <c r="A845" t="s">
        <v>2669</v>
      </c>
      <c r="B845" s="2">
        <v>45525</v>
      </c>
      <c r="C845" t="s">
        <v>449</v>
      </c>
      <c r="D845" t="s">
        <v>1586</v>
      </c>
      <c r="E845" t="s">
        <v>1752</v>
      </c>
      <c r="F845">
        <v>1</v>
      </c>
      <c r="G845">
        <v>346.2</v>
      </c>
      <c r="H845">
        <v>0.28999999999999998</v>
      </c>
      <c r="I845" t="s">
        <v>1824</v>
      </c>
      <c r="J845">
        <v>245.80199999999999</v>
      </c>
    </row>
    <row r="846" spans="1:10" x14ac:dyDescent="0.3">
      <c r="A846" t="s">
        <v>2670</v>
      </c>
      <c r="B846" s="2">
        <v>45527</v>
      </c>
      <c r="C846" t="s">
        <v>1411</v>
      </c>
      <c r="D846" t="s">
        <v>1634</v>
      </c>
      <c r="E846" t="s">
        <v>1801</v>
      </c>
      <c r="F846">
        <v>3</v>
      </c>
      <c r="G846">
        <v>791.75</v>
      </c>
      <c r="H846">
        <v>0.28999999999999998</v>
      </c>
      <c r="I846" t="s">
        <v>1824</v>
      </c>
      <c r="J846">
        <v>1686.4275</v>
      </c>
    </row>
    <row r="847" spans="1:10" x14ac:dyDescent="0.3">
      <c r="A847" t="s">
        <v>2671</v>
      </c>
      <c r="B847" s="2">
        <v>45265</v>
      </c>
      <c r="C847" t="s">
        <v>1005</v>
      </c>
      <c r="D847" t="s">
        <v>1626</v>
      </c>
      <c r="E847" t="s">
        <v>1797</v>
      </c>
      <c r="F847">
        <v>1</v>
      </c>
      <c r="G847">
        <v>529.84</v>
      </c>
      <c r="H847">
        <v>0.13</v>
      </c>
      <c r="I847" t="s">
        <v>1826</v>
      </c>
      <c r="J847">
        <v>460.96080000000001</v>
      </c>
    </row>
    <row r="848" spans="1:10" x14ac:dyDescent="0.3">
      <c r="A848" t="s">
        <v>2672</v>
      </c>
      <c r="B848" s="2">
        <v>45936</v>
      </c>
      <c r="C848" t="s">
        <v>1452</v>
      </c>
      <c r="D848" t="s">
        <v>1656</v>
      </c>
      <c r="E848" t="s">
        <v>1766</v>
      </c>
      <c r="F848">
        <v>3</v>
      </c>
      <c r="G848">
        <v>582.57000000000005</v>
      </c>
      <c r="H848">
        <v>0.11</v>
      </c>
      <c r="I848" t="s">
        <v>1826</v>
      </c>
      <c r="J848">
        <v>1555.4619</v>
      </c>
    </row>
    <row r="849" spans="1:10" x14ac:dyDescent="0.3">
      <c r="A849" t="s">
        <v>2673</v>
      </c>
      <c r="B849" s="2">
        <v>45242</v>
      </c>
      <c r="C849" t="s">
        <v>687</v>
      </c>
      <c r="D849" t="s">
        <v>1738</v>
      </c>
      <c r="E849" t="s">
        <v>1807</v>
      </c>
      <c r="F849">
        <v>1</v>
      </c>
      <c r="G849">
        <v>219.81</v>
      </c>
      <c r="H849">
        <v>0.22</v>
      </c>
      <c r="I849" t="s">
        <v>1829</v>
      </c>
      <c r="J849">
        <v>171.45179999999999</v>
      </c>
    </row>
    <row r="850" spans="1:10" x14ac:dyDescent="0.3">
      <c r="A850" t="s">
        <v>2674</v>
      </c>
      <c r="B850" s="2">
        <v>45437</v>
      </c>
      <c r="C850" t="s">
        <v>1527</v>
      </c>
      <c r="D850" t="s">
        <v>1688</v>
      </c>
      <c r="E850" t="s">
        <v>1810</v>
      </c>
      <c r="F850">
        <v>4</v>
      </c>
      <c r="G850">
        <v>883.31</v>
      </c>
      <c r="H850">
        <v>0.27</v>
      </c>
      <c r="I850" t="s">
        <v>1824</v>
      </c>
      <c r="J850">
        <v>2579.2651999999998</v>
      </c>
    </row>
    <row r="851" spans="1:10" x14ac:dyDescent="0.3">
      <c r="A851" t="s">
        <v>2675</v>
      </c>
      <c r="B851" s="2">
        <v>45627</v>
      </c>
      <c r="C851" t="s">
        <v>752</v>
      </c>
      <c r="D851" t="s">
        <v>1582</v>
      </c>
      <c r="E851" t="s">
        <v>1799</v>
      </c>
      <c r="F851">
        <v>4</v>
      </c>
      <c r="G851">
        <v>329.06</v>
      </c>
      <c r="H851">
        <v>0.04</v>
      </c>
      <c r="I851" t="s">
        <v>1829</v>
      </c>
      <c r="J851">
        <v>1263.5904</v>
      </c>
    </row>
    <row r="852" spans="1:10" x14ac:dyDescent="0.3">
      <c r="A852" t="s">
        <v>2676</v>
      </c>
      <c r="B852" s="2">
        <v>45678</v>
      </c>
      <c r="C852" t="s">
        <v>372</v>
      </c>
      <c r="D852" t="s">
        <v>1684</v>
      </c>
      <c r="E852" t="s">
        <v>1792</v>
      </c>
      <c r="F852">
        <v>1</v>
      </c>
      <c r="G852">
        <v>935.78</v>
      </c>
      <c r="H852">
        <v>0.03</v>
      </c>
      <c r="I852" t="s">
        <v>1826</v>
      </c>
      <c r="J852">
        <v>907.70659999999998</v>
      </c>
    </row>
    <row r="853" spans="1:10" x14ac:dyDescent="0.3">
      <c r="A853" t="s">
        <v>2677</v>
      </c>
      <c r="B853" s="2">
        <v>45484</v>
      </c>
      <c r="C853" t="s">
        <v>1008</v>
      </c>
      <c r="D853" t="s">
        <v>1668</v>
      </c>
      <c r="E853" t="s">
        <v>1789</v>
      </c>
      <c r="F853">
        <v>4</v>
      </c>
      <c r="G853">
        <v>597.79999999999995</v>
      </c>
      <c r="H853">
        <v>0.2</v>
      </c>
      <c r="I853" t="s">
        <v>1824</v>
      </c>
      <c r="J853">
        <v>1912.96</v>
      </c>
    </row>
    <row r="854" spans="1:10" x14ac:dyDescent="0.3">
      <c r="A854" t="s">
        <v>2678</v>
      </c>
      <c r="B854" s="2">
        <v>45700</v>
      </c>
      <c r="C854" t="s">
        <v>827</v>
      </c>
      <c r="D854" t="s">
        <v>1574</v>
      </c>
      <c r="E854" t="s">
        <v>1810</v>
      </c>
      <c r="F854">
        <v>4</v>
      </c>
      <c r="G854">
        <v>266.98</v>
      </c>
      <c r="H854">
        <v>0.16</v>
      </c>
      <c r="I854" t="s">
        <v>1824</v>
      </c>
      <c r="J854">
        <v>897.05280000000005</v>
      </c>
    </row>
    <row r="855" spans="1:10" x14ac:dyDescent="0.3">
      <c r="A855" t="s">
        <v>2679</v>
      </c>
      <c r="B855" s="2">
        <v>45873</v>
      </c>
      <c r="C855" t="s">
        <v>1266</v>
      </c>
      <c r="D855" t="s">
        <v>1688</v>
      </c>
      <c r="E855" t="s">
        <v>1801</v>
      </c>
      <c r="F855">
        <v>3</v>
      </c>
      <c r="G855">
        <v>360.18</v>
      </c>
      <c r="H855">
        <v>0.03</v>
      </c>
      <c r="I855" t="s">
        <v>1824</v>
      </c>
      <c r="J855">
        <v>1048.1238000000001</v>
      </c>
    </row>
    <row r="856" spans="1:10" x14ac:dyDescent="0.3">
      <c r="A856" t="s">
        <v>2680</v>
      </c>
      <c r="B856" s="2">
        <v>45860</v>
      </c>
      <c r="C856" t="s">
        <v>1136</v>
      </c>
      <c r="D856" t="s">
        <v>1660</v>
      </c>
      <c r="E856" t="s">
        <v>1752</v>
      </c>
      <c r="F856">
        <v>3</v>
      </c>
      <c r="G856">
        <v>247.41</v>
      </c>
      <c r="H856">
        <v>0.05</v>
      </c>
      <c r="I856" t="s">
        <v>1829</v>
      </c>
      <c r="J856">
        <v>705.11850000000004</v>
      </c>
    </row>
    <row r="857" spans="1:10" x14ac:dyDescent="0.3">
      <c r="A857" t="s">
        <v>2681</v>
      </c>
      <c r="B857" s="2">
        <v>45235</v>
      </c>
      <c r="C857" t="s">
        <v>284</v>
      </c>
      <c r="D857" t="s">
        <v>1638</v>
      </c>
      <c r="E857" t="s">
        <v>1801</v>
      </c>
      <c r="F857">
        <v>3</v>
      </c>
      <c r="G857">
        <v>674.66</v>
      </c>
      <c r="H857">
        <v>0.23</v>
      </c>
      <c r="I857" t="s">
        <v>1824</v>
      </c>
      <c r="J857">
        <v>1558.4646</v>
      </c>
    </row>
    <row r="858" spans="1:10" x14ac:dyDescent="0.3">
      <c r="A858" t="s">
        <v>2682</v>
      </c>
      <c r="B858" s="2">
        <v>45874</v>
      </c>
      <c r="C858" t="s">
        <v>1289</v>
      </c>
      <c r="D858" t="s">
        <v>1632</v>
      </c>
      <c r="E858" t="s">
        <v>1769</v>
      </c>
      <c r="F858">
        <v>1</v>
      </c>
      <c r="G858">
        <v>913.98</v>
      </c>
      <c r="H858">
        <v>0.27</v>
      </c>
      <c r="I858" t="s">
        <v>1826</v>
      </c>
      <c r="J858">
        <v>667.20539999999994</v>
      </c>
    </row>
    <row r="859" spans="1:10" x14ac:dyDescent="0.3">
      <c r="A859" t="s">
        <v>2683</v>
      </c>
      <c r="B859" s="2">
        <v>45769</v>
      </c>
      <c r="C859" t="s">
        <v>990</v>
      </c>
      <c r="D859" t="s">
        <v>1734</v>
      </c>
      <c r="E859" t="s">
        <v>1789</v>
      </c>
      <c r="F859">
        <v>4</v>
      </c>
      <c r="G859">
        <v>370.5</v>
      </c>
      <c r="H859">
        <v>0.13</v>
      </c>
      <c r="I859" t="s">
        <v>1826</v>
      </c>
      <c r="J859">
        <v>1289.3399999999999</v>
      </c>
    </row>
    <row r="860" spans="1:10" x14ac:dyDescent="0.3">
      <c r="A860" t="s">
        <v>2684</v>
      </c>
      <c r="B860" s="2">
        <v>45619</v>
      </c>
      <c r="C860" t="s">
        <v>1121</v>
      </c>
      <c r="D860" t="s">
        <v>1692</v>
      </c>
      <c r="E860" t="s">
        <v>1797</v>
      </c>
      <c r="F860">
        <v>1</v>
      </c>
      <c r="G860">
        <v>735.1</v>
      </c>
      <c r="H860">
        <v>0.1</v>
      </c>
      <c r="I860" t="s">
        <v>1826</v>
      </c>
      <c r="J860">
        <v>661.59</v>
      </c>
    </row>
    <row r="861" spans="1:10" x14ac:dyDescent="0.3">
      <c r="A861" t="s">
        <v>2685</v>
      </c>
      <c r="B861" s="2">
        <v>45614</v>
      </c>
      <c r="C861" t="s">
        <v>461</v>
      </c>
      <c r="D861" t="s">
        <v>1706</v>
      </c>
      <c r="E861" t="s">
        <v>1761</v>
      </c>
      <c r="F861">
        <v>3</v>
      </c>
      <c r="G861">
        <v>448.55</v>
      </c>
      <c r="H861">
        <v>0.05</v>
      </c>
      <c r="I861" t="s">
        <v>1824</v>
      </c>
      <c r="J861">
        <v>1278.3675000000001</v>
      </c>
    </row>
    <row r="862" spans="1:10" x14ac:dyDescent="0.3">
      <c r="A862" t="s">
        <v>2686</v>
      </c>
      <c r="B862" s="2">
        <v>45691</v>
      </c>
      <c r="C862" t="s">
        <v>221</v>
      </c>
      <c r="D862" t="s">
        <v>1716</v>
      </c>
      <c r="E862" t="s">
        <v>1797</v>
      </c>
      <c r="F862">
        <v>3</v>
      </c>
      <c r="G862">
        <v>904.96</v>
      </c>
      <c r="H862">
        <v>7.0000000000000007E-2</v>
      </c>
      <c r="I862" t="s">
        <v>1829</v>
      </c>
      <c r="J862">
        <v>2524.8384000000001</v>
      </c>
    </row>
    <row r="863" spans="1:10" x14ac:dyDescent="0.3">
      <c r="A863" t="s">
        <v>2687</v>
      </c>
      <c r="B863" s="2">
        <v>45608</v>
      </c>
      <c r="C863" t="s">
        <v>1187</v>
      </c>
      <c r="D863" t="s">
        <v>1684</v>
      </c>
      <c r="E863" t="s">
        <v>1797</v>
      </c>
      <c r="F863">
        <v>4</v>
      </c>
      <c r="G863">
        <v>408.72</v>
      </c>
      <c r="H863">
        <v>0.16</v>
      </c>
      <c r="I863" t="s">
        <v>1829</v>
      </c>
      <c r="J863">
        <v>1373.2991999999999</v>
      </c>
    </row>
    <row r="864" spans="1:10" x14ac:dyDescent="0.3">
      <c r="A864" t="s">
        <v>2688</v>
      </c>
      <c r="B864" s="2">
        <v>45412</v>
      </c>
      <c r="C864" t="s">
        <v>896</v>
      </c>
      <c r="D864" t="s">
        <v>1690</v>
      </c>
      <c r="E864" t="s">
        <v>1766</v>
      </c>
      <c r="F864">
        <v>4</v>
      </c>
      <c r="G864">
        <v>770.65</v>
      </c>
      <c r="H864">
        <v>0.27</v>
      </c>
      <c r="I864" t="s">
        <v>1824</v>
      </c>
      <c r="J864">
        <v>2250.2979999999998</v>
      </c>
    </row>
    <row r="865" spans="1:10" x14ac:dyDescent="0.3">
      <c r="A865" t="s">
        <v>2689</v>
      </c>
      <c r="B865" s="2">
        <v>45767</v>
      </c>
      <c r="C865" t="s">
        <v>663</v>
      </c>
      <c r="D865" t="s">
        <v>1608</v>
      </c>
      <c r="E865" t="s">
        <v>1776</v>
      </c>
      <c r="F865">
        <v>1</v>
      </c>
      <c r="G865">
        <v>649.22</v>
      </c>
      <c r="H865">
        <v>0.03</v>
      </c>
      <c r="I865" t="s">
        <v>1829</v>
      </c>
      <c r="J865">
        <v>629.74340000000007</v>
      </c>
    </row>
    <row r="866" spans="1:10" x14ac:dyDescent="0.3">
      <c r="A866" t="s">
        <v>2690</v>
      </c>
      <c r="B866" s="2">
        <v>45428</v>
      </c>
      <c r="C866" t="s">
        <v>1092</v>
      </c>
      <c r="D866" t="s">
        <v>1614</v>
      </c>
      <c r="E866" t="s">
        <v>1789</v>
      </c>
      <c r="F866">
        <v>2</v>
      </c>
      <c r="G866">
        <v>379.78</v>
      </c>
      <c r="H866">
        <v>0.2</v>
      </c>
      <c r="I866" t="s">
        <v>1824</v>
      </c>
      <c r="J866">
        <v>607.64800000000002</v>
      </c>
    </row>
    <row r="867" spans="1:10" x14ac:dyDescent="0.3">
      <c r="A867" t="s">
        <v>2691</v>
      </c>
      <c r="B867" s="2">
        <v>45770</v>
      </c>
      <c r="C867" t="s">
        <v>794</v>
      </c>
      <c r="D867" t="s">
        <v>1634</v>
      </c>
      <c r="E867" t="s">
        <v>1782</v>
      </c>
      <c r="F867">
        <v>3</v>
      </c>
      <c r="G867">
        <v>924.15</v>
      </c>
      <c r="H867">
        <v>0.1</v>
      </c>
      <c r="I867" t="s">
        <v>1826</v>
      </c>
      <c r="J867">
        <v>2495.2049999999999</v>
      </c>
    </row>
    <row r="868" spans="1:10" x14ac:dyDescent="0.3">
      <c r="A868" t="s">
        <v>2692</v>
      </c>
      <c r="B868" s="2">
        <v>45571</v>
      </c>
      <c r="C868" t="s">
        <v>1446</v>
      </c>
      <c r="D868" t="s">
        <v>1638</v>
      </c>
      <c r="E868" t="s">
        <v>1807</v>
      </c>
      <c r="F868">
        <v>3</v>
      </c>
      <c r="G868">
        <v>144.66999999999999</v>
      </c>
      <c r="H868">
        <v>0.28999999999999998</v>
      </c>
      <c r="I868" t="s">
        <v>1829</v>
      </c>
      <c r="J868">
        <v>308.14710000000002</v>
      </c>
    </row>
    <row r="869" spans="1:10" x14ac:dyDescent="0.3">
      <c r="A869" t="s">
        <v>2693</v>
      </c>
      <c r="B869" s="2">
        <v>45700</v>
      </c>
      <c r="C869" t="s">
        <v>419</v>
      </c>
      <c r="D869" t="s">
        <v>1614</v>
      </c>
      <c r="E869" t="s">
        <v>1801</v>
      </c>
      <c r="F869">
        <v>2</v>
      </c>
      <c r="G869">
        <v>667.17</v>
      </c>
      <c r="H869">
        <v>0.1</v>
      </c>
      <c r="I869" t="s">
        <v>1826</v>
      </c>
      <c r="J869">
        <v>1200.9059999999999</v>
      </c>
    </row>
    <row r="870" spans="1:10" x14ac:dyDescent="0.3">
      <c r="A870" t="s">
        <v>2694</v>
      </c>
      <c r="B870" s="2">
        <v>45382</v>
      </c>
      <c r="C870" t="s">
        <v>1252</v>
      </c>
      <c r="D870" t="s">
        <v>1680</v>
      </c>
      <c r="E870" t="s">
        <v>1766</v>
      </c>
      <c r="F870">
        <v>1</v>
      </c>
      <c r="G870">
        <v>984.6</v>
      </c>
      <c r="H870">
        <v>0.22</v>
      </c>
      <c r="I870" t="s">
        <v>1824</v>
      </c>
      <c r="J870">
        <v>767.98800000000006</v>
      </c>
    </row>
    <row r="871" spans="1:10" x14ac:dyDescent="0.3">
      <c r="A871" t="s">
        <v>2695</v>
      </c>
      <c r="B871" s="2">
        <v>45260</v>
      </c>
      <c r="C871" t="s">
        <v>887</v>
      </c>
      <c r="D871" t="s">
        <v>1574</v>
      </c>
      <c r="E871" t="s">
        <v>1782</v>
      </c>
      <c r="F871">
        <v>1</v>
      </c>
      <c r="G871">
        <v>139.29</v>
      </c>
      <c r="H871">
        <v>0</v>
      </c>
      <c r="I871" t="s">
        <v>1824</v>
      </c>
      <c r="J871">
        <v>139.29</v>
      </c>
    </row>
    <row r="872" spans="1:10" x14ac:dyDescent="0.3">
      <c r="A872" t="s">
        <v>2696</v>
      </c>
      <c r="B872" s="2">
        <v>45702</v>
      </c>
      <c r="C872" t="s">
        <v>134</v>
      </c>
      <c r="D872" t="s">
        <v>1580</v>
      </c>
      <c r="E872" t="s">
        <v>1782</v>
      </c>
      <c r="F872">
        <v>3</v>
      </c>
      <c r="G872">
        <v>459.57</v>
      </c>
      <c r="H872">
        <v>0.1</v>
      </c>
      <c r="I872" t="s">
        <v>1829</v>
      </c>
      <c r="J872">
        <v>1240.8389999999999</v>
      </c>
    </row>
    <row r="873" spans="1:10" x14ac:dyDescent="0.3">
      <c r="A873" t="s">
        <v>2697</v>
      </c>
      <c r="B873" s="2">
        <v>45302</v>
      </c>
      <c r="C873" t="s">
        <v>244</v>
      </c>
      <c r="D873" t="s">
        <v>1628</v>
      </c>
      <c r="E873" t="s">
        <v>1801</v>
      </c>
      <c r="F873">
        <v>1</v>
      </c>
      <c r="G873">
        <v>517.82000000000005</v>
      </c>
      <c r="H873">
        <v>0.28999999999999998</v>
      </c>
      <c r="I873" t="s">
        <v>1824</v>
      </c>
      <c r="J873">
        <v>367.65219999999999</v>
      </c>
    </row>
    <row r="874" spans="1:10" x14ac:dyDescent="0.3">
      <c r="A874" t="s">
        <v>2698</v>
      </c>
      <c r="B874" s="2">
        <v>45653</v>
      </c>
      <c r="C874" t="s">
        <v>1184</v>
      </c>
      <c r="D874" t="s">
        <v>1700</v>
      </c>
      <c r="E874" t="s">
        <v>1776</v>
      </c>
      <c r="F874">
        <v>4</v>
      </c>
      <c r="G874">
        <v>282.45</v>
      </c>
      <c r="H874">
        <v>0.28999999999999998</v>
      </c>
      <c r="I874" t="s">
        <v>1829</v>
      </c>
      <c r="J874">
        <v>802.1579999999999</v>
      </c>
    </row>
    <row r="875" spans="1:10" x14ac:dyDescent="0.3">
      <c r="A875" t="s">
        <v>2699</v>
      </c>
      <c r="B875" s="2">
        <v>45250</v>
      </c>
      <c r="C875" t="s">
        <v>1405</v>
      </c>
      <c r="D875" t="s">
        <v>1722</v>
      </c>
      <c r="E875" t="s">
        <v>1779</v>
      </c>
      <c r="F875">
        <v>2</v>
      </c>
      <c r="G875">
        <v>386.46</v>
      </c>
      <c r="H875">
        <v>0.23</v>
      </c>
      <c r="I875" t="s">
        <v>1829</v>
      </c>
      <c r="J875">
        <v>595.14840000000004</v>
      </c>
    </row>
    <row r="876" spans="1:10" x14ac:dyDescent="0.3">
      <c r="A876" t="s">
        <v>2700</v>
      </c>
      <c r="B876" s="2">
        <v>45661</v>
      </c>
      <c r="C876" t="s">
        <v>640</v>
      </c>
      <c r="D876" t="s">
        <v>1586</v>
      </c>
      <c r="E876" t="s">
        <v>1766</v>
      </c>
      <c r="F876">
        <v>1</v>
      </c>
      <c r="G876">
        <v>270.45</v>
      </c>
      <c r="H876">
        <v>0.15</v>
      </c>
      <c r="I876" t="s">
        <v>1829</v>
      </c>
      <c r="J876">
        <v>229.88249999999999</v>
      </c>
    </row>
    <row r="877" spans="1:10" x14ac:dyDescent="0.3">
      <c r="A877" t="s">
        <v>2701</v>
      </c>
      <c r="B877" s="2">
        <v>45493</v>
      </c>
      <c r="C877" t="s">
        <v>160</v>
      </c>
      <c r="D877" t="s">
        <v>1700</v>
      </c>
      <c r="E877" t="s">
        <v>1789</v>
      </c>
      <c r="F877">
        <v>4</v>
      </c>
      <c r="G877">
        <v>762.94</v>
      </c>
      <c r="H877">
        <v>0.09</v>
      </c>
      <c r="I877" t="s">
        <v>1829</v>
      </c>
      <c r="J877">
        <v>2777.1016</v>
      </c>
    </row>
    <row r="878" spans="1:10" x14ac:dyDescent="0.3">
      <c r="A878" t="s">
        <v>2702</v>
      </c>
      <c r="B878" s="2">
        <v>45242</v>
      </c>
      <c r="C878" t="s">
        <v>1518</v>
      </c>
      <c r="D878" t="s">
        <v>1630</v>
      </c>
      <c r="E878" t="s">
        <v>1797</v>
      </c>
      <c r="F878">
        <v>1</v>
      </c>
      <c r="G878">
        <v>409.03</v>
      </c>
      <c r="H878">
        <v>0.25</v>
      </c>
      <c r="I878" t="s">
        <v>1829</v>
      </c>
      <c r="J878">
        <v>306.77249999999998</v>
      </c>
    </row>
    <row r="879" spans="1:10" x14ac:dyDescent="0.3">
      <c r="A879" t="s">
        <v>2703</v>
      </c>
      <c r="B879" s="2">
        <v>45411</v>
      </c>
      <c r="C879" t="s">
        <v>711</v>
      </c>
      <c r="D879" t="s">
        <v>1740</v>
      </c>
      <c r="E879" t="s">
        <v>1810</v>
      </c>
      <c r="F879">
        <v>2</v>
      </c>
      <c r="G879">
        <v>891.13</v>
      </c>
      <c r="H879">
        <v>0.13</v>
      </c>
      <c r="I879" t="s">
        <v>1824</v>
      </c>
      <c r="J879">
        <v>1550.5662</v>
      </c>
    </row>
    <row r="880" spans="1:10" x14ac:dyDescent="0.3">
      <c r="A880" t="s">
        <v>2704</v>
      </c>
      <c r="B880" s="2">
        <v>45593</v>
      </c>
      <c r="C880" t="s">
        <v>130</v>
      </c>
      <c r="D880" t="s">
        <v>1732</v>
      </c>
      <c r="E880" t="s">
        <v>1804</v>
      </c>
      <c r="F880">
        <v>1</v>
      </c>
      <c r="G880">
        <v>553.38</v>
      </c>
      <c r="H880">
        <v>0.21</v>
      </c>
      <c r="I880" t="s">
        <v>1826</v>
      </c>
      <c r="J880">
        <v>437.17020000000002</v>
      </c>
    </row>
    <row r="881" spans="1:10" x14ac:dyDescent="0.3">
      <c r="A881" t="s">
        <v>2705</v>
      </c>
      <c r="B881" s="2">
        <v>45281</v>
      </c>
      <c r="C881" t="s">
        <v>535</v>
      </c>
      <c r="D881" t="s">
        <v>1718</v>
      </c>
      <c r="E881" t="s">
        <v>1797</v>
      </c>
      <c r="F881">
        <v>2</v>
      </c>
      <c r="G881">
        <v>652.29999999999995</v>
      </c>
      <c r="H881">
        <v>0.16</v>
      </c>
      <c r="I881" t="s">
        <v>1829</v>
      </c>
      <c r="J881">
        <v>1095.864</v>
      </c>
    </row>
    <row r="882" spans="1:10" x14ac:dyDescent="0.3">
      <c r="A882" t="s">
        <v>2706</v>
      </c>
      <c r="B882" s="2">
        <v>45575</v>
      </c>
      <c r="C882" t="s">
        <v>422</v>
      </c>
      <c r="D882" t="s">
        <v>1632</v>
      </c>
      <c r="E882" t="s">
        <v>1786</v>
      </c>
      <c r="F882">
        <v>4</v>
      </c>
      <c r="G882">
        <v>194.36</v>
      </c>
      <c r="H882">
        <v>0.18</v>
      </c>
      <c r="I882" t="s">
        <v>1829</v>
      </c>
      <c r="J882">
        <v>637.50080000000014</v>
      </c>
    </row>
    <row r="883" spans="1:10" x14ac:dyDescent="0.3">
      <c r="A883" t="s">
        <v>2707</v>
      </c>
      <c r="B883" s="2">
        <v>45660</v>
      </c>
      <c r="C883" t="s">
        <v>514</v>
      </c>
      <c r="D883" t="s">
        <v>1732</v>
      </c>
      <c r="E883" t="s">
        <v>1757</v>
      </c>
      <c r="F883">
        <v>3</v>
      </c>
      <c r="G883">
        <v>476.37</v>
      </c>
      <c r="H883">
        <v>0.21</v>
      </c>
      <c r="I883" t="s">
        <v>1829</v>
      </c>
      <c r="J883">
        <v>1128.9969000000001</v>
      </c>
    </row>
    <row r="884" spans="1:10" x14ac:dyDescent="0.3">
      <c r="A884" t="s">
        <v>2708</v>
      </c>
      <c r="B884" s="2">
        <v>45360</v>
      </c>
      <c r="C884" t="s">
        <v>1142</v>
      </c>
      <c r="D884" t="s">
        <v>1628</v>
      </c>
      <c r="E884" t="s">
        <v>1773</v>
      </c>
      <c r="F884">
        <v>3</v>
      </c>
      <c r="G884">
        <v>174.57</v>
      </c>
      <c r="H884">
        <v>0</v>
      </c>
      <c r="I884" t="s">
        <v>1826</v>
      </c>
      <c r="J884">
        <v>523.71</v>
      </c>
    </row>
    <row r="885" spans="1:10" x14ac:dyDescent="0.3">
      <c r="A885" t="s">
        <v>2709</v>
      </c>
      <c r="B885" s="2">
        <v>45526</v>
      </c>
      <c r="C885" t="s">
        <v>414</v>
      </c>
      <c r="D885" t="s">
        <v>1718</v>
      </c>
      <c r="E885" t="s">
        <v>1752</v>
      </c>
      <c r="F885">
        <v>3</v>
      </c>
      <c r="G885">
        <v>762</v>
      </c>
      <c r="H885">
        <v>0.02</v>
      </c>
      <c r="I885" t="s">
        <v>1826</v>
      </c>
      <c r="J885">
        <v>2240.2800000000002</v>
      </c>
    </row>
    <row r="886" spans="1:10" x14ac:dyDescent="0.3">
      <c r="A886" t="s">
        <v>2710</v>
      </c>
      <c r="B886" s="2">
        <v>45395</v>
      </c>
      <c r="C886" t="s">
        <v>1319</v>
      </c>
      <c r="D886" t="s">
        <v>1692</v>
      </c>
      <c r="E886" t="s">
        <v>1813</v>
      </c>
      <c r="F886">
        <v>1</v>
      </c>
      <c r="G886">
        <v>44.08</v>
      </c>
      <c r="H886">
        <v>0.05</v>
      </c>
      <c r="I886" t="s">
        <v>1824</v>
      </c>
      <c r="J886">
        <v>41.875999999999998</v>
      </c>
    </row>
    <row r="887" spans="1:10" x14ac:dyDescent="0.3">
      <c r="A887" t="s">
        <v>2711</v>
      </c>
      <c r="B887" s="2">
        <v>45466</v>
      </c>
      <c r="C887" t="s">
        <v>1521</v>
      </c>
      <c r="D887" t="s">
        <v>1666</v>
      </c>
      <c r="E887" t="s">
        <v>1797</v>
      </c>
      <c r="F887">
        <v>1</v>
      </c>
      <c r="G887">
        <v>992.37</v>
      </c>
      <c r="H887">
        <v>0.24</v>
      </c>
      <c r="I887" t="s">
        <v>1829</v>
      </c>
      <c r="J887">
        <v>754.20119999999997</v>
      </c>
    </row>
    <row r="888" spans="1:10" x14ac:dyDescent="0.3">
      <c r="A888" t="s">
        <v>2712</v>
      </c>
      <c r="B888" s="2">
        <v>45876</v>
      </c>
      <c r="C888" t="s">
        <v>657</v>
      </c>
      <c r="D888" t="s">
        <v>1610</v>
      </c>
      <c r="E888" t="s">
        <v>1789</v>
      </c>
      <c r="F888">
        <v>3</v>
      </c>
      <c r="G888">
        <v>465.4</v>
      </c>
      <c r="H888">
        <v>0.28999999999999998</v>
      </c>
      <c r="I888" t="s">
        <v>1829</v>
      </c>
      <c r="J888">
        <v>991.30199999999979</v>
      </c>
    </row>
    <row r="889" spans="1:10" x14ac:dyDescent="0.3">
      <c r="A889" t="s">
        <v>2713</v>
      </c>
      <c r="B889" s="2">
        <v>45724</v>
      </c>
      <c r="C889" t="s">
        <v>1059</v>
      </c>
      <c r="D889" t="s">
        <v>1580</v>
      </c>
      <c r="E889" t="s">
        <v>1789</v>
      </c>
      <c r="F889">
        <v>2</v>
      </c>
      <c r="G889">
        <v>693.61</v>
      </c>
      <c r="H889">
        <v>0.15</v>
      </c>
      <c r="I889" t="s">
        <v>1826</v>
      </c>
      <c r="J889">
        <v>1179.1369999999999</v>
      </c>
    </row>
    <row r="890" spans="1:10" x14ac:dyDescent="0.3">
      <c r="A890" t="s">
        <v>2714</v>
      </c>
      <c r="B890" s="2">
        <v>45801</v>
      </c>
      <c r="C890" t="s">
        <v>1434</v>
      </c>
      <c r="D890" t="s">
        <v>1682</v>
      </c>
      <c r="E890" t="s">
        <v>1782</v>
      </c>
      <c r="F890">
        <v>2</v>
      </c>
      <c r="G890">
        <v>995.11</v>
      </c>
      <c r="H890">
        <v>0.13</v>
      </c>
      <c r="I890" t="s">
        <v>1826</v>
      </c>
      <c r="J890">
        <v>1731.4914000000001</v>
      </c>
    </row>
    <row r="891" spans="1:10" x14ac:dyDescent="0.3">
      <c r="A891" t="s">
        <v>2715</v>
      </c>
      <c r="B891" s="2">
        <v>45749</v>
      </c>
      <c r="C891" t="s">
        <v>1190</v>
      </c>
      <c r="D891" t="s">
        <v>1594</v>
      </c>
      <c r="E891" t="s">
        <v>1769</v>
      </c>
      <c r="F891">
        <v>3</v>
      </c>
      <c r="G891">
        <v>70.97</v>
      </c>
      <c r="H891">
        <v>0.06</v>
      </c>
      <c r="I891" t="s">
        <v>1829</v>
      </c>
      <c r="J891">
        <v>200.1354</v>
      </c>
    </row>
    <row r="892" spans="1:10" x14ac:dyDescent="0.3">
      <c r="A892" t="s">
        <v>2716</v>
      </c>
      <c r="B892" s="2">
        <v>45325</v>
      </c>
      <c r="C892" t="s">
        <v>396</v>
      </c>
      <c r="D892" t="s">
        <v>1714</v>
      </c>
      <c r="E892" t="s">
        <v>1786</v>
      </c>
      <c r="F892">
        <v>3</v>
      </c>
      <c r="G892">
        <v>470.42</v>
      </c>
      <c r="H892">
        <v>0.16</v>
      </c>
      <c r="I892" t="s">
        <v>1824</v>
      </c>
      <c r="J892">
        <v>1185.4584</v>
      </c>
    </row>
    <row r="893" spans="1:10" x14ac:dyDescent="0.3">
      <c r="A893" t="s">
        <v>2717</v>
      </c>
      <c r="B893" s="2">
        <v>45932</v>
      </c>
      <c r="C893" t="s">
        <v>990</v>
      </c>
      <c r="D893" t="s">
        <v>1720</v>
      </c>
      <c r="E893" t="s">
        <v>1804</v>
      </c>
      <c r="F893">
        <v>2</v>
      </c>
      <c r="G893">
        <v>215.59</v>
      </c>
      <c r="H893">
        <v>0.18</v>
      </c>
      <c r="I893" t="s">
        <v>1824</v>
      </c>
      <c r="J893">
        <v>353.56760000000003</v>
      </c>
    </row>
    <row r="894" spans="1:10" x14ac:dyDescent="0.3">
      <c r="A894" t="s">
        <v>2718</v>
      </c>
      <c r="B894" s="2">
        <v>45895</v>
      </c>
      <c r="C894" t="s">
        <v>767</v>
      </c>
      <c r="D894" t="s">
        <v>1732</v>
      </c>
      <c r="E894" t="s">
        <v>1752</v>
      </c>
      <c r="F894">
        <v>1</v>
      </c>
      <c r="G894">
        <v>533.79999999999995</v>
      </c>
      <c r="H894">
        <v>0.27</v>
      </c>
      <c r="I894" t="s">
        <v>1829</v>
      </c>
      <c r="J894">
        <v>389.67399999999998</v>
      </c>
    </row>
    <row r="895" spans="1:10" x14ac:dyDescent="0.3">
      <c r="A895" t="s">
        <v>2719</v>
      </c>
      <c r="B895" s="2">
        <v>45614</v>
      </c>
      <c r="C895" t="s">
        <v>335</v>
      </c>
      <c r="D895" t="s">
        <v>1612</v>
      </c>
      <c r="E895" t="s">
        <v>1766</v>
      </c>
      <c r="F895">
        <v>2</v>
      </c>
      <c r="G895">
        <v>732.67</v>
      </c>
      <c r="H895">
        <v>0.24</v>
      </c>
      <c r="I895" t="s">
        <v>1826</v>
      </c>
      <c r="J895">
        <v>1113.6584</v>
      </c>
    </row>
    <row r="896" spans="1:10" x14ac:dyDescent="0.3">
      <c r="A896" t="s">
        <v>2720</v>
      </c>
      <c r="B896" s="2">
        <v>45247</v>
      </c>
      <c r="C896" t="s">
        <v>1504</v>
      </c>
      <c r="D896" t="s">
        <v>1668</v>
      </c>
      <c r="E896" t="s">
        <v>1797</v>
      </c>
      <c r="F896">
        <v>4</v>
      </c>
      <c r="G896">
        <v>106.48</v>
      </c>
      <c r="H896">
        <v>0.1</v>
      </c>
      <c r="I896" t="s">
        <v>1829</v>
      </c>
      <c r="J896">
        <v>383.32799999999997</v>
      </c>
    </row>
    <row r="897" spans="1:10" x14ac:dyDescent="0.3">
      <c r="A897" t="s">
        <v>2721</v>
      </c>
      <c r="B897" s="2">
        <v>45696</v>
      </c>
      <c r="C897" t="s">
        <v>372</v>
      </c>
      <c r="D897" t="s">
        <v>1662</v>
      </c>
      <c r="E897" t="s">
        <v>1766</v>
      </c>
      <c r="F897">
        <v>1</v>
      </c>
      <c r="G897">
        <v>38.950000000000003</v>
      </c>
      <c r="H897">
        <v>0.28000000000000003</v>
      </c>
      <c r="I897" t="s">
        <v>1824</v>
      </c>
      <c r="J897">
        <v>28.044</v>
      </c>
    </row>
    <row r="898" spans="1:10" x14ac:dyDescent="0.3">
      <c r="A898" t="s">
        <v>2722</v>
      </c>
      <c r="B898" s="2">
        <v>45294</v>
      </c>
      <c r="C898" t="s">
        <v>1337</v>
      </c>
      <c r="D898" t="s">
        <v>1740</v>
      </c>
      <c r="E898" t="s">
        <v>1804</v>
      </c>
      <c r="F898">
        <v>1</v>
      </c>
      <c r="G898">
        <v>835.17</v>
      </c>
      <c r="H898">
        <v>0.02</v>
      </c>
      <c r="I898" t="s">
        <v>1829</v>
      </c>
      <c r="J898">
        <v>818.46659999999997</v>
      </c>
    </row>
    <row r="899" spans="1:10" x14ac:dyDescent="0.3">
      <c r="A899" t="s">
        <v>2723</v>
      </c>
      <c r="B899" s="2">
        <v>45389</v>
      </c>
      <c r="C899" t="s">
        <v>458</v>
      </c>
      <c r="D899" t="s">
        <v>1714</v>
      </c>
      <c r="E899" t="s">
        <v>1766</v>
      </c>
      <c r="F899">
        <v>1</v>
      </c>
      <c r="G899">
        <v>113.07</v>
      </c>
      <c r="H899">
        <v>0.24</v>
      </c>
      <c r="I899" t="s">
        <v>1824</v>
      </c>
      <c r="J899">
        <v>85.933199999999999</v>
      </c>
    </row>
    <row r="900" spans="1:10" x14ac:dyDescent="0.3">
      <c r="A900" t="s">
        <v>2724</v>
      </c>
      <c r="B900" s="2">
        <v>45930</v>
      </c>
      <c r="C900" t="s">
        <v>1437</v>
      </c>
      <c r="D900" t="s">
        <v>1736</v>
      </c>
      <c r="E900" t="s">
        <v>1794</v>
      </c>
      <c r="F900">
        <v>2</v>
      </c>
      <c r="G900">
        <v>451.33</v>
      </c>
      <c r="H900">
        <v>0.23</v>
      </c>
      <c r="I900" t="s">
        <v>1829</v>
      </c>
      <c r="J900">
        <v>695.04819999999995</v>
      </c>
    </row>
    <row r="901" spans="1:10" x14ac:dyDescent="0.3">
      <c r="A901" t="s">
        <v>2725</v>
      </c>
      <c r="B901" s="2">
        <v>45456</v>
      </c>
      <c r="C901" t="s">
        <v>1163</v>
      </c>
      <c r="D901" t="s">
        <v>1720</v>
      </c>
      <c r="E901" t="s">
        <v>1776</v>
      </c>
      <c r="F901">
        <v>3</v>
      </c>
      <c r="G901">
        <v>619.80999999999995</v>
      </c>
      <c r="H901">
        <v>0.16</v>
      </c>
      <c r="I901" t="s">
        <v>1829</v>
      </c>
      <c r="J901">
        <v>1561.9212</v>
      </c>
    </row>
    <row r="902" spans="1:10" x14ac:dyDescent="0.3">
      <c r="A902" t="s">
        <v>2726</v>
      </c>
      <c r="B902" s="2">
        <v>45713</v>
      </c>
      <c r="C902" t="s">
        <v>381</v>
      </c>
      <c r="D902" t="s">
        <v>1672</v>
      </c>
      <c r="E902" t="s">
        <v>1779</v>
      </c>
      <c r="F902">
        <v>4</v>
      </c>
      <c r="G902">
        <v>46.97</v>
      </c>
      <c r="H902">
        <v>0.26</v>
      </c>
      <c r="I902" t="s">
        <v>1826</v>
      </c>
      <c r="J902">
        <v>139.03120000000001</v>
      </c>
    </row>
    <row r="903" spans="1:10" x14ac:dyDescent="0.3">
      <c r="A903" t="s">
        <v>2727</v>
      </c>
      <c r="B903" s="2">
        <v>45784</v>
      </c>
      <c r="C903" t="s">
        <v>607</v>
      </c>
      <c r="D903" t="s">
        <v>1640</v>
      </c>
      <c r="E903" t="s">
        <v>1761</v>
      </c>
      <c r="F903">
        <v>2</v>
      </c>
      <c r="G903">
        <v>71.48</v>
      </c>
      <c r="H903">
        <v>0.14000000000000001</v>
      </c>
      <c r="I903" t="s">
        <v>1829</v>
      </c>
      <c r="J903">
        <v>122.9456</v>
      </c>
    </row>
    <row r="904" spans="1:10" x14ac:dyDescent="0.3">
      <c r="A904" t="s">
        <v>2728</v>
      </c>
      <c r="B904" s="2">
        <v>45812</v>
      </c>
      <c r="C904" t="s">
        <v>8</v>
      </c>
      <c r="D904" t="s">
        <v>1660</v>
      </c>
      <c r="E904" t="s">
        <v>1813</v>
      </c>
      <c r="F904">
        <v>2</v>
      </c>
      <c r="G904">
        <v>404.08</v>
      </c>
      <c r="H904">
        <v>7.0000000000000007E-2</v>
      </c>
      <c r="I904" t="s">
        <v>1824</v>
      </c>
      <c r="J904">
        <v>751.58879999999988</v>
      </c>
    </row>
    <row r="905" spans="1:10" x14ac:dyDescent="0.3">
      <c r="A905" t="s">
        <v>2729</v>
      </c>
      <c r="B905" s="2">
        <v>45653</v>
      </c>
      <c r="C905" t="s">
        <v>842</v>
      </c>
      <c r="D905" t="s">
        <v>1582</v>
      </c>
      <c r="E905" t="s">
        <v>1804</v>
      </c>
      <c r="F905">
        <v>1</v>
      </c>
      <c r="G905">
        <v>519.91</v>
      </c>
      <c r="H905">
        <v>0.05</v>
      </c>
      <c r="I905" t="s">
        <v>1829</v>
      </c>
      <c r="J905">
        <v>493.91449999999992</v>
      </c>
    </row>
    <row r="906" spans="1:10" x14ac:dyDescent="0.3">
      <c r="A906" t="s">
        <v>2730</v>
      </c>
      <c r="B906" s="2">
        <v>45672</v>
      </c>
      <c r="C906" t="s">
        <v>490</v>
      </c>
      <c r="D906" t="s">
        <v>1644</v>
      </c>
      <c r="E906" t="s">
        <v>1797</v>
      </c>
      <c r="F906">
        <v>3</v>
      </c>
      <c r="G906">
        <v>566.16</v>
      </c>
      <c r="H906">
        <v>0.05</v>
      </c>
      <c r="I906" t="s">
        <v>1826</v>
      </c>
      <c r="J906">
        <v>1613.556</v>
      </c>
    </row>
    <row r="907" spans="1:10" x14ac:dyDescent="0.3">
      <c r="A907" t="s">
        <v>2731</v>
      </c>
      <c r="B907" s="2">
        <v>45799</v>
      </c>
      <c r="C907" t="s">
        <v>1223</v>
      </c>
      <c r="D907" t="s">
        <v>1652</v>
      </c>
      <c r="E907" t="s">
        <v>1789</v>
      </c>
      <c r="F907">
        <v>2</v>
      </c>
      <c r="G907">
        <v>295.12</v>
      </c>
      <c r="H907">
        <v>0.09</v>
      </c>
      <c r="I907" t="s">
        <v>1829</v>
      </c>
      <c r="J907">
        <v>537.11840000000007</v>
      </c>
    </row>
    <row r="908" spans="1:10" x14ac:dyDescent="0.3">
      <c r="A908" t="s">
        <v>2732</v>
      </c>
      <c r="B908" s="2">
        <v>45848</v>
      </c>
      <c r="C908" t="s">
        <v>384</v>
      </c>
      <c r="D908" t="s">
        <v>1616</v>
      </c>
      <c r="E908" t="s">
        <v>1792</v>
      </c>
      <c r="F908">
        <v>2</v>
      </c>
      <c r="G908">
        <v>414.18</v>
      </c>
      <c r="H908">
        <v>0.25</v>
      </c>
      <c r="I908" t="s">
        <v>1826</v>
      </c>
      <c r="J908">
        <v>621.27</v>
      </c>
    </row>
    <row r="909" spans="1:10" x14ac:dyDescent="0.3">
      <c r="A909" t="s">
        <v>2733</v>
      </c>
      <c r="B909" s="2">
        <v>45918</v>
      </c>
      <c r="C909" t="s">
        <v>854</v>
      </c>
      <c r="D909" t="s">
        <v>1664</v>
      </c>
      <c r="E909" t="s">
        <v>1782</v>
      </c>
      <c r="F909">
        <v>2</v>
      </c>
      <c r="G909">
        <v>433.75</v>
      </c>
      <c r="H909">
        <v>0</v>
      </c>
      <c r="I909" t="s">
        <v>1824</v>
      </c>
      <c r="J909">
        <v>867.5</v>
      </c>
    </row>
    <row r="910" spans="1:10" x14ac:dyDescent="0.3">
      <c r="A910" t="s">
        <v>2734</v>
      </c>
      <c r="B910" s="2">
        <v>45288</v>
      </c>
      <c r="C910" t="s">
        <v>893</v>
      </c>
      <c r="D910" t="s">
        <v>1718</v>
      </c>
      <c r="E910" t="s">
        <v>1813</v>
      </c>
      <c r="F910">
        <v>3</v>
      </c>
      <c r="G910">
        <v>104.33</v>
      </c>
      <c r="H910">
        <v>0.13</v>
      </c>
      <c r="I910" t="s">
        <v>1829</v>
      </c>
      <c r="J910">
        <v>272.30130000000003</v>
      </c>
    </row>
    <row r="911" spans="1:10" x14ac:dyDescent="0.3">
      <c r="A911" t="s">
        <v>2735</v>
      </c>
      <c r="B911" s="2">
        <v>45477</v>
      </c>
      <c r="C911" t="s">
        <v>1431</v>
      </c>
      <c r="D911" t="s">
        <v>1553</v>
      </c>
      <c r="E911" t="s">
        <v>1794</v>
      </c>
      <c r="F911">
        <v>1</v>
      </c>
      <c r="G911">
        <v>221.7</v>
      </c>
      <c r="H911">
        <v>0.04</v>
      </c>
      <c r="I911" t="s">
        <v>1824</v>
      </c>
      <c r="J911">
        <v>212.83199999999999</v>
      </c>
    </row>
    <row r="912" spans="1:10" x14ac:dyDescent="0.3">
      <c r="A912" t="s">
        <v>2736</v>
      </c>
      <c r="B912" s="2">
        <v>45796</v>
      </c>
      <c r="C912" t="s">
        <v>687</v>
      </c>
      <c r="D912" t="s">
        <v>1682</v>
      </c>
      <c r="E912" t="s">
        <v>1773</v>
      </c>
      <c r="F912">
        <v>2</v>
      </c>
      <c r="G912">
        <v>491.26</v>
      </c>
      <c r="H912">
        <v>0.14000000000000001</v>
      </c>
      <c r="I912" t="s">
        <v>1829</v>
      </c>
      <c r="J912">
        <v>844.96719999999993</v>
      </c>
    </row>
    <row r="913" spans="1:10" x14ac:dyDescent="0.3">
      <c r="A913" t="s">
        <v>2737</v>
      </c>
      <c r="B913" s="2">
        <v>45630</v>
      </c>
      <c r="C913" t="s">
        <v>598</v>
      </c>
      <c r="D913" t="s">
        <v>1622</v>
      </c>
      <c r="E913" t="s">
        <v>1782</v>
      </c>
      <c r="F913">
        <v>4</v>
      </c>
      <c r="G913">
        <v>923.14</v>
      </c>
      <c r="H913">
        <v>0.15</v>
      </c>
      <c r="I913" t="s">
        <v>1824</v>
      </c>
      <c r="J913">
        <v>3138.6759999999999</v>
      </c>
    </row>
    <row r="914" spans="1:10" x14ac:dyDescent="0.3">
      <c r="A914" t="s">
        <v>2738</v>
      </c>
      <c r="B914" s="2">
        <v>45625</v>
      </c>
      <c r="C914" t="s">
        <v>634</v>
      </c>
      <c r="D914" t="s">
        <v>1676</v>
      </c>
      <c r="E914" t="s">
        <v>1779</v>
      </c>
      <c r="F914">
        <v>2</v>
      </c>
      <c r="G914">
        <v>747.65</v>
      </c>
      <c r="H914">
        <v>0.08</v>
      </c>
      <c r="I914" t="s">
        <v>1824</v>
      </c>
      <c r="J914">
        <v>1375.6759999999999</v>
      </c>
    </row>
    <row r="915" spans="1:10" x14ac:dyDescent="0.3">
      <c r="A915" t="s">
        <v>2739</v>
      </c>
      <c r="B915" s="2">
        <v>45773</v>
      </c>
      <c r="C915" t="s">
        <v>384</v>
      </c>
      <c r="D915" t="s">
        <v>1632</v>
      </c>
      <c r="E915" t="s">
        <v>1779</v>
      </c>
      <c r="F915">
        <v>3</v>
      </c>
      <c r="G915">
        <v>94.55</v>
      </c>
      <c r="H915">
        <v>0.13</v>
      </c>
      <c r="I915" t="s">
        <v>1829</v>
      </c>
      <c r="J915">
        <v>246.77549999999999</v>
      </c>
    </row>
    <row r="916" spans="1:10" x14ac:dyDescent="0.3">
      <c r="A916" t="s">
        <v>2740</v>
      </c>
      <c r="B916" s="2">
        <v>45308</v>
      </c>
      <c r="C916" t="s">
        <v>153</v>
      </c>
      <c r="D916" t="s">
        <v>1578</v>
      </c>
      <c r="E916" t="s">
        <v>1813</v>
      </c>
      <c r="F916">
        <v>3</v>
      </c>
      <c r="G916">
        <v>620.12</v>
      </c>
      <c r="H916">
        <v>0.06</v>
      </c>
      <c r="I916" t="s">
        <v>1824</v>
      </c>
      <c r="J916">
        <v>1748.7384</v>
      </c>
    </row>
    <row r="917" spans="1:10" x14ac:dyDescent="0.3">
      <c r="A917" t="s">
        <v>2741</v>
      </c>
      <c r="B917" s="2">
        <v>45869</v>
      </c>
      <c r="C917" t="s">
        <v>1495</v>
      </c>
      <c r="D917" t="s">
        <v>1686</v>
      </c>
      <c r="E917" t="s">
        <v>1776</v>
      </c>
      <c r="F917">
        <v>2</v>
      </c>
      <c r="G917">
        <v>354.09</v>
      </c>
      <c r="H917">
        <v>0.12</v>
      </c>
      <c r="I917" t="s">
        <v>1829</v>
      </c>
      <c r="J917">
        <v>623.19839999999999</v>
      </c>
    </row>
    <row r="918" spans="1:10" x14ac:dyDescent="0.3">
      <c r="A918" t="s">
        <v>2742</v>
      </c>
      <c r="B918" s="2">
        <v>45621</v>
      </c>
      <c r="C918" t="s">
        <v>447</v>
      </c>
      <c r="D918" t="s">
        <v>1654</v>
      </c>
      <c r="E918" t="s">
        <v>1773</v>
      </c>
      <c r="F918">
        <v>3</v>
      </c>
      <c r="G918">
        <v>214.94</v>
      </c>
      <c r="H918">
        <v>0.22</v>
      </c>
      <c r="I918" t="s">
        <v>1829</v>
      </c>
      <c r="J918">
        <v>502.95960000000002</v>
      </c>
    </row>
    <row r="919" spans="1:10" x14ac:dyDescent="0.3">
      <c r="A919" t="s">
        <v>2743</v>
      </c>
      <c r="B919" s="2">
        <v>45428</v>
      </c>
      <c r="C919" t="s">
        <v>651</v>
      </c>
      <c r="D919" t="s">
        <v>1565</v>
      </c>
      <c r="E919" t="s">
        <v>1794</v>
      </c>
      <c r="F919">
        <v>2</v>
      </c>
      <c r="G919">
        <v>309.77999999999997</v>
      </c>
      <c r="H919">
        <v>0.16</v>
      </c>
      <c r="I919" t="s">
        <v>1824</v>
      </c>
      <c r="J919">
        <v>520.43039999999996</v>
      </c>
    </row>
    <row r="920" spans="1:10" x14ac:dyDescent="0.3">
      <c r="A920" t="s">
        <v>2744</v>
      </c>
      <c r="B920" s="2">
        <v>45807</v>
      </c>
      <c r="C920" t="s">
        <v>255</v>
      </c>
      <c r="D920" t="s">
        <v>1574</v>
      </c>
      <c r="E920" t="s">
        <v>1766</v>
      </c>
      <c r="F920">
        <v>2</v>
      </c>
      <c r="G920">
        <v>183.85</v>
      </c>
      <c r="H920">
        <v>0.14000000000000001</v>
      </c>
      <c r="I920" t="s">
        <v>1826</v>
      </c>
      <c r="J920">
        <v>316.22199999999998</v>
      </c>
    </row>
    <row r="921" spans="1:10" x14ac:dyDescent="0.3">
      <c r="A921" t="s">
        <v>2745</v>
      </c>
      <c r="B921" s="2">
        <v>45238</v>
      </c>
      <c r="C921" t="s">
        <v>1272</v>
      </c>
      <c r="D921" t="s">
        <v>1688</v>
      </c>
      <c r="E921" t="s">
        <v>1752</v>
      </c>
      <c r="F921">
        <v>1</v>
      </c>
      <c r="G921">
        <v>550.05999999999995</v>
      </c>
      <c r="H921">
        <v>0.01</v>
      </c>
      <c r="I921" t="s">
        <v>1824</v>
      </c>
      <c r="J921">
        <v>544.55939999999998</v>
      </c>
    </row>
    <row r="922" spans="1:10" x14ac:dyDescent="0.3">
      <c r="A922" t="s">
        <v>2746</v>
      </c>
      <c r="B922" s="2">
        <v>45253</v>
      </c>
      <c r="C922" t="s">
        <v>121</v>
      </c>
      <c r="D922" t="s">
        <v>1706</v>
      </c>
      <c r="E922" t="s">
        <v>1769</v>
      </c>
      <c r="F922">
        <v>2</v>
      </c>
      <c r="G922">
        <v>32.19</v>
      </c>
      <c r="H922">
        <v>0.13</v>
      </c>
      <c r="I922" t="s">
        <v>1829</v>
      </c>
      <c r="J922">
        <v>56.010599999999997</v>
      </c>
    </row>
    <row r="923" spans="1:10" x14ac:dyDescent="0.3">
      <c r="A923" t="s">
        <v>2747</v>
      </c>
      <c r="B923" s="2">
        <v>45460</v>
      </c>
      <c r="C923" t="s">
        <v>470</v>
      </c>
      <c r="D923" t="s">
        <v>1614</v>
      </c>
      <c r="E923" t="s">
        <v>1813</v>
      </c>
      <c r="F923">
        <v>2</v>
      </c>
      <c r="G923">
        <v>892.06</v>
      </c>
      <c r="H923">
        <v>0.08</v>
      </c>
      <c r="I923" t="s">
        <v>1824</v>
      </c>
      <c r="J923">
        <v>1641.3904</v>
      </c>
    </row>
    <row r="924" spans="1:10" x14ac:dyDescent="0.3">
      <c r="A924" t="s">
        <v>2748</v>
      </c>
      <c r="B924" s="2">
        <v>45628</v>
      </c>
      <c r="C924" t="s">
        <v>1455</v>
      </c>
      <c r="D924" t="s">
        <v>1664</v>
      </c>
      <c r="E924" t="s">
        <v>1776</v>
      </c>
      <c r="F924">
        <v>1</v>
      </c>
      <c r="G924">
        <v>127.47</v>
      </c>
      <c r="H924">
        <v>0.16</v>
      </c>
      <c r="I924" t="s">
        <v>1829</v>
      </c>
      <c r="J924">
        <v>107.0748</v>
      </c>
    </row>
    <row r="925" spans="1:10" x14ac:dyDescent="0.3">
      <c r="A925" t="s">
        <v>2749</v>
      </c>
      <c r="B925" s="2">
        <v>45778</v>
      </c>
      <c r="C925" t="s">
        <v>1211</v>
      </c>
      <c r="D925" t="s">
        <v>1702</v>
      </c>
      <c r="E925" t="s">
        <v>1799</v>
      </c>
      <c r="F925">
        <v>3</v>
      </c>
      <c r="G925">
        <v>212.87</v>
      </c>
      <c r="H925">
        <v>0.18</v>
      </c>
      <c r="I925" t="s">
        <v>1824</v>
      </c>
      <c r="J925">
        <v>523.66020000000003</v>
      </c>
    </row>
    <row r="926" spans="1:10" x14ac:dyDescent="0.3">
      <c r="A926" t="s">
        <v>2750</v>
      </c>
      <c r="B926" s="2">
        <v>45471</v>
      </c>
      <c r="C926" t="s">
        <v>598</v>
      </c>
      <c r="D926" t="s">
        <v>1710</v>
      </c>
      <c r="E926" t="s">
        <v>1779</v>
      </c>
      <c r="F926">
        <v>1</v>
      </c>
      <c r="G926">
        <v>26.37</v>
      </c>
      <c r="H926">
        <v>0.3</v>
      </c>
      <c r="I926" t="s">
        <v>1829</v>
      </c>
      <c r="J926">
        <v>18.459</v>
      </c>
    </row>
    <row r="927" spans="1:10" x14ac:dyDescent="0.3">
      <c r="A927" t="s">
        <v>2751</v>
      </c>
      <c r="B927" s="2">
        <v>45770</v>
      </c>
      <c r="C927" t="s">
        <v>1437</v>
      </c>
      <c r="D927" t="s">
        <v>1616</v>
      </c>
      <c r="E927" t="s">
        <v>1810</v>
      </c>
      <c r="F927">
        <v>4</v>
      </c>
      <c r="G927">
        <v>953.98</v>
      </c>
      <c r="H927">
        <v>0.16</v>
      </c>
      <c r="I927" t="s">
        <v>1824</v>
      </c>
      <c r="J927">
        <v>3205.3728000000001</v>
      </c>
    </row>
    <row r="928" spans="1:10" x14ac:dyDescent="0.3">
      <c r="A928" t="s">
        <v>2752</v>
      </c>
      <c r="B928" s="2">
        <v>45369</v>
      </c>
      <c r="C928" t="s">
        <v>699</v>
      </c>
      <c r="D928" t="s">
        <v>1682</v>
      </c>
      <c r="E928" t="s">
        <v>1813</v>
      </c>
      <c r="F928">
        <v>3</v>
      </c>
      <c r="G928">
        <v>968.88</v>
      </c>
      <c r="H928">
        <v>0.15</v>
      </c>
      <c r="I928" t="s">
        <v>1824</v>
      </c>
      <c r="J928">
        <v>2470.6439999999998</v>
      </c>
    </row>
    <row r="929" spans="1:10" x14ac:dyDescent="0.3">
      <c r="A929" t="s">
        <v>2753</v>
      </c>
      <c r="B929" s="2">
        <v>45910</v>
      </c>
      <c r="C929" t="s">
        <v>616</v>
      </c>
      <c r="D929" t="s">
        <v>1700</v>
      </c>
      <c r="E929" t="s">
        <v>1810</v>
      </c>
      <c r="F929">
        <v>1</v>
      </c>
      <c r="G929">
        <v>533.04999999999995</v>
      </c>
      <c r="H929">
        <v>0.11</v>
      </c>
      <c r="I929" t="s">
        <v>1826</v>
      </c>
      <c r="J929">
        <v>474.41449999999998</v>
      </c>
    </row>
    <row r="930" spans="1:10" x14ac:dyDescent="0.3">
      <c r="A930" t="s">
        <v>2754</v>
      </c>
      <c r="B930" s="2">
        <v>45637</v>
      </c>
      <c r="C930" t="s">
        <v>1190</v>
      </c>
      <c r="D930" t="s">
        <v>1710</v>
      </c>
      <c r="E930" t="s">
        <v>1757</v>
      </c>
      <c r="F930">
        <v>3</v>
      </c>
      <c r="G930">
        <v>138.86000000000001</v>
      </c>
      <c r="H930">
        <v>0.11</v>
      </c>
      <c r="I930" t="s">
        <v>1826</v>
      </c>
      <c r="J930">
        <v>370.75619999999998</v>
      </c>
    </row>
    <row r="931" spans="1:10" x14ac:dyDescent="0.3">
      <c r="A931" t="s">
        <v>2755</v>
      </c>
      <c r="B931" s="2">
        <v>45706</v>
      </c>
      <c r="C931" t="s">
        <v>532</v>
      </c>
      <c r="D931" t="s">
        <v>1592</v>
      </c>
      <c r="E931" t="s">
        <v>1752</v>
      </c>
      <c r="F931">
        <v>1</v>
      </c>
      <c r="G931">
        <v>588.92999999999995</v>
      </c>
      <c r="H931">
        <v>0.03</v>
      </c>
      <c r="I931" t="s">
        <v>1829</v>
      </c>
      <c r="J931">
        <v>571.26209999999992</v>
      </c>
    </row>
    <row r="932" spans="1:10" x14ac:dyDescent="0.3">
      <c r="A932" t="s">
        <v>2756</v>
      </c>
      <c r="B932" s="2">
        <v>45557</v>
      </c>
      <c r="C932" t="s">
        <v>1254</v>
      </c>
      <c r="D932" t="s">
        <v>1652</v>
      </c>
      <c r="E932" t="s">
        <v>1773</v>
      </c>
      <c r="F932">
        <v>2</v>
      </c>
      <c r="G932">
        <v>576.83000000000004</v>
      </c>
      <c r="H932">
        <v>0.19</v>
      </c>
      <c r="I932" t="s">
        <v>1826</v>
      </c>
      <c r="J932">
        <v>934.46460000000013</v>
      </c>
    </row>
    <row r="933" spans="1:10" x14ac:dyDescent="0.3">
      <c r="A933" t="s">
        <v>2757</v>
      </c>
      <c r="B933" s="2">
        <v>45338</v>
      </c>
      <c r="C933" t="s">
        <v>1017</v>
      </c>
      <c r="D933" t="s">
        <v>1678</v>
      </c>
      <c r="E933" t="s">
        <v>1794</v>
      </c>
      <c r="F933">
        <v>1</v>
      </c>
      <c r="G933">
        <v>681.3</v>
      </c>
      <c r="H933">
        <v>0.05</v>
      </c>
      <c r="I933" t="s">
        <v>1824</v>
      </c>
      <c r="J933">
        <v>647.2349999999999</v>
      </c>
    </row>
    <row r="934" spans="1:10" x14ac:dyDescent="0.3">
      <c r="A934" t="s">
        <v>2758</v>
      </c>
      <c r="B934" s="2">
        <v>45441</v>
      </c>
      <c r="C934" t="s">
        <v>1411</v>
      </c>
      <c r="D934" t="s">
        <v>1598</v>
      </c>
      <c r="E934" t="s">
        <v>1801</v>
      </c>
      <c r="F934">
        <v>3</v>
      </c>
      <c r="G934">
        <v>504.97</v>
      </c>
      <c r="H934">
        <v>0.3</v>
      </c>
      <c r="I934" t="s">
        <v>1824</v>
      </c>
      <c r="J934">
        <v>1060.4369999999999</v>
      </c>
    </row>
    <row r="935" spans="1:10" x14ac:dyDescent="0.3">
      <c r="A935" t="s">
        <v>2759</v>
      </c>
      <c r="B935" s="2">
        <v>45396</v>
      </c>
      <c r="C935" t="s">
        <v>224</v>
      </c>
      <c r="D935" t="s">
        <v>1624</v>
      </c>
      <c r="E935" t="s">
        <v>1792</v>
      </c>
      <c r="F935">
        <v>3</v>
      </c>
      <c r="G935">
        <v>649.78</v>
      </c>
      <c r="H935">
        <v>0.1</v>
      </c>
      <c r="I935" t="s">
        <v>1826</v>
      </c>
      <c r="J935">
        <v>1754.4059999999999</v>
      </c>
    </row>
    <row r="936" spans="1:10" x14ac:dyDescent="0.3">
      <c r="A936" t="s">
        <v>2760</v>
      </c>
      <c r="B936" s="2">
        <v>45317</v>
      </c>
      <c r="C936" t="s">
        <v>785</v>
      </c>
      <c r="D936" t="s">
        <v>1626</v>
      </c>
      <c r="E936" t="s">
        <v>1786</v>
      </c>
      <c r="F936">
        <v>2</v>
      </c>
      <c r="G936">
        <v>986.73</v>
      </c>
      <c r="H936">
        <v>0.05</v>
      </c>
      <c r="I936" t="s">
        <v>1826</v>
      </c>
      <c r="J936">
        <v>1874.787</v>
      </c>
    </row>
    <row r="937" spans="1:10" x14ac:dyDescent="0.3">
      <c r="A937" t="s">
        <v>2761</v>
      </c>
      <c r="B937" s="2">
        <v>45235</v>
      </c>
      <c r="C937" t="s">
        <v>414</v>
      </c>
      <c r="D937" t="s">
        <v>1574</v>
      </c>
      <c r="E937" t="s">
        <v>1801</v>
      </c>
      <c r="F937">
        <v>2</v>
      </c>
      <c r="G937">
        <v>65.44</v>
      </c>
      <c r="H937">
        <v>0.05</v>
      </c>
      <c r="I937" t="s">
        <v>1826</v>
      </c>
      <c r="J937">
        <v>124.336</v>
      </c>
    </row>
    <row r="938" spans="1:10" x14ac:dyDescent="0.3">
      <c r="A938" t="s">
        <v>2762</v>
      </c>
      <c r="B938" s="2">
        <v>45824</v>
      </c>
      <c r="C938" t="s">
        <v>1196</v>
      </c>
      <c r="D938" t="s">
        <v>1674</v>
      </c>
      <c r="E938" t="s">
        <v>1797</v>
      </c>
      <c r="F938">
        <v>3</v>
      </c>
      <c r="G938">
        <v>953.74</v>
      </c>
      <c r="H938">
        <v>0.04</v>
      </c>
      <c r="I938" t="s">
        <v>1824</v>
      </c>
      <c r="J938">
        <v>2746.7712000000001</v>
      </c>
    </row>
    <row r="939" spans="1:10" x14ac:dyDescent="0.3">
      <c r="A939" t="s">
        <v>2763</v>
      </c>
      <c r="B939" s="2">
        <v>45543</v>
      </c>
      <c r="C939" t="s">
        <v>247</v>
      </c>
      <c r="D939" t="s">
        <v>1700</v>
      </c>
      <c r="E939" t="s">
        <v>1789</v>
      </c>
      <c r="F939">
        <v>3</v>
      </c>
      <c r="G939">
        <v>904.48</v>
      </c>
      <c r="H939">
        <v>0.21</v>
      </c>
      <c r="I939" t="s">
        <v>1826</v>
      </c>
      <c r="J939">
        <v>2143.6176</v>
      </c>
    </row>
    <row r="940" spans="1:10" x14ac:dyDescent="0.3">
      <c r="A940" t="s">
        <v>2764</v>
      </c>
      <c r="B940" s="2">
        <v>45595</v>
      </c>
      <c r="C940" t="s">
        <v>1513</v>
      </c>
      <c r="D940" t="s">
        <v>1672</v>
      </c>
      <c r="E940" t="s">
        <v>1801</v>
      </c>
      <c r="F940">
        <v>3</v>
      </c>
      <c r="G940">
        <v>920.82</v>
      </c>
      <c r="H940">
        <v>0.1</v>
      </c>
      <c r="I940" t="s">
        <v>1826</v>
      </c>
      <c r="J940">
        <v>2486.2139999999999</v>
      </c>
    </row>
    <row r="941" spans="1:10" x14ac:dyDescent="0.3">
      <c r="A941" t="s">
        <v>2765</v>
      </c>
      <c r="B941" s="2">
        <v>45803</v>
      </c>
      <c r="C941" t="s">
        <v>963</v>
      </c>
      <c r="D941" t="s">
        <v>1604</v>
      </c>
      <c r="E941" t="s">
        <v>1757</v>
      </c>
      <c r="F941">
        <v>1</v>
      </c>
      <c r="G941">
        <v>182.28</v>
      </c>
      <c r="H941">
        <v>0.15</v>
      </c>
      <c r="I941" t="s">
        <v>1829</v>
      </c>
      <c r="J941">
        <v>154.93799999999999</v>
      </c>
    </row>
    <row r="942" spans="1:10" x14ac:dyDescent="0.3">
      <c r="A942" t="s">
        <v>2766</v>
      </c>
      <c r="B942" s="2">
        <v>45880</v>
      </c>
      <c r="C942" t="s">
        <v>1377</v>
      </c>
      <c r="D942" t="s">
        <v>1610</v>
      </c>
      <c r="E942" t="s">
        <v>1804</v>
      </c>
      <c r="F942">
        <v>3</v>
      </c>
      <c r="G942">
        <v>938.68</v>
      </c>
      <c r="H942">
        <v>0.14000000000000001</v>
      </c>
      <c r="I942" t="s">
        <v>1824</v>
      </c>
      <c r="J942">
        <v>2421.7944000000002</v>
      </c>
    </row>
    <row r="943" spans="1:10" x14ac:dyDescent="0.3">
      <c r="A943" t="s">
        <v>2767</v>
      </c>
      <c r="B943" s="2">
        <v>45690</v>
      </c>
      <c r="C943" t="s">
        <v>295</v>
      </c>
      <c r="D943" t="s">
        <v>1730</v>
      </c>
      <c r="E943" t="s">
        <v>1773</v>
      </c>
      <c r="F943">
        <v>3</v>
      </c>
      <c r="G943">
        <v>219.96</v>
      </c>
      <c r="H943">
        <v>0.18</v>
      </c>
      <c r="I943" t="s">
        <v>1826</v>
      </c>
      <c r="J943">
        <v>541.10160000000008</v>
      </c>
    </row>
    <row r="944" spans="1:10" x14ac:dyDescent="0.3">
      <c r="A944" t="s">
        <v>2768</v>
      </c>
      <c r="B944" s="2">
        <v>45841</v>
      </c>
      <c r="C944" t="s">
        <v>1458</v>
      </c>
      <c r="D944" t="s">
        <v>1690</v>
      </c>
      <c r="E944" t="s">
        <v>1810</v>
      </c>
      <c r="F944">
        <v>3</v>
      </c>
      <c r="G944">
        <v>385.74</v>
      </c>
      <c r="H944">
        <v>0.27</v>
      </c>
      <c r="I944" t="s">
        <v>1824</v>
      </c>
      <c r="J944">
        <v>844.77059999999994</v>
      </c>
    </row>
    <row r="945" spans="1:10" x14ac:dyDescent="0.3">
      <c r="A945" t="s">
        <v>2769</v>
      </c>
      <c r="B945" s="2">
        <v>45380</v>
      </c>
      <c r="C945" t="s">
        <v>1400</v>
      </c>
      <c r="D945" t="s">
        <v>1710</v>
      </c>
      <c r="E945" t="s">
        <v>1810</v>
      </c>
      <c r="F945">
        <v>2</v>
      </c>
      <c r="G945">
        <v>830.94</v>
      </c>
      <c r="H945">
        <v>0.28000000000000003</v>
      </c>
      <c r="I945" t="s">
        <v>1826</v>
      </c>
      <c r="J945">
        <v>1196.5536</v>
      </c>
    </row>
    <row r="946" spans="1:10" x14ac:dyDescent="0.3">
      <c r="A946" t="s">
        <v>2770</v>
      </c>
      <c r="B946" s="2">
        <v>45503</v>
      </c>
      <c r="C946" t="s">
        <v>1196</v>
      </c>
      <c r="D946" t="s">
        <v>1551</v>
      </c>
      <c r="E946" t="s">
        <v>1786</v>
      </c>
      <c r="F946">
        <v>3</v>
      </c>
      <c r="G946">
        <v>462.75</v>
      </c>
      <c r="H946">
        <v>0.22</v>
      </c>
      <c r="I946" t="s">
        <v>1826</v>
      </c>
      <c r="J946">
        <v>1082.835</v>
      </c>
    </row>
    <row r="947" spans="1:10" x14ac:dyDescent="0.3">
      <c r="A947" t="s">
        <v>2771</v>
      </c>
      <c r="B947" s="2">
        <v>45567</v>
      </c>
      <c r="C947" t="s">
        <v>247</v>
      </c>
      <c r="D947" t="s">
        <v>1576</v>
      </c>
      <c r="E947" t="s">
        <v>1801</v>
      </c>
      <c r="F947">
        <v>4</v>
      </c>
      <c r="G947">
        <v>973.9</v>
      </c>
      <c r="H947">
        <v>0.02</v>
      </c>
      <c r="I947" t="s">
        <v>1829</v>
      </c>
      <c r="J947">
        <v>3817.6880000000001</v>
      </c>
    </row>
    <row r="948" spans="1:10" x14ac:dyDescent="0.3">
      <c r="A948" t="s">
        <v>2772</v>
      </c>
      <c r="B948" s="2">
        <v>45600</v>
      </c>
      <c r="C948" t="s">
        <v>475</v>
      </c>
      <c r="D948" t="s">
        <v>1618</v>
      </c>
      <c r="E948" t="s">
        <v>1757</v>
      </c>
      <c r="F948">
        <v>2</v>
      </c>
      <c r="G948">
        <v>157.18</v>
      </c>
      <c r="H948">
        <v>0.15</v>
      </c>
      <c r="I948" t="s">
        <v>1824</v>
      </c>
      <c r="J948">
        <v>267.20600000000002</v>
      </c>
    </row>
    <row r="949" spans="1:10" x14ac:dyDescent="0.3">
      <c r="A949" t="s">
        <v>2773</v>
      </c>
      <c r="B949" s="2">
        <v>45415</v>
      </c>
      <c r="C949" t="s">
        <v>63</v>
      </c>
      <c r="D949" t="s">
        <v>1694</v>
      </c>
      <c r="E949" t="s">
        <v>1797</v>
      </c>
      <c r="F949">
        <v>3</v>
      </c>
      <c r="G949">
        <v>239.57</v>
      </c>
      <c r="H949">
        <v>0.16</v>
      </c>
      <c r="I949" t="s">
        <v>1824</v>
      </c>
      <c r="J949">
        <v>603.71640000000002</v>
      </c>
    </row>
    <row r="950" spans="1:10" x14ac:dyDescent="0.3">
      <c r="A950" t="s">
        <v>2774</v>
      </c>
      <c r="B950" s="2">
        <v>45343</v>
      </c>
      <c r="C950" t="s">
        <v>1029</v>
      </c>
      <c r="D950" t="s">
        <v>1565</v>
      </c>
      <c r="E950" t="s">
        <v>1804</v>
      </c>
      <c r="F950">
        <v>4</v>
      </c>
      <c r="G950">
        <v>583.21</v>
      </c>
      <c r="H950">
        <v>0.2</v>
      </c>
      <c r="I950" t="s">
        <v>1824</v>
      </c>
      <c r="J950">
        <v>1866.2719999999999</v>
      </c>
    </row>
    <row r="951" spans="1:10" x14ac:dyDescent="0.3">
      <c r="A951" t="s">
        <v>2775</v>
      </c>
      <c r="B951" s="2">
        <v>45399</v>
      </c>
      <c r="C951" t="s">
        <v>1283</v>
      </c>
      <c r="D951" t="s">
        <v>1710</v>
      </c>
      <c r="E951" t="s">
        <v>1782</v>
      </c>
      <c r="F951">
        <v>3</v>
      </c>
      <c r="G951">
        <v>758.75</v>
      </c>
      <c r="H951">
        <v>0.27</v>
      </c>
      <c r="I951" t="s">
        <v>1826</v>
      </c>
      <c r="J951">
        <v>1661.6624999999999</v>
      </c>
    </row>
    <row r="952" spans="1:10" x14ac:dyDescent="0.3">
      <c r="A952" t="s">
        <v>2776</v>
      </c>
      <c r="B952" s="2">
        <v>45689</v>
      </c>
      <c r="C952" t="s">
        <v>975</v>
      </c>
      <c r="D952" t="s">
        <v>1670</v>
      </c>
      <c r="E952" t="s">
        <v>1773</v>
      </c>
      <c r="F952">
        <v>4</v>
      </c>
      <c r="G952">
        <v>372.42</v>
      </c>
      <c r="H952">
        <v>0.19</v>
      </c>
      <c r="I952" t="s">
        <v>1824</v>
      </c>
      <c r="J952">
        <v>1206.6407999999999</v>
      </c>
    </row>
    <row r="953" spans="1:10" x14ac:dyDescent="0.3">
      <c r="A953" t="s">
        <v>2777</v>
      </c>
      <c r="B953" s="2">
        <v>45699</v>
      </c>
      <c r="C953" t="s">
        <v>517</v>
      </c>
      <c r="D953" t="s">
        <v>1674</v>
      </c>
      <c r="E953" t="s">
        <v>1813</v>
      </c>
      <c r="F953">
        <v>4</v>
      </c>
      <c r="G953">
        <v>286.27999999999997</v>
      </c>
      <c r="H953">
        <v>0.28000000000000003</v>
      </c>
      <c r="I953" t="s">
        <v>1826</v>
      </c>
      <c r="J953">
        <v>824.48639999999989</v>
      </c>
    </row>
    <row r="954" spans="1:10" x14ac:dyDescent="0.3">
      <c r="A954" t="s">
        <v>2778</v>
      </c>
      <c r="B954" s="2">
        <v>45663</v>
      </c>
      <c r="C954" t="s">
        <v>887</v>
      </c>
      <c r="D954" t="s">
        <v>1694</v>
      </c>
      <c r="E954" t="s">
        <v>1792</v>
      </c>
      <c r="F954">
        <v>3</v>
      </c>
      <c r="G954">
        <v>488.37</v>
      </c>
      <c r="H954">
        <v>0.27</v>
      </c>
      <c r="I954" t="s">
        <v>1829</v>
      </c>
      <c r="J954">
        <v>1069.5302999999999</v>
      </c>
    </row>
    <row r="955" spans="1:10" x14ac:dyDescent="0.3">
      <c r="A955" t="s">
        <v>2779</v>
      </c>
      <c r="B955" s="2">
        <v>45377</v>
      </c>
      <c r="C955" t="s">
        <v>1446</v>
      </c>
      <c r="D955" t="s">
        <v>1722</v>
      </c>
      <c r="E955" t="s">
        <v>1782</v>
      </c>
      <c r="F955">
        <v>3</v>
      </c>
      <c r="G955">
        <v>662.82</v>
      </c>
      <c r="H955">
        <v>0.01</v>
      </c>
      <c r="I955" t="s">
        <v>1829</v>
      </c>
      <c r="J955">
        <v>1968.5753999999999</v>
      </c>
    </row>
    <row r="956" spans="1:10" x14ac:dyDescent="0.3">
      <c r="A956" t="s">
        <v>2780</v>
      </c>
      <c r="B956" s="2">
        <v>45412</v>
      </c>
      <c r="C956" t="s">
        <v>1527</v>
      </c>
      <c r="D956" t="s">
        <v>1557</v>
      </c>
      <c r="E956" t="s">
        <v>1804</v>
      </c>
      <c r="F956">
        <v>2</v>
      </c>
      <c r="G956">
        <v>824.34</v>
      </c>
      <c r="H956">
        <v>0.1</v>
      </c>
      <c r="I956" t="s">
        <v>1829</v>
      </c>
      <c r="J956">
        <v>1483.8119999999999</v>
      </c>
    </row>
    <row r="957" spans="1:10" x14ac:dyDescent="0.3">
      <c r="A957" t="s">
        <v>2781</v>
      </c>
      <c r="B957" s="2">
        <v>45349</v>
      </c>
      <c r="C957" t="s">
        <v>396</v>
      </c>
      <c r="D957" t="s">
        <v>1666</v>
      </c>
      <c r="E957" t="s">
        <v>1782</v>
      </c>
      <c r="F957">
        <v>1</v>
      </c>
      <c r="G957">
        <v>437.12</v>
      </c>
      <c r="H957">
        <v>0.21</v>
      </c>
      <c r="I957" t="s">
        <v>1824</v>
      </c>
      <c r="J957">
        <v>345.32479999999998</v>
      </c>
    </row>
    <row r="958" spans="1:10" x14ac:dyDescent="0.3">
      <c r="A958" t="s">
        <v>2782</v>
      </c>
      <c r="B958" s="2">
        <v>45486</v>
      </c>
      <c r="C958" t="s">
        <v>1118</v>
      </c>
      <c r="D958" t="s">
        <v>1724</v>
      </c>
      <c r="E958" t="s">
        <v>1776</v>
      </c>
      <c r="F958">
        <v>3</v>
      </c>
      <c r="G958">
        <v>23.37</v>
      </c>
      <c r="H958">
        <v>0.15</v>
      </c>
      <c r="I958" t="s">
        <v>1826</v>
      </c>
      <c r="J958">
        <v>59.593499999999999</v>
      </c>
    </row>
    <row r="959" spans="1:10" x14ac:dyDescent="0.3">
      <c r="A959" t="s">
        <v>2783</v>
      </c>
      <c r="B959" s="2">
        <v>45761</v>
      </c>
      <c r="C959" t="s">
        <v>616</v>
      </c>
      <c r="D959" t="s">
        <v>1620</v>
      </c>
      <c r="E959" t="s">
        <v>1782</v>
      </c>
      <c r="F959">
        <v>1</v>
      </c>
      <c r="G959">
        <v>579.69000000000005</v>
      </c>
      <c r="H959">
        <v>0.02</v>
      </c>
      <c r="I959" t="s">
        <v>1824</v>
      </c>
      <c r="J959">
        <v>568.09620000000007</v>
      </c>
    </row>
    <row r="960" spans="1:10" x14ac:dyDescent="0.3">
      <c r="A960" t="s">
        <v>2784</v>
      </c>
      <c r="B960" s="2">
        <v>45639</v>
      </c>
      <c r="C960" t="s">
        <v>1334</v>
      </c>
      <c r="D960" t="s">
        <v>1704</v>
      </c>
      <c r="E960" t="s">
        <v>1799</v>
      </c>
      <c r="F960">
        <v>3</v>
      </c>
      <c r="G960">
        <v>240.51</v>
      </c>
      <c r="H960">
        <v>7.0000000000000007E-2</v>
      </c>
      <c r="I960" t="s">
        <v>1824</v>
      </c>
      <c r="J960">
        <v>671.02289999999994</v>
      </c>
    </row>
    <row r="961" spans="1:10" x14ac:dyDescent="0.3">
      <c r="A961" t="s">
        <v>2785</v>
      </c>
      <c r="B961" s="2">
        <v>45893</v>
      </c>
      <c r="C961" t="s">
        <v>1193</v>
      </c>
      <c r="D961" t="s">
        <v>1598</v>
      </c>
      <c r="E961" t="s">
        <v>1799</v>
      </c>
      <c r="F961">
        <v>2</v>
      </c>
      <c r="G961">
        <v>855.4</v>
      </c>
      <c r="H961">
        <v>0.08</v>
      </c>
      <c r="I961" t="s">
        <v>1829</v>
      </c>
      <c r="J961">
        <v>1573.9359999999999</v>
      </c>
    </row>
    <row r="962" spans="1:10" x14ac:dyDescent="0.3">
      <c r="A962" t="s">
        <v>2786</v>
      </c>
      <c r="B962" s="2">
        <v>45227</v>
      </c>
      <c r="C962" t="s">
        <v>40</v>
      </c>
      <c r="D962" t="s">
        <v>1728</v>
      </c>
      <c r="E962" t="s">
        <v>1779</v>
      </c>
      <c r="F962">
        <v>1</v>
      </c>
      <c r="G962">
        <v>537.26</v>
      </c>
      <c r="H962">
        <v>0.09</v>
      </c>
      <c r="I962" t="s">
        <v>1824</v>
      </c>
      <c r="J962">
        <v>488.90660000000003</v>
      </c>
    </row>
    <row r="963" spans="1:10" x14ac:dyDescent="0.3">
      <c r="A963" t="s">
        <v>2787</v>
      </c>
      <c r="B963" s="2">
        <v>45637</v>
      </c>
      <c r="C963" t="s">
        <v>1199</v>
      </c>
      <c r="D963" t="s">
        <v>1650</v>
      </c>
      <c r="E963" t="s">
        <v>1789</v>
      </c>
      <c r="F963">
        <v>3</v>
      </c>
      <c r="G963">
        <v>918.26</v>
      </c>
      <c r="H963">
        <v>0.17</v>
      </c>
      <c r="I963" t="s">
        <v>1829</v>
      </c>
      <c r="J963">
        <v>2286.4674</v>
      </c>
    </row>
    <row r="964" spans="1:10" x14ac:dyDescent="0.3">
      <c r="A964" t="s">
        <v>2788</v>
      </c>
      <c r="B964" s="2">
        <v>45472</v>
      </c>
      <c r="C964" t="s">
        <v>341</v>
      </c>
      <c r="D964" t="s">
        <v>1557</v>
      </c>
      <c r="E964" t="s">
        <v>1786</v>
      </c>
      <c r="F964">
        <v>4</v>
      </c>
      <c r="G964">
        <v>579.70000000000005</v>
      </c>
      <c r="H964">
        <v>0.18</v>
      </c>
      <c r="I964" t="s">
        <v>1826</v>
      </c>
      <c r="J964">
        <v>1901.4159999999999</v>
      </c>
    </row>
    <row r="965" spans="1:10" x14ac:dyDescent="0.3">
      <c r="A965" t="s">
        <v>2789</v>
      </c>
      <c r="B965" s="2">
        <v>45710</v>
      </c>
      <c r="C965" t="s">
        <v>490</v>
      </c>
      <c r="D965" t="s">
        <v>1634</v>
      </c>
      <c r="E965" t="s">
        <v>1776</v>
      </c>
      <c r="F965">
        <v>1</v>
      </c>
      <c r="G965">
        <v>824.32</v>
      </c>
      <c r="H965">
        <v>0.18</v>
      </c>
      <c r="I965" t="s">
        <v>1824</v>
      </c>
      <c r="J965">
        <v>675.94240000000013</v>
      </c>
    </row>
    <row r="966" spans="1:10" x14ac:dyDescent="0.3">
      <c r="A966" t="s">
        <v>2790</v>
      </c>
      <c r="B966" s="2">
        <v>45682</v>
      </c>
      <c r="C966" t="s">
        <v>384</v>
      </c>
      <c r="D966" t="s">
        <v>1640</v>
      </c>
      <c r="E966" t="s">
        <v>1801</v>
      </c>
      <c r="F966">
        <v>4</v>
      </c>
      <c r="G966">
        <v>614.99</v>
      </c>
      <c r="H966">
        <v>0.16</v>
      </c>
      <c r="I966" t="s">
        <v>1826</v>
      </c>
      <c r="J966">
        <v>2066.3663999999999</v>
      </c>
    </row>
    <row r="967" spans="1:10" x14ac:dyDescent="0.3">
      <c r="A967" t="s">
        <v>2791</v>
      </c>
      <c r="B967" s="2">
        <v>45730</v>
      </c>
      <c r="C967" t="s">
        <v>441</v>
      </c>
      <c r="D967" t="s">
        <v>1672</v>
      </c>
      <c r="E967" t="s">
        <v>1752</v>
      </c>
      <c r="F967">
        <v>4</v>
      </c>
      <c r="G967">
        <v>189.21</v>
      </c>
      <c r="H967">
        <v>0.06</v>
      </c>
      <c r="I967" t="s">
        <v>1829</v>
      </c>
      <c r="J967">
        <v>711.42959999999994</v>
      </c>
    </row>
    <row r="968" spans="1:10" x14ac:dyDescent="0.3">
      <c r="A968" t="s">
        <v>2792</v>
      </c>
      <c r="B968" s="2">
        <v>45629</v>
      </c>
      <c r="C968" t="s">
        <v>517</v>
      </c>
      <c r="D968" t="s">
        <v>1672</v>
      </c>
      <c r="E968" t="s">
        <v>1799</v>
      </c>
      <c r="F968">
        <v>2</v>
      </c>
      <c r="G968">
        <v>233.33</v>
      </c>
      <c r="H968">
        <v>0.05</v>
      </c>
      <c r="I968" t="s">
        <v>1824</v>
      </c>
      <c r="J968">
        <v>443.327</v>
      </c>
    </row>
    <row r="969" spans="1:10" x14ac:dyDescent="0.3">
      <c r="A969" t="s">
        <v>2793</v>
      </c>
      <c r="B969" s="2">
        <v>45783</v>
      </c>
      <c r="C969" t="s">
        <v>794</v>
      </c>
      <c r="D969" t="s">
        <v>1626</v>
      </c>
      <c r="E969" t="s">
        <v>1810</v>
      </c>
      <c r="F969">
        <v>3</v>
      </c>
      <c r="G969">
        <v>529.89</v>
      </c>
      <c r="H969">
        <v>0.21</v>
      </c>
      <c r="I969" t="s">
        <v>1824</v>
      </c>
      <c r="J969">
        <v>1255.8393000000001</v>
      </c>
    </row>
    <row r="970" spans="1:10" x14ac:dyDescent="0.3">
      <c r="A970" t="s">
        <v>2794</v>
      </c>
      <c r="B970" s="2">
        <v>45518</v>
      </c>
      <c r="C970" t="s">
        <v>1504</v>
      </c>
      <c r="D970" t="s">
        <v>1732</v>
      </c>
      <c r="E970" t="s">
        <v>1757</v>
      </c>
      <c r="F970">
        <v>2</v>
      </c>
      <c r="G970">
        <v>954.1</v>
      </c>
      <c r="H970">
        <v>0.17</v>
      </c>
      <c r="I970" t="s">
        <v>1826</v>
      </c>
      <c r="J970">
        <v>1583.806</v>
      </c>
    </row>
    <row r="971" spans="1:10" x14ac:dyDescent="0.3">
      <c r="A971" t="s">
        <v>2795</v>
      </c>
      <c r="B971" s="2">
        <v>45274</v>
      </c>
      <c r="C971" t="s">
        <v>1017</v>
      </c>
      <c r="D971" t="s">
        <v>1678</v>
      </c>
      <c r="E971" t="s">
        <v>1779</v>
      </c>
      <c r="F971">
        <v>1</v>
      </c>
      <c r="G971">
        <v>370.04</v>
      </c>
      <c r="H971">
        <v>0.04</v>
      </c>
      <c r="I971" t="s">
        <v>1829</v>
      </c>
      <c r="J971">
        <v>355.23840000000001</v>
      </c>
    </row>
    <row r="972" spans="1:10" x14ac:dyDescent="0.3">
      <c r="A972" t="s">
        <v>2796</v>
      </c>
      <c r="B972" s="2">
        <v>45297</v>
      </c>
      <c r="C972" t="s">
        <v>227</v>
      </c>
      <c r="D972" t="s">
        <v>1740</v>
      </c>
      <c r="E972" t="s">
        <v>1813</v>
      </c>
      <c r="F972">
        <v>4</v>
      </c>
      <c r="G972">
        <v>492.71</v>
      </c>
      <c r="H972">
        <v>0.08</v>
      </c>
      <c r="I972" t="s">
        <v>1824</v>
      </c>
      <c r="J972">
        <v>1813.1728000000001</v>
      </c>
    </row>
    <row r="973" spans="1:10" x14ac:dyDescent="0.3">
      <c r="A973" t="s">
        <v>2797</v>
      </c>
      <c r="B973" s="2">
        <v>45530</v>
      </c>
      <c r="C973" t="s">
        <v>890</v>
      </c>
      <c r="D973" t="s">
        <v>1730</v>
      </c>
      <c r="E973" t="s">
        <v>1797</v>
      </c>
      <c r="F973">
        <v>4</v>
      </c>
      <c r="G973">
        <v>853.26</v>
      </c>
      <c r="H973">
        <v>0.24</v>
      </c>
      <c r="I973" t="s">
        <v>1829</v>
      </c>
      <c r="J973">
        <v>2593.9104000000002</v>
      </c>
    </row>
    <row r="974" spans="1:10" x14ac:dyDescent="0.3">
      <c r="A974" t="s">
        <v>2798</v>
      </c>
      <c r="B974" s="2">
        <v>45740</v>
      </c>
      <c r="C974" t="s">
        <v>1263</v>
      </c>
      <c r="D974" t="s">
        <v>1551</v>
      </c>
      <c r="E974" t="s">
        <v>1804</v>
      </c>
      <c r="F974">
        <v>1</v>
      </c>
      <c r="G974">
        <v>402.47</v>
      </c>
      <c r="H974">
        <v>0.19</v>
      </c>
      <c r="I974" t="s">
        <v>1826</v>
      </c>
      <c r="J974">
        <v>326.00070000000011</v>
      </c>
    </row>
    <row r="975" spans="1:10" x14ac:dyDescent="0.3">
      <c r="A975" t="s">
        <v>2799</v>
      </c>
      <c r="B975" s="2">
        <v>45311</v>
      </c>
      <c r="C975" t="s">
        <v>1252</v>
      </c>
      <c r="D975" t="s">
        <v>1656</v>
      </c>
      <c r="E975" t="s">
        <v>1810</v>
      </c>
      <c r="F975">
        <v>2</v>
      </c>
      <c r="G975">
        <v>528.29999999999995</v>
      </c>
      <c r="H975">
        <v>0.24</v>
      </c>
      <c r="I975" t="s">
        <v>1824</v>
      </c>
      <c r="J975">
        <v>803.01599999999996</v>
      </c>
    </row>
    <row r="976" spans="1:10" x14ac:dyDescent="0.3">
      <c r="A976" t="s">
        <v>2800</v>
      </c>
      <c r="B976" s="2">
        <v>45667</v>
      </c>
      <c r="C976" t="s">
        <v>1374</v>
      </c>
      <c r="D976" t="s">
        <v>1568</v>
      </c>
      <c r="E976" t="s">
        <v>1776</v>
      </c>
      <c r="F976">
        <v>4</v>
      </c>
      <c r="G976">
        <v>599.85</v>
      </c>
      <c r="H976">
        <v>0.25</v>
      </c>
      <c r="I976" t="s">
        <v>1824</v>
      </c>
      <c r="J976">
        <v>1799.55</v>
      </c>
    </row>
    <row r="977" spans="1:10" x14ac:dyDescent="0.3">
      <c r="A977" t="s">
        <v>2801</v>
      </c>
      <c r="B977" s="2">
        <v>45281</v>
      </c>
      <c r="C977" t="s">
        <v>957</v>
      </c>
      <c r="D977" t="s">
        <v>1580</v>
      </c>
      <c r="E977" t="s">
        <v>1786</v>
      </c>
      <c r="F977">
        <v>2</v>
      </c>
      <c r="G977">
        <v>61.42</v>
      </c>
      <c r="H977">
        <v>0.08</v>
      </c>
      <c r="I977" t="s">
        <v>1826</v>
      </c>
      <c r="J977">
        <v>113.0128</v>
      </c>
    </row>
    <row r="978" spans="1:10" x14ac:dyDescent="0.3">
      <c r="A978" t="s">
        <v>2802</v>
      </c>
      <c r="B978" s="2">
        <v>45693</v>
      </c>
      <c r="C978" t="s">
        <v>797</v>
      </c>
      <c r="D978" t="s">
        <v>1586</v>
      </c>
      <c r="E978" t="s">
        <v>1789</v>
      </c>
      <c r="F978">
        <v>2</v>
      </c>
      <c r="G978">
        <v>466.42</v>
      </c>
      <c r="H978">
        <v>0.12</v>
      </c>
      <c r="I978" t="s">
        <v>1826</v>
      </c>
      <c r="J978">
        <v>820.89920000000006</v>
      </c>
    </row>
    <row r="979" spans="1:10" x14ac:dyDescent="0.3">
      <c r="A979" t="s">
        <v>2803</v>
      </c>
      <c r="B979" s="2">
        <v>45857</v>
      </c>
      <c r="C979" t="s">
        <v>353</v>
      </c>
      <c r="D979" t="s">
        <v>1610</v>
      </c>
      <c r="E979" t="s">
        <v>1773</v>
      </c>
      <c r="F979">
        <v>4</v>
      </c>
      <c r="G979">
        <v>540.69000000000005</v>
      </c>
      <c r="H979">
        <v>0.09</v>
      </c>
      <c r="I979" t="s">
        <v>1829</v>
      </c>
      <c r="J979">
        <v>1968.1116</v>
      </c>
    </row>
    <row r="980" spans="1:10" x14ac:dyDescent="0.3">
      <c r="A980" t="s">
        <v>2804</v>
      </c>
      <c r="B980" s="2">
        <v>45737</v>
      </c>
      <c r="C980" t="s">
        <v>942</v>
      </c>
      <c r="D980" t="s">
        <v>1586</v>
      </c>
      <c r="E980" t="s">
        <v>1797</v>
      </c>
      <c r="F980">
        <v>3</v>
      </c>
      <c r="G980">
        <v>677.46</v>
      </c>
      <c r="H980">
        <v>0.05</v>
      </c>
      <c r="I980" t="s">
        <v>1824</v>
      </c>
      <c r="J980">
        <v>1930.761</v>
      </c>
    </row>
    <row r="981" spans="1:10" x14ac:dyDescent="0.3">
      <c r="A981" t="s">
        <v>2805</v>
      </c>
      <c r="B981" s="2">
        <v>45771</v>
      </c>
      <c r="C981" t="s">
        <v>1032</v>
      </c>
      <c r="D981" t="s">
        <v>1590</v>
      </c>
      <c r="E981" t="s">
        <v>1757</v>
      </c>
      <c r="F981">
        <v>3</v>
      </c>
      <c r="G981">
        <v>614.63</v>
      </c>
      <c r="H981">
        <v>0.06</v>
      </c>
      <c r="I981" t="s">
        <v>1826</v>
      </c>
      <c r="J981">
        <v>1733.2565999999999</v>
      </c>
    </row>
    <row r="982" spans="1:10" x14ac:dyDescent="0.3">
      <c r="A982" t="s">
        <v>2806</v>
      </c>
      <c r="B982" s="2">
        <v>45272</v>
      </c>
      <c r="C982" t="s">
        <v>746</v>
      </c>
      <c r="D982" t="s">
        <v>1680</v>
      </c>
      <c r="E982" t="s">
        <v>1782</v>
      </c>
      <c r="F982">
        <v>4</v>
      </c>
      <c r="G982">
        <v>649.52</v>
      </c>
      <c r="H982">
        <v>0.11</v>
      </c>
      <c r="I982" t="s">
        <v>1824</v>
      </c>
      <c r="J982">
        <v>2312.2912000000001</v>
      </c>
    </row>
    <row r="983" spans="1:10" x14ac:dyDescent="0.3">
      <c r="A983" t="s">
        <v>2807</v>
      </c>
      <c r="B983" s="2">
        <v>45481</v>
      </c>
      <c r="C983" t="s">
        <v>1377</v>
      </c>
      <c r="D983" t="s">
        <v>1718</v>
      </c>
      <c r="E983" t="s">
        <v>1782</v>
      </c>
      <c r="F983">
        <v>2</v>
      </c>
      <c r="G983">
        <v>943.93</v>
      </c>
      <c r="H983">
        <v>0.22</v>
      </c>
      <c r="I983" t="s">
        <v>1826</v>
      </c>
      <c r="J983">
        <v>1472.5308</v>
      </c>
    </row>
    <row r="984" spans="1:10" x14ac:dyDescent="0.3">
      <c r="A984" t="s">
        <v>2808</v>
      </c>
      <c r="B984" s="2">
        <v>45228</v>
      </c>
      <c r="C984" t="s">
        <v>550</v>
      </c>
      <c r="D984" t="s">
        <v>1610</v>
      </c>
      <c r="E984" t="s">
        <v>1782</v>
      </c>
      <c r="F984">
        <v>4</v>
      </c>
      <c r="G984">
        <v>538.73</v>
      </c>
      <c r="H984">
        <v>0.03</v>
      </c>
      <c r="I984" t="s">
        <v>1824</v>
      </c>
      <c r="J984">
        <v>2090.2723999999998</v>
      </c>
    </row>
    <row r="985" spans="1:10" x14ac:dyDescent="0.3">
      <c r="A985" t="s">
        <v>2809</v>
      </c>
      <c r="B985" s="2">
        <v>45432</v>
      </c>
      <c r="C985" t="s">
        <v>318</v>
      </c>
      <c r="D985" t="s">
        <v>1680</v>
      </c>
      <c r="E985" t="s">
        <v>1782</v>
      </c>
      <c r="F985">
        <v>2</v>
      </c>
      <c r="G985">
        <v>853.93</v>
      </c>
      <c r="H985">
        <v>0.01</v>
      </c>
      <c r="I985" t="s">
        <v>1826</v>
      </c>
      <c r="J985">
        <v>1690.7814000000001</v>
      </c>
    </row>
    <row r="986" spans="1:10" x14ac:dyDescent="0.3">
      <c r="A986" t="s">
        <v>2810</v>
      </c>
      <c r="B986" s="2">
        <v>45914</v>
      </c>
      <c r="C986" t="s">
        <v>1510</v>
      </c>
      <c r="D986" t="s">
        <v>1606</v>
      </c>
      <c r="E986" t="s">
        <v>1769</v>
      </c>
      <c r="F986">
        <v>4</v>
      </c>
      <c r="G986">
        <v>465.42</v>
      </c>
      <c r="H986">
        <v>0.26</v>
      </c>
      <c r="I986" t="s">
        <v>1829</v>
      </c>
      <c r="J986">
        <v>1377.6432</v>
      </c>
    </row>
    <row r="987" spans="1:10" x14ac:dyDescent="0.3">
      <c r="A987" t="s">
        <v>2811</v>
      </c>
      <c r="B987" s="2">
        <v>45758</v>
      </c>
      <c r="C987" t="s">
        <v>208</v>
      </c>
      <c r="D987" t="s">
        <v>1546</v>
      </c>
      <c r="E987" t="s">
        <v>1792</v>
      </c>
      <c r="F987">
        <v>4</v>
      </c>
      <c r="G987">
        <v>880.26</v>
      </c>
      <c r="H987">
        <v>0.11</v>
      </c>
      <c r="I987" t="s">
        <v>1829</v>
      </c>
      <c r="J987">
        <v>3133.7256000000002</v>
      </c>
    </row>
    <row r="988" spans="1:10" x14ac:dyDescent="0.3">
      <c r="A988" t="s">
        <v>2812</v>
      </c>
      <c r="B988" s="2">
        <v>45429</v>
      </c>
      <c r="C988" t="s">
        <v>1487</v>
      </c>
      <c r="D988" t="s">
        <v>1650</v>
      </c>
      <c r="E988" t="s">
        <v>1792</v>
      </c>
      <c r="F988">
        <v>3</v>
      </c>
      <c r="G988">
        <v>461.02</v>
      </c>
      <c r="H988">
        <v>0.28999999999999998</v>
      </c>
      <c r="I988" t="s">
        <v>1826</v>
      </c>
      <c r="J988">
        <v>981.97259999999994</v>
      </c>
    </row>
    <row r="989" spans="1:10" x14ac:dyDescent="0.3">
      <c r="A989" t="s">
        <v>2813</v>
      </c>
      <c r="B989" s="2">
        <v>45578</v>
      </c>
      <c r="C989" t="s">
        <v>110</v>
      </c>
      <c r="D989" t="s">
        <v>1598</v>
      </c>
      <c r="E989" t="s">
        <v>1797</v>
      </c>
      <c r="F989">
        <v>1</v>
      </c>
      <c r="G989">
        <v>531.99</v>
      </c>
      <c r="H989">
        <v>0.17</v>
      </c>
      <c r="I989" t="s">
        <v>1826</v>
      </c>
      <c r="J989">
        <v>441.55169999999998</v>
      </c>
    </row>
    <row r="990" spans="1:10" x14ac:dyDescent="0.3">
      <c r="A990" t="s">
        <v>2814</v>
      </c>
      <c r="B990" s="2">
        <v>45486</v>
      </c>
      <c r="C990" t="s">
        <v>27</v>
      </c>
      <c r="D990" t="s">
        <v>1642</v>
      </c>
      <c r="E990" t="s">
        <v>1807</v>
      </c>
      <c r="F990">
        <v>2</v>
      </c>
      <c r="G990">
        <v>274.08999999999997</v>
      </c>
      <c r="H990">
        <v>0.13</v>
      </c>
      <c r="I990" t="s">
        <v>1826</v>
      </c>
      <c r="J990">
        <v>476.91660000000002</v>
      </c>
    </row>
    <row r="991" spans="1:10" x14ac:dyDescent="0.3">
      <c r="A991" t="s">
        <v>2815</v>
      </c>
      <c r="B991" s="2">
        <v>45694</v>
      </c>
      <c r="C991" t="s">
        <v>1371</v>
      </c>
      <c r="D991" t="s">
        <v>1724</v>
      </c>
      <c r="E991" t="s">
        <v>1789</v>
      </c>
      <c r="F991">
        <v>1</v>
      </c>
      <c r="G991">
        <v>66.14</v>
      </c>
      <c r="H991">
        <v>0.14000000000000001</v>
      </c>
      <c r="I991" t="s">
        <v>1829</v>
      </c>
      <c r="J991">
        <v>56.880400000000002</v>
      </c>
    </row>
    <row r="992" spans="1:10" x14ac:dyDescent="0.3">
      <c r="A992" t="s">
        <v>2816</v>
      </c>
      <c r="B992" s="2">
        <v>45875</v>
      </c>
      <c r="C992" t="s">
        <v>281</v>
      </c>
      <c r="D992" t="s">
        <v>1588</v>
      </c>
      <c r="E992" t="s">
        <v>1786</v>
      </c>
      <c r="F992">
        <v>3</v>
      </c>
      <c r="G992">
        <v>955.82</v>
      </c>
      <c r="H992">
        <v>0.16</v>
      </c>
      <c r="I992" t="s">
        <v>1829</v>
      </c>
      <c r="J992">
        <v>2408.6664000000001</v>
      </c>
    </row>
    <row r="993" spans="1:10" x14ac:dyDescent="0.3">
      <c r="A993" t="s">
        <v>2817</v>
      </c>
      <c r="B993" s="2">
        <v>45432</v>
      </c>
      <c r="C993" t="s">
        <v>1005</v>
      </c>
      <c r="D993" t="s">
        <v>1592</v>
      </c>
      <c r="E993" t="s">
        <v>1794</v>
      </c>
      <c r="F993">
        <v>1</v>
      </c>
      <c r="G993">
        <v>904.92</v>
      </c>
      <c r="H993">
        <v>0.13</v>
      </c>
      <c r="I993" t="s">
        <v>1824</v>
      </c>
      <c r="J993">
        <v>787.28039999999999</v>
      </c>
    </row>
    <row r="994" spans="1:10" x14ac:dyDescent="0.3">
      <c r="A994" t="s">
        <v>2818</v>
      </c>
      <c r="B994" s="2">
        <v>45575</v>
      </c>
      <c r="C994" t="s">
        <v>8</v>
      </c>
      <c r="D994" t="s">
        <v>1628</v>
      </c>
      <c r="E994" t="s">
        <v>1779</v>
      </c>
      <c r="F994">
        <v>3</v>
      </c>
      <c r="G994">
        <v>490.02</v>
      </c>
      <c r="H994">
        <v>0.26</v>
      </c>
      <c r="I994" t="s">
        <v>1824</v>
      </c>
      <c r="J994">
        <v>1087.8444</v>
      </c>
    </row>
    <row r="995" spans="1:10" x14ac:dyDescent="0.3">
      <c r="A995" t="s">
        <v>2819</v>
      </c>
      <c r="B995" s="2">
        <v>45340</v>
      </c>
      <c r="C995" t="s">
        <v>1136</v>
      </c>
      <c r="D995" t="s">
        <v>1586</v>
      </c>
      <c r="E995" t="s">
        <v>1776</v>
      </c>
      <c r="F995">
        <v>2</v>
      </c>
      <c r="G995">
        <v>957.54</v>
      </c>
      <c r="H995">
        <v>0.1</v>
      </c>
      <c r="I995" t="s">
        <v>1829</v>
      </c>
      <c r="J995">
        <v>1723.5719999999999</v>
      </c>
    </row>
    <row r="996" spans="1:10" x14ac:dyDescent="0.3">
      <c r="A996" t="s">
        <v>2820</v>
      </c>
      <c r="B996" s="2">
        <v>45926</v>
      </c>
      <c r="C996" t="s">
        <v>1035</v>
      </c>
      <c r="D996" t="s">
        <v>1746</v>
      </c>
      <c r="E996" t="s">
        <v>1797</v>
      </c>
      <c r="F996">
        <v>2</v>
      </c>
      <c r="G996">
        <v>314.39999999999998</v>
      </c>
      <c r="H996">
        <v>7.0000000000000007E-2</v>
      </c>
      <c r="I996" t="s">
        <v>1826</v>
      </c>
      <c r="J996">
        <v>584.78399999999988</v>
      </c>
    </row>
    <row r="997" spans="1:10" x14ac:dyDescent="0.3">
      <c r="A997" t="s">
        <v>2821</v>
      </c>
      <c r="B997" s="2">
        <v>45373</v>
      </c>
      <c r="C997" t="s">
        <v>1229</v>
      </c>
      <c r="D997" t="s">
        <v>1596</v>
      </c>
      <c r="E997" t="s">
        <v>1776</v>
      </c>
      <c r="F997">
        <v>3</v>
      </c>
      <c r="G997">
        <v>480.11</v>
      </c>
      <c r="H997">
        <v>0.11</v>
      </c>
      <c r="I997" t="s">
        <v>1826</v>
      </c>
      <c r="J997">
        <v>1281.8937000000001</v>
      </c>
    </row>
    <row r="998" spans="1:10" x14ac:dyDescent="0.3">
      <c r="A998" t="s">
        <v>2822</v>
      </c>
      <c r="B998" s="2">
        <v>45579</v>
      </c>
      <c r="C998" t="s">
        <v>1211</v>
      </c>
      <c r="D998" t="s">
        <v>1644</v>
      </c>
      <c r="E998" t="s">
        <v>1776</v>
      </c>
      <c r="F998">
        <v>4</v>
      </c>
      <c r="G998">
        <v>826.55</v>
      </c>
      <c r="H998">
        <v>0.28000000000000003</v>
      </c>
      <c r="I998" t="s">
        <v>1824</v>
      </c>
      <c r="J998">
        <v>2380.4639999999999</v>
      </c>
    </row>
    <row r="999" spans="1:10" x14ac:dyDescent="0.3">
      <c r="A999" t="s">
        <v>2823</v>
      </c>
      <c r="B999" s="2">
        <v>45805</v>
      </c>
      <c r="C999" t="s">
        <v>625</v>
      </c>
      <c r="D999" t="s">
        <v>1602</v>
      </c>
      <c r="E999" t="s">
        <v>1766</v>
      </c>
      <c r="F999">
        <v>3</v>
      </c>
      <c r="G999">
        <v>530.16999999999996</v>
      </c>
      <c r="H999">
        <v>0.18</v>
      </c>
      <c r="I999" t="s">
        <v>1826</v>
      </c>
      <c r="J999">
        <v>1304.2182</v>
      </c>
    </row>
    <row r="1000" spans="1:10" x14ac:dyDescent="0.3">
      <c r="A1000" t="s">
        <v>2824</v>
      </c>
      <c r="B1000" s="2">
        <v>45522</v>
      </c>
      <c r="C1000" t="s">
        <v>1266</v>
      </c>
      <c r="D1000" t="s">
        <v>1616</v>
      </c>
      <c r="E1000" t="s">
        <v>1807</v>
      </c>
      <c r="F1000">
        <v>3</v>
      </c>
      <c r="G1000">
        <v>336.17</v>
      </c>
      <c r="H1000">
        <v>0.04</v>
      </c>
      <c r="I1000" t="s">
        <v>1829</v>
      </c>
      <c r="J1000">
        <v>968.16959999999995</v>
      </c>
    </row>
    <row r="1001" spans="1:10" x14ac:dyDescent="0.3">
      <c r="A1001" t="s">
        <v>2825</v>
      </c>
      <c r="B1001" s="2">
        <v>45304</v>
      </c>
      <c r="C1001" t="s">
        <v>1307</v>
      </c>
      <c r="D1001" t="s">
        <v>1710</v>
      </c>
      <c r="E1001" t="s">
        <v>1782</v>
      </c>
      <c r="F1001">
        <v>4</v>
      </c>
      <c r="G1001">
        <v>22.51</v>
      </c>
      <c r="H1001">
        <v>0.27</v>
      </c>
      <c r="I1001" t="s">
        <v>1826</v>
      </c>
      <c r="J1001">
        <v>65.729200000000006</v>
      </c>
    </row>
    <row r="1002" spans="1:10" x14ac:dyDescent="0.3">
      <c r="A1002" t="s">
        <v>2826</v>
      </c>
      <c r="B1002" s="2">
        <v>45456</v>
      </c>
      <c r="C1002" t="s">
        <v>625</v>
      </c>
      <c r="D1002" t="s">
        <v>1666</v>
      </c>
      <c r="E1002" t="s">
        <v>1761</v>
      </c>
      <c r="F1002">
        <v>2</v>
      </c>
      <c r="G1002">
        <v>909.51</v>
      </c>
      <c r="H1002">
        <v>0.27</v>
      </c>
      <c r="I1002" t="s">
        <v>1824</v>
      </c>
      <c r="J1002">
        <v>1327.8846000000001</v>
      </c>
    </row>
    <row r="1003" spans="1:10" x14ac:dyDescent="0.3">
      <c r="A1003" t="s">
        <v>2827</v>
      </c>
      <c r="B1003" s="2">
        <v>45776</v>
      </c>
      <c r="C1003" t="s">
        <v>198</v>
      </c>
      <c r="D1003" t="s">
        <v>1686</v>
      </c>
      <c r="E1003" t="s">
        <v>1799</v>
      </c>
      <c r="F1003">
        <v>4</v>
      </c>
      <c r="G1003">
        <v>593.84</v>
      </c>
      <c r="H1003">
        <v>0.24</v>
      </c>
      <c r="I1003" t="s">
        <v>1826</v>
      </c>
      <c r="J1003">
        <v>1805.2736</v>
      </c>
    </row>
    <row r="1004" spans="1:10" x14ac:dyDescent="0.3">
      <c r="A1004" t="s">
        <v>2828</v>
      </c>
      <c r="B1004" s="2">
        <v>45566</v>
      </c>
      <c r="C1004" t="s">
        <v>384</v>
      </c>
      <c r="D1004" t="s">
        <v>1694</v>
      </c>
      <c r="E1004" t="s">
        <v>1789</v>
      </c>
      <c r="F1004">
        <v>3</v>
      </c>
      <c r="G1004">
        <v>909.11</v>
      </c>
      <c r="H1004">
        <v>0.23</v>
      </c>
      <c r="I1004" t="s">
        <v>1829</v>
      </c>
      <c r="J1004">
        <v>2100.0441000000001</v>
      </c>
    </row>
    <row r="1005" spans="1:10" x14ac:dyDescent="0.3">
      <c r="A1005" t="s">
        <v>2829</v>
      </c>
      <c r="B1005" s="2">
        <v>45542</v>
      </c>
      <c r="C1005" t="s">
        <v>1243</v>
      </c>
      <c r="D1005" t="s">
        <v>1596</v>
      </c>
      <c r="E1005" t="s">
        <v>1757</v>
      </c>
      <c r="F1005">
        <v>4</v>
      </c>
      <c r="G1005">
        <v>996.85</v>
      </c>
      <c r="H1005">
        <v>0.24</v>
      </c>
      <c r="I1005" t="s">
        <v>1826</v>
      </c>
      <c r="J1005">
        <v>3030.424</v>
      </c>
    </row>
    <row r="1006" spans="1:10" x14ac:dyDescent="0.3">
      <c r="A1006" t="s">
        <v>2830</v>
      </c>
      <c r="B1006" s="2">
        <v>45834</v>
      </c>
      <c r="C1006" t="s">
        <v>948</v>
      </c>
      <c r="D1006" t="s">
        <v>1543</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1594</v>
      </c>
      <c r="E1008" t="s">
        <v>1807</v>
      </c>
      <c r="F1008">
        <v>3</v>
      </c>
      <c r="G1008">
        <v>644.73</v>
      </c>
      <c r="H1008">
        <v>0.01</v>
      </c>
      <c r="I1008" t="s">
        <v>1829</v>
      </c>
      <c r="J1008">
        <v>1914.8480999999999</v>
      </c>
    </row>
    <row r="1009" spans="1:10" x14ac:dyDescent="0.3">
      <c r="A1009" t="s">
        <v>2833</v>
      </c>
      <c r="B1009" s="2">
        <v>45217</v>
      </c>
      <c r="C1009" t="s">
        <v>648</v>
      </c>
      <c r="D1009" t="s">
        <v>1698</v>
      </c>
      <c r="E1009" t="s">
        <v>1761</v>
      </c>
      <c r="F1009">
        <v>2</v>
      </c>
      <c r="G1009">
        <v>541.52</v>
      </c>
      <c r="H1009">
        <v>0.26</v>
      </c>
      <c r="I1009" t="s">
        <v>1826</v>
      </c>
      <c r="J1009">
        <v>801.44959999999992</v>
      </c>
    </row>
    <row r="1010" spans="1:10" x14ac:dyDescent="0.3">
      <c r="A1010" t="s">
        <v>2834</v>
      </c>
      <c r="B1010" s="2">
        <v>45259</v>
      </c>
      <c r="C1010" t="s">
        <v>1322</v>
      </c>
      <c r="D1010" t="s">
        <v>1674</v>
      </c>
      <c r="E1010" t="s">
        <v>1789</v>
      </c>
      <c r="F1010">
        <v>1</v>
      </c>
      <c r="G1010">
        <v>395.18</v>
      </c>
      <c r="H1010">
        <v>0.09</v>
      </c>
      <c r="I1010" t="s">
        <v>1826</v>
      </c>
      <c r="J1010">
        <v>359.61380000000003</v>
      </c>
    </row>
    <row r="1011" spans="1:10" x14ac:dyDescent="0.3">
      <c r="A1011" t="s">
        <v>2835</v>
      </c>
      <c r="B1011" s="2">
        <v>45740</v>
      </c>
      <c r="C1011" t="s">
        <v>356</v>
      </c>
      <c r="D1011" t="s">
        <v>1562</v>
      </c>
      <c r="E1011" t="s">
        <v>1782</v>
      </c>
      <c r="F1011">
        <v>4</v>
      </c>
      <c r="G1011">
        <v>56.37</v>
      </c>
      <c r="H1011">
        <v>0.17</v>
      </c>
      <c r="I1011" t="s">
        <v>1824</v>
      </c>
      <c r="J1011">
        <v>187.14840000000001</v>
      </c>
    </row>
    <row r="1012" spans="1:10" x14ac:dyDescent="0.3">
      <c r="A1012" t="s">
        <v>2836</v>
      </c>
      <c r="B1012" s="2">
        <v>45908</v>
      </c>
      <c r="C1012" t="s">
        <v>681</v>
      </c>
      <c r="D1012" t="s">
        <v>1706</v>
      </c>
      <c r="E1012" t="s">
        <v>1786</v>
      </c>
      <c r="F1012">
        <v>4</v>
      </c>
      <c r="G1012">
        <v>202.59</v>
      </c>
      <c r="H1012">
        <v>0.06</v>
      </c>
      <c r="I1012" t="s">
        <v>1829</v>
      </c>
      <c r="J1012">
        <v>761.73839999999996</v>
      </c>
    </row>
    <row r="1013" spans="1:10" x14ac:dyDescent="0.3">
      <c r="A1013" t="s">
        <v>2837</v>
      </c>
      <c r="B1013" s="2">
        <v>45601</v>
      </c>
      <c r="C1013" t="s">
        <v>27</v>
      </c>
      <c r="D1013" t="s">
        <v>1710</v>
      </c>
      <c r="E1013" t="s">
        <v>1773</v>
      </c>
      <c r="F1013">
        <v>2</v>
      </c>
      <c r="G1013">
        <v>358.36</v>
      </c>
      <c r="H1013">
        <v>0.05</v>
      </c>
      <c r="I1013" t="s">
        <v>1826</v>
      </c>
      <c r="J1013">
        <v>680.88400000000001</v>
      </c>
    </row>
    <row r="1014" spans="1:10" x14ac:dyDescent="0.3">
      <c r="A1014" t="s">
        <v>2838</v>
      </c>
      <c r="B1014" s="2">
        <v>45535</v>
      </c>
      <c r="C1014" t="s">
        <v>264</v>
      </c>
      <c r="D1014" t="s">
        <v>1622</v>
      </c>
      <c r="E1014" t="s">
        <v>1810</v>
      </c>
      <c r="F1014">
        <v>4</v>
      </c>
      <c r="G1014">
        <v>85.62</v>
      </c>
      <c r="H1014">
        <v>0.28000000000000003</v>
      </c>
      <c r="I1014" t="s">
        <v>1829</v>
      </c>
      <c r="J1014">
        <v>246.5856</v>
      </c>
    </row>
    <row r="1015" spans="1:10" x14ac:dyDescent="0.3">
      <c r="A1015" t="s">
        <v>2839</v>
      </c>
      <c r="B1015" s="2">
        <v>45459</v>
      </c>
      <c r="C1015" t="s">
        <v>610</v>
      </c>
      <c r="D1015" t="s">
        <v>1560</v>
      </c>
      <c r="E1015" t="s">
        <v>1807</v>
      </c>
      <c r="F1015">
        <v>4</v>
      </c>
      <c r="G1015">
        <v>929.26</v>
      </c>
      <c r="H1015">
        <v>0.23</v>
      </c>
      <c r="I1015" t="s">
        <v>1826</v>
      </c>
      <c r="J1015">
        <v>2862.1208000000001</v>
      </c>
    </row>
    <row r="1016" spans="1:10" x14ac:dyDescent="0.3">
      <c r="A1016" t="s">
        <v>2840</v>
      </c>
      <c r="B1016" s="2">
        <v>45681</v>
      </c>
      <c r="C1016" t="s">
        <v>975</v>
      </c>
      <c r="D1016" t="s">
        <v>1668</v>
      </c>
      <c r="E1016" t="s">
        <v>1797</v>
      </c>
      <c r="F1016">
        <v>2</v>
      </c>
      <c r="G1016">
        <v>92.64</v>
      </c>
      <c r="H1016">
        <v>0.14000000000000001</v>
      </c>
      <c r="I1016" t="s">
        <v>1829</v>
      </c>
      <c r="J1016">
        <v>159.3408</v>
      </c>
    </row>
    <row r="1017" spans="1:10" x14ac:dyDescent="0.3">
      <c r="A1017" t="s">
        <v>2841</v>
      </c>
      <c r="B1017" s="2">
        <v>45725</v>
      </c>
      <c r="C1017" t="s">
        <v>794</v>
      </c>
      <c r="D1017" t="s">
        <v>1672</v>
      </c>
      <c r="E1017" t="s">
        <v>1769</v>
      </c>
      <c r="F1017">
        <v>4</v>
      </c>
      <c r="G1017">
        <v>139.05000000000001</v>
      </c>
      <c r="H1017">
        <v>0.28999999999999998</v>
      </c>
      <c r="I1017" t="s">
        <v>1829</v>
      </c>
      <c r="J1017">
        <v>394.90199999999999</v>
      </c>
    </row>
    <row r="1018" spans="1:10" x14ac:dyDescent="0.3">
      <c r="A1018" t="s">
        <v>2842</v>
      </c>
      <c r="B1018" s="2">
        <v>45461</v>
      </c>
      <c r="C1018" t="s">
        <v>475</v>
      </c>
      <c r="D1018" t="s">
        <v>1654</v>
      </c>
      <c r="E1018" t="s">
        <v>1769</v>
      </c>
      <c r="F1018">
        <v>3</v>
      </c>
      <c r="G1018">
        <v>155.87</v>
      </c>
      <c r="H1018">
        <v>0.03</v>
      </c>
      <c r="I1018" t="s">
        <v>1829</v>
      </c>
      <c r="J1018">
        <v>453.58170000000001</v>
      </c>
    </row>
    <row r="1019" spans="1:10" x14ac:dyDescent="0.3">
      <c r="A1019" t="s">
        <v>2843</v>
      </c>
      <c r="B1019" s="2">
        <v>45837</v>
      </c>
      <c r="C1019" t="s">
        <v>1368</v>
      </c>
      <c r="D1019" t="s">
        <v>1616</v>
      </c>
      <c r="E1019" t="s">
        <v>1804</v>
      </c>
      <c r="F1019">
        <v>4</v>
      </c>
      <c r="G1019">
        <v>115.42</v>
      </c>
      <c r="H1019">
        <v>0.03</v>
      </c>
      <c r="I1019" t="s">
        <v>1829</v>
      </c>
      <c r="J1019">
        <v>447.82960000000003</v>
      </c>
    </row>
    <row r="1020" spans="1:10" x14ac:dyDescent="0.3">
      <c r="A1020" t="s">
        <v>2844</v>
      </c>
      <c r="B1020" s="2">
        <v>45823</v>
      </c>
      <c r="C1020" t="s">
        <v>422</v>
      </c>
      <c r="D1020" t="s">
        <v>1652</v>
      </c>
      <c r="E1020" t="s">
        <v>1776</v>
      </c>
      <c r="F1020">
        <v>3</v>
      </c>
      <c r="G1020">
        <v>593.62</v>
      </c>
      <c r="H1020">
        <v>0.08</v>
      </c>
      <c r="I1020" t="s">
        <v>1824</v>
      </c>
      <c r="J1020">
        <v>1638.3912</v>
      </c>
    </row>
    <row r="1021" spans="1:10" x14ac:dyDescent="0.3">
      <c r="A1021" t="s">
        <v>2845</v>
      </c>
      <c r="B1021" s="2">
        <v>45733</v>
      </c>
      <c r="C1021" t="s">
        <v>1107</v>
      </c>
      <c r="D1021" t="s">
        <v>1638</v>
      </c>
      <c r="E1021" t="s">
        <v>1769</v>
      </c>
      <c r="F1021">
        <v>2</v>
      </c>
      <c r="G1021">
        <v>825.04</v>
      </c>
      <c r="H1021">
        <v>0.2</v>
      </c>
      <c r="I1021" t="s">
        <v>1824</v>
      </c>
      <c r="J1021">
        <v>1320.0640000000001</v>
      </c>
    </row>
    <row r="1022" spans="1:10" x14ac:dyDescent="0.3">
      <c r="A1022" t="s">
        <v>2846</v>
      </c>
      <c r="B1022" s="2">
        <v>45322</v>
      </c>
      <c r="C1022" t="s">
        <v>1431</v>
      </c>
      <c r="D1022" t="s">
        <v>1598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1712</v>
      </c>
      <c r="E1024" t="s">
        <v>1804</v>
      </c>
      <c r="F1024">
        <v>1</v>
      </c>
      <c r="G1024">
        <v>756.63</v>
      </c>
      <c r="H1024">
        <v>0.04</v>
      </c>
      <c r="I1024" t="s">
        <v>1826</v>
      </c>
      <c r="J1024">
        <v>726.36479999999995</v>
      </c>
    </row>
    <row r="1025" spans="1:10" x14ac:dyDescent="0.3">
      <c r="A1025" t="s">
        <v>2849</v>
      </c>
      <c r="B1025" s="2">
        <v>45845</v>
      </c>
      <c r="C1025" t="s">
        <v>85</v>
      </c>
      <c r="D1025" t="s">
        <v>1734</v>
      </c>
      <c r="E1025" t="s">
        <v>1779</v>
      </c>
      <c r="F1025">
        <v>3</v>
      </c>
      <c r="G1025">
        <v>159.76</v>
      </c>
      <c r="H1025">
        <v>0.22</v>
      </c>
      <c r="I1025" t="s">
        <v>1824</v>
      </c>
      <c r="J1025">
        <v>373.83839999999998</v>
      </c>
    </row>
    <row r="1026" spans="1:10" x14ac:dyDescent="0.3">
      <c r="A1026" t="s">
        <v>2850</v>
      </c>
      <c r="B1026" s="2">
        <v>45354</v>
      </c>
      <c r="C1026" t="s">
        <v>1151</v>
      </c>
      <c r="D1026" t="s">
        <v>1738</v>
      </c>
      <c r="E1026" t="s">
        <v>1782</v>
      </c>
      <c r="F1026">
        <v>1</v>
      </c>
      <c r="G1026">
        <v>329.94</v>
      </c>
      <c r="H1026">
        <v>0.14000000000000001</v>
      </c>
      <c r="I1026" t="s">
        <v>1829</v>
      </c>
      <c r="J1026">
        <v>283.7484</v>
      </c>
    </row>
    <row r="1027" spans="1:10" x14ac:dyDescent="0.3">
      <c r="A1027" t="s">
        <v>2851</v>
      </c>
      <c r="B1027" s="2">
        <v>45720</v>
      </c>
      <c r="C1027" t="s">
        <v>224</v>
      </c>
      <c r="D1027" t="s">
        <v>1582</v>
      </c>
      <c r="E1027" t="s">
        <v>1782</v>
      </c>
      <c r="F1027">
        <v>1</v>
      </c>
      <c r="G1027">
        <v>234.06</v>
      </c>
      <c r="H1027">
        <v>0.11</v>
      </c>
      <c r="I1027" t="s">
        <v>1826</v>
      </c>
      <c r="J1027">
        <v>208.3134</v>
      </c>
    </row>
    <row r="1028" spans="1:10" x14ac:dyDescent="0.3">
      <c r="A1028" t="s">
        <v>2852</v>
      </c>
      <c r="B1028" s="2">
        <v>45278</v>
      </c>
      <c r="C1028" t="s">
        <v>999</v>
      </c>
      <c r="D1028" t="s">
        <v>1710</v>
      </c>
      <c r="E1028" t="s">
        <v>1752</v>
      </c>
      <c r="F1028">
        <v>2</v>
      </c>
      <c r="G1028">
        <v>773.75</v>
      </c>
      <c r="H1028">
        <v>0.16</v>
      </c>
      <c r="I1028" t="s">
        <v>1826</v>
      </c>
      <c r="J1028">
        <v>1299.9000000000001</v>
      </c>
    </row>
    <row r="1029" spans="1:10" x14ac:dyDescent="0.3">
      <c r="A1029" t="s">
        <v>2853</v>
      </c>
      <c r="B1029" s="2">
        <v>45422</v>
      </c>
      <c r="C1029" t="s">
        <v>1352</v>
      </c>
      <c r="D1029" t="s">
        <v>1652</v>
      </c>
      <c r="E1029" t="s">
        <v>1810</v>
      </c>
      <c r="F1029">
        <v>1</v>
      </c>
      <c r="G1029">
        <v>73.88</v>
      </c>
      <c r="H1029">
        <v>0.04</v>
      </c>
      <c r="I1029" t="s">
        <v>1824</v>
      </c>
      <c r="J1029">
        <v>70.924799999999991</v>
      </c>
    </row>
    <row r="1030" spans="1:10" x14ac:dyDescent="0.3">
      <c r="A1030" t="s">
        <v>2854</v>
      </c>
      <c r="B1030" s="2">
        <v>45337</v>
      </c>
      <c r="C1030" t="s">
        <v>32</v>
      </c>
      <c r="D1030" t="s">
        <v>1720</v>
      </c>
      <c r="E1030" t="s">
        <v>1810</v>
      </c>
      <c r="F1030">
        <v>1</v>
      </c>
      <c r="G1030">
        <v>859.3</v>
      </c>
      <c r="H1030">
        <v>0.16</v>
      </c>
      <c r="I1030" t="s">
        <v>1826</v>
      </c>
      <c r="J1030">
        <v>721.8119999999999</v>
      </c>
    </row>
    <row r="1031" spans="1:10" x14ac:dyDescent="0.3">
      <c r="A1031" t="s">
        <v>2855</v>
      </c>
      <c r="B1031" s="2">
        <v>45564</v>
      </c>
      <c r="C1031" t="s">
        <v>444</v>
      </c>
      <c r="D1031" t="s">
        <v>1710</v>
      </c>
      <c r="E1031" t="s">
        <v>1776</v>
      </c>
      <c r="F1031">
        <v>4</v>
      </c>
      <c r="G1031">
        <v>762.43</v>
      </c>
      <c r="H1031">
        <v>0.05</v>
      </c>
      <c r="I1031" t="s">
        <v>1824</v>
      </c>
      <c r="J1031">
        <v>2897.233999999999</v>
      </c>
    </row>
    <row r="1032" spans="1:10" x14ac:dyDescent="0.3">
      <c r="A1032" t="s">
        <v>2856</v>
      </c>
      <c r="B1032" s="2">
        <v>45424</v>
      </c>
      <c r="C1032" t="s">
        <v>428</v>
      </c>
      <c r="D1032" t="s">
        <v>1694</v>
      </c>
      <c r="E1032" t="s">
        <v>1752</v>
      </c>
      <c r="F1032">
        <v>1</v>
      </c>
      <c r="G1032">
        <v>328.51</v>
      </c>
      <c r="H1032">
        <v>0.2</v>
      </c>
      <c r="I1032" t="s">
        <v>1829</v>
      </c>
      <c r="J1032">
        <v>262.80799999999999</v>
      </c>
    </row>
    <row r="1033" spans="1:10" x14ac:dyDescent="0.3">
      <c r="A1033" t="s">
        <v>2857</v>
      </c>
      <c r="B1033" s="2">
        <v>45719</v>
      </c>
      <c r="C1033" t="s">
        <v>872</v>
      </c>
      <c r="D1033" t="s">
        <v>1636</v>
      </c>
      <c r="E1033" t="s">
        <v>1769</v>
      </c>
      <c r="F1033">
        <v>1</v>
      </c>
      <c r="G1033">
        <v>34.51</v>
      </c>
      <c r="H1033">
        <v>0.04</v>
      </c>
      <c r="I1033" t="s">
        <v>1829</v>
      </c>
      <c r="J1033">
        <v>33.129600000000003</v>
      </c>
    </row>
    <row r="1034" spans="1:10" x14ac:dyDescent="0.3">
      <c r="A1034" t="s">
        <v>2858</v>
      </c>
      <c r="B1034" s="2">
        <v>45250</v>
      </c>
      <c r="C1034" t="s">
        <v>372</v>
      </c>
      <c r="D1034" t="s">
        <v>1586</v>
      </c>
      <c r="E1034" t="s">
        <v>1792</v>
      </c>
      <c r="F1034">
        <v>3</v>
      </c>
      <c r="G1034">
        <v>663.73</v>
      </c>
      <c r="H1034">
        <v>0.06</v>
      </c>
      <c r="I1034" t="s">
        <v>1829</v>
      </c>
      <c r="J1034">
        <v>1871.7185999999999</v>
      </c>
    </row>
    <row r="1035" spans="1:10" x14ac:dyDescent="0.3">
      <c r="A1035" t="s">
        <v>2859</v>
      </c>
      <c r="B1035" s="2">
        <v>45479</v>
      </c>
      <c r="C1035" t="s">
        <v>788</v>
      </c>
      <c r="D1035" t="s">
        <v>1614</v>
      </c>
      <c r="E1035" t="s">
        <v>1786</v>
      </c>
      <c r="F1035">
        <v>1</v>
      </c>
      <c r="G1035">
        <v>409.41</v>
      </c>
      <c r="H1035">
        <v>0.13</v>
      </c>
      <c r="I1035" t="s">
        <v>1826</v>
      </c>
      <c r="J1035">
        <v>356.18669999999997</v>
      </c>
    </row>
    <row r="1036" spans="1:10" x14ac:dyDescent="0.3">
      <c r="A1036" t="s">
        <v>2860</v>
      </c>
      <c r="B1036" s="2">
        <v>45727</v>
      </c>
      <c r="C1036" t="s">
        <v>332</v>
      </c>
      <c r="D1036" t="s">
        <v>1704</v>
      </c>
      <c r="E1036" t="s">
        <v>1766</v>
      </c>
      <c r="F1036">
        <v>3</v>
      </c>
      <c r="G1036">
        <v>461.03</v>
      </c>
      <c r="H1036">
        <v>0.11</v>
      </c>
      <c r="I1036" t="s">
        <v>1826</v>
      </c>
      <c r="J1036">
        <v>1230.9501</v>
      </c>
    </row>
    <row r="1037" spans="1:10" x14ac:dyDescent="0.3">
      <c r="A1037" t="s">
        <v>2861</v>
      </c>
      <c r="B1037" s="2">
        <v>45394</v>
      </c>
      <c r="C1037" t="s">
        <v>1151</v>
      </c>
      <c r="D1037" t="s">
        <v>1586</v>
      </c>
      <c r="E1037" t="s">
        <v>1799</v>
      </c>
      <c r="F1037">
        <v>2</v>
      </c>
      <c r="G1037">
        <v>760.14</v>
      </c>
      <c r="H1037">
        <v>0.02</v>
      </c>
      <c r="I1037" t="s">
        <v>1829</v>
      </c>
      <c r="J1037">
        <v>1489.8743999999999</v>
      </c>
    </row>
    <row r="1038" spans="1:10" x14ac:dyDescent="0.3">
      <c r="A1038" t="s">
        <v>2862</v>
      </c>
      <c r="B1038" s="2">
        <v>45773</v>
      </c>
      <c r="C1038" t="s">
        <v>884</v>
      </c>
      <c r="D1038" t="s">
        <v>1594</v>
      </c>
      <c r="E1038" t="s">
        <v>1757</v>
      </c>
      <c r="F1038">
        <v>3</v>
      </c>
      <c r="G1038">
        <v>688.76</v>
      </c>
      <c r="H1038">
        <v>0.12</v>
      </c>
      <c r="I1038" t="s">
        <v>1826</v>
      </c>
      <c r="J1038">
        <v>1818.3263999999999</v>
      </c>
    </row>
    <row r="1039" spans="1:10" x14ac:dyDescent="0.3">
      <c r="A1039" t="s">
        <v>2863</v>
      </c>
      <c r="B1039" s="2">
        <v>45779</v>
      </c>
      <c r="C1039" t="s">
        <v>532</v>
      </c>
      <c r="D1039" t="s">
        <v>1634</v>
      </c>
      <c r="E1039" t="s">
        <v>1786</v>
      </c>
      <c r="F1039">
        <v>2</v>
      </c>
      <c r="G1039">
        <v>257.77999999999997</v>
      </c>
      <c r="H1039">
        <v>0.05</v>
      </c>
      <c r="I1039" t="s">
        <v>1824</v>
      </c>
      <c r="J1039">
        <v>489.78199999999993</v>
      </c>
    </row>
    <row r="1040" spans="1:10" x14ac:dyDescent="0.3">
      <c r="A1040" t="s">
        <v>2864</v>
      </c>
      <c r="B1040" s="2">
        <v>45400</v>
      </c>
      <c r="C1040" t="s">
        <v>198</v>
      </c>
      <c r="D1040" t="s">
        <v>1654</v>
      </c>
      <c r="E1040" t="s">
        <v>1779</v>
      </c>
      <c r="F1040">
        <v>2</v>
      </c>
      <c r="G1040">
        <v>314.29000000000002</v>
      </c>
      <c r="H1040">
        <v>0.19</v>
      </c>
      <c r="I1040" t="s">
        <v>1829</v>
      </c>
      <c r="J1040">
        <v>509.14980000000008</v>
      </c>
    </row>
    <row r="1041" spans="1:10" x14ac:dyDescent="0.3">
      <c r="A1041" t="s">
        <v>2865</v>
      </c>
      <c r="B1041" s="2">
        <v>45520</v>
      </c>
      <c r="C1041" t="s">
        <v>520</v>
      </c>
      <c r="D1041" t="s">
        <v>1692</v>
      </c>
      <c r="E1041" t="s">
        <v>1799</v>
      </c>
      <c r="F1041">
        <v>3</v>
      </c>
      <c r="G1041">
        <v>336.09</v>
      </c>
      <c r="H1041">
        <v>0.01</v>
      </c>
      <c r="I1041" t="s">
        <v>1826</v>
      </c>
      <c r="J1041">
        <v>998.18729999999994</v>
      </c>
    </row>
    <row r="1042" spans="1:10" x14ac:dyDescent="0.3">
      <c r="A1042" t="s">
        <v>2866</v>
      </c>
      <c r="B1042" s="2">
        <v>45861</v>
      </c>
      <c r="C1042" t="s">
        <v>20</v>
      </c>
      <c r="D1042" t="s">
        <v>1698</v>
      </c>
      <c r="E1042" t="s">
        <v>1807</v>
      </c>
      <c r="F1042">
        <v>3</v>
      </c>
      <c r="G1042">
        <v>202.07</v>
      </c>
      <c r="H1042">
        <v>0.23</v>
      </c>
      <c r="I1042" t="s">
        <v>1826</v>
      </c>
      <c r="J1042">
        <v>466.78170000000011</v>
      </c>
    </row>
    <row r="1043" spans="1:10" x14ac:dyDescent="0.3">
      <c r="A1043" t="s">
        <v>2867</v>
      </c>
      <c r="B1043" s="2">
        <v>45781</v>
      </c>
      <c r="C1043" t="s">
        <v>978</v>
      </c>
      <c r="D1043" t="s">
        <v>1582</v>
      </c>
      <c r="E1043" t="s">
        <v>1782</v>
      </c>
      <c r="F1043">
        <v>2</v>
      </c>
      <c r="G1043">
        <v>485.25</v>
      </c>
      <c r="H1043">
        <v>0.28000000000000003</v>
      </c>
      <c r="I1043" t="s">
        <v>1824</v>
      </c>
      <c r="J1043">
        <v>698.76</v>
      </c>
    </row>
    <row r="1044" spans="1:10" x14ac:dyDescent="0.3">
      <c r="A1044" t="s">
        <v>2868</v>
      </c>
      <c r="B1044" s="2">
        <v>45906</v>
      </c>
      <c r="C1044" t="s">
        <v>568</v>
      </c>
      <c r="D1044" t="s">
        <v>1698</v>
      </c>
      <c r="E1044" t="s">
        <v>1789</v>
      </c>
      <c r="F1044">
        <v>4</v>
      </c>
      <c r="G1044">
        <v>552.38</v>
      </c>
      <c r="H1044">
        <v>0.1</v>
      </c>
      <c r="I1044" t="s">
        <v>1826</v>
      </c>
      <c r="J1044">
        <v>1988.568</v>
      </c>
    </row>
    <row r="1045" spans="1:10" x14ac:dyDescent="0.3">
      <c r="A1045" t="s">
        <v>2869</v>
      </c>
      <c r="B1045" s="2">
        <v>45251</v>
      </c>
      <c r="C1045" t="s">
        <v>378</v>
      </c>
      <c r="D1045" t="s">
        <v>1664</v>
      </c>
      <c r="E1045" t="s">
        <v>1807</v>
      </c>
      <c r="F1045">
        <v>4</v>
      </c>
      <c r="G1045">
        <v>377.26</v>
      </c>
      <c r="H1045">
        <v>0.22</v>
      </c>
      <c r="I1045" t="s">
        <v>1829</v>
      </c>
      <c r="J1045">
        <v>1177.0512000000001</v>
      </c>
    </row>
    <row r="1046" spans="1:10" x14ac:dyDescent="0.3">
      <c r="A1046" t="s">
        <v>2870</v>
      </c>
      <c r="B1046" s="2">
        <v>45257</v>
      </c>
      <c r="C1046" t="s">
        <v>202</v>
      </c>
      <c r="D1046" t="s">
        <v>1642</v>
      </c>
      <c r="E1046" t="s">
        <v>1813</v>
      </c>
      <c r="F1046">
        <v>4</v>
      </c>
      <c r="G1046">
        <v>189.07</v>
      </c>
      <c r="H1046">
        <v>0.1</v>
      </c>
      <c r="I1046" t="s">
        <v>1829</v>
      </c>
      <c r="J1046">
        <v>680.65200000000004</v>
      </c>
    </row>
    <row r="1047" spans="1:10" x14ac:dyDescent="0.3">
      <c r="A1047" t="s">
        <v>2871</v>
      </c>
      <c r="B1047" s="2">
        <v>45818</v>
      </c>
      <c r="C1047" t="s">
        <v>1533</v>
      </c>
      <c r="D1047" t="s">
        <v>1608</v>
      </c>
      <c r="E1047" t="s">
        <v>1769</v>
      </c>
      <c r="F1047">
        <v>3</v>
      </c>
      <c r="G1047">
        <v>272.27</v>
      </c>
      <c r="H1047">
        <v>0.01</v>
      </c>
      <c r="I1047" t="s">
        <v>1824</v>
      </c>
      <c r="J1047">
        <v>808.64189999999996</v>
      </c>
    </row>
    <row r="1048" spans="1:10" x14ac:dyDescent="0.3">
      <c r="A1048" t="s">
        <v>2872</v>
      </c>
      <c r="B1048" s="2">
        <v>45806</v>
      </c>
      <c r="C1048" t="s">
        <v>842</v>
      </c>
      <c r="D1048" t="s">
        <v>1732</v>
      </c>
      <c r="E1048" t="s">
        <v>1792</v>
      </c>
      <c r="F1048">
        <v>1</v>
      </c>
      <c r="G1048">
        <v>209.39</v>
      </c>
      <c r="H1048">
        <v>0.28000000000000003</v>
      </c>
      <c r="I1048" t="s">
        <v>1826</v>
      </c>
      <c r="J1048">
        <v>150.76079999999999</v>
      </c>
    </row>
    <row r="1049" spans="1:10" x14ac:dyDescent="0.3">
      <c r="A1049" t="s">
        <v>2873</v>
      </c>
      <c r="B1049" s="2">
        <v>45288</v>
      </c>
      <c r="C1049" t="s">
        <v>202</v>
      </c>
      <c r="D1049" t="s">
        <v>1708</v>
      </c>
      <c r="E1049" t="s">
        <v>1786</v>
      </c>
      <c r="F1049">
        <v>1</v>
      </c>
      <c r="G1049">
        <v>813.87</v>
      </c>
      <c r="H1049">
        <v>0.23</v>
      </c>
      <c r="I1049" t="s">
        <v>1824</v>
      </c>
      <c r="J1049">
        <v>626.67989999999998</v>
      </c>
    </row>
    <row r="1050" spans="1:10" x14ac:dyDescent="0.3">
      <c r="A1050" t="s">
        <v>2874</v>
      </c>
      <c r="B1050" s="2">
        <v>45783</v>
      </c>
      <c r="C1050" t="s">
        <v>821</v>
      </c>
      <c r="D1050" t="s">
        <v>1604</v>
      </c>
      <c r="E1050" t="s">
        <v>1752</v>
      </c>
      <c r="F1050">
        <v>1</v>
      </c>
      <c r="G1050">
        <v>143.69999999999999</v>
      </c>
      <c r="H1050">
        <v>0.19</v>
      </c>
      <c r="I1050" t="s">
        <v>1826</v>
      </c>
      <c r="J1050">
        <v>116.39700000000001</v>
      </c>
    </row>
    <row r="1051" spans="1:10" x14ac:dyDescent="0.3">
      <c r="A1051" t="s">
        <v>2875</v>
      </c>
      <c r="B1051" s="2">
        <v>45385</v>
      </c>
      <c r="C1051" t="s">
        <v>1449</v>
      </c>
      <c r="D1051" t="s">
        <v>1640</v>
      </c>
      <c r="E1051" t="s">
        <v>1757</v>
      </c>
      <c r="F1051">
        <v>4</v>
      </c>
      <c r="G1051">
        <v>837.34</v>
      </c>
      <c r="H1051">
        <v>0.05</v>
      </c>
      <c r="I1051" t="s">
        <v>1826</v>
      </c>
      <c r="J1051">
        <v>3181.8919999999998</v>
      </c>
    </row>
    <row r="1052" spans="1:10" x14ac:dyDescent="0.3">
      <c r="A1052" t="s">
        <v>2876</v>
      </c>
      <c r="B1052" s="2">
        <v>45878</v>
      </c>
      <c r="C1052" t="s">
        <v>417</v>
      </c>
      <c r="D1052" t="s">
        <v>1578</v>
      </c>
      <c r="E1052" t="s">
        <v>1813</v>
      </c>
      <c r="F1052">
        <v>1</v>
      </c>
      <c r="G1052">
        <v>151.66</v>
      </c>
      <c r="H1052">
        <v>0.16</v>
      </c>
      <c r="I1052" t="s">
        <v>1829</v>
      </c>
      <c r="J1052">
        <v>127.3944</v>
      </c>
    </row>
    <row r="1053" spans="1:10" x14ac:dyDescent="0.3">
      <c r="A1053" t="s">
        <v>2877</v>
      </c>
      <c r="B1053" s="2">
        <v>45720</v>
      </c>
      <c r="C1053" t="s">
        <v>1533</v>
      </c>
      <c r="D1053" t="s">
        <v>1636</v>
      </c>
      <c r="E1053" t="s">
        <v>1782</v>
      </c>
      <c r="F1053">
        <v>3</v>
      </c>
      <c r="G1053">
        <v>961.4</v>
      </c>
      <c r="H1053">
        <v>0.02</v>
      </c>
      <c r="I1053" t="s">
        <v>1826</v>
      </c>
      <c r="J1053">
        <v>2826.5160000000001</v>
      </c>
    </row>
    <row r="1054" spans="1:10" x14ac:dyDescent="0.3">
      <c r="A1054" t="s">
        <v>2878</v>
      </c>
      <c r="B1054" s="2">
        <v>45503</v>
      </c>
      <c r="C1054" t="s">
        <v>1157</v>
      </c>
      <c r="D1054" t="s">
        <v>1696</v>
      </c>
      <c r="E1054" t="s">
        <v>1810</v>
      </c>
      <c r="F1054">
        <v>4</v>
      </c>
      <c r="G1054">
        <v>475.98</v>
      </c>
      <c r="H1054">
        <v>0.19</v>
      </c>
      <c r="I1054" t="s">
        <v>1826</v>
      </c>
      <c r="J1054">
        <v>1542.1751999999999</v>
      </c>
    </row>
    <row r="1055" spans="1:10" x14ac:dyDescent="0.3">
      <c r="A1055" t="s">
        <v>2879</v>
      </c>
      <c r="B1055" s="2">
        <v>45551</v>
      </c>
      <c r="C1055" t="s">
        <v>1187</v>
      </c>
      <c r="D1055" t="s">
        <v>1624</v>
      </c>
      <c r="E1055" t="s">
        <v>1801</v>
      </c>
      <c r="F1055">
        <v>4</v>
      </c>
      <c r="G1055">
        <v>132.88999999999999</v>
      </c>
      <c r="H1055">
        <v>0.12</v>
      </c>
      <c r="I1055" t="s">
        <v>1824</v>
      </c>
      <c r="J1055">
        <v>467.77280000000002</v>
      </c>
    </row>
    <row r="1056" spans="1:10" x14ac:dyDescent="0.3">
      <c r="A1056" t="s">
        <v>2880</v>
      </c>
      <c r="B1056" s="2">
        <v>45850</v>
      </c>
      <c r="C1056" t="s">
        <v>1355</v>
      </c>
      <c r="D1056" t="s">
        <v>1618</v>
      </c>
      <c r="E1056" t="s">
        <v>1794</v>
      </c>
      <c r="F1056">
        <v>3</v>
      </c>
      <c r="G1056">
        <v>471.31</v>
      </c>
      <c r="H1056">
        <v>0</v>
      </c>
      <c r="I1056" t="s">
        <v>1826</v>
      </c>
      <c r="J1056">
        <v>1413.93</v>
      </c>
    </row>
    <row r="1057" spans="1:10" x14ac:dyDescent="0.3">
      <c r="A1057" t="s">
        <v>2881</v>
      </c>
      <c r="B1057" s="2">
        <v>45441</v>
      </c>
      <c r="C1057" t="s">
        <v>1431</v>
      </c>
      <c r="D1057" t="s">
        <v>1700</v>
      </c>
      <c r="E1057" t="s">
        <v>1799</v>
      </c>
      <c r="F1057">
        <v>2</v>
      </c>
      <c r="G1057">
        <v>720.32</v>
      </c>
      <c r="H1057">
        <v>0.26</v>
      </c>
      <c r="I1057" t="s">
        <v>1824</v>
      </c>
      <c r="J1057">
        <v>1066.0735999999999</v>
      </c>
    </row>
    <row r="1058" spans="1:10" x14ac:dyDescent="0.3">
      <c r="A1058" t="s">
        <v>2882</v>
      </c>
      <c r="B1058" s="2">
        <v>45431</v>
      </c>
      <c r="C1058" t="s">
        <v>275</v>
      </c>
      <c r="D1058" t="s">
        <v>1680</v>
      </c>
      <c r="E1058" t="s">
        <v>1810</v>
      </c>
      <c r="F1058">
        <v>4</v>
      </c>
      <c r="G1058">
        <v>99.92</v>
      </c>
      <c r="H1058">
        <v>0.11</v>
      </c>
      <c r="I1058" t="s">
        <v>1829</v>
      </c>
      <c r="J1058">
        <v>355.71519999999998</v>
      </c>
    </row>
    <row r="1059" spans="1:10" x14ac:dyDescent="0.3">
      <c r="A1059" t="s">
        <v>2883</v>
      </c>
      <c r="B1059" s="2">
        <v>45873</v>
      </c>
      <c r="C1059" t="s">
        <v>247</v>
      </c>
      <c r="D1059" t="s">
        <v>1568</v>
      </c>
      <c r="E1059" t="s">
        <v>1766</v>
      </c>
      <c r="F1059">
        <v>3</v>
      </c>
      <c r="G1059">
        <v>900.63</v>
      </c>
      <c r="H1059">
        <v>0.11</v>
      </c>
      <c r="I1059" t="s">
        <v>1829</v>
      </c>
      <c r="J1059">
        <v>2404.6821</v>
      </c>
    </row>
    <row r="1060" spans="1:10" x14ac:dyDescent="0.3">
      <c r="A1060" t="s">
        <v>2884</v>
      </c>
      <c r="B1060" s="2">
        <v>45629</v>
      </c>
      <c r="C1060" t="s">
        <v>1368</v>
      </c>
      <c r="D1060" t="s">
        <v>1640</v>
      </c>
      <c r="E1060" t="s">
        <v>1782</v>
      </c>
      <c r="F1060">
        <v>1</v>
      </c>
      <c r="G1060">
        <v>681.72</v>
      </c>
      <c r="H1060">
        <v>0.11</v>
      </c>
      <c r="I1060" t="s">
        <v>1826</v>
      </c>
      <c r="J1060">
        <v>606.73080000000004</v>
      </c>
    </row>
    <row r="1061" spans="1:10" x14ac:dyDescent="0.3">
      <c r="A1061" t="s">
        <v>2885</v>
      </c>
      <c r="B1061" s="2">
        <v>45222</v>
      </c>
      <c r="C1061" t="s">
        <v>48</v>
      </c>
      <c r="D1061" t="s">
        <v>1704</v>
      </c>
      <c r="E1061" t="s">
        <v>1797</v>
      </c>
      <c r="F1061">
        <v>2</v>
      </c>
      <c r="G1061">
        <v>838.22</v>
      </c>
      <c r="H1061">
        <v>0.3</v>
      </c>
      <c r="I1061" t="s">
        <v>1824</v>
      </c>
      <c r="J1061">
        <v>1173.508</v>
      </c>
    </row>
    <row r="1062" spans="1:10" x14ac:dyDescent="0.3">
      <c r="A1062" t="s">
        <v>2886</v>
      </c>
      <c r="B1062" s="2">
        <v>45797</v>
      </c>
      <c r="C1062" t="s">
        <v>637</v>
      </c>
      <c r="D1062" t="s">
        <v>1722</v>
      </c>
      <c r="E1062" t="s">
        <v>1794</v>
      </c>
      <c r="F1062">
        <v>2</v>
      </c>
      <c r="G1062">
        <v>816.22</v>
      </c>
      <c r="H1062">
        <v>0.27</v>
      </c>
      <c r="I1062" t="s">
        <v>1824</v>
      </c>
      <c r="J1062">
        <v>1191.6812</v>
      </c>
    </row>
    <row r="1063" spans="1:10" x14ac:dyDescent="0.3">
      <c r="A1063" t="s">
        <v>2887</v>
      </c>
      <c r="B1063" s="2">
        <v>45554</v>
      </c>
      <c r="C1063" t="s">
        <v>1187</v>
      </c>
      <c r="D1063" t="s">
        <v>1670</v>
      </c>
      <c r="E1063" t="s">
        <v>1779</v>
      </c>
      <c r="F1063">
        <v>2</v>
      </c>
      <c r="G1063">
        <v>654.12</v>
      </c>
      <c r="H1063">
        <v>0.27</v>
      </c>
      <c r="I1063" t="s">
        <v>1826</v>
      </c>
      <c r="J1063">
        <v>955.01519999999994</v>
      </c>
    </row>
    <row r="1064" spans="1:10" x14ac:dyDescent="0.3">
      <c r="A1064" t="s">
        <v>2888</v>
      </c>
      <c r="B1064" s="2">
        <v>45385</v>
      </c>
      <c r="C1064" t="s">
        <v>372</v>
      </c>
      <c r="D1064" t="s">
        <v>1694</v>
      </c>
      <c r="E1064" t="s">
        <v>1797</v>
      </c>
      <c r="F1064">
        <v>4</v>
      </c>
      <c r="G1064">
        <v>528.22</v>
      </c>
      <c r="H1064">
        <v>0.2</v>
      </c>
      <c r="I1064" t="s">
        <v>1826</v>
      </c>
      <c r="J1064">
        <v>1690.3040000000001</v>
      </c>
    </row>
    <row r="1065" spans="1:10" x14ac:dyDescent="0.3">
      <c r="A1065" t="s">
        <v>2889</v>
      </c>
      <c r="B1065" s="2">
        <v>45704</v>
      </c>
      <c r="C1065" t="s">
        <v>716</v>
      </c>
      <c r="D1065" t="s">
        <v>1616</v>
      </c>
      <c r="E1065" t="s">
        <v>1779</v>
      </c>
      <c r="F1065">
        <v>4</v>
      </c>
      <c r="G1065">
        <v>36.72</v>
      </c>
      <c r="H1065">
        <v>7.0000000000000007E-2</v>
      </c>
      <c r="I1065" t="s">
        <v>1829</v>
      </c>
      <c r="J1065">
        <v>136.5984</v>
      </c>
    </row>
    <row r="1066" spans="1:10" x14ac:dyDescent="0.3">
      <c r="A1066" t="s">
        <v>2890</v>
      </c>
      <c r="B1066" s="2">
        <v>45545</v>
      </c>
      <c r="C1066" t="s">
        <v>1157</v>
      </c>
      <c r="D1066" t="s">
        <v>1704</v>
      </c>
      <c r="E1066" t="s">
        <v>1813</v>
      </c>
      <c r="F1066">
        <v>2</v>
      </c>
      <c r="G1066">
        <v>705.97</v>
      </c>
      <c r="H1066">
        <v>0.1</v>
      </c>
      <c r="I1066" t="s">
        <v>1826</v>
      </c>
      <c r="J1066">
        <v>1270.7460000000001</v>
      </c>
    </row>
    <row r="1067" spans="1:10" x14ac:dyDescent="0.3">
      <c r="A1067" t="s">
        <v>2891</v>
      </c>
      <c r="B1067" s="2">
        <v>45736</v>
      </c>
      <c r="C1067" t="s">
        <v>100</v>
      </c>
      <c r="D1067" t="s">
        <v>1628</v>
      </c>
      <c r="E1067" t="s">
        <v>1757</v>
      </c>
      <c r="F1067">
        <v>2</v>
      </c>
      <c r="G1067">
        <v>994.29</v>
      </c>
      <c r="H1067">
        <v>0.01</v>
      </c>
      <c r="I1067" t="s">
        <v>1826</v>
      </c>
      <c r="J1067">
        <v>1968.6941999999999</v>
      </c>
    </row>
    <row r="1068" spans="1:10" x14ac:dyDescent="0.3">
      <c r="A1068" t="s">
        <v>2892</v>
      </c>
      <c r="B1068" s="2">
        <v>45608</v>
      </c>
      <c r="C1068" t="s">
        <v>1307</v>
      </c>
      <c r="D1068" t="s">
        <v>1732</v>
      </c>
      <c r="E1068" t="s">
        <v>1810</v>
      </c>
      <c r="F1068">
        <v>1</v>
      </c>
      <c r="G1068">
        <v>909.04</v>
      </c>
      <c r="H1068">
        <v>0.11</v>
      </c>
      <c r="I1068" t="s">
        <v>1824</v>
      </c>
      <c r="J1068">
        <v>809.04560000000004</v>
      </c>
    </row>
    <row r="1069" spans="1:10" x14ac:dyDescent="0.3">
      <c r="A1069" t="s">
        <v>2893</v>
      </c>
      <c r="B1069" s="2">
        <v>45334</v>
      </c>
      <c r="C1069" t="s">
        <v>1095</v>
      </c>
      <c r="D1069" t="s">
        <v>1616</v>
      </c>
      <c r="E1069" t="s">
        <v>1792</v>
      </c>
      <c r="F1069">
        <v>1</v>
      </c>
      <c r="G1069">
        <v>164.73</v>
      </c>
      <c r="H1069">
        <v>0.12</v>
      </c>
      <c r="I1069" t="s">
        <v>1826</v>
      </c>
      <c r="J1069">
        <v>144.9624</v>
      </c>
    </row>
    <row r="1070" spans="1:10" x14ac:dyDescent="0.3">
      <c r="A1070" t="s">
        <v>2894</v>
      </c>
      <c r="B1070" s="2">
        <v>45690</v>
      </c>
      <c r="C1070" t="s">
        <v>230</v>
      </c>
      <c r="D1070" t="s">
        <v>1622</v>
      </c>
      <c r="E1070" t="s">
        <v>1779</v>
      </c>
      <c r="F1070">
        <v>2</v>
      </c>
      <c r="G1070">
        <v>606.35</v>
      </c>
      <c r="H1070">
        <v>0.16</v>
      </c>
      <c r="I1070" t="s">
        <v>1829</v>
      </c>
      <c r="J1070">
        <v>1018.668</v>
      </c>
    </row>
    <row r="1071" spans="1:10" x14ac:dyDescent="0.3">
      <c r="A1071" t="s">
        <v>2895</v>
      </c>
      <c r="B1071" s="2">
        <v>45481</v>
      </c>
      <c r="C1071" t="s">
        <v>544</v>
      </c>
      <c r="D1071" t="s">
        <v>1744</v>
      </c>
      <c r="E1071" t="s">
        <v>1769</v>
      </c>
      <c r="F1071">
        <v>3</v>
      </c>
      <c r="G1071">
        <v>904.19</v>
      </c>
      <c r="H1071">
        <v>0.09</v>
      </c>
      <c r="I1071" t="s">
        <v>1824</v>
      </c>
      <c r="J1071">
        <v>2468.4387000000002</v>
      </c>
    </row>
    <row r="1072" spans="1:10" x14ac:dyDescent="0.3">
      <c r="A1072" t="s">
        <v>2896</v>
      </c>
      <c r="B1072" s="2">
        <v>45576</v>
      </c>
      <c r="C1072" t="s">
        <v>508</v>
      </c>
      <c r="D1072" t="s">
        <v>1648</v>
      </c>
      <c r="E1072" t="s">
        <v>1761</v>
      </c>
      <c r="F1072">
        <v>4</v>
      </c>
      <c r="G1072">
        <v>694.61</v>
      </c>
      <c r="H1072">
        <v>0.18</v>
      </c>
      <c r="I1072" t="s">
        <v>1829</v>
      </c>
      <c r="J1072">
        <v>2278.3208</v>
      </c>
    </row>
    <row r="1073" spans="1:10" x14ac:dyDescent="0.3">
      <c r="A1073" t="s">
        <v>2897</v>
      </c>
      <c r="B1073" s="2">
        <v>45215</v>
      </c>
      <c r="C1073" t="s">
        <v>727</v>
      </c>
      <c r="D1073" t="s">
        <v>1726</v>
      </c>
      <c r="E1073" t="s">
        <v>1761</v>
      </c>
      <c r="F1073">
        <v>4</v>
      </c>
      <c r="G1073">
        <v>753.83</v>
      </c>
      <c r="H1073">
        <v>0.24</v>
      </c>
      <c r="I1073" t="s">
        <v>1824</v>
      </c>
      <c r="J1073">
        <v>2291.6432</v>
      </c>
    </row>
    <row r="1074" spans="1:10" x14ac:dyDescent="0.3">
      <c r="A1074" t="s">
        <v>2898</v>
      </c>
      <c r="B1074" s="2">
        <v>45653</v>
      </c>
      <c r="C1074" t="s">
        <v>646</v>
      </c>
      <c r="D1074" t="s">
        <v>1590</v>
      </c>
      <c r="E1074" t="s">
        <v>1782</v>
      </c>
      <c r="F1074">
        <v>1</v>
      </c>
      <c r="G1074">
        <v>66.22</v>
      </c>
      <c r="H1074">
        <v>0.02</v>
      </c>
      <c r="I1074" t="s">
        <v>1824</v>
      </c>
      <c r="J1074">
        <v>64.895600000000002</v>
      </c>
    </row>
    <row r="1075" spans="1:10" x14ac:dyDescent="0.3">
      <c r="A1075" t="s">
        <v>2899</v>
      </c>
      <c r="B1075" s="2">
        <v>45241</v>
      </c>
      <c r="C1075" t="s">
        <v>1059</v>
      </c>
      <c r="D1075" t="s">
        <v>1676</v>
      </c>
      <c r="E1075" t="s">
        <v>1799</v>
      </c>
      <c r="F1075">
        <v>2</v>
      </c>
      <c r="G1075">
        <v>891.8</v>
      </c>
      <c r="H1075">
        <v>0.28999999999999998</v>
      </c>
      <c r="I1075" t="s">
        <v>1829</v>
      </c>
      <c r="J1075">
        <v>1266.356</v>
      </c>
    </row>
    <row r="1076" spans="1:10" x14ac:dyDescent="0.3">
      <c r="A1076" t="s">
        <v>2900</v>
      </c>
      <c r="B1076" s="2">
        <v>45428</v>
      </c>
      <c r="C1076" t="s">
        <v>1136</v>
      </c>
      <c r="D1076" t="s">
        <v>1698</v>
      </c>
      <c r="E1076" t="s">
        <v>1786</v>
      </c>
      <c r="F1076">
        <v>4</v>
      </c>
      <c r="G1076">
        <v>255.48</v>
      </c>
      <c r="H1076">
        <v>0.03</v>
      </c>
      <c r="I1076" t="s">
        <v>1829</v>
      </c>
      <c r="J1076">
        <v>991.26239999999996</v>
      </c>
    </row>
    <row r="1077" spans="1:10" x14ac:dyDescent="0.3">
      <c r="A1077" t="s">
        <v>2901</v>
      </c>
      <c r="B1077" s="2">
        <v>45593</v>
      </c>
      <c r="C1077" t="s">
        <v>951</v>
      </c>
      <c r="D1077" t="s">
        <v>1716</v>
      </c>
      <c r="E1077" t="s">
        <v>1807</v>
      </c>
      <c r="F1077">
        <v>4</v>
      </c>
      <c r="G1077">
        <v>604.87</v>
      </c>
      <c r="H1077">
        <v>0.28000000000000003</v>
      </c>
      <c r="I1077" t="s">
        <v>1826</v>
      </c>
      <c r="J1077">
        <v>1742.0255999999999</v>
      </c>
    </row>
    <row r="1078" spans="1:10" x14ac:dyDescent="0.3">
      <c r="A1078" t="s">
        <v>2902</v>
      </c>
      <c r="B1078" s="2">
        <v>45370</v>
      </c>
      <c r="C1078" t="s">
        <v>175</v>
      </c>
      <c r="D1078" t="s">
        <v>1614</v>
      </c>
      <c r="E1078" t="s">
        <v>1807</v>
      </c>
      <c r="F1078">
        <v>3</v>
      </c>
      <c r="G1078">
        <v>623.82000000000005</v>
      </c>
      <c r="H1078">
        <v>0.13</v>
      </c>
      <c r="I1078" t="s">
        <v>1829</v>
      </c>
      <c r="J1078">
        <v>1628.1702</v>
      </c>
    </row>
    <row r="1079" spans="1:10" x14ac:dyDescent="0.3">
      <c r="A1079" t="s">
        <v>2903</v>
      </c>
      <c r="B1079" s="2">
        <v>45882</v>
      </c>
      <c r="C1079" t="s">
        <v>470</v>
      </c>
      <c r="D1079" t="s">
        <v>1690</v>
      </c>
      <c r="E1079" t="s">
        <v>1804</v>
      </c>
      <c r="F1079">
        <v>3</v>
      </c>
      <c r="G1079">
        <v>575.24</v>
      </c>
      <c r="H1079">
        <v>0.12</v>
      </c>
      <c r="I1079" t="s">
        <v>1829</v>
      </c>
      <c r="J1079">
        <v>1518.6335999999999</v>
      </c>
    </row>
    <row r="1080" spans="1:10" x14ac:dyDescent="0.3">
      <c r="A1080" t="s">
        <v>2904</v>
      </c>
      <c r="B1080" s="2">
        <v>45878</v>
      </c>
      <c r="C1080" t="s">
        <v>1286</v>
      </c>
      <c r="D1080" t="s">
        <v>1553</v>
      </c>
      <c r="E1080" t="s">
        <v>1792</v>
      </c>
      <c r="F1080">
        <v>1</v>
      </c>
      <c r="G1080">
        <v>769.4</v>
      </c>
      <c r="H1080">
        <v>0.16</v>
      </c>
      <c r="I1080" t="s">
        <v>1824</v>
      </c>
      <c r="J1080">
        <v>646.29599999999994</v>
      </c>
    </row>
    <row r="1081" spans="1:10" x14ac:dyDescent="0.3">
      <c r="A1081" t="s">
        <v>2905</v>
      </c>
      <c r="B1081" s="2">
        <v>45420</v>
      </c>
      <c r="C1081" t="s">
        <v>1035</v>
      </c>
      <c r="D1081" t="s">
        <v>1553</v>
      </c>
      <c r="E1081" t="s">
        <v>1807</v>
      </c>
      <c r="F1081">
        <v>1</v>
      </c>
      <c r="G1081">
        <v>227.28</v>
      </c>
      <c r="H1081">
        <v>0.13</v>
      </c>
      <c r="I1081" t="s">
        <v>1829</v>
      </c>
      <c r="J1081">
        <v>197.7336</v>
      </c>
    </row>
    <row r="1082" spans="1:10" x14ac:dyDescent="0.3">
      <c r="A1082" t="s">
        <v>2906</v>
      </c>
      <c r="B1082" s="2">
        <v>45361</v>
      </c>
      <c r="C1082" t="s">
        <v>195</v>
      </c>
      <c r="D1082" t="s">
        <v>1549</v>
      </c>
      <c r="E1082" t="s">
        <v>1807</v>
      </c>
      <c r="F1082">
        <v>4</v>
      </c>
      <c r="G1082">
        <v>127.58</v>
      </c>
      <c r="H1082">
        <v>0.15</v>
      </c>
      <c r="I1082" t="s">
        <v>1824</v>
      </c>
      <c r="J1082">
        <v>433.77199999999999</v>
      </c>
    </row>
    <row r="1083" spans="1:10" x14ac:dyDescent="0.3">
      <c r="A1083" t="s">
        <v>2907</v>
      </c>
      <c r="B1083" s="2">
        <v>45702</v>
      </c>
      <c r="C1083" t="s">
        <v>1298</v>
      </c>
      <c r="D1083" t="s">
        <v>1636</v>
      </c>
      <c r="E1083" t="s">
        <v>1766</v>
      </c>
      <c r="F1083">
        <v>1</v>
      </c>
      <c r="G1083">
        <v>793.21</v>
      </c>
      <c r="H1083">
        <v>0.09</v>
      </c>
      <c r="I1083" t="s">
        <v>1824</v>
      </c>
      <c r="J1083">
        <v>721.8211</v>
      </c>
    </row>
    <row r="1084" spans="1:10" x14ac:dyDescent="0.3">
      <c r="A1084" t="s">
        <v>2908</v>
      </c>
      <c r="B1084" s="2">
        <v>45871</v>
      </c>
      <c r="C1084" t="s">
        <v>951</v>
      </c>
      <c r="D1084" t="s">
        <v>1714</v>
      </c>
      <c r="E1084" t="s">
        <v>1794</v>
      </c>
      <c r="F1084">
        <v>3</v>
      </c>
      <c r="G1084">
        <v>435.61</v>
      </c>
      <c r="H1084">
        <v>0.03</v>
      </c>
      <c r="I1084" t="s">
        <v>1826</v>
      </c>
      <c r="J1084">
        <v>1267.6251</v>
      </c>
    </row>
    <row r="1085" spans="1:10" x14ac:dyDescent="0.3">
      <c r="A1085" t="s">
        <v>2909</v>
      </c>
      <c r="B1085" s="2">
        <v>45531</v>
      </c>
      <c r="C1085" t="s">
        <v>1202</v>
      </c>
      <c r="D1085" t="s">
        <v>1606</v>
      </c>
      <c r="E1085" t="s">
        <v>1804</v>
      </c>
      <c r="F1085">
        <v>1</v>
      </c>
      <c r="G1085">
        <v>850.06</v>
      </c>
      <c r="H1085">
        <v>0.28999999999999998</v>
      </c>
      <c r="I1085" t="s">
        <v>1826</v>
      </c>
      <c r="J1085">
        <v>603.54259999999988</v>
      </c>
    </row>
    <row r="1086" spans="1:10" x14ac:dyDescent="0.3">
      <c r="A1086" t="s">
        <v>2910</v>
      </c>
      <c r="B1086" s="2">
        <v>45330</v>
      </c>
      <c r="C1086" t="s">
        <v>1089</v>
      </c>
      <c r="D1086" t="s">
        <v>1580</v>
      </c>
      <c r="E1086" t="s">
        <v>1804</v>
      </c>
      <c r="F1086">
        <v>2</v>
      </c>
      <c r="G1086">
        <v>753.92</v>
      </c>
      <c r="H1086">
        <v>0.17</v>
      </c>
      <c r="I1086" t="s">
        <v>1826</v>
      </c>
      <c r="J1086">
        <v>1251.5072</v>
      </c>
    </row>
    <row r="1087" spans="1:10" x14ac:dyDescent="0.3">
      <c r="A1087" t="s">
        <v>2911</v>
      </c>
      <c r="B1087" s="2">
        <v>45311</v>
      </c>
      <c r="C1087" t="s">
        <v>1501</v>
      </c>
      <c r="D1087" t="s">
        <v>1553</v>
      </c>
      <c r="E1087" t="s">
        <v>1797</v>
      </c>
      <c r="F1087">
        <v>3</v>
      </c>
      <c r="G1087">
        <v>408.99</v>
      </c>
      <c r="H1087">
        <v>0.27</v>
      </c>
      <c r="I1087" t="s">
        <v>1826</v>
      </c>
      <c r="J1087">
        <v>895.68809999999996</v>
      </c>
    </row>
    <row r="1088" spans="1:10" x14ac:dyDescent="0.3">
      <c r="A1088" t="s">
        <v>2912</v>
      </c>
      <c r="B1088" s="2">
        <v>45567</v>
      </c>
      <c r="C1088" t="s">
        <v>905</v>
      </c>
      <c r="D1088" t="s">
        <v>1662</v>
      </c>
      <c r="E1088" t="s">
        <v>1773</v>
      </c>
      <c r="F1088">
        <v>3</v>
      </c>
      <c r="G1088">
        <v>404.5</v>
      </c>
      <c r="H1088">
        <v>0.22</v>
      </c>
      <c r="I1088" t="s">
        <v>1826</v>
      </c>
      <c r="J1088">
        <v>946.53000000000009</v>
      </c>
    </row>
    <row r="1089" spans="1:10" x14ac:dyDescent="0.3">
      <c r="A1089" t="s">
        <v>2913</v>
      </c>
      <c r="B1089" s="2">
        <v>45239</v>
      </c>
      <c r="C1089" t="s">
        <v>1187</v>
      </c>
      <c r="D1089" t="s">
        <v>1626</v>
      </c>
      <c r="E1089" t="s">
        <v>1766</v>
      </c>
      <c r="F1089">
        <v>3</v>
      </c>
      <c r="G1089">
        <v>717.81</v>
      </c>
      <c r="H1089">
        <v>0.17</v>
      </c>
      <c r="I1089" t="s">
        <v>1829</v>
      </c>
      <c r="J1089">
        <v>1787.3469</v>
      </c>
    </row>
    <row r="1090" spans="1:10" x14ac:dyDescent="0.3">
      <c r="A1090" t="s">
        <v>2914</v>
      </c>
      <c r="B1090" s="2">
        <v>45284</v>
      </c>
      <c r="C1090" t="s">
        <v>803</v>
      </c>
      <c r="D1090" t="s">
        <v>1716</v>
      </c>
      <c r="E1090" t="s">
        <v>1757</v>
      </c>
      <c r="F1090">
        <v>3</v>
      </c>
      <c r="G1090">
        <v>204.77</v>
      </c>
      <c r="H1090">
        <v>0.14000000000000001</v>
      </c>
      <c r="I1090" t="s">
        <v>1824</v>
      </c>
      <c r="J1090">
        <v>528.3066</v>
      </c>
    </row>
    <row r="1091" spans="1:10" x14ac:dyDescent="0.3">
      <c r="A1091" t="s">
        <v>2915</v>
      </c>
      <c r="B1091" s="2">
        <v>45686</v>
      </c>
      <c r="C1091" t="s">
        <v>153</v>
      </c>
      <c r="D1091" t="s">
        <v>1644</v>
      </c>
      <c r="E1091" t="s">
        <v>1810</v>
      </c>
      <c r="F1091">
        <v>4</v>
      </c>
      <c r="G1091">
        <v>106.23</v>
      </c>
      <c r="H1091">
        <v>0.28000000000000003</v>
      </c>
      <c r="I1091" t="s">
        <v>1829</v>
      </c>
      <c r="J1091">
        <v>305.94240000000002</v>
      </c>
    </row>
    <row r="1092" spans="1:10" x14ac:dyDescent="0.3">
      <c r="A1092" t="s">
        <v>2916</v>
      </c>
      <c r="B1092" s="2">
        <v>45824</v>
      </c>
      <c r="C1092" t="s">
        <v>1023</v>
      </c>
      <c r="D1092" t="s">
        <v>1680</v>
      </c>
      <c r="E1092" t="s">
        <v>1773</v>
      </c>
      <c r="F1092">
        <v>2</v>
      </c>
      <c r="G1092">
        <v>769.48</v>
      </c>
      <c r="H1092">
        <v>0.11</v>
      </c>
      <c r="I1092" t="s">
        <v>1826</v>
      </c>
      <c r="J1092">
        <v>1369.6744000000001</v>
      </c>
    </row>
    <row r="1093" spans="1:10" x14ac:dyDescent="0.3">
      <c r="A1093" t="s">
        <v>2917</v>
      </c>
      <c r="B1093" s="2">
        <v>45867</v>
      </c>
      <c r="C1093" t="s">
        <v>815</v>
      </c>
      <c r="D1093" t="s">
        <v>1662</v>
      </c>
      <c r="E1093" t="s">
        <v>1797</v>
      </c>
      <c r="F1093">
        <v>2</v>
      </c>
      <c r="G1093">
        <v>714.21</v>
      </c>
      <c r="H1093">
        <v>0.14000000000000001</v>
      </c>
      <c r="I1093" t="s">
        <v>1824</v>
      </c>
      <c r="J1093">
        <v>1228.4412</v>
      </c>
    </row>
    <row r="1094" spans="1:10" x14ac:dyDescent="0.3">
      <c r="A1094" t="s">
        <v>2918</v>
      </c>
      <c r="B1094" s="2">
        <v>45578</v>
      </c>
      <c r="C1094" t="s">
        <v>863</v>
      </c>
      <c r="D1094" t="s">
        <v>1570</v>
      </c>
      <c r="E1094" t="s">
        <v>1801</v>
      </c>
      <c r="F1094">
        <v>4</v>
      </c>
      <c r="G1094">
        <v>632.24</v>
      </c>
      <c r="H1094">
        <v>0.25</v>
      </c>
      <c r="I1094" t="s">
        <v>1826</v>
      </c>
      <c r="J1094">
        <v>1896.72</v>
      </c>
    </row>
    <row r="1095" spans="1:10" x14ac:dyDescent="0.3">
      <c r="A1095" t="s">
        <v>2919</v>
      </c>
      <c r="B1095" s="2">
        <v>45575</v>
      </c>
      <c r="C1095" t="s">
        <v>538</v>
      </c>
      <c r="D1095" t="s">
        <v>1704</v>
      </c>
      <c r="E1095" t="s">
        <v>1766</v>
      </c>
      <c r="F1095">
        <v>2</v>
      </c>
      <c r="G1095">
        <v>845.27</v>
      </c>
      <c r="H1095">
        <v>0.18</v>
      </c>
      <c r="I1095" t="s">
        <v>1826</v>
      </c>
      <c r="J1095">
        <v>1386.2428</v>
      </c>
    </row>
    <row r="1096" spans="1:10" x14ac:dyDescent="0.3">
      <c r="A1096" t="s">
        <v>2920</v>
      </c>
      <c r="B1096" s="2">
        <v>45816</v>
      </c>
      <c r="C1096" t="s">
        <v>1527</v>
      </c>
      <c r="D1096" t="s">
        <v>1722</v>
      </c>
      <c r="E1096" t="s">
        <v>1797</v>
      </c>
      <c r="F1096">
        <v>1</v>
      </c>
      <c r="G1096">
        <v>575.94000000000005</v>
      </c>
      <c r="H1096">
        <v>0.17</v>
      </c>
      <c r="I1096" t="s">
        <v>1824</v>
      </c>
      <c r="J1096">
        <v>478.03019999999998</v>
      </c>
    </row>
    <row r="1097" spans="1:10" x14ac:dyDescent="0.3">
      <c r="A1097" t="s">
        <v>2921</v>
      </c>
      <c r="B1097" s="2">
        <v>45620</v>
      </c>
      <c r="C1097" t="s">
        <v>803</v>
      </c>
      <c r="D1097" t="s">
        <v>1716</v>
      </c>
      <c r="E1097" t="s">
        <v>1801</v>
      </c>
      <c r="F1097">
        <v>1</v>
      </c>
      <c r="G1097">
        <v>907.97</v>
      </c>
      <c r="H1097">
        <v>0.26</v>
      </c>
      <c r="I1097" t="s">
        <v>1829</v>
      </c>
      <c r="J1097">
        <v>671.89779999999996</v>
      </c>
    </row>
    <row r="1098" spans="1:10" x14ac:dyDescent="0.3">
      <c r="A1098" t="s">
        <v>2922</v>
      </c>
      <c r="B1098" s="2">
        <v>45695</v>
      </c>
      <c r="C1098" t="s">
        <v>849</v>
      </c>
      <c r="D1098" t="s">
        <v>1588</v>
      </c>
      <c r="E1098" t="s">
        <v>1794</v>
      </c>
      <c r="F1098">
        <v>1</v>
      </c>
      <c r="G1098">
        <v>99.35</v>
      </c>
      <c r="H1098">
        <v>0.08</v>
      </c>
      <c r="I1098" t="s">
        <v>1829</v>
      </c>
      <c r="J1098">
        <v>91.402000000000001</v>
      </c>
    </row>
    <row r="1099" spans="1:10" x14ac:dyDescent="0.3">
      <c r="A1099" t="s">
        <v>2923</v>
      </c>
      <c r="B1099" s="2">
        <v>45596</v>
      </c>
      <c r="C1099" t="s">
        <v>261</v>
      </c>
      <c r="D1099" t="s">
        <v>1543</v>
      </c>
      <c r="E1099" t="s">
        <v>1766</v>
      </c>
      <c r="F1099">
        <v>2</v>
      </c>
      <c r="G1099">
        <v>374.42</v>
      </c>
      <c r="H1099">
        <v>0.21</v>
      </c>
      <c r="I1099" t="s">
        <v>1829</v>
      </c>
      <c r="J1099">
        <v>591.58360000000005</v>
      </c>
    </row>
    <row r="1100" spans="1:10" x14ac:dyDescent="0.3">
      <c r="A1100" t="s">
        <v>2924</v>
      </c>
      <c r="B1100" s="2">
        <v>45869</v>
      </c>
      <c r="C1100" t="s">
        <v>1481</v>
      </c>
      <c r="D1100" t="s">
        <v>1578</v>
      </c>
      <c r="E1100" t="s">
        <v>1801</v>
      </c>
      <c r="F1100">
        <v>3</v>
      </c>
      <c r="G1100">
        <v>248.43</v>
      </c>
      <c r="H1100">
        <v>0.24</v>
      </c>
      <c r="I1100" t="s">
        <v>1829</v>
      </c>
      <c r="J1100">
        <v>566.42039999999997</v>
      </c>
    </row>
    <row r="1101" spans="1:10" x14ac:dyDescent="0.3">
      <c r="A1101" t="s">
        <v>2925</v>
      </c>
      <c r="B1101" s="2">
        <v>45631</v>
      </c>
      <c r="C1101" t="s">
        <v>1443</v>
      </c>
      <c r="D1101" t="s">
        <v>1718</v>
      </c>
      <c r="E1101" t="s">
        <v>1757</v>
      </c>
      <c r="F1101">
        <v>1</v>
      </c>
      <c r="G1101">
        <v>784.46</v>
      </c>
      <c r="H1101">
        <v>0.14000000000000001</v>
      </c>
      <c r="I1101" t="s">
        <v>1829</v>
      </c>
      <c r="J1101">
        <v>674.63560000000007</v>
      </c>
    </row>
    <row r="1102" spans="1:10" x14ac:dyDescent="0.3">
      <c r="A1102" t="s">
        <v>2926</v>
      </c>
      <c r="B1102" s="2">
        <v>45379</v>
      </c>
      <c r="C1102" t="s">
        <v>827</v>
      </c>
      <c r="D1102" t="s">
        <v>1652</v>
      </c>
      <c r="E1102" t="s">
        <v>1789</v>
      </c>
      <c r="F1102">
        <v>3</v>
      </c>
      <c r="G1102">
        <v>70.88</v>
      </c>
      <c r="H1102">
        <v>0.27</v>
      </c>
      <c r="I1102" t="s">
        <v>1829</v>
      </c>
      <c r="J1102">
        <v>155.22720000000001</v>
      </c>
    </row>
    <row r="1103" spans="1:10" x14ac:dyDescent="0.3">
      <c r="A1103" t="s">
        <v>2927</v>
      </c>
      <c r="B1103" s="2">
        <v>45641</v>
      </c>
      <c r="C1103" t="s">
        <v>387</v>
      </c>
      <c r="D1103" t="s">
        <v>1562</v>
      </c>
      <c r="E1103" t="s">
        <v>1757</v>
      </c>
      <c r="F1103">
        <v>3</v>
      </c>
      <c r="G1103">
        <v>324.29000000000002</v>
      </c>
      <c r="H1103">
        <v>0.16</v>
      </c>
      <c r="I1103" t="s">
        <v>1829</v>
      </c>
      <c r="J1103">
        <v>817.21080000000006</v>
      </c>
    </row>
    <row r="1104" spans="1:10" x14ac:dyDescent="0.3">
      <c r="A1104" t="s">
        <v>2928</v>
      </c>
      <c r="B1104" s="2">
        <v>45842</v>
      </c>
      <c r="C1104" t="s">
        <v>478</v>
      </c>
      <c r="D1104" t="s">
        <v>1578</v>
      </c>
      <c r="E1104" t="s">
        <v>1766</v>
      </c>
      <c r="F1104">
        <v>4</v>
      </c>
      <c r="G1104">
        <v>243.92</v>
      </c>
      <c r="H1104">
        <v>0.02</v>
      </c>
      <c r="I1104" t="s">
        <v>1826</v>
      </c>
      <c r="J1104">
        <v>956.16639999999995</v>
      </c>
    </row>
    <row r="1105" spans="1:10" x14ac:dyDescent="0.3">
      <c r="A1105" t="s">
        <v>2929</v>
      </c>
      <c r="B1105" s="2">
        <v>45257</v>
      </c>
      <c r="C1105" t="s">
        <v>1172</v>
      </c>
      <c r="D1105" t="s">
        <v>1604</v>
      </c>
      <c r="E1105" t="s">
        <v>1797</v>
      </c>
      <c r="F1105">
        <v>1</v>
      </c>
      <c r="G1105">
        <v>664.35</v>
      </c>
      <c r="H1105">
        <v>0</v>
      </c>
      <c r="I1105" t="s">
        <v>1824</v>
      </c>
      <c r="J1105">
        <v>664.35</v>
      </c>
    </row>
    <row r="1106" spans="1:10" x14ac:dyDescent="0.3">
      <c r="A1106" t="s">
        <v>2930</v>
      </c>
      <c r="B1106" s="2">
        <v>45468</v>
      </c>
      <c r="C1106" t="s">
        <v>1199</v>
      </c>
      <c r="D1106" t="s">
        <v>1590</v>
      </c>
      <c r="E1106" t="s">
        <v>1789</v>
      </c>
      <c r="F1106">
        <v>2</v>
      </c>
      <c r="G1106">
        <v>218.07</v>
      </c>
      <c r="H1106">
        <v>0.19</v>
      </c>
      <c r="I1106" t="s">
        <v>1826</v>
      </c>
      <c r="J1106">
        <v>353.27339999999998</v>
      </c>
    </row>
    <row r="1107" spans="1:10" x14ac:dyDescent="0.3">
      <c r="A1107" t="s">
        <v>2931</v>
      </c>
      <c r="B1107" s="2">
        <v>45228</v>
      </c>
      <c r="C1107" t="s">
        <v>1196</v>
      </c>
      <c r="D1107" t="s">
        <v>1578</v>
      </c>
      <c r="E1107" t="s">
        <v>1766</v>
      </c>
      <c r="F1107">
        <v>4</v>
      </c>
      <c r="G1107">
        <v>921.83</v>
      </c>
      <c r="H1107">
        <v>0.27</v>
      </c>
      <c r="I1107" t="s">
        <v>1824</v>
      </c>
      <c r="J1107">
        <v>2691.7435999999998</v>
      </c>
    </row>
    <row r="1108" spans="1:10" x14ac:dyDescent="0.3">
      <c r="A1108" t="s">
        <v>2932</v>
      </c>
      <c r="B1108" s="2">
        <v>45661</v>
      </c>
      <c r="C1108" t="s">
        <v>559</v>
      </c>
      <c r="D1108" t="s">
        <v>1648</v>
      </c>
      <c r="E1108" t="s">
        <v>1757</v>
      </c>
      <c r="F1108">
        <v>3</v>
      </c>
      <c r="G1108">
        <v>326.2</v>
      </c>
      <c r="H1108">
        <v>0.22</v>
      </c>
      <c r="I1108" t="s">
        <v>1829</v>
      </c>
      <c r="J1108">
        <v>763.30799999999999</v>
      </c>
    </row>
    <row r="1109" spans="1:10" x14ac:dyDescent="0.3">
      <c r="A1109" t="s">
        <v>2933</v>
      </c>
      <c r="B1109" s="2">
        <v>45701</v>
      </c>
      <c r="C1109" t="s">
        <v>1414</v>
      </c>
      <c r="D1109" t="s">
        <v>1582</v>
      </c>
      <c r="E1109" t="s">
        <v>1813</v>
      </c>
      <c r="F1109">
        <v>1</v>
      </c>
      <c r="G1109">
        <v>244.25</v>
      </c>
      <c r="H1109">
        <v>0.09</v>
      </c>
      <c r="I1109" t="s">
        <v>1826</v>
      </c>
      <c r="J1109">
        <v>222.26750000000001</v>
      </c>
    </row>
    <row r="1110" spans="1:10" x14ac:dyDescent="0.3">
      <c r="A1110" t="s">
        <v>2934</v>
      </c>
      <c r="B1110" s="2">
        <v>45448</v>
      </c>
      <c r="C1110" t="s">
        <v>1154</v>
      </c>
      <c r="D1110" t="s">
        <v>1670</v>
      </c>
      <c r="E1110" t="s">
        <v>1789</v>
      </c>
      <c r="F1110">
        <v>3</v>
      </c>
      <c r="G1110">
        <v>808.87</v>
      </c>
      <c r="H1110">
        <v>0.12</v>
      </c>
      <c r="I1110" t="s">
        <v>1829</v>
      </c>
      <c r="J1110">
        <v>2135.4168</v>
      </c>
    </row>
    <row r="1111" spans="1:10" x14ac:dyDescent="0.3">
      <c r="A1111" t="s">
        <v>2935</v>
      </c>
      <c r="B1111" s="2">
        <v>45387</v>
      </c>
      <c r="C1111" t="s">
        <v>1062</v>
      </c>
      <c r="D1111" t="s">
        <v>1610</v>
      </c>
      <c r="E1111" t="s">
        <v>1761</v>
      </c>
      <c r="F1111">
        <v>3</v>
      </c>
      <c r="G1111">
        <v>826.15</v>
      </c>
      <c r="H1111">
        <v>0</v>
      </c>
      <c r="I1111" t="s">
        <v>1826</v>
      </c>
      <c r="J1111">
        <v>2478.4499999999998</v>
      </c>
    </row>
    <row r="1112" spans="1:10" x14ac:dyDescent="0.3">
      <c r="A1112" t="s">
        <v>2936</v>
      </c>
      <c r="B1112" s="2">
        <v>45652</v>
      </c>
      <c r="C1112" t="s">
        <v>616</v>
      </c>
      <c r="D1112" t="s">
        <v>1596</v>
      </c>
      <c r="E1112" t="s">
        <v>1813</v>
      </c>
      <c r="F1112">
        <v>3</v>
      </c>
      <c r="G1112">
        <v>631.20000000000005</v>
      </c>
      <c r="H1112">
        <v>0.24</v>
      </c>
      <c r="I1112" t="s">
        <v>1824</v>
      </c>
      <c r="J1112">
        <v>1439.136</v>
      </c>
    </row>
    <row r="1113" spans="1:10" x14ac:dyDescent="0.3">
      <c r="A1113" t="s">
        <v>2937</v>
      </c>
      <c r="B1113" s="2">
        <v>45316</v>
      </c>
      <c r="C1113" t="s">
        <v>872</v>
      </c>
      <c r="D1113" t="s">
        <v>1664</v>
      </c>
      <c r="E1113" t="s">
        <v>1789</v>
      </c>
      <c r="F1113">
        <v>1</v>
      </c>
      <c r="G1113">
        <v>937.01</v>
      </c>
      <c r="H1113">
        <v>7.0000000000000007E-2</v>
      </c>
      <c r="I1113" t="s">
        <v>1824</v>
      </c>
      <c r="J1113">
        <v>871.41929999999991</v>
      </c>
    </row>
    <row r="1114" spans="1:10" x14ac:dyDescent="0.3">
      <c r="A1114" t="s">
        <v>2938</v>
      </c>
      <c r="B1114" s="2">
        <v>45316</v>
      </c>
      <c r="C1114" t="s">
        <v>508</v>
      </c>
      <c r="D1114" t="s">
        <v>1694</v>
      </c>
      <c r="E1114" t="s">
        <v>1773</v>
      </c>
      <c r="F1114">
        <v>2</v>
      </c>
      <c r="G1114">
        <v>644</v>
      </c>
      <c r="H1114">
        <v>0.04</v>
      </c>
      <c r="I1114" t="s">
        <v>1826</v>
      </c>
      <c r="J1114">
        <v>1236.48</v>
      </c>
    </row>
    <row r="1115" spans="1:10" x14ac:dyDescent="0.3">
      <c r="A1115" t="s">
        <v>2939</v>
      </c>
      <c r="B1115" s="2">
        <v>45888</v>
      </c>
      <c r="C1115" t="s">
        <v>338</v>
      </c>
      <c r="D1115" t="s">
        <v>1730</v>
      </c>
      <c r="E1115" t="s">
        <v>1773</v>
      </c>
      <c r="F1115">
        <v>3</v>
      </c>
      <c r="G1115">
        <v>629.58000000000004</v>
      </c>
      <c r="H1115">
        <v>0.05</v>
      </c>
      <c r="I1115" t="s">
        <v>1824</v>
      </c>
      <c r="J1115">
        <v>1794.3030000000001</v>
      </c>
    </row>
    <row r="1116" spans="1:10" x14ac:dyDescent="0.3">
      <c r="A1116" t="s">
        <v>2940</v>
      </c>
      <c r="B1116" s="2">
        <v>45791</v>
      </c>
      <c r="C1116" t="s">
        <v>1437</v>
      </c>
      <c r="D1116" t="s">
        <v>1722</v>
      </c>
      <c r="E1116" t="s">
        <v>1761</v>
      </c>
      <c r="F1116">
        <v>2</v>
      </c>
      <c r="G1116">
        <v>121.52</v>
      </c>
      <c r="H1116">
        <v>0.18</v>
      </c>
      <c r="I1116" t="s">
        <v>1829</v>
      </c>
      <c r="J1116">
        <v>199.2928</v>
      </c>
    </row>
    <row r="1117" spans="1:10" x14ac:dyDescent="0.3">
      <c r="A1117" t="s">
        <v>2941</v>
      </c>
      <c r="B1117" s="2">
        <v>45420</v>
      </c>
      <c r="C1117" t="s">
        <v>1249</v>
      </c>
      <c r="D1117" t="s">
        <v>1678</v>
      </c>
      <c r="E1117" t="s">
        <v>1813</v>
      </c>
      <c r="F1117">
        <v>2</v>
      </c>
      <c r="G1117">
        <v>549.83000000000004</v>
      </c>
      <c r="H1117">
        <v>7.0000000000000007E-2</v>
      </c>
      <c r="I1117" t="s">
        <v>1826</v>
      </c>
      <c r="J1117">
        <v>1022.6838</v>
      </c>
    </row>
    <row r="1118" spans="1:10" x14ac:dyDescent="0.3">
      <c r="A1118" t="s">
        <v>2942</v>
      </c>
      <c r="B1118" s="2">
        <v>45219</v>
      </c>
      <c r="C1118" t="s">
        <v>475</v>
      </c>
      <c r="D1118" t="s">
        <v>1574</v>
      </c>
      <c r="E1118" t="s">
        <v>1782</v>
      </c>
      <c r="F1118">
        <v>3</v>
      </c>
      <c r="G1118">
        <v>278.38</v>
      </c>
      <c r="H1118">
        <v>0.03</v>
      </c>
      <c r="I1118" t="s">
        <v>1824</v>
      </c>
      <c r="J1118">
        <v>810.08579999999995</v>
      </c>
    </row>
    <row r="1119" spans="1:10" x14ac:dyDescent="0.3">
      <c r="A1119" t="s">
        <v>2943</v>
      </c>
      <c r="B1119" s="2">
        <v>45510</v>
      </c>
      <c r="C1119" t="s">
        <v>1355</v>
      </c>
      <c r="D1119" t="s">
        <v>1740</v>
      </c>
      <c r="E1119" t="s">
        <v>1766</v>
      </c>
      <c r="F1119">
        <v>4</v>
      </c>
      <c r="G1119">
        <v>723.66</v>
      </c>
      <c r="H1119">
        <v>0.03</v>
      </c>
      <c r="I1119" t="s">
        <v>1826</v>
      </c>
      <c r="J1119">
        <v>2807.8008</v>
      </c>
    </row>
    <row r="1120" spans="1:10" x14ac:dyDescent="0.3">
      <c r="A1120" t="s">
        <v>2944</v>
      </c>
      <c r="B1120" s="2">
        <v>45687</v>
      </c>
      <c r="C1120" t="s">
        <v>669</v>
      </c>
      <c r="D1120" t="s">
        <v>1692</v>
      </c>
      <c r="E1120" t="s">
        <v>1786</v>
      </c>
      <c r="F1120">
        <v>1</v>
      </c>
      <c r="G1120">
        <v>724.74</v>
      </c>
      <c r="H1120">
        <v>0.15</v>
      </c>
      <c r="I1120" t="s">
        <v>1826</v>
      </c>
      <c r="J1120">
        <v>616.029</v>
      </c>
    </row>
    <row r="1121" spans="1:10" x14ac:dyDescent="0.3">
      <c r="A1121" t="s">
        <v>2945</v>
      </c>
      <c r="B1121" s="2">
        <v>45271</v>
      </c>
      <c r="C1121" t="s">
        <v>1405</v>
      </c>
      <c r="D1121" t="s">
        <v>1590</v>
      </c>
      <c r="E1121" t="s">
        <v>1769</v>
      </c>
      <c r="F1121">
        <v>2</v>
      </c>
      <c r="G1121">
        <v>961.84</v>
      </c>
      <c r="H1121">
        <v>0.25</v>
      </c>
      <c r="I1121" t="s">
        <v>1826</v>
      </c>
      <c r="J1121">
        <v>1442.76</v>
      </c>
    </row>
    <row r="1122" spans="1:10" x14ac:dyDescent="0.3">
      <c r="A1122" t="s">
        <v>2946</v>
      </c>
      <c r="B1122" s="2">
        <v>45446</v>
      </c>
      <c r="C1122" t="s">
        <v>89</v>
      </c>
      <c r="D1122" t="s">
        <v>1622</v>
      </c>
      <c r="E1122" t="s">
        <v>1804</v>
      </c>
      <c r="F1122">
        <v>4</v>
      </c>
      <c r="G1122">
        <v>21.12</v>
      </c>
      <c r="H1122">
        <v>0.18</v>
      </c>
      <c r="I1122" t="s">
        <v>1829</v>
      </c>
      <c r="J1122">
        <v>69.273600000000002</v>
      </c>
    </row>
    <row r="1123" spans="1:10" x14ac:dyDescent="0.3">
      <c r="A1123" t="s">
        <v>2947</v>
      </c>
      <c r="B1123" s="2">
        <v>45579</v>
      </c>
      <c r="C1123" t="s">
        <v>1005</v>
      </c>
      <c r="D1123" t="s">
        <v>1543</v>
      </c>
      <c r="E1123" t="s">
        <v>1769</v>
      </c>
      <c r="F1123">
        <v>3</v>
      </c>
      <c r="G1123">
        <v>819.93</v>
      </c>
      <c r="H1123">
        <v>0.08</v>
      </c>
      <c r="I1123" t="s">
        <v>1826</v>
      </c>
      <c r="J1123">
        <v>2263.0068000000001</v>
      </c>
    </row>
    <row r="1124" spans="1:10" x14ac:dyDescent="0.3">
      <c r="A1124" t="s">
        <v>2948</v>
      </c>
      <c r="B1124" s="2">
        <v>45725</v>
      </c>
      <c r="C1124" t="s">
        <v>932</v>
      </c>
      <c r="D1124" t="s">
        <v>1632</v>
      </c>
      <c r="E1124" t="s">
        <v>1752</v>
      </c>
      <c r="F1124">
        <v>2</v>
      </c>
      <c r="G1124">
        <v>700.95</v>
      </c>
      <c r="H1124">
        <v>0.18</v>
      </c>
      <c r="I1124" t="s">
        <v>1824</v>
      </c>
      <c r="J1124">
        <v>1149.558</v>
      </c>
    </row>
    <row r="1125" spans="1:10" x14ac:dyDescent="0.3">
      <c r="A1125" t="s">
        <v>2949</v>
      </c>
      <c r="B1125" s="2">
        <v>45910</v>
      </c>
      <c r="C1125" t="s">
        <v>478</v>
      </c>
      <c r="D1125" t="s">
        <v>1582</v>
      </c>
      <c r="E1125" t="s">
        <v>1799</v>
      </c>
      <c r="F1125">
        <v>2</v>
      </c>
      <c r="G1125">
        <v>456.38</v>
      </c>
      <c r="H1125">
        <v>0.12</v>
      </c>
      <c r="I1125" t="s">
        <v>1824</v>
      </c>
      <c r="J1125">
        <v>803.22879999999998</v>
      </c>
    </row>
    <row r="1126" spans="1:10" x14ac:dyDescent="0.3">
      <c r="A1126" t="s">
        <v>2950</v>
      </c>
      <c r="B1126" s="2">
        <v>45447</v>
      </c>
      <c r="C1126" t="s">
        <v>1130</v>
      </c>
      <c r="D1126" t="s">
        <v>1700</v>
      </c>
      <c r="E1126" t="s">
        <v>1799</v>
      </c>
      <c r="F1126">
        <v>3</v>
      </c>
      <c r="G1126">
        <v>291.05</v>
      </c>
      <c r="H1126">
        <v>0.3</v>
      </c>
      <c r="I1126" t="s">
        <v>1824</v>
      </c>
      <c r="J1126">
        <v>611.20500000000004</v>
      </c>
    </row>
    <row r="1127" spans="1:10" x14ac:dyDescent="0.3">
      <c r="A1127" t="s">
        <v>2951</v>
      </c>
      <c r="B1127" s="2">
        <v>45307</v>
      </c>
      <c r="C1127" t="s">
        <v>749</v>
      </c>
      <c r="D1127" t="s">
        <v>1738</v>
      </c>
      <c r="E1127" t="s">
        <v>1801</v>
      </c>
      <c r="F1127">
        <v>2</v>
      </c>
      <c r="G1127">
        <v>463.52</v>
      </c>
      <c r="H1127">
        <v>0.27</v>
      </c>
      <c r="I1127" t="s">
        <v>1826</v>
      </c>
      <c r="J1127">
        <v>676.73919999999998</v>
      </c>
    </row>
    <row r="1128" spans="1:10" x14ac:dyDescent="0.3">
      <c r="A1128" t="s">
        <v>2952</v>
      </c>
      <c r="B1128" s="2">
        <v>45653</v>
      </c>
      <c r="C1128" t="s">
        <v>1184</v>
      </c>
      <c r="D1128" t="s">
        <v>1543</v>
      </c>
      <c r="E1128" t="s">
        <v>1807</v>
      </c>
      <c r="F1128">
        <v>3</v>
      </c>
      <c r="G1128">
        <v>241.64</v>
      </c>
      <c r="H1128">
        <v>0.28999999999999998</v>
      </c>
      <c r="I1128" t="s">
        <v>1826</v>
      </c>
      <c r="J1128">
        <v>514.69319999999993</v>
      </c>
    </row>
    <row r="1129" spans="1:10" x14ac:dyDescent="0.3">
      <c r="A1129" t="s">
        <v>2953</v>
      </c>
      <c r="B1129" s="2">
        <v>45817</v>
      </c>
      <c r="C1129" t="s">
        <v>1487</v>
      </c>
      <c r="D1129" t="s">
        <v>1608</v>
      </c>
      <c r="E1129" t="s">
        <v>1789</v>
      </c>
      <c r="F1129">
        <v>2</v>
      </c>
      <c r="G1129">
        <v>47.86</v>
      </c>
      <c r="H1129">
        <v>0.03</v>
      </c>
      <c r="I1129" t="s">
        <v>1826</v>
      </c>
      <c r="J1129">
        <v>92.848399999999998</v>
      </c>
    </row>
    <row r="1130" spans="1:10" x14ac:dyDescent="0.3">
      <c r="A1130" t="s">
        <v>2954</v>
      </c>
      <c r="B1130" s="2">
        <v>45509</v>
      </c>
      <c r="C1130" t="s">
        <v>1080</v>
      </c>
      <c r="D1130" t="s">
        <v>1732</v>
      </c>
      <c r="E1130" t="s">
        <v>1766</v>
      </c>
      <c r="F1130">
        <v>1</v>
      </c>
      <c r="G1130">
        <v>805.07</v>
      </c>
      <c r="H1130">
        <v>0.06</v>
      </c>
      <c r="I1130" t="s">
        <v>1829</v>
      </c>
      <c r="J1130">
        <v>756.76580000000001</v>
      </c>
    </row>
    <row r="1131" spans="1:10" x14ac:dyDescent="0.3">
      <c r="A1131" t="s">
        <v>2955</v>
      </c>
      <c r="B1131" s="2">
        <v>45753</v>
      </c>
      <c r="C1131" t="s">
        <v>1166</v>
      </c>
      <c r="D1131" t="s">
        <v>1616</v>
      </c>
      <c r="E1131" t="s">
        <v>1757</v>
      </c>
      <c r="F1131">
        <v>3</v>
      </c>
      <c r="G1131">
        <v>848.48</v>
      </c>
      <c r="H1131">
        <v>0</v>
      </c>
      <c r="I1131" t="s">
        <v>1829</v>
      </c>
      <c r="J1131">
        <v>2545.44</v>
      </c>
    </row>
    <row r="1132" spans="1:10" x14ac:dyDescent="0.3">
      <c r="A1132" t="s">
        <v>2956</v>
      </c>
      <c r="B1132" s="2">
        <v>45512</v>
      </c>
      <c r="C1132" t="s">
        <v>782</v>
      </c>
      <c r="D1132" t="s">
        <v>1654</v>
      </c>
      <c r="E1132" t="s">
        <v>1782</v>
      </c>
      <c r="F1132">
        <v>2</v>
      </c>
      <c r="G1132">
        <v>568.95000000000005</v>
      </c>
      <c r="H1132">
        <v>0.22</v>
      </c>
      <c r="I1132" t="s">
        <v>1824</v>
      </c>
      <c r="J1132">
        <v>887.56200000000013</v>
      </c>
    </row>
    <row r="1133" spans="1:10" x14ac:dyDescent="0.3">
      <c r="A1133" t="s">
        <v>2957</v>
      </c>
      <c r="B1133" s="2">
        <v>45764</v>
      </c>
      <c r="C1133" t="s">
        <v>541</v>
      </c>
      <c r="D1133" t="s">
        <v>1654</v>
      </c>
      <c r="E1133" t="s">
        <v>1792</v>
      </c>
      <c r="F1133">
        <v>3</v>
      </c>
      <c r="G1133">
        <v>269.83999999999997</v>
      </c>
      <c r="H1133">
        <v>0.05</v>
      </c>
      <c r="I1133" t="s">
        <v>1826</v>
      </c>
      <c r="J1133">
        <v>769.04399999999998</v>
      </c>
    </row>
    <row r="1134" spans="1:10" x14ac:dyDescent="0.3">
      <c r="A1134" t="s">
        <v>2958</v>
      </c>
      <c r="B1134" s="2">
        <v>45746</v>
      </c>
      <c r="C1134" t="s">
        <v>975</v>
      </c>
      <c r="D1134" t="s">
        <v>1672</v>
      </c>
      <c r="E1134" t="s">
        <v>1797</v>
      </c>
      <c r="F1134">
        <v>4</v>
      </c>
      <c r="G1134">
        <v>267.36</v>
      </c>
      <c r="H1134">
        <v>0.27</v>
      </c>
      <c r="I1134" t="s">
        <v>1826</v>
      </c>
      <c r="J1134">
        <v>780.69119999999998</v>
      </c>
    </row>
    <row r="1135" spans="1:10" x14ac:dyDescent="0.3">
      <c r="A1135" t="s">
        <v>2959</v>
      </c>
      <c r="B1135" s="2">
        <v>45647</v>
      </c>
      <c r="C1135" t="s">
        <v>399</v>
      </c>
      <c r="D1135" t="s">
        <v>1622</v>
      </c>
      <c r="E1135" t="s">
        <v>1757</v>
      </c>
      <c r="F1135">
        <v>1</v>
      </c>
      <c r="G1135">
        <v>438.41</v>
      </c>
      <c r="H1135">
        <v>0.09</v>
      </c>
      <c r="I1135" t="s">
        <v>1824</v>
      </c>
      <c r="J1135">
        <v>398.95310000000012</v>
      </c>
    </row>
    <row r="1136" spans="1:10" x14ac:dyDescent="0.3">
      <c r="A1136" t="s">
        <v>2960</v>
      </c>
      <c r="B1136" s="2">
        <v>45443</v>
      </c>
      <c r="C1136" t="s">
        <v>547</v>
      </c>
      <c r="D1136" t="s">
        <v>1650</v>
      </c>
      <c r="E1136" t="s">
        <v>1810</v>
      </c>
      <c r="F1136">
        <v>2</v>
      </c>
      <c r="G1136">
        <v>86.72</v>
      </c>
      <c r="H1136">
        <v>0.28000000000000003</v>
      </c>
      <c r="I1136" t="s">
        <v>1829</v>
      </c>
      <c r="J1136">
        <v>124.8768</v>
      </c>
    </row>
    <row r="1137" spans="1:10" x14ac:dyDescent="0.3">
      <c r="A1137" t="s">
        <v>2961</v>
      </c>
      <c r="B1137" s="2">
        <v>45722</v>
      </c>
      <c r="C1137" t="s">
        <v>1319</v>
      </c>
      <c r="D1137" t="s">
        <v>1726</v>
      </c>
      <c r="E1137" t="s">
        <v>1776</v>
      </c>
      <c r="F1137">
        <v>4</v>
      </c>
      <c r="G1137">
        <v>630.21</v>
      </c>
      <c r="H1137">
        <v>0.14000000000000001</v>
      </c>
      <c r="I1137" t="s">
        <v>1829</v>
      </c>
      <c r="J1137">
        <v>2167.9223999999999</v>
      </c>
    </row>
    <row r="1138" spans="1:10" x14ac:dyDescent="0.3">
      <c r="A1138" t="s">
        <v>2962</v>
      </c>
      <c r="B1138" s="2">
        <v>45575</v>
      </c>
      <c r="C1138" t="s">
        <v>1124</v>
      </c>
      <c r="D1138" t="s">
        <v>1666</v>
      </c>
      <c r="E1138" t="s">
        <v>1776</v>
      </c>
      <c r="F1138">
        <v>3</v>
      </c>
      <c r="G1138">
        <v>180.84</v>
      </c>
      <c r="H1138">
        <v>0.03</v>
      </c>
      <c r="I1138" t="s">
        <v>1826</v>
      </c>
      <c r="J1138">
        <v>526.24439999999993</v>
      </c>
    </row>
    <row r="1139" spans="1:10" x14ac:dyDescent="0.3">
      <c r="A1139" t="s">
        <v>2963</v>
      </c>
      <c r="B1139" s="2">
        <v>45441</v>
      </c>
      <c r="C1139" t="s">
        <v>27</v>
      </c>
      <c r="D1139" t="s">
        <v>1676</v>
      </c>
      <c r="E1139" t="s">
        <v>1804</v>
      </c>
      <c r="F1139">
        <v>1</v>
      </c>
      <c r="G1139">
        <v>453.41</v>
      </c>
      <c r="H1139">
        <v>0.04</v>
      </c>
      <c r="I1139" t="s">
        <v>1829</v>
      </c>
      <c r="J1139">
        <v>435.27359999999999</v>
      </c>
    </row>
    <row r="1140" spans="1:10" x14ac:dyDescent="0.3">
      <c r="A1140" t="s">
        <v>2964</v>
      </c>
      <c r="B1140" s="2">
        <v>45940</v>
      </c>
      <c r="C1140" t="s">
        <v>103</v>
      </c>
      <c r="D1140" t="s">
        <v>1650</v>
      </c>
      <c r="E1140" t="s">
        <v>1776</v>
      </c>
      <c r="F1140">
        <v>1</v>
      </c>
      <c r="G1140">
        <v>629.09</v>
      </c>
      <c r="H1140">
        <v>0.02</v>
      </c>
      <c r="I1140" t="s">
        <v>1824</v>
      </c>
      <c r="J1140">
        <v>616.50819999999999</v>
      </c>
    </row>
    <row r="1141" spans="1:10" x14ac:dyDescent="0.3">
      <c r="A1141" t="s">
        <v>2965</v>
      </c>
      <c r="B1141" s="2">
        <v>45518</v>
      </c>
      <c r="C1141" t="s">
        <v>97</v>
      </c>
      <c r="D1141" t="s">
        <v>1702</v>
      </c>
      <c r="E1141" t="s">
        <v>1761</v>
      </c>
      <c r="F1141">
        <v>2</v>
      </c>
      <c r="G1141">
        <v>257.45</v>
      </c>
      <c r="H1141">
        <v>0</v>
      </c>
      <c r="I1141" t="s">
        <v>1829</v>
      </c>
      <c r="J1141">
        <v>514.9</v>
      </c>
    </row>
    <row r="1142" spans="1:10" x14ac:dyDescent="0.3">
      <c r="A1142" t="s">
        <v>2966</v>
      </c>
      <c r="B1142" s="2">
        <v>45861</v>
      </c>
      <c r="C1142" t="s">
        <v>592</v>
      </c>
      <c r="D1142" t="s">
        <v>1616</v>
      </c>
      <c r="E1142" t="s">
        <v>1801</v>
      </c>
      <c r="F1142">
        <v>2</v>
      </c>
      <c r="G1142">
        <v>696.61</v>
      </c>
      <c r="H1142">
        <v>0.17</v>
      </c>
      <c r="I1142" t="s">
        <v>1826</v>
      </c>
      <c r="J1142">
        <v>1156.3725999999999</v>
      </c>
    </row>
    <row r="1143" spans="1:10" x14ac:dyDescent="0.3">
      <c r="A1143" t="s">
        <v>2967</v>
      </c>
      <c r="B1143" s="2">
        <v>45416</v>
      </c>
      <c r="C1143" t="s">
        <v>1166</v>
      </c>
      <c r="D1143" t="s">
        <v>1640</v>
      </c>
      <c r="E1143" t="s">
        <v>1779</v>
      </c>
      <c r="F1143">
        <v>2</v>
      </c>
      <c r="G1143">
        <v>143.79</v>
      </c>
      <c r="H1143">
        <v>0.1</v>
      </c>
      <c r="I1143" t="s">
        <v>1826</v>
      </c>
      <c r="J1143">
        <v>258.822</v>
      </c>
    </row>
    <row r="1144" spans="1:10" x14ac:dyDescent="0.3">
      <c r="A1144" t="s">
        <v>2968</v>
      </c>
      <c r="B1144" s="2">
        <v>45608</v>
      </c>
      <c r="C1144" t="s">
        <v>937</v>
      </c>
      <c r="D1144" t="s">
        <v>1714</v>
      </c>
      <c r="E1144" t="s">
        <v>1757</v>
      </c>
      <c r="F1144">
        <v>3</v>
      </c>
      <c r="G1144">
        <v>460.93</v>
      </c>
      <c r="H1144">
        <v>0.19</v>
      </c>
      <c r="I1144" t="s">
        <v>1829</v>
      </c>
      <c r="J1144">
        <v>1120.0599</v>
      </c>
    </row>
    <row r="1145" spans="1:10" x14ac:dyDescent="0.3">
      <c r="A1145" t="s">
        <v>2969</v>
      </c>
      <c r="B1145" s="2">
        <v>45301</v>
      </c>
      <c r="C1145" t="s">
        <v>1533</v>
      </c>
      <c r="D1145" t="s">
        <v>1604</v>
      </c>
      <c r="E1145" t="s">
        <v>1786</v>
      </c>
      <c r="F1145">
        <v>2</v>
      </c>
      <c r="G1145">
        <v>67.55</v>
      </c>
      <c r="H1145">
        <v>0.03</v>
      </c>
      <c r="I1145" t="s">
        <v>1824</v>
      </c>
      <c r="J1145">
        <v>131.047</v>
      </c>
    </row>
    <row r="1146" spans="1:10" x14ac:dyDescent="0.3">
      <c r="A1146" t="s">
        <v>2970</v>
      </c>
      <c r="B1146" s="2">
        <v>45433</v>
      </c>
      <c r="C1146" t="s">
        <v>684</v>
      </c>
      <c r="D1146" t="s">
        <v>1646</v>
      </c>
      <c r="E1146" t="s">
        <v>1757</v>
      </c>
      <c r="F1146">
        <v>3</v>
      </c>
      <c r="G1146">
        <v>803.31</v>
      </c>
      <c r="H1146">
        <v>0.1</v>
      </c>
      <c r="I1146" t="s">
        <v>1826</v>
      </c>
      <c r="J1146">
        <v>2168.9369999999999</v>
      </c>
    </row>
    <row r="1147" spans="1:10" x14ac:dyDescent="0.3">
      <c r="A1147" t="s">
        <v>2971</v>
      </c>
      <c r="B1147" s="2">
        <v>45821</v>
      </c>
      <c r="C1147" t="s">
        <v>1340</v>
      </c>
      <c r="D1147" t="s">
        <v>1580</v>
      </c>
      <c r="E1147" t="s">
        <v>1797</v>
      </c>
      <c r="F1147">
        <v>4</v>
      </c>
      <c r="G1147">
        <v>254.71</v>
      </c>
      <c r="H1147">
        <v>0.2</v>
      </c>
      <c r="I1147" t="s">
        <v>1829</v>
      </c>
      <c r="J1147">
        <v>815.07200000000012</v>
      </c>
    </row>
    <row r="1148" spans="1:10" x14ac:dyDescent="0.3">
      <c r="A1148" t="s">
        <v>2972</v>
      </c>
      <c r="B1148" s="2">
        <v>45508</v>
      </c>
      <c r="C1148" t="s">
        <v>195</v>
      </c>
      <c r="D1148" t="s">
        <v>1648</v>
      </c>
      <c r="E1148" t="s">
        <v>1769</v>
      </c>
      <c r="F1148">
        <v>4</v>
      </c>
      <c r="G1148">
        <v>594.89</v>
      </c>
      <c r="H1148">
        <v>0.3</v>
      </c>
      <c r="I1148" t="s">
        <v>1826</v>
      </c>
      <c r="J1148">
        <v>1665.692</v>
      </c>
    </row>
    <row r="1149" spans="1:10" x14ac:dyDescent="0.3">
      <c r="A1149" t="s">
        <v>2973</v>
      </c>
      <c r="B1149" s="2">
        <v>45854</v>
      </c>
      <c r="C1149" t="s">
        <v>711</v>
      </c>
      <c r="D1149" t="s">
        <v>1730</v>
      </c>
      <c r="E1149" t="s">
        <v>1752</v>
      </c>
      <c r="F1149">
        <v>2</v>
      </c>
      <c r="G1149">
        <v>844.31</v>
      </c>
      <c r="H1149">
        <v>7.0000000000000007E-2</v>
      </c>
      <c r="I1149" t="s">
        <v>1826</v>
      </c>
      <c r="J1149">
        <v>1570.4166</v>
      </c>
    </row>
    <row r="1150" spans="1:10" x14ac:dyDescent="0.3">
      <c r="A1150" t="s">
        <v>2974</v>
      </c>
      <c r="B1150" s="2">
        <v>45569</v>
      </c>
      <c r="C1150" t="s">
        <v>458</v>
      </c>
      <c r="D1150" t="s">
        <v>1578</v>
      </c>
      <c r="E1150" t="s">
        <v>1776</v>
      </c>
      <c r="F1150">
        <v>4</v>
      </c>
      <c r="G1150">
        <v>101.33</v>
      </c>
      <c r="H1150">
        <v>0</v>
      </c>
      <c r="I1150" t="s">
        <v>1824</v>
      </c>
      <c r="J1150">
        <v>405.32</v>
      </c>
    </row>
    <row r="1151" spans="1:10" x14ac:dyDescent="0.3">
      <c r="A1151" t="s">
        <v>2975</v>
      </c>
      <c r="B1151" s="2">
        <v>45824</v>
      </c>
      <c r="C1151" t="s">
        <v>449</v>
      </c>
      <c r="D1151" t="s">
        <v>1600</v>
      </c>
      <c r="E1151" t="s">
        <v>1782</v>
      </c>
      <c r="F1151">
        <v>3</v>
      </c>
      <c r="G1151">
        <v>922.56</v>
      </c>
      <c r="H1151">
        <v>0.18</v>
      </c>
      <c r="I1151" t="s">
        <v>1826</v>
      </c>
      <c r="J1151">
        <v>2269.4976000000001</v>
      </c>
    </row>
    <row r="1152" spans="1:10" x14ac:dyDescent="0.3">
      <c r="A1152" t="s">
        <v>2976</v>
      </c>
      <c r="B1152" s="2">
        <v>45352</v>
      </c>
      <c r="C1152" t="s">
        <v>1340</v>
      </c>
      <c r="D1152" t="s">
        <v>1624</v>
      </c>
      <c r="E1152" t="s">
        <v>1799</v>
      </c>
      <c r="F1152">
        <v>4</v>
      </c>
      <c r="G1152">
        <v>867.19</v>
      </c>
      <c r="H1152">
        <v>7.0000000000000007E-2</v>
      </c>
      <c r="I1152" t="s">
        <v>1829</v>
      </c>
      <c r="J1152">
        <v>3225.9468000000002</v>
      </c>
    </row>
    <row r="1153" spans="1:10" x14ac:dyDescent="0.3">
      <c r="A1153" t="s">
        <v>2977</v>
      </c>
      <c r="B1153" s="2">
        <v>45454</v>
      </c>
      <c r="C1153" t="s">
        <v>36</v>
      </c>
      <c r="D1153" t="s">
        <v>1714</v>
      </c>
      <c r="E1153" t="s">
        <v>1807</v>
      </c>
      <c r="F1153">
        <v>3</v>
      </c>
      <c r="G1153">
        <v>816.87</v>
      </c>
      <c r="H1153">
        <v>0.14000000000000001</v>
      </c>
      <c r="I1153" t="s">
        <v>1826</v>
      </c>
      <c r="J1153">
        <v>2107.5246000000002</v>
      </c>
    </row>
    <row r="1154" spans="1:10" x14ac:dyDescent="0.3">
      <c r="A1154" t="s">
        <v>2978</v>
      </c>
      <c r="B1154" s="2">
        <v>45924</v>
      </c>
      <c r="C1154" t="s">
        <v>1478</v>
      </c>
      <c r="D1154" t="s">
        <v>1678</v>
      </c>
      <c r="E1154" t="s">
        <v>1766</v>
      </c>
      <c r="F1154">
        <v>3</v>
      </c>
      <c r="G1154">
        <v>258.06</v>
      </c>
      <c r="H1154">
        <v>0</v>
      </c>
      <c r="I1154" t="s">
        <v>1826</v>
      </c>
      <c r="J1154">
        <v>774.18000000000006</v>
      </c>
    </row>
    <row r="1155" spans="1:10" x14ac:dyDescent="0.3">
      <c r="A1155" t="s">
        <v>2979</v>
      </c>
      <c r="B1155" s="2">
        <v>45694</v>
      </c>
      <c r="C1155" t="s">
        <v>984</v>
      </c>
      <c r="D1155" t="s">
        <v>1624</v>
      </c>
      <c r="E1155" t="s">
        <v>1799</v>
      </c>
      <c r="F1155">
        <v>2</v>
      </c>
      <c r="G1155">
        <v>574.58000000000004</v>
      </c>
      <c r="H1155">
        <v>0.06</v>
      </c>
      <c r="I1155" t="s">
        <v>1824</v>
      </c>
      <c r="J1155">
        <v>1080.2103999999999</v>
      </c>
    </row>
    <row r="1156" spans="1:10" x14ac:dyDescent="0.3">
      <c r="A1156" t="s">
        <v>2980</v>
      </c>
      <c r="B1156" s="2">
        <v>45587</v>
      </c>
      <c r="C1156" t="s">
        <v>97</v>
      </c>
      <c r="D1156" t="s">
        <v>1714</v>
      </c>
      <c r="E1156" t="s">
        <v>1776</v>
      </c>
      <c r="F1156">
        <v>2</v>
      </c>
      <c r="G1156">
        <v>472.18</v>
      </c>
      <c r="H1156">
        <v>0.27</v>
      </c>
      <c r="I1156" t="s">
        <v>1826</v>
      </c>
      <c r="J1156">
        <v>689.38279999999997</v>
      </c>
    </row>
    <row r="1157" spans="1:10" x14ac:dyDescent="0.3">
      <c r="A1157" t="s">
        <v>2981</v>
      </c>
      <c r="B1157" s="2">
        <v>45556</v>
      </c>
      <c r="C1157" t="s">
        <v>1068</v>
      </c>
      <c r="D1157" t="s">
        <v>1630</v>
      </c>
      <c r="E1157" t="s">
        <v>1773</v>
      </c>
      <c r="F1157">
        <v>2</v>
      </c>
      <c r="G1157">
        <v>20.47</v>
      </c>
      <c r="H1157">
        <v>0.12</v>
      </c>
      <c r="I1157" t="s">
        <v>1829</v>
      </c>
      <c r="J1157">
        <v>36.027200000000001</v>
      </c>
    </row>
    <row r="1158" spans="1:10" x14ac:dyDescent="0.3">
      <c r="A1158" t="s">
        <v>2982</v>
      </c>
      <c r="B1158" s="2">
        <v>45923</v>
      </c>
      <c r="C1158" t="s">
        <v>100</v>
      </c>
      <c r="D1158" t="s">
        <v>1592</v>
      </c>
      <c r="E1158" t="s">
        <v>1779</v>
      </c>
      <c r="F1158">
        <v>3</v>
      </c>
      <c r="G1158">
        <v>235.41</v>
      </c>
      <c r="H1158">
        <v>0.15</v>
      </c>
      <c r="I1158" t="s">
        <v>1826</v>
      </c>
      <c r="J1158">
        <v>600.29549999999995</v>
      </c>
    </row>
    <row r="1159" spans="1:10" x14ac:dyDescent="0.3">
      <c r="A1159" t="s">
        <v>2983</v>
      </c>
      <c r="B1159" s="2">
        <v>45811</v>
      </c>
      <c r="C1159" t="s">
        <v>740</v>
      </c>
      <c r="D1159" t="s">
        <v>1704</v>
      </c>
      <c r="E1159" t="s">
        <v>1779</v>
      </c>
      <c r="F1159">
        <v>3</v>
      </c>
      <c r="G1159">
        <v>744.9</v>
      </c>
      <c r="H1159">
        <v>0.27</v>
      </c>
      <c r="I1159" t="s">
        <v>1826</v>
      </c>
      <c r="J1159">
        <v>1631.3309999999999</v>
      </c>
    </row>
    <row r="1160" spans="1:10" x14ac:dyDescent="0.3">
      <c r="A1160" t="s">
        <v>2984</v>
      </c>
      <c r="B1160" s="2">
        <v>45559</v>
      </c>
      <c r="C1160" t="s">
        <v>181</v>
      </c>
      <c r="D1160" t="s">
        <v>1584</v>
      </c>
      <c r="E1160" t="s">
        <v>1766</v>
      </c>
      <c r="F1160">
        <v>2</v>
      </c>
      <c r="G1160">
        <v>382.2</v>
      </c>
      <c r="H1160">
        <v>0.15</v>
      </c>
      <c r="I1160" t="s">
        <v>1824</v>
      </c>
      <c r="J1160">
        <v>649.74</v>
      </c>
    </row>
    <row r="1161" spans="1:10" x14ac:dyDescent="0.3">
      <c r="A1161" t="s">
        <v>2985</v>
      </c>
      <c r="B1161" s="2">
        <v>45881</v>
      </c>
      <c r="C1161" t="s">
        <v>1086</v>
      </c>
      <c r="D1161" t="s">
        <v>1728</v>
      </c>
      <c r="E1161" t="s">
        <v>1804</v>
      </c>
      <c r="F1161">
        <v>1</v>
      </c>
      <c r="G1161">
        <v>269.25</v>
      </c>
      <c r="H1161">
        <v>0.14000000000000001</v>
      </c>
      <c r="I1161" t="s">
        <v>1826</v>
      </c>
      <c r="J1161">
        <v>231.55500000000001</v>
      </c>
    </row>
    <row r="1162" spans="1:10" x14ac:dyDescent="0.3">
      <c r="A1162" t="s">
        <v>2986</v>
      </c>
      <c r="B1162" s="2">
        <v>45367</v>
      </c>
      <c r="C1162" t="s">
        <v>1142</v>
      </c>
      <c r="D1162" t="s">
        <v>1608</v>
      </c>
      <c r="E1162" t="s">
        <v>1792</v>
      </c>
      <c r="F1162">
        <v>2</v>
      </c>
      <c r="G1162">
        <v>723.75</v>
      </c>
      <c r="H1162">
        <v>0.03</v>
      </c>
      <c r="I1162" t="s">
        <v>1826</v>
      </c>
      <c r="J1162">
        <v>1404.075</v>
      </c>
    </row>
    <row r="1163" spans="1:10" x14ac:dyDescent="0.3">
      <c r="A1163" t="s">
        <v>2987</v>
      </c>
      <c r="B1163" s="2">
        <v>45832</v>
      </c>
      <c r="C1163" t="s">
        <v>893</v>
      </c>
      <c r="D1163" t="s">
        <v>1586</v>
      </c>
      <c r="E1163" t="s">
        <v>1813</v>
      </c>
      <c r="F1163">
        <v>4</v>
      </c>
      <c r="G1163">
        <v>58.92</v>
      </c>
      <c r="H1163">
        <v>0.18</v>
      </c>
      <c r="I1163" t="s">
        <v>1824</v>
      </c>
      <c r="J1163">
        <v>193.2576</v>
      </c>
    </row>
    <row r="1164" spans="1:10" x14ac:dyDescent="0.3">
      <c r="A1164" t="s">
        <v>2988</v>
      </c>
      <c r="B1164" s="2">
        <v>45438</v>
      </c>
      <c r="C1164" t="s">
        <v>619</v>
      </c>
      <c r="D1164" t="s">
        <v>1690</v>
      </c>
      <c r="E1164" t="s">
        <v>1789</v>
      </c>
      <c r="F1164">
        <v>2</v>
      </c>
      <c r="G1164">
        <v>913.08</v>
      </c>
      <c r="H1164">
        <v>0.26</v>
      </c>
      <c r="I1164" t="s">
        <v>1824</v>
      </c>
      <c r="J1164">
        <v>1351.3584000000001</v>
      </c>
    </row>
    <row r="1165" spans="1:10" x14ac:dyDescent="0.3">
      <c r="A1165" t="s">
        <v>2989</v>
      </c>
      <c r="B1165" s="2">
        <v>45691</v>
      </c>
      <c r="C1165" t="s">
        <v>776</v>
      </c>
      <c r="D1165" t="s">
        <v>1710</v>
      </c>
      <c r="E1165" t="s">
        <v>1757</v>
      </c>
      <c r="F1165">
        <v>1</v>
      </c>
      <c r="G1165">
        <v>791.83</v>
      </c>
      <c r="H1165">
        <v>0.28000000000000003</v>
      </c>
      <c r="I1165" t="s">
        <v>1826</v>
      </c>
      <c r="J1165">
        <v>570.11760000000004</v>
      </c>
    </row>
    <row r="1166" spans="1:10" x14ac:dyDescent="0.3">
      <c r="A1166" t="s">
        <v>2990</v>
      </c>
      <c r="B1166" s="2">
        <v>45506</v>
      </c>
      <c r="C1166" t="s">
        <v>1452</v>
      </c>
      <c r="D1166" t="s">
        <v>1551</v>
      </c>
      <c r="E1166" t="s">
        <v>1801</v>
      </c>
      <c r="F1166">
        <v>1</v>
      </c>
      <c r="G1166">
        <v>74.290000000000006</v>
      </c>
      <c r="H1166">
        <v>0.3</v>
      </c>
      <c r="I1166" t="s">
        <v>1829</v>
      </c>
      <c r="J1166">
        <v>52.003</v>
      </c>
    </row>
    <row r="1167" spans="1:10" x14ac:dyDescent="0.3">
      <c r="A1167" t="s">
        <v>2991</v>
      </c>
      <c r="B1167" s="2">
        <v>45251</v>
      </c>
      <c r="C1167" t="s">
        <v>779</v>
      </c>
      <c r="D1167" t="s">
        <v>1618</v>
      </c>
      <c r="E1167" t="s">
        <v>1752</v>
      </c>
      <c r="F1167">
        <v>2</v>
      </c>
      <c r="G1167">
        <v>961.68</v>
      </c>
      <c r="H1167">
        <v>0.27</v>
      </c>
      <c r="I1167" t="s">
        <v>1826</v>
      </c>
      <c r="J1167">
        <v>1404.0527999999999</v>
      </c>
    </row>
    <row r="1168" spans="1:10" x14ac:dyDescent="0.3">
      <c r="A1168" t="s">
        <v>2992</v>
      </c>
      <c r="B1168" s="2">
        <v>45722</v>
      </c>
      <c r="C1168" t="s">
        <v>1518</v>
      </c>
      <c r="D1168" t="s">
        <v>1586</v>
      </c>
      <c r="E1168" t="s">
        <v>1799</v>
      </c>
      <c r="F1168">
        <v>1</v>
      </c>
      <c r="G1168">
        <v>90.72</v>
      </c>
      <c r="H1168">
        <v>0.1</v>
      </c>
      <c r="I1168" t="s">
        <v>1826</v>
      </c>
      <c r="J1168">
        <v>81.647999999999996</v>
      </c>
    </row>
    <row r="1169" spans="1:10" x14ac:dyDescent="0.3">
      <c r="A1169" t="s">
        <v>2993</v>
      </c>
      <c r="B1169" s="2">
        <v>45689</v>
      </c>
      <c r="C1169" t="s">
        <v>224</v>
      </c>
      <c r="D1169" t="s">
        <v>1664</v>
      </c>
      <c r="E1169" t="s">
        <v>1779</v>
      </c>
      <c r="F1169">
        <v>1</v>
      </c>
      <c r="G1169">
        <v>458.69</v>
      </c>
      <c r="H1169">
        <v>0.16</v>
      </c>
      <c r="I1169" t="s">
        <v>1826</v>
      </c>
      <c r="J1169">
        <v>385.2996</v>
      </c>
    </row>
    <row r="1170" spans="1:10" x14ac:dyDescent="0.3">
      <c r="A1170" t="s">
        <v>2994</v>
      </c>
      <c r="B1170" s="2">
        <v>45346</v>
      </c>
      <c r="C1170" t="s">
        <v>743</v>
      </c>
      <c r="D1170" t="s">
        <v>1616</v>
      </c>
      <c r="E1170" t="s">
        <v>1779</v>
      </c>
      <c r="F1170">
        <v>1</v>
      </c>
      <c r="G1170">
        <v>168.29</v>
      </c>
      <c r="H1170">
        <v>0.05</v>
      </c>
      <c r="I1170" t="s">
        <v>1826</v>
      </c>
      <c r="J1170">
        <v>159.87549999999999</v>
      </c>
    </row>
    <row r="1171" spans="1:10" x14ac:dyDescent="0.3">
      <c r="A1171" t="s">
        <v>2995</v>
      </c>
      <c r="B1171" s="2">
        <v>45549</v>
      </c>
      <c r="C1171" t="s">
        <v>687</v>
      </c>
      <c r="D1171" t="s">
        <v>1582</v>
      </c>
      <c r="E1171" t="s">
        <v>1807</v>
      </c>
      <c r="F1171">
        <v>1</v>
      </c>
      <c r="G1171">
        <v>391.77</v>
      </c>
      <c r="H1171">
        <v>0.1</v>
      </c>
      <c r="I1171" t="s">
        <v>1826</v>
      </c>
      <c r="J1171">
        <v>352.59300000000002</v>
      </c>
    </row>
    <row r="1172" spans="1:10" x14ac:dyDescent="0.3">
      <c r="A1172" t="s">
        <v>2996</v>
      </c>
      <c r="B1172" s="2">
        <v>45900</v>
      </c>
      <c r="C1172" t="s">
        <v>1077</v>
      </c>
      <c r="D1172" t="s">
        <v>1572</v>
      </c>
      <c r="E1172" t="s">
        <v>1799</v>
      </c>
      <c r="F1172">
        <v>1</v>
      </c>
      <c r="G1172">
        <v>424.83</v>
      </c>
      <c r="H1172">
        <v>0.05</v>
      </c>
      <c r="I1172" t="s">
        <v>1829</v>
      </c>
      <c r="J1172">
        <v>403.58850000000001</v>
      </c>
    </row>
    <row r="1173" spans="1:10" x14ac:dyDescent="0.3">
      <c r="A1173" t="s">
        <v>2997</v>
      </c>
      <c r="B1173" s="2">
        <v>45308</v>
      </c>
      <c r="C1173" t="s">
        <v>202</v>
      </c>
      <c r="D1173" t="s">
        <v>1570</v>
      </c>
      <c r="E1173" t="s">
        <v>1766</v>
      </c>
      <c r="F1173">
        <v>1</v>
      </c>
      <c r="G1173">
        <v>499.46</v>
      </c>
      <c r="H1173">
        <v>0.1</v>
      </c>
      <c r="I1173" t="s">
        <v>1824</v>
      </c>
      <c r="J1173">
        <v>449.51400000000001</v>
      </c>
    </row>
    <row r="1174" spans="1:10" x14ac:dyDescent="0.3">
      <c r="A1174" t="s">
        <v>2998</v>
      </c>
      <c r="B1174" s="2">
        <v>45336</v>
      </c>
      <c r="C1174" t="s">
        <v>85</v>
      </c>
      <c r="D1174" t="s">
        <v>1746</v>
      </c>
      <c r="E1174" t="s">
        <v>1757</v>
      </c>
      <c r="F1174">
        <v>2</v>
      </c>
      <c r="G1174">
        <v>698.34</v>
      </c>
      <c r="H1174">
        <v>0.15</v>
      </c>
      <c r="I1174" t="s">
        <v>1826</v>
      </c>
      <c r="J1174">
        <v>1187.1780000000001</v>
      </c>
    </row>
    <row r="1175" spans="1:10" x14ac:dyDescent="0.3">
      <c r="A1175" t="s">
        <v>2999</v>
      </c>
      <c r="B1175" s="2">
        <v>45213</v>
      </c>
      <c r="C1175" t="s">
        <v>899</v>
      </c>
      <c r="D1175" t="s">
        <v>1660</v>
      </c>
      <c r="E1175" t="s">
        <v>1804</v>
      </c>
      <c r="F1175">
        <v>2</v>
      </c>
      <c r="G1175">
        <v>805.08</v>
      </c>
      <c r="H1175">
        <v>0.27</v>
      </c>
      <c r="I1175" t="s">
        <v>1826</v>
      </c>
      <c r="J1175">
        <v>1175.4168</v>
      </c>
    </row>
    <row r="1176" spans="1:10" x14ac:dyDescent="0.3">
      <c r="A1176" t="s">
        <v>3000</v>
      </c>
      <c r="B1176" s="2">
        <v>45742</v>
      </c>
      <c r="C1176" t="s">
        <v>1437</v>
      </c>
      <c r="D1176" t="s">
        <v>1700</v>
      </c>
      <c r="E1176" t="s">
        <v>1761</v>
      </c>
      <c r="F1176">
        <v>4</v>
      </c>
      <c r="G1176">
        <v>934.79</v>
      </c>
      <c r="H1176">
        <v>0.08</v>
      </c>
      <c r="I1176" t="s">
        <v>1826</v>
      </c>
      <c r="J1176">
        <v>3440.0272</v>
      </c>
    </row>
    <row r="1177" spans="1:10" x14ac:dyDescent="0.3">
      <c r="A1177" t="s">
        <v>3001</v>
      </c>
      <c r="B1177" s="2">
        <v>45932</v>
      </c>
      <c r="C1177" t="s">
        <v>85</v>
      </c>
      <c r="D1177" t="s">
        <v>1668</v>
      </c>
      <c r="E1177" t="s">
        <v>1757</v>
      </c>
      <c r="F1177">
        <v>2</v>
      </c>
      <c r="G1177">
        <v>424.54</v>
      </c>
      <c r="H1177">
        <v>0.24</v>
      </c>
      <c r="I1177" t="s">
        <v>1826</v>
      </c>
      <c r="J1177">
        <v>645.30080000000009</v>
      </c>
    </row>
    <row r="1178" spans="1:10" x14ac:dyDescent="0.3">
      <c r="A1178" t="s">
        <v>3002</v>
      </c>
      <c r="B1178" s="2">
        <v>45462</v>
      </c>
      <c r="C1178" t="s">
        <v>1029</v>
      </c>
      <c r="D1178" t="s">
        <v>1716</v>
      </c>
      <c r="E1178" t="s">
        <v>1807</v>
      </c>
      <c r="F1178">
        <v>1</v>
      </c>
      <c r="G1178">
        <v>235.44</v>
      </c>
      <c r="H1178">
        <v>0.19</v>
      </c>
      <c r="I1178" t="s">
        <v>1829</v>
      </c>
      <c r="J1178">
        <v>190.7064</v>
      </c>
    </row>
    <row r="1179" spans="1:10" x14ac:dyDescent="0.3">
      <c r="A1179" t="s">
        <v>3003</v>
      </c>
      <c r="B1179" s="2">
        <v>45568</v>
      </c>
      <c r="C1179" t="s">
        <v>863</v>
      </c>
      <c r="D1179" t="s">
        <v>1646</v>
      </c>
      <c r="E1179" t="s">
        <v>1797</v>
      </c>
      <c r="F1179">
        <v>2</v>
      </c>
      <c r="G1179">
        <v>620.71</v>
      </c>
      <c r="H1179">
        <v>0.27</v>
      </c>
      <c r="I1179" t="s">
        <v>1824</v>
      </c>
      <c r="J1179">
        <v>906.23660000000007</v>
      </c>
    </row>
    <row r="1180" spans="1:10" x14ac:dyDescent="0.3">
      <c r="A1180" t="s">
        <v>3004</v>
      </c>
      <c r="B1180" s="2">
        <v>45397</v>
      </c>
      <c r="C1180" t="s">
        <v>402</v>
      </c>
      <c r="D1180" t="s">
        <v>1580</v>
      </c>
      <c r="E1180" t="s">
        <v>1792</v>
      </c>
      <c r="F1180">
        <v>2</v>
      </c>
      <c r="G1180">
        <v>851.77</v>
      </c>
      <c r="H1180">
        <v>0.13</v>
      </c>
      <c r="I1180" t="s">
        <v>1826</v>
      </c>
      <c r="J1180">
        <v>1482.0798</v>
      </c>
    </row>
    <row r="1181" spans="1:10" x14ac:dyDescent="0.3">
      <c r="A1181" t="s">
        <v>3005</v>
      </c>
      <c r="B1181" s="2">
        <v>45569</v>
      </c>
      <c r="C1181" t="s">
        <v>559</v>
      </c>
      <c r="D1181" t="s">
        <v>1638</v>
      </c>
      <c r="E1181" t="s">
        <v>1757</v>
      </c>
      <c r="F1181">
        <v>3</v>
      </c>
      <c r="G1181">
        <v>876.01</v>
      </c>
      <c r="H1181">
        <v>0.2</v>
      </c>
      <c r="I1181" t="s">
        <v>1824</v>
      </c>
      <c r="J1181">
        <v>2102.424</v>
      </c>
    </row>
    <row r="1182" spans="1:10" x14ac:dyDescent="0.3">
      <c r="A1182" t="s">
        <v>3006</v>
      </c>
      <c r="B1182" s="2">
        <v>45353</v>
      </c>
      <c r="C1182" t="s">
        <v>878</v>
      </c>
      <c r="D1182" t="s">
        <v>1602</v>
      </c>
      <c r="E1182" t="s">
        <v>1786</v>
      </c>
      <c r="F1182">
        <v>2</v>
      </c>
      <c r="G1182">
        <v>717.21</v>
      </c>
      <c r="H1182">
        <v>0.15</v>
      </c>
      <c r="I1182" t="s">
        <v>1829</v>
      </c>
      <c r="J1182">
        <v>1219.2570000000001</v>
      </c>
    </row>
    <row r="1183" spans="1:10" x14ac:dyDescent="0.3">
      <c r="A1183" t="s">
        <v>3007</v>
      </c>
      <c r="B1183" s="2">
        <v>45343</v>
      </c>
      <c r="C1183" t="s">
        <v>211</v>
      </c>
      <c r="D1183" t="s">
        <v>1630</v>
      </c>
      <c r="E1183" t="s">
        <v>1782</v>
      </c>
      <c r="F1183">
        <v>2</v>
      </c>
      <c r="G1183">
        <v>871.43</v>
      </c>
      <c r="H1183">
        <v>0.05</v>
      </c>
      <c r="I1183" t="s">
        <v>1824</v>
      </c>
      <c r="J1183">
        <v>1655.7170000000001</v>
      </c>
    </row>
    <row r="1184" spans="1:10" x14ac:dyDescent="0.3">
      <c r="A1184" t="s">
        <v>3008</v>
      </c>
      <c r="B1184" s="2">
        <v>45321</v>
      </c>
      <c r="C1184" t="s">
        <v>1400</v>
      </c>
      <c r="D1184" t="s">
        <v>1620</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1674</v>
      </c>
      <c r="E1186" t="s">
        <v>1766</v>
      </c>
      <c r="F1186">
        <v>2</v>
      </c>
      <c r="G1186">
        <v>975.72</v>
      </c>
      <c r="H1186">
        <v>0.16</v>
      </c>
      <c r="I1186" t="s">
        <v>1829</v>
      </c>
      <c r="J1186">
        <v>1639.2095999999999</v>
      </c>
    </row>
    <row r="1187" spans="1:10" x14ac:dyDescent="0.3">
      <c r="A1187" t="s">
        <v>3011</v>
      </c>
      <c r="B1187" s="2">
        <v>45505</v>
      </c>
      <c r="C1187" t="s">
        <v>1304</v>
      </c>
      <c r="D1187" t="s">
        <v>1578</v>
      </c>
      <c r="E1187" t="s">
        <v>1757</v>
      </c>
      <c r="F1187">
        <v>1</v>
      </c>
      <c r="G1187">
        <v>86.03</v>
      </c>
      <c r="H1187">
        <v>0.01</v>
      </c>
      <c r="I1187" t="s">
        <v>1824</v>
      </c>
      <c r="J1187">
        <v>85.169700000000006</v>
      </c>
    </row>
    <row r="1188" spans="1:10" x14ac:dyDescent="0.3">
      <c r="A1188" t="s">
        <v>3012</v>
      </c>
      <c r="B1188" s="2">
        <v>45897</v>
      </c>
      <c r="C1188" t="s">
        <v>314</v>
      </c>
      <c r="D1188" t="s">
        <v>1656</v>
      </c>
      <c r="E1188" t="s">
        <v>1794</v>
      </c>
      <c r="F1188">
        <v>4</v>
      </c>
      <c r="G1188">
        <v>705.12</v>
      </c>
      <c r="H1188">
        <v>0.15</v>
      </c>
      <c r="I1188" t="s">
        <v>1826</v>
      </c>
      <c r="J1188">
        <v>2397.4079999999999</v>
      </c>
    </row>
    <row r="1189" spans="1:10" x14ac:dyDescent="0.3">
      <c r="A1189" t="s">
        <v>3013</v>
      </c>
      <c r="B1189" s="2">
        <v>45602</v>
      </c>
      <c r="C1189" t="s">
        <v>1160</v>
      </c>
      <c r="D1189" t="s">
        <v>1584</v>
      </c>
      <c r="E1189" t="s">
        <v>1794</v>
      </c>
      <c r="F1189">
        <v>3</v>
      </c>
      <c r="G1189">
        <v>99.77</v>
      </c>
      <c r="H1189">
        <v>0.01</v>
      </c>
      <c r="I1189" t="s">
        <v>1826</v>
      </c>
      <c r="J1189">
        <v>296.31689999999998</v>
      </c>
    </row>
    <row r="1190" spans="1:10" x14ac:dyDescent="0.3">
      <c r="A1190" t="s">
        <v>3014</v>
      </c>
      <c r="B1190" s="2">
        <v>45530</v>
      </c>
      <c r="C1190" t="s">
        <v>681</v>
      </c>
      <c r="D1190" t="s">
        <v>1616</v>
      </c>
      <c r="E1190" t="s">
        <v>1786</v>
      </c>
      <c r="F1190">
        <v>2</v>
      </c>
      <c r="G1190">
        <v>166.26</v>
      </c>
      <c r="H1190">
        <v>0.14000000000000001</v>
      </c>
      <c r="I1190" t="s">
        <v>1826</v>
      </c>
      <c r="J1190">
        <v>285.96719999999999</v>
      </c>
    </row>
    <row r="1191" spans="1:10" x14ac:dyDescent="0.3">
      <c r="A1191" t="s">
        <v>3015</v>
      </c>
      <c r="B1191" s="2">
        <v>45729</v>
      </c>
      <c r="C1191" t="s">
        <v>1417</v>
      </c>
      <c r="D1191" t="s">
        <v>1600</v>
      </c>
      <c r="E1191" t="s">
        <v>1773</v>
      </c>
      <c r="F1191">
        <v>1</v>
      </c>
      <c r="G1191">
        <v>429.25</v>
      </c>
      <c r="H1191">
        <v>0.28999999999999998</v>
      </c>
      <c r="I1191" t="s">
        <v>1824</v>
      </c>
      <c r="J1191">
        <v>304.76749999999998</v>
      </c>
    </row>
    <row r="1192" spans="1:10" x14ac:dyDescent="0.3">
      <c r="A1192" t="s">
        <v>3016</v>
      </c>
      <c r="B1192" s="2">
        <v>45468</v>
      </c>
      <c r="C1192" t="s">
        <v>1371</v>
      </c>
      <c r="D1192" t="s">
        <v>1543</v>
      </c>
      <c r="E1192" t="s">
        <v>1786</v>
      </c>
      <c r="F1192">
        <v>2</v>
      </c>
      <c r="G1192">
        <v>540.48</v>
      </c>
      <c r="H1192">
        <v>0.28999999999999998</v>
      </c>
      <c r="I1192" t="s">
        <v>1824</v>
      </c>
      <c r="J1192">
        <v>767.48159999999996</v>
      </c>
    </row>
    <row r="1193" spans="1:10" x14ac:dyDescent="0.3">
      <c r="A1193" t="s">
        <v>3017</v>
      </c>
      <c r="B1193" s="2">
        <v>45936</v>
      </c>
      <c r="C1193" t="s">
        <v>857</v>
      </c>
      <c r="D1193" t="s">
        <v>1666</v>
      </c>
      <c r="E1193" t="s">
        <v>1799</v>
      </c>
      <c r="F1193">
        <v>2</v>
      </c>
      <c r="G1193">
        <v>579.52</v>
      </c>
      <c r="H1193">
        <v>0.01</v>
      </c>
      <c r="I1193" t="s">
        <v>1826</v>
      </c>
      <c r="J1193">
        <v>1147.4495999999999</v>
      </c>
    </row>
    <row r="1194" spans="1:10" x14ac:dyDescent="0.3">
      <c r="A1194" t="s">
        <v>3018</v>
      </c>
      <c r="B1194" s="2">
        <v>45622</v>
      </c>
      <c r="C1194" t="s">
        <v>110</v>
      </c>
      <c r="D1194" t="s">
        <v>1686</v>
      </c>
      <c r="E1194" t="s">
        <v>1807</v>
      </c>
      <c r="F1194">
        <v>4</v>
      </c>
      <c r="G1194">
        <v>477.52</v>
      </c>
      <c r="H1194">
        <v>7.0000000000000007E-2</v>
      </c>
      <c r="I1194" t="s">
        <v>1826</v>
      </c>
      <c r="J1194">
        <v>1776.3743999999999</v>
      </c>
    </row>
    <row r="1195" spans="1:10" x14ac:dyDescent="0.3">
      <c r="A1195" t="s">
        <v>3019</v>
      </c>
      <c r="B1195" s="2">
        <v>45705</v>
      </c>
      <c r="C1195" t="s">
        <v>827</v>
      </c>
      <c r="D1195" t="s">
        <v>1730</v>
      </c>
      <c r="E1195" t="s">
        <v>1776</v>
      </c>
      <c r="F1195">
        <v>3</v>
      </c>
      <c r="G1195">
        <v>242.58</v>
      </c>
      <c r="H1195">
        <v>0.25</v>
      </c>
      <c r="I1195" t="s">
        <v>1824</v>
      </c>
      <c r="J1195">
        <v>545.80500000000006</v>
      </c>
    </row>
    <row r="1196" spans="1:10" x14ac:dyDescent="0.3">
      <c r="A1196" t="s">
        <v>3020</v>
      </c>
      <c r="B1196" s="2">
        <v>45250</v>
      </c>
      <c r="C1196" t="s">
        <v>1148</v>
      </c>
      <c r="D1196" t="s">
        <v>1600</v>
      </c>
      <c r="E1196" t="s">
        <v>1807</v>
      </c>
      <c r="F1196">
        <v>2</v>
      </c>
      <c r="G1196">
        <v>519.29999999999995</v>
      </c>
      <c r="H1196">
        <v>0.09</v>
      </c>
      <c r="I1196" t="s">
        <v>1826</v>
      </c>
      <c r="J1196">
        <v>945.12599999999998</v>
      </c>
    </row>
    <row r="1197" spans="1:10" x14ac:dyDescent="0.3">
      <c r="A1197" t="s">
        <v>3021</v>
      </c>
      <c r="B1197" s="2">
        <v>45684</v>
      </c>
      <c r="C1197" t="s">
        <v>1510</v>
      </c>
      <c r="D1197" t="s">
        <v>1736</v>
      </c>
      <c r="E1197" t="s">
        <v>1792</v>
      </c>
      <c r="F1197">
        <v>3</v>
      </c>
      <c r="G1197">
        <v>845.67</v>
      </c>
      <c r="H1197">
        <v>0.12</v>
      </c>
      <c r="I1197" t="s">
        <v>1829</v>
      </c>
      <c r="J1197">
        <v>2232.5688</v>
      </c>
    </row>
    <row r="1198" spans="1:10" x14ac:dyDescent="0.3">
      <c r="A1198" t="s">
        <v>3022</v>
      </c>
      <c r="B1198" s="2">
        <v>45395</v>
      </c>
      <c r="C1198" t="s">
        <v>963</v>
      </c>
      <c r="D1198" t="s">
        <v>1658</v>
      </c>
      <c r="E1198" t="s">
        <v>1804</v>
      </c>
      <c r="F1198">
        <v>4</v>
      </c>
      <c r="G1198">
        <v>750.26</v>
      </c>
      <c r="H1198">
        <v>0.01</v>
      </c>
      <c r="I1198" t="s">
        <v>1826</v>
      </c>
      <c r="J1198">
        <v>2971.0295999999998</v>
      </c>
    </row>
    <row r="1199" spans="1:10" x14ac:dyDescent="0.3">
      <c r="A1199" t="s">
        <v>3023</v>
      </c>
      <c r="B1199" s="2">
        <v>45382</v>
      </c>
      <c r="C1199" t="s">
        <v>1044</v>
      </c>
      <c r="D1199" t="s">
        <v>1732</v>
      </c>
      <c r="E1199" t="s">
        <v>1794</v>
      </c>
      <c r="F1199">
        <v>4</v>
      </c>
      <c r="G1199">
        <v>294.38</v>
      </c>
      <c r="H1199">
        <v>0.2</v>
      </c>
      <c r="I1199" t="s">
        <v>1824</v>
      </c>
      <c r="J1199">
        <v>942.01600000000008</v>
      </c>
    </row>
    <row r="1200" spans="1:10" x14ac:dyDescent="0.3">
      <c r="A1200" t="s">
        <v>3024</v>
      </c>
      <c r="B1200" s="2">
        <v>45919</v>
      </c>
      <c r="C1200" t="s">
        <v>347</v>
      </c>
      <c r="D1200" t="s">
        <v>1740</v>
      </c>
      <c r="E1200" t="s">
        <v>1761</v>
      </c>
      <c r="F1200">
        <v>3</v>
      </c>
      <c r="G1200">
        <v>583.52</v>
      </c>
      <c r="H1200">
        <v>7.0000000000000007E-2</v>
      </c>
      <c r="I1200" t="s">
        <v>1826</v>
      </c>
      <c r="J1200">
        <v>1628.0208</v>
      </c>
    </row>
    <row r="1201" spans="1:10" x14ac:dyDescent="0.3">
      <c r="A1201" t="s">
        <v>3025</v>
      </c>
      <c r="B1201" s="2">
        <v>45453</v>
      </c>
      <c r="C1201" t="s">
        <v>1449</v>
      </c>
      <c r="D1201" t="s">
        <v>1726</v>
      </c>
      <c r="E1201" t="s">
        <v>1804</v>
      </c>
      <c r="F1201">
        <v>2</v>
      </c>
      <c r="G1201">
        <v>635.22</v>
      </c>
      <c r="H1201">
        <v>0.3</v>
      </c>
      <c r="I1201" t="s">
        <v>1829</v>
      </c>
      <c r="J1201">
        <v>889.30799999999999</v>
      </c>
    </row>
    <row r="1202" spans="1:10" x14ac:dyDescent="0.3">
      <c r="A1202" t="s">
        <v>3026</v>
      </c>
      <c r="B1202" s="2">
        <v>45313</v>
      </c>
      <c r="C1202" t="s">
        <v>1328</v>
      </c>
      <c r="D1202" t="s">
        <v>1680</v>
      </c>
      <c r="E1202" t="s">
        <v>1761</v>
      </c>
      <c r="F1202">
        <v>1</v>
      </c>
      <c r="G1202">
        <v>743.55</v>
      </c>
      <c r="H1202">
        <v>0.11</v>
      </c>
      <c r="I1202" t="s">
        <v>1829</v>
      </c>
      <c r="J1202">
        <v>661.7595</v>
      </c>
    </row>
    <row r="1203" spans="1:10" x14ac:dyDescent="0.3">
      <c r="A1203" t="s">
        <v>3027</v>
      </c>
      <c r="B1203" s="2">
        <v>45377</v>
      </c>
      <c r="C1203" t="s">
        <v>360</v>
      </c>
      <c r="D1203" t="s">
        <v>1636</v>
      </c>
      <c r="E1203" t="s">
        <v>1766</v>
      </c>
      <c r="F1203">
        <v>4</v>
      </c>
      <c r="G1203">
        <v>530.45000000000005</v>
      </c>
      <c r="H1203">
        <v>0.13</v>
      </c>
      <c r="I1203" t="s">
        <v>1824</v>
      </c>
      <c r="J1203">
        <v>1845.9659999999999</v>
      </c>
    </row>
    <row r="1204" spans="1:10" x14ac:dyDescent="0.3">
      <c r="A1204" t="s">
        <v>3028</v>
      </c>
      <c r="B1204" s="2">
        <v>45371</v>
      </c>
      <c r="C1204" t="s">
        <v>842</v>
      </c>
      <c r="D1204" t="s">
        <v>1680</v>
      </c>
      <c r="E1204" t="s">
        <v>1786</v>
      </c>
      <c r="F1204">
        <v>2</v>
      </c>
      <c r="G1204">
        <v>972.4</v>
      </c>
      <c r="H1204">
        <v>0.06</v>
      </c>
      <c r="I1204" t="s">
        <v>1829</v>
      </c>
      <c r="J1204">
        <v>1828.1120000000001</v>
      </c>
    </row>
    <row r="1205" spans="1:10" x14ac:dyDescent="0.3">
      <c r="A1205" t="s">
        <v>3029</v>
      </c>
      <c r="B1205" s="2">
        <v>45797</v>
      </c>
      <c r="C1205" t="s">
        <v>1181</v>
      </c>
      <c r="D1205" t="s">
        <v>1578</v>
      </c>
      <c r="E1205" t="s">
        <v>1810</v>
      </c>
      <c r="F1205">
        <v>3</v>
      </c>
      <c r="G1205">
        <v>197.93</v>
      </c>
      <c r="H1205">
        <v>0</v>
      </c>
      <c r="I1205" t="s">
        <v>1829</v>
      </c>
      <c r="J1205">
        <v>593.79</v>
      </c>
    </row>
    <row r="1206" spans="1:10" x14ac:dyDescent="0.3">
      <c r="A1206" t="s">
        <v>3030</v>
      </c>
      <c r="B1206" s="2">
        <v>45575</v>
      </c>
      <c r="C1206" t="s">
        <v>1074</v>
      </c>
      <c r="D1206" t="s">
        <v>1722</v>
      </c>
      <c r="E1206" t="s">
        <v>1792</v>
      </c>
      <c r="F1206">
        <v>4</v>
      </c>
      <c r="G1206">
        <v>565.51</v>
      </c>
      <c r="H1206">
        <v>0.16</v>
      </c>
      <c r="I1206" t="s">
        <v>1826</v>
      </c>
      <c r="J1206">
        <v>1900.1135999999999</v>
      </c>
    </row>
    <row r="1207" spans="1:10" x14ac:dyDescent="0.3">
      <c r="A1207" t="s">
        <v>3031</v>
      </c>
      <c r="B1207" s="2">
        <v>45566</v>
      </c>
      <c r="C1207" t="s">
        <v>1246</v>
      </c>
      <c r="D1207" t="s">
        <v>1626</v>
      </c>
      <c r="E1207" t="s">
        <v>1769</v>
      </c>
      <c r="F1207">
        <v>4</v>
      </c>
      <c r="G1207">
        <v>983.38</v>
      </c>
      <c r="H1207">
        <v>0.25</v>
      </c>
      <c r="I1207" t="s">
        <v>1829</v>
      </c>
      <c r="J1207">
        <v>2950.14</v>
      </c>
    </row>
    <row r="1208" spans="1:10" x14ac:dyDescent="0.3">
      <c r="A1208" t="s">
        <v>3032</v>
      </c>
      <c r="B1208" s="2">
        <v>45252</v>
      </c>
      <c r="C1208" t="s">
        <v>752</v>
      </c>
      <c r="D1208" t="s">
        <v>1746</v>
      </c>
      <c r="E1208" t="s">
        <v>1786</v>
      </c>
      <c r="F1208">
        <v>1</v>
      </c>
      <c r="G1208">
        <v>955.06</v>
      </c>
      <c r="H1208">
        <v>0.14000000000000001</v>
      </c>
      <c r="I1208" t="s">
        <v>1824</v>
      </c>
      <c r="J1208">
        <v>821.35159999999996</v>
      </c>
    </row>
    <row r="1209" spans="1:10" x14ac:dyDescent="0.3">
      <c r="A1209" t="s">
        <v>3033</v>
      </c>
      <c r="B1209" s="2">
        <v>45693</v>
      </c>
      <c r="C1209" t="s">
        <v>1104</v>
      </c>
      <c r="D1209" t="s">
        <v>1666</v>
      </c>
      <c r="E1209" t="s">
        <v>1801</v>
      </c>
      <c r="F1209">
        <v>3</v>
      </c>
      <c r="G1209">
        <v>597.46</v>
      </c>
      <c r="H1209">
        <v>0.02</v>
      </c>
      <c r="I1209" t="s">
        <v>1826</v>
      </c>
      <c r="J1209">
        <v>1756.5324000000001</v>
      </c>
    </row>
    <row r="1210" spans="1:10" x14ac:dyDescent="0.3">
      <c r="A1210" t="s">
        <v>3034</v>
      </c>
      <c r="B1210" s="2">
        <v>45446</v>
      </c>
      <c r="C1210" t="s">
        <v>999</v>
      </c>
      <c r="D1210" t="s">
        <v>1562</v>
      </c>
      <c r="E1210" t="s">
        <v>1804</v>
      </c>
      <c r="F1210">
        <v>3</v>
      </c>
      <c r="G1210">
        <v>581.09</v>
      </c>
      <c r="H1210">
        <v>0.1</v>
      </c>
      <c r="I1210" t="s">
        <v>1829</v>
      </c>
      <c r="J1210">
        <v>1568.943</v>
      </c>
    </row>
    <row r="1211" spans="1:10" x14ac:dyDescent="0.3">
      <c r="A1211" t="s">
        <v>3035</v>
      </c>
      <c r="B1211" s="2">
        <v>45862</v>
      </c>
      <c r="C1211" t="s">
        <v>205</v>
      </c>
      <c r="D1211" t="s">
        <v>1608</v>
      </c>
      <c r="E1211" t="s">
        <v>1769</v>
      </c>
      <c r="F1211">
        <v>4</v>
      </c>
      <c r="G1211">
        <v>153.94999999999999</v>
      </c>
      <c r="H1211">
        <v>0.11</v>
      </c>
      <c r="I1211" t="s">
        <v>1826</v>
      </c>
      <c r="J1211">
        <v>548.06200000000001</v>
      </c>
    </row>
    <row r="1212" spans="1:10" x14ac:dyDescent="0.3">
      <c r="A1212" t="s">
        <v>3036</v>
      </c>
      <c r="B1212" s="2">
        <v>45530</v>
      </c>
      <c r="C1212" t="s">
        <v>295</v>
      </c>
      <c r="D1212" t="s">
        <v>1620</v>
      </c>
      <c r="E1212" t="s">
        <v>1782</v>
      </c>
      <c r="F1212">
        <v>4</v>
      </c>
      <c r="G1212">
        <v>271.04000000000002</v>
      </c>
      <c r="H1212">
        <v>0.12</v>
      </c>
      <c r="I1212" t="s">
        <v>1829</v>
      </c>
      <c r="J1212">
        <v>954.06080000000009</v>
      </c>
    </row>
    <row r="1213" spans="1:10" x14ac:dyDescent="0.3">
      <c r="A1213" t="s">
        <v>3037</v>
      </c>
      <c r="B1213" s="2">
        <v>45558</v>
      </c>
      <c r="C1213" t="s">
        <v>71</v>
      </c>
      <c r="D1213" t="s">
        <v>1618</v>
      </c>
      <c r="E1213" t="s">
        <v>1776</v>
      </c>
      <c r="F1213">
        <v>4</v>
      </c>
      <c r="G1213">
        <v>328.27</v>
      </c>
      <c r="H1213">
        <v>0.09</v>
      </c>
      <c r="I1213" t="s">
        <v>1826</v>
      </c>
      <c r="J1213">
        <v>1194.9028000000001</v>
      </c>
    </row>
    <row r="1214" spans="1:10" x14ac:dyDescent="0.3">
      <c r="A1214" t="s">
        <v>3038</v>
      </c>
      <c r="B1214" s="2">
        <v>45472</v>
      </c>
      <c r="C1214" t="s">
        <v>1518</v>
      </c>
      <c r="D1214" t="s">
        <v>1582</v>
      </c>
      <c r="E1214" t="s">
        <v>1799</v>
      </c>
      <c r="F1214">
        <v>4</v>
      </c>
      <c r="G1214">
        <v>884.71</v>
      </c>
      <c r="H1214">
        <v>0.09</v>
      </c>
      <c r="I1214" t="s">
        <v>1826</v>
      </c>
      <c r="J1214">
        <v>3220.3444</v>
      </c>
    </row>
    <row r="1215" spans="1:10" x14ac:dyDescent="0.3">
      <c r="A1215" t="s">
        <v>3039</v>
      </c>
      <c r="B1215" s="2">
        <v>45809</v>
      </c>
      <c r="C1215" t="s">
        <v>797</v>
      </c>
      <c r="D1215" t="s">
        <v>1692</v>
      </c>
      <c r="E1215" t="s">
        <v>1769</v>
      </c>
      <c r="F1215">
        <v>1</v>
      </c>
      <c r="G1215">
        <v>41.39</v>
      </c>
      <c r="H1215">
        <v>0.01</v>
      </c>
      <c r="I1215" t="s">
        <v>1824</v>
      </c>
      <c r="J1215">
        <v>40.976100000000002</v>
      </c>
    </row>
    <row r="1216" spans="1:10" x14ac:dyDescent="0.3">
      <c r="A1216" t="s">
        <v>3040</v>
      </c>
      <c r="B1216" s="2">
        <v>45783</v>
      </c>
      <c r="C1216" t="s">
        <v>550</v>
      </c>
      <c r="D1216" t="s">
        <v>1662</v>
      </c>
      <c r="E1216" t="s">
        <v>1786</v>
      </c>
      <c r="F1216">
        <v>4</v>
      </c>
      <c r="G1216">
        <v>64.06</v>
      </c>
      <c r="H1216">
        <v>0.26</v>
      </c>
      <c r="I1216" t="s">
        <v>1824</v>
      </c>
      <c r="J1216">
        <v>189.61760000000001</v>
      </c>
    </row>
    <row r="1217" spans="1:10" x14ac:dyDescent="0.3">
      <c r="A1217" t="s">
        <v>3041</v>
      </c>
      <c r="B1217" s="2">
        <v>45849</v>
      </c>
      <c r="C1217" t="s">
        <v>1086</v>
      </c>
      <c r="D1217" t="s">
        <v>1640</v>
      </c>
      <c r="E1217" t="s">
        <v>1786</v>
      </c>
      <c r="F1217">
        <v>2</v>
      </c>
      <c r="G1217">
        <v>152.25</v>
      </c>
      <c r="H1217">
        <v>0.13</v>
      </c>
      <c r="I1217" t="s">
        <v>1824</v>
      </c>
      <c r="J1217">
        <v>264.91500000000002</v>
      </c>
    </row>
    <row r="1218" spans="1:10" x14ac:dyDescent="0.3">
      <c r="A1218" t="s">
        <v>3042</v>
      </c>
      <c r="B1218" s="2">
        <v>45281</v>
      </c>
      <c r="C1218" t="s">
        <v>356</v>
      </c>
      <c r="D1218" t="s">
        <v>1574</v>
      </c>
      <c r="E1218" t="s">
        <v>1813</v>
      </c>
      <c r="F1218">
        <v>2</v>
      </c>
      <c r="G1218">
        <v>889.04</v>
      </c>
      <c r="H1218">
        <v>0.23</v>
      </c>
      <c r="I1218" t="s">
        <v>1824</v>
      </c>
      <c r="J1218">
        <v>1369.1215999999999</v>
      </c>
    </row>
    <row r="1219" spans="1:10" x14ac:dyDescent="0.3">
      <c r="A1219" t="s">
        <v>3043</v>
      </c>
      <c r="B1219" s="2">
        <v>45322</v>
      </c>
      <c r="C1219" t="s">
        <v>538</v>
      </c>
      <c r="D1219" t="s">
        <v>1622</v>
      </c>
      <c r="E1219" t="s">
        <v>1789</v>
      </c>
      <c r="F1219">
        <v>3</v>
      </c>
      <c r="G1219">
        <v>145.25</v>
      </c>
      <c r="H1219">
        <v>0.24</v>
      </c>
      <c r="I1219" t="s">
        <v>1826</v>
      </c>
      <c r="J1219">
        <v>331.17</v>
      </c>
    </row>
    <row r="1220" spans="1:10" x14ac:dyDescent="0.3">
      <c r="A1220" t="s">
        <v>3044</v>
      </c>
      <c r="B1220" s="2">
        <v>45560</v>
      </c>
      <c r="C1220" t="s">
        <v>211</v>
      </c>
      <c r="D1220" t="s">
        <v>1724</v>
      </c>
      <c r="E1220" t="s">
        <v>1761</v>
      </c>
      <c r="F1220">
        <v>2</v>
      </c>
      <c r="G1220">
        <v>898.45</v>
      </c>
      <c r="H1220">
        <v>0.28999999999999998</v>
      </c>
      <c r="I1220" t="s">
        <v>1829</v>
      </c>
      <c r="J1220">
        <v>1275.799</v>
      </c>
    </row>
    <row r="1221" spans="1:10" x14ac:dyDescent="0.3">
      <c r="A1221" t="s">
        <v>3045</v>
      </c>
      <c r="B1221" s="2">
        <v>45905</v>
      </c>
      <c r="C1221" t="s">
        <v>124</v>
      </c>
      <c r="D1221" t="s">
        <v>1618</v>
      </c>
      <c r="E1221" t="s">
        <v>1801</v>
      </c>
      <c r="F1221">
        <v>4</v>
      </c>
      <c r="G1221">
        <v>642.04999999999995</v>
      </c>
      <c r="H1221">
        <v>0.25</v>
      </c>
      <c r="I1221" t="s">
        <v>1824</v>
      </c>
      <c r="J1221">
        <v>1926.15</v>
      </c>
    </row>
    <row r="1222" spans="1:10" x14ac:dyDescent="0.3">
      <c r="A1222" t="s">
        <v>3046</v>
      </c>
      <c r="B1222" s="2">
        <v>45531</v>
      </c>
      <c r="C1222" t="s">
        <v>987</v>
      </c>
      <c r="D1222" t="s">
        <v>1716</v>
      </c>
      <c r="E1222" t="s">
        <v>1779</v>
      </c>
      <c r="F1222">
        <v>4</v>
      </c>
      <c r="G1222">
        <v>450.83</v>
      </c>
      <c r="H1222">
        <v>0.24</v>
      </c>
      <c r="I1222" t="s">
        <v>1824</v>
      </c>
      <c r="J1222">
        <v>1370.5232000000001</v>
      </c>
    </row>
    <row r="1223" spans="1:10" x14ac:dyDescent="0.3">
      <c r="A1223" t="s">
        <v>3047</v>
      </c>
      <c r="B1223" s="2">
        <v>45216</v>
      </c>
      <c r="C1223" t="s">
        <v>52</v>
      </c>
      <c r="D1223" t="s">
        <v>1652</v>
      </c>
      <c r="E1223" t="s">
        <v>1813</v>
      </c>
      <c r="F1223">
        <v>2</v>
      </c>
      <c r="G1223">
        <v>441.03</v>
      </c>
      <c r="H1223">
        <v>0.23</v>
      </c>
      <c r="I1223" t="s">
        <v>1829</v>
      </c>
      <c r="J1223">
        <v>679.18619999999999</v>
      </c>
    </row>
    <row r="1224" spans="1:10" x14ac:dyDescent="0.3">
      <c r="A1224" t="s">
        <v>3048</v>
      </c>
      <c r="B1224" s="2">
        <v>45384</v>
      </c>
      <c r="C1224" t="s">
        <v>298</v>
      </c>
      <c r="D1224" t="s">
        <v>1598</v>
      </c>
      <c r="E1224" t="s">
        <v>1761</v>
      </c>
      <c r="F1224">
        <v>3</v>
      </c>
      <c r="G1224">
        <v>377.69</v>
      </c>
      <c r="H1224">
        <v>7.0000000000000007E-2</v>
      </c>
      <c r="I1224" t="s">
        <v>1826</v>
      </c>
      <c r="J1224">
        <v>1053.7551000000001</v>
      </c>
    </row>
    <row r="1225" spans="1:10" x14ac:dyDescent="0.3">
      <c r="A1225" t="s">
        <v>3049</v>
      </c>
      <c r="B1225" s="2">
        <v>45416</v>
      </c>
      <c r="C1225" t="s">
        <v>535</v>
      </c>
      <c r="D1225" t="s">
        <v>1568</v>
      </c>
      <c r="E1225" t="s">
        <v>1779</v>
      </c>
      <c r="F1225">
        <v>1</v>
      </c>
      <c r="G1225">
        <v>457.33</v>
      </c>
      <c r="H1225">
        <v>0.27</v>
      </c>
      <c r="I1225" t="s">
        <v>1824</v>
      </c>
      <c r="J1225">
        <v>333.85090000000002</v>
      </c>
    </row>
    <row r="1226" spans="1:10" x14ac:dyDescent="0.3">
      <c r="A1226" t="s">
        <v>3050</v>
      </c>
      <c r="B1226" s="2">
        <v>45880</v>
      </c>
      <c r="C1226" t="s">
        <v>782</v>
      </c>
      <c r="D1226" t="s">
        <v>1700</v>
      </c>
      <c r="E1226" t="s">
        <v>1776</v>
      </c>
      <c r="F1226">
        <v>4</v>
      </c>
      <c r="G1226">
        <v>218.01</v>
      </c>
      <c r="H1226">
        <v>0.06</v>
      </c>
      <c r="I1226" t="s">
        <v>1824</v>
      </c>
      <c r="J1226">
        <v>819.71759999999995</v>
      </c>
    </row>
    <row r="1227" spans="1:10" x14ac:dyDescent="0.3">
      <c r="A1227" t="s">
        <v>3051</v>
      </c>
      <c r="B1227" s="2">
        <v>45933</v>
      </c>
      <c r="C1227" t="s">
        <v>708</v>
      </c>
      <c r="D1227" t="s">
        <v>1732</v>
      </c>
      <c r="E1227" t="s">
        <v>1810</v>
      </c>
      <c r="F1227">
        <v>2</v>
      </c>
      <c r="G1227">
        <v>682.7</v>
      </c>
      <c r="H1227">
        <v>0.13</v>
      </c>
      <c r="I1227" t="s">
        <v>1824</v>
      </c>
      <c r="J1227">
        <v>1187.8979999999999</v>
      </c>
    </row>
    <row r="1228" spans="1:10" x14ac:dyDescent="0.3">
      <c r="A1228" t="s">
        <v>3052</v>
      </c>
      <c r="B1228" s="2">
        <v>45345</v>
      </c>
      <c r="C1228" t="s">
        <v>1017</v>
      </c>
      <c r="D1228" t="s">
        <v>1586</v>
      </c>
      <c r="E1228" t="s">
        <v>1810</v>
      </c>
      <c r="F1228">
        <v>3</v>
      </c>
      <c r="G1228">
        <v>726.97</v>
      </c>
      <c r="H1228">
        <v>0.04</v>
      </c>
      <c r="I1228" t="s">
        <v>1826</v>
      </c>
      <c r="J1228">
        <v>2093.6736000000001</v>
      </c>
    </row>
    <row r="1229" spans="1:10" x14ac:dyDescent="0.3">
      <c r="A1229" t="s">
        <v>3053</v>
      </c>
      <c r="B1229" s="2">
        <v>45681</v>
      </c>
      <c r="C1229" t="s">
        <v>1269</v>
      </c>
      <c r="D1229" t="s">
        <v>1666</v>
      </c>
      <c r="E1229" t="s">
        <v>1786</v>
      </c>
      <c r="F1229">
        <v>2</v>
      </c>
      <c r="G1229">
        <v>107.97</v>
      </c>
      <c r="H1229">
        <v>0.06</v>
      </c>
      <c r="I1229" t="s">
        <v>1824</v>
      </c>
      <c r="J1229">
        <v>202.9836</v>
      </c>
    </row>
    <row r="1230" spans="1:10" x14ac:dyDescent="0.3">
      <c r="A1230" t="s">
        <v>3054</v>
      </c>
      <c r="B1230" s="2">
        <v>45785</v>
      </c>
      <c r="C1230" t="s">
        <v>40</v>
      </c>
      <c r="D1230" t="s">
        <v>1555</v>
      </c>
      <c r="E1230" t="s">
        <v>1799</v>
      </c>
      <c r="F1230">
        <v>1</v>
      </c>
      <c r="G1230">
        <v>38.880000000000003</v>
      </c>
      <c r="H1230">
        <v>0.16</v>
      </c>
      <c r="I1230" t="s">
        <v>1829</v>
      </c>
      <c r="J1230">
        <v>32.659199999999998</v>
      </c>
    </row>
    <row r="1231" spans="1:10" x14ac:dyDescent="0.3">
      <c r="A1231" t="s">
        <v>3055</v>
      </c>
      <c r="B1231" s="2">
        <v>45823</v>
      </c>
      <c r="C1231" t="s">
        <v>284</v>
      </c>
      <c r="D1231" t="s">
        <v>1580</v>
      </c>
      <c r="E1231" t="s">
        <v>1807</v>
      </c>
      <c r="F1231">
        <v>3</v>
      </c>
      <c r="G1231">
        <v>484.39</v>
      </c>
      <c r="H1231">
        <v>0.28999999999999998</v>
      </c>
      <c r="I1231" t="s">
        <v>1829</v>
      </c>
      <c r="J1231">
        <v>1031.7507000000001</v>
      </c>
    </row>
    <row r="1232" spans="1:10" x14ac:dyDescent="0.3">
      <c r="A1232" t="s">
        <v>3056</v>
      </c>
      <c r="B1232" s="2">
        <v>45572</v>
      </c>
      <c r="C1232" t="s">
        <v>82</v>
      </c>
      <c r="D1232" t="s">
        <v>1708</v>
      </c>
      <c r="E1232" t="s">
        <v>1801</v>
      </c>
      <c r="F1232">
        <v>2</v>
      </c>
      <c r="G1232">
        <v>949.3</v>
      </c>
      <c r="H1232">
        <v>0.08</v>
      </c>
      <c r="I1232" t="s">
        <v>1829</v>
      </c>
      <c r="J1232">
        <v>1746.712</v>
      </c>
    </row>
    <row r="1233" spans="1:10" x14ac:dyDescent="0.3">
      <c r="A1233" t="s">
        <v>3057</v>
      </c>
      <c r="B1233" s="2">
        <v>45259</v>
      </c>
      <c r="C1233" t="s">
        <v>1343</v>
      </c>
      <c r="D1233" t="s">
        <v>1690</v>
      </c>
      <c r="E1233" t="s">
        <v>1776</v>
      </c>
      <c r="F1233">
        <v>3</v>
      </c>
      <c r="G1233">
        <v>664.75</v>
      </c>
      <c r="H1233">
        <v>0.12</v>
      </c>
      <c r="I1233" t="s">
        <v>1824</v>
      </c>
      <c r="J1233">
        <v>1754.94</v>
      </c>
    </row>
    <row r="1234" spans="1:10" x14ac:dyDescent="0.3">
      <c r="A1234" t="s">
        <v>3058</v>
      </c>
      <c r="B1234" s="2">
        <v>45740</v>
      </c>
      <c r="C1234" t="s">
        <v>896</v>
      </c>
      <c r="D1234" t="s">
        <v>1688</v>
      </c>
      <c r="E1234" t="s">
        <v>1807</v>
      </c>
      <c r="F1234">
        <v>3</v>
      </c>
      <c r="G1234">
        <v>190.04</v>
      </c>
      <c r="H1234">
        <v>7.0000000000000007E-2</v>
      </c>
      <c r="I1234" t="s">
        <v>1826</v>
      </c>
      <c r="J1234">
        <v>530.21159999999998</v>
      </c>
    </row>
    <row r="1235" spans="1:10" x14ac:dyDescent="0.3">
      <c r="A1235" t="s">
        <v>3059</v>
      </c>
      <c r="B1235" s="2">
        <v>45869</v>
      </c>
      <c r="C1235" t="s">
        <v>881</v>
      </c>
      <c r="D1235" t="s">
        <v>1560</v>
      </c>
      <c r="E1235" t="s">
        <v>1801</v>
      </c>
      <c r="F1235">
        <v>3</v>
      </c>
      <c r="G1235">
        <v>754.02</v>
      </c>
      <c r="H1235">
        <v>0.1</v>
      </c>
      <c r="I1235" t="s">
        <v>1829</v>
      </c>
      <c r="J1235">
        <v>2035.854</v>
      </c>
    </row>
    <row r="1236" spans="1:10" x14ac:dyDescent="0.3">
      <c r="A1236" t="s">
        <v>3060</v>
      </c>
      <c r="B1236" s="2">
        <v>45526</v>
      </c>
      <c r="C1236" t="s">
        <v>1199</v>
      </c>
      <c r="D1236" t="s">
        <v>1616</v>
      </c>
      <c r="E1236" t="s">
        <v>1794</v>
      </c>
      <c r="F1236">
        <v>4</v>
      </c>
      <c r="G1236">
        <v>94.13</v>
      </c>
      <c r="H1236">
        <v>0.04</v>
      </c>
      <c r="I1236" t="s">
        <v>1829</v>
      </c>
      <c r="J1236">
        <v>361.45920000000001</v>
      </c>
    </row>
    <row r="1237" spans="1:10" x14ac:dyDescent="0.3">
      <c r="A1237" t="s">
        <v>3061</v>
      </c>
      <c r="B1237" s="2">
        <v>45489</v>
      </c>
      <c r="C1237" t="s">
        <v>1443</v>
      </c>
      <c r="D1237" t="s">
        <v>1546</v>
      </c>
      <c r="E1237" t="s">
        <v>1801</v>
      </c>
      <c r="F1237">
        <v>3</v>
      </c>
      <c r="G1237">
        <v>402.3</v>
      </c>
      <c r="H1237">
        <v>0.21</v>
      </c>
      <c r="I1237" t="s">
        <v>1826</v>
      </c>
      <c r="J1237">
        <v>953.45100000000014</v>
      </c>
    </row>
    <row r="1238" spans="1:10" x14ac:dyDescent="0.3">
      <c r="A1238" t="s">
        <v>3062</v>
      </c>
      <c r="B1238" s="2">
        <v>45908</v>
      </c>
      <c r="C1238" t="s">
        <v>767</v>
      </c>
      <c r="D1238" t="s">
        <v>1720</v>
      </c>
      <c r="E1238" t="s">
        <v>1779</v>
      </c>
      <c r="F1238">
        <v>1</v>
      </c>
      <c r="G1238">
        <v>729.05</v>
      </c>
      <c r="H1238">
        <v>0.06</v>
      </c>
      <c r="I1238" t="s">
        <v>1829</v>
      </c>
      <c r="J1238">
        <v>685.3069999999999</v>
      </c>
    </row>
    <row r="1239" spans="1:10" x14ac:dyDescent="0.3">
      <c r="A1239" t="s">
        <v>3063</v>
      </c>
      <c r="B1239" s="2">
        <v>45912</v>
      </c>
      <c r="C1239" t="s">
        <v>458</v>
      </c>
      <c r="D1239" t="s">
        <v>1728</v>
      </c>
      <c r="E1239" t="s">
        <v>1797</v>
      </c>
      <c r="F1239">
        <v>1</v>
      </c>
      <c r="G1239">
        <v>822.6</v>
      </c>
      <c r="H1239">
        <v>0.28999999999999998</v>
      </c>
      <c r="I1239" t="s">
        <v>1826</v>
      </c>
      <c r="J1239">
        <v>584.04599999999994</v>
      </c>
    </row>
    <row r="1240" spans="1:10" x14ac:dyDescent="0.3">
      <c r="A1240" t="s">
        <v>3064</v>
      </c>
      <c r="B1240" s="2">
        <v>45771</v>
      </c>
      <c r="C1240" t="s">
        <v>634</v>
      </c>
      <c r="D1240" t="s">
        <v>1714</v>
      </c>
      <c r="E1240" t="s">
        <v>1782</v>
      </c>
      <c r="F1240">
        <v>2</v>
      </c>
      <c r="G1240">
        <v>327.25</v>
      </c>
      <c r="H1240">
        <v>0.19</v>
      </c>
      <c r="I1240" t="s">
        <v>1826</v>
      </c>
      <c r="J1240">
        <v>530.14499999999998</v>
      </c>
    </row>
    <row r="1241" spans="1:10" x14ac:dyDescent="0.3">
      <c r="A1241" t="s">
        <v>3065</v>
      </c>
      <c r="B1241" s="2">
        <v>45619</v>
      </c>
      <c r="C1241" t="s">
        <v>304</v>
      </c>
      <c r="D1241" t="s">
        <v>1688</v>
      </c>
      <c r="E1241" t="s">
        <v>1786</v>
      </c>
      <c r="F1241">
        <v>4</v>
      </c>
      <c r="G1241">
        <v>930.38</v>
      </c>
      <c r="H1241">
        <v>0</v>
      </c>
      <c r="I1241" t="s">
        <v>1829</v>
      </c>
      <c r="J1241">
        <v>3721.52</v>
      </c>
    </row>
    <row r="1242" spans="1:10" x14ac:dyDescent="0.3">
      <c r="A1242" t="s">
        <v>3066</v>
      </c>
      <c r="B1242" s="2">
        <v>45394</v>
      </c>
      <c r="C1242" t="s">
        <v>487</v>
      </c>
      <c r="D1242" t="s">
        <v>1602</v>
      </c>
      <c r="E1242" t="s">
        <v>1773</v>
      </c>
      <c r="F1242">
        <v>2</v>
      </c>
      <c r="G1242">
        <v>437.84</v>
      </c>
      <c r="H1242">
        <v>0.24</v>
      </c>
      <c r="I1242" t="s">
        <v>1824</v>
      </c>
      <c r="J1242">
        <v>665.51679999999999</v>
      </c>
    </row>
    <row r="1243" spans="1:10" x14ac:dyDescent="0.3">
      <c r="A1243" t="s">
        <v>3067</v>
      </c>
      <c r="B1243" s="2">
        <v>45786</v>
      </c>
      <c r="C1243" t="s">
        <v>258</v>
      </c>
      <c r="D1243" t="s">
        <v>1580</v>
      </c>
      <c r="E1243" t="s">
        <v>1804</v>
      </c>
      <c r="F1243">
        <v>2</v>
      </c>
      <c r="G1243">
        <v>126.02</v>
      </c>
      <c r="H1243">
        <v>0.09</v>
      </c>
      <c r="I1243" t="s">
        <v>1829</v>
      </c>
      <c r="J1243">
        <v>229.35640000000001</v>
      </c>
    </row>
    <row r="1244" spans="1:10" x14ac:dyDescent="0.3">
      <c r="A1244" t="s">
        <v>3068</v>
      </c>
      <c r="B1244" s="2">
        <v>45692</v>
      </c>
      <c r="C1244" t="s">
        <v>1355</v>
      </c>
      <c r="D1244" t="s">
        <v>1714</v>
      </c>
      <c r="E1244" t="s">
        <v>1801</v>
      </c>
      <c r="F1244">
        <v>1</v>
      </c>
      <c r="G1244">
        <v>860.84</v>
      </c>
      <c r="H1244">
        <v>7.0000000000000007E-2</v>
      </c>
      <c r="I1244" t="s">
        <v>1826</v>
      </c>
      <c r="J1244">
        <v>800.58119999999997</v>
      </c>
    </row>
    <row r="1245" spans="1:10" x14ac:dyDescent="0.3">
      <c r="A1245" t="s">
        <v>3069</v>
      </c>
      <c r="B1245" s="2">
        <v>45677</v>
      </c>
      <c r="C1245" t="s">
        <v>335</v>
      </c>
      <c r="D1245" t="s">
        <v>1644</v>
      </c>
      <c r="E1245" t="s">
        <v>1797</v>
      </c>
      <c r="F1245">
        <v>1</v>
      </c>
      <c r="G1245">
        <v>161.80000000000001</v>
      </c>
      <c r="H1245">
        <v>0.24</v>
      </c>
      <c r="I1245" t="s">
        <v>1826</v>
      </c>
      <c r="J1245">
        <v>122.968</v>
      </c>
    </row>
    <row r="1246" spans="1:10" x14ac:dyDescent="0.3">
      <c r="A1246" t="s">
        <v>3070</v>
      </c>
      <c r="B1246" s="2">
        <v>45669</v>
      </c>
      <c r="C1246" t="s">
        <v>1202</v>
      </c>
      <c r="D1246" t="s">
        <v>1624</v>
      </c>
      <c r="E1246" t="s">
        <v>1807</v>
      </c>
      <c r="F1246">
        <v>4</v>
      </c>
      <c r="G1246">
        <v>347.82</v>
      </c>
      <c r="H1246">
        <v>0.02</v>
      </c>
      <c r="I1246" t="s">
        <v>1829</v>
      </c>
      <c r="J1246">
        <v>1363.4544000000001</v>
      </c>
    </row>
    <row r="1247" spans="1:10" x14ac:dyDescent="0.3">
      <c r="A1247" t="s">
        <v>3071</v>
      </c>
      <c r="B1247" s="2">
        <v>45299</v>
      </c>
      <c r="C1247" t="s">
        <v>1400</v>
      </c>
      <c r="D1247" t="s">
        <v>1718</v>
      </c>
      <c r="E1247" t="s">
        <v>1804</v>
      </c>
      <c r="F1247">
        <v>3</v>
      </c>
      <c r="G1247">
        <v>416.44</v>
      </c>
      <c r="H1247">
        <v>0.27</v>
      </c>
      <c r="I1247" t="s">
        <v>1824</v>
      </c>
      <c r="J1247">
        <v>912.00359999999989</v>
      </c>
    </row>
    <row r="1248" spans="1:10" x14ac:dyDescent="0.3">
      <c r="A1248" t="s">
        <v>3072</v>
      </c>
      <c r="B1248" s="2">
        <v>45893</v>
      </c>
      <c r="C1248" t="s">
        <v>32</v>
      </c>
      <c r="D1248" t="s">
        <v>1672</v>
      </c>
      <c r="E1248" t="s">
        <v>1752</v>
      </c>
      <c r="F1248">
        <v>1</v>
      </c>
      <c r="G1248">
        <v>147.96</v>
      </c>
      <c r="H1248">
        <v>0.24</v>
      </c>
      <c r="I1248" t="s">
        <v>1829</v>
      </c>
      <c r="J1248">
        <v>112.4496</v>
      </c>
    </row>
    <row r="1249" spans="1:10" x14ac:dyDescent="0.3">
      <c r="A1249" t="s">
        <v>3073</v>
      </c>
      <c r="B1249" s="2">
        <v>45560</v>
      </c>
      <c r="C1249" t="s">
        <v>1377</v>
      </c>
      <c r="D1249" t="s">
        <v>1584</v>
      </c>
      <c r="E1249" t="s">
        <v>1782</v>
      </c>
      <c r="F1249">
        <v>3</v>
      </c>
      <c r="G1249">
        <v>550.26</v>
      </c>
      <c r="H1249">
        <v>0.22</v>
      </c>
      <c r="I1249" t="s">
        <v>1824</v>
      </c>
      <c r="J1249">
        <v>1287.6084000000001</v>
      </c>
    </row>
    <row r="1250" spans="1:10" x14ac:dyDescent="0.3">
      <c r="A1250" t="s">
        <v>3074</v>
      </c>
      <c r="B1250" s="2">
        <v>45267</v>
      </c>
      <c r="C1250" t="s">
        <v>1160</v>
      </c>
      <c r="D1250" t="s">
        <v>1742</v>
      </c>
      <c r="E1250" t="s">
        <v>1779</v>
      </c>
      <c r="F1250">
        <v>4</v>
      </c>
      <c r="G1250">
        <v>938.21</v>
      </c>
      <c r="H1250">
        <v>0.04</v>
      </c>
      <c r="I1250" t="s">
        <v>1826</v>
      </c>
      <c r="J1250">
        <v>3602.7264</v>
      </c>
    </row>
    <row r="1251" spans="1:10" x14ac:dyDescent="0.3">
      <c r="A1251" t="s">
        <v>3075</v>
      </c>
      <c r="B1251" s="2">
        <v>45467</v>
      </c>
      <c r="C1251" t="s">
        <v>458</v>
      </c>
      <c r="D1251" t="s">
        <v>1736</v>
      </c>
      <c r="E1251" t="s">
        <v>1804</v>
      </c>
      <c r="F1251">
        <v>3</v>
      </c>
      <c r="G1251">
        <v>517.98</v>
      </c>
      <c r="H1251">
        <v>0.01</v>
      </c>
      <c r="I1251" t="s">
        <v>1826</v>
      </c>
      <c r="J1251">
        <v>1538.4005999999999</v>
      </c>
    </row>
    <row r="1252" spans="1:10" x14ac:dyDescent="0.3">
      <c r="A1252" t="s">
        <v>3076</v>
      </c>
      <c r="B1252" s="2">
        <v>45847</v>
      </c>
      <c r="C1252" t="s">
        <v>144</v>
      </c>
      <c r="D1252" t="s">
        <v>1557</v>
      </c>
      <c r="E1252" t="s">
        <v>1782</v>
      </c>
      <c r="F1252">
        <v>1</v>
      </c>
      <c r="G1252">
        <v>98.27</v>
      </c>
      <c r="H1252">
        <v>0.16</v>
      </c>
      <c r="I1252" t="s">
        <v>1826</v>
      </c>
      <c r="J1252">
        <v>82.54679999999999</v>
      </c>
    </row>
    <row r="1253" spans="1:10" x14ac:dyDescent="0.3">
      <c r="A1253" t="s">
        <v>3077</v>
      </c>
      <c r="B1253" s="2">
        <v>45480</v>
      </c>
      <c r="C1253" t="s">
        <v>803</v>
      </c>
      <c r="D1253" t="s">
        <v>1644</v>
      </c>
      <c r="E1253" t="s">
        <v>1792</v>
      </c>
      <c r="F1253">
        <v>2</v>
      </c>
      <c r="G1253">
        <v>875.2</v>
      </c>
      <c r="H1253">
        <v>0.19</v>
      </c>
      <c r="I1253" t="s">
        <v>1824</v>
      </c>
      <c r="J1253">
        <v>1417.8240000000001</v>
      </c>
    </row>
    <row r="1254" spans="1:10" x14ac:dyDescent="0.3">
      <c r="A1254" t="s">
        <v>3078</v>
      </c>
      <c r="B1254" s="2">
        <v>45345</v>
      </c>
      <c r="C1254" t="s">
        <v>963</v>
      </c>
      <c r="D1254" t="s">
        <v>1720</v>
      </c>
      <c r="E1254" t="s">
        <v>1752</v>
      </c>
      <c r="F1254">
        <v>1</v>
      </c>
      <c r="G1254">
        <v>227.35</v>
      </c>
      <c r="H1254">
        <v>0.06</v>
      </c>
      <c r="I1254" t="s">
        <v>1829</v>
      </c>
      <c r="J1254">
        <v>213.709</v>
      </c>
    </row>
    <row r="1255" spans="1:10" x14ac:dyDescent="0.3">
      <c r="A1255" t="s">
        <v>3079</v>
      </c>
      <c r="B1255" s="2">
        <v>45235</v>
      </c>
      <c r="C1255" t="s">
        <v>684</v>
      </c>
      <c r="D1255" t="s">
        <v>1696</v>
      </c>
      <c r="E1255" t="s">
        <v>1757</v>
      </c>
      <c r="F1255">
        <v>1</v>
      </c>
      <c r="G1255">
        <v>842.46</v>
      </c>
      <c r="H1255">
        <v>0.05</v>
      </c>
      <c r="I1255" t="s">
        <v>1829</v>
      </c>
      <c r="J1255">
        <v>800.33699999999999</v>
      </c>
    </row>
    <row r="1256" spans="1:10" x14ac:dyDescent="0.3">
      <c r="A1256" t="s">
        <v>3080</v>
      </c>
      <c r="B1256" s="2">
        <v>45543</v>
      </c>
      <c r="C1256" t="s">
        <v>690</v>
      </c>
      <c r="D1256" t="s">
        <v>1620</v>
      </c>
      <c r="E1256" t="s">
        <v>1792</v>
      </c>
      <c r="F1256">
        <v>3</v>
      </c>
      <c r="G1256">
        <v>120.67</v>
      </c>
      <c r="H1256">
        <v>0.08</v>
      </c>
      <c r="I1256" t="s">
        <v>1829</v>
      </c>
      <c r="J1256">
        <v>333.04919999999998</v>
      </c>
    </row>
    <row r="1257" spans="1:10" x14ac:dyDescent="0.3">
      <c r="A1257" t="s">
        <v>3081</v>
      </c>
      <c r="B1257" s="2">
        <v>45402</v>
      </c>
      <c r="C1257" t="s">
        <v>1527</v>
      </c>
      <c r="D1257" t="s">
        <v>1588</v>
      </c>
      <c r="E1257" t="s">
        <v>1766</v>
      </c>
      <c r="F1257">
        <v>4</v>
      </c>
      <c r="G1257">
        <v>176.13</v>
      </c>
      <c r="H1257">
        <v>0.27</v>
      </c>
      <c r="I1257" t="s">
        <v>1826</v>
      </c>
      <c r="J1257">
        <v>514.29959999999994</v>
      </c>
    </row>
    <row r="1258" spans="1:10" x14ac:dyDescent="0.3">
      <c r="A1258" t="s">
        <v>3082</v>
      </c>
      <c r="B1258" s="2">
        <v>45671</v>
      </c>
      <c r="C1258" t="s">
        <v>1392</v>
      </c>
      <c r="D1258" t="s">
        <v>1674</v>
      </c>
      <c r="E1258" t="s">
        <v>1792</v>
      </c>
      <c r="F1258">
        <v>4</v>
      </c>
      <c r="G1258">
        <v>592.67999999999995</v>
      </c>
      <c r="H1258">
        <v>0.03</v>
      </c>
      <c r="I1258" t="s">
        <v>1824</v>
      </c>
      <c r="J1258">
        <v>2299.5983999999999</v>
      </c>
    </row>
    <row r="1259" spans="1:10" x14ac:dyDescent="0.3">
      <c r="A1259" t="s">
        <v>3083</v>
      </c>
      <c r="B1259" s="2">
        <v>45367</v>
      </c>
      <c r="C1259" t="s">
        <v>582</v>
      </c>
      <c r="D1259" t="s">
        <v>1688</v>
      </c>
      <c r="E1259" t="s">
        <v>1769</v>
      </c>
      <c r="F1259">
        <v>4</v>
      </c>
      <c r="G1259">
        <v>662.43</v>
      </c>
      <c r="H1259">
        <v>0.24</v>
      </c>
      <c r="I1259" t="s">
        <v>1826</v>
      </c>
      <c r="J1259">
        <v>2013.7872</v>
      </c>
    </row>
    <row r="1260" spans="1:10" x14ac:dyDescent="0.3">
      <c r="A1260" t="s">
        <v>3084</v>
      </c>
      <c r="B1260" s="2">
        <v>45488</v>
      </c>
      <c r="C1260" t="s">
        <v>441</v>
      </c>
      <c r="D1260" t="s">
        <v>1634</v>
      </c>
      <c r="E1260" t="s">
        <v>1782</v>
      </c>
      <c r="F1260">
        <v>3</v>
      </c>
      <c r="G1260">
        <v>518.35</v>
      </c>
      <c r="H1260">
        <v>0.21</v>
      </c>
      <c r="I1260" t="s">
        <v>1829</v>
      </c>
      <c r="J1260">
        <v>1228.4894999999999</v>
      </c>
    </row>
    <row r="1261" spans="1:10" x14ac:dyDescent="0.3">
      <c r="A1261" t="s">
        <v>3085</v>
      </c>
      <c r="B1261" s="2">
        <v>45509</v>
      </c>
      <c r="C1261" t="s">
        <v>978</v>
      </c>
      <c r="D1261" t="s">
        <v>1670</v>
      </c>
      <c r="E1261" t="s">
        <v>1773</v>
      </c>
      <c r="F1261">
        <v>1</v>
      </c>
      <c r="G1261">
        <v>85.58</v>
      </c>
      <c r="H1261">
        <v>0.1</v>
      </c>
      <c r="I1261" t="s">
        <v>1829</v>
      </c>
      <c r="J1261">
        <v>77.022000000000006</v>
      </c>
    </row>
    <row r="1262" spans="1:10" x14ac:dyDescent="0.3">
      <c r="A1262" t="s">
        <v>3086</v>
      </c>
      <c r="B1262" s="2">
        <v>45323</v>
      </c>
      <c r="C1262" t="s">
        <v>1136</v>
      </c>
      <c r="D1262" t="s">
        <v>1722</v>
      </c>
      <c r="E1262" t="s">
        <v>1757</v>
      </c>
      <c r="F1262">
        <v>4</v>
      </c>
      <c r="G1262">
        <v>800</v>
      </c>
      <c r="H1262">
        <v>0.2</v>
      </c>
      <c r="I1262" t="s">
        <v>1824</v>
      </c>
      <c r="J1262">
        <v>2560</v>
      </c>
    </row>
    <row r="1263" spans="1:10" x14ac:dyDescent="0.3">
      <c r="A1263" t="s">
        <v>3087</v>
      </c>
      <c r="B1263" s="2">
        <v>45889</v>
      </c>
      <c r="C1263" t="s">
        <v>520</v>
      </c>
      <c r="D1263" t="s">
        <v>1668</v>
      </c>
      <c r="E1263" t="s">
        <v>1789</v>
      </c>
      <c r="F1263">
        <v>3</v>
      </c>
      <c r="G1263">
        <v>118.25</v>
      </c>
      <c r="H1263">
        <v>0.26</v>
      </c>
      <c r="I1263" t="s">
        <v>1826</v>
      </c>
      <c r="J1263">
        <v>262.51499999999999</v>
      </c>
    </row>
    <row r="1264" spans="1:10" x14ac:dyDescent="0.3">
      <c r="A1264" t="s">
        <v>3088</v>
      </c>
      <c r="B1264" s="2">
        <v>45253</v>
      </c>
      <c r="C1264" t="s">
        <v>1307</v>
      </c>
      <c r="D1264" t="s">
        <v>1612</v>
      </c>
      <c r="E1264" t="s">
        <v>1801</v>
      </c>
      <c r="F1264">
        <v>1</v>
      </c>
      <c r="G1264">
        <v>223.25</v>
      </c>
      <c r="H1264">
        <v>0.28999999999999998</v>
      </c>
      <c r="I1264" t="s">
        <v>1824</v>
      </c>
      <c r="J1264">
        <v>158.50749999999999</v>
      </c>
    </row>
    <row r="1265" spans="1:10" x14ac:dyDescent="0.3">
      <c r="A1265" t="s">
        <v>3089</v>
      </c>
      <c r="B1265" s="2">
        <v>45530</v>
      </c>
      <c r="C1265" t="s">
        <v>1325</v>
      </c>
      <c r="D1265" t="s">
        <v>1612</v>
      </c>
      <c r="E1265" t="s">
        <v>1769</v>
      </c>
      <c r="F1265">
        <v>3</v>
      </c>
      <c r="G1265">
        <v>918.76</v>
      </c>
      <c r="H1265">
        <v>0.2</v>
      </c>
      <c r="I1265" t="s">
        <v>1826</v>
      </c>
      <c r="J1265">
        <v>2205.0239999999999</v>
      </c>
    </row>
    <row r="1266" spans="1:10" x14ac:dyDescent="0.3">
      <c r="A1266" t="s">
        <v>3090</v>
      </c>
      <c r="B1266" s="2">
        <v>45491</v>
      </c>
      <c r="C1266" t="s">
        <v>890</v>
      </c>
      <c r="D1266" t="s">
        <v>1716</v>
      </c>
      <c r="E1266" t="s">
        <v>1797</v>
      </c>
      <c r="F1266">
        <v>2</v>
      </c>
      <c r="G1266">
        <v>905.26</v>
      </c>
      <c r="H1266">
        <v>0.15</v>
      </c>
      <c r="I1266" t="s">
        <v>1829</v>
      </c>
      <c r="J1266">
        <v>1538.942</v>
      </c>
    </row>
    <row r="1267" spans="1:10" x14ac:dyDescent="0.3">
      <c r="A1267" t="s">
        <v>3091</v>
      </c>
      <c r="B1267" s="2">
        <v>45628</v>
      </c>
      <c r="C1267" t="s">
        <v>984</v>
      </c>
      <c r="D1267" t="s">
        <v>1580</v>
      </c>
      <c r="E1267" t="s">
        <v>1813</v>
      </c>
      <c r="F1267">
        <v>4</v>
      </c>
      <c r="G1267">
        <v>295.39999999999998</v>
      </c>
      <c r="H1267">
        <v>0.23</v>
      </c>
      <c r="I1267" t="s">
        <v>1826</v>
      </c>
      <c r="J1267">
        <v>909.83199999999999</v>
      </c>
    </row>
    <row r="1268" spans="1:10" x14ac:dyDescent="0.3">
      <c r="A1268" t="s">
        <v>3092</v>
      </c>
      <c r="B1268" s="2">
        <v>45861</v>
      </c>
      <c r="C1268" t="s">
        <v>314</v>
      </c>
      <c r="D1268" t="s">
        <v>1736</v>
      </c>
      <c r="E1268" t="s">
        <v>1773</v>
      </c>
      <c r="F1268">
        <v>1</v>
      </c>
      <c r="G1268">
        <v>252.18</v>
      </c>
      <c r="H1268">
        <v>0.23</v>
      </c>
      <c r="I1268" t="s">
        <v>1826</v>
      </c>
      <c r="J1268">
        <v>194.17859999999999</v>
      </c>
    </row>
    <row r="1269" spans="1:10" x14ac:dyDescent="0.3">
      <c r="A1269" t="s">
        <v>3093</v>
      </c>
      <c r="B1269" s="2">
        <v>45878</v>
      </c>
      <c r="C1269" t="s">
        <v>511</v>
      </c>
      <c r="D1269" t="s">
        <v>1742</v>
      </c>
      <c r="E1269" t="s">
        <v>1794</v>
      </c>
      <c r="F1269">
        <v>4</v>
      </c>
      <c r="G1269">
        <v>792.1</v>
      </c>
      <c r="H1269">
        <v>0.19</v>
      </c>
      <c r="I1269" t="s">
        <v>1829</v>
      </c>
      <c r="J1269">
        <v>2566.404</v>
      </c>
    </row>
    <row r="1270" spans="1:10" x14ac:dyDescent="0.3">
      <c r="A1270" t="s">
        <v>3094</v>
      </c>
      <c r="B1270" s="2">
        <v>45426</v>
      </c>
      <c r="C1270" t="s">
        <v>278</v>
      </c>
      <c r="D1270" t="s">
        <v>1724</v>
      </c>
      <c r="E1270" t="s">
        <v>1799</v>
      </c>
      <c r="F1270">
        <v>1</v>
      </c>
      <c r="G1270">
        <v>883.36</v>
      </c>
      <c r="H1270">
        <v>0.11</v>
      </c>
      <c r="I1270" t="s">
        <v>1826</v>
      </c>
      <c r="J1270">
        <v>786.19040000000007</v>
      </c>
    </row>
    <row r="1271" spans="1:10" x14ac:dyDescent="0.3">
      <c r="A1271" t="s">
        <v>3095</v>
      </c>
      <c r="B1271" s="2">
        <v>45231</v>
      </c>
      <c r="C1271" t="s">
        <v>878</v>
      </c>
      <c r="D1271" t="s">
        <v>1686</v>
      </c>
      <c r="E1271" t="s">
        <v>1752</v>
      </c>
      <c r="F1271">
        <v>4</v>
      </c>
      <c r="G1271">
        <v>305.95</v>
      </c>
      <c r="H1271">
        <v>0.08</v>
      </c>
      <c r="I1271" t="s">
        <v>1826</v>
      </c>
      <c r="J1271">
        <v>1125.896</v>
      </c>
    </row>
    <row r="1272" spans="1:10" x14ac:dyDescent="0.3">
      <c r="A1272" t="s">
        <v>3096</v>
      </c>
      <c r="B1272" s="2">
        <v>45609</v>
      </c>
      <c r="C1272" t="s">
        <v>1249</v>
      </c>
      <c r="D1272" t="s">
        <v>1664</v>
      </c>
      <c r="E1272" t="s">
        <v>1779</v>
      </c>
      <c r="F1272">
        <v>3</v>
      </c>
      <c r="G1272">
        <v>742.45</v>
      </c>
      <c r="H1272">
        <v>0.23</v>
      </c>
      <c r="I1272" t="s">
        <v>1829</v>
      </c>
      <c r="J1272">
        <v>1715.0595000000001</v>
      </c>
    </row>
    <row r="1273" spans="1:10" x14ac:dyDescent="0.3">
      <c r="A1273" t="s">
        <v>3097</v>
      </c>
      <c r="B1273" s="2">
        <v>45392</v>
      </c>
      <c r="C1273" t="s">
        <v>1112</v>
      </c>
      <c r="D1273" t="s">
        <v>1598</v>
      </c>
      <c r="E1273" t="s">
        <v>1810</v>
      </c>
      <c r="F1273">
        <v>3</v>
      </c>
      <c r="G1273">
        <v>336.1</v>
      </c>
      <c r="H1273">
        <v>0.12</v>
      </c>
      <c r="I1273" t="s">
        <v>1829</v>
      </c>
      <c r="J1273">
        <v>887.30400000000009</v>
      </c>
    </row>
    <row r="1274" spans="1:10" x14ac:dyDescent="0.3">
      <c r="A1274" t="s">
        <v>3098</v>
      </c>
      <c r="B1274" s="2">
        <v>45876</v>
      </c>
      <c r="C1274" t="s">
        <v>1281</v>
      </c>
      <c r="D1274" t="s">
        <v>1606</v>
      </c>
      <c r="E1274" t="s">
        <v>1779</v>
      </c>
      <c r="F1274">
        <v>3</v>
      </c>
      <c r="G1274">
        <v>310.36</v>
      </c>
      <c r="H1274">
        <v>0.14000000000000001</v>
      </c>
      <c r="I1274" t="s">
        <v>1829</v>
      </c>
      <c r="J1274">
        <v>800.72879999999998</v>
      </c>
    </row>
    <row r="1275" spans="1:10" x14ac:dyDescent="0.3">
      <c r="A1275" t="s">
        <v>3099</v>
      </c>
      <c r="B1275" s="2">
        <v>45772</v>
      </c>
      <c r="C1275" t="s">
        <v>887</v>
      </c>
      <c r="D1275" t="s">
        <v>1744</v>
      </c>
      <c r="E1275" t="s">
        <v>1782</v>
      </c>
      <c r="F1275">
        <v>3</v>
      </c>
      <c r="G1275">
        <v>992.81</v>
      </c>
      <c r="H1275">
        <v>0.04</v>
      </c>
      <c r="I1275" t="s">
        <v>1826</v>
      </c>
      <c r="J1275">
        <v>2859.2928000000002</v>
      </c>
    </row>
    <row r="1276" spans="1:10" x14ac:dyDescent="0.3">
      <c r="A1276" t="s">
        <v>3100</v>
      </c>
      <c r="B1276" s="2">
        <v>45217</v>
      </c>
      <c r="C1276" t="s">
        <v>648</v>
      </c>
      <c r="D1276" t="s">
        <v>1668</v>
      </c>
      <c r="E1276" t="s">
        <v>1792</v>
      </c>
      <c r="F1276">
        <v>3</v>
      </c>
      <c r="G1276">
        <v>257.11</v>
      </c>
      <c r="H1276">
        <v>0.26</v>
      </c>
      <c r="I1276" t="s">
        <v>1829</v>
      </c>
      <c r="J1276">
        <v>570.78420000000006</v>
      </c>
    </row>
    <row r="1277" spans="1:10" x14ac:dyDescent="0.3">
      <c r="A1277" t="s">
        <v>3101</v>
      </c>
      <c r="B1277" s="2">
        <v>45739</v>
      </c>
      <c r="C1277" t="s">
        <v>713</v>
      </c>
      <c r="D1277" t="s">
        <v>1738</v>
      </c>
      <c r="E1277" t="s">
        <v>1794</v>
      </c>
      <c r="F1277">
        <v>4</v>
      </c>
      <c r="G1277">
        <v>816.29</v>
      </c>
      <c r="H1277">
        <v>0.24</v>
      </c>
      <c r="I1277" t="s">
        <v>1826</v>
      </c>
      <c r="J1277">
        <v>2481.5216</v>
      </c>
    </row>
    <row r="1278" spans="1:10" x14ac:dyDescent="0.3">
      <c r="A1278" t="s">
        <v>3102</v>
      </c>
      <c r="B1278" s="2">
        <v>45272</v>
      </c>
      <c r="C1278" t="s">
        <v>422</v>
      </c>
      <c r="D1278" t="s">
        <v>1668</v>
      </c>
      <c r="E1278" t="s">
        <v>1794</v>
      </c>
      <c r="F1278">
        <v>4</v>
      </c>
      <c r="G1278">
        <v>755.82</v>
      </c>
      <c r="H1278">
        <v>0.22</v>
      </c>
      <c r="I1278" t="s">
        <v>1829</v>
      </c>
      <c r="J1278">
        <v>2358.1583999999998</v>
      </c>
    </row>
    <row r="1279" spans="1:10" x14ac:dyDescent="0.3">
      <c r="A1279" t="s">
        <v>3103</v>
      </c>
      <c r="B1279" s="2">
        <v>45524</v>
      </c>
      <c r="C1279" t="s">
        <v>23</v>
      </c>
      <c r="D1279" t="s">
        <v>1543</v>
      </c>
      <c r="E1279" t="s">
        <v>1799</v>
      </c>
      <c r="F1279">
        <v>1</v>
      </c>
      <c r="G1279">
        <v>449.6</v>
      </c>
      <c r="H1279">
        <v>0.01</v>
      </c>
      <c r="I1279" t="s">
        <v>1826</v>
      </c>
      <c r="J1279">
        <v>445.10399999999998</v>
      </c>
    </row>
    <row r="1280" spans="1:10" x14ac:dyDescent="0.3">
      <c r="A1280" t="s">
        <v>3104</v>
      </c>
      <c r="B1280" s="2">
        <v>45481</v>
      </c>
      <c r="C1280" t="s">
        <v>1101</v>
      </c>
      <c r="D1280" t="s">
        <v>1576</v>
      </c>
      <c r="E1280" t="s">
        <v>1752</v>
      </c>
      <c r="F1280">
        <v>2</v>
      </c>
      <c r="G1280">
        <v>779.29</v>
      </c>
      <c r="H1280">
        <v>0.12</v>
      </c>
      <c r="I1280" t="s">
        <v>1829</v>
      </c>
      <c r="J1280">
        <v>1371.5504000000001</v>
      </c>
    </row>
    <row r="1281" spans="1:10" x14ac:dyDescent="0.3">
      <c r="A1281" t="s">
        <v>3105</v>
      </c>
      <c r="B1281" s="2">
        <v>45267</v>
      </c>
      <c r="C1281" t="s">
        <v>1431</v>
      </c>
      <c r="D1281" t="s">
        <v>1702</v>
      </c>
      <c r="E1281" t="s">
        <v>1807</v>
      </c>
      <c r="F1281">
        <v>1</v>
      </c>
      <c r="G1281">
        <v>748.75</v>
      </c>
      <c r="H1281">
        <v>0.1</v>
      </c>
      <c r="I1281" t="s">
        <v>1829</v>
      </c>
      <c r="J1281">
        <v>673.875</v>
      </c>
    </row>
    <row r="1282" spans="1:10" x14ac:dyDescent="0.3">
      <c r="A1282" t="s">
        <v>3106</v>
      </c>
      <c r="B1282" s="2">
        <v>45328</v>
      </c>
      <c r="C1282" t="s">
        <v>598</v>
      </c>
      <c r="D1282" t="s">
        <v>1726</v>
      </c>
      <c r="E1282" t="s">
        <v>1752</v>
      </c>
      <c r="F1282">
        <v>2</v>
      </c>
      <c r="G1282">
        <v>121.67</v>
      </c>
      <c r="H1282">
        <v>0.08</v>
      </c>
      <c r="I1282" t="s">
        <v>1829</v>
      </c>
      <c r="J1282">
        <v>223.87280000000001</v>
      </c>
    </row>
    <row r="1283" spans="1:10" x14ac:dyDescent="0.3">
      <c r="A1283" t="s">
        <v>3107</v>
      </c>
      <c r="B1283" s="2">
        <v>45787</v>
      </c>
      <c r="C1283" t="s">
        <v>1513</v>
      </c>
      <c r="D1283" t="s">
        <v>1646</v>
      </c>
      <c r="E1283" t="s">
        <v>1801</v>
      </c>
      <c r="F1283">
        <v>3</v>
      </c>
      <c r="G1283">
        <v>225.14</v>
      </c>
      <c r="H1283">
        <v>0.15</v>
      </c>
      <c r="I1283" t="s">
        <v>1829</v>
      </c>
      <c r="J1283">
        <v>574.10699999999997</v>
      </c>
    </row>
    <row r="1284" spans="1:10" x14ac:dyDescent="0.3">
      <c r="A1284" t="s">
        <v>3108</v>
      </c>
      <c r="B1284" s="2">
        <v>45876</v>
      </c>
      <c r="C1284" t="s">
        <v>1011</v>
      </c>
      <c r="D1284" t="s">
        <v>1606</v>
      </c>
      <c r="E1284" t="s">
        <v>1813</v>
      </c>
      <c r="F1284">
        <v>1</v>
      </c>
      <c r="G1284">
        <v>654.17999999999995</v>
      </c>
      <c r="H1284">
        <v>0.19</v>
      </c>
      <c r="I1284" t="s">
        <v>1826</v>
      </c>
      <c r="J1284">
        <v>529.88580000000002</v>
      </c>
    </row>
    <row r="1285" spans="1:10" x14ac:dyDescent="0.3">
      <c r="A1285" t="s">
        <v>3109</v>
      </c>
      <c r="B1285" s="2">
        <v>45552</v>
      </c>
      <c r="C1285" t="s">
        <v>218</v>
      </c>
      <c r="D1285" t="s">
        <v>1690</v>
      </c>
      <c r="E1285" t="s">
        <v>1773</v>
      </c>
      <c r="F1285">
        <v>2</v>
      </c>
      <c r="G1285">
        <v>504.98</v>
      </c>
      <c r="H1285">
        <v>0.08</v>
      </c>
      <c r="I1285" t="s">
        <v>1829</v>
      </c>
      <c r="J1285">
        <v>929.16320000000007</v>
      </c>
    </row>
    <row r="1286" spans="1:10" x14ac:dyDescent="0.3">
      <c r="A1286" t="s">
        <v>3110</v>
      </c>
      <c r="B1286" s="2">
        <v>45823</v>
      </c>
      <c r="C1286" t="s">
        <v>1181</v>
      </c>
      <c r="D1286" t="s">
        <v>1656</v>
      </c>
      <c r="E1286" t="s">
        <v>1782</v>
      </c>
      <c r="F1286">
        <v>2</v>
      </c>
      <c r="G1286">
        <v>623.20000000000005</v>
      </c>
      <c r="H1286">
        <v>0.14000000000000001</v>
      </c>
      <c r="I1286" t="s">
        <v>1829</v>
      </c>
      <c r="J1286">
        <v>1071.904</v>
      </c>
    </row>
    <row r="1287" spans="1:10" x14ac:dyDescent="0.3">
      <c r="A1287" t="s">
        <v>3111</v>
      </c>
      <c r="B1287" s="2">
        <v>45622</v>
      </c>
      <c r="C1287" t="s">
        <v>1023</v>
      </c>
      <c r="D1287" t="s">
        <v>1555</v>
      </c>
      <c r="E1287" t="s">
        <v>1804</v>
      </c>
      <c r="F1287">
        <v>2</v>
      </c>
      <c r="G1287">
        <v>530.54</v>
      </c>
      <c r="H1287">
        <v>0.28000000000000003</v>
      </c>
      <c r="I1287" t="s">
        <v>1829</v>
      </c>
      <c r="J1287">
        <v>763.97759999999994</v>
      </c>
    </row>
    <row r="1288" spans="1:10" x14ac:dyDescent="0.3">
      <c r="A1288" t="s">
        <v>3112</v>
      </c>
      <c r="B1288" s="2">
        <v>45810</v>
      </c>
      <c r="C1288" t="s">
        <v>1142</v>
      </c>
      <c r="D1288" t="s">
        <v>1543</v>
      </c>
      <c r="E1288" t="s">
        <v>1804</v>
      </c>
      <c r="F1288">
        <v>3</v>
      </c>
      <c r="G1288">
        <v>279.45</v>
      </c>
      <c r="H1288">
        <v>0.15</v>
      </c>
      <c r="I1288" t="s">
        <v>1829</v>
      </c>
      <c r="J1288">
        <v>712.59749999999985</v>
      </c>
    </row>
    <row r="1289" spans="1:10" x14ac:dyDescent="0.3">
      <c r="A1289" t="s">
        <v>3113</v>
      </c>
      <c r="B1289" s="2">
        <v>45645</v>
      </c>
      <c r="C1289" t="s">
        <v>849</v>
      </c>
      <c r="D1289" t="s">
        <v>1572</v>
      </c>
      <c r="E1289" t="s">
        <v>1782</v>
      </c>
      <c r="F1289">
        <v>3</v>
      </c>
      <c r="G1289">
        <v>906.99</v>
      </c>
      <c r="H1289">
        <v>0.26</v>
      </c>
      <c r="I1289" t="s">
        <v>1829</v>
      </c>
      <c r="J1289">
        <v>2013.5178000000001</v>
      </c>
    </row>
    <row r="1290" spans="1:10" x14ac:dyDescent="0.3">
      <c r="A1290" t="s">
        <v>3114</v>
      </c>
      <c r="B1290" s="2">
        <v>45749</v>
      </c>
      <c r="C1290" t="s">
        <v>258</v>
      </c>
      <c r="D1290" t="s">
        <v>1708</v>
      </c>
      <c r="E1290" t="s">
        <v>1807</v>
      </c>
      <c r="F1290">
        <v>4</v>
      </c>
      <c r="G1290">
        <v>408.76</v>
      </c>
      <c r="H1290">
        <v>0.12</v>
      </c>
      <c r="I1290" t="s">
        <v>1829</v>
      </c>
      <c r="J1290">
        <v>1438.8352</v>
      </c>
    </row>
    <row r="1291" spans="1:10" x14ac:dyDescent="0.3">
      <c r="A1291" t="s">
        <v>3115</v>
      </c>
      <c r="B1291" s="2">
        <v>45537</v>
      </c>
      <c r="C1291" t="s">
        <v>585</v>
      </c>
      <c r="D1291" t="s">
        <v>1620</v>
      </c>
      <c r="E1291" t="s">
        <v>1786</v>
      </c>
      <c r="F1291">
        <v>2</v>
      </c>
      <c r="G1291">
        <v>117.34</v>
      </c>
      <c r="H1291">
        <v>0.09</v>
      </c>
      <c r="I1291" t="s">
        <v>1826</v>
      </c>
      <c r="J1291">
        <v>213.55879999999999</v>
      </c>
    </row>
    <row r="1292" spans="1:10" x14ac:dyDescent="0.3">
      <c r="A1292" t="s">
        <v>3116</v>
      </c>
      <c r="B1292" s="2">
        <v>45376</v>
      </c>
      <c r="C1292" t="s">
        <v>559</v>
      </c>
      <c r="D1292" t="s">
        <v>1730</v>
      </c>
      <c r="E1292" t="s">
        <v>1799</v>
      </c>
      <c r="F1292">
        <v>3</v>
      </c>
      <c r="G1292">
        <v>690.27</v>
      </c>
      <c r="H1292">
        <v>7.0000000000000007E-2</v>
      </c>
      <c r="I1292" t="s">
        <v>1826</v>
      </c>
      <c r="J1292">
        <v>1925.8533</v>
      </c>
    </row>
    <row r="1293" spans="1:10" x14ac:dyDescent="0.3">
      <c r="A1293" t="s">
        <v>3117</v>
      </c>
      <c r="B1293" s="2">
        <v>45709</v>
      </c>
      <c r="C1293" t="s">
        <v>381</v>
      </c>
      <c r="D1293" t="s">
        <v>1604</v>
      </c>
      <c r="E1293" t="s">
        <v>1807</v>
      </c>
      <c r="F1293">
        <v>4</v>
      </c>
      <c r="G1293">
        <v>377.18</v>
      </c>
      <c r="H1293">
        <v>0.24</v>
      </c>
      <c r="I1293" t="s">
        <v>1826</v>
      </c>
      <c r="J1293">
        <v>1146.6271999999999</v>
      </c>
    </row>
    <row r="1294" spans="1:10" x14ac:dyDescent="0.3">
      <c r="A1294" t="s">
        <v>3118</v>
      </c>
      <c r="B1294" s="2">
        <v>45446</v>
      </c>
      <c r="C1294" t="s">
        <v>393</v>
      </c>
      <c r="D1294" t="s">
        <v>1628</v>
      </c>
      <c r="E1294" t="s">
        <v>1752</v>
      </c>
      <c r="F1294">
        <v>1</v>
      </c>
      <c r="G1294">
        <v>70.52</v>
      </c>
      <c r="H1294">
        <v>0.08</v>
      </c>
      <c r="I1294" t="s">
        <v>1829</v>
      </c>
      <c r="J1294">
        <v>64.878399999999999</v>
      </c>
    </row>
    <row r="1295" spans="1:10" x14ac:dyDescent="0.3">
      <c r="A1295" t="s">
        <v>3119</v>
      </c>
      <c r="B1295" s="2">
        <v>45330</v>
      </c>
      <c r="C1295" t="s">
        <v>875</v>
      </c>
      <c r="D1295" t="s">
        <v>1624</v>
      </c>
      <c r="E1295" t="s">
        <v>1786</v>
      </c>
      <c r="F1295">
        <v>1</v>
      </c>
      <c r="G1295">
        <v>40.25</v>
      </c>
      <c r="H1295">
        <v>0.1</v>
      </c>
      <c r="I1295" t="s">
        <v>1826</v>
      </c>
      <c r="J1295">
        <v>36.225000000000001</v>
      </c>
    </row>
    <row r="1296" spans="1:10" x14ac:dyDescent="0.3">
      <c r="A1296" t="s">
        <v>3120</v>
      </c>
      <c r="B1296" s="2">
        <v>45388</v>
      </c>
      <c r="C1296" t="s">
        <v>746</v>
      </c>
      <c r="D1296" t="s">
        <v>1726</v>
      </c>
      <c r="E1296" t="s">
        <v>1792</v>
      </c>
      <c r="F1296">
        <v>3</v>
      </c>
      <c r="G1296">
        <v>539.44000000000005</v>
      </c>
      <c r="H1296">
        <v>0.05</v>
      </c>
      <c r="I1296" t="s">
        <v>1829</v>
      </c>
      <c r="J1296">
        <v>1537.404</v>
      </c>
    </row>
    <row r="1297" spans="1:10" x14ac:dyDescent="0.3">
      <c r="A1297" t="s">
        <v>3121</v>
      </c>
      <c r="B1297" s="2">
        <v>45313</v>
      </c>
      <c r="C1297" t="s">
        <v>791</v>
      </c>
      <c r="D1297" t="s">
        <v>1668</v>
      </c>
      <c r="E1297" t="s">
        <v>1769</v>
      </c>
      <c r="F1297">
        <v>3</v>
      </c>
      <c r="G1297">
        <v>543.49</v>
      </c>
      <c r="H1297">
        <v>0.05</v>
      </c>
      <c r="I1297" t="s">
        <v>1826</v>
      </c>
      <c r="J1297">
        <v>1548.9465</v>
      </c>
    </row>
    <row r="1298" spans="1:10" x14ac:dyDescent="0.3">
      <c r="A1298" t="s">
        <v>3122</v>
      </c>
      <c r="B1298" s="2">
        <v>45221</v>
      </c>
      <c r="C1298" t="s">
        <v>1020</v>
      </c>
      <c r="D1298" t="s">
        <v>1560</v>
      </c>
      <c r="E1298" t="s">
        <v>1776</v>
      </c>
      <c r="F1298">
        <v>4</v>
      </c>
      <c r="G1298">
        <v>547.21</v>
      </c>
      <c r="H1298">
        <v>0.1</v>
      </c>
      <c r="I1298" t="s">
        <v>1829</v>
      </c>
      <c r="J1298">
        <v>1969.9559999999999</v>
      </c>
    </row>
    <row r="1299" spans="1:10" x14ac:dyDescent="0.3">
      <c r="A1299" t="s">
        <v>3123</v>
      </c>
      <c r="B1299" s="2">
        <v>45619</v>
      </c>
      <c r="C1299" t="s">
        <v>773</v>
      </c>
      <c r="D1299" t="s">
        <v>1678</v>
      </c>
      <c r="E1299" t="s">
        <v>1757</v>
      </c>
      <c r="F1299">
        <v>2</v>
      </c>
      <c r="G1299">
        <v>892.46</v>
      </c>
      <c r="H1299">
        <v>7.0000000000000007E-2</v>
      </c>
      <c r="I1299" t="s">
        <v>1826</v>
      </c>
      <c r="J1299">
        <v>1659.9756</v>
      </c>
    </row>
    <row r="1300" spans="1:10" x14ac:dyDescent="0.3">
      <c r="A1300" t="s">
        <v>3124</v>
      </c>
      <c r="B1300" s="2">
        <v>45286</v>
      </c>
      <c r="C1300" t="s">
        <v>1208</v>
      </c>
      <c r="D1300" t="s">
        <v>1600</v>
      </c>
      <c r="E1300" t="s">
        <v>1782</v>
      </c>
      <c r="F1300">
        <v>2</v>
      </c>
      <c r="G1300">
        <v>853.41</v>
      </c>
      <c r="H1300">
        <v>0.25</v>
      </c>
      <c r="I1300" t="s">
        <v>1824</v>
      </c>
      <c r="J1300">
        <v>1280.115</v>
      </c>
    </row>
    <row r="1301" spans="1:10" x14ac:dyDescent="0.3">
      <c r="A1301" t="s">
        <v>3125</v>
      </c>
      <c r="B1301" s="2">
        <v>45451</v>
      </c>
      <c r="C1301" t="s">
        <v>387</v>
      </c>
      <c r="D1301" t="s">
        <v>1712</v>
      </c>
      <c r="E1301" t="s">
        <v>1779</v>
      </c>
      <c r="F1301">
        <v>1</v>
      </c>
      <c r="G1301">
        <v>162.13999999999999</v>
      </c>
      <c r="H1301">
        <v>7.0000000000000007E-2</v>
      </c>
      <c r="I1301" t="s">
        <v>1826</v>
      </c>
      <c r="J1301">
        <v>150.7902</v>
      </c>
    </row>
    <row r="1302" spans="1:10" x14ac:dyDescent="0.3">
      <c r="A1302" t="s">
        <v>3126</v>
      </c>
      <c r="B1302" s="2">
        <v>45478</v>
      </c>
      <c r="C1302" t="s">
        <v>496</v>
      </c>
      <c r="D1302" t="s">
        <v>1740</v>
      </c>
      <c r="E1302" t="s">
        <v>1804</v>
      </c>
      <c r="F1302">
        <v>1</v>
      </c>
      <c r="G1302">
        <v>893.14</v>
      </c>
      <c r="H1302">
        <v>0.09</v>
      </c>
      <c r="I1302" t="s">
        <v>1824</v>
      </c>
      <c r="J1302">
        <v>812.75739999999996</v>
      </c>
    </row>
    <row r="1303" spans="1:10" x14ac:dyDescent="0.3">
      <c r="A1303" t="s">
        <v>3127</v>
      </c>
      <c r="B1303" s="2">
        <v>45528</v>
      </c>
      <c r="C1303" t="s">
        <v>366</v>
      </c>
      <c r="D1303" t="s">
        <v>1616</v>
      </c>
      <c r="E1303" t="s">
        <v>1782</v>
      </c>
      <c r="F1303">
        <v>4</v>
      </c>
      <c r="G1303">
        <v>349.07</v>
      </c>
      <c r="H1303">
        <v>0.28000000000000003</v>
      </c>
      <c r="I1303" t="s">
        <v>1824</v>
      </c>
      <c r="J1303">
        <v>1005.3216</v>
      </c>
    </row>
    <row r="1304" spans="1:10" x14ac:dyDescent="0.3">
      <c r="A1304" t="s">
        <v>3128</v>
      </c>
      <c r="B1304" s="2">
        <v>45418</v>
      </c>
      <c r="C1304" t="s">
        <v>899</v>
      </c>
      <c r="D1304" t="s">
        <v>1710</v>
      </c>
      <c r="E1304" t="s">
        <v>1797</v>
      </c>
      <c r="F1304">
        <v>1</v>
      </c>
      <c r="G1304">
        <v>747.9</v>
      </c>
      <c r="H1304">
        <v>0.21</v>
      </c>
      <c r="I1304" t="s">
        <v>1829</v>
      </c>
      <c r="J1304">
        <v>590.84100000000001</v>
      </c>
    </row>
    <row r="1305" spans="1:10" x14ac:dyDescent="0.3">
      <c r="A1305" t="s">
        <v>3129</v>
      </c>
      <c r="B1305" s="2">
        <v>45478</v>
      </c>
      <c r="C1305" t="s">
        <v>127</v>
      </c>
      <c r="D1305" t="s">
        <v>1710</v>
      </c>
      <c r="E1305" t="s">
        <v>1776</v>
      </c>
      <c r="F1305">
        <v>3</v>
      </c>
      <c r="G1305">
        <v>438.92</v>
      </c>
      <c r="H1305">
        <v>0.21</v>
      </c>
      <c r="I1305" t="s">
        <v>1824</v>
      </c>
      <c r="J1305">
        <v>1040.2403999999999</v>
      </c>
    </row>
    <row r="1306" spans="1:10" x14ac:dyDescent="0.3">
      <c r="A1306" t="s">
        <v>3130</v>
      </c>
      <c r="B1306" s="2">
        <v>45232</v>
      </c>
      <c r="C1306" t="s">
        <v>425</v>
      </c>
      <c r="D1306" t="s">
        <v>1702</v>
      </c>
      <c r="E1306" t="s">
        <v>1769</v>
      </c>
      <c r="F1306">
        <v>4</v>
      </c>
      <c r="G1306">
        <v>665.38</v>
      </c>
      <c r="H1306">
        <v>0.18</v>
      </c>
      <c r="I1306" t="s">
        <v>1824</v>
      </c>
      <c r="J1306">
        <v>2182.4463999999998</v>
      </c>
    </row>
    <row r="1307" spans="1:10" x14ac:dyDescent="0.3">
      <c r="A1307" t="s">
        <v>3131</v>
      </c>
      <c r="B1307" s="2">
        <v>45616</v>
      </c>
      <c r="C1307" t="s">
        <v>23</v>
      </c>
      <c r="D1307" t="s">
        <v>1668</v>
      </c>
      <c r="E1307" t="s">
        <v>1810</v>
      </c>
      <c r="F1307">
        <v>1</v>
      </c>
      <c r="G1307">
        <v>146.49</v>
      </c>
      <c r="H1307">
        <v>0.28000000000000003</v>
      </c>
      <c r="I1307" t="s">
        <v>1824</v>
      </c>
      <c r="J1307">
        <v>105.47280000000001</v>
      </c>
    </row>
    <row r="1308" spans="1:10" x14ac:dyDescent="0.3">
      <c r="A1308" t="s">
        <v>3132</v>
      </c>
      <c r="B1308" s="2">
        <v>45774</v>
      </c>
      <c r="C1308" t="s">
        <v>472</v>
      </c>
      <c r="D1308" t="s">
        <v>1624</v>
      </c>
      <c r="E1308" t="s">
        <v>1801</v>
      </c>
      <c r="F1308">
        <v>2</v>
      </c>
      <c r="G1308">
        <v>235.39</v>
      </c>
      <c r="H1308">
        <v>0.27</v>
      </c>
      <c r="I1308" t="s">
        <v>1829</v>
      </c>
      <c r="J1308">
        <v>343.6694</v>
      </c>
    </row>
    <row r="1309" spans="1:10" x14ac:dyDescent="0.3">
      <c r="A1309" t="s">
        <v>3133</v>
      </c>
      <c r="B1309" s="2">
        <v>45651</v>
      </c>
      <c r="C1309" t="s">
        <v>118</v>
      </c>
      <c r="D1309" t="s">
        <v>1670</v>
      </c>
      <c r="E1309" t="s">
        <v>1773</v>
      </c>
      <c r="F1309">
        <v>3</v>
      </c>
      <c r="G1309">
        <v>38.07</v>
      </c>
      <c r="H1309">
        <v>0.09</v>
      </c>
      <c r="I1309" t="s">
        <v>1826</v>
      </c>
      <c r="J1309">
        <v>103.9311</v>
      </c>
    </row>
    <row r="1310" spans="1:10" x14ac:dyDescent="0.3">
      <c r="A1310" t="s">
        <v>3134</v>
      </c>
      <c r="B1310" s="2">
        <v>45902</v>
      </c>
      <c r="C1310" t="s">
        <v>1254</v>
      </c>
      <c r="D1310" t="s">
        <v>1616</v>
      </c>
      <c r="E1310" t="s">
        <v>1769</v>
      </c>
      <c r="F1310">
        <v>2</v>
      </c>
      <c r="G1310">
        <v>511.7</v>
      </c>
      <c r="H1310">
        <v>0.12</v>
      </c>
      <c r="I1310" t="s">
        <v>1829</v>
      </c>
      <c r="J1310">
        <v>900.59199999999998</v>
      </c>
    </row>
    <row r="1311" spans="1:10" x14ac:dyDescent="0.3">
      <c r="A1311" t="s">
        <v>3135</v>
      </c>
      <c r="B1311" s="2">
        <v>45401</v>
      </c>
      <c r="C1311" t="s">
        <v>332</v>
      </c>
      <c r="D1311" t="s">
        <v>1698</v>
      </c>
      <c r="E1311" t="s">
        <v>1782</v>
      </c>
      <c r="F1311">
        <v>4</v>
      </c>
      <c r="G1311">
        <v>488.72</v>
      </c>
      <c r="H1311">
        <v>0.23</v>
      </c>
      <c r="I1311" t="s">
        <v>1826</v>
      </c>
      <c r="J1311">
        <v>1505.2575999999999</v>
      </c>
    </row>
    <row r="1312" spans="1:10" x14ac:dyDescent="0.3">
      <c r="A1312" t="s">
        <v>3136</v>
      </c>
      <c r="B1312" s="2">
        <v>45717</v>
      </c>
      <c r="C1312" t="s">
        <v>1220</v>
      </c>
      <c r="D1312" t="s">
        <v>1648</v>
      </c>
      <c r="E1312" t="s">
        <v>1794</v>
      </c>
      <c r="F1312">
        <v>2</v>
      </c>
      <c r="G1312">
        <v>520.45000000000005</v>
      </c>
      <c r="H1312">
        <v>0.11</v>
      </c>
      <c r="I1312" t="s">
        <v>1829</v>
      </c>
      <c r="J1312">
        <v>926.40100000000007</v>
      </c>
    </row>
    <row r="1313" spans="1:10" x14ac:dyDescent="0.3">
      <c r="A1313" t="s">
        <v>3137</v>
      </c>
      <c r="B1313" s="2">
        <v>45376</v>
      </c>
      <c r="C1313" t="s">
        <v>1340</v>
      </c>
      <c r="D1313" t="s">
        <v>1644</v>
      </c>
      <c r="E1313" t="s">
        <v>1773</v>
      </c>
      <c r="F1313">
        <v>1</v>
      </c>
      <c r="G1313">
        <v>340.9</v>
      </c>
      <c r="H1313">
        <v>0.28999999999999998</v>
      </c>
      <c r="I1313" t="s">
        <v>1824</v>
      </c>
      <c r="J1313">
        <v>242.03899999999999</v>
      </c>
    </row>
    <row r="1314" spans="1:10" x14ac:dyDescent="0.3">
      <c r="A1314" t="s">
        <v>3138</v>
      </c>
      <c r="B1314" s="2">
        <v>45576</v>
      </c>
      <c r="C1314" t="s">
        <v>1086</v>
      </c>
      <c r="D1314" t="s">
        <v>1610</v>
      </c>
      <c r="E1314" t="s">
        <v>1782</v>
      </c>
      <c r="F1314">
        <v>3</v>
      </c>
      <c r="G1314">
        <v>653.59</v>
      </c>
      <c r="H1314">
        <v>0.17</v>
      </c>
      <c r="I1314" t="s">
        <v>1829</v>
      </c>
      <c r="J1314">
        <v>1627.4391000000001</v>
      </c>
    </row>
    <row r="1315" spans="1:10" x14ac:dyDescent="0.3">
      <c r="A1315" t="s">
        <v>3139</v>
      </c>
      <c r="B1315" s="2">
        <v>45906</v>
      </c>
      <c r="C1315" t="s">
        <v>93</v>
      </c>
      <c r="D1315" t="s">
        <v>1600</v>
      </c>
      <c r="E1315" t="s">
        <v>1810</v>
      </c>
      <c r="F1315">
        <v>1</v>
      </c>
      <c r="G1315">
        <v>179.77</v>
      </c>
      <c r="H1315">
        <v>0.23</v>
      </c>
      <c r="I1315" t="s">
        <v>1829</v>
      </c>
      <c r="J1315">
        <v>138.4229</v>
      </c>
    </row>
    <row r="1316" spans="1:10" x14ac:dyDescent="0.3">
      <c r="A1316" t="s">
        <v>3140</v>
      </c>
      <c r="B1316" s="2">
        <v>45523</v>
      </c>
      <c r="C1316" t="s">
        <v>44</v>
      </c>
      <c r="D1316" t="s">
        <v>1543</v>
      </c>
      <c r="E1316" t="s">
        <v>1786</v>
      </c>
      <c r="F1316">
        <v>2</v>
      </c>
      <c r="G1316">
        <v>943.8</v>
      </c>
      <c r="H1316">
        <v>0.06</v>
      </c>
      <c r="I1316" t="s">
        <v>1824</v>
      </c>
      <c r="J1316">
        <v>1774.3440000000001</v>
      </c>
    </row>
    <row r="1317" spans="1:10" x14ac:dyDescent="0.3">
      <c r="A1317" t="s">
        <v>3141</v>
      </c>
      <c r="B1317" s="2">
        <v>45234</v>
      </c>
      <c r="C1317" t="s">
        <v>1272</v>
      </c>
      <c r="D1317" t="s">
        <v>1690</v>
      </c>
      <c r="E1317" t="s">
        <v>1801</v>
      </c>
      <c r="F1317">
        <v>2</v>
      </c>
      <c r="G1317">
        <v>985</v>
      </c>
      <c r="H1317">
        <v>0.25</v>
      </c>
      <c r="I1317" t="s">
        <v>1824</v>
      </c>
      <c r="J1317">
        <v>1477.5</v>
      </c>
    </row>
    <row r="1318" spans="1:10" x14ac:dyDescent="0.3">
      <c r="A1318" t="s">
        <v>3142</v>
      </c>
      <c r="B1318" s="2">
        <v>45405</v>
      </c>
      <c r="C1318" t="s">
        <v>1492</v>
      </c>
      <c r="D1318" t="s">
        <v>1724</v>
      </c>
      <c r="E1318" t="s">
        <v>1789</v>
      </c>
      <c r="F1318">
        <v>4</v>
      </c>
      <c r="G1318">
        <v>216.81</v>
      </c>
      <c r="H1318">
        <v>0.28999999999999998</v>
      </c>
      <c r="I1318" t="s">
        <v>1824</v>
      </c>
      <c r="J1318">
        <v>615.74040000000002</v>
      </c>
    </row>
    <row r="1319" spans="1:10" x14ac:dyDescent="0.3">
      <c r="A1319" t="s">
        <v>3143</v>
      </c>
      <c r="B1319" s="2">
        <v>45223</v>
      </c>
      <c r="C1319" t="s">
        <v>408</v>
      </c>
      <c r="D1319" t="s">
        <v>1676</v>
      </c>
      <c r="E1319" t="s">
        <v>1761</v>
      </c>
      <c r="F1319">
        <v>4</v>
      </c>
      <c r="G1319">
        <v>950.21</v>
      </c>
      <c r="H1319">
        <v>0.27</v>
      </c>
      <c r="I1319" t="s">
        <v>1829</v>
      </c>
      <c r="J1319">
        <v>2774.6131999999998</v>
      </c>
    </row>
    <row r="1320" spans="1:10" x14ac:dyDescent="0.3">
      <c r="A1320" t="s">
        <v>3144</v>
      </c>
      <c r="B1320" s="2">
        <v>45838</v>
      </c>
      <c r="C1320" t="s">
        <v>818</v>
      </c>
      <c r="D1320" t="s">
        <v>1644</v>
      </c>
      <c r="E1320" t="s">
        <v>1779</v>
      </c>
      <c r="F1320">
        <v>2</v>
      </c>
      <c r="G1320">
        <v>271.39999999999998</v>
      </c>
      <c r="H1320">
        <v>0.17</v>
      </c>
      <c r="I1320" t="s">
        <v>1826</v>
      </c>
      <c r="J1320">
        <v>450.52399999999989</v>
      </c>
    </row>
    <row r="1321" spans="1:10" x14ac:dyDescent="0.3">
      <c r="A1321" t="s">
        <v>3145</v>
      </c>
      <c r="B1321" s="2">
        <v>45883</v>
      </c>
      <c r="C1321" t="s">
        <v>559</v>
      </c>
      <c r="D1321" t="s">
        <v>1626</v>
      </c>
      <c r="E1321" t="s">
        <v>1782</v>
      </c>
      <c r="F1321">
        <v>4</v>
      </c>
      <c r="G1321">
        <v>708.19</v>
      </c>
      <c r="H1321">
        <v>0.1</v>
      </c>
      <c r="I1321" t="s">
        <v>1826</v>
      </c>
      <c r="J1321">
        <v>2549.4839999999999</v>
      </c>
    </row>
    <row r="1322" spans="1:10" x14ac:dyDescent="0.3">
      <c r="A1322" t="s">
        <v>3146</v>
      </c>
      <c r="B1322" s="2">
        <v>45788</v>
      </c>
      <c r="C1322" t="s">
        <v>1374</v>
      </c>
      <c r="D1322" t="s">
        <v>1656</v>
      </c>
      <c r="E1322" t="s">
        <v>1766</v>
      </c>
      <c r="F1322">
        <v>3</v>
      </c>
      <c r="G1322">
        <v>477.05</v>
      </c>
      <c r="H1322">
        <v>0.05</v>
      </c>
      <c r="I1322" t="s">
        <v>1826</v>
      </c>
      <c r="J1322">
        <v>1359.5925</v>
      </c>
    </row>
    <row r="1323" spans="1:10" x14ac:dyDescent="0.3">
      <c r="A1323" t="s">
        <v>3147</v>
      </c>
      <c r="B1323" s="2">
        <v>45383</v>
      </c>
      <c r="C1323" t="s">
        <v>969</v>
      </c>
      <c r="D1323" t="s">
        <v>1696</v>
      </c>
      <c r="E1323" t="s">
        <v>1786</v>
      </c>
      <c r="F1323">
        <v>3</v>
      </c>
      <c r="G1323">
        <v>627.29</v>
      </c>
      <c r="H1323">
        <v>0.27</v>
      </c>
      <c r="I1323" t="s">
        <v>1829</v>
      </c>
      <c r="J1323">
        <v>1373.7651000000001</v>
      </c>
    </row>
    <row r="1324" spans="1:10" x14ac:dyDescent="0.3">
      <c r="A1324" t="s">
        <v>3148</v>
      </c>
      <c r="B1324" s="2">
        <v>45335</v>
      </c>
      <c r="C1324" t="s">
        <v>960</v>
      </c>
      <c r="D1324" t="s">
        <v>1736</v>
      </c>
      <c r="E1324" t="s">
        <v>1792</v>
      </c>
      <c r="F1324">
        <v>3</v>
      </c>
      <c r="G1324">
        <v>206.84</v>
      </c>
      <c r="H1324">
        <v>0.19</v>
      </c>
      <c r="I1324" t="s">
        <v>1826</v>
      </c>
      <c r="J1324">
        <v>502.62119999999999</v>
      </c>
    </row>
    <row r="1325" spans="1:10" x14ac:dyDescent="0.3">
      <c r="A1325" t="s">
        <v>3149</v>
      </c>
      <c r="B1325" s="2">
        <v>45304</v>
      </c>
      <c r="C1325" t="s">
        <v>803</v>
      </c>
      <c r="D1325" t="s">
        <v>1608</v>
      </c>
      <c r="E1325" t="s">
        <v>1757</v>
      </c>
      <c r="F1325">
        <v>4</v>
      </c>
      <c r="G1325">
        <v>629.04999999999995</v>
      </c>
      <c r="H1325">
        <v>0.26</v>
      </c>
      <c r="I1325" t="s">
        <v>1824</v>
      </c>
      <c r="J1325">
        <v>1861.9880000000001</v>
      </c>
    </row>
    <row r="1326" spans="1:10" x14ac:dyDescent="0.3">
      <c r="A1326" t="s">
        <v>3150</v>
      </c>
      <c r="B1326" s="2">
        <v>45543</v>
      </c>
      <c r="C1326" t="s">
        <v>1357</v>
      </c>
      <c r="D1326" t="s">
        <v>1696</v>
      </c>
      <c r="E1326" t="s">
        <v>1807</v>
      </c>
      <c r="F1326">
        <v>4</v>
      </c>
      <c r="G1326">
        <v>529.04</v>
      </c>
      <c r="H1326">
        <v>0.1</v>
      </c>
      <c r="I1326" t="s">
        <v>1826</v>
      </c>
      <c r="J1326">
        <v>1904.5440000000001</v>
      </c>
    </row>
    <row r="1327" spans="1:10" x14ac:dyDescent="0.3">
      <c r="A1327" t="s">
        <v>3151</v>
      </c>
      <c r="B1327" s="2">
        <v>45326</v>
      </c>
      <c r="C1327" t="s">
        <v>1095</v>
      </c>
      <c r="D1327" t="s">
        <v>1608</v>
      </c>
      <c r="E1327" t="s">
        <v>1807</v>
      </c>
      <c r="F1327">
        <v>1</v>
      </c>
      <c r="G1327">
        <v>350.67</v>
      </c>
      <c r="H1327">
        <v>0.22</v>
      </c>
      <c r="I1327" t="s">
        <v>1826</v>
      </c>
      <c r="J1327">
        <v>273.52260000000001</v>
      </c>
    </row>
    <row r="1328" spans="1:10" x14ac:dyDescent="0.3">
      <c r="A1328" t="s">
        <v>3152</v>
      </c>
      <c r="B1328" s="2">
        <v>45498</v>
      </c>
      <c r="C1328" t="s">
        <v>1160</v>
      </c>
      <c r="D1328" t="s">
        <v>1738</v>
      </c>
      <c r="E1328" t="s">
        <v>1757</v>
      </c>
      <c r="F1328">
        <v>1</v>
      </c>
      <c r="G1328">
        <v>128.93</v>
      </c>
      <c r="H1328">
        <v>0.26</v>
      </c>
      <c r="I1328" t="s">
        <v>1824</v>
      </c>
      <c r="J1328">
        <v>95.408200000000008</v>
      </c>
    </row>
    <row r="1329" spans="1:10" x14ac:dyDescent="0.3">
      <c r="A1329" t="s">
        <v>3153</v>
      </c>
      <c r="B1329" s="2">
        <v>45544</v>
      </c>
      <c r="C1329" t="s">
        <v>490</v>
      </c>
      <c r="D1329" t="s">
        <v>1720</v>
      </c>
      <c r="E1329" t="s">
        <v>1801</v>
      </c>
      <c r="F1329">
        <v>2</v>
      </c>
      <c r="G1329">
        <v>384.92</v>
      </c>
      <c r="H1329">
        <v>0.09</v>
      </c>
      <c r="I1329" t="s">
        <v>1824</v>
      </c>
      <c r="J1329">
        <v>700.5544000000001</v>
      </c>
    </row>
    <row r="1330" spans="1:10" x14ac:dyDescent="0.3">
      <c r="A1330" t="s">
        <v>3154</v>
      </c>
      <c r="B1330" s="2">
        <v>45268</v>
      </c>
      <c r="C1330" t="s">
        <v>1050</v>
      </c>
      <c r="D1330" t="s">
        <v>1555</v>
      </c>
      <c r="E1330" t="s">
        <v>1782</v>
      </c>
      <c r="F1330">
        <v>3</v>
      </c>
      <c r="G1330">
        <v>120.77</v>
      </c>
      <c r="H1330">
        <v>0.28999999999999998</v>
      </c>
      <c r="I1330" t="s">
        <v>1826</v>
      </c>
      <c r="J1330">
        <v>257.24009999999998</v>
      </c>
    </row>
    <row r="1331" spans="1:10" x14ac:dyDescent="0.3">
      <c r="A1331" t="s">
        <v>3155</v>
      </c>
      <c r="B1331" s="2">
        <v>45824</v>
      </c>
      <c r="C1331" t="s">
        <v>719</v>
      </c>
      <c r="D1331" t="s">
        <v>1700</v>
      </c>
      <c r="E1331" t="s">
        <v>1807</v>
      </c>
      <c r="F1331">
        <v>4</v>
      </c>
      <c r="G1331">
        <v>661.39</v>
      </c>
      <c r="H1331">
        <v>7.0000000000000007E-2</v>
      </c>
      <c r="I1331" t="s">
        <v>1824</v>
      </c>
      <c r="J1331">
        <v>2460.3708000000001</v>
      </c>
    </row>
    <row r="1332" spans="1:10" x14ac:dyDescent="0.3">
      <c r="A1332" t="s">
        <v>3156</v>
      </c>
      <c r="B1332" s="2">
        <v>45261</v>
      </c>
      <c r="C1332" t="s">
        <v>1389</v>
      </c>
      <c r="D1332" t="s">
        <v>1672</v>
      </c>
      <c r="E1332" t="s">
        <v>1761</v>
      </c>
      <c r="F1332">
        <v>1</v>
      </c>
      <c r="G1332">
        <v>195.24</v>
      </c>
      <c r="H1332">
        <v>0.27</v>
      </c>
      <c r="I1332" t="s">
        <v>1826</v>
      </c>
      <c r="J1332">
        <v>142.52520000000001</v>
      </c>
    </row>
    <row r="1333" spans="1:10" x14ac:dyDescent="0.3">
      <c r="A1333" t="s">
        <v>3157</v>
      </c>
      <c r="B1333" s="2">
        <v>45233</v>
      </c>
      <c r="C1333" t="s">
        <v>27</v>
      </c>
      <c r="D1333" t="s">
        <v>1732</v>
      </c>
      <c r="E1333" t="s">
        <v>1810</v>
      </c>
      <c r="F1333">
        <v>2</v>
      </c>
      <c r="G1333">
        <v>177.4</v>
      </c>
      <c r="H1333">
        <v>0.19</v>
      </c>
      <c r="I1333" t="s">
        <v>1826</v>
      </c>
      <c r="J1333">
        <v>287.38799999999998</v>
      </c>
    </row>
    <row r="1334" spans="1:10" x14ac:dyDescent="0.3">
      <c r="A1334" t="s">
        <v>3158</v>
      </c>
      <c r="B1334" s="2">
        <v>45673</v>
      </c>
      <c r="C1334" t="s">
        <v>214</v>
      </c>
      <c r="D1334" t="s">
        <v>1744</v>
      </c>
      <c r="E1334" t="s">
        <v>1792</v>
      </c>
      <c r="F1334">
        <v>4</v>
      </c>
      <c r="G1334">
        <v>862.67</v>
      </c>
      <c r="H1334">
        <v>0.2</v>
      </c>
      <c r="I1334" t="s">
        <v>1826</v>
      </c>
      <c r="J1334">
        <v>2760.5439999999999</v>
      </c>
    </row>
    <row r="1335" spans="1:10" x14ac:dyDescent="0.3">
      <c r="A1335" t="s">
        <v>3159</v>
      </c>
      <c r="B1335" s="2">
        <v>45565</v>
      </c>
      <c r="C1335" t="s">
        <v>1374</v>
      </c>
      <c r="D1335" t="s">
        <v>1582</v>
      </c>
      <c r="E1335" t="s">
        <v>1776</v>
      </c>
      <c r="F1335">
        <v>1</v>
      </c>
      <c r="G1335">
        <v>55.04</v>
      </c>
      <c r="H1335">
        <v>0.01</v>
      </c>
      <c r="I1335" t="s">
        <v>1829</v>
      </c>
      <c r="J1335">
        <v>54.489600000000003</v>
      </c>
    </row>
    <row r="1336" spans="1:10" x14ac:dyDescent="0.3">
      <c r="A1336" t="s">
        <v>3160</v>
      </c>
      <c r="B1336" s="2">
        <v>45646</v>
      </c>
      <c r="C1336" t="s">
        <v>188</v>
      </c>
      <c r="D1336" t="s">
        <v>1638</v>
      </c>
      <c r="E1336" t="s">
        <v>1752</v>
      </c>
      <c r="F1336">
        <v>2</v>
      </c>
      <c r="G1336">
        <v>905.47</v>
      </c>
      <c r="H1336">
        <v>0.2</v>
      </c>
      <c r="I1336" t="s">
        <v>1829</v>
      </c>
      <c r="J1336">
        <v>1448.752</v>
      </c>
    </row>
    <row r="1337" spans="1:10" x14ac:dyDescent="0.3">
      <c r="A1337" t="s">
        <v>3161</v>
      </c>
      <c r="B1337" s="2">
        <v>45539</v>
      </c>
      <c r="C1337" t="s">
        <v>1422</v>
      </c>
      <c r="D1337" t="s">
        <v>1674</v>
      </c>
      <c r="E1337" t="s">
        <v>1797</v>
      </c>
      <c r="F1337">
        <v>3</v>
      </c>
      <c r="G1337">
        <v>217.13</v>
      </c>
      <c r="H1337">
        <v>0.28000000000000003</v>
      </c>
      <c r="I1337" t="s">
        <v>1824</v>
      </c>
      <c r="J1337">
        <v>469.00080000000003</v>
      </c>
    </row>
    <row r="1338" spans="1:10" x14ac:dyDescent="0.3">
      <c r="A1338" t="s">
        <v>3162</v>
      </c>
      <c r="B1338" s="2">
        <v>45936</v>
      </c>
      <c r="C1338" t="s">
        <v>1214</v>
      </c>
      <c r="D1338" t="s">
        <v>1698</v>
      </c>
      <c r="E1338" t="s">
        <v>1752</v>
      </c>
      <c r="F1338">
        <v>3</v>
      </c>
      <c r="G1338">
        <v>580.45000000000005</v>
      </c>
      <c r="H1338">
        <v>0</v>
      </c>
      <c r="I1338" t="s">
        <v>1826</v>
      </c>
      <c r="J1338">
        <v>1741.35</v>
      </c>
    </row>
    <row r="1339" spans="1:10" x14ac:dyDescent="0.3">
      <c r="A1339" t="s">
        <v>3163</v>
      </c>
      <c r="B1339" s="2">
        <v>45854</v>
      </c>
      <c r="C1339" t="s">
        <v>366</v>
      </c>
      <c r="D1339" t="s">
        <v>1553</v>
      </c>
      <c r="E1339" t="s">
        <v>1807</v>
      </c>
      <c r="F1339">
        <v>2</v>
      </c>
      <c r="G1339">
        <v>892.88</v>
      </c>
      <c r="H1339">
        <v>0.17</v>
      </c>
      <c r="I1339" t="s">
        <v>1826</v>
      </c>
      <c r="J1339">
        <v>1482.1808000000001</v>
      </c>
    </row>
    <row r="1340" spans="1:10" x14ac:dyDescent="0.3">
      <c r="A1340" t="s">
        <v>3164</v>
      </c>
      <c r="B1340" s="2">
        <v>45936</v>
      </c>
      <c r="C1340" t="s">
        <v>329</v>
      </c>
      <c r="D1340" t="s">
        <v>1628</v>
      </c>
      <c r="E1340" t="s">
        <v>1810</v>
      </c>
      <c r="F1340">
        <v>2</v>
      </c>
      <c r="G1340">
        <v>356.28</v>
      </c>
      <c r="H1340">
        <v>0.11</v>
      </c>
      <c r="I1340" t="s">
        <v>1829</v>
      </c>
      <c r="J1340">
        <v>634.17840000000001</v>
      </c>
    </row>
    <row r="1341" spans="1:10" x14ac:dyDescent="0.3">
      <c r="A1341" t="s">
        <v>3165</v>
      </c>
      <c r="B1341" s="2">
        <v>45921</v>
      </c>
      <c r="C1341" t="s">
        <v>1199</v>
      </c>
      <c r="D1341" t="s">
        <v>1708</v>
      </c>
      <c r="E1341" t="s">
        <v>1761</v>
      </c>
      <c r="F1341">
        <v>4</v>
      </c>
      <c r="G1341">
        <v>806.99</v>
      </c>
      <c r="H1341">
        <v>0.06</v>
      </c>
      <c r="I1341" t="s">
        <v>1824</v>
      </c>
      <c r="J1341">
        <v>3034.2824000000001</v>
      </c>
    </row>
    <row r="1342" spans="1:10" x14ac:dyDescent="0.3">
      <c r="A1342" t="s">
        <v>3166</v>
      </c>
      <c r="B1342" s="2">
        <v>45855</v>
      </c>
      <c r="C1342" t="s">
        <v>1360</v>
      </c>
      <c r="D1342" t="s">
        <v>1588</v>
      </c>
      <c r="E1342" t="s">
        <v>1757</v>
      </c>
      <c r="F1342">
        <v>3</v>
      </c>
      <c r="G1342">
        <v>684.22</v>
      </c>
      <c r="H1342">
        <v>0.09</v>
      </c>
      <c r="I1342" t="s">
        <v>1824</v>
      </c>
      <c r="J1342">
        <v>1867.9205999999999</v>
      </c>
    </row>
    <row r="1343" spans="1:10" x14ac:dyDescent="0.3">
      <c r="A1343" t="s">
        <v>3167</v>
      </c>
      <c r="B1343" s="2">
        <v>45837</v>
      </c>
      <c r="C1343" t="s">
        <v>1371</v>
      </c>
      <c r="D1343" t="s">
        <v>1734</v>
      </c>
      <c r="E1343" t="s">
        <v>1779</v>
      </c>
      <c r="F1343">
        <v>4</v>
      </c>
      <c r="G1343">
        <v>763.34</v>
      </c>
      <c r="H1343">
        <v>7.0000000000000007E-2</v>
      </c>
      <c r="I1343" t="s">
        <v>1826</v>
      </c>
      <c r="J1343">
        <v>2839.6248000000001</v>
      </c>
    </row>
    <row r="1344" spans="1:10" x14ac:dyDescent="0.3">
      <c r="A1344" t="s">
        <v>3168</v>
      </c>
      <c r="B1344" s="2">
        <v>45738</v>
      </c>
      <c r="C1344" t="s">
        <v>1130</v>
      </c>
      <c r="D1344" t="s">
        <v>1648</v>
      </c>
      <c r="E1344" t="s">
        <v>1766</v>
      </c>
      <c r="F1344">
        <v>3</v>
      </c>
      <c r="G1344">
        <v>721.94</v>
      </c>
      <c r="H1344">
        <v>0.26</v>
      </c>
      <c r="I1344" t="s">
        <v>1824</v>
      </c>
      <c r="J1344">
        <v>1602.7067999999999</v>
      </c>
    </row>
    <row r="1345" spans="1:10" x14ac:dyDescent="0.3">
      <c r="A1345" t="s">
        <v>3169</v>
      </c>
      <c r="B1345" s="2">
        <v>45323</v>
      </c>
      <c r="C1345" t="s">
        <v>1263</v>
      </c>
      <c r="D1345" t="s">
        <v>1742</v>
      </c>
      <c r="E1345" t="s">
        <v>1757</v>
      </c>
      <c r="F1345">
        <v>3</v>
      </c>
      <c r="G1345">
        <v>760.38</v>
      </c>
      <c r="H1345">
        <v>0</v>
      </c>
      <c r="I1345" t="s">
        <v>1829</v>
      </c>
      <c r="J1345">
        <v>2281.14</v>
      </c>
    </row>
    <row r="1346" spans="1:10" x14ac:dyDescent="0.3">
      <c r="A1346" t="s">
        <v>3170</v>
      </c>
      <c r="B1346" s="2">
        <v>45362</v>
      </c>
      <c r="C1346" t="s">
        <v>942</v>
      </c>
      <c r="D1346" t="s">
        <v>1742</v>
      </c>
      <c r="E1346" t="s">
        <v>1776</v>
      </c>
      <c r="F1346">
        <v>3</v>
      </c>
      <c r="G1346">
        <v>612.53</v>
      </c>
      <c r="H1346">
        <v>0.21</v>
      </c>
      <c r="I1346" t="s">
        <v>1829</v>
      </c>
      <c r="J1346">
        <v>1451.6960999999999</v>
      </c>
    </row>
    <row r="1347" spans="1:10" x14ac:dyDescent="0.3">
      <c r="A1347" t="s">
        <v>3171</v>
      </c>
      <c r="B1347" s="2">
        <v>45544</v>
      </c>
      <c r="C1347" t="s">
        <v>160</v>
      </c>
      <c r="D1347" t="s">
        <v>1674</v>
      </c>
      <c r="E1347" t="s">
        <v>1804</v>
      </c>
      <c r="F1347">
        <v>3</v>
      </c>
      <c r="G1347">
        <v>841.37</v>
      </c>
      <c r="H1347">
        <v>0.28999999999999998</v>
      </c>
      <c r="I1347" t="s">
        <v>1826</v>
      </c>
      <c r="J1347">
        <v>1792.1180999999999</v>
      </c>
    </row>
    <row r="1348" spans="1:10" x14ac:dyDescent="0.3">
      <c r="A1348" t="s">
        <v>3172</v>
      </c>
      <c r="B1348" s="2">
        <v>45249</v>
      </c>
      <c r="C1348" t="s">
        <v>833</v>
      </c>
      <c r="D1348" t="s">
        <v>1644</v>
      </c>
      <c r="E1348" t="s">
        <v>1786</v>
      </c>
      <c r="F1348">
        <v>2</v>
      </c>
      <c r="G1348">
        <v>636.51</v>
      </c>
      <c r="H1348">
        <v>0.25</v>
      </c>
      <c r="I1348" t="s">
        <v>1824</v>
      </c>
      <c r="J1348">
        <v>954.76499999999999</v>
      </c>
    </row>
    <row r="1349" spans="1:10" x14ac:dyDescent="0.3">
      <c r="A1349" t="s">
        <v>3173</v>
      </c>
      <c r="B1349" s="2">
        <v>45659</v>
      </c>
      <c r="C1349" t="s">
        <v>329</v>
      </c>
      <c r="D1349" t="s">
        <v>1638</v>
      </c>
      <c r="E1349" t="s">
        <v>1782</v>
      </c>
      <c r="F1349">
        <v>2</v>
      </c>
      <c r="G1349">
        <v>732.37</v>
      </c>
      <c r="H1349">
        <v>0.22</v>
      </c>
      <c r="I1349" t="s">
        <v>1829</v>
      </c>
      <c r="J1349">
        <v>1142.4972</v>
      </c>
    </row>
    <row r="1350" spans="1:10" x14ac:dyDescent="0.3">
      <c r="A1350" t="s">
        <v>3174</v>
      </c>
      <c r="B1350" s="2">
        <v>45927</v>
      </c>
      <c r="C1350" t="s">
        <v>547</v>
      </c>
      <c r="D1350" t="s">
        <v>1656</v>
      </c>
      <c r="E1350" t="s">
        <v>1804</v>
      </c>
      <c r="F1350">
        <v>3</v>
      </c>
      <c r="G1350">
        <v>183.44</v>
      </c>
      <c r="H1350">
        <v>0.28000000000000003</v>
      </c>
      <c r="I1350" t="s">
        <v>1829</v>
      </c>
      <c r="J1350">
        <v>396.23039999999992</v>
      </c>
    </row>
    <row r="1351" spans="1:10" x14ac:dyDescent="0.3">
      <c r="A1351" t="s">
        <v>3175</v>
      </c>
      <c r="B1351" s="2">
        <v>45373</v>
      </c>
      <c r="C1351" t="s">
        <v>241</v>
      </c>
      <c r="D1351" t="s">
        <v>1570</v>
      </c>
      <c r="E1351" t="s">
        <v>1797</v>
      </c>
      <c r="F1351">
        <v>4</v>
      </c>
      <c r="G1351">
        <v>898.58</v>
      </c>
      <c r="H1351">
        <v>0.16</v>
      </c>
      <c r="I1351" t="s">
        <v>1826</v>
      </c>
      <c r="J1351">
        <v>3019.2287999999999</v>
      </c>
    </row>
    <row r="1352" spans="1:10" x14ac:dyDescent="0.3">
      <c r="A1352" t="s">
        <v>3176</v>
      </c>
      <c r="B1352" s="2">
        <v>45529</v>
      </c>
      <c r="C1352" t="s">
        <v>1217</v>
      </c>
      <c r="D1352" t="s">
        <v>1594</v>
      </c>
      <c r="E1352" t="s">
        <v>1761</v>
      </c>
      <c r="F1352">
        <v>3</v>
      </c>
      <c r="G1352">
        <v>152.41</v>
      </c>
      <c r="H1352">
        <v>0.25</v>
      </c>
      <c r="I1352" t="s">
        <v>1824</v>
      </c>
      <c r="J1352">
        <v>342.92250000000001</v>
      </c>
    </row>
    <row r="1353" spans="1:10" x14ac:dyDescent="0.3">
      <c r="A1353" t="s">
        <v>3177</v>
      </c>
      <c r="B1353" s="2">
        <v>45872</v>
      </c>
      <c r="C1353" t="s">
        <v>722</v>
      </c>
      <c r="D1353" t="s">
        <v>1732</v>
      </c>
      <c r="E1353" t="s">
        <v>1799</v>
      </c>
      <c r="F1353">
        <v>3</v>
      </c>
      <c r="G1353">
        <v>972.58</v>
      </c>
      <c r="H1353">
        <v>0.28000000000000003</v>
      </c>
      <c r="I1353" t="s">
        <v>1829</v>
      </c>
      <c r="J1353">
        <v>2100.7728000000002</v>
      </c>
    </row>
    <row r="1354" spans="1:10" x14ac:dyDescent="0.3">
      <c r="A1354" t="s">
        <v>3178</v>
      </c>
      <c r="B1354" s="2">
        <v>45267</v>
      </c>
      <c r="C1354" t="s">
        <v>1437</v>
      </c>
      <c r="D1354" t="s">
        <v>1686</v>
      </c>
      <c r="E1354" t="s">
        <v>1792</v>
      </c>
      <c r="F1354">
        <v>4</v>
      </c>
      <c r="G1354">
        <v>136.4</v>
      </c>
      <c r="H1354">
        <v>0.04</v>
      </c>
      <c r="I1354" t="s">
        <v>1829</v>
      </c>
      <c r="J1354">
        <v>523.77599999999995</v>
      </c>
    </row>
    <row r="1355" spans="1:10" x14ac:dyDescent="0.3">
      <c r="A1355" t="s">
        <v>3179</v>
      </c>
      <c r="B1355" s="2">
        <v>45894</v>
      </c>
      <c r="C1355" t="s">
        <v>1246</v>
      </c>
      <c r="D1355" t="s">
        <v>1736</v>
      </c>
      <c r="E1355" t="s">
        <v>1801</v>
      </c>
      <c r="F1355">
        <v>1</v>
      </c>
      <c r="G1355">
        <v>509.63</v>
      </c>
      <c r="H1355">
        <v>0.27</v>
      </c>
      <c r="I1355" t="s">
        <v>1829</v>
      </c>
      <c r="J1355">
        <v>372.0299</v>
      </c>
    </row>
    <row r="1356" spans="1:10" x14ac:dyDescent="0.3">
      <c r="A1356" t="s">
        <v>3180</v>
      </c>
      <c r="B1356" s="2">
        <v>45331</v>
      </c>
      <c r="C1356" t="s">
        <v>23</v>
      </c>
      <c r="D1356" t="s">
        <v>1742</v>
      </c>
      <c r="E1356" t="s">
        <v>1766</v>
      </c>
      <c r="F1356">
        <v>4</v>
      </c>
      <c r="G1356">
        <v>360.28</v>
      </c>
      <c r="H1356">
        <v>0.09</v>
      </c>
      <c r="I1356" t="s">
        <v>1829</v>
      </c>
      <c r="J1356">
        <v>1311.4192</v>
      </c>
    </row>
    <row r="1357" spans="1:10" x14ac:dyDescent="0.3">
      <c r="A1357" t="s">
        <v>3181</v>
      </c>
      <c r="B1357" s="2">
        <v>45910</v>
      </c>
      <c r="C1357" t="s">
        <v>292</v>
      </c>
      <c r="D1357" t="s">
        <v>1726</v>
      </c>
      <c r="E1357" t="s">
        <v>1801</v>
      </c>
      <c r="F1357">
        <v>3</v>
      </c>
      <c r="G1357">
        <v>882.05</v>
      </c>
      <c r="H1357">
        <v>0.06</v>
      </c>
      <c r="I1357" t="s">
        <v>1826</v>
      </c>
      <c r="J1357">
        <v>2487.3809999999989</v>
      </c>
    </row>
    <row r="1358" spans="1:10" x14ac:dyDescent="0.3">
      <c r="A1358" t="s">
        <v>3182</v>
      </c>
      <c r="B1358" s="2">
        <v>45564</v>
      </c>
      <c r="C1358" t="s">
        <v>640</v>
      </c>
      <c r="D1358" t="s">
        <v>1706</v>
      </c>
      <c r="E1358" t="s">
        <v>1782</v>
      </c>
      <c r="F1358">
        <v>3</v>
      </c>
      <c r="G1358">
        <v>141.54</v>
      </c>
      <c r="H1358">
        <v>0.12</v>
      </c>
      <c r="I1358" t="s">
        <v>1826</v>
      </c>
      <c r="J1358">
        <v>373.66559999999998</v>
      </c>
    </row>
    <row r="1359" spans="1:10" x14ac:dyDescent="0.3">
      <c r="A1359" t="s">
        <v>3183</v>
      </c>
      <c r="B1359" s="2">
        <v>45461</v>
      </c>
      <c r="C1359" t="s">
        <v>168</v>
      </c>
      <c r="D1359" t="s">
        <v>1578</v>
      </c>
      <c r="E1359" t="s">
        <v>1769</v>
      </c>
      <c r="F1359">
        <v>3</v>
      </c>
      <c r="G1359">
        <v>83.5</v>
      </c>
      <c r="H1359">
        <v>0.23</v>
      </c>
      <c r="I1359" t="s">
        <v>1829</v>
      </c>
      <c r="J1359">
        <v>192.88499999999999</v>
      </c>
    </row>
    <row r="1360" spans="1:10" x14ac:dyDescent="0.3">
      <c r="A1360" t="s">
        <v>3184</v>
      </c>
      <c r="B1360" s="2">
        <v>45258</v>
      </c>
      <c r="C1360" t="s">
        <v>425</v>
      </c>
      <c r="D1360" t="s">
        <v>1576</v>
      </c>
      <c r="E1360" t="s">
        <v>1776</v>
      </c>
      <c r="F1360">
        <v>2</v>
      </c>
      <c r="G1360">
        <v>629.73</v>
      </c>
      <c r="H1360">
        <v>7.0000000000000007E-2</v>
      </c>
      <c r="I1360" t="s">
        <v>1826</v>
      </c>
      <c r="J1360">
        <v>1171.2978000000001</v>
      </c>
    </row>
    <row r="1361" spans="1:10" x14ac:dyDescent="0.3">
      <c r="A1361" t="s">
        <v>3185</v>
      </c>
      <c r="B1361" s="2">
        <v>45228</v>
      </c>
      <c r="C1361" t="s">
        <v>59</v>
      </c>
      <c r="D1361" t="s">
        <v>1614</v>
      </c>
      <c r="E1361" t="s">
        <v>1776</v>
      </c>
      <c r="F1361">
        <v>2</v>
      </c>
      <c r="G1361">
        <v>159.93</v>
      </c>
      <c r="H1361">
        <v>0.2</v>
      </c>
      <c r="I1361" t="s">
        <v>1829</v>
      </c>
      <c r="J1361">
        <v>255.88800000000001</v>
      </c>
    </row>
    <row r="1362" spans="1:10" x14ac:dyDescent="0.3">
      <c r="A1362" t="s">
        <v>3186</v>
      </c>
      <c r="B1362" s="2">
        <v>45858</v>
      </c>
      <c r="C1362" t="s">
        <v>59</v>
      </c>
      <c r="D1362" t="s">
        <v>1638</v>
      </c>
      <c r="E1362" t="s">
        <v>1810</v>
      </c>
      <c r="F1362">
        <v>1</v>
      </c>
      <c r="G1362">
        <v>459.89</v>
      </c>
      <c r="H1362">
        <v>0.18</v>
      </c>
      <c r="I1362" t="s">
        <v>1829</v>
      </c>
      <c r="J1362">
        <v>377.10980000000001</v>
      </c>
    </row>
    <row r="1363" spans="1:10" x14ac:dyDescent="0.3">
      <c r="A1363" t="s">
        <v>3187</v>
      </c>
      <c r="B1363" s="2">
        <v>45532</v>
      </c>
      <c r="C1363" t="s">
        <v>619</v>
      </c>
      <c r="D1363" t="s">
        <v>1614</v>
      </c>
      <c r="E1363" t="s">
        <v>1813</v>
      </c>
      <c r="F1363">
        <v>4</v>
      </c>
      <c r="G1363">
        <v>885.57</v>
      </c>
      <c r="H1363">
        <v>0.27</v>
      </c>
      <c r="I1363" t="s">
        <v>1824</v>
      </c>
      <c r="J1363">
        <v>2585.8643999999999</v>
      </c>
    </row>
    <row r="1364" spans="1:10" x14ac:dyDescent="0.3">
      <c r="A1364" t="s">
        <v>3188</v>
      </c>
      <c r="B1364" s="2">
        <v>45454</v>
      </c>
      <c r="C1364" t="s">
        <v>1252</v>
      </c>
      <c r="D1364" t="s">
        <v>1656</v>
      </c>
      <c r="E1364" t="s">
        <v>1801</v>
      </c>
      <c r="F1364">
        <v>3</v>
      </c>
      <c r="G1364">
        <v>789.05</v>
      </c>
      <c r="H1364">
        <v>0</v>
      </c>
      <c r="I1364" t="s">
        <v>1826</v>
      </c>
      <c r="J1364">
        <v>2367.15</v>
      </c>
    </row>
    <row r="1365" spans="1:10" x14ac:dyDescent="0.3">
      <c r="A1365" t="s">
        <v>3189</v>
      </c>
      <c r="B1365" s="2">
        <v>45244</v>
      </c>
      <c r="C1365" t="s">
        <v>517</v>
      </c>
      <c r="D1365" t="s">
        <v>1680</v>
      </c>
      <c r="E1365" t="s">
        <v>1752</v>
      </c>
      <c r="F1365">
        <v>1</v>
      </c>
      <c r="G1365">
        <v>570.52</v>
      </c>
      <c r="H1365">
        <v>0</v>
      </c>
      <c r="I1365" t="s">
        <v>1826</v>
      </c>
      <c r="J1365">
        <v>570.52</v>
      </c>
    </row>
    <row r="1366" spans="1:10" x14ac:dyDescent="0.3">
      <c r="A1366" t="s">
        <v>3190</v>
      </c>
      <c r="B1366" s="2">
        <v>45322</v>
      </c>
      <c r="C1366" t="s">
        <v>592</v>
      </c>
      <c r="D1366" t="s">
        <v>1602</v>
      </c>
      <c r="E1366" t="s">
        <v>1804</v>
      </c>
      <c r="F1366">
        <v>4</v>
      </c>
      <c r="G1366">
        <v>310.79000000000002</v>
      </c>
      <c r="H1366">
        <v>0.22</v>
      </c>
      <c r="I1366" t="s">
        <v>1829</v>
      </c>
      <c r="J1366">
        <v>969.66480000000013</v>
      </c>
    </row>
    <row r="1367" spans="1:10" x14ac:dyDescent="0.3">
      <c r="A1367" t="s">
        <v>3191</v>
      </c>
      <c r="B1367" s="2">
        <v>45757</v>
      </c>
      <c r="C1367" t="s">
        <v>214</v>
      </c>
      <c r="D1367" t="s">
        <v>1684</v>
      </c>
      <c r="E1367" t="s">
        <v>1807</v>
      </c>
      <c r="F1367">
        <v>4</v>
      </c>
      <c r="G1367">
        <v>255.67</v>
      </c>
      <c r="H1367">
        <v>0.17</v>
      </c>
      <c r="I1367" t="s">
        <v>1824</v>
      </c>
      <c r="J1367">
        <v>848.82439999999997</v>
      </c>
    </row>
    <row r="1368" spans="1:10" x14ac:dyDescent="0.3">
      <c r="A1368" t="s">
        <v>3192</v>
      </c>
      <c r="B1368" s="2">
        <v>45397</v>
      </c>
      <c r="C1368" t="s">
        <v>444</v>
      </c>
      <c r="D1368" t="s">
        <v>1602</v>
      </c>
      <c r="E1368" t="s">
        <v>1804</v>
      </c>
      <c r="F1368">
        <v>2</v>
      </c>
      <c r="G1368">
        <v>270.66000000000003</v>
      </c>
      <c r="H1368">
        <v>0.1</v>
      </c>
      <c r="I1368" t="s">
        <v>1829</v>
      </c>
      <c r="J1368">
        <v>487.18799999999999</v>
      </c>
    </row>
    <row r="1369" spans="1:10" x14ac:dyDescent="0.3">
      <c r="A1369" t="s">
        <v>3193</v>
      </c>
      <c r="B1369" s="2">
        <v>45914</v>
      </c>
      <c r="C1369" t="s">
        <v>945</v>
      </c>
      <c r="D1369" t="s">
        <v>1594</v>
      </c>
      <c r="E1369" t="s">
        <v>1807</v>
      </c>
      <c r="F1369">
        <v>3</v>
      </c>
      <c r="G1369">
        <v>373.35</v>
      </c>
      <c r="H1369">
        <v>0.2</v>
      </c>
      <c r="I1369" t="s">
        <v>1829</v>
      </c>
      <c r="J1369">
        <v>896.04000000000019</v>
      </c>
    </row>
    <row r="1370" spans="1:10" x14ac:dyDescent="0.3">
      <c r="A1370" t="s">
        <v>3194</v>
      </c>
      <c r="B1370" s="2">
        <v>45432</v>
      </c>
      <c r="C1370" t="s">
        <v>144</v>
      </c>
      <c r="D1370" t="s">
        <v>1666</v>
      </c>
      <c r="E1370" t="s">
        <v>1792</v>
      </c>
      <c r="F1370">
        <v>2</v>
      </c>
      <c r="G1370">
        <v>23.58</v>
      </c>
      <c r="H1370">
        <v>0.02</v>
      </c>
      <c r="I1370" t="s">
        <v>1826</v>
      </c>
      <c r="J1370">
        <v>46.216799999999999</v>
      </c>
    </row>
    <row r="1371" spans="1:10" x14ac:dyDescent="0.3">
      <c r="A1371" t="s">
        <v>3195</v>
      </c>
      <c r="B1371" s="2">
        <v>45798</v>
      </c>
      <c r="C1371" t="s">
        <v>32</v>
      </c>
      <c r="D1371" t="s">
        <v>1618</v>
      </c>
      <c r="E1371" t="s">
        <v>1779</v>
      </c>
      <c r="F1371">
        <v>4</v>
      </c>
      <c r="G1371">
        <v>185.67</v>
      </c>
      <c r="H1371">
        <v>0.21</v>
      </c>
      <c r="I1371" t="s">
        <v>1826</v>
      </c>
      <c r="J1371">
        <v>586.71719999999993</v>
      </c>
    </row>
    <row r="1372" spans="1:10" x14ac:dyDescent="0.3">
      <c r="A1372" t="s">
        <v>3196</v>
      </c>
      <c r="B1372" s="2">
        <v>45396</v>
      </c>
      <c r="C1372" t="s">
        <v>417</v>
      </c>
      <c r="D1372" t="s">
        <v>1584</v>
      </c>
      <c r="E1372" t="s">
        <v>1797</v>
      </c>
      <c r="F1372">
        <v>3</v>
      </c>
      <c r="G1372">
        <v>928.74</v>
      </c>
      <c r="H1372">
        <v>0.27</v>
      </c>
      <c r="I1372" t="s">
        <v>1826</v>
      </c>
      <c r="J1372">
        <v>2033.9405999999999</v>
      </c>
    </row>
    <row r="1373" spans="1:10" x14ac:dyDescent="0.3">
      <c r="A1373" t="s">
        <v>3197</v>
      </c>
      <c r="B1373" s="2">
        <v>45235</v>
      </c>
      <c r="C1373" t="s">
        <v>121</v>
      </c>
      <c r="D1373" t="s">
        <v>1716</v>
      </c>
      <c r="E1373" t="s">
        <v>1773</v>
      </c>
      <c r="F1373">
        <v>3</v>
      </c>
      <c r="G1373">
        <v>923.38</v>
      </c>
      <c r="H1373">
        <v>7.0000000000000007E-2</v>
      </c>
      <c r="I1373" t="s">
        <v>1829</v>
      </c>
      <c r="J1373">
        <v>2576.2302</v>
      </c>
    </row>
    <row r="1374" spans="1:10" x14ac:dyDescent="0.3">
      <c r="A1374" t="s">
        <v>3198</v>
      </c>
      <c r="B1374" s="2">
        <v>45499</v>
      </c>
      <c r="C1374" t="s">
        <v>1425</v>
      </c>
      <c r="D1374" t="s">
        <v>1553</v>
      </c>
      <c r="E1374" t="s">
        <v>1786</v>
      </c>
      <c r="F1374">
        <v>2</v>
      </c>
      <c r="G1374">
        <v>409.26</v>
      </c>
      <c r="H1374">
        <v>0.1</v>
      </c>
      <c r="I1374" t="s">
        <v>1826</v>
      </c>
      <c r="J1374">
        <v>736.66800000000001</v>
      </c>
    </row>
    <row r="1375" spans="1:10" x14ac:dyDescent="0.3">
      <c r="A1375" t="s">
        <v>3199</v>
      </c>
      <c r="B1375" s="2">
        <v>45272</v>
      </c>
      <c r="C1375" t="s">
        <v>812</v>
      </c>
      <c r="D1375" t="s">
        <v>1594</v>
      </c>
      <c r="E1375" t="s">
        <v>1779</v>
      </c>
      <c r="F1375">
        <v>2</v>
      </c>
      <c r="G1375">
        <v>608.46</v>
      </c>
      <c r="H1375">
        <v>0.16</v>
      </c>
      <c r="I1375" t="s">
        <v>1824</v>
      </c>
      <c r="J1375">
        <v>1022.2128</v>
      </c>
    </row>
    <row r="1376" spans="1:10" x14ac:dyDescent="0.3">
      <c r="A1376" t="s">
        <v>3200</v>
      </c>
      <c r="B1376" s="2">
        <v>45785</v>
      </c>
      <c r="C1376" t="s">
        <v>690</v>
      </c>
      <c r="D1376" t="s">
        <v>1632</v>
      </c>
      <c r="E1376" t="s">
        <v>1813</v>
      </c>
      <c r="F1376">
        <v>4</v>
      </c>
      <c r="G1376">
        <v>150.47999999999999</v>
      </c>
      <c r="H1376">
        <v>0.09</v>
      </c>
      <c r="I1376" t="s">
        <v>1824</v>
      </c>
      <c r="J1376">
        <v>547.74720000000002</v>
      </c>
    </row>
    <row r="1377" spans="1:10" x14ac:dyDescent="0.3">
      <c r="A1377" t="s">
        <v>3201</v>
      </c>
      <c r="B1377" s="2">
        <v>45534</v>
      </c>
      <c r="C1377" t="s">
        <v>785</v>
      </c>
      <c r="D1377" t="s">
        <v>1684</v>
      </c>
      <c r="E1377" t="s">
        <v>1799</v>
      </c>
      <c r="F1377">
        <v>4</v>
      </c>
      <c r="G1377">
        <v>207.41</v>
      </c>
      <c r="H1377">
        <v>0.02</v>
      </c>
      <c r="I1377" t="s">
        <v>1824</v>
      </c>
      <c r="J1377">
        <v>813.04719999999998</v>
      </c>
    </row>
    <row r="1378" spans="1:10" x14ac:dyDescent="0.3">
      <c r="A1378" t="s">
        <v>3202</v>
      </c>
      <c r="B1378" s="2">
        <v>45803</v>
      </c>
      <c r="C1378" t="s">
        <v>571</v>
      </c>
      <c r="D1378" t="s">
        <v>1570</v>
      </c>
      <c r="E1378" t="s">
        <v>1776</v>
      </c>
      <c r="F1378">
        <v>1</v>
      </c>
      <c r="G1378">
        <v>56.59</v>
      </c>
      <c r="H1378">
        <v>0.15</v>
      </c>
      <c r="I1378" t="s">
        <v>1826</v>
      </c>
      <c r="J1378">
        <v>48.101500000000001</v>
      </c>
    </row>
    <row r="1379" spans="1:10" x14ac:dyDescent="0.3">
      <c r="A1379" t="s">
        <v>3203</v>
      </c>
      <c r="B1379" s="2">
        <v>45667</v>
      </c>
      <c r="C1379" t="s">
        <v>1260</v>
      </c>
      <c r="D1379" t="s">
        <v>1626</v>
      </c>
      <c r="E1379" t="s">
        <v>1769</v>
      </c>
      <c r="F1379">
        <v>4</v>
      </c>
      <c r="G1379">
        <v>995.4</v>
      </c>
      <c r="H1379">
        <v>0.27</v>
      </c>
      <c r="I1379" t="s">
        <v>1824</v>
      </c>
      <c r="J1379">
        <v>2906.5680000000002</v>
      </c>
    </row>
    <row r="1380" spans="1:10" x14ac:dyDescent="0.3">
      <c r="A1380" t="s">
        <v>3204</v>
      </c>
      <c r="B1380" s="2">
        <v>45656</v>
      </c>
      <c r="C1380" t="s">
        <v>238</v>
      </c>
      <c r="D1380" t="s">
        <v>1642</v>
      </c>
      <c r="E1380" t="s">
        <v>1794</v>
      </c>
      <c r="F1380">
        <v>2</v>
      </c>
      <c r="G1380">
        <v>591.33000000000004</v>
      </c>
      <c r="H1380">
        <v>0.24</v>
      </c>
      <c r="I1380" t="s">
        <v>1824</v>
      </c>
      <c r="J1380">
        <v>898.8216000000001</v>
      </c>
    </row>
    <row r="1381" spans="1:10" x14ac:dyDescent="0.3">
      <c r="A1381" t="s">
        <v>3205</v>
      </c>
      <c r="B1381" s="2">
        <v>45869</v>
      </c>
      <c r="C1381" t="s">
        <v>1181</v>
      </c>
      <c r="D1381" t="s">
        <v>1644</v>
      </c>
      <c r="E1381" t="s">
        <v>1807</v>
      </c>
      <c r="F1381">
        <v>2</v>
      </c>
      <c r="G1381">
        <v>204.89</v>
      </c>
      <c r="H1381">
        <v>0.24</v>
      </c>
      <c r="I1381" t="s">
        <v>1824</v>
      </c>
      <c r="J1381">
        <v>311.43279999999999</v>
      </c>
    </row>
    <row r="1382" spans="1:10" x14ac:dyDescent="0.3">
      <c r="A1382" t="s">
        <v>3206</v>
      </c>
      <c r="B1382" s="2">
        <v>45549</v>
      </c>
      <c r="C1382" t="s">
        <v>325</v>
      </c>
      <c r="D1382" t="s">
        <v>1678</v>
      </c>
      <c r="E1382" t="s">
        <v>1799</v>
      </c>
      <c r="F1382">
        <v>2</v>
      </c>
      <c r="G1382">
        <v>546.41</v>
      </c>
      <c r="H1382">
        <v>0.08</v>
      </c>
      <c r="I1382" t="s">
        <v>1829</v>
      </c>
      <c r="J1382">
        <v>1005.3944</v>
      </c>
    </row>
    <row r="1383" spans="1:10" x14ac:dyDescent="0.3">
      <c r="A1383" t="s">
        <v>3207</v>
      </c>
      <c r="B1383" s="2">
        <v>45409</v>
      </c>
      <c r="C1383" t="s">
        <v>211</v>
      </c>
      <c r="D1383" t="s">
        <v>1584</v>
      </c>
      <c r="E1383" t="s">
        <v>1794</v>
      </c>
      <c r="F1383">
        <v>4</v>
      </c>
      <c r="G1383">
        <v>455.49</v>
      </c>
      <c r="H1383">
        <v>0.17</v>
      </c>
      <c r="I1383" t="s">
        <v>1824</v>
      </c>
      <c r="J1383">
        <v>1512.2267999999999</v>
      </c>
    </row>
    <row r="1384" spans="1:10" x14ac:dyDescent="0.3">
      <c r="A1384" t="s">
        <v>3208</v>
      </c>
      <c r="B1384" s="2">
        <v>45374</v>
      </c>
      <c r="C1384" t="s">
        <v>1310</v>
      </c>
      <c r="D1384" t="s">
        <v>1568</v>
      </c>
      <c r="E1384" t="s">
        <v>1804</v>
      </c>
      <c r="F1384">
        <v>2</v>
      </c>
      <c r="G1384">
        <v>700.27</v>
      </c>
      <c r="H1384">
        <v>0.16</v>
      </c>
      <c r="I1384" t="s">
        <v>1824</v>
      </c>
      <c r="J1384">
        <v>1176.4536000000001</v>
      </c>
    </row>
    <row r="1385" spans="1:10" x14ac:dyDescent="0.3">
      <c r="A1385" t="s">
        <v>3209</v>
      </c>
      <c r="B1385" s="2">
        <v>45282</v>
      </c>
      <c r="C1385" t="s">
        <v>1083</v>
      </c>
      <c r="D1385" t="s">
        <v>1712</v>
      </c>
      <c r="E1385" t="s">
        <v>1807</v>
      </c>
      <c r="F1385">
        <v>2</v>
      </c>
      <c r="G1385">
        <v>160.21</v>
      </c>
      <c r="H1385">
        <v>0.09</v>
      </c>
      <c r="I1385" t="s">
        <v>1824</v>
      </c>
      <c r="J1385">
        <v>291.5822</v>
      </c>
    </row>
    <row r="1386" spans="1:10" x14ac:dyDescent="0.3">
      <c r="A1386" t="s">
        <v>3210</v>
      </c>
      <c r="B1386" s="2">
        <v>45742</v>
      </c>
      <c r="C1386" t="s">
        <v>127</v>
      </c>
      <c r="D1386" t="s">
        <v>1642</v>
      </c>
      <c r="E1386" t="s">
        <v>1792</v>
      </c>
      <c r="F1386">
        <v>1</v>
      </c>
      <c r="G1386">
        <v>713.63</v>
      </c>
      <c r="H1386">
        <v>0.28000000000000003</v>
      </c>
      <c r="I1386" t="s">
        <v>1829</v>
      </c>
      <c r="J1386">
        <v>513.81359999999995</v>
      </c>
    </row>
    <row r="1387" spans="1:10" x14ac:dyDescent="0.3">
      <c r="A1387" t="s">
        <v>3211</v>
      </c>
      <c r="B1387" s="2">
        <v>45447</v>
      </c>
      <c r="C1387" t="s">
        <v>732</v>
      </c>
      <c r="D1387" t="s">
        <v>1734</v>
      </c>
      <c r="E1387" t="s">
        <v>1779</v>
      </c>
      <c r="F1387">
        <v>2</v>
      </c>
      <c r="G1387">
        <v>224.69</v>
      </c>
      <c r="H1387">
        <v>0.2</v>
      </c>
      <c r="I1387" t="s">
        <v>1829</v>
      </c>
      <c r="J1387">
        <v>359.50400000000002</v>
      </c>
    </row>
    <row r="1388" spans="1:10" x14ac:dyDescent="0.3">
      <c r="A1388" t="s">
        <v>3212</v>
      </c>
      <c r="B1388" s="2">
        <v>45733</v>
      </c>
      <c r="C1388" t="s">
        <v>1400</v>
      </c>
      <c r="D1388" t="s">
        <v>1588</v>
      </c>
      <c r="E1388" t="s">
        <v>1799</v>
      </c>
      <c r="F1388">
        <v>2</v>
      </c>
      <c r="G1388">
        <v>740.57</v>
      </c>
      <c r="H1388">
        <v>0.06</v>
      </c>
      <c r="I1388" t="s">
        <v>1824</v>
      </c>
      <c r="J1388">
        <v>1392.2716</v>
      </c>
    </row>
    <row r="1389" spans="1:10" x14ac:dyDescent="0.3">
      <c r="A1389" t="s">
        <v>3213</v>
      </c>
      <c r="B1389" s="2">
        <v>45373</v>
      </c>
      <c r="C1389" t="s">
        <v>481</v>
      </c>
      <c r="D1389" t="s">
        <v>1570</v>
      </c>
      <c r="E1389" t="s">
        <v>1766</v>
      </c>
      <c r="F1389">
        <v>3</v>
      </c>
      <c r="G1389">
        <v>250.14</v>
      </c>
      <c r="H1389">
        <v>0.23</v>
      </c>
      <c r="I1389" t="s">
        <v>1826</v>
      </c>
      <c r="J1389">
        <v>577.82339999999999</v>
      </c>
    </row>
    <row r="1390" spans="1:10" x14ac:dyDescent="0.3">
      <c r="A1390" t="s">
        <v>3214</v>
      </c>
      <c r="B1390" s="2">
        <v>45655</v>
      </c>
      <c r="C1390" t="s">
        <v>89</v>
      </c>
      <c r="D1390" t="s">
        <v>1744</v>
      </c>
      <c r="E1390" t="s">
        <v>1813</v>
      </c>
      <c r="F1390">
        <v>3</v>
      </c>
      <c r="G1390">
        <v>34.97</v>
      </c>
      <c r="H1390">
        <v>0.01</v>
      </c>
      <c r="I1390" t="s">
        <v>1824</v>
      </c>
      <c r="J1390">
        <v>103.8609</v>
      </c>
    </row>
    <row r="1391" spans="1:10" x14ac:dyDescent="0.3">
      <c r="A1391" t="s">
        <v>3215</v>
      </c>
      <c r="B1391" s="2">
        <v>45868</v>
      </c>
      <c r="C1391" t="s">
        <v>960</v>
      </c>
      <c r="D1391" t="s">
        <v>1632</v>
      </c>
      <c r="E1391" t="s">
        <v>1804</v>
      </c>
      <c r="F1391">
        <v>1</v>
      </c>
      <c r="G1391">
        <v>653.91</v>
      </c>
      <c r="H1391">
        <v>0.3</v>
      </c>
      <c r="I1391" t="s">
        <v>1826</v>
      </c>
      <c r="J1391">
        <v>457.73700000000002</v>
      </c>
    </row>
    <row r="1392" spans="1:10" x14ac:dyDescent="0.3">
      <c r="A1392" t="s">
        <v>3216</v>
      </c>
      <c r="B1392" s="2">
        <v>45338</v>
      </c>
      <c r="C1392" t="s">
        <v>1136</v>
      </c>
      <c r="D1392" t="s">
        <v>1680</v>
      </c>
      <c r="E1392" t="s">
        <v>1766</v>
      </c>
      <c r="F1392">
        <v>1</v>
      </c>
      <c r="G1392">
        <v>997.87</v>
      </c>
      <c r="H1392">
        <v>0.24</v>
      </c>
      <c r="I1392" t="s">
        <v>1824</v>
      </c>
      <c r="J1392">
        <v>758.38120000000004</v>
      </c>
    </row>
    <row r="1393" spans="1:10" x14ac:dyDescent="0.3">
      <c r="A1393" t="s">
        <v>3217</v>
      </c>
      <c r="B1393" s="2">
        <v>45349</v>
      </c>
      <c r="C1393" t="s">
        <v>678</v>
      </c>
      <c r="D1393" t="s">
        <v>1726</v>
      </c>
      <c r="E1393" t="s">
        <v>1799</v>
      </c>
      <c r="F1393">
        <v>1</v>
      </c>
      <c r="G1393">
        <v>174.27</v>
      </c>
      <c r="H1393">
        <v>0.27</v>
      </c>
      <c r="I1393" t="s">
        <v>1829</v>
      </c>
      <c r="J1393">
        <v>127.2171</v>
      </c>
    </row>
    <row r="1394" spans="1:10" x14ac:dyDescent="0.3">
      <c r="A1394" t="s">
        <v>3218</v>
      </c>
      <c r="B1394" s="2">
        <v>45368</v>
      </c>
      <c r="C1394" t="s">
        <v>402</v>
      </c>
      <c r="D1394" t="s">
        <v>1646</v>
      </c>
      <c r="E1394" t="s">
        <v>1779</v>
      </c>
      <c r="F1394">
        <v>3</v>
      </c>
      <c r="G1394">
        <v>847.44</v>
      </c>
      <c r="H1394">
        <v>0.17</v>
      </c>
      <c r="I1394" t="s">
        <v>1824</v>
      </c>
      <c r="J1394">
        <v>2110.1255999999998</v>
      </c>
    </row>
    <row r="1395" spans="1:10" x14ac:dyDescent="0.3">
      <c r="A1395" t="s">
        <v>3219</v>
      </c>
      <c r="B1395" s="2">
        <v>45243</v>
      </c>
      <c r="C1395" t="s">
        <v>1328</v>
      </c>
      <c r="D1395" t="s">
        <v>1549</v>
      </c>
      <c r="E1395" t="s">
        <v>1761</v>
      </c>
      <c r="F1395">
        <v>1</v>
      </c>
      <c r="G1395">
        <v>493.45</v>
      </c>
      <c r="H1395">
        <v>0.09</v>
      </c>
      <c r="I1395" t="s">
        <v>1824</v>
      </c>
      <c r="J1395">
        <v>449.03949999999998</v>
      </c>
    </row>
    <row r="1396" spans="1:10" x14ac:dyDescent="0.3">
      <c r="A1396" t="s">
        <v>3220</v>
      </c>
      <c r="B1396" s="2">
        <v>45577</v>
      </c>
      <c r="C1396" t="s">
        <v>746</v>
      </c>
      <c r="D1396" t="s">
        <v>1672</v>
      </c>
      <c r="E1396" t="s">
        <v>1761</v>
      </c>
      <c r="F1396">
        <v>4</v>
      </c>
      <c r="G1396">
        <v>111.66</v>
      </c>
      <c r="H1396">
        <v>0.14000000000000001</v>
      </c>
      <c r="I1396" t="s">
        <v>1824</v>
      </c>
      <c r="J1396">
        <v>384.11040000000003</v>
      </c>
    </row>
    <row r="1397" spans="1:10" x14ac:dyDescent="0.3">
      <c r="A1397" t="s">
        <v>3221</v>
      </c>
      <c r="B1397" s="2">
        <v>45343</v>
      </c>
      <c r="C1397" t="s">
        <v>884</v>
      </c>
      <c r="D1397" t="s">
        <v>1728</v>
      </c>
      <c r="E1397" t="s">
        <v>1792</v>
      </c>
      <c r="F1397">
        <v>1</v>
      </c>
      <c r="G1397">
        <v>413.65</v>
      </c>
      <c r="H1397">
        <v>0.1</v>
      </c>
      <c r="I1397" t="s">
        <v>1829</v>
      </c>
      <c r="J1397">
        <v>372.28500000000003</v>
      </c>
    </row>
    <row r="1398" spans="1:10" x14ac:dyDescent="0.3">
      <c r="A1398" t="s">
        <v>3222</v>
      </c>
      <c r="B1398" s="2">
        <v>45744</v>
      </c>
      <c r="C1398" t="s">
        <v>1464</v>
      </c>
      <c r="D1398" t="s">
        <v>1726</v>
      </c>
      <c r="E1398" t="s">
        <v>1786</v>
      </c>
      <c r="F1398">
        <v>1</v>
      </c>
      <c r="G1398">
        <v>317.14999999999998</v>
      </c>
      <c r="H1398">
        <v>0.24</v>
      </c>
      <c r="I1398" t="s">
        <v>1829</v>
      </c>
      <c r="J1398">
        <v>241.03399999999999</v>
      </c>
    </row>
    <row r="1399" spans="1:10" x14ac:dyDescent="0.3">
      <c r="A1399" t="s">
        <v>3223</v>
      </c>
      <c r="B1399" s="2">
        <v>45873</v>
      </c>
      <c r="C1399" t="s">
        <v>1124</v>
      </c>
      <c r="D1399" t="s">
        <v>1724</v>
      </c>
      <c r="E1399" t="s">
        <v>1757</v>
      </c>
      <c r="F1399">
        <v>3</v>
      </c>
      <c r="G1399">
        <v>642.94000000000005</v>
      </c>
      <c r="H1399">
        <v>0.05</v>
      </c>
      <c r="I1399" t="s">
        <v>1829</v>
      </c>
      <c r="J1399">
        <v>1832.3789999999999</v>
      </c>
    </row>
    <row r="1400" spans="1:10" x14ac:dyDescent="0.3">
      <c r="A1400" t="s">
        <v>3224</v>
      </c>
      <c r="B1400" s="2">
        <v>45601</v>
      </c>
      <c r="C1400" t="s">
        <v>455</v>
      </c>
      <c r="D1400" t="s">
        <v>1662</v>
      </c>
      <c r="E1400" t="s">
        <v>1789</v>
      </c>
      <c r="F1400">
        <v>4</v>
      </c>
      <c r="G1400">
        <v>559.59</v>
      </c>
      <c r="H1400">
        <v>0.19</v>
      </c>
      <c r="I1400" t="s">
        <v>1829</v>
      </c>
      <c r="J1400">
        <v>1813.0716</v>
      </c>
    </row>
    <row r="1401" spans="1:10" x14ac:dyDescent="0.3">
      <c r="A1401" t="s">
        <v>3225</v>
      </c>
      <c r="B1401" s="2">
        <v>45458</v>
      </c>
      <c r="C1401" t="s">
        <v>399</v>
      </c>
      <c r="D1401" t="s">
        <v>1606</v>
      </c>
      <c r="E1401" t="s">
        <v>1810</v>
      </c>
      <c r="F1401">
        <v>1</v>
      </c>
      <c r="G1401">
        <v>758.54</v>
      </c>
      <c r="H1401">
        <v>0.28999999999999998</v>
      </c>
      <c r="I1401" t="s">
        <v>1826</v>
      </c>
      <c r="J1401">
        <v>538.5634</v>
      </c>
    </row>
    <row r="1402" spans="1:10" x14ac:dyDescent="0.3">
      <c r="A1402" t="s">
        <v>3226</v>
      </c>
      <c r="B1402" s="2">
        <v>45649</v>
      </c>
      <c r="C1402" t="s">
        <v>1425</v>
      </c>
      <c r="D1402" t="s">
        <v>1708</v>
      </c>
      <c r="E1402" t="s">
        <v>1801</v>
      </c>
      <c r="F1402">
        <v>4</v>
      </c>
      <c r="G1402">
        <v>643.96</v>
      </c>
      <c r="H1402">
        <v>0.16</v>
      </c>
      <c r="I1402" t="s">
        <v>1826</v>
      </c>
      <c r="J1402">
        <v>2163.7055999999998</v>
      </c>
    </row>
    <row r="1403" spans="1:10" x14ac:dyDescent="0.3">
      <c r="A1403" t="s">
        <v>3227</v>
      </c>
      <c r="B1403" s="2">
        <v>45653</v>
      </c>
      <c r="C1403" t="s">
        <v>779</v>
      </c>
      <c r="D1403" t="s">
        <v>1596</v>
      </c>
      <c r="E1403" t="s">
        <v>1786</v>
      </c>
      <c r="F1403">
        <v>1</v>
      </c>
      <c r="G1403">
        <v>882.73</v>
      </c>
      <c r="H1403">
        <v>0.1</v>
      </c>
      <c r="I1403" t="s">
        <v>1824</v>
      </c>
      <c r="J1403">
        <v>794.45699999999999</v>
      </c>
    </row>
    <row r="1404" spans="1:10" x14ac:dyDescent="0.3">
      <c r="A1404" t="s">
        <v>3228</v>
      </c>
      <c r="B1404" s="2">
        <v>45378</v>
      </c>
      <c r="C1404" t="s">
        <v>1023</v>
      </c>
      <c r="D1404" t="s">
        <v>1730</v>
      </c>
      <c r="E1404" t="s">
        <v>1813</v>
      </c>
      <c r="F1404">
        <v>2</v>
      </c>
      <c r="G1404">
        <v>600.03</v>
      </c>
      <c r="H1404">
        <v>0.26</v>
      </c>
      <c r="I1404" t="s">
        <v>1826</v>
      </c>
      <c r="J1404">
        <v>888.0444</v>
      </c>
    </row>
    <row r="1405" spans="1:10" x14ac:dyDescent="0.3">
      <c r="A1405" t="s">
        <v>3229</v>
      </c>
      <c r="B1405" s="2">
        <v>45638</v>
      </c>
      <c r="C1405" t="s">
        <v>526</v>
      </c>
      <c r="D1405" t="s">
        <v>1656</v>
      </c>
      <c r="E1405" t="s">
        <v>1773</v>
      </c>
      <c r="F1405">
        <v>2</v>
      </c>
      <c r="G1405">
        <v>628.83000000000004</v>
      </c>
      <c r="H1405">
        <v>7.0000000000000007E-2</v>
      </c>
      <c r="I1405" t="s">
        <v>1826</v>
      </c>
      <c r="J1405">
        <v>1169.6238000000001</v>
      </c>
    </row>
    <row r="1406" spans="1:10" x14ac:dyDescent="0.3">
      <c r="A1406" t="s">
        <v>3230</v>
      </c>
      <c r="B1406" s="2">
        <v>45277</v>
      </c>
      <c r="C1406" t="s">
        <v>579</v>
      </c>
      <c r="D1406" t="s">
        <v>1710</v>
      </c>
      <c r="E1406" t="s">
        <v>1786</v>
      </c>
      <c r="F1406">
        <v>3</v>
      </c>
      <c r="G1406">
        <v>113.87</v>
      </c>
      <c r="H1406">
        <v>0.21</v>
      </c>
      <c r="I1406" t="s">
        <v>1829</v>
      </c>
      <c r="J1406">
        <v>269.87189999999998</v>
      </c>
    </row>
    <row r="1407" spans="1:10" x14ac:dyDescent="0.3">
      <c r="A1407" t="s">
        <v>3231</v>
      </c>
      <c r="B1407" s="2">
        <v>45351</v>
      </c>
      <c r="C1407" t="s">
        <v>1298</v>
      </c>
      <c r="D1407" t="s">
        <v>1692</v>
      </c>
      <c r="E1407" t="s">
        <v>1779</v>
      </c>
      <c r="F1407">
        <v>4</v>
      </c>
      <c r="G1407">
        <v>282.07</v>
      </c>
      <c r="H1407">
        <v>0.18</v>
      </c>
      <c r="I1407" t="s">
        <v>1826</v>
      </c>
      <c r="J1407">
        <v>925.18960000000004</v>
      </c>
    </row>
    <row r="1408" spans="1:10" x14ac:dyDescent="0.3">
      <c r="A1408" t="s">
        <v>3232</v>
      </c>
      <c r="B1408" s="2">
        <v>45290</v>
      </c>
      <c r="C1408" t="s">
        <v>523</v>
      </c>
      <c r="D1408" t="s">
        <v>1656</v>
      </c>
      <c r="E1408" t="s">
        <v>1776</v>
      </c>
      <c r="F1408">
        <v>3</v>
      </c>
      <c r="G1408">
        <v>676.77</v>
      </c>
      <c r="H1408">
        <v>0.17</v>
      </c>
      <c r="I1408" t="s">
        <v>1826</v>
      </c>
      <c r="J1408">
        <v>1685.1573000000001</v>
      </c>
    </row>
    <row r="1409" spans="1:10" x14ac:dyDescent="0.3">
      <c r="A1409" t="s">
        <v>3233</v>
      </c>
      <c r="B1409" s="2">
        <v>45638</v>
      </c>
      <c r="C1409" t="s">
        <v>713</v>
      </c>
      <c r="D1409" t="s">
        <v>1560</v>
      </c>
      <c r="E1409" t="s">
        <v>1804</v>
      </c>
      <c r="F1409">
        <v>2</v>
      </c>
      <c r="G1409">
        <v>362.7</v>
      </c>
      <c r="H1409">
        <v>0.09</v>
      </c>
      <c r="I1409" t="s">
        <v>1824</v>
      </c>
      <c r="J1409">
        <v>660.11400000000003</v>
      </c>
    </row>
    <row r="1410" spans="1:10" x14ac:dyDescent="0.3">
      <c r="A1410" t="s">
        <v>3234</v>
      </c>
      <c r="B1410" s="2">
        <v>45679</v>
      </c>
      <c r="C1410" t="s">
        <v>461</v>
      </c>
      <c r="D1410" t="s">
        <v>1574</v>
      </c>
      <c r="E1410" t="s">
        <v>1761</v>
      </c>
      <c r="F1410">
        <v>1</v>
      </c>
      <c r="G1410">
        <v>908.5</v>
      </c>
      <c r="H1410">
        <v>0.2</v>
      </c>
      <c r="I1410" t="s">
        <v>1829</v>
      </c>
      <c r="J1410">
        <v>726.80000000000007</v>
      </c>
    </row>
    <row r="1411" spans="1:10" x14ac:dyDescent="0.3">
      <c r="A1411" t="s">
        <v>3235</v>
      </c>
      <c r="B1411" s="2">
        <v>45296</v>
      </c>
      <c r="C1411" t="s">
        <v>247</v>
      </c>
      <c r="D1411" t="s">
        <v>1598</v>
      </c>
      <c r="E1411" t="s">
        <v>1801</v>
      </c>
      <c r="F1411">
        <v>2</v>
      </c>
      <c r="G1411">
        <v>795.37</v>
      </c>
      <c r="H1411">
        <v>0.2</v>
      </c>
      <c r="I1411" t="s">
        <v>1829</v>
      </c>
      <c r="J1411">
        <v>1272.5920000000001</v>
      </c>
    </row>
    <row r="1412" spans="1:10" x14ac:dyDescent="0.3">
      <c r="A1412" t="s">
        <v>3236</v>
      </c>
      <c r="B1412" s="2">
        <v>45760</v>
      </c>
      <c r="C1412" t="s">
        <v>487</v>
      </c>
      <c r="D1412" t="s">
        <v>1618</v>
      </c>
      <c r="E1412" t="s">
        <v>1769</v>
      </c>
      <c r="F1412">
        <v>2</v>
      </c>
      <c r="G1412">
        <v>326.85000000000002</v>
      </c>
      <c r="H1412">
        <v>0.17</v>
      </c>
      <c r="I1412" t="s">
        <v>1829</v>
      </c>
      <c r="J1412">
        <v>542.57100000000003</v>
      </c>
    </row>
    <row r="1413" spans="1:10" x14ac:dyDescent="0.3">
      <c r="A1413" t="s">
        <v>3237</v>
      </c>
      <c r="B1413" s="2">
        <v>45603</v>
      </c>
      <c r="C1413" t="s">
        <v>1098</v>
      </c>
      <c r="D1413" t="s">
        <v>1660</v>
      </c>
      <c r="E1413" t="s">
        <v>1799</v>
      </c>
      <c r="F1413">
        <v>3</v>
      </c>
      <c r="G1413">
        <v>169.43</v>
      </c>
      <c r="H1413">
        <v>0.19</v>
      </c>
      <c r="I1413" t="s">
        <v>1824</v>
      </c>
      <c r="J1413">
        <v>411.71490000000011</v>
      </c>
    </row>
    <row r="1414" spans="1:10" x14ac:dyDescent="0.3">
      <c r="A1414" t="s">
        <v>3238</v>
      </c>
      <c r="B1414" s="2">
        <v>45413</v>
      </c>
      <c r="C1414" t="s">
        <v>544</v>
      </c>
      <c r="D1414" t="s">
        <v>1714</v>
      </c>
      <c r="E1414" t="s">
        <v>1776</v>
      </c>
      <c r="F1414">
        <v>1</v>
      </c>
      <c r="G1414">
        <v>254.47</v>
      </c>
      <c r="H1414">
        <v>0.1</v>
      </c>
      <c r="I1414" t="s">
        <v>1824</v>
      </c>
      <c r="J1414">
        <v>229.023</v>
      </c>
    </row>
    <row r="1415" spans="1:10" x14ac:dyDescent="0.3">
      <c r="A1415" t="s">
        <v>3239</v>
      </c>
      <c r="B1415" s="2">
        <v>45506</v>
      </c>
      <c r="C1415" t="s">
        <v>1298</v>
      </c>
      <c r="D1415" t="s">
        <v>1598</v>
      </c>
      <c r="E1415" t="s">
        <v>1804</v>
      </c>
      <c r="F1415">
        <v>4</v>
      </c>
      <c r="G1415">
        <v>627.73</v>
      </c>
      <c r="H1415">
        <v>0.11</v>
      </c>
      <c r="I1415" t="s">
        <v>1829</v>
      </c>
      <c r="J1415">
        <v>2234.7188000000001</v>
      </c>
    </row>
    <row r="1416" spans="1:10" x14ac:dyDescent="0.3">
      <c r="A1416" t="s">
        <v>3240</v>
      </c>
      <c r="B1416" s="2">
        <v>45394</v>
      </c>
      <c r="C1416" t="s">
        <v>1160</v>
      </c>
      <c r="D1416" t="s">
        <v>1610</v>
      </c>
      <c r="E1416" t="s">
        <v>1813</v>
      </c>
      <c r="F1416">
        <v>4</v>
      </c>
      <c r="G1416">
        <v>327.25</v>
      </c>
      <c r="H1416">
        <v>0.13</v>
      </c>
      <c r="I1416" t="s">
        <v>1829</v>
      </c>
      <c r="J1416">
        <v>1138.83</v>
      </c>
    </row>
    <row r="1417" spans="1:10" x14ac:dyDescent="0.3">
      <c r="A1417" t="s">
        <v>3241</v>
      </c>
      <c r="B1417" s="2">
        <v>45755</v>
      </c>
      <c r="C1417" t="s">
        <v>490</v>
      </c>
      <c r="D1417" t="s">
        <v>1666</v>
      </c>
      <c r="E1417" t="s">
        <v>1792</v>
      </c>
      <c r="F1417">
        <v>4</v>
      </c>
      <c r="G1417">
        <v>511.43</v>
      </c>
      <c r="H1417">
        <v>0.18</v>
      </c>
      <c r="I1417" t="s">
        <v>1829</v>
      </c>
      <c r="J1417">
        <v>1677.4903999999999</v>
      </c>
    </row>
    <row r="1418" spans="1:10" x14ac:dyDescent="0.3">
      <c r="A1418" t="s">
        <v>3242</v>
      </c>
      <c r="B1418" s="2">
        <v>45473</v>
      </c>
      <c r="C1418" t="s">
        <v>550</v>
      </c>
      <c r="D1418" t="s">
        <v>1674</v>
      </c>
      <c r="E1418" t="s">
        <v>1807</v>
      </c>
      <c r="F1418">
        <v>4</v>
      </c>
      <c r="G1418">
        <v>194.67</v>
      </c>
      <c r="H1418">
        <v>0.23</v>
      </c>
      <c r="I1418" t="s">
        <v>1826</v>
      </c>
      <c r="J1418">
        <v>599.58359999999993</v>
      </c>
    </row>
    <row r="1419" spans="1:10" x14ac:dyDescent="0.3">
      <c r="A1419" t="s">
        <v>3243</v>
      </c>
      <c r="B1419" s="2">
        <v>45304</v>
      </c>
      <c r="C1419" t="s">
        <v>221</v>
      </c>
      <c r="D1419" t="s">
        <v>1594</v>
      </c>
      <c r="E1419" t="s">
        <v>1757</v>
      </c>
      <c r="F1419">
        <v>2</v>
      </c>
      <c r="G1419">
        <v>54.51</v>
      </c>
      <c r="H1419">
        <v>7.0000000000000007E-2</v>
      </c>
      <c r="I1419" t="s">
        <v>1824</v>
      </c>
      <c r="J1419">
        <v>101.3886</v>
      </c>
    </row>
    <row r="1420" spans="1:10" x14ac:dyDescent="0.3">
      <c r="A1420" t="s">
        <v>3244</v>
      </c>
      <c r="B1420" s="2">
        <v>45557</v>
      </c>
      <c r="C1420" t="s">
        <v>278</v>
      </c>
      <c r="D1420" t="s">
        <v>1672</v>
      </c>
      <c r="E1420" t="s">
        <v>1792</v>
      </c>
      <c r="F1420">
        <v>4</v>
      </c>
      <c r="G1420">
        <v>964</v>
      </c>
      <c r="H1420">
        <v>0.14000000000000001</v>
      </c>
      <c r="I1420" t="s">
        <v>1826</v>
      </c>
      <c r="J1420">
        <v>3316.16</v>
      </c>
    </row>
    <row r="1421" spans="1:10" x14ac:dyDescent="0.3">
      <c r="A1421" t="s">
        <v>3245</v>
      </c>
      <c r="B1421" s="2">
        <v>45527</v>
      </c>
      <c r="C1421" t="s">
        <v>157</v>
      </c>
      <c r="D1421" t="s">
        <v>1726</v>
      </c>
      <c r="E1421" t="s">
        <v>1769</v>
      </c>
      <c r="F1421">
        <v>1</v>
      </c>
      <c r="G1421">
        <v>170.12</v>
      </c>
      <c r="H1421">
        <v>0.26</v>
      </c>
      <c r="I1421" t="s">
        <v>1826</v>
      </c>
      <c r="J1421">
        <v>125.8888</v>
      </c>
    </row>
    <row r="1422" spans="1:10" x14ac:dyDescent="0.3">
      <c r="A1422" t="s">
        <v>3246</v>
      </c>
      <c r="B1422" s="2">
        <v>45875</v>
      </c>
      <c r="C1422" t="s">
        <v>511</v>
      </c>
      <c r="D1422" t="s">
        <v>1654</v>
      </c>
      <c r="E1422" t="s">
        <v>1813</v>
      </c>
      <c r="F1422">
        <v>2</v>
      </c>
      <c r="G1422">
        <v>664.5</v>
      </c>
      <c r="H1422">
        <v>0.23</v>
      </c>
      <c r="I1422" t="s">
        <v>1824</v>
      </c>
      <c r="J1422">
        <v>1023.33</v>
      </c>
    </row>
    <row r="1423" spans="1:10" x14ac:dyDescent="0.3">
      <c r="A1423" t="s">
        <v>3247</v>
      </c>
      <c r="B1423" s="2">
        <v>45936</v>
      </c>
      <c r="C1423" t="s">
        <v>1160</v>
      </c>
      <c r="D1423" t="s">
        <v>1638</v>
      </c>
      <c r="E1423" t="s">
        <v>1789</v>
      </c>
      <c r="F1423">
        <v>4</v>
      </c>
      <c r="G1423">
        <v>557.51</v>
      </c>
      <c r="H1423">
        <v>0.11</v>
      </c>
      <c r="I1423" t="s">
        <v>1824</v>
      </c>
      <c r="J1423">
        <v>1984.7356</v>
      </c>
    </row>
    <row r="1424" spans="1:10" x14ac:dyDescent="0.3">
      <c r="A1424" t="s">
        <v>3248</v>
      </c>
      <c r="B1424" s="2">
        <v>45807</v>
      </c>
      <c r="C1424" t="s">
        <v>1238</v>
      </c>
      <c r="D1424" t="s">
        <v>1728</v>
      </c>
      <c r="E1424" t="s">
        <v>1757</v>
      </c>
      <c r="F1424">
        <v>2</v>
      </c>
      <c r="G1424">
        <v>410</v>
      </c>
      <c r="H1424">
        <v>0.13</v>
      </c>
      <c r="I1424" t="s">
        <v>1829</v>
      </c>
      <c r="J1424">
        <v>713.4</v>
      </c>
    </row>
    <row r="1425" spans="1:10" x14ac:dyDescent="0.3">
      <c r="A1425" t="s">
        <v>3249</v>
      </c>
      <c r="B1425" s="2">
        <v>45473</v>
      </c>
      <c r="C1425" t="s">
        <v>966</v>
      </c>
      <c r="D1425" t="s">
        <v>1714</v>
      </c>
      <c r="E1425" t="s">
        <v>1773</v>
      </c>
      <c r="F1425">
        <v>2</v>
      </c>
      <c r="G1425">
        <v>879.93</v>
      </c>
      <c r="H1425">
        <v>0.28999999999999998</v>
      </c>
      <c r="I1425" t="s">
        <v>1829</v>
      </c>
      <c r="J1425">
        <v>1249.5006000000001</v>
      </c>
    </row>
    <row r="1426" spans="1:10" x14ac:dyDescent="0.3">
      <c r="A1426" t="s">
        <v>3250</v>
      </c>
      <c r="B1426" s="2">
        <v>45664</v>
      </c>
      <c r="C1426" t="s">
        <v>40</v>
      </c>
      <c r="D1426" t="s">
        <v>1574</v>
      </c>
      <c r="E1426" t="s">
        <v>1810</v>
      </c>
      <c r="F1426">
        <v>1</v>
      </c>
      <c r="G1426">
        <v>350.58</v>
      </c>
      <c r="H1426">
        <v>0.03</v>
      </c>
      <c r="I1426" t="s">
        <v>1829</v>
      </c>
      <c r="J1426">
        <v>340.06259999999997</v>
      </c>
    </row>
    <row r="1427" spans="1:10" x14ac:dyDescent="0.3">
      <c r="A1427" t="s">
        <v>3251</v>
      </c>
      <c r="B1427" s="2">
        <v>45633</v>
      </c>
      <c r="C1427" t="s">
        <v>1098</v>
      </c>
      <c r="D1427" t="s">
        <v>1664</v>
      </c>
      <c r="E1427" t="s">
        <v>1766</v>
      </c>
      <c r="F1427">
        <v>4</v>
      </c>
      <c r="G1427">
        <v>348.58</v>
      </c>
      <c r="H1427">
        <v>0.16</v>
      </c>
      <c r="I1427" t="s">
        <v>1824</v>
      </c>
      <c r="J1427">
        <v>1171.2288000000001</v>
      </c>
    </row>
    <row r="1428" spans="1:10" x14ac:dyDescent="0.3">
      <c r="A1428" t="s">
        <v>3252</v>
      </c>
      <c r="B1428" s="2">
        <v>45548</v>
      </c>
      <c r="C1428" t="s">
        <v>1417</v>
      </c>
      <c r="D1428" t="s">
        <v>1598</v>
      </c>
      <c r="E1428" t="s">
        <v>1766</v>
      </c>
      <c r="F1428">
        <v>3</v>
      </c>
      <c r="G1428">
        <v>247.66</v>
      </c>
      <c r="H1428">
        <v>0.02</v>
      </c>
      <c r="I1428" t="s">
        <v>1829</v>
      </c>
      <c r="J1428">
        <v>728.12040000000002</v>
      </c>
    </row>
    <row r="1429" spans="1:10" x14ac:dyDescent="0.3">
      <c r="A1429" t="s">
        <v>3253</v>
      </c>
      <c r="B1429" s="2">
        <v>45244</v>
      </c>
      <c r="C1429" t="s">
        <v>1211</v>
      </c>
      <c r="D1429" t="s">
        <v>1626</v>
      </c>
      <c r="E1429" t="s">
        <v>1801</v>
      </c>
      <c r="F1429">
        <v>3</v>
      </c>
      <c r="G1429">
        <v>836.27</v>
      </c>
      <c r="H1429">
        <v>0.16</v>
      </c>
      <c r="I1429" t="s">
        <v>1824</v>
      </c>
      <c r="J1429">
        <v>2107.4004</v>
      </c>
    </row>
    <row r="1430" spans="1:10" x14ac:dyDescent="0.3">
      <c r="A1430" t="s">
        <v>3254</v>
      </c>
      <c r="B1430" s="2">
        <v>45753</v>
      </c>
      <c r="C1430" t="s">
        <v>640</v>
      </c>
      <c r="D1430" t="s">
        <v>1576</v>
      </c>
      <c r="E1430" t="s">
        <v>1789</v>
      </c>
      <c r="F1430">
        <v>3</v>
      </c>
      <c r="G1430">
        <v>696.74</v>
      </c>
      <c r="H1430">
        <v>0.13</v>
      </c>
      <c r="I1430" t="s">
        <v>1829</v>
      </c>
      <c r="J1430">
        <v>1818.4914000000001</v>
      </c>
    </row>
    <row r="1431" spans="1:10" x14ac:dyDescent="0.3">
      <c r="A1431" t="s">
        <v>3255</v>
      </c>
      <c r="B1431" s="2">
        <v>45804</v>
      </c>
      <c r="C1431" t="s">
        <v>785</v>
      </c>
      <c r="D1431" t="s">
        <v>1736</v>
      </c>
      <c r="E1431" t="s">
        <v>1797</v>
      </c>
      <c r="F1431">
        <v>2</v>
      </c>
      <c r="G1431">
        <v>822.59</v>
      </c>
      <c r="H1431">
        <v>0.22</v>
      </c>
      <c r="I1431" t="s">
        <v>1826</v>
      </c>
      <c r="J1431">
        <v>1283.2403999999999</v>
      </c>
    </row>
    <row r="1432" spans="1:10" x14ac:dyDescent="0.3">
      <c r="A1432" t="s">
        <v>3256</v>
      </c>
      <c r="B1432" s="2">
        <v>45263</v>
      </c>
      <c r="C1432" t="s">
        <v>719</v>
      </c>
      <c r="D1432" t="s">
        <v>1706</v>
      </c>
      <c r="E1432" t="s">
        <v>1761</v>
      </c>
      <c r="F1432">
        <v>1</v>
      </c>
      <c r="G1432">
        <v>462.23</v>
      </c>
      <c r="H1432">
        <v>0.3</v>
      </c>
      <c r="I1432" t="s">
        <v>1826</v>
      </c>
      <c r="J1432">
        <v>323.56099999999998</v>
      </c>
    </row>
    <row r="1433" spans="1:10" x14ac:dyDescent="0.3">
      <c r="A1433" t="s">
        <v>3257</v>
      </c>
      <c r="B1433" s="2">
        <v>45906</v>
      </c>
      <c r="C1433" t="s">
        <v>1383</v>
      </c>
      <c r="D1433" t="s">
        <v>1632</v>
      </c>
      <c r="E1433" t="s">
        <v>1807</v>
      </c>
      <c r="F1433">
        <v>1</v>
      </c>
      <c r="G1433">
        <v>361.09</v>
      </c>
      <c r="H1433">
        <v>0.06</v>
      </c>
      <c r="I1433" t="s">
        <v>1826</v>
      </c>
      <c r="J1433">
        <v>339.42459999999988</v>
      </c>
    </row>
    <row r="1434" spans="1:10" x14ac:dyDescent="0.3">
      <c r="A1434" t="s">
        <v>3258</v>
      </c>
      <c r="B1434" s="2">
        <v>45243</v>
      </c>
      <c r="C1434" t="s">
        <v>1196</v>
      </c>
      <c r="D1434" t="s">
        <v>1694</v>
      </c>
      <c r="E1434" t="s">
        <v>1813</v>
      </c>
      <c r="F1434">
        <v>3</v>
      </c>
      <c r="G1434">
        <v>59.37</v>
      </c>
      <c r="H1434">
        <v>0.03</v>
      </c>
      <c r="I1434" t="s">
        <v>1826</v>
      </c>
      <c r="J1434">
        <v>172.76669999999999</v>
      </c>
    </row>
    <row r="1435" spans="1:10" x14ac:dyDescent="0.3">
      <c r="A1435" t="s">
        <v>3259</v>
      </c>
      <c r="B1435" s="2">
        <v>45686</v>
      </c>
      <c r="C1435" t="s">
        <v>144</v>
      </c>
      <c r="D1435" t="s">
        <v>1628</v>
      </c>
      <c r="E1435" t="s">
        <v>1757</v>
      </c>
      <c r="F1435">
        <v>3</v>
      </c>
      <c r="G1435">
        <v>765.21</v>
      </c>
      <c r="H1435">
        <v>0.14000000000000001</v>
      </c>
      <c r="I1435" t="s">
        <v>1829</v>
      </c>
      <c r="J1435">
        <v>1974.2418</v>
      </c>
    </row>
    <row r="1436" spans="1:10" x14ac:dyDescent="0.3">
      <c r="A1436" t="s">
        <v>3260</v>
      </c>
      <c r="B1436" s="2">
        <v>45472</v>
      </c>
      <c r="C1436" t="s">
        <v>779</v>
      </c>
      <c r="D1436" t="s">
        <v>1612</v>
      </c>
      <c r="E1436" t="s">
        <v>1794</v>
      </c>
      <c r="F1436">
        <v>4</v>
      </c>
      <c r="G1436">
        <v>303.56</v>
      </c>
      <c r="H1436">
        <v>0.2</v>
      </c>
      <c r="I1436" t="s">
        <v>1829</v>
      </c>
      <c r="J1436">
        <v>971.39200000000005</v>
      </c>
    </row>
    <row r="1437" spans="1:10" x14ac:dyDescent="0.3">
      <c r="A1437" t="s">
        <v>3261</v>
      </c>
      <c r="B1437" s="2">
        <v>45779</v>
      </c>
      <c r="C1437" t="s">
        <v>1371</v>
      </c>
      <c r="D1437" t="s">
        <v>1602</v>
      </c>
      <c r="E1437" t="s">
        <v>1752</v>
      </c>
      <c r="F1437">
        <v>1</v>
      </c>
      <c r="G1437">
        <v>640.92999999999995</v>
      </c>
      <c r="H1437">
        <v>0.19</v>
      </c>
      <c r="I1437" t="s">
        <v>1826</v>
      </c>
      <c r="J1437">
        <v>519.15329999999994</v>
      </c>
    </row>
    <row r="1438" spans="1:10" x14ac:dyDescent="0.3">
      <c r="A1438" t="s">
        <v>3262</v>
      </c>
      <c r="B1438" s="2">
        <v>45830</v>
      </c>
      <c r="C1438" t="s">
        <v>576</v>
      </c>
      <c r="D1438" t="s">
        <v>1720</v>
      </c>
      <c r="E1438" t="s">
        <v>1789</v>
      </c>
      <c r="F1438">
        <v>2</v>
      </c>
      <c r="G1438">
        <v>611.25</v>
      </c>
      <c r="H1438">
        <v>0.22</v>
      </c>
      <c r="I1438" t="s">
        <v>1824</v>
      </c>
      <c r="J1438">
        <v>953.55000000000007</v>
      </c>
    </row>
    <row r="1439" spans="1:10" x14ac:dyDescent="0.3">
      <c r="A1439" t="s">
        <v>3263</v>
      </c>
      <c r="B1439" s="2">
        <v>45756</v>
      </c>
      <c r="C1439" t="s">
        <v>1422</v>
      </c>
      <c r="D1439" t="s">
        <v>1680</v>
      </c>
      <c r="E1439" t="s">
        <v>1757</v>
      </c>
      <c r="F1439">
        <v>1</v>
      </c>
      <c r="G1439">
        <v>209.93</v>
      </c>
      <c r="H1439">
        <v>0.21</v>
      </c>
      <c r="I1439" t="s">
        <v>1824</v>
      </c>
      <c r="J1439">
        <v>165.84469999999999</v>
      </c>
    </row>
    <row r="1440" spans="1:10" x14ac:dyDescent="0.3">
      <c r="A1440" t="s">
        <v>3264</v>
      </c>
      <c r="B1440" s="2">
        <v>45847</v>
      </c>
      <c r="C1440" t="s">
        <v>387</v>
      </c>
      <c r="D1440" t="s">
        <v>1746</v>
      </c>
      <c r="E1440" t="s">
        <v>1789</v>
      </c>
      <c r="F1440">
        <v>3</v>
      </c>
      <c r="G1440">
        <v>130.38999999999999</v>
      </c>
      <c r="H1440">
        <v>0.24</v>
      </c>
      <c r="I1440" t="s">
        <v>1826</v>
      </c>
      <c r="J1440">
        <v>297.28919999999999</v>
      </c>
    </row>
    <row r="1441" spans="1:10" x14ac:dyDescent="0.3">
      <c r="A1441" t="s">
        <v>3265</v>
      </c>
      <c r="B1441" s="2">
        <v>45322</v>
      </c>
      <c r="C1441" t="s">
        <v>923</v>
      </c>
      <c r="D1441" t="s">
        <v>1734</v>
      </c>
      <c r="E1441" t="s">
        <v>1779</v>
      </c>
      <c r="F1441">
        <v>2</v>
      </c>
      <c r="G1441">
        <v>846.18</v>
      </c>
      <c r="H1441">
        <v>0.1</v>
      </c>
      <c r="I1441" t="s">
        <v>1829</v>
      </c>
      <c r="J1441">
        <v>1523.124</v>
      </c>
    </row>
    <row r="1442" spans="1:10" x14ac:dyDescent="0.3">
      <c r="A1442" t="s">
        <v>3266</v>
      </c>
      <c r="B1442" s="2">
        <v>45829</v>
      </c>
      <c r="C1442" t="s">
        <v>1109</v>
      </c>
      <c r="D1442" t="s">
        <v>1688</v>
      </c>
      <c r="E1442" t="s">
        <v>1799</v>
      </c>
      <c r="F1442">
        <v>2</v>
      </c>
      <c r="G1442">
        <v>424.53</v>
      </c>
      <c r="H1442">
        <v>0.14000000000000001</v>
      </c>
      <c r="I1442" t="s">
        <v>1829</v>
      </c>
      <c r="J1442">
        <v>730.19159999999999</v>
      </c>
    </row>
    <row r="1443" spans="1:10" x14ac:dyDescent="0.3">
      <c r="A1443" t="s">
        <v>3267</v>
      </c>
      <c r="B1443" s="2">
        <v>45539</v>
      </c>
      <c r="C1443" t="s">
        <v>824</v>
      </c>
      <c r="D1443" t="s">
        <v>1724</v>
      </c>
      <c r="E1443" t="s">
        <v>1799</v>
      </c>
      <c r="F1443">
        <v>4</v>
      </c>
      <c r="G1443">
        <v>450.42</v>
      </c>
      <c r="H1443">
        <v>0.08</v>
      </c>
      <c r="I1443" t="s">
        <v>1829</v>
      </c>
      <c r="J1443">
        <v>1657.5455999999999</v>
      </c>
    </row>
    <row r="1444" spans="1:10" x14ac:dyDescent="0.3">
      <c r="A1444" t="s">
        <v>3268</v>
      </c>
      <c r="B1444" s="2">
        <v>45893</v>
      </c>
      <c r="C1444" t="s">
        <v>523</v>
      </c>
      <c r="D1444" t="s">
        <v>1600</v>
      </c>
      <c r="E1444" t="s">
        <v>1786</v>
      </c>
      <c r="F1444">
        <v>4</v>
      </c>
      <c r="G1444">
        <v>896.91</v>
      </c>
      <c r="H1444">
        <v>0.1</v>
      </c>
      <c r="I1444" t="s">
        <v>1824</v>
      </c>
      <c r="J1444">
        <v>3228.8760000000002</v>
      </c>
    </row>
    <row r="1445" spans="1:10" x14ac:dyDescent="0.3">
      <c r="A1445" t="s">
        <v>3269</v>
      </c>
      <c r="B1445" s="2">
        <v>45814</v>
      </c>
      <c r="C1445" t="s">
        <v>1492</v>
      </c>
      <c r="D1445" t="s">
        <v>1742</v>
      </c>
      <c r="E1445" t="s">
        <v>1789</v>
      </c>
      <c r="F1445">
        <v>3</v>
      </c>
      <c r="G1445">
        <v>679.38</v>
      </c>
      <c r="H1445">
        <v>0.3</v>
      </c>
      <c r="I1445" t="s">
        <v>1829</v>
      </c>
      <c r="J1445">
        <v>1426.6980000000001</v>
      </c>
    </row>
    <row r="1446" spans="1:10" x14ac:dyDescent="0.3">
      <c r="A1446" t="s">
        <v>3270</v>
      </c>
      <c r="B1446" s="2">
        <v>45571</v>
      </c>
      <c r="C1446" t="s">
        <v>75</v>
      </c>
      <c r="D1446" t="s">
        <v>1708</v>
      </c>
      <c r="E1446" t="s">
        <v>1804</v>
      </c>
      <c r="F1446">
        <v>3</v>
      </c>
      <c r="G1446">
        <v>483.63</v>
      </c>
      <c r="H1446">
        <v>0</v>
      </c>
      <c r="I1446" t="s">
        <v>1824</v>
      </c>
      <c r="J1446">
        <v>1450.89</v>
      </c>
    </row>
    <row r="1447" spans="1:10" x14ac:dyDescent="0.3">
      <c r="A1447" t="s">
        <v>3271</v>
      </c>
      <c r="B1447" s="2">
        <v>45542</v>
      </c>
      <c r="C1447" t="s">
        <v>124</v>
      </c>
      <c r="D1447" t="s">
        <v>1626</v>
      </c>
      <c r="E1447" t="s">
        <v>1752</v>
      </c>
      <c r="F1447">
        <v>3</v>
      </c>
      <c r="G1447">
        <v>158.27000000000001</v>
      </c>
      <c r="H1447">
        <v>0.24</v>
      </c>
      <c r="I1447" t="s">
        <v>1829</v>
      </c>
      <c r="J1447">
        <v>360.85559999999998</v>
      </c>
    </row>
    <row r="1448" spans="1:10" x14ac:dyDescent="0.3">
      <c r="A1448" t="s">
        <v>3272</v>
      </c>
      <c r="B1448" s="2">
        <v>45758</v>
      </c>
      <c r="C1448" t="s">
        <v>402</v>
      </c>
      <c r="D1448" t="s">
        <v>1549</v>
      </c>
      <c r="E1448" t="s">
        <v>1801</v>
      </c>
      <c r="F1448">
        <v>4</v>
      </c>
      <c r="G1448">
        <v>601.5</v>
      </c>
      <c r="H1448">
        <v>0.18</v>
      </c>
      <c r="I1448" t="s">
        <v>1824</v>
      </c>
      <c r="J1448">
        <v>1972.92</v>
      </c>
    </row>
    <row r="1449" spans="1:10" x14ac:dyDescent="0.3">
      <c r="A1449" t="s">
        <v>3273</v>
      </c>
      <c r="B1449" s="2">
        <v>45709</v>
      </c>
      <c r="C1449" t="s">
        <v>255</v>
      </c>
      <c r="D1449" t="s">
        <v>1610</v>
      </c>
      <c r="E1449" t="s">
        <v>1810</v>
      </c>
      <c r="F1449">
        <v>2</v>
      </c>
      <c r="G1449">
        <v>46.39</v>
      </c>
      <c r="H1449">
        <v>7.0000000000000007E-2</v>
      </c>
      <c r="I1449" t="s">
        <v>1824</v>
      </c>
      <c r="J1449">
        <v>86.285399999999996</v>
      </c>
    </row>
    <row r="1450" spans="1:10" x14ac:dyDescent="0.3">
      <c r="A1450" t="s">
        <v>3274</v>
      </c>
      <c r="B1450" s="2">
        <v>45587</v>
      </c>
      <c r="C1450" t="s">
        <v>414</v>
      </c>
      <c r="D1450" t="s">
        <v>1712</v>
      </c>
      <c r="E1450" t="s">
        <v>1782</v>
      </c>
      <c r="F1450">
        <v>4</v>
      </c>
      <c r="G1450">
        <v>892.28</v>
      </c>
      <c r="H1450">
        <v>0.23</v>
      </c>
      <c r="I1450" t="s">
        <v>1824</v>
      </c>
      <c r="J1450">
        <v>2748.2224000000001</v>
      </c>
    </row>
    <row r="1451" spans="1:10" x14ac:dyDescent="0.3">
      <c r="A1451" t="s">
        <v>3275</v>
      </c>
      <c r="B1451" s="2">
        <v>45494</v>
      </c>
      <c r="C1451" t="s">
        <v>716</v>
      </c>
      <c r="D1451" t="s">
        <v>1568</v>
      </c>
      <c r="E1451" t="s">
        <v>1779</v>
      </c>
      <c r="F1451">
        <v>2</v>
      </c>
      <c r="G1451">
        <v>164.23</v>
      </c>
      <c r="H1451">
        <v>0.17</v>
      </c>
      <c r="I1451" t="s">
        <v>1824</v>
      </c>
      <c r="J1451">
        <v>272.62180000000001</v>
      </c>
    </row>
    <row r="1452" spans="1:10" x14ac:dyDescent="0.3">
      <c r="A1452" t="s">
        <v>3276</v>
      </c>
      <c r="B1452" s="2">
        <v>45305</v>
      </c>
      <c r="C1452" t="s">
        <v>1397</v>
      </c>
      <c r="D1452" t="s">
        <v>1565</v>
      </c>
      <c r="E1452" t="s">
        <v>1779</v>
      </c>
      <c r="F1452">
        <v>1</v>
      </c>
      <c r="G1452">
        <v>484.23</v>
      </c>
      <c r="H1452">
        <v>0.12</v>
      </c>
      <c r="I1452" t="s">
        <v>1829</v>
      </c>
      <c r="J1452">
        <v>426.12240000000003</v>
      </c>
    </row>
    <row r="1453" spans="1:10" x14ac:dyDescent="0.3">
      <c r="A1453" t="s">
        <v>3277</v>
      </c>
      <c r="B1453" s="2">
        <v>45383</v>
      </c>
      <c r="C1453" t="s">
        <v>32</v>
      </c>
      <c r="D1453" t="s">
        <v>1618</v>
      </c>
      <c r="E1453" t="s">
        <v>1810</v>
      </c>
      <c r="F1453">
        <v>3</v>
      </c>
      <c r="G1453">
        <v>341.51</v>
      </c>
      <c r="H1453">
        <v>0.22</v>
      </c>
      <c r="I1453" t="s">
        <v>1829</v>
      </c>
      <c r="J1453">
        <v>799.13340000000005</v>
      </c>
    </row>
    <row r="1454" spans="1:10" x14ac:dyDescent="0.3">
      <c r="A1454" t="s">
        <v>3278</v>
      </c>
      <c r="B1454" s="2">
        <v>45788</v>
      </c>
      <c r="C1454" t="s">
        <v>384</v>
      </c>
      <c r="D1454" t="s">
        <v>1744</v>
      </c>
      <c r="E1454" t="s">
        <v>1797</v>
      </c>
      <c r="F1454">
        <v>3</v>
      </c>
      <c r="G1454">
        <v>758.87</v>
      </c>
      <c r="H1454">
        <v>0.11</v>
      </c>
      <c r="I1454" t="s">
        <v>1826</v>
      </c>
      <c r="J1454">
        <v>2026.1829</v>
      </c>
    </row>
    <row r="1455" spans="1:10" x14ac:dyDescent="0.3">
      <c r="A1455" t="s">
        <v>3279</v>
      </c>
      <c r="B1455" s="2">
        <v>45855</v>
      </c>
      <c r="C1455" t="s">
        <v>1449</v>
      </c>
      <c r="D1455" t="s">
        <v>1660</v>
      </c>
      <c r="E1455" t="s">
        <v>1794</v>
      </c>
      <c r="F1455">
        <v>3</v>
      </c>
      <c r="G1455">
        <v>560.52</v>
      </c>
      <c r="H1455">
        <v>0.17</v>
      </c>
      <c r="I1455" t="s">
        <v>1824</v>
      </c>
      <c r="J1455">
        <v>1395.6948</v>
      </c>
    </row>
    <row r="1456" spans="1:10" x14ac:dyDescent="0.3">
      <c r="A1456" t="s">
        <v>3280</v>
      </c>
      <c r="B1456" s="2">
        <v>45533</v>
      </c>
      <c r="C1456" t="s">
        <v>1101</v>
      </c>
      <c r="D1456" t="s">
        <v>1740</v>
      </c>
      <c r="E1456" t="s">
        <v>1807</v>
      </c>
      <c r="F1456">
        <v>2</v>
      </c>
      <c r="G1456">
        <v>977.18</v>
      </c>
      <c r="H1456">
        <v>0.19</v>
      </c>
      <c r="I1456" t="s">
        <v>1824</v>
      </c>
      <c r="J1456">
        <v>1583.0316</v>
      </c>
    </row>
    <row r="1457" spans="1:10" x14ac:dyDescent="0.3">
      <c r="A1457" t="s">
        <v>3281</v>
      </c>
      <c r="B1457" s="2">
        <v>45763</v>
      </c>
      <c r="C1457" t="s">
        <v>758</v>
      </c>
      <c r="D1457" t="s">
        <v>1580</v>
      </c>
      <c r="E1457" t="s">
        <v>1799</v>
      </c>
      <c r="F1457">
        <v>4</v>
      </c>
      <c r="G1457">
        <v>761.35</v>
      </c>
      <c r="H1457">
        <v>0.08</v>
      </c>
      <c r="I1457" t="s">
        <v>1824</v>
      </c>
      <c r="J1457">
        <v>2801.768</v>
      </c>
    </row>
    <row r="1458" spans="1:10" x14ac:dyDescent="0.3">
      <c r="A1458" t="s">
        <v>3282</v>
      </c>
      <c r="B1458" s="2">
        <v>45900</v>
      </c>
      <c r="C1458" t="s">
        <v>592</v>
      </c>
      <c r="D1458" t="s">
        <v>1682</v>
      </c>
      <c r="E1458" t="s">
        <v>1810</v>
      </c>
      <c r="F1458">
        <v>2</v>
      </c>
      <c r="G1458">
        <v>947.56</v>
      </c>
      <c r="H1458">
        <v>0.02</v>
      </c>
      <c r="I1458" t="s">
        <v>1829</v>
      </c>
      <c r="J1458">
        <v>1857.2175999999999</v>
      </c>
    </row>
    <row r="1459" spans="1:10" x14ac:dyDescent="0.3">
      <c r="A1459" t="s">
        <v>3283</v>
      </c>
      <c r="B1459" s="2">
        <v>45943</v>
      </c>
      <c r="C1459" t="s">
        <v>764</v>
      </c>
      <c r="D1459" t="s">
        <v>1634</v>
      </c>
      <c r="E1459" t="s">
        <v>1810</v>
      </c>
      <c r="F1459">
        <v>4</v>
      </c>
      <c r="G1459">
        <v>975.47</v>
      </c>
      <c r="H1459">
        <v>0.04</v>
      </c>
      <c r="I1459" t="s">
        <v>1824</v>
      </c>
      <c r="J1459">
        <v>3745.8047999999999</v>
      </c>
    </row>
    <row r="1460" spans="1:10" x14ac:dyDescent="0.3">
      <c r="A1460" t="s">
        <v>3284</v>
      </c>
      <c r="B1460" s="2">
        <v>45448</v>
      </c>
      <c r="C1460" t="s">
        <v>1469</v>
      </c>
      <c r="D1460" t="s">
        <v>1574</v>
      </c>
      <c r="E1460" t="s">
        <v>1786</v>
      </c>
      <c r="F1460">
        <v>3</v>
      </c>
      <c r="G1460">
        <v>769.06</v>
      </c>
      <c r="H1460">
        <v>0.23</v>
      </c>
      <c r="I1460" t="s">
        <v>1829</v>
      </c>
      <c r="J1460">
        <v>1776.5286000000001</v>
      </c>
    </row>
    <row r="1461" spans="1:10" x14ac:dyDescent="0.3">
      <c r="A1461" t="s">
        <v>3285</v>
      </c>
      <c r="B1461" s="2">
        <v>45929</v>
      </c>
      <c r="C1461" t="s">
        <v>1495</v>
      </c>
      <c r="D1461" t="s">
        <v>1626</v>
      </c>
      <c r="E1461" t="s">
        <v>1761</v>
      </c>
      <c r="F1461">
        <v>3</v>
      </c>
      <c r="G1461">
        <v>824.75</v>
      </c>
      <c r="H1461">
        <v>0.23</v>
      </c>
      <c r="I1461" t="s">
        <v>1824</v>
      </c>
      <c r="J1461">
        <v>1905.1724999999999</v>
      </c>
    </row>
    <row r="1462" spans="1:10" x14ac:dyDescent="0.3">
      <c r="A1462" t="s">
        <v>3286</v>
      </c>
      <c r="B1462" s="2">
        <v>45478</v>
      </c>
      <c r="C1462" t="s">
        <v>1249</v>
      </c>
      <c r="D1462" t="s">
        <v>1684</v>
      </c>
      <c r="E1462" t="s">
        <v>1769</v>
      </c>
      <c r="F1462">
        <v>2</v>
      </c>
      <c r="G1462">
        <v>821.35</v>
      </c>
      <c r="H1462">
        <v>0.11</v>
      </c>
      <c r="I1462" t="s">
        <v>1826</v>
      </c>
      <c r="J1462">
        <v>1462.0029999999999</v>
      </c>
    </row>
    <row r="1463" spans="1:10" x14ac:dyDescent="0.3">
      <c r="A1463" t="s">
        <v>3287</v>
      </c>
      <c r="B1463" s="2">
        <v>45723</v>
      </c>
      <c r="C1463" t="s">
        <v>1260</v>
      </c>
      <c r="D1463" t="s">
        <v>1574</v>
      </c>
      <c r="E1463" t="s">
        <v>1789</v>
      </c>
      <c r="F1463">
        <v>1</v>
      </c>
      <c r="G1463">
        <v>120.57</v>
      </c>
      <c r="H1463">
        <v>0.06</v>
      </c>
      <c r="I1463" t="s">
        <v>1826</v>
      </c>
      <c r="J1463">
        <v>113.33580000000001</v>
      </c>
    </row>
    <row r="1464" spans="1:10" x14ac:dyDescent="0.3">
      <c r="A1464" t="s">
        <v>3288</v>
      </c>
      <c r="B1464" s="2">
        <v>45240</v>
      </c>
      <c r="C1464" t="s">
        <v>1053</v>
      </c>
      <c r="D1464" t="s">
        <v>1726</v>
      </c>
      <c r="E1464" t="s">
        <v>1757</v>
      </c>
      <c r="F1464">
        <v>1</v>
      </c>
      <c r="G1464">
        <v>122.27</v>
      </c>
      <c r="H1464">
        <v>0.26</v>
      </c>
      <c r="I1464" t="s">
        <v>1826</v>
      </c>
      <c r="J1464">
        <v>90.479799999999997</v>
      </c>
    </row>
    <row r="1465" spans="1:10" x14ac:dyDescent="0.3">
      <c r="A1465" t="s">
        <v>3289</v>
      </c>
      <c r="B1465" s="2">
        <v>45890</v>
      </c>
      <c r="C1465" t="s">
        <v>565</v>
      </c>
      <c r="D1465" t="s">
        <v>1600</v>
      </c>
      <c r="E1465" t="s">
        <v>1761</v>
      </c>
      <c r="F1465">
        <v>2</v>
      </c>
      <c r="G1465">
        <v>182.89</v>
      </c>
      <c r="H1465">
        <v>0.11</v>
      </c>
      <c r="I1465" t="s">
        <v>1824</v>
      </c>
      <c r="J1465">
        <v>325.54419999999999</v>
      </c>
    </row>
    <row r="1466" spans="1:10" x14ac:dyDescent="0.3">
      <c r="A1466" t="s">
        <v>3290</v>
      </c>
      <c r="B1466" s="2">
        <v>45796</v>
      </c>
      <c r="C1466" t="s">
        <v>1160</v>
      </c>
      <c r="D1466" t="s">
        <v>1640</v>
      </c>
      <c r="E1466" t="s">
        <v>1769</v>
      </c>
      <c r="F1466">
        <v>1</v>
      </c>
      <c r="G1466">
        <v>695.26</v>
      </c>
      <c r="H1466">
        <v>0.23</v>
      </c>
      <c r="I1466" t="s">
        <v>1826</v>
      </c>
      <c r="J1466">
        <v>535.35019999999997</v>
      </c>
    </row>
    <row r="1467" spans="1:10" x14ac:dyDescent="0.3">
      <c r="A1467" t="s">
        <v>3291</v>
      </c>
      <c r="B1467" s="2">
        <v>45895</v>
      </c>
      <c r="C1467" t="s">
        <v>114</v>
      </c>
      <c r="D1467" t="s">
        <v>1606</v>
      </c>
      <c r="E1467" t="s">
        <v>1776</v>
      </c>
      <c r="F1467">
        <v>2</v>
      </c>
      <c r="G1467">
        <v>408.8</v>
      </c>
      <c r="H1467">
        <v>0.17</v>
      </c>
      <c r="I1467" t="s">
        <v>1829</v>
      </c>
      <c r="J1467">
        <v>678.60799999999995</v>
      </c>
    </row>
    <row r="1468" spans="1:10" x14ac:dyDescent="0.3">
      <c r="A1468" t="s">
        <v>3292</v>
      </c>
      <c r="B1468" s="2">
        <v>45676</v>
      </c>
      <c r="C1468" t="s">
        <v>730</v>
      </c>
      <c r="D1468" t="s">
        <v>1646</v>
      </c>
      <c r="E1468" t="s">
        <v>1782</v>
      </c>
      <c r="F1468">
        <v>3</v>
      </c>
      <c r="G1468">
        <v>512.15</v>
      </c>
      <c r="H1468">
        <v>0.12</v>
      </c>
      <c r="I1468" t="s">
        <v>1824</v>
      </c>
      <c r="J1468">
        <v>1352.076</v>
      </c>
    </row>
    <row r="1469" spans="1:10" x14ac:dyDescent="0.3">
      <c r="A1469" t="s">
        <v>3293</v>
      </c>
      <c r="B1469" s="2">
        <v>45568</v>
      </c>
      <c r="C1469" t="s">
        <v>1272</v>
      </c>
      <c r="D1469" t="s">
        <v>1565</v>
      </c>
      <c r="E1469" t="s">
        <v>1782</v>
      </c>
      <c r="F1469">
        <v>3</v>
      </c>
      <c r="G1469">
        <v>136.4</v>
      </c>
      <c r="H1469">
        <v>0.15</v>
      </c>
      <c r="I1469" t="s">
        <v>1826</v>
      </c>
      <c r="J1469">
        <v>347.82000000000011</v>
      </c>
    </row>
    <row r="1470" spans="1:10" x14ac:dyDescent="0.3">
      <c r="A1470" t="s">
        <v>3294</v>
      </c>
      <c r="B1470" s="2">
        <v>45272</v>
      </c>
      <c r="C1470" t="s">
        <v>579</v>
      </c>
      <c r="D1470" t="s">
        <v>1557</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1712</v>
      </c>
      <c r="E1472" t="s">
        <v>1807</v>
      </c>
      <c r="F1472">
        <v>4</v>
      </c>
      <c r="G1472">
        <v>461.52</v>
      </c>
      <c r="H1472">
        <v>0</v>
      </c>
      <c r="I1472" t="s">
        <v>1829</v>
      </c>
      <c r="J1472">
        <v>1846.08</v>
      </c>
    </row>
    <row r="1473" spans="1:10" x14ac:dyDescent="0.3">
      <c r="A1473" t="s">
        <v>3297</v>
      </c>
      <c r="B1473" s="2">
        <v>45552</v>
      </c>
      <c r="C1473" t="s">
        <v>1524</v>
      </c>
      <c r="D1473" t="s">
        <v>1580</v>
      </c>
      <c r="E1473" t="s">
        <v>1792</v>
      </c>
      <c r="F1473">
        <v>1</v>
      </c>
      <c r="G1473">
        <v>558.41999999999996</v>
      </c>
      <c r="H1473">
        <v>0.03</v>
      </c>
      <c r="I1473" t="s">
        <v>1824</v>
      </c>
      <c r="J1473">
        <v>541.66739999999993</v>
      </c>
    </row>
    <row r="1474" spans="1:10" x14ac:dyDescent="0.3">
      <c r="A1474" t="s">
        <v>3298</v>
      </c>
      <c r="B1474" s="2">
        <v>45288</v>
      </c>
      <c r="C1474" t="s">
        <v>839</v>
      </c>
      <c r="D1474" t="s">
        <v>1572</v>
      </c>
      <c r="E1474" t="s">
        <v>1810</v>
      </c>
      <c r="F1474">
        <v>4</v>
      </c>
      <c r="G1474">
        <v>700.98</v>
      </c>
      <c r="H1474">
        <v>0.12</v>
      </c>
      <c r="I1474" t="s">
        <v>1826</v>
      </c>
      <c r="J1474">
        <v>2467.4495999999999</v>
      </c>
    </row>
    <row r="1475" spans="1:10" x14ac:dyDescent="0.3">
      <c r="A1475" t="s">
        <v>3299</v>
      </c>
      <c r="B1475" s="2">
        <v>45605</v>
      </c>
      <c r="C1475" t="s">
        <v>1260</v>
      </c>
      <c r="D1475" t="s">
        <v>1718</v>
      </c>
      <c r="E1475" t="s">
        <v>1810</v>
      </c>
      <c r="F1475">
        <v>2</v>
      </c>
      <c r="G1475">
        <v>227.97</v>
      </c>
      <c r="H1475">
        <v>0.08</v>
      </c>
      <c r="I1475" t="s">
        <v>1829</v>
      </c>
      <c r="J1475">
        <v>419.46480000000003</v>
      </c>
    </row>
    <row r="1476" spans="1:10" x14ac:dyDescent="0.3">
      <c r="A1476" t="s">
        <v>3300</v>
      </c>
      <c r="B1476" s="2">
        <v>45516</v>
      </c>
      <c r="C1476" t="s">
        <v>1461</v>
      </c>
      <c r="D1476" t="s">
        <v>1626</v>
      </c>
      <c r="E1476" t="s">
        <v>1792</v>
      </c>
      <c r="F1476">
        <v>4</v>
      </c>
      <c r="G1476">
        <v>278.70999999999998</v>
      </c>
      <c r="H1476">
        <v>0.2</v>
      </c>
      <c r="I1476" t="s">
        <v>1826</v>
      </c>
      <c r="J1476">
        <v>891.87199999999996</v>
      </c>
    </row>
    <row r="1477" spans="1:10" x14ac:dyDescent="0.3">
      <c r="A1477" t="s">
        <v>3301</v>
      </c>
      <c r="B1477" s="2">
        <v>45379</v>
      </c>
      <c r="C1477" t="s">
        <v>827</v>
      </c>
      <c r="D1477" t="s">
        <v>1746</v>
      </c>
      <c r="E1477" t="s">
        <v>1782</v>
      </c>
      <c r="F1477">
        <v>2</v>
      </c>
      <c r="G1477">
        <v>916.12</v>
      </c>
      <c r="H1477">
        <v>0.05</v>
      </c>
      <c r="I1477" t="s">
        <v>1826</v>
      </c>
      <c r="J1477">
        <v>1740.6279999999999</v>
      </c>
    </row>
    <row r="1478" spans="1:10" x14ac:dyDescent="0.3">
      <c r="A1478" t="s">
        <v>3302</v>
      </c>
      <c r="B1478" s="2">
        <v>45567</v>
      </c>
      <c r="C1478" t="s">
        <v>455</v>
      </c>
      <c r="D1478" t="s">
        <v>1568</v>
      </c>
      <c r="E1478" t="s">
        <v>1794</v>
      </c>
      <c r="F1478">
        <v>4</v>
      </c>
      <c r="G1478">
        <v>228.98</v>
      </c>
      <c r="H1478">
        <v>0.22</v>
      </c>
      <c r="I1478" t="s">
        <v>1826</v>
      </c>
      <c r="J1478">
        <v>714.41759999999999</v>
      </c>
    </row>
    <row r="1479" spans="1:10" x14ac:dyDescent="0.3">
      <c r="A1479" t="s">
        <v>3303</v>
      </c>
      <c r="B1479" s="2">
        <v>45510</v>
      </c>
      <c r="C1479" t="s">
        <v>752</v>
      </c>
      <c r="D1479" t="s">
        <v>1726</v>
      </c>
      <c r="E1479" t="s">
        <v>1801</v>
      </c>
      <c r="F1479">
        <v>4</v>
      </c>
      <c r="G1479">
        <v>904.82</v>
      </c>
      <c r="H1479">
        <v>0.09</v>
      </c>
      <c r="I1479" t="s">
        <v>1826</v>
      </c>
      <c r="J1479">
        <v>3293.5448000000001</v>
      </c>
    </row>
    <row r="1480" spans="1:10" x14ac:dyDescent="0.3">
      <c r="A1480" t="s">
        <v>3304</v>
      </c>
      <c r="B1480" s="2">
        <v>45806</v>
      </c>
      <c r="C1480" t="s">
        <v>295</v>
      </c>
      <c r="D1480" t="s">
        <v>1594</v>
      </c>
      <c r="E1480" t="s">
        <v>1792</v>
      </c>
      <c r="F1480">
        <v>1</v>
      </c>
      <c r="G1480">
        <v>588.61</v>
      </c>
      <c r="H1480">
        <v>0.1</v>
      </c>
      <c r="I1480" t="s">
        <v>1826</v>
      </c>
      <c r="J1480">
        <v>529.74900000000002</v>
      </c>
    </row>
    <row r="1481" spans="1:10" x14ac:dyDescent="0.3">
      <c r="A1481" t="s">
        <v>3305</v>
      </c>
      <c r="B1481" s="2">
        <v>45240</v>
      </c>
      <c r="C1481" t="s">
        <v>396</v>
      </c>
      <c r="D1481" t="s">
        <v>1614</v>
      </c>
      <c r="E1481" t="s">
        <v>1766</v>
      </c>
      <c r="F1481">
        <v>4</v>
      </c>
      <c r="G1481">
        <v>695.97</v>
      </c>
      <c r="H1481">
        <v>0.02</v>
      </c>
      <c r="I1481" t="s">
        <v>1824</v>
      </c>
      <c r="J1481">
        <v>2728.2024000000001</v>
      </c>
    </row>
    <row r="1482" spans="1:10" x14ac:dyDescent="0.3">
      <c r="A1482" t="s">
        <v>3306</v>
      </c>
      <c r="B1482" s="2">
        <v>45309</v>
      </c>
      <c r="C1482" t="s">
        <v>951</v>
      </c>
      <c r="D1482" t="s">
        <v>1742</v>
      </c>
      <c r="E1482" t="s">
        <v>1792</v>
      </c>
      <c r="F1482">
        <v>2</v>
      </c>
      <c r="G1482">
        <v>181.42</v>
      </c>
      <c r="H1482">
        <v>0.08</v>
      </c>
      <c r="I1482" t="s">
        <v>1826</v>
      </c>
      <c r="J1482">
        <v>333.81279999999998</v>
      </c>
    </row>
    <row r="1483" spans="1:10" x14ac:dyDescent="0.3">
      <c r="A1483" t="s">
        <v>3307</v>
      </c>
      <c r="B1483" s="2">
        <v>45375</v>
      </c>
      <c r="C1483" t="s">
        <v>100</v>
      </c>
      <c r="D1483" t="s">
        <v>1742</v>
      </c>
      <c r="E1483" t="s">
        <v>1797</v>
      </c>
      <c r="F1483">
        <v>1</v>
      </c>
      <c r="G1483">
        <v>439.55</v>
      </c>
      <c r="H1483">
        <v>0.28999999999999998</v>
      </c>
      <c r="I1483" t="s">
        <v>1829</v>
      </c>
      <c r="J1483">
        <v>312.08049999999997</v>
      </c>
    </row>
    <row r="1484" spans="1:10" x14ac:dyDescent="0.3">
      <c r="A1484" t="s">
        <v>3308</v>
      </c>
      <c r="B1484" s="2">
        <v>45733</v>
      </c>
      <c r="C1484" t="s">
        <v>399</v>
      </c>
      <c r="D1484" t="s">
        <v>1658</v>
      </c>
      <c r="E1484" t="s">
        <v>1810</v>
      </c>
      <c r="F1484">
        <v>3</v>
      </c>
      <c r="G1484">
        <v>471.27</v>
      </c>
      <c r="H1484">
        <v>0.27</v>
      </c>
      <c r="I1484" t="s">
        <v>1829</v>
      </c>
      <c r="J1484">
        <v>1032.0813000000001</v>
      </c>
    </row>
    <row r="1485" spans="1:10" x14ac:dyDescent="0.3">
      <c r="A1485" t="s">
        <v>3309</v>
      </c>
      <c r="B1485" s="2">
        <v>45435</v>
      </c>
      <c r="C1485" t="s">
        <v>172</v>
      </c>
      <c r="D1485" t="s">
        <v>1666</v>
      </c>
      <c r="E1485" t="s">
        <v>1794</v>
      </c>
      <c r="F1485">
        <v>1</v>
      </c>
      <c r="G1485">
        <v>758.89</v>
      </c>
      <c r="H1485">
        <v>0.1</v>
      </c>
      <c r="I1485" t="s">
        <v>1824</v>
      </c>
      <c r="J1485">
        <v>683.00099999999998</v>
      </c>
    </row>
    <row r="1486" spans="1:10" x14ac:dyDescent="0.3">
      <c r="A1486" t="s">
        <v>3310</v>
      </c>
      <c r="B1486" s="2">
        <v>45864</v>
      </c>
      <c r="C1486" t="s">
        <v>1492</v>
      </c>
      <c r="D1486" t="s">
        <v>1738</v>
      </c>
      <c r="E1486" t="s">
        <v>1801</v>
      </c>
      <c r="F1486">
        <v>4</v>
      </c>
      <c r="G1486">
        <v>918.1</v>
      </c>
      <c r="H1486">
        <v>0.19</v>
      </c>
      <c r="I1486" t="s">
        <v>1829</v>
      </c>
      <c r="J1486">
        <v>2974.6439999999998</v>
      </c>
    </row>
    <row r="1487" spans="1:10" x14ac:dyDescent="0.3">
      <c r="A1487" t="s">
        <v>3311</v>
      </c>
      <c r="B1487" s="2">
        <v>45569</v>
      </c>
      <c r="C1487" t="s">
        <v>827</v>
      </c>
      <c r="D1487" t="s">
        <v>1736</v>
      </c>
      <c r="E1487" t="s">
        <v>1792</v>
      </c>
      <c r="F1487">
        <v>1</v>
      </c>
      <c r="G1487">
        <v>861.5</v>
      </c>
      <c r="H1487">
        <v>0.05</v>
      </c>
      <c r="I1487" t="s">
        <v>1829</v>
      </c>
      <c r="J1487">
        <v>818.42499999999995</v>
      </c>
    </row>
    <row r="1488" spans="1:10" x14ac:dyDescent="0.3">
      <c r="A1488" t="s">
        <v>3312</v>
      </c>
      <c r="B1488" s="2">
        <v>45664</v>
      </c>
      <c r="C1488" t="s">
        <v>1425</v>
      </c>
      <c r="D1488" t="s">
        <v>1592</v>
      </c>
      <c r="E1488" t="s">
        <v>1799</v>
      </c>
      <c r="F1488">
        <v>1</v>
      </c>
      <c r="G1488">
        <v>588.29999999999995</v>
      </c>
      <c r="H1488">
        <v>0.26</v>
      </c>
      <c r="I1488" t="s">
        <v>1829</v>
      </c>
      <c r="J1488">
        <v>435.34199999999998</v>
      </c>
    </row>
    <row r="1489" spans="1:10" x14ac:dyDescent="0.3">
      <c r="A1489" t="s">
        <v>3313</v>
      </c>
      <c r="B1489" s="2">
        <v>45645</v>
      </c>
      <c r="C1489" t="s">
        <v>1425</v>
      </c>
      <c r="D1489" t="s">
        <v>1658</v>
      </c>
      <c r="E1489" t="s">
        <v>1779</v>
      </c>
      <c r="F1489">
        <v>1</v>
      </c>
      <c r="G1489">
        <v>917.26</v>
      </c>
      <c r="H1489">
        <v>0.05</v>
      </c>
      <c r="I1489" t="s">
        <v>1826</v>
      </c>
      <c r="J1489">
        <v>871.39699999999993</v>
      </c>
    </row>
    <row r="1490" spans="1:10" x14ac:dyDescent="0.3">
      <c r="A1490" t="s">
        <v>3314</v>
      </c>
      <c r="B1490" s="2">
        <v>45449</v>
      </c>
      <c r="C1490" t="s">
        <v>749</v>
      </c>
      <c r="D1490" t="s">
        <v>1557</v>
      </c>
      <c r="E1490" t="s">
        <v>1810</v>
      </c>
      <c r="F1490">
        <v>4</v>
      </c>
      <c r="G1490">
        <v>96.78</v>
      </c>
      <c r="H1490">
        <v>0.11</v>
      </c>
      <c r="I1490" t="s">
        <v>1826</v>
      </c>
      <c r="J1490">
        <v>344.53680000000003</v>
      </c>
    </row>
    <row r="1491" spans="1:10" x14ac:dyDescent="0.3">
      <c r="A1491" t="s">
        <v>3315</v>
      </c>
      <c r="B1491" s="2">
        <v>45629</v>
      </c>
      <c r="C1491" t="s">
        <v>1472</v>
      </c>
      <c r="D1491" t="s">
        <v>1604</v>
      </c>
      <c r="E1491" t="s">
        <v>1769</v>
      </c>
      <c r="F1491">
        <v>3</v>
      </c>
      <c r="G1491">
        <v>199.41</v>
      </c>
      <c r="H1491">
        <v>0.16</v>
      </c>
      <c r="I1491" t="s">
        <v>1829</v>
      </c>
      <c r="J1491">
        <v>502.51319999999998</v>
      </c>
    </row>
    <row r="1492" spans="1:10" x14ac:dyDescent="0.3">
      <c r="A1492" t="s">
        <v>3316</v>
      </c>
      <c r="B1492" s="2">
        <v>45739</v>
      </c>
      <c r="C1492" t="s">
        <v>85</v>
      </c>
      <c r="D1492" t="s">
        <v>1656</v>
      </c>
      <c r="E1492" t="s">
        <v>1786</v>
      </c>
      <c r="F1492">
        <v>1</v>
      </c>
      <c r="G1492">
        <v>687.91</v>
      </c>
      <c r="H1492">
        <v>0.25</v>
      </c>
      <c r="I1492" t="s">
        <v>1824</v>
      </c>
      <c r="J1492">
        <v>515.9325</v>
      </c>
    </row>
    <row r="1493" spans="1:10" x14ac:dyDescent="0.3">
      <c r="A1493" t="s">
        <v>3317</v>
      </c>
      <c r="B1493" s="2">
        <v>45849</v>
      </c>
      <c r="C1493" t="s">
        <v>153</v>
      </c>
      <c r="D1493" t="s">
        <v>1690</v>
      </c>
      <c r="E1493" t="s">
        <v>1761</v>
      </c>
      <c r="F1493">
        <v>3</v>
      </c>
      <c r="G1493">
        <v>769.62</v>
      </c>
      <c r="H1493">
        <v>0.09</v>
      </c>
      <c r="I1493" t="s">
        <v>1826</v>
      </c>
      <c r="J1493">
        <v>2101.0626000000002</v>
      </c>
    </row>
    <row r="1494" spans="1:10" x14ac:dyDescent="0.3">
      <c r="A1494" t="s">
        <v>3318</v>
      </c>
      <c r="B1494" s="2">
        <v>45230</v>
      </c>
      <c r="C1494" t="s">
        <v>713</v>
      </c>
      <c r="D1494" t="s">
        <v>1553</v>
      </c>
      <c r="E1494" t="s">
        <v>1766</v>
      </c>
      <c r="F1494">
        <v>1</v>
      </c>
      <c r="G1494">
        <v>492.05</v>
      </c>
      <c r="H1494">
        <v>0.27</v>
      </c>
      <c r="I1494" t="s">
        <v>1824</v>
      </c>
      <c r="J1494">
        <v>359.19650000000001</v>
      </c>
    </row>
    <row r="1495" spans="1:10" x14ac:dyDescent="0.3">
      <c r="A1495" t="s">
        <v>3319</v>
      </c>
      <c r="B1495" s="2">
        <v>45292</v>
      </c>
      <c r="C1495" t="s">
        <v>369</v>
      </c>
      <c r="D1495" t="s">
        <v>1582</v>
      </c>
      <c r="E1495" t="s">
        <v>1794</v>
      </c>
      <c r="F1495">
        <v>2</v>
      </c>
      <c r="G1495">
        <v>428.55</v>
      </c>
      <c r="H1495">
        <v>0</v>
      </c>
      <c r="I1495" t="s">
        <v>1826</v>
      </c>
      <c r="J1495">
        <v>857.1</v>
      </c>
    </row>
    <row r="1496" spans="1:10" x14ac:dyDescent="0.3">
      <c r="A1496" t="s">
        <v>3320</v>
      </c>
      <c r="B1496" s="2">
        <v>45251</v>
      </c>
      <c r="C1496" t="s">
        <v>737</v>
      </c>
      <c r="D1496" t="s">
        <v>1568</v>
      </c>
      <c r="E1496" t="s">
        <v>1801</v>
      </c>
      <c r="F1496">
        <v>4</v>
      </c>
      <c r="G1496">
        <v>316.18</v>
      </c>
      <c r="H1496">
        <v>0.12</v>
      </c>
      <c r="I1496" t="s">
        <v>1824</v>
      </c>
      <c r="J1496">
        <v>1112.9536000000001</v>
      </c>
    </row>
    <row r="1497" spans="1:10" x14ac:dyDescent="0.3">
      <c r="A1497" t="s">
        <v>3321</v>
      </c>
      <c r="B1497" s="2">
        <v>45555</v>
      </c>
      <c r="C1497" t="s">
        <v>40</v>
      </c>
      <c r="D1497" t="s">
        <v>1574</v>
      </c>
      <c r="E1497" t="s">
        <v>1766</v>
      </c>
      <c r="F1497">
        <v>3</v>
      </c>
      <c r="G1497">
        <v>162.16999999999999</v>
      </c>
      <c r="H1497">
        <v>0.15</v>
      </c>
      <c r="I1497" t="s">
        <v>1826</v>
      </c>
      <c r="J1497">
        <v>413.5335</v>
      </c>
    </row>
    <row r="1498" spans="1:10" x14ac:dyDescent="0.3">
      <c r="A1498" t="s">
        <v>3322</v>
      </c>
      <c r="B1498" s="2">
        <v>45385</v>
      </c>
      <c r="C1498" t="s">
        <v>1041</v>
      </c>
      <c r="D1498" t="s">
        <v>1553</v>
      </c>
      <c r="E1498" t="s">
        <v>1766</v>
      </c>
      <c r="F1498">
        <v>3</v>
      </c>
      <c r="G1498">
        <v>698.14</v>
      </c>
      <c r="H1498">
        <v>0.04</v>
      </c>
      <c r="I1498" t="s">
        <v>1826</v>
      </c>
      <c r="J1498">
        <v>2010.6432</v>
      </c>
    </row>
    <row r="1499" spans="1:10" x14ac:dyDescent="0.3">
      <c r="A1499" t="s">
        <v>3323</v>
      </c>
      <c r="B1499" s="2">
        <v>45787</v>
      </c>
      <c r="C1499" t="s">
        <v>978</v>
      </c>
      <c r="D1499" t="s">
        <v>1696</v>
      </c>
      <c r="E1499" t="s">
        <v>1810</v>
      </c>
      <c r="F1499">
        <v>1</v>
      </c>
      <c r="G1499">
        <v>478.08</v>
      </c>
      <c r="H1499">
        <v>7.0000000000000007E-2</v>
      </c>
      <c r="I1499" t="s">
        <v>1829</v>
      </c>
      <c r="J1499">
        <v>444.61439999999988</v>
      </c>
    </row>
    <row r="1500" spans="1:10" x14ac:dyDescent="0.3">
      <c r="A1500" t="s">
        <v>3324</v>
      </c>
      <c r="B1500" s="2">
        <v>45822</v>
      </c>
      <c r="C1500" t="s">
        <v>678</v>
      </c>
      <c r="D1500" t="s">
        <v>1666</v>
      </c>
      <c r="E1500" t="s">
        <v>1779</v>
      </c>
      <c r="F1500">
        <v>2</v>
      </c>
      <c r="G1500">
        <v>958.64</v>
      </c>
      <c r="H1500">
        <v>0.2</v>
      </c>
      <c r="I1500" t="s">
        <v>1826</v>
      </c>
      <c r="J1500">
        <v>1533.8240000000001</v>
      </c>
    </row>
    <row r="1501" spans="1:10" x14ac:dyDescent="0.3">
      <c r="A1501" t="s">
        <v>3325</v>
      </c>
      <c r="B1501" s="2">
        <v>45590</v>
      </c>
      <c r="C1501" t="s">
        <v>1431</v>
      </c>
      <c r="D1501" t="s">
        <v>1630</v>
      </c>
      <c r="E1501" t="s">
        <v>1794</v>
      </c>
      <c r="F1501">
        <v>2</v>
      </c>
      <c r="G1501">
        <v>581.19000000000005</v>
      </c>
      <c r="H1501">
        <v>7.0000000000000007E-2</v>
      </c>
      <c r="I1501" t="s">
        <v>1829</v>
      </c>
      <c r="J1501">
        <v>1081.0134</v>
      </c>
    </row>
    <row r="1502" spans="1:10" x14ac:dyDescent="0.3">
      <c r="A1502" t="s">
        <v>3326</v>
      </c>
      <c r="B1502" s="2">
        <v>45618</v>
      </c>
      <c r="C1502" t="s">
        <v>393</v>
      </c>
      <c r="D1502" t="s">
        <v>1746</v>
      </c>
      <c r="E1502" t="s">
        <v>1792</v>
      </c>
      <c r="F1502">
        <v>1</v>
      </c>
      <c r="G1502">
        <v>736.54</v>
      </c>
      <c r="H1502">
        <v>0.16</v>
      </c>
      <c r="I1502" t="s">
        <v>1826</v>
      </c>
      <c r="J1502">
        <v>618.69359999999995</v>
      </c>
    </row>
    <row r="1503" spans="1:10" x14ac:dyDescent="0.3">
      <c r="A1503" t="s">
        <v>3327</v>
      </c>
      <c r="B1503" s="2">
        <v>45586</v>
      </c>
      <c r="C1503" t="s">
        <v>1249</v>
      </c>
      <c r="D1503" t="s">
        <v>1678</v>
      </c>
      <c r="E1503" t="s">
        <v>1801</v>
      </c>
      <c r="F1503">
        <v>1</v>
      </c>
      <c r="G1503">
        <v>524</v>
      </c>
      <c r="H1503">
        <v>0.28000000000000003</v>
      </c>
      <c r="I1503" t="s">
        <v>1824</v>
      </c>
      <c r="J1503">
        <v>377.28</v>
      </c>
    </row>
    <row r="1504" spans="1:10" x14ac:dyDescent="0.3">
      <c r="A1504" t="s">
        <v>3328</v>
      </c>
      <c r="B1504" s="2">
        <v>45548</v>
      </c>
      <c r="C1504" t="s">
        <v>178</v>
      </c>
      <c r="D1504" t="s">
        <v>1604</v>
      </c>
      <c r="E1504" t="s">
        <v>1766</v>
      </c>
      <c r="F1504">
        <v>4</v>
      </c>
      <c r="G1504">
        <v>566.09</v>
      </c>
      <c r="H1504">
        <v>0.28000000000000003</v>
      </c>
      <c r="I1504" t="s">
        <v>1829</v>
      </c>
      <c r="J1504">
        <v>1630.3391999999999</v>
      </c>
    </row>
    <row r="1505" spans="1:10" x14ac:dyDescent="0.3">
      <c r="A1505" t="s">
        <v>3329</v>
      </c>
      <c r="B1505" s="2">
        <v>45772</v>
      </c>
      <c r="C1505" t="s">
        <v>827</v>
      </c>
      <c r="D1505" t="s">
        <v>1590</v>
      </c>
      <c r="E1505" t="s">
        <v>1789</v>
      </c>
      <c r="F1505">
        <v>1</v>
      </c>
      <c r="G1505">
        <v>251.99</v>
      </c>
      <c r="H1505">
        <v>0.09</v>
      </c>
      <c r="I1505" t="s">
        <v>1824</v>
      </c>
      <c r="J1505">
        <v>229.3109</v>
      </c>
    </row>
    <row r="1506" spans="1:10" x14ac:dyDescent="0.3">
      <c r="A1506" t="s">
        <v>3330</v>
      </c>
      <c r="B1506" s="2">
        <v>45361</v>
      </c>
      <c r="C1506" t="s">
        <v>716</v>
      </c>
      <c r="D1506" t="s">
        <v>1582</v>
      </c>
      <c r="E1506" t="s">
        <v>1813</v>
      </c>
      <c r="F1506">
        <v>1</v>
      </c>
      <c r="G1506">
        <v>259.2</v>
      </c>
      <c r="H1506">
        <v>0.27</v>
      </c>
      <c r="I1506" t="s">
        <v>1829</v>
      </c>
      <c r="J1506">
        <v>189.21600000000001</v>
      </c>
    </row>
    <row r="1507" spans="1:10" x14ac:dyDescent="0.3">
      <c r="A1507" t="s">
        <v>3331</v>
      </c>
      <c r="B1507" s="2">
        <v>45235</v>
      </c>
      <c r="C1507" t="s">
        <v>1380</v>
      </c>
      <c r="D1507" t="s">
        <v>1666</v>
      </c>
      <c r="E1507" t="s">
        <v>1801</v>
      </c>
      <c r="F1507">
        <v>1</v>
      </c>
      <c r="G1507">
        <v>935.66</v>
      </c>
      <c r="H1507">
        <v>0.26</v>
      </c>
      <c r="I1507" t="s">
        <v>1826</v>
      </c>
      <c r="J1507">
        <v>692.38839999999993</v>
      </c>
    </row>
    <row r="1508" spans="1:10" x14ac:dyDescent="0.3">
      <c r="A1508" t="s">
        <v>3332</v>
      </c>
      <c r="B1508" s="2">
        <v>45864</v>
      </c>
      <c r="C1508" t="s">
        <v>1446</v>
      </c>
      <c r="D1508" t="s">
        <v>1618</v>
      </c>
      <c r="E1508" t="s">
        <v>1782</v>
      </c>
      <c r="F1508">
        <v>4</v>
      </c>
      <c r="G1508">
        <v>480.75</v>
      </c>
      <c r="H1508">
        <v>0.02</v>
      </c>
      <c r="I1508" t="s">
        <v>1824</v>
      </c>
      <c r="J1508">
        <v>1884.54</v>
      </c>
    </row>
    <row r="1509" spans="1:10" x14ac:dyDescent="0.3">
      <c r="A1509" t="s">
        <v>3333</v>
      </c>
      <c r="B1509" s="2">
        <v>45681</v>
      </c>
      <c r="C1509" t="s">
        <v>1154</v>
      </c>
      <c r="D1509" t="s">
        <v>1710</v>
      </c>
      <c r="E1509" t="s">
        <v>1801</v>
      </c>
      <c r="F1509">
        <v>2</v>
      </c>
      <c r="G1509">
        <v>457.83</v>
      </c>
      <c r="H1509">
        <v>0.01</v>
      </c>
      <c r="I1509" t="s">
        <v>1829</v>
      </c>
      <c r="J1509">
        <v>906.50339999999994</v>
      </c>
    </row>
    <row r="1510" spans="1:10" x14ac:dyDescent="0.3">
      <c r="A1510" t="s">
        <v>3334</v>
      </c>
      <c r="B1510" s="2">
        <v>45905</v>
      </c>
      <c r="C1510" t="s">
        <v>547</v>
      </c>
      <c r="D1510" t="s">
        <v>1644</v>
      </c>
      <c r="E1510" t="s">
        <v>1799</v>
      </c>
      <c r="F1510">
        <v>1</v>
      </c>
      <c r="G1510">
        <v>994.63</v>
      </c>
      <c r="H1510">
        <v>0.28000000000000003</v>
      </c>
      <c r="I1510" t="s">
        <v>1824</v>
      </c>
      <c r="J1510">
        <v>716.1336</v>
      </c>
    </row>
    <row r="1511" spans="1:10" x14ac:dyDescent="0.3">
      <c r="A1511" t="s">
        <v>3335</v>
      </c>
      <c r="B1511" s="2">
        <v>45765</v>
      </c>
      <c r="C1511" t="s">
        <v>785</v>
      </c>
      <c r="D1511" t="s">
        <v>1728</v>
      </c>
      <c r="E1511" t="s">
        <v>1752</v>
      </c>
      <c r="F1511">
        <v>3</v>
      </c>
      <c r="G1511">
        <v>65.569999999999993</v>
      </c>
      <c r="H1511">
        <v>0.3</v>
      </c>
      <c r="I1511" t="s">
        <v>1829</v>
      </c>
      <c r="J1511">
        <v>137.697</v>
      </c>
    </row>
    <row r="1512" spans="1:10" x14ac:dyDescent="0.3">
      <c r="A1512" t="s">
        <v>3336</v>
      </c>
      <c r="B1512" s="2">
        <v>45821</v>
      </c>
      <c r="C1512" t="s">
        <v>535</v>
      </c>
      <c r="D1512" t="s">
        <v>1664</v>
      </c>
      <c r="E1512" t="s">
        <v>1807</v>
      </c>
      <c r="F1512">
        <v>3</v>
      </c>
      <c r="G1512">
        <v>622.98</v>
      </c>
      <c r="H1512">
        <v>0.28000000000000003</v>
      </c>
      <c r="I1512" t="s">
        <v>1826</v>
      </c>
      <c r="J1512">
        <v>1345.6368</v>
      </c>
    </row>
    <row r="1513" spans="1:10" x14ac:dyDescent="0.3">
      <c r="A1513" t="s">
        <v>3337</v>
      </c>
      <c r="B1513" s="2">
        <v>45691</v>
      </c>
      <c r="C1513" t="s">
        <v>800</v>
      </c>
      <c r="D1513" t="s">
        <v>1658</v>
      </c>
      <c r="E1513" t="s">
        <v>1797</v>
      </c>
      <c r="F1513">
        <v>1</v>
      </c>
      <c r="G1513">
        <v>170.68</v>
      </c>
      <c r="H1513">
        <v>0.13</v>
      </c>
      <c r="I1513" t="s">
        <v>1826</v>
      </c>
      <c r="J1513">
        <v>148.49160000000001</v>
      </c>
    </row>
    <row r="1514" spans="1:10" x14ac:dyDescent="0.3">
      <c r="A1514" t="s">
        <v>3338</v>
      </c>
      <c r="B1514" s="2">
        <v>45860</v>
      </c>
      <c r="C1514" t="s">
        <v>344</v>
      </c>
      <c r="D1514" t="s">
        <v>1560</v>
      </c>
      <c r="E1514" t="s">
        <v>1782</v>
      </c>
      <c r="F1514">
        <v>4</v>
      </c>
      <c r="G1514">
        <v>797.83</v>
      </c>
      <c r="H1514">
        <v>0.08</v>
      </c>
      <c r="I1514" t="s">
        <v>1824</v>
      </c>
      <c r="J1514">
        <v>2936.0144</v>
      </c>
    </row>
    <row r="1515" spans="1:10" x14ac:dyDescent="0.3">
      <c r="A1515" t="s">
        <v>3339</v>
      </c>
      <c r="B1515" s="2">
        <v>45922</v>
      </c>
      <c r="C1515" t="s">
        <v>350</v>
      </c>
      <c r="D1515" t="s">
        <v>1549</v>
      </c>
      <c r="E1515" t="s">
        <v>1804</v>
      </c>
      <c r="F1515">
        <v>1</v>
      </c>
      <c r="G1515">
        <v>372.75</v>
      </c>
      <c r="H1515">
        <v>0.12</v>
      </c>
      <c r="I1515" t="s">
        <v>1824</v>
      </c>
      <c r="J1515">
        <v>328.02</v>
      </c>
    </row>
    <row r="1516" spans="1:10" x14ac:dyDescent="0.3">
      <c r="A1516" t="s">
        <v>3340</v>
      </c>
      <c r="B1516" s="2">
        <v>45477</v>
      </c>
      <c r="C1516" t="s">
        <v>1235</v>
      </c>
      <c r="D1516" t="s">
        <v>1670</v>
      </c>
      <c r="E1516" t="s">
        <v>1769</v>
      </c>
      <c r="F1516">
        <v>1</v>
      </c>
      <c r="G1516">
        <v>994.18</v>
      </c>
      <c r="H1516">
        <v>0.05</v>
      </c>
      <c r="I1516" t="s">
        <v>1826</v>
      </c>
      <c r="J1516">
        <v>944.47099999999989</v>
      </c>
    </row>
    <row r="1517" spans="1:10" x14ac:dyDescent="0.3">
      <c r="A1517" t="s">
        <v>3341</v>
      </c>
      <c r="B1517" s="2">
        <v>45504</v>
      </c>
      <c r="C1517" t="s">
        <v>1310</v>
      </c>
      <c r="D1517" t="s">
        <v>1588</v>
      </c>
      <c r="E1517" t="s">
        <v>1797</v>
      </c>
      <c r="F1517">
        <v>1</v>
      </c>
      <c r="G1517">
        <v>136.12</v>
      </c>
      <c r="H1517">
        <v>7.0000000000000007E-2</v>
      </c>
      <c r="I1517" t="s">
        <v>1824</v>
      </c>
      <c r="J1517">
        <v>126.5916</v>
      </c>
    </row>
    <row r="1518" spans="1:10" x14ac:dyDescent="0.3">
      <c r="A1518" t="s">
        <v>3342</v>
      </c>
      <c r="B1518" s="2">
        <v>45862</v>
      </c>
      <c r="C1518" t="s">
        <v>124</v>
      </c>
      <c r="D1518" t="s">
        <v>1652</v>
      </c>
      <c r="E1518" t="s">
        <v>1810</v>
      </c>
      <c r="F1518">
        <v>3</v>
      </c>
      <c r="G1518">
        <v>634.45000000000005</v>
      </c>
      <c r="H1518">
        <v>0.17</v>
      </c>
      <c r="I1518" t="s">
        <v>1826</v>
      </c>
      <c r="J1518">
        <v>1579.7805000000001</v>
      </c>
    </row>
    <row r="1519" spans="1:10" x14ac:dyDescent="0.3">
      <c r="A1519" t="s">
        <v>3343</v>
      </c>
      <c r="B1519" s="2">
        <v>45579</v>
      </c>
      <c r="C1519" t="s">
        <v>1035</v>
      </c>
      <c r="D1519" t="s">
        <v>1676</v>
      </c>
      <c r="E1519" t="s">
        <v>1752</v>
      </c>
      <c r="F1519">
        <v>4</v>
      </c>
      <c r="G1519">
        <v>179.62</v>
      </c>
      <c r="H1519">
        <v>0.05</v>
      </c>
      <c r="I1519" t="s">
        <v>1824</v>
      </c>
      <c r="J1519">
        <v>682.55600000000004</v>
      </c>
    </row>
    <row r="1520" spans="1:10" x14ac:dyDescent="0.3">
      <c r="A1520" t="s">
        <v>3344</v>
      </c>
      <c r="B1520" s="2">
        <v>45658</v>
      </c>
      <c r="C1520" t="s">
        <v>932</v>
      </c>
      <c r="D1520" t="s">
        <v>1588</v>
      </c>
      <c r="E1520" t="s">
        <v>1810</v>
      </c>
      <c r="F1520">
        <v>4</v>
      </c>
      <c r="G1520">
        <v>558.83000000000004</v>
      </c>
      <c r="H1520">
        <v>0.16</v>
      </c>
      <c r="I1520" t="s">
        <v>1826</v>
      </c>
      <c r="J1520">
        <v>1877.6687999999999</v>
      </c>
    </row>
    <row r="1521" spans="1:10" x14ac:dyDescent="0.3">
      <c r="A1521" t="s">
        <v>3345</v>
      </c>
      <c r="B1521" s="2">
        <v>45664</v>
      </c>
      <c r="C1521" t="s">
        <v>568</v>
      </c>
      <c r="D1521" t="s">
        <v>1736</v>
      </c>
      <c r="E1521" t="s">
        <v>1776</v>
      </c>
      <c r="F1521">
        <v>2</v>
      </c>
      <c r="G1521">
        <v>859.74</v>
      </c>
      <c r="H1521">
        <v>0.25</v>
      </c>
      <c r="I1521" t="s">
        <v>1829</v>
      </c>
      <c r="J1521">
        <v>1289.6099999999999</v>
      </c>
    </row>
    <row r="1522" spans="1:10" x14ac:dyDescent="0.3">
      <c r="A1522" t="s">
        <v>3346</v>
      </c>
      <c r="B1522" s="2">
        <v>45936</v>
      </c>
      <c r="C1522" t="s">
        <v>375</v>
      </c>
      <c r="D1522" t="s">
        <v>1678</v>
      </c>
      <c r="E1522" t="s">
        <v>1804</v>
      </c>
      <c r="F1522">
        <v>3</v>
      </c>
      <c r="G1522">
        <v>578.47</v>
      </c>
      <c r="H1522">
        <v>0.06</v>
      </c>
      <c r="I1522" t="s">
        <v>1829</v>
      </c>
      <c r="J1522">
        <v>1631.2854</v>
      </c>
    </row>
    <row r="1523" spans="1:10" x14ac:dyDescent="0.3">
      <c r="A1523" t="s">
        <v>3347</v>
      </c>
      <c r="B1523" s="2">
        <v>45344</v>
      </c>
      <c r="C1523" t="s">
        <v>208</v>
      </c>
      <c r="D1523" t="s">
        <v>1590</v>
      </c>
      <c r="E1523" t="s">
        <v>1794</v>
      </c>
      <c r="F1523">
        <v>1</v>
      </c>
      <c r="G1523">
        <v>440.48</v>
      </c>
      <c r="H1523">
        <v>0.11</v>
      </c>
      <c r="I1523" t="s">
        <v>1829</v>
      </c>
      <c r="J1523">
        <v>392.02720000000011</v>
      </c>
    </row>
    <row r="1524" spans="1:10" x14ac:dyDescent="0.3">
      <c r="A1524" t="s">
        <v>3348</v>
      </c>
      <c r="B1524" s="2">
        <v>45329</v>
      </c>
      <c r="C1524" t="s">
        <v>75</v>
      </c>
      <c r="D1524" t="s">
        <v>1580</v>
      </c>
      <c r="E1524" t="s">
        <v>1813</v>
      </c>
      <c r="F1524">
        <v>2</v>
      </c>
      <c r="G1524">
        <v>303.67</v>
      </c>
      <c r="H1524">
        <v>0.05</v>
      </c>
      <c r="I1524" t="s">
        <v>1826</v>
      </c>
      <c r="J1524">
        <v>576.97299999999996</v>
      </c>
    </row>
    <row r="1525" spans="1:10" x14ac:dyDescent="0.3">
      <c r="A1525" t="s">
        <v>3349</v>
      </c>
      <c r="B1525" s="2">
        <v>45895</v>
      </c>
      <c r="C1525" t="s">
        <v>1056</v>
      </c>
      <c r="D1525" t="s">
        <v>1696</v>
      </c>
      <c r="E1525" t="s">
        <v>1799</v>
      </c>
      <c r="F1525">
        <v>2</v>
      </c>
      <c r="G1525">
        <v>611.21</v>
      </c>
      <c r="H1525">
        <v>0.22</v>
      </c>
      <c r="I1525" t="s">
        <v>1829</v>
      </c>
      <c r="J1525">
        <v>953.48760000000004</v>
      </c>
    </row>
    <row r="1526" spans="1:10" x14ac:dyDescent="0.3">
      <c r="A1526" t="s">
        <v>3350</v>
      </c>
      <c r="B1526" s="2">
        <v>45239</v>
      </c>
      <c r="C1526" t="s">
        <v>660</v>
      </c>
      <c r="D1526" t="s">
        <v>1626</v>
      </c>
      <c r="E1526" t="s">
        <v>1801</v>
      </c>
      <c r="F1526">
        <v>2</v>
      </c>
      <c r="G1526">
        <v>768.08</v>
      </c>
      <c r="H1526">
        <v>0.26</v>
      </c>
      <c r="I1526" t="s">
        <v>1826</v>
      </c>
      <c r="J1526">
        <v>1136.7583999999999</v>
      </c>
    </row>
    <row r="1527" spans="1:10" x14ac:dyDescent="0.3">
      <c r="A1527" t="s">
        <v>3351</v>
      </c>
      <c r="B1527" s="2">
        <v>45296</v>
      </c>
      <c r="C1527" t="s">
        <v>937</v>
      </c>
      <c r="D1527" t="s">
        <v>1594</v>
      </c>
      <c r="E1527" t="s">
        <v>1810</v>
      </c>
      <c r="F1527">
        <v>1</v>
      </c>
      <c r="G1527">
        <v>616.82000000000005</v>
      </c>
      <c r="H1527">
        <v>0.24</v>
      </c>
      <c r="I1527" t="s">
        <v>1824</v>
      </c>
      <c r="J1527">
        <v>468.78320000000002</v>
      </c>
    </row>
    <row r="1528" spans="1:10" x14ac:dyDescent="0.3">
      <c r="A1528" t="s">
        <v>3352</v>
      </c>
      <c r="B1528" s="2">
        <v>45672</v>
      </c>
      <c r="C1528" t="s">
        <v>604</v>
      </c>
      <c r="D1528" t="s">
        <v>1628</v>
      </c>
      <c r="E1528" t="s">
        <v>1810</v>
      </c>
      <c r="F1528">
        <v>1</v>
      </c>
      <c r="G1528">
        <v>470.34</v>
      </c>
      <c r="H1528">
        <v>0.18</v>
      </c>
      <c r="I1528" t="s">
        <v>1829</v>
      </c>
      <c r="J1528">
        <v>385.67880000000002</v>
      </c>
    </row>
    <row r="1529" spans="1:10" x14ac:dyDescent="0.3">
      <c r="A1529" t="s">
        <v>3353</v>
      </c>
      <c r="B1529" s="2">
        <v>45499</v>
      </c>
      <c r="C1529" t="s">
        <v>711</v>
      </c>
      <c r="D1529" t="s">
        <v>1654</v>
      </c>
      <c r="E1529" t="s">
        <v>1782</v>
      </c>
      <c r="F1529">
        <v>2</v>
      </c>
      <c r="G1529">
        <v>616.36</v>
      </c>
      <c r="H1529">
        <v>0.12</v>
      </c>
      <c r="I1529" t="s">
        <v>1826</v>
      </c>
      <c r="J1529">
        <v>1084.7936</v>
      </c>
    </row>
    <row r="1530" spans="1:10" x14ac:dyDescent="0.3">
      <c r="A1530" t="s">
        <v>3354</v>
      </c>
      <c r="B1530" s="2">
        <v>45434</v>
      </c>
      <c r="C1530" t="s">
        <v>298</v>
      </c>
      <c r="D1530" t="s">
        <v>1551</v>
      </c>
      <c r="E1530" t="s">
        <v>1786</v>
      </c>
      <c r="F1530">
        <v>3</v>
      </c>
      <c r="G1530">
        <v>657.24</v>
      </c>
      <c r="H1530">
        <v>0.18</v>
      </c>
      <c r="I1530" t="s">
        <v>1826</v>
      </c>
      <c r="J1530">
        <v>1616.8104000000001</v>
      </c>
    </row>
    <row r="1531" spans="1:10" x14ac:dyDescent="0.3">
      <c r="A1531" t="s">
        <v>3355</v>
      </c>
      <c r="B1531" s="2">
        <v>45893</v>
      </c>
      <c r="C1531" t="s">
        <v>137</v>
      </c>
      <c r="D1531" t="s">
        <v>1630</v>
      </c>
      <c r="E1531" t="s">
        <v>1813</v>
      </c>
      <c r="F1531">
        <v>2</v>
      </c>
      <c r="G1531">
        <v>392.45</v>
      </c>
      <c r="H1531">
        <v>0.04</v>
      </c>
      <c r="I1531" t="s">
        <v>1826</v>
      </c>
      <c r="J1531">
        <v>753.50399999999991</v>
      </c>
    </row>
    <row r="1532" spans="1:10" x14ac:dyDescent="0.3">
      <c r="A1532" t="s">
        <v>3356</v>
      </c>
      <c r="B1532" s="2">
        <v>45346</v>
      </c>
      <c r="C1532" t="s">
        <v>785</v>
      </c>
      <c r="D1532" t="s">
        <v>1628</v>
      </c>
      <c r="E1532" t="s">
        <v>1799</v>
      </c>
      <c r="F1532">
        <v>3</v>
      </c>
      <c r="G1532">
        <v>62.03</v>
      </c>
      <c r="H1532">
        <v>0.01</v>
      </c>
      <c r="I1532" t="s">
        <v>1829</v>
      </c>
      <c r="J1532">
        <v>184.22909999999999</v>
      </c>
    </row>
    <row r="1533" spans="1:10" x14ac:dyDescent="0.3">
      <c r="A1533" t="s">
        <v>3357</v>
      </c>
      <c r="B1533" s="2">
        <v>45613</v>
      </c>
      <c r="C1533" t="s">
        <v>332</v>
      </c>
      <c r="D1533" t="s">
        <v>1740</v>
      </c>
      <c r="E1533" t="s">
        <v>1766</v>
      </c>
      <c r="F1533">
        <v>4</v>
      </c>
      <c r="G1533">
        <v>933.73</v>
      </c>
      <c r="H1533">
        <v>0.25</v>
      </c>
      <c r="I1533" t="s">
        <v>1826</v>
      </c>
      <c r="J1533">
        <v>2801.19</v>
      </c>
    </row>
    <row r="1534" spans="1:10" x14ac:dyDescent="0.3">
      <c r="A1534" t="s">
        <v>3358</v>
      </c>
      <c r="B1534" s="2">
        <v>45928</v>
      </c>
      <c r="C1534" t="s">
        <v>520</v>
      </c>
      <c r="D1534" t="s">
        <v>1718</v>
      </c>
      <c r="E1534" t="s">
        <v>1804</v>
      </c>
      <c r="F1534">
        <v>3</v>
      </c>
      <c r="G1534">
        <v>615.30999999999995</v>
      </c>
      <c r="H1534">
        <v>0.14000000000000001</v>
      </c>
      <c r="I1534" t="s">
        <v>1826</v>
      </c>
      <c r="J1534">
        <v>1587.4998000000001</v>
      </c>
    </row>
    <row r="1535" spans="1:10" x14ac:dyDescent="0.3">
      <c r="A1535" t="s">
        <v>3359</v>
      </c>
      <c r="B1535" s="2">
        <v>45619</v>
      </c>
      <c r="C1535" t="s">
        <v>1166</v>
      </c>
      <c r="D1535" t="s">
        <v>1666</v>
      </c>
      <c r="E1535" t="s">
        <v>1810</v>
      </c>
      <c r="F1535">
        <v>4</v>
      </c>
      <c r="G1535">
        <v>790.38</v>
      </c>
      <c r="H1535">
        <v>0.22</v>
      </c>
      <c r="I1535" t="s">
        <v>1829</v>
      </c>
      <c r="J1535">
        <v>2465.9856</v>
      </c>
    </row>
    <row r="1536" spans="1:10" x14ac:dyDescent="0.3">
      <c r="A1536" t="s">
        <v>3360</v>
      </c>
      <c r="B1536" s="2">
        <v>45533</v>
      </c>
      <c r="C1536" t="s">
        <v>857</v>
      </c>
      <c r="D1536" t="s">
        <v>1666</v>
      </c>
      <c r="E1536" t="s">
        <v>1807</v>
      </c>
      <c r="F1536">
        <v>2</v>
      </c>
      <c r="G1536">
        <v>102.85</v>
      </c>
      <c r="H1536">
        <v>0.08</v>
      </c>
      <c r="I1536" t="s">
        <v>1826</v>
      </c>
      <c r="J1536">
        <v>189.244</v>
      </c>
    </row>
    <row r="1537" spans="1:10" x14ac:dyDescent="0.3">
      <c r="A1537" t="s">
        <v>3361</v>
      </c>
      <c r="B1537" s="2">
        <v>45781</v>
      </c>
      <c r="C1537" t="s">
        <v>153</v>
      </c>
      <c r="D1537" t="s">
        <v>1570</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1565</v>
      </c>
      <c r="E1539" t="s">
        <v>1773</v>
      </c>
      <c r="F1539">
        <v>2</v>
      </c>
      <c r="G1539">
        <v>753.1</v>
      </c>
      <c r="H1539">
        <v>0.19</v>
      </c>
      <c r="I1539" t="s">
        <v>1826</v>
      </c>
      <c r="J1539">
        <v>1220.0219999999999</v>
      </c>
    </row>
    <row r="1540" spans="1:10" x14ac:dyDescent="0.3">
      <c r="A1540" t="s">
        <v>3364</v>
      </c>
      <c r="B1540" s="2">
        <v>45927</v>
      </c>
      <c r="C1540" t="s">
        <v>40</v>
      </c>
      <c r="D1540" t="s">
        <v>1656</v>
      </c>
      <c r="E1540" t="s">
        <v>1807</v>
      </c>
      <c r="F1540">
        <v>2</v>
      </c>
      <c r="G1540">
        <v>700.91</v>
      </c>
      <c r="H1540">
        <v>0.1</v>
      </c>
      <c r="I1540" t="s">
        <v>1826</v>
      </c>
      <c r="J1540">
        <v>1261.6379999999999</v>
      </c>
    </row>
    <row r="1541" spans="1:10" x14ac:dyDescent="0.3">
      <c r="A1541" t="s">
        <v>3365</v>
      </c>
      <c r="B1541" s="2">
        <v>45775</v>
      </c>
      <c r="C1541" t="s">
        <v>264</v>
      </c>
      <c r="D1541" t="s">
        <v>1578</v>
      </c>
      <c r="E1541" t="s">
        <v>1794</v>
      </c>
      <c r="F1541">
        <v>4</v>
      </c>
      <c r="G1541">
        <v>935.98</v>
      </c>
      <c r="H1541">
        <v>0.11</v>
      </c>
      <c r="I1541" t="s">
        <v>1826</v>
      </c>
      <c r="J1541">
        <v>3332.0888</v>
      </c>
    </row>
    <row r="1542" spans="1:10" x14ac:dyDescent="0.3">
      <c r="A1542" t="s">
        <v>3366</v>
      </c>
      <c r="B1542" s="2">
        <v>45849</v>
      </c>
      <c r="C1542" t="s">
        <v>1492</v>
      </c>
      <c r="D1542" t="s">
        <v>1700</v>
      </c>
      <c r="E1542" t="s">
        <v>1804</v>
      </c>
      <c r="F1542">
        <v>1</v>
      </c>
      <c r="G1542">
        <v>539.9</v>
      </c>
      <c r="H1542">
        <v>7.0000000000000007E-2</v>
      </c>
      <c r="I1542" t="s">
        <v>1824</v>
      </c>
      <c r="J1542">
        <v>502.10700000000003</v>
      </c>
    </row>
    <row r="1543" spans="1:10" x14ac:dyDescent="0.3">
      <c r="A1543" t="s">
        <v>3367</v>
      </c>
      <c r="B1543" s="2">
        <v>45573</v>
      </c>
      <c r="C1543" t="s">
        <v>568</v>
      </c>
      <c r="D1543" t="s">
        <v>1628</v>
      </c>
      <c r="E1543" t="s">
        <v>1776</v>
      </c>
      <c r="F1543">
        <v>1</v>
      </c>
      <c r="G1543">
        <v>312.81</v>
      </c>
      <c r="H1543">
        <v>0.14000000000000001</v>
      </c>
      <c r="I1543" t="s">
        <v>1826</v>
      </c>
      <c r="J1543">
        <v>269.01659999999998</v>
      </c>
    </row>
    <row r="1544" spans="1:10" x14ac:dyDescent="0.3">
      <c r="A1544" t="s">
        <v>3368</v>
      </c>
      <c r="B1544" s="2">
        <v>45356</v>
      </c>
      <c r="C1544" t="s">
        <v>797</v>
      </c>
      <c r="D1544" t="s">
        <v>1644</v>
      </c>
      <c r="E1544" t="s">
        <v>1779</v>
      </c>
      <c r="F1544">
        <v>3</v>
      </c>
      <c r="G1544">
        <v>855.96</v>
      </c>
      <c r="H1544">
        <v>0.28999999999999998</v>
      </c>
      <c r="I1544" t="s">
        <v>1829</v>
      </c>
      <c r="J1544">
        <v>1823.1948</v>
      </c>
    </row>
    <row r="1545" spans="1:10" x14ac:dyDescent="0.3">
      <c r="A1545" t="s">
        <v>3369</v>
      </c>
      <c r="B1545" s="2">
        <v>45326</v>
      </c>
      <c r="C1545" t="s">
        <v>1112</v>
      </c>
      <c r="D1545" t="s">
        <v>1546</v>
      </c>
      <c r="E1545" t="s">
        <v>1792</v>
      </c>
      <c r="F1545">
        <v>3</v>
      </c>
      <c r="G1545">
        <v>305</v>
      </c>
      <c r="H1545">
        <v>0.01</v>
      </c>
      <c r="I1545" t="s">
        <v>1829</v>
      </c>
      <c r="J1545">
        <v>905.85</v>
      </c>
    </row>
    <row r="1546" spans="1:10" x14ac:dyDescent="0.3">
      <c r="A1546" t="s">
        <v>3370</v>
      </c>
      <c r="B1546" s="2">
        <v>45361</v>
      </c>
      <c r="C1546" t="s">
        <v>1443</v>
      </c>
      <c r="D1546" t="s">
        <v>1746</v>
      </c>
      <c r="E1546" t="s">
        <v>1794</v>
      </c>
      <c r="F1546">
        <v>3</v>
      </c>
      <c r="G1546">
        <v>831.15</v>
      </c>
      <c r="H1546">
        <v>0.19</v>
      </c>
      <c r="I1546" t="s">
        <v>1824</v>
      </c>
      <c r="J1546">
        <v>2019.6945000000001</v>
      </c>
    </row>
    <row r="1547" spans="1:10" x14ac:dyDescent="0.3">
      <c r="A1547" t="s">
        <v>3371</v>
      </c>
      <c r="B1547" s="2">
        <v>45926</v>
      </c>
      <c r="C1547" t="s">
        <v>675</v>
      </c>
      <c r="D1547" t="s">
        <v>1740</v>
      </c>
      <c r="E1547" t="s">
        <v>1766</v>
      </c>
      <c r="F1547">
        <v>2</v>
      </c>
      <c r="G1547">
        <v>644.97</v>
      </c>
      <c r="H1547">
        <v>0.24</v>
      </c>
      <c r="I1547" t="s">
        <v>1829</v>
      </c>
      <c r="J1547">
        <v>980.35440000000006</v>
      </c>
    </row>
    <row r="1548" spans="1:10" x14ac:dyDescent="0.3">
      <c r="A1548" t="s">
        <v>3372</v>
      </c>
      <c r="B1548" s="2">
        <v>45839</v>
      </c>
      <c r="C1548" t="s">
        <v>341</v>
      </c>
      <c r="D1548" t="s">
        <v>1724</v>
      </c>
      <c r="E1548" t="s">
        <v>1757</v>
      </c>
      <c r="F1548">
        <v>1</v>
      </c>
      <c r="G1548">
        <v>149.56</v>
      </c>
      <c r="H1548">
        <v>0.09</v>
      </c>
      <c r="I1548" t="s">
        <v>1824</v>
      </c>
      <c r="J1548">
        <v>136.09960000000001</v>
      </c>
    </row>
    <row r="1549" spans="1:10" x14ac:dyDescent="0.3">
      <c r="A1549" t="s">
        <v>3373</v>
      </c>
      <c r="B1549" s="2">
        <v>45434</v>
      </c>
      <c r="C1549" t="s">
        <v>705</v>
      </c>
      <c r="D1549" t="s">
        <v>1634</v>
      </c>
      <c r="E1549" t="s">
        <v>1813</v>
      </c>
      <c r="F1549">
        <v>1</v>
      </c>
      <c r="G1549">
        <v>661.77</v>
      </c>
      <c r="H1549">
        <v>0.03</v>
      </c>
      <c r="I1549" t="s">
        <v>1826</v>
      </c>
      <c r="J1549">
        <v>641.91689999999994</v>
      </c>
    </row>
    <row r="1550" spans="1:10" x14ac:dyDescent="0.3">
      <c r="A1550" t="s">
        <v>3374</v>
      </c>
      <c r="B1550" s="2">
        <v>45819</v>
      </c>
      <c r="C1550" t="s">
        <v>381</v>
      </c>
      <c r="D1550" t="s">
        <v>1736</v>
      </c>
      <c r="E1550" t="s">
        <v>1779</v>
      </c>
      <c r="F1550">
        <v>3</v>
      </c>
      <c r="G1550">
        <v>99.67</v>
      </c>
      <c r="H1550">
        <v>0.17</v>
      </c>
      <c r="I1550" t="s">
        <v>1824</v>
      </c>
      <c r="J1550">
        <v>248.17830000000001</v>
      </c>
    </row>
    <row r="1551" spans="1:10" x14ac:dyDescent="0.3">
      <c r="A1551" t="s">
        <v>3375</v>
      </c>
      <c r="B1551" s="2">
        <v>45553</v>
      </c>
      <c r="C1551" t="s">
        <v>716</v>
      </c>
      <c r="D1551" t="s">
        <v>1672</v>
      </c>
      <c r="E1551" t="s">
        <v>1757</v>
      </c>
      <c r="F1551">
        <v>3</v>
      </c>
      <c r="G1551">
        <v>103.66</v>
      </c>
      <c r="H1551">
        <v>0.26</v>
      </c>
      <c r="I1551" t="s">
        <v>1829</v>
      </c>
      <c r="J1551">
        <v>230.12520000000001</v>
      </c>
    </row>
    <row r="1552" spans="1:10" x14ac:dyDescent="0.3">
      <c r="A1552" t="s">
        <v>3376</v>
      </c>
      <c r="B1552" s="2">
        <v>45258</v>
      </c>
      <c r="C1552" t="s">
        <v>1352</v>
      </c>
      <c r="D1552" t="s">
        <v>1628</v>
      </c>
      <c r="E1552" t="s">
        <v>1761</v>
      </c>
      <c r="F1552">
        <v>4</v>
      </c>
      <c r="G1552">
        <v>54.4</v>
      </c>
      <c r="H1552">
        <v>0.22</v>
      </c>
      <c r="I1552" t="s">
        <v>1824</v>
      </c>
      <c r="J1552">
        <v>169.72800000000001</v>
      </c>
    </row>
    <row r="1553" spans="1:10" x14ac:dyDescent="0.3">
      <c r="A1553" t="s">
        <v>3377</v>
      </c>
      <c r="B1553" s="2">
        <v>45435</v>
      </c>
      <c r="C1553" t="s">
        <v>1507</v>
      </c>
      <c r="D1553" t="s">
        <v>1716</v>
      </c>
      <c r="E1553" t="s">
        <v>1799</v>
      </c>
      <c r="F1553">
        <v>1</v>
      </c>
      <c r="G1553">
        <v>46.66</v>
      </c>
      <c r="H1553">
        <v>0.2</v>
      </c>
      <c r="I1553" t="s">
        <v>1824</v>
      </c>
      <c r="J1553">
        <v>37.328000000000003</v>
      </c>
    </row>
    <row r="1554" spans="1:10" x14ac:dyDescent="0.3">
      <c r="A1554" t="s">
        <v>3378</v>
      </c>
      <c r="B1554" s="2">
        <v>45447</v>
      </c>
      <c r="C1554" t="s">
        <v>40</v>
      </c>
      <c r="D1554" t="s">
        <v>1694</v>
      </c>
      <c r="E1554" t="s">
        <v>1792</v>
      </c>
      <c r="F1554">
        <v>4</v>
      </c>
      <c r="G1554">
        <v>871.2</v>
      </c>
      <c r="H1554">
        <v>0.28999999999999998</v>
      </c>
      <c r="I1554" t="s">
        <v>1824</v>
      </c>
      <c r="J1554">
        <v>2474.2080000000001</v>
      </c>
    </row>
    <row r="1555" spans="1:10" x14ac:dyDescent="0.3">
      <c r="A1555" t="s">
        <v>3379</v>
      </c>
      <c r="B1555" s="2">
        <v>45724</v>
      </c>
      <c r="C1555" t="s">
        <v>1184</v>
      </c>
      <c r="D1555" t="s">
        <v>1584</v>
      </c>
      <c r="E1555" t="s">
        <v>1799</v>
      </c>
      <c r="F1555">
        <v>4</v>
      </c>
      <c r="G1555">
        <v>317.11</v>
      </c>
      <c r="H1555">
        <v>0.16</v>
      </c>
      <c r="I1555" t="s">
        <v>1826</v>
      </c>
      <c r="J1555">
        <v>1065.4896000000001</v>
      </c>
    </row>
    <row r="1556" spans="1:10" x14ac:dyDescent="0.3">
      <c r="A1556" t="s">
        <v>3380</v>
      </c>
      <c r="B1556" s="2">
        <v>45338</v>
      </c>
      <c r="C1556" t="s">
        <v>824</v>
      </c>
      <c r="D1556" t="s">
        <v>1598</v>
      </c>
      <c r="E1556" t="s">
        <v>1797</v>
      </c>
      <c r="F1556">
        <v>2</v>
      </c>
      <c r="G1556">
        <v>388.34</v>
      </c>
      <c r="H1556">
        <v>0.09</v>
      </c>
      <c r="I1556" t="s">
        <v>1826</v>
      </c>
      <c r="J1556">
        <v>706.77879999999993</v>
      </c>
    </row>
    <row r="1557" spans="1:10" x14ac:dyDescent="0.3">
      <c r="A1557" t="s">
        <v>3381</v>
      </c>
      <c r="B1557" s="2">
        <v>45252</v>
      </c>
      <c r="C1557" t="s">
        <v>1005</v>
      </c>
      <c r="D1557" t="s">
        <v>1608</v>
      </c>
      <c r="E1557" t="s">
        <v>1776</v>
      </c>
      <c r="F1557">
        <v>4</v>
      </c>
      <c r="G1557">
        <v>998.2</v>
      </c>
      <c r="H1557">
        <v>0.15</v>
      </c>
      <c r="I1557" t="s">
        <v>1824</v>
      </c>
      <c r="J1557">
        <v>3393.88</v>
      </c>
    </row>
    <row r="1558" spans="1:10" x14ac:dyDescent="0.3">
      <c r="A1558" t="s">
        <v>3382</v>
      </c>
      <c r="B1558" s="2">
        <v>45606</v>
      </c>
      <c r="C1558" t="s">
        <v>1516</v>
      </c>
      <c r="D1558" t="s">
        <v>1620</v>
      </c>
      <c r="E1558" t="s">
        <v>1752</v>
      </c>
      <c r="F1558">
        <v>1</v>
      </c>
      <c r="G1558">
        <v>887.38</v>
      </c>
      <c r="H1558">
        <v>0.01</v>
      </c>
      <c r="I1558" t="s">
        <v>1829</v>
      </c>
      <c r="J1558">
        <v>878.50620000000004</v>
      </c>
    </row>
    <row r="1559" spans="1:10" x14ac:dyDescent="0.3">
      <c r="A1559" t="s">
        <v>3383</v>
      </c>
      <c r="B1559" s="2">
        <v>45524</v>
      </c>
      <c r="C1559" t="s">
        <v>984</v>
      </c>
      <c r="D1559" t="s">
        <v>1622</v>
      </c>
      <c r="E1559" t="s">
        <v>1794</v>
      </c>
      <c r="F1559">
        <v>4</v>
      </c>
      <c r="G1559">
        <v>332.97</v>
      </c>
      <c r="H1559">
        <v>0.28000000000000003</v>
      </c>
      <c r="I1559" t="s">
        <v>1824</v>
      </c>
      <c r="J1559">
        <v>958.95360000000005</v>
      </c>
    </row>
    <row r="1560" spans="1:10" x14ac:dyDescent="0.3">
      <c r="A1560" t="s">
        <v>3384</v>
      </c>
      <c r="B1560" s="2">
        <v>45934</v>
      </c>
      <c r="C1560" t="s">
        <v>93</v>
      </c>
      <c r="D1560" t="s">
        <v>1640</v>
      </c>
      <c r="E1560" t="s">
        <v>1752</v>
      </c>
      <c r="F1560">
        <v>2</v>
      </c>
      <c r="G1560">
        <v>157.91</v>
      </c>
      <c r="H1560">
        <v>0.09</v>
      </c>
      <c r="I1560" t="s">
        <v>1829</v>
      </c>
      <c r="J1560">
        <v>287.39620000000002</v>
      </c>
    </row>
    <row r="1561" spans="1:10" x14ac:dyDescent="0.3">
      <c r="A1561" t="s">
        <v>3385</v>
      </c>
      <c r="B1561" s="2">
        <v>45539</v>
      </c>
      <c r="C1561" t="s">
        <v>1115</v>
      </c>
      <c r="D1561" t="s">
        <v>1572</v>
      </c>
      <c r="E1561" t="s">
        <v>1810</v>
      </c>
      <c r="F1561">
        <v>1</v>
      </c>
      <c r="G1561">
        <v>548.15</v>
      </c>
      <c r="H1561">
        <v>0.11</v>
      </c>
      <c r="I1561" t="s">
        <v>1824</v>
      </c>
      <c r="J1561">
        <v>487.8535</v>
      </c>
    </row>
    <row r="1562" spans="1:10" x14ac:dyDescent="0.3">
      <c r="A1562" t="s">
        <v>3386</v>
      </c>
      <c r="B1562" s="2">
        <v>45555</v>
      </c>
      <c r="C1562" t="s">
        <v>681</v>
      </c>
      <c r="D1562" t="s">
        <v>1644</v>
      </c>
      <c r="E1562" t="s">
        <v>1801</v>
      </c>
      <c r="F1562">
        <v>1</v>
      </c>
      <c r="G1562">
        <v>135.13</v>
      </c>
      <c r="H1562">
        <v>0.04</v>
      </c>
      <c r="I1562" t="s">
        <v>1824</v>
      </c>
      <c r="J1562">
        <v>129.72479999999999</v>
      </c>
    </row>
    <row r="1563" spans="1:10" x14ac:dyDescent="0.3">
      <c r="A1563" t="s">
        <v>3387</v>
      </c>
      <c r="B1563" s="2">
        <v>45281</v>
      </c>
      <c r="C1563" t="s">
        <v>711</v>
      </c>
      <c r="D1563" t="s">
        <v>1660</v>
      </c>
      <c r="E1563" t="s">
        <v>1766</v>
      </c>
      <c r="F1563">
        <v>3</v>
      </c>
      <c r="G1563">
        <v>579.26</v>
      </c>
      <c r="H1563">
        <v>0.19</v>
      </c>
      <c r="I1563" t="s">
        <v>1824</v>
      </c>
      <c r="J1563">
        <v>1407.6017999999999</v>
      </c>
    </row>
    <row r="1564" spans="1:10" x14ac:dyDescent="0.3">
      <c r="A1564" t="s">
        <v>3388</v>
      </c>
      <c r="B1564" s="2">
        <v>45582</v>
      </c>
      <c r="C1564" t="s">
        <v>1214</v>
      </c>
      <c r="D1564" t="s">
        <v>1582</v>
      </c>
      <c r="E1564" t="s">
        <v>1752</v>
      </c>
      <c r="F1564">
        <v>1</v>
      </c>
      <c r="G1564">
        <v>465.63</v>
      </c>
      <c r="H1564">
        <v>0.25</v>
      </c>
      <c r="I1564" t="s">
        <v>1824</v>
      </c>
      <c r="J1564">
        <v>349.22250000000003</v>
      </c>
    </row>
    <row r="1565" spans="1:10" x14ac:dyDescent="0.3">
      <c r="A1565" t="s">
        <v>3389</v>
      </c>
      <c r="B1565" s="2">
        <v>45372</v>
      </c>
      <c r="C1565" t="s">
        <v>181</v>
      </c>
      <c r="D1565" t="s">
        <v>1700</v>
      </c>
      <c r="E1565" t="s">
        <v>1804</v>
      </c>
      <c r="F1565">
        <v>2</v>
      </c>
      <c r="G1565">
        <v>675.61</v>
      </c>
      <c r="H1565">
        <v>0.08</v>
      </c>
      <c r="I1565" t="s">
        <v>1829</v>
      </c>
      <c r="J1565">
        <v>1243.1224</v>
      </c>
    </row>
    <row r="1566" spans="1:10" x14ac:dyDescent="0.3">
      <c r="A1566" t="s">
        <v>3390</v>
      </c>
      <c r="B1566" s="2">
        <v>45458</v>
      </c>
      <c r="C1566" t="s">
        <v>1292</v>
      </c>
      <c r="D1566" t="s">
        <v>1614</v>
      </c>
      <c r="E1566" t="s">
        <v>1776</v>
      </c>
      <c r="F1566">
        <v>1</v>
      </c>
      <c r="G1566">
        <v>718.99</v>
      </c>
      <c r="H1566">
        <v>0.08</v>
      </c>
      <c r="I1566" t="s">
        <v>1826</v>
      </c>
      <c r="J1566">
        <v>661.47080000000005</v>
      </c>
    </row>
    <row r="1567" spans="1:10" x14ac:dyDescent="0.3">
      <c r="A1567" t="s">
        <v>3391</v>
      </c>
      <c r="B1567" s="2">
        <v>45943</v>
      </c>
      <c r="C1567" t="s">
        <v>1175</v>
      </c>
      <c r="D1567" t="s">
        <v>1576</v>
      </c>
      <c r="E1567" t="s">
        <v>1789</v>
      </c>
      <c r="F1567">
        <v>2</v>
      </c>
      <c r="G1567">
        <v>675.65</v>
      </c>
      <c r="H1567">
        <v>0.2</v>
      </c>
      <c r="I1567" t="s">
        <v>1829</v>
      </c>
      <c r="J1567">
        <v>1081.04</v>
      </c>
    </row>
    <row r="1568" spans="1:10" x14ac:dyDescent="0.3">
      <c r="A1568" t="s">
        <v>3392</v>
      </c>
      <c r="B1568" s="2">
        <v>45374</v>
      </c>
      <c r="C1568" t="s">
        <v>1056</v>
      </c>
      <c r="D1568" t="s">
        <v>1738</v>
      </c>
      <c r="E1568" t="s">
        <v>1801</v>
      </c>
      <c r="F1568">
        <v>4</v>
      </c>
      <c r="G1568">
        <v>284.24</v>
      </c>
      <c r="H1568">
        <v>0.1</v>
      </c>
      <c r="I1568" t="s">
        <v>1824</v>
      </c>
      <c r="J1568">
        <v>1023.264</v>
      </c>
    </row>
    <row r="1569" spans="1:10" x14ac:dyDescent="0.3">
      <c r="A1569" t="s">
        <v>3393</v>
      </c>
      <c r="B1569" s="2">
        <v>45374</v>
      </c>
      <c r="C1569" t="s">
        <v>693</v>
      </c>
      <c r="D1569" t="s">
        <v>1546</v>
      </c>
      <c r="E1569" t="s">
        <v>1766</v>
      </c>
      <c r="F1569">
        <v>1</v>
      </c>
      <c r="G1569">
        <v>94.26</v>
      </c>
      <c r="H1569">
        <v>0.18</v>
      </c>
      <c r="I1569" t="s">
        <v>1826</v>
      </c>
      <c r="J1569">
        <v>77.293200000000013</v>
      </c>
    </row>
    <row r="1570" spans="1:10" x14ac:dyDescent="0.3">
      <c r="A1570" t="s">
        <v>3394</v>
      </c>
      <c r="B1570" s="2">
        <v>45789</v>
      </c>
      <c r="C1570" t="s">
        <v>1292</v>
      </c>
      <c r="D1570" t="s">
        <v>1557</v>
      </c>
      <c r="E1570" t="s">
        <v>1789</v>
      </c>
      <c r="F1570">
        <v>4</v>
      </c>
      <c r="G1570">
        <v>458.58</v>
      </c>
      <c r="H1570">
        <v>0.28999999999999998</v>
      </c>
      <c r="I1570" t="s">
        <v>1829</v>
      </c>
      <c r="J1570">
        <v>1302.3671999999999</v>
      </c>
    </row>
    <row r="1571" spans="1:10" x14ac:dyDescent="0.3">
      <c r="A1571" t="s">
        <v>3395</v>
      </c>
      <c r="B1571" s="2">
        <v>45452</v>
      </c>
      <c r="C1571" t="s">
        <v>396</v>
      </c>
      <c r="D1571" t="s">
        <v>1678</v>
      </c>
      <c r="E1571" t="s">
        <v>1789</v>
      </c>
      <c r="F1571">
        <v>4</v>
      </c>
      <c r="G1571">
        <v>704.49</v>
      </c>
      <c r="H1571">
        <v>0.05</v>
      </c>
      <c r="I1571" t="s">
        <v>1829</v>
      </c>
      <c r="J1571">
        <v>2677.0619999999999</v>
      </c>
    </row>
    <row r="1572" spans="1:10" x14ac:dyDescent="0.3">
      <c r="A1572" t="s">
        <v>3396</v>
      </c>
      <c r="B1572" s="2">
        <v>45284</v>
      </c>
      <c r="C1572" t="s">
        <v>130</v>
      </c>
      <c r="D1572" t="s">
        <v>1602</v>
      </c>
      <c r="E1572" t="s">
        <v>1813</v>
      </c>
      <c r="F1572">
        <v>4</v>
      </c>
      <c r="G1572">
        <v>822.32</v>
      </c>
      <c r="H1572">
        <v>0.26</v>
      </c>
      <c r="I1572" t="s">
        <v>1826</v>
      </c>
      <c r="J1572">
        <v>2434.0672</v>
      </c>
    </row>
    <row r="1573" spans="1:10" x14ac:dyDescent="0.3">
      <c r="A1573" t="s">
        <v>3397</v>
      </c>
      <c r="B1573" s="2">
        <v>45325</v>
      </c>
      <c r="C1573" t="s">
        <v>785</v>
      </c>
      <c r="D1573" t="s">
        <v>1551</v>
      </c>
      <c r="E1573" t="s">
        <v>1797</v>
      </c>
      <c r="F1573">
        <v>4</v>
      </c>
      <c r="G1573">
        <v>785.41</v>
      </c>
      <c r="H1573">
        <v>0.13</v>
      </c>
      <c r="I1573" t="s">
        <v>1829</v>
      </c>
      <c r="J1573">
        <v>2733.2267999999999</v>
      </c>
    </row>
    <row r="1574" spans="1:10" x14ac:dyDescent="0.3">
      <c r="A1574" t="s">
        <v>3398</v>
      </c>
      <c r="B1574" s="2">
        <v>45465</v>
      </c>
      <c r="C1574" t="s">
        <v>127</v>
      </c>
      <c r="D1574" t="s">
        <v>1626</v>
      </c>
      <c r="E1574" t="s">
        <v>1799</v>
      </c>
      <c r="F1574">
        <v>1</v>
      </c>
      <c r="G1574">
        <v>405.8</v>
      </c>
      <c r="H1574">
        <v>0.11</v>
      </c>
      <c r="I1574" t="s">
        <v>1826</v>
      </c>
      <c r="J1574">
        <v>361.16199999999998</v>
      </c>
    </row>
    <row r="1575" spans="1:10" x14ac:dyDescent="0.3">
      <c r="A1575" t="s">
        <v>3399</v>
      </c>
      <c r="B1575" s="2">
        <v>45612</v>
      </c>
      <c r="C1575" t="s">
        <v>1343</v>
      </c>
      <c r="D1575" t="s">
        <v>1730</v>
      </c>
      <c r="E1575" t="s">
        <v>1786</v>
      </c>
      <c r="F1575">
        <v>2</v>
      </c>
      <c r="G1575">
        <v>976.83</v>
      </c>
      <c r="H1575">
        <v>0.1</v>
      </c>
      <c r="I1575" t="s">
        <v>1826</v>
      </c>
      <c r="J1575">
        <v>1758.2940000000001</v>
      </c>
    </row>
    <row r="1576" spans="1:10" x14ac:dyDescent="0.3">
      <c r="A1576" t="s">
        <v>3400</v>
      </c>
      <c r="B1576" s="2">
        <v>45472</v>
      </c>
      <c r="C1576" t="s">
        <v>869</v>
      </c>
      <c r="D1576" t="s">
        <v>1676</v>
      </c>
      <c r="E1576" t="s">
        <v>1761</v>
      </c>
      <c r="F1576">
        <v>1</v>
      </c>
      <c r="G1576">
        <v>644.15</v>
      </c>
      <c r="H1576">
        <v>0.06</v>
      </c>
      <c r="I1576" t="s">
        <v>1824</v>
      </c>
      <c r="J1576">
        <v>605.50099999999998</v>
      </c>
    </row>
    <row r="1577" spans="1:10" x14ac:dyDescent="0.3">
      <c r="A1577" t="s">
        <v>3401</v>
      </c>
      <c r="B1577" s="2">
        <v>45897</v>
      </c>
      <c r="C1577" t="s">
        <v>1059</v>
      </c>
      <c r="D1577" t="s">
        <v>1682</v>
      </c>
      <c r="E1577" t="s">
        <v>1797</v>
      </c>
      <c r="F1577">
        <v>1</v>
      </c>
      <c r="G1577">
        <v>470.55</v>
      </c>
      <c r="H1577">
        <v>0.23</v>
      </c>
      <c r="I1577" t="s">
        <v>1826</v>
      </c>
      <c r="J1577">
        <v>362.32350000000002</v>
      </c>
    </row>
    <row r="1578" spans="1:10" x14ac:dyDescent="0.3">
      <c r="A1578" t="s">
        <v>3402</v>
      </c>
      <c r="B1578" s="2">
        <v>45241</v>
      </c>
      <c r="C1578" t="s">
        <v>1472</v>
      </c>
      <c r="D1578" t="s">
        <v>1560</v>
      </c>
      <c r="E1578" t="s">
        <v>1776</v>
      </c>
      <c r="F1578">
        <v>3</v>
      </c>
      <c r="G1578">
        <v>598.82000000000005</v>
      </c>
      <c r="H1578">
        <v>0.19</v>
      </c>
      <c r="I1578" t="s">
        <v>1829</v>
      </c>
      <c r="J1578">
        <v>1455.1325999999999</v>
      </c>
    </row>
    <row r="1579" spans="1:10" x14ac:dyDescent="0.3">
      <c r="A1579" t="s">
        <v>3403</v>
      </c>
      <c r="B1579" s="2">
        <v>45851</v>
      </c>
      <c r="C1579" t="s">
        <v>360</v>
      </c>
      <c r="D1579" t="s">
        <v>1588</v>
      </c>
      <c r="E1579" t="s">
        <v>1794</v>
      </c>
      <c r="F1579">
        <v>4</v>
      </c>
      <c r="G1579">
        <v>659.17</v>
      </c>
      <c r="H1579">
        <v>0.12</v>
      </c>
      <c r="I1579" t="s">
        <v>1824</v>
      </c>
      <c r="J1579">
        <v>2320.2784000000001</v>
      </c>
    </row>
    <row r="1580" spans="1:10" x14ac:dyDescent="0.3">
      <c r="A1580" t="s">
        <v>3404</v>
      </c>
      <c r="B1580" s="2">
        <v>45572</v>
      </c>
      <c r="C1580" t="s">
        <v>369</v>
      </c>
      <c r="D1580" t="s">
        <v>1640</v>
      </c>
      <c r="E1580" t="s">
        <v>1757</v>
      </c>
      <c r="F1580">
        <v>2</v>
      </c>
      <c r="G1580">
        <v>216.02</v>
      </c>
      <c r="H1580">
        <v>0.25</v>
      </c>
      <c r="I1580" t="s">
        <v>1824</v>
      </c>
      <c r="J1580">
        <v>324.02999999999997</v>
      </c>
    </row>
    <row r="1581" spans="1:10" x14ac:dyDescent="0.3">
      <c r="A1581" t="s">
        <v>3405</v>
      </c>
      <c r="B1581" s="2">
        <v>45774</v>
      </c>
      <c r="C1581" t="s">
        <v>124</v>
      </c>
      <c r="D1581" t="s">
        <v>1610</v>
      </c>
      <c r="E1581" t="s">
        <v>1789</v>
      </c>
      <c r="F1581">
        <v>2</v>
      </c>
      <c r="G1581">
        <v>613.47</v>
      </c>
      <c r="H1581">
        <v>0.02</v>
      </c>
      <c r="I1581" t="s">
        <v>1826</v>
      </c>
      <c r="J1581">
        <v>1202.4012</v>
      </c>
    </row>
    <row r="1582" spans="1:10" x14ac:dyDescent="0.3">
      <c r="A1582" t="s">
        <v>3406</v>
      </c>
      <c r="B1582" s="2">
        <v>45921</v>
      </c>
      <c r="C1582" t="s">
        <v>350</v>
      </c>
      <c r="D1582" t="s">
        <v>1664</v>
      </c>
      <c r="E1582" t="s">
        <v>1794</v>
      </c>
      <c r="F1582">
        <v>2</v>
      </c>
      <c r="G1582">
        <v>485.17</v>
      </c>
      <c r="H1582">
        <v>0.11</v>
      </c>
      <c r="I1582" t="s">
        <v>1826</v>
      </c>
      <c r="J1582">
        <v>863.60260000000005</v>
      </c>
    </row>
    <row r="1583" spans="1:10" x14ac:dyDescent="0.3">
      <c r="A1583" t="s">
        <v>3407</v>
      </c>
      <c r="B1583" s="2">
        <v>45268</v>
      </c>
      <c r="C1583" t="s">
        <v>969</v>
      </c>
      <c r="D1583" t="s">
        <v>1640</v>
      </c>
      <c r="E1583" t="s">
        <v>1789</v>
      </c>
      <c r="F1583">
        <v>1</v>
      </c>
      <c r="G1583">
        <v>209.7</v>
      </c>
      <c r="H1583">
        <v>0.2</v>
      </c>
      <c r="I1583" t="s">
        <v>1826</v>
      </c>
      <c r="J1583">
        <v>167.76</v>
      </c>
    </row>
    <row r="1584" spans="1:10" x14ac:dyDescent="0.3">
      <c r="A1584" t="s">
        <v>3408</v>
      </c>
      <c r="B1584" s="2">
        <v>45402</v>
      </c>
      <c r="C1584" t="s">
        <v>1026</v>
      </c>
      <c r="D1584" t="s">
        <v>1732</v>
      </c>
      <c r="E1584" t="s">
        <v>1752</v>
      </c>
      <c r="F1584">
        <v>1</v>
      </c>
      <c r="G1584">
        <v>681.47</v>
      </c>
      <c r="H1584">
        <v>0.15</v>
      </c>
      <c r="I1584" t="s">
        <v>1824</v>
      </c>
      <c r="J1584">
        <v>579.24950000000001</v>
      </c>
    </row>
    <row r="1585" spans="1:10" x14ac:dyDescent="0.3">
      <c r="A1585" t="s">
        <v>3409</v>
      </c>
      <c r="B1585" s="2">
        <v>45667</v>
      </c>
      <c r="C1585" t="s">
        <v>1362</v>
      </c>
      <c r="D1585" t="s">
        <v>1700</v>
      </c>
      <c r="E1585" t="s">
        <v>1807</v>
      </c>
      <c r="F1585">
        <v>2</v>
      </c>
      <c r="G1585">
        <v>877.21</v>
      </c>
      <c r="H1585">
        <v>0.1</v>
      </c>
      <c r="I1585" t="s">
        <v>1824</v>
      </c>
      <c r="J1585">
        <v>1578.9780000000001</v>
      </c>
    </row>
    <row r="1586" spans="1:10" x14ac:dyDescent="0.3">
      <c r="A1586" t="s">
        <v>3410</v>
      </c>
      <c r="B1586" s="2">
        <v>45902</v>
      </c>
      <c r="C1586" t="s">
        <v>1002</v>
      </c>
      <c r="D1586" t="s">
        <v>1704</v>
      </c>
      <c r="E1586" t="s">
        <v>1773</v>
      </c>
      <c r="F1586">
        <v>2</v>
      </c>
      <c r="G1586">
        <v>479.77</v>
      </c>
      <c r="H1586">
        <v>0.21</v>
      </c>
      <c r="I1586" t="s">
        <v>1826</v>
      </c>
      <c r="J1586">
        <v>758.03660000000002</v>
      </c>
    </row>
    <row r="1587" spans="1:10" x14ac:dyDescent="0.3">
      <c r="A1587" t="s">
        <v>3411</v>
      </c>
      <c r="B1587" s="2">
        <v>45589</v>
      </c>
      <c r="C1587" t="s">
        <v>1014</v>
      </c>
      <c r="D1587" t="s">
        <v>1714</v>
      </c>
      <c r="E1587" t="s">
        <v>1801</v>
      </c>
      <c r="F1587">
        <v>1</v>
      </c>
      <c r="G1587">
        <v>140.72</v>
      </c>
      <c r="H1587">
        <v>0</v>
      </c>
      <c r="I1587" t="s">
        <v>1829</v>
      </c>
      <c r="J1587">
        <v>140.72</v>
      </c>
    </row>
    <row r="1588" spans="1:10" x14ac:dyDescent="0.3">
      <c r="A1588" t="s">
        <v>3412</v>
      </c>
      <c r="B1588" s="2">
        <v>45668</v>
      </c>
      <c r="C1588" t="s">
        <v>114</v>
      </c>
      <c r="D1588" t="s">
        <v>1586</v>
      </c>
      <c r="E1588" t="s">
        <v>1776</v>
      </c>
      <c r="F1588">
        <v>2</v>
      </c>
      <c r="G1588">
        <v>764.25</v>
      </c>
      <c r="H1588">
        <v>0.23</v>
      </c>
      <c r="I1588" t="s">
        <v>1826</v>
      </c>
      <c r="J1588">
        <v>1176.9449999999999</v>
      </c>
    </row>
    <row r="1589" spans="1:10" x14ac:dyDescent="0.3">
      <c r="A1589" t="s">
        <v>3413</v>
      </c>
      <c r="B1589" s="2">
        <v>45300</v>
      </c>
      <c r="C1589" t="s">
        <v>719</v>
      </c>
      <c r="D1589" t="s">
        <v>1714</v>
      </c>
      <c r="E1589" t="s">
        <v>1773</v>
      </c>
      <c r="F1589">
        <v>3</v>
      </c>
      <c r="G1589">
        <v>107.8</v>
      </c>
      <c r="H1589">
        <v>0.28999999999999998</v>
      </c>
      <c r="I1589" t="s">
        <v>1826</v>
      </c>
      <c r="J1589">
        <v>229.614</v>
      </c>
    </row>
    <row r="1590" spans="1:10" x14ac:dyDescent="0.3">
      <c r="A1590" t="s">
        <v>3414</v>
      </c>
      <c r="B1590" s="2">
        <v>45757</v>
      </c>
      <c r="C1590" t="s">
        <v>496</v>
      </c>
      <c r="D1590" t="s">
        <v>1592</v>
      </c>
      <c r="E1590" t="s">
        <v>1782</v>
      </c>
      <c r="F1590">
        <v>4</v>
      </c>
      <c r="G1590">
        <v>565.37</v>
      </c>
      <c r="H1590">
        <v>7.0000000000000007E-2</v>
      </c>
      <c r="I1590" t="s">
        <v>1826</v>
      </c>
      <c r="J1590">
        <v>2103.1763999999998</v>
      </c>
    </row>
    <row r="1591" spans="1:10" x14ac:dyDescent="0.3">
      <c r="A1591" t="s">
        <v>3415</v>
      </c>
      <c r="B1591" s="2">
        <v>45235</v>
      </c>
      <c r="C1591" t="s">
        <v>137</v>
      </c>
      <c r="D1591" t="s">
        <v>1620</v>
      </c>
      <c r="E1591" t="s">
        <v>1769</v>
      </c>
      <c r="F1591">
        <v>3</v>
      </c>
      <c r="G1591">
        <v>811.45</v>
      </c>
      <c r="H1591">
        <v>0.26</v>
      </c>
      <c r="I1591" t="s">
        <v>1824</v>
      </c>
      <c r="J1591">
        <v>1801.4190000000001</v>
      </c>
    </row>
    <row r="1592" spans="1:10" x14ac:dyDescent="0.3">
      <c r="A1592" t="s">
        <v>3416</v>
      </c>
      <c r="B1592" s="2">
        <v>45749</v>
      </c>
      <c r="C1592" t="s">
        <v>1275</v>
      </c>
      <c r="D1592" t="s">
        <v>1614</v>
      </c>
      <c r="E1592" t="s">
        <v>1813</v>
      </c>
      <c r="F1592">
        <v>4</v>
      </c>
      <c r="G1592">
        <v>62.25</v>
      </c>
      <c r="H1592">
        <v>0.11</v>
      </c>
      <c r="I1592" t="s">
        <v>1826</v>
      </c>
      <c r="J1592">
        <v>221.61</v>
      </c>
    </row>
    <row r="1593" spans="1:10" x14ac:dyDescent="0.3">
      <c r="A1593" t="s">
        <v>3417</v>
      </c>
      <c r="B1593" s="2">
        <v>45807</v>
      </c>
      <c r="C1593" t="s">
        <v>107</v>
      </c>
      <c r="D1593" t="s">
        <v>1738</v>
      </c>
      <c r="E1593" t="s">
        <v>1789</v>
      </c>
      <c r="F1593">
        <v>1</v>
      </c>
      <c r="G1593">
        <v>749.78</v>
      </c>
      <c r="H1593">
        <v>0.03</v>
      </c>
      <c r="I1593" t="s">
        <v>1824</v>
      </c>
      <c r="J1593">
        <v>727.28659999999991</v>
      </c>
    </row>
    <row r="1594" spans="1:10" x14ac:dyDescent="0.3">
      <c r="A1594" t="s">
        <v>3418</v>
      </c>
      <c r="B1594" s="2">
        <v>45496</v>
      </c>
      <c r="C1594" t="s">
        <v>1098</v>
      </c>
      <c r="D1594" t="s">
        <v>1666</v>
      </c>
      <c r="E1594" t="s">
        <v>1773</v>
      </c>
      <c r="F1594">
        <v>3</v>
      </c>
      <c r="G1594">
        <v>630.28</v>
      </c>
      <c r="H1594">
        <v>7.0000000000000007E-2</v>
      </c>
      <c r="I1594" t="s">
        <v>1829</v>
      </c>
      <c r="J1594">
        <v>1758.4811999999999</v>
      </c>
    </row>
    <row r="1595" spans="1:10" x14ac:dyDescent="0.3">
      <c r="A1595" t="s">
        <v>3419</v>
      </c>
      <c r="B1595" s="2">
        <v>45355</v>
      </c>
      <c r="C1595" t="s">
        <v>484</v>
      </c>
      <c r="D1595" t="s">
        <v>1608</v>
      </c>
      <c r="E1595" t="s">
        <v>1804</v>
      </c>
      <c r="F1595">
        <v>1</v>
      </c>
      <c r="G1595">
        <v>101.84</v>
      </c>
      <c r="H1595">
        <v>0.17</v>
      </c>
      <c r="I1595" t="s">
        <v>1824</v>
      </c>
      <c r="J1595">
        <v>84.527199999999993</v>
      </c>
    </row>
    <row r="1596" spans="1:10" x14ac:dyDescent="0.3">
      <c r="A1596" t="s">
        <v>3420</v>
      </c>
      <c r="B1596" s="2">
        <v>45256</v>
      </c>
      <c r="C1596" t="s">
        <v>208</v>
      </c>
      <c r="D1596" t="s">
        <v>1596</v>
      </c>
      <c r="E1596" t="s">
        <v>1810</v>
      </c>
      <c r="F1596">
        <v>4</v>
      </c>
      <c r="G1596">
        <v>641.45000000000005</v>
      </c>
      <c r="H1596">
        <v>0.16</v>
      </c>
      <c r="I1596" t="s">
        <v>1829</v>
      </c>
      <c r="J1596">
        <v>2155.2719999999999</v>
      </c>
    </row>
    <row r="1597" spans="1:10" x14ac:dyDescent="0.3">
      <c r="A1597" t="s">
        <v>3421</v>
      </c>
      <c r="B1597" s="2">
        <v>45849</v>
      </c>
      <c r="C1597" t="s">
        <v>1452</v>
      </c>
      <c r="D1597" t="s">
        <v>1634</v>
      </c>
      <c r="E1597" t="s">
        <v>1757</v>
      </c>
      <c r="F1597">
        <v>1</v>
      </c>
      <c r="G1597">
        <v>135.87</v>
      </c>
      <c r="H1597">
        <v>0.23</v>
      </c>
      <c r="I1597" t="s">
        <v>1826</v>
      </c>
      <c r="J1597">
        <v>104.6199</v>
      </c>
    </row>
    <row r="1598" spans="1:10" x14ac:dyDescent="0.3">
      <c r="A1598" t="s">
        <v>3422</v>
      </c>
      <c r="B1598" s="2">
        <v>45344</v>
      </c>
      <c r="C1598" t="s">
        <v>341</v>
      </c>
      <c r="D1598" t="s">
        <v>1590</v>
      </c>
      <c r="E1598" t="s">
        <v>1776</v>
      </c>
      <c r="F1598">
        <v>1</v>
      </c>
      <c r="G1598">
        <v>388.35</v>
      </c>
      <c r="H1598">
        <v>0.01</v>
      </c>
      <c r="I1598" t="s">
        <v>1826</v>
      </c>
      <c r="J1598">
        <v>384.4665</v>
      </c>
    </row>
    <row r="1599" spans="1:10" x14ac:dyDescent="0.3">
      <c r="A1599" t="s">
        <v>3423</v>
      </c>
      <c r="B1599" s="2">
        <v>45367</v>
      </c>
      <c r="C1599" t="s">
        <v>1495</v>
      </c>
      <c r="D1599" t="s">
        <v>1624</v>
      </c>
      <c r="E1599" t="s">
        <v>1786</v>
      </c>
      <c r="F1599">
        <v>2</v>
      </c>
      <c r="G1599">
        <v>999.08</v>
      </c>
      <c r="H1599">
        <v>0.3</v>
      </c>
      <c r="I1599" t="s">
        <v>1826</v>
      </c>
      <c r="J1599">
        <v>1398.712</v>
      </c>
    </row>
    <row r="1600" spans="1:10" x14ac:dyDescent="0.3">
      <c r="A1600" t="s">
        <v>3424</v>
      </c>
      <c r="B1600" s="2">
        <v>45887</v>
      </c>
      <c r="C1600" t="s">
        <v>565</v>
      </c>
      <c r="D1600" t="s">
        <v>1624</v>
      </c>
      <c r="E1600" t="s">
        <v>1807</v>
      </c>
      <c r="F1600">
        <v>3</v>
      </c>
      <c r="G1600">
        <v>453.19</v>
      </c>
      <c r="H1600">
        <v>0.08</v>
      </c>
      <c r="I1600" t="s">
        <v>1829</v>
      </c>
      <c r="J1600">
        <v>1250.8044</v>
      </c>
    </row>
    <row r="1601" spans="1:10" x14ac:dyDescent="0.3">
      <c r="A1601" t="s">
        <v>3425</v>
      </c>
      <c r="B1601" s="2">
        <v>45567</v>
      </c>
      <c r="C1601" t="s">
        <v>755</v>
      </c>
      <c r="D1601" t="s">
        <v>1708</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1578</v>
      </c>
      <c r="E1603" t="s">
        <v>1813</v>
      </c>
      <c r="F1603">
        <v>1</v>
      </c>
      <c r="G1603">
        <v>336.51</v>
      </c>
      <c r="H1603">
        <v>0.11</v>
      </c>
      <c r="I1603" t="s">
        <v>1826</v>
      </c>
      <c r="J1603">
        <v>299.4939</v>
      </c>
    </row>
    <row r="1604" spans="1:10" x14ac:dyDescent="0.3">
      <c r="A1604" t="s">
        <v>3428</v>
      </c>
      <c r="B1604" s="2">
        <v>45313</v>
      </c>
      <c r="C1604" t="s">
        <v>598</v>
      </c>
      <c r="D1604" t="s">
        <v>1682</v>
      </c>
      <c r="E1604" t="s">
        <v>1752</v>
      </c>
      <c r="F1604">
        <v>1</v>
      </c>
      <c r="G1604">
        <v>305.70999999999998</v>
      </c>
      <c r="H1604">
        <v>0.26</v>
      </c>
      <c r="I1604" t="s">
        <v>1829</v>
      </c>
      <c r="J1604">
        <v>226.22540000000001</v>
      </c>
    </row>
    <row r="1605" spans="1:10" x14ac:dyDescent="0.3">
      <c r="A1605" t="s">
        <v>3429</v>
      </c>
      <c r="B1605" s="2">
        <v>45224</v>
      </c>
      <c r="C1605" t="s">
        <v>419</v>
      </c>
      <c r="D1605" t="s">
        <v>1568</v>
      </c>
      <c r="E1605" t="s">
        <v>1810</v>
      </c>
      <c r="F1605">
        <v>2</v>
      </c>
      <c r="G1605">
        <v>635.39</v>
      </c>
      <c r="H1605">
        <v>0.28999999999999998</v>
      </c>
      <c r="I1605" t="s">
        <v>1829</v>
      </c>
      <c r="J1605">
        <v>902.25379999999996</v>
      </c>
    </row>
    <row r="1606" spans="1:10" x14ac:dyDescent="0.3">
      <c r="A1606" t="s">
        <v>3430</v>
      </c>
      <c r="B1606" s="2">
        <v>45491</v>
      </c>
      <c r="C1606" t="s">
        <v>405</v>
      </c>
      <c r="D1606" t="s">
        <v>1732</v>
      </c>
      <c r="E1606" t="s">
        <v>1813</v>
      </c>
      <c r="F1606">
        <v>2</v>
      </c>
      <c r="G1606">
        <v>253.87</v>
      </c>
      <c r="H1606">
        <v>0.23</v>
      </c>
      <c r="I1606" t="s">
        <v>1829</v>
      </c>
      <c r="J1606">
        <v>390.95979999999997</v>
      </c>
    </row>
    <row r="1607" spans="1:10" x14ac:dyDescent="0.3">
      <c r="A1607" t="s">
        <v>3431</v>
      </c>
      <c r="B1607" s="2">
        <v>45472</v>
      </c>
      <c r="C1607" t="s">
        <v>1489</v>
      </c>
      <c r="D1607" t="s">
        <v>1700</v>
      </c>
      <c r="E1607" t="s">
        <v>1807</v>
      </c>
      <c r="F1607">
        <v>3</v>
      </c>
      <c r="G1607">
        <v>915.81</v>
      </c>
      <c r="H1607">
        <v>0.17</v>
      </c>
      <c r="I1607" t="s">
        <v>1829</v>
      </c>
      <c r="J1607">
        <v>2280.3669</v>
      </c>
    </row>
    <row r="1608" spans="1:10" x14ac:dyDescent="0.3">
      <c r="A1608" t="s">
        <v>3432</v>
      </c>
      <c r="B1608" s="2">
        <v>45795</v>
      </c>
      <c r="C1608" t="s">
        <v>681</v>
      </c>
      <c r="D1608" t="s">
        <v>1632</v>
      </c>
      <c r="E1608" t="s">
        <v>1782</v>
      </c>
      <c r="F1608">
        <v>3</v>
      </c>
      <c r="G1608">
        <v>779.5</v>
      </c>
      <c r="H1608">
        <v>0.02</v>
      </c>
      <c r="I1608" t="s">
        <v>1824</v>
      </c>
      <c r="J1608">
        <v>2291.73</v>
      </c>
    </row>
    <row r="1609" spans="1:10" x14ac:dyDescent="0.3">
      <c r="A1609" t="s">
        <v>3433</v>
      </c>
      <c r="B1609" s="2">
        <v>45470</v>
      </c>
      <c r="C1609" t="s">
        <v>1446</v>
      </c>
      <c r="D1609" t="s">
        <v>1670</v>
      </c>
      <c r="E1609" t="s">
        <v>1804</v>
      </c>
      <c r="F1609">
        <v>2</v>
      </c>
      <c r="G1609">
        <v>780.57</v>
      </c>
      <c r="H1609">
        <v>0.26</v>
      </c>
      <c r="I1609" t="s">
        <v>1824</v>
      </c>
      <c r="J1609">
        <v>1155.2436</v>
      </c>
    </row>
    <row r="1610" spans="1:10" x14ac:dyDescent="0.3">
      <c r="A1610" t="s">
        <v>3434</v>
      </c>
      <c r="B1610" s="2">
        <v>45390</v>
      </c>
      <c r="C1610" t="s">
        <v>1196</v>
      </c>
      <c r="D1610" t="s">
        <v>1738</v>
      </c>
      <c r="E1610" t="s">
        <v>1813</v>
      </c>
      <c r="F1610">
        <v>1</v>
      </c>
      <c r="G1610">
        <v>511.35</v>
      </c>
      <c r="H1610">
        <v>0</v>
      </c>
      <c r="I1610" t="s">
        <v>1824</v>
      </c>
      <c r="J1610">
        <v>511.35</v>
      </c>
    </row>
    <row r="1611" spans="1:10" x14ac:dyDescent="0.3">
      <c r="A1611" t="s">
        <v>3435</v>
      </c>
      <c r="B1611" s="2">
        <v>45803</v>
      </c>
      <c r="C1611" t="s">
        <v>75</v>
      </c>
      <c r="D1611" t="s">
        <v>1742</v>
      </c>
      <c r="E1611" t="s">
        <v>1766</v>
      </c>
      <c r="F1611">
        <v>4</v>
      </c>
      <c r="G1611">
        <v>44.07</v>
      </c>
      <c r="H1611">
        <v>0.28999999999999998</v>
      </c>
      <c r="I1611" t="s">
        <v>1829</v>
      </c>
      <c r="J1611">
        <v>125.1588</v>
      </c>
    </row>
    <row r="1612" spans="1:10" x14ac:dyDescent="0.3">
      <c r="A1612" t="s">
        <v>3436</v>
      </c>
      <c r="B1612" s="2">
        <v>45320</v>
      </c>
      <c r="C1612" t="s">
        <v>646</v>
      </c>
      <c r="D1612" t="s">
        <v>1686</v>
      </c>
      <c r="E1612" t="s">
        <v>1792</v>
      </c>
      <c r="F1612">
        <v>2</v>
      </c>
      <c r="G1612">
        <v>895.92</v>
      </c>
      <c r="H1612">
        <v>0.15</v>
      </c>
      <c r="I1612" t="s">
        <v>1824</v>
      </c>
      <c r="J1612">
        <v>1523.0640000000001</v>
      </c>
    </row>
    <row r="1613" spans="1:10" x14ac:dyDescent="0.3">
      <c r="A1613" t="s">
        <v>3437</v>
      </c>
      <c r="B1613" s="2">
        <v>45619</v>
      </c>
      <c r="C1613" t="s">
        <v>963</v>
      </c>
      <c r="D1613" t="s">
        <v>1654</v>
      </c>
      <c r="E1613" t="s">
        <v>1761</v>
      </c>
      <c r="F1613">
        <v>4</v>
      </c>
      <c r="G1613">
        <v>456.32</v>
      </c>
      <c r="H1613">
        <v>0.22</v>
      </c>
      <c r="I1613" t="s">
        <v>1829</v>
      </c>
      <c r="J1613">
        <v>1423.7184</v>
      </c>
    </row>
    <row r="1614" spans="1:10" x14ac:dyDescent="0.3">
      <c r="A1614" t="s">
        <v>3438</v>
      </c>
      <c r="B1614" s="2">
        <v>45777</v>
      </c>
      <c r="C1614" t="s">
        <v>1304</v>
      </c>
      <c r="D1614" t="s">
        <v>1616</v>
      </c>
      <c r="E1614" t="s">
        <v>1752</v>
      </c>
      <c r="F1614">
        <v>1</v>
      </c>
      <c r="G1614">
        <v>905.5</v>
      </c>
      <c r="H1614">
        <v>0.28999999999999998</v>
      </c>
      <c r="I1614" t="s">
        <v>1829</v>
      </c>
      <c r="J1614">
        <v>642.90499999999997</v>
      </c>
    </row>
    <row r="1615" spans="1:10" x14ac:dyDescent="0.3">
      <c r="A1615" t="s">
        <v>3439</v>
      </c>
      <c r="B1615" s="2">
        <v>45523</v>
      </c>
      <c r="C1615" t="s">
        <v>666</v>
      </c>
      <c r="D1615" t="s">
        <v>1580</v>
      </c>
      <c r="E1615" t="s">
        <v>1797</v>
      </c>
      <c r="F1615">
        <v>3</v>
      </c>
      <c r="G1615">
        <v>63.19</v>
      </c>
      <c r="H1615">
        <v>0.08</v>
      </c>
      <c r="I1615" t="s">
        <v>1824</v>
      </c>
      <c r="J1615">
        <v>174.40440000000001</v>
      </c>
    </row>
    <row r="1616" spans="1:10" x14ac:dyDescent="0.3">
      <c r="A1616" t="s">
        <v>3440</v>
      </c>
      <c r="B1616" s="2">
        <v>45628</v>
      </c>
      <c r="C1616" t="s">
        <v>191</v>
      </c>
      <c r="D1616" t="s">
        <v>1688</v>
      </c>
      <c r="E1616" t="s">
        <v>1779</v>
      </c>
      <c r="F1616">
        <v>3</v>
      </c>
      <c r="G1616">
        <v>687.66</v>
      </c>
      <c r="H1616">
        <v>0.06</v>
      </c>
      <c r="I1616" t="s">
        <v>1826</v>
      </c>
      <c r="J1616">
        <v>1939.2012</v>
      </c>
    </row>
    <row r="1617" spans="1:10" x14ac:dyDescent="0.3">
      <c r="A1617" t="s">
        <v>3441</v>
      </c>
      <c r="B1617" s="2">
        <v>45742</v>
      </c>
      <c r="C1617" t="s">
        <v>711</v>
      </c>
      <c r="D1617" t="s">
        <v>1634</v>
      </c>
      <c r="E1617" t="s">
        <v>1786</v>
      </c>
      <c r="F1617">
        <v>4</v>
      </c>
      <c r="G1617">
        <v>639.05999999999995</v>
      </c>
      <c r="H1617">
        <v>0.12</v>
      </c>
      <c r="I1617" t="s">
        <v>1826</v>
      </c>
      <c r="J1617">
        <v>2249.4911999999999</v>
      </c>
    </row>
    <row r="1618" spans="1:10" x14ac:dyDescent="0.3">
      <c r="A1618" t="s">
        <v>3442</v>
      </c>
      <c r="B1618" s="2">
        <v>45456</v>
      </c>
      <c r="C1618" t="s">
        <v>247</v>
      </c>
      <c r="D1618" t="s">
        <v>1690</v>
      </c>
      <c r="E1618" t="s">
        <v>1779</v>
      </c>
      <c r="F1618">
        <v>1</v>
      </c>
      <c r="G1618">
        <v>475.15</v>
      </c>
      <c r="H1618">
        <v>0.04</v>
      </c>
      <c r="I1618" t="s">
        <v>1829</v>
      </c>
      <c r="J1618">
        <v>456.14399999999989</v>
      </c>
    </row>
    <row r="1619" spans="1:10" x14ac:dyDescent="0.3">
      <c r="A1619" t="s">
        <v>3443</v>
      </c>
      <c r="B1619" s="2">
        <v>45534</v>
      </c>
      <c r="C1619" t="s">
        <v>625</v>
      </c>
      <c r="D1619" t="s">
        <v>1636</v>
      </c>
      <c r="E1619" t="s">
        <v>1776</v>
      </c>
      <c r="F1619">
        <v>1</v>
      </c>
      <c r="G1619">
        <v>62.38</v>
      </c>
      <c r="H1619">
        <v>0.08</v>
      </c>
      <c r="I1619" t="s">
        <v>1829</v>
      </c>
      <c r="J1619">
        <v>57.389600000000002</v>
      </c>
    </row>
    <row r="1620" spans="1:10" x14ac:dyDescent="0.3">
      <c r="A1620" t="s">
        <v>3444</v>
      </c>
      <c r="B1620" s="2">
        <v>45375</v>
      </c>
      <c r="C1620" t="s">
        <v>1109</v>
      </c>
      <c r="D1620" t="s">
        <v>1578</v>
      </c>
      <c r="E1620" t="s">
        <v>1779</v>
      </c>
      <c r="F1620">
        <v>1</v>
      </c>
      <c r="G1620">
        <v>977.02</v>
      </c>
      <c r="H1620">
        <v>0.2</v>
      </c>
      <c r="I1620" t="s">
        <v>1829</v>
      </c>
      <c r="J1620">
        <v>781.61599999999999</v>
      </c>
    </row>
    <row r="1621" spans="1:10" x14ac:dyDescent="0.3">
      <c r="A1621" t="s">
        <v>3445</v>
      </c>
      <c r="B1621" s="2">
        <v>45546</v>
      </c>
      <c r="C1621" t="s">
        <v>271</v>
      </c>
      <c r="D1621" t="s">
        <v>1714</v>
      </c>
      <c r="E1621" t="s">
        <v>1769</v>
      </c>
      <c r="F1621">
        <v>2</v>
      </c>
      <c r="G1621">
        <v>898.81</v>
      </c>
      <c r="H1621">
        <v>0.25</v>
      </c>
      <c r="I1621" t="s">
        <v>1824</v>
      </c>
      <c r="J1621">
        <v>1348.2149999999999</v>
      </c>
    </row>
    <row r="1622" spans="1:10" x14ac:dyDescent="0.3">
      <c r="A1622" t="s">
        <v>3446</v>
      </c>
      <c r="B1622" s="2">
        <v>45769</v>
      </c>
      <c r="C1622" t="s">
        <v>1101</v>
      </c>
      <c r="D1622" t="s">
        <v>1662</v>
      </c>
      <c r="E1622" t="s">
        <v>1766</v>
      </c>
      <c r="F1622">
        <v>2</v>
      </c>
      <c r="G1622">
        <v>422.13</v>
      </c>
      <c r="H1622">
        <v>0.28000000000000003</v>
      </c>
      <c r="I1622" t="s">
        <v>1824</v>
      </c>
      <c r="J1622">
        <v>607.86720000000003</v>
      </c>
    </row>
    <row r="1623" spans="1:10" x14ac:dyDescent="0.3">
      <c r="A1623" t="s">
        <v>3447</v>
      </c>
      <c r="B1623" s="2">
        <v>45524</v>
      </c>
      <c r="C1623" t="s">
        <v>191</v>
      </c>
      <c r="D1623" t="s">
        <v>1616</v>
      </c>
      <c r="E1623" t="s">
        <v>1792</v>
      </c>
      <c r="F1623">
        <v>1</v>
      </c>
      <c r="G1623">
        <v>324.56</v>
      </c>
      <c r="H1623">
        <v>0.03</v>
      </c>
      <c r="I1623" t="s">
        <v>1829</v>
      </c>
      <c r="J1623">
        <v>314.82319999999999</v>
      </c>
    </row>
    <row r="1624" spans="1:10" x14ac:dyDescent="0.3">
      <c r="A1624" t="s">
        <v>3448</v>
      </c>
      <c r="B1624" s="2">
        <v>45531</v>
      </c>
      <c r="C1624" t="s">
        <v>1443</v>
      </c>
      <c r="D1624" t="s">
        <v>1658</v>
      </c>
      <c r="E1624" t="s">
        <v>1804</v>
      </c>
      <c r="F1624">
        <v>4</v>
      </c>
      <c r="G1624">
        <v>570.38</v>
      </c>
      <c r="H1624">
        <v>0.26</v>
      </c>
      <c r="I1624" t="s">
        <v>1826</v>
      </c>
      <c r="J1624">
        <v>1688.3248000000001</v>
      </c>
    </row>
    <row r="1625" spans="1:10" x14ac:dyDescent="0.3">
      <c r="A1625" t="s">
        <v>3449</v>
      </c>
      <c r="B1625" s="2">
        <v>45479</v>
      </c>
      <c r="C1625" t="s">
        <v>1229</v>
      </c>
      <c r="D1625" t="s">
        <v>1616</v>
      </c>
      <c r="E1625" t="s">
        <v>1801</v>
      </c>
      <c r="F1625">
        <v>2</v>
      </c>
      <c r="G1625">
        <v>223.73</v>
      </c>
      <c r="H1625">
        <v>0.11</v>
      </c>
      <c r="I1625" t="s">
        <v>1826</v>
      </c>
      <c r="J1625">
        <v>398.23939999999999</v>
      </c>
    </row>
    <row r="1626" spans="1:10" x14ac:dyDescent="0.3">
      <c r="A1626" t="s">
        <v>3450</v>
      </c>
      <c r="B1626" s="2">
        <v>45868</v>
      </c>
      <c r="C1626" t="s">
        <v>1101</v>
      </c>
      <c r="D1626" t="s">
        <v>1720</v>
      </c>
      <c r="E1626" t="s">
        <v>1804</v>
      </c>
      <c r="F1626">
        <v>4</v>
      </c>
      <c r="G1626">
        <v>164.93</v>
      </c>
      <c r="H1626">
        <v>0.11</v>
      </c>
      <c r="I1626" t="s">
        <v>1824</v>
      </c>
      <c r="J1626">
        <v>587.1508</v>
      </c>
    </row>
    <row r="1627" spans="1:10" x14ac:dyDescent="0.3">
      <c r="A1627" t="s">
        <v>3451</v>
      </c>
      <c r="B1627" s="2">
        <v>45569</v>
      </c>
      <c r="C1627" t="s">
        <v>797</v>
      </c>
      <c r="D1627" t="s">
        <v>1578</v>
      </c>
      <c r="E1627" t="s">
        <v>1779</v>
      </c>
      <c r="F1627">
        <v>3</v>
      </c>
      <c r="G1627">
        <v>326.66000000000003</v>
      </c>
      <c r="H1627">
        <v>0.28000000000000003</v>
      </c>
      <c r="I1627" t="s">
        <v>1829</v>
      </c>
      <c r="J1627">
        <v>705.5856</v>
      </c>
    </row>
    <row r="1628" spans="1:10" x14ac:dyDescent="0.3">
      <c r="A1628" t="s">
        <v>3452</v>
      </c>
      <c r="B1628" s="2">
        <v>45382</v>
      </c>
      <c r="C1628" t="s">
        <v>601</v>
      </c>
      <c r="D1628" t="s">
        <v>1546</v>
      </c>
      <c r="E1628" t="s">
        <v>1801</v>
      </c>
      <c r="F1628">
        <v>2</v>
      </c>
      <c r="G1628">
        <v>462.93</v>
      </c>
      <c r="H1628">
        <v>0.17</v>
      </c>
      <c r="I1628" t="s">
        <v>1826</v>
      </c>
      <c r="J1628">
        <v>768.46379999999999</v>
      </c>
    </row>
    <row r="1629" spans="1:10" x14ac:dyDescent="0.3">
      <c r="A1629" t="s">
        <v>3453</v>
      </c>
      <c r="B1629" s="2">
        <v>45885</v>
      </c>
      <c r="C1629" t="s">
        <v>496</v>
      </c>
      <c r="D1629" t="s">
        <v>1543</v>
      </c>
      <c r="E1629" t="s">
        <v>1804</v>
      </c>
      <c r="F1629">
        <v>3</v>
      </c>
      <c r="G1629">
        <v>60.26</v>
      </c>
      <c r="H1629">
        <v>0.04</v>
      </c>
      <c r="I1629" t="s">
        <v>1824</v>
      </c>
      <c r="J1629">
        <v>173.5488</v>
      </c>
    </row>
    <row r="1630" spans="1:10" x14ac:dyDescent="0.3">
      <c r="A1630" t="s">
        <v>3454</v>
      </c>
      <c r="B1630" s="2">
        <v>45829</v>
      </c>
      <c r="C1630" t="s">
        <v>261</v>
      </c>
      <c r="D1630" t="s">
        <v>1616</v>
      </c>
      <c r="E1630" t="s">
        <v>1786</v>
      </c>
      <c r="F1630">
        <v>3</v>
      </c>
      <c r="G1630">
        <v>109.5</v>
      </c>
      <c r="H1630">
        <v>0.06</v>
      </c>
      <c r="I1630" t="s">
        <v>1829</v>
      </c>
      <c r="J1630">
        <v>308.79000000000002</v>
      </c>
    </row>
    <row r="1631" spans="1:10" x14ac:dyDescent="0.3">
      <c r="A1631" t="s">
        <v>3455</v>
      </c>
      <c r="B1631" s="2">
        <v>45721</v>
      </c>
      <c r="C1631" t="s">
        <v>1193</v>
      </c>
      <c r="D1631" t="s">
        <v>1688</v>
      </c>
      <c r="E1631" t="s">
        <v>1804</v>
      </c>
      <c r="F1631">
        <v>1</v>
      </c>
      <c r="G1631">
        <v>505.83</v>
      </c>
      <c r="H1631">
        <v>0.14000000000000001</v>
      </c>
      <c r="I1631" t="s">
        <v>1829</v>
      </c>
      <c r="J1631">
        <v>435.0138</v>
      </c>
    </row>
    <row r="1632" spans="1:10" x14ac:dyDescent="0.3">
      <c r="A1632" t="s">
        <v>3456</v>
      </c>
      <c r="B1632" s="2">
        <v>45511</v>
      </c>
      <c r="C1632" t="s">
        <v>544</v>
      </c>
      <c r="D1632" t="s">
        <v>1744</v>
      </c>
      <c r="E1632" t="s">
        <v>1789</v>
      </c>
      <c r="F1632">
        <v>2</v>
      </c>
      <c r="G1632">
        <v>443.15</v>
      </c>
      <c r="H1632">
        <v>0.27</v>
      </c>
      <c r="I1632" t="s">
        <v>1826</v>
      </c>
      <c r="J1632">
        <v>646.99899999999991</v>
      </c>
    </row>
    <row r="1633" spans="1:10" x14ac:dyDescent="0.3">
      <c r="A1633" t="s">
        <v>3457</v>
      </c>
      <c r="B1633" s="2">
        <v>45739</v>
      </c>
      <c r="C1633" t="s">
        <v>1527</v>
      </c>
      <c r="D1633" t="s">
        <v>1560</v>
      </c>
      <c r="E1633" t="s">
        <v>1779</v>
      </c>
      <c r="F1633">
        <v>2</v>
      </c>
      <c r="G1633">
        <v>784.26</v>
      </c>
      <c r="H1633">
        <v>0.23</v>
      </c>
      <c r="I1633" t="s">
        <v>1826</v>
      </c>
      <c r="J1633">
        <v>1207.7603999999999</v>
      </c>
    </row>
    <row r="1634" spans="1:10" x14ac:dyDescent="0.3">
      <c r="A1634" t="s">
        <v>3458</v>
      </c>
      <c r="B1634" s="2">
        <v>45533</v>
      </c>
      <c r="C1634" t="s">
        <v>1405</v>
      </c>
      <c r="D1634" t="s">
        <v>1626</v>
      </c>
      <c r="E1634" t="s">
        <v>1792</v>
      </c>
      <c r="F1634">
        <v>3</v>
      </c>
      <c r="G1634">
        <v>590.30999999999995</v>
      </c>
      <c r="H1634">
        <v>0.17</v>
      </c>
      <c r="I1634" t="s">
        <v>1826</v>
      </c>
      <c r="J1634">
        <v>1469.8719000000001</v>
      </c>
    </row>
    <row r="1635" spans="1:10" x14ac:dyDescent="0.3">
      <c r="A1635" t="s">
        <v>3459</v>
      </c>
      <c r="B1635" s="2">
        <v>45553</v>
      </c>
      <c r="C1635" t="s">
        <v>417</v>
      </c>
      <c r="D1635" t="s">
        <v>1686</v>
      </c>
      <c r="E1635" t="s">
        <v>1804</v>
      </c>
      <c r="F1635">
        <v>1</v>
      </c>
      <c r="G1635">
        <v>696.13</v>
      </c>
      <c r="H1635">
        <v>0.06</v>
      </c>
      <c r="I1635" t="s">
        <v>1829</v>
      </c>
      <c r="J1635">
        <v>654.36219999999992</v>
      </c>
    </row>
    <row r="1636" spans="1:10" x14ac:dyDescent="0.3">
      <c r="A1636" t="s">
        <v>3460</v>
      </c>
      <c r="B1636" s="2">
        <v>45341</v>
      </c>
      <c r="C1636" t="s">
        <v>369</v>
      </c>
      <c r="D1636" t="s">
        <v>1650</v>
      </c>
      <c r="E1636" t="s">
        <v>1776</v>
      </c>
      <c r="F1636">
        <v>4</v>
      </c>
      <c r="G1636">
        <v>194.39</v>
      </c>
      <c r="H1636">
        <v>0.25</v>
      </c>
      <c r="I1636" t="s">
        <v>1824</v>
      </c>
      <c r="J1636">
        <v>583.16999999999996</v>
      </c>
    </row>
    <row r="1637" spans="1:10" x14ac:dyDescent="0.3">
      <c r="A1637" t="s">
        <v>3461</v>
      </c>
      <c r="B1637" s="2">
        <v>45430</v>
      </c>
      <c r="C1637" t="s">
        <v>1038</v>
      </c>
      <c r="D1637" t="s">
        <v>1614</v>
      </c>
      <c r="E1637" t="s">
        <v>1757</v>
      </c>
      <c r="F1637">
        <v>1</v>
      </c>
      <c r="G1637">
        <v>339.7</v>
      </c>
      <c r="H1637">
        <v>0.1</v>
      </c>
      <c r="I1637" t="s">
        <v>1824</v>
      </c>
      <c r="J1637">
        <v>305.73</v>
      </c>
    </row>
    <row r="1638" spans="1:10" x14ac:dyDescent="0.3">
      <c r="A1638" t="s">
        <v>3462</v>
      </c>
      <c r="B1638" s="2">
        <v>45912</v>
      </c>
      <c r="C1638" t="s">
        <v>185</v>
      </c>
      <c r="D1638" t="s">
        <v>1684</v>
      </c>
      <c r="E1638" t="s">
        <v>1797</v>
      </c>
      <c r="F1638">
        <v>4</v>
      </c>
      <c r="G1638">
        <v>463.16</v>
      </c>
      <c r="H1638">
        <v>0.27</v>
      </c>
      <c r="I1638" t="s">
        <v>1826</v>
      </c>
      <c r="J1638">
        <v>1352.4272000000001</v>
      </c>
    </row>
    <row r="1639" spans="1:10" x14ac:dyDescent="0.3">
      <c r="A1639" t="s">
        <v>3463</v>
      </c>
      <c r="B1639" s="2">
        <v>45709</v>
      </c>
      <c r="C1639" t="s">
        <v>378</v>
      </c>
      <c r="D1639" t="s">
        <v>1555</v>
      </c>
      <c r="E1639" t="s">
        <v>1789</v>
      </c>
      <c r="F1639">
        <v>2</v>
      </c>
      <c r="G1639">
        <v>824.91</v>
      </c>
      <c r="H1639">
        <v>0.09</v>
      </c>
      <c r="I1639" t="s">
        <v>1824</v>
      </c>
      <c r="J1639">
        <v>1501.3362</v>
      </c>
    </row>
    <row r="1640" spans="1:10" x14ac:dyDescent="0.3">
      <c r="A1640" t="s">
        <v>3464</v>
      </c>
      <c r="B1640" s="2">
        <v>45520</v>
      </c>
      <c r="C1640" t="s">
        <v>258</v>
      </c>
      <c r="D1640" t="s">
        <v>1555</v>
      </c>
      <c r="E1640" t="s">
        <v>1761</v>
      </c>
      <c r="F1640">
        <v>4</v>
      </c>
      <c r="G1640">
        <v>796.89</v>
      </c>
      <c r="H1640">
        <v>0.17</v>
      </c>
      <c r="I1640" t="s">
        <v>1824</v>
      </c>
      <c r="J1640">
        <v>2645.6747999999998</v>
      </c>
    </row>
    <row r="1641" spans="1:10" x14ac:dyDescent="0.3">
      <c r="A1641" t="s">
        <v>3465</v>
      </c>
      <c r="B1641" s="2">
        <v>45478</v>
      </c>
      <c r="C1641" t="s">
        <v>770</v>
      </c>
      <c r="D1641" t="s">
        <v>1600</v>
      </c>
      <c r="E1641" t="s">
        <v>1807</v>
      </c>
      <c r="F1641">
        <v>3</v>
      </c>
      <c r="G1641">
        <v>543.92999999999995</v>
      </c>
      <c r="H1641">
        <v>0.3</v>
      </c>
      <c r="I1641" t="s">
        <v>1829</v>
      </c>
      <c r="J1641">
        <v>1142.2529999999999</v>
      </c>
    </row>
    <row r="1642" spans="1:10" x14ac:dyDescent="0.3">
      <c r="A1642" t="s">
        <v>3466</v>
      </c>
      <c r="B1642" s="2">
        <v>45496</v>
      </c>
      <c r="C1642" t="s">
        <v>574</v>
      </c>
      <c r="D1642" t="s">
        <v>1576</v>
      </c>
      <c r="E1642" t="s">
        <v>1779</v>
      </c>
      <c r="F1642">
        <v>2</v>
      </c>
      <c r="G1642">
        <v>44.65</v>
      </c>
      <c r="H1642">
        <v>0.03</v>
      </c>
      <c r="I1642" t="s">
        <v>1826</v>
      </c>
      <c r="J1642">
        <v>86.620999999999995</v>
      </c>
    </row>
    <row r="1643" spans="1:10" x14ac:dyDescent="0.3">
      <c r="A1643" t="s">
        <v>3467</v>
      </c>
      <c r="B1643" s="2">
        <v>45742</v>
      </c>
      <c r="C1643" t="s">
        <v>800</v>
      </c>
      <c r="D1643" t="s">
        <v>1660</v>
      </c>
      <c r="E1643" t="s">
        <v>1752</v>
      </c>
      <c r="F1643">
        <v>4</v>
      </c>
      <c r="G1643">
        <v>827.39</v>
      </c>
      <c r="H1643">
        <v>0.06</v>
      </c>
      <c r="I1643" t="s">
        <v>1829</v>
      </c>
      <c r="J1643">
        <v>3110.9863999999998</v>
      </c>
    </row>
    <row r="1644" spans="1:10" x14ac:dyDescent="0.3">
      <c r="A1644" t="s">
        <v>3468</v>
      </c>
      <c r="B1644" s="2">
        <v>45301</v>
      </c>
      <c r="C1644" t="s">
        <v>972</v>
      </c>
      <c r="D1644" t="s">
        <v>1576</v>
      </c>
      <c r="E1644" t="s">
        <v>1794</v>
      </c>
      <c r="F1644">
        <v>2</v>
      </c>
      <c r="G1644">
        <v>403.2</v>
      </c>
      <c r="H1644">
        <v>0.21</v>
      </c>
      <c r="I1644" t="s">
        <v>1826</v>
      </c>
      <c r="J1644">
        <v>637.05600000000004</v>
      </c>
    </row>
    <row r="1645" spans="1:10" x14ac:dyDescent="0.3">
      <c r="A1645" t="s">
        <v>3469</v>
      </c>
      <c r="B1645" s="2">
        <v>45547</v>
      </c>
      <c r="C1645" t="s">
        <v>78</v>
      </c>
      <c r="D1645" t="s">
        <v>1720</v>
      </c>
      <c r="E1645" t="s">
        <v>1797</v>
      </c>
      <c r="F1645">
        <v>4</v>
      </c>
      <c r="G1645">
        <v>292.31</v>
      </c>
      <c r="H1645">
        <v>0.27</v>
      </c>
      <c r="I1645" t="s">
        <v>1826</v>
      </c>
      <c r="J1645">
        <v>853.54520000000002</v>
      </c>
    </row>
    <row r="1646" spans="1:10" x14ac:dyDescent="0.3">
      <c r="A1646" t="s">
        <v>3470</v>
      </c>
      <c r="B1646" s="2">
        <v>45806</v>
      </c>
      <c r="C1646" t="s">
        <v>1513</v>
      </c>
      <c r="D1646" t="s">
        <v>1549</v>
      </c>
      <c r="E1646" t="s">
        <v>1789</v>
      </c>
      <c r="F1646">
        <v>1</v>
      </c>
      <c r="G1646">
        <v>948.33</v>
      </c>
      <c r="H1646">
        <v>0.11</v>
      </c>
      <c r="I1646" t="s">
        <v>1824</v>
      </c>
      <c r="J1646">
        <v>844.01370000000009</v>
      </c>
    </row>
    <row r="1647" spans="1:10" x14ac:dyDescent="0.3">
      <c r="A1647" t="s">
        <v>3471</v>
      </c>
      <c r="B1647" s="2">
        <v>45294</v>
      </c>
      <c r="C1647" t="s">
        <v>1077</v>
      </c>
      <c r="D1647" t="s">
        <v>1626</v>
      </c>
      <c r="E1647" t="s">
        <v>1773</v>
      </c>
      <c r="F1647">
        <v>1</v>
      </c>
      <c r="G1647">
        <v>702.27</v>
      </c>
      <c r="H1647">
        <v>0.17</v>
      </c>
      <c r="I1647" t="s">
        <v>1829</v>
      </c>
      <c r="J1647">
        <v>582.88409999999999</v>
      </c>
    </row>
    <row r="1648" spans="1:10" x14ac:dyDescent="0.3">
      <c r="A1648" t="s">
        <v>3472</v>
      </c>
      <c r="B1648" s="2">
        <v>45875</v>
      </c>
      <c r="C1648" t="s">
        <v>160</v>
      </c>
      <c r="D1648" t="s">
        <v>1608</v>
      </c>
      <c r="E1648" t="s">
        <v>1766</v>
      </c>
      <c r="F1648">
        <v>2</v>
      </c>
      <c r="G1648">
        <v>379.28</v>
      </c>
      <c r="H1648">
        <v>0.26</v>
      </c>
      <c r="I1648" t="s">
        <v>1824</v>
      </c>
      <c r="J1648">
        <v>561.33439999999996</v>
      </c>
    </row>
    <row r="1649" spans="1:10" x14ac:dyDescent="0.3">
      <c r="A1649" t="s">
        <v>3473</v>
      </c>
      <c r="B1649" s="2">
        <v>45669</v>
      </c>
      <c r="C1649" t="s">
        <v>452</v>
      </c>
      <c r="D1649" t="s">
        <v>1642</v>
      </c>
      <c r="E1649" t="s">
        <v>1752</v>
      </c>
      <c r="F1649">
        <v>4</v>
      </c>
      <c r="G1649">
        <v>92.35</v>
      </c>
      <c r="H1649">
        <v>0.15</v>
      </c>
      <c r="I1649" t="s">
        <v>1824</v>
      </c>
      <c r="J1649">
        <v>313.99</v>
      </c>
    </row>
    <row r="1650" spans="1:10" x14ac:dyDescent="0.3">
      <c r="A1650" t="s">
        <v>3474</v>
      </c>
      <c r="B1650" s="2">
        <v>45606</v>
      </c>
      <c r="C1650" t="s">
        <v>711</v>
      </c>
      <c r="D1650" t="s">
        <v>1626</v>
      </c>
      <c r="E1650" t="s">
        <v>1794</v>
      </c>
      <c r="F1650">
        <v>4</v>
      </c>
      <c r="G1650">
        <v>721.54</v>
      </c>
      <c r="H1650">
        <v>0.21</v>
      </c>
      <c r="I1650" t="s">
        <v>1824</v>
      </c>
      <c r="J1650">
        <v>2280.0664000000002</v>
      </c>
    </row>
    <row r="1651" spans="1:10" x14ac:dyDescent="0.3">
      <c r="A1651" t="s">
        <v>3475</v>
      </c>
      <c r="B1651" s="2">
        <v>45787</v>
      </c>
      <c r="C1651" t="s">
        <v>202</v>
      </c>
      <c r="D1651" t="s">
        <v>1624</v>
      </c>
      <c r="E1651" t="s">
        <v>1786</v>
      </c>
      <c r="F1651">
        <v>1</v>
      </c>
      <c r="G1651">
        <v>228.69</v>
      </c>
      <c r="H1651">
        <v>0.14000000000000001</v>
      </c>
      <c r="I1651" t="s">
        <v>1824</v>
      </c>
      <c r="J1651">
        <v>196.67339999999999</v>
      </c>
    </row>
    <row r="1652" spans="1:10" x14ac:dyDescent="0.3">
      <c r="A1652" t="s">
        <v>3476</v>
      </c>
      <c r="B1652" s="2">
        <v>45929</v>
      </c>
      <c r="C1652" t="s">
        <v>1112</v>
      </c>
      <c r="D1652" t="s">
        <v>1654</v>
      </c>
      <c r="E1652" t="s">
        <v>1789</v>
      </c>
      <c r="F1652">
        <v>1</v>
      </c>
      <c r="G1652">
        <v>899.09</v>
      </c>
      <c r="H1652">
        <v>0.2</v>
      </c>
      <c r="I1652" t="s">
        <v>1826</v>
      </c>
      <c r="J1652">
        <v>719.27200000000005</v>
      </c>
    </row>
    <row r="1653" spans="1:10" x14ac:dyDescent="0.3">
      <c r="A1653" t="s">
        <v>3477</v>
      </c>
      <c r="B1653" s="2">
        <v>45379</v>
      </c>
      <c r="C1653" t="s">
        <v>1199</v>
      </c>
      <c r="D1653" t="s">
        <v>1562</v>
      </c>
      <c r="E1653" t="s">
        <v>1782</v>
      </c>
      <c r="F1653">
        <v>4</v>
      </c>
      <c r="G1653">
        <v>195.75</v>
      </c>
      <c r="H1653">
        <v>0.17</v>
      </c>
      <c r="I1653" t="s">
        <v>1824</v>
      </c>
      <c r="J1653">
        <v>649.89</v>
      </c>
    </row>
    <row r="1654" spans="1:10" x14ac:dyDescent="0.3">
      <c r="A1654" t="s">
        <v>3478</v>
      </c>
      <c r="B1654" s="2">
        <v>45532</v>
      </c>
      <c r="C1654" t="s">
        <v>1322</v>
      </c>
      <c r="D1654" t="s">
        <v>1734</v>
      </c>
      <c r="E1654" t="s">
        <v>1801</v>
      </c>
      <c r="F1654">
        <v>3</v>
      </c>
      <c r="G1654">
        <v>199.13</v>
      </c>
      <c r="H1654">
        <v>0.24</v>
      </c>
      <c r="I1654" t="s">
        <v>1824</v>
      </c>
      <c r="J1654">
        <v>454.01639999999998</v>
      </c>
    </row>
    <row r="1655" spans="1:10" x14ac:dyDescent="0.3">
      <c r="A1655" t="s">
        <v>3479</v>
      </c>
      <c r="B1655" s="2">
        <v>45466</v>
      </c>
      <c r="C1655" t="s">
        <v>535</v>
      </c>
      <c r="D1655" t="s">
        <v>1592</v>
      </c>
      <c r="E1655" t="s">
        <v>1799</v>
      </c>
      <c r="F1655">
        <v>2</v>
      </c>
      <c r="G1655">
        <v>833.62</v>
      </c>
      <c r="H1655">
        <v>0.18</v>
      </c>
      <c r="I1655" t="s">
        <v>1824</v>
      </c>
      <c r="J1655">
        <v>1367.1368</v>
      </c>
    </row>
    <row r="1656" spans="1:10" x14ac:dyDescent="0.3">
      <c r="A1656" t="s">
        <v>3480</v>
      </c>
      <c r="B1656" s="2">
        <v>45395</v>
      </c>
      <c r="C1656" t="s">
        <v>1489</v>
      </c>
      <c r="D1656" t="s">
        <v>1698</v>
      </c>
      <c r="E1656" t="s">
        <v>1752</v>
      </c>
      <c r="F1656">
        <v>1</v>
      </c>
      <c r="G1656">
        <v>676.26</v>
      </c>
      <c r="H1656">
        <v>0.14000000000000001</v>
      </c>
      <c r="I1656" t="s">
        <v>1824</v>
      </c>
      <c r="J1656">
        <v>581.58359999999993</v>
      </c>
    </row>
    <row r="1657" spans="1:10" x14ac:dyDescent="0.3">
      <c r="A1657" t="s">
        <v>3481</v>
      </c>
      <c r="B1657" s="2">
        <v>45708</v>
      </c>
      <c r="C1657" t="s">
        <v>130</v>
      </c>
      <c r="D1657" t="s">
        <v>1668</v>
      </c>
      <c r="E1657" t="s">
        <v>1786</v>
      </c>
      <c r="F1657">
        <v>2</v>
      </c>
      <c r="G1657">
        <v>666.49</v>
      </c>
      <c r="H1657">
        <v>0.06</v>
      </c>
      <c r="I1657" t="s">
        <v>1824</v>
      </c>
      <c r="J1657">
        <v>1253.0011999999999</v>
      </c>
    </row>
    <row r="1658" spans="1:10" x14ac:dyDescent="0.3">
      <c r="A1658" t="s">
        <v>3482</v>
      </c>
      <c r="B1658" s="2">
        <v>45735</v>
      </c>
      <c r="C1658" t="s">
        <v>1419</v>
      </c>
      <c r="D1658" t="s">
        <v>1578</v>
      </c>
      <c r="E1658" t="s">
        <v>1769</v>
      </c>
      <c r="F1658">
        <v>3</v>
      </c>
      <c r="G1658">
        <v>471.19</v>
      </c>
      <c r="H1658">
        <v>0.28000000000000003</v>
      </c>
      <c r="I1658" t="s">
        <v>1829</v>
      </c>
      <c r="J1658">
        <v>1017.7704</v>
      </c>
    </row>
    <row r="1659" spans="1:10" x14ac:dyDescent="0.3">
      <c r="A1659" t="s">
        <v>3483</v>
      </c>
      <c r="B1659" s="2">
        <v>45237</v>
      </c>
      <c r="C1659" t="s">
        <v>414</v>
      </c>
      <c r="D1659" t="s">
        <v>1562</v>
      </c>
      <c r="E1659" t="s">
        <v>1766</v>
      </c>
      <c r="F1659">
        <v>4</v>
      </c>
      <c r="G1659">
        <v>555.65</v>
      </c>
      <c r="H1659">
        <v>0.25</v>
      </c>
      <c r="I1659" t="s">
        <v>1829</v>
      </c>
      <c r="J1659">
        <v>1666.95</v>
      </c>
    </row>
    <row r="1660" spans="1:10" x14ac:dyDescent="0.3">
      <c r="A1660" t="s">
        <v>3484</v>
      </c>
      <c r="B1660" s="2">
        <v>45282</v>
      </c>
      <c r="C1660" t="s">
        <v>141</v>
      </c>
      <c r="D1660" t="s">
        <v>1738</v>
      </c>
      <c r="E1660" t="s">
        <v>1799</v>
      </c>
      <c r="F1660">
        <v>2</v>
      </c>
      <c r="G1660">
        <v>100.42</v>
      </c>
      <c r="H1660">
        <v>0.06</v>
      </c>
      <c r="I1660" t="s">
        <v>1824</v>
      </c>
      <c r="J1660">
        <v>188.78960000000001</v>
      </c>
    </row>
    <row r="1661" spans="1:10" x14ac:dyDescent="0.3">
      <c r="A1661" t="s">
        <v>3485</v>
      </c>
      <c r="B1661" s="2">
        <v>45337</v>
      </c>
      <c r="C1661" t="s">
        <v>191</v>
      </c>
      <c r="D1661" t="s">
        <v>1744</v>
      </c>
      <c r="E1661" t="s">
        <v>1810</v>
      </c>
      <c r="F1661">
        <v>3</v>
      </c>
      <c r="G1661">
        <v>981.69</v>
      </c>
      <c r="H1661">
        <v>0.05</v>
      </c>
      <c r="I1661" t="s">
        <v>1829</v>
      </c>
      <c r="J1661">
        <v>2797.8164999999999</v>
      </c>
    </row>
    <row r="1662" spans="1:10" x14ac:dyDescent="0.3">
      <c r="A1662" t="s">
        <v>3486</v>
      </c>
      <c r="B1662" s="2">
        <v>45310</v>
      </c>
      <c r="C1662" t="s">
        <v>1029</v>
      </c>
      <c r="D1662" t="s">
        <v>1568</v>
      </c>
      <c r="E1662" t="s">
        <v>1804</v>
      </c>
      <c r="F1662">
        <v>2</v>
      </c>
      <c r="G1662">
        <v>848.87</v>
      </c>
      <c r="H1662">
        <v>0.09</v>
      </c>
      <c r="I1662" t="s">
        <v>1829</v>
      </c>
      <c r="J1662">
        <v>1544.9434000000001</v>
      </c>
    </row>
    <row r="1663" spans="1:10" x14ac:dyDescent="0.3">
      <c r="A1663" t="s">
        <v>3487</v>
      </c>
      <c r="B1663" s="2">
        <v>45230</v>
      </c>
      <c r="C1663" t="s">
        <v>1172</v>
      </c>
      <c r="D1663" t="s">
        <v>1740</v>
      </c>
      <c r="E1663" t="s">
        <v>1789</v>
      </c>
      <c r="F1663">
        <v>3</v>
      </c>
      <c r="G1663">
        <v>582.32000000000005</v>
      </c>
      <c r="H1663">
        <v>0</v>
      </c>
      <c r="I1663" t="s">
        <v>1826</v>
      </c>
      <c r="J1663">
        <v>1746.96</v>
      </c>
    </row>
    <row r="1664" spans="1:10" x14ac:dyDescent="0.3">
      <c r="A1664" t="s">
        <v>3488</v>
      </c>
      <c r="B1664" s="2">
        <v>45341</v>
      </c>
      <c r="C1664" t="s">
        <v>568</v>
      </c>
      <c r="D1664" t="s">
        <v>1646</v>
      </c>
      <c r="E1664" t="s">
        <v>1807</v>
      </c>
      <c r="F1664">
        <v>2</v>
      </c>
      <c r="G1664">
        <v>869.43</v>
      </c>
      <c r="H1664">
        <v>0.24</v>
      </c>
      <c r="I1664" t="s">
        <v>1829</v>
      </c>
      <c r="J1664">
        <v>1321.5336</v>
      </c>
    </row>
    <row r="1665" spans="1:10" x14ac:dyDescent="0.3">
      <c r="A1665" t="s">
        <v>3489</v>
      </c>
      <c r="B1665" s="2">
        <v>45440</v>
      </c>
      <c r="C1665" t="s">
        <v>93</v>
      </c>
      <c r="D1665" t="s">
        <v>1656</v>
      </c>
      <c r="E1665" t="s">
        <v>1769</v>
      </c>
      <c r="F1665">
        <v>1</v>
      </c>
      <c r="G1665">
        <v>62.26</v>
      </c>
      <c r="H1665">
        <v>0.03</v>
      </c>
      <c r="I1665" t="s">
        <v>1829</v>
      </c>
      <c r="J1665">
        <v>60.392200000000003</v>
      </c>
    </row>
    <row r="1666" spans="1:10" x14ac:dyDescent="0.3">
      <c r="A1666" t="s">
        <v>3490</v>
      </c>
      <c r="B1666" s="2">
        <v>45798</v>
      </c>
      <c r="C1666" t="s">
        <v>511</v>
      </c>
      <c r="D1666" t="s">
        <v>1626</v>
      </c>
      <c r="E1666" t="s">
        <v>1799</v>
      </c>
      <c r="F1666">
        <v>3</v>
      </c>
      <c r="G1666">
        <v>343.97</v>
      </c>
      <c r="H1666">
        <v>0.04</v>
      </c>
      <c r="I1666" t="s">
        <v>1829</v>
      </c>
      <c r="J1666">
        <v>990.6336</v>
      </c>
    </row>
    <row r="1667" spans="1:10" x14ac:dyDescent="0.3">
      <c r="A1667" t="s">
        <v>3491</v>
      </c>
      <c r="B1667" s="2">
        <v>45293</v>
      </c>
      <c r="C1667" t="s">
        <v>957</v>
      </c>
      <c r="D1667" t="s">
        <v>1596</v>
      </c>
      <c r="E1667" t="s">
        <v>1794</v>
      </c>
      <c r="F1667">
        <v>3</v>
      </c>
      <c r="G1667">
        <v>304.67</v>
      </c>
      <c r="H1667">
        <v>0.11</v>
      </c>
      <c r="I1667" t="s">
        <v>1824</v>
      </c>
      <c r="J1667">
        <v>813.46889999999996</v>
      </c>
    </row>
    <row r="1668" spans="1:10" x14ac:dyDescent="0.3">
      <c r="A1668" t="s">
        <v>3492</v>
      </c>
      <c r="B1668" s="2">
        <v>45296</v>
      </c>
      <c r="C1668" t="s">
        <v>1142</v>
      </c>
      <c r="D1668" t="s">
        <v>1602</v>
      </c>
      <c r="E1668" t="s">
        <v>1786</v>
      </c>
      <c r="F1668">
        <v>4</v>
      </c>
      <c r="G1668">
        <v>208.34</v>
      </c>
      <c r="H1668">
        <v>0.01</v>
      </c>
      <c r="I1668" t="s">
        <v>1826</v>
      </c>
      <c r="J1668">
        <v>825.02639999999997</v>
      </c>
    </row>
    <row r="1669" spans="1:10" x14ac:dyDescent="0.3">
      <c r="A1669" t="s">
        <v>3493</v>
      </c>
      <c r="B1669" s="2">
        <v>45860</v>
      </c>
      <c r="C1669" t="s">
        <v>984</v>
      </c>
      <c r="D1669" t="s">
        <v>1720</v>
      </c>
      <c r="E1669" t="s">
        <v>1757</v>
      </c>
      <c r="F1669">
        <v>1</v>
      </c>
      <c r="G1669">
        <v>119.04</v>
      </c>
      <c r="H1669">
        <v>0.13</v>
      </c>
      <c r="I1669" t="s">
        <v>1829</v>
      </c>
      <c r="J1669">
        <v>103.56480000000001</v>
      </c>
    </row>
    <row r="1670" spans="1:10" x14ac:dyDescent="0.3">
      <c r="A1670" t="s">
        <v>3494</v>
      </c>
      <c r="B1670" s="2">
        <v>45843</v>
      </c>
      <c r="C1670" t="s">
        <v>1011</v>
      </c>
      <c r="D1670" t="s">
        <v>1636</v>
      </c>
      <c r="E1670" t="s">
        <v>1786</v>
      </c>
      <c r="F1670">
        <v>4</v>
      </c>
      <c r="G1670">
        <v>791.65</v>
      </c>
      <c r="H1670">
        <v>0.06</v>
      </c>
      <c r="I1670" t="s">
        <v>1829</v>
      </c>
      <c r="J1670">
        <v>2976.6039999999998</v>
      </c>
    </row>
    <row r="1671" spans="1:10" x14ac:dyDescent="0.3">
      <c r="A1671" t="s">
        <v>3495</v>
      </c>
      <c r="B1671" s="2">
        <v>45862</v>
      </c>
      <c r="C1671" t="s">
        <v>198</v>
      </c>
      <c r="D1671" t="s">
        <v>1576</v>
      </c>
      <c r="E1671" t="s">
        <v>1761</v>
      </c>
      <c r="F1671">
        <v>2</v>
      </c>
      <c r="G1671">
        <v>414.86</v>
      </c>
      <c r="H1671">
        <v>0.23</v>
      </c>
      <c r="I1671" t="s">
        <v>1824</v>
      </c>
      <c r="J1671">
        <v>638.88440000000003</v>
      </c>
    </row>
    <row r="1672" spans="1:10" x14ac:dyDescent="0.3">
      <c r="A1672" t="s">
        <v>3496</v>
      </c>
      <c r="B1672" s="2">
        <v>45385</v>
      </c>
      <c r="C1672" t="s">
        <v>1472</v>
      </c>
      <c r="D1672" t="s">
        <v>1624</v>
      </c>
      <c r="E1672" t="s">
        <v>1794</v>
      </c>
      <c r="F1672">
        <v>2</v>
      </c>
      <c r="G1672">
        <v>960.81</v>
      </c>
      <c r="H1672">
        <v>0.28000000000000003</v>
      </c>
      <c r="I1672" t="s">
        <v>1826</v>
      </c>
      <c r="J1672">
        <v>1383.5663999999999</v>
      </c>
    </row>
    <row r="1673" spans="1:10" x14ac:dyDescent="0.3">
      <c r="A1673" t="s">
        <v>3497</v>
      </c>
      <c r="B1673" s="2">
        <v>45668</v>
      </c>
      <c r="C1673" t="s">
        <v>690</v>
      </c>
      <c r="D1673" t="s">
        <v>1648</v>
      </c>
      <c r="E1673" t="s">
        <v>1769</v>
      </c>
      <c r="F1673">
        <v>4</v>
      </c>
      <c r="G1673">
        <v>943.36</v>
      </c>
      <c r="H1673">
        <v>0.18</v>
      </c>
      <c r="I1673" t="s">
        <v>1826</v>
      </c>
      <c r="J1673">
        <v>3094.2208000000001</v>
      </c>
    </row>
    <row r="1674" spans="1:10" x14ac:dyDescent="0.3">
      <c r="A1674" t="s">
        <v>3498</v>
      </c>
      <c r="B1674" s="2">
        <v>45561</v>
      </c>
      <c r="C1674" t="s">
        <v>693</v>
      </c>
      <c r="D1674" t="s">
        <v>1551</v>
      </c>
      <c r="E1674" t="s">
        <v>1797</v>
      </c>
      <c r="F1674">
        <v>1</v>
      </c>
      <c r="G1674">
        <v>830.42</v>
      </c>
      <c r="H1674">
        <v>0.26</v>
      </c>
      <c r="I1674" t="s">
        <v>1829</v>
      </c>
      <c r="J1674">
        <v>614.51080000000002</v>
      </c>
    </row>
    <row r="1675" spans="1:10" x14ac:dyDescent="0.3">
      <c r="A1675" t="s">
        <v>3499</v>
      </c>
      <c r="B1675" s="2">
        <v>45637</v>
      </c>
      <c r="C1675" t="s">
        <v>1107</v>
      </c>
      <c r="D1675" t="s">
        <v>1682</v>
      </c>
      <c r="E1675" t="s">
        <v>1807</v>
      </c>
      <c r="F1675">
        <v>1</v>
      </c>
      <c r="G1675">
        <v>762.55</v>
      </c>
      <c r="H1675">
        <v>0.19</v>
      </c>
      <c r="I1675" t="s">
        <v>1824</v>
      </c>
      <c r="J1675">
        <v>617.66549999999995</v>
      </c>
    </row>
    <row r="1676" spans="1:10" x14ac:dyDescent="0.3">
      <c r="A1676" t="s">
        <v>3500</v>
      </c>
      <c r="B1676" s="2">
        <v>45839</v>
      </c>
      <c r="C1676" t="s">
        <v>1077</v>
      </c>
      <c r="D1676" t="s">
        <v>1696</v>
      </c>
      <c r="E1676" t="s">
        <v>1810</v>
      </c>
      <c r="F1676">
        <v>2</v>
      </c>
      <c r="G1676">
        <v>464.43</v>
      </c>
      <c r="H1676">
        <v>0.24</v>
      </c>
      <c r="I1676" t="s">
        <v>1829</v>
      </c>
      <c r="J1676">
        <v>705.93360000000007</v>
      </c>
    </row>
    <row r="1677" spans="1:10" x14ac:dyDescent="0.3">
      <c r="A1677" t="s">
        <v>3501</v>
      </c>
      <c r="B1677" s="2">
        <v>45851</v>
      </c>
      <c r="C1677" t="s">
        <v>75</v>
      </c>
      <c r="D1677" t="s">
        <v>1676</v>
      </c>
      <c r="E1677" t="s">
        <v>1810</v>
      </c>
      <c r="F1677">
        <v>1</v>
      </c>
      <c r="G1677">
        <v>711.08</v>
      </c>
      <c r="H1677">
        <v>0.24</v>
      </c>
      <c r="I1677" t="s">
        <v>1826</v>
      </c>
      <c r="J1677">
        <v>540.42079999999999</v>
      </c>
    </row>
    <row r="1678" spans="1:10" x14ac:dyDescent="0.3">
      <c r="A1678" t="s">
        <v>3502</v>
      </c>
      <c r="B1678" s="2">
        <v>45656</v>
      </c>
      <c r="C1678" t="s">
        <v>803</v>
      </c>
      <c r="D1678" t="s">
        <v>1638</v>
      </c>
      <c r="E1678" t="s">
        <v>1799</v>
      </c>
      <c r="F1678">
        <v>2</v>
      </c>
      <c r="G1678">
        <v>984.96</v>
      </c>
      <c r="H1678">
        <v>0.16</v>
      </c>
      <c r="I1678" t="s">
        <v>1826</v>
      </c>
      <c r="J1678">
        <v>1654.7328</v>
      </c>
    </row>
    <row r="1679" spans="1:10" x14ac:dyDescent="0.3">
      <c r="A1679" t="s">
        <v>3503</v>
      </c>
      <c r="B1679" s="2">
        <v>45759</v>
      </c>
      <c r="C1679" t="s">
        <v>1077</v>
      </c>
      <c r="D1679" t="s">
        <v>1624</v>
      </c>
      <c r="E1679" t="s">
        <v>1794</v>
      </c>
      <c r="F1679">
        <v>1</v>
      </c>
      <c r="G1679">
        <v>21.14</v>
      </c>
      <c r="H1679">
        <v>0.06</v>
      </c>
      <c r="I1679" t="s">
        <v>1829</v>
      </c>
      <c r="J1679">
        <v>19.871600000000001</v>
      </c>
    </row>
    <row r="1680" spans="1:10" x14ac:dyDescent="0.3">
      <c r="A1680" t="s">
        <v>3504</v>
      </c>
      <c r="B1680" s="2">
        <v>45679</v>
      </c>
      <c r="C1680" t="s">
        <v>375</v>
      </c>
      <c r="D1680" t="s">
        <v>1744</v>
      </c>
      <c r="E1680" t="s">
        <v>1782</v>
      </c>
      <c r="F1680">
        <v>1</v>
      </c>
      <c r="G1680">
        <v>343.03</v>
      </c>
      <c r="H1680">
        <v>0.16</v>
      </c>
      <c r="I1680" t="s">
        <v>1824</v>
      </c>
      <c r="J1680">
        <v>288.14519999999999</v>
      </c>
    </row>
    <row r="1681" spans="1:10" x14ac:dyDescent="0.3">
      <c r="A1681" t="s">
        <v>3505</v>
      </c>
      <c r="B1681" s="2">
        <v>45237</v>
      </c>
      <c r="C1681" t="s">
        <v>791</v>
      </c>
      <c r="D1681" t="s">
        <v>1588</v>
      </c>
      <c r="E1681" t="s">
        <v>1810</v>
      </c>
      <c r="F1681">
        <v>3</v>
      </c>
      <c r="G1681">
        <v>94.83</v>
      </c>
      <c r="H1681">
        <v>0.16</v>
      </c>
      <c r="I1681" t="s">
        <v>1829</v>
      </c>
      <c r="J1681">
        <v>238.9716</v>
      </c>
    </row>
    <row r="1682" spans="1:10" x14ac:dyDescent="0.3">
      <c r="A1682" t="s">
        <v>3506</v>
      </c>
      <c r="B1682" s="2">
        <v>45790</v>
      </c>
      <c r="C1682" t="s">
        <v>82</v>
      </c>
      <c r="D1682" t="s">
        <v>1686</v>
      </c>
      <c r="E1682" t="s">
        <v>1813</v>
      </c>
      <c r="F1682">
        <v>3</v>
      </c>
      <c r="G1682">
        <v>74.66</v>
      </c>
      <c r="H1682">
        <v>0.03</v>
      </c>
      <c r="I1682" t="s">
        <v>1826</v>
      </c>
      <c r="J1682">
        <v>217.26060000000001</v>
      </c>
    </row>
    <row r="1683" spans="1:10" x14ac:dyDescent="0.3">
      <c r="A1683" t="s">
        <v>3507</v>
      </c>
      <c r="B1683" s="2">
        <v>45268</v>
      </c>
      <c r="C1683" t="s">
        <v>464</v>
      </c>
      <c r="D1683" t="s">
        <v>1622</v>
      </c>
      <c r="E1683" t="s">
        <v>1801</v>
      </c>
      <c r="F1683">
        <v>3</v>
      </c>
      <c r="G1683">
        <v>281.95999999999998</v>
      </c>
      <c r="H1683">
        <v>0.01</v>
      </c>
      <c r="I1683" t="s">
        <v>1829</v>
      </c>
      <c r="J1683">
        <v>837.42119999999989</v>
      </c>
    </row>
    <row r="1684" spans="1:10" x14ac:dyDescent="0.3">
      <c r="A1684" t="s">
        <v>3508</v>
      </c>
      <c r="B1684" s="2">
        <v>45664</v>
      </c>
      <c r="C1684" t="s">
        <v>758</v>
      </c>
      <c r="D1684" t="s">
        <v>1690</v>
      </c>
      <c r="E1684" t="s">
        <v>1810</v>
      </c>
      <c r="F1684">
        <v>4</v>
      </c>
      <c r="G1684">
        <v>622.27</v>
      </c>
      <c r="H1684">
        <v>0.02</v>
      </c>
      <c r="I1684" t="s">
        <v>1826</v>
      </c>
      <c r="J1684">
        <v>2439.2984000000001</v>
      </c>
    </row>
    <row r="1685" spans="1:10" x14ac:dyDescent="0.3">
      <c r="A1685" t="s">
        <v>3509</v>
      </c>
      <c r="B1685" s="2">
        <v>45475</v>
      </c>
      <c r="C1685" t="s">
        <v>363</v>
      </c>
      <c r="D1685" t="s">
        <v>1622</v>
      </c>
      <c r="E1685" t="s">
        <v>1779</v>
      </c>
      <c r="F1685">
        <v>2</v>
      </c>
      <c r="G1685">
        <v>78.27</v>
      </c>
      <c r="H1685">
        <v>0.28999999999999998</v>
      </c>
      <c r="I1685" t="s">
        <v>1829</v>
      </c>
      <c r="J1685">
        <v>111.1434</v>
      </c>
    </row>
    <row r="1686" spans="1:10" x14ac:dyDescent="0.3">
      <c r="A1686" t="s">
        <v>3510</v>
      </c>
      <c r="B1686" s="2">
        <v>45845</v>
      </c>
      <c r="C1686" t="s">
        <v>59</v>
      </c>
      <c r="D1686" t="s">
        <v>1672</v>
      </c>
      <c r="E1686" t="s">
        <v>1797</v>
      </c>
      <c r="F1686">
        <v>4</v>
      </c>
      <c r="G1686">
        <v>676.58</v>
      </c>
      <c r="H1686">
        <v>0.23</v>
      </c>
      <c r="I1686" t="s">
        <v>1829</v>
      </c>
      <c r="J1686">
        <v>2083.8663999999999</v>
      </c>
    </row>
    <row r="1687" spans="1:10" x14ac:dyDescent="0.3">
      <c r="A1687" t="s">
        <v>3511</v>
      </c>
      <c r="B1687" s="2">
        <v>45446</v>
      </c>
      <c r="C1687" t="s">
        <v>1495</v>
      </c>
      <c r="D1687" t="s">
        <v>1610</v>
      </c>
      <c r="E1687" t="s">
        <v>1757</v>
      </c>
      <c r="F1687">
        <v>2</v>
      </c>
      <c r="G1687">
        <v>938.6</v>
      </c>
      <c r="H1687">
        <v>0.04</v>
      </c>
      <c r="I1687" t="s">
        <v>1826</v>
      </c>
      <c r="J1687">
        <v>1802.1120000000001</v>
      </c>
    </row>
    <row r="1688" spans="1:10" x14ac:dyDescent="0.3">
      <c r="A1688" t="s">
        <v>3512</v>
      </c>
      <c r="B1688" s="2">
        <v>45761</v>
      </c>
      <c r="C1688" t="s">
        <v>1112</v>
      </c>
      <c r="D1688" t="s">
        <v>1574</v>
      </c>
      <c r="E1688" t="s">
        <v>1799</v>
      </c>
      <c r="F1688">
        <v>2</v>
      </c>
      <c r="G1688">
        <v>859.47</v>
      </c>
      <c r="H1688">
        <v>0.01</v>
      </c>
      <c r="I1688" t="s">
        <v>1824</v>
      </c>
      <c r="J1688">
        <v>1701.7506000000001</v>
      </c>
    </row>
    <row r="1689" spans="1:10" x14ac:dyDescent="0.3">
      <c r="A1689" t="s">
        <v>3513</v>
      </c>
      <c r="B1689" s="2">
        <v>45363</v>
      </c>
      <c r="C1689" t="s">
        <v>214</v>
      </c>
      <c r="D1689" t="s">
        <v>1602</v>
      </c>
      <c r="E1689" t="s">
        <v>1799</v>
      </c>
      <c r="F1689">
        <v>3</v>
      </c>
      <c r="G1689">
        <v>672.98</v>
      </c>
      <c r="H1689">
        <v>0.23</v>
      </c>
      <c r="I1689" t="s">
        <v>1826</v>
      </c>
      <c r="J1689">
        <v>1554.5838000000001</v>
      </c>
    </row>
    <row r="1690" spans="1:10" x14ac:dyDescent="0.3">
      <c r="A1690" t="s">
        <v>3514</v>
      </c>
      <c r="B1690" s="2">
        <v>45420</v>
      </c>
      <c r="C1690" t="s">
        <v>672</v>
      </c>
      <c r="D1690" t="s">
        <v>1660</v>
      </c>
      <c r="E1690" t="s">
        <v>1810</v>
      </c>
      <c r="F1690">
        <v>1</v>
      </c>
      <c r="G1690">
        <v>75.8</v>
      </c>
      <c r="H1690">
        <v>0.28999999999999998</v>
      </c>
      <c r="I1690" t="s">
        <v>1826</v>
      </c>
      <c r="J1690">
        <v>53.817999999999998</v>
      </c>
    </row>
    <row r="1691" spans="1:10" x14ac:dyDescent="0.3">
      <c r="A1691" t="s">
        <v>3515</v>
      </c>
      <c r="B1691" s="2">
        <v>45536</v>
      </c>
      <c r="C1691" t="s">
        <v>137</v>
      </c>
      <c r="D1691" t="s">
        <v>1582</v>
      </c>
      <c r="E1691" t="s">
        <v>1801</v>
      </c>
      <c r="F1691">
        <v>4</v>
      </c>
      <c r="G1691">
        <v>742.15</v>
      </c>
      <c r="H1691">
        <v>0.1</v>
      </c>
      <c r="I1691" t="s">
        <v>1829</v>
      </c>
      <c r="J1691">
        <v>2671.74</v>
      </c>
    </row>
    <row r="1692" spans="1:10" x14ac:dyDescent="0.3">
      <c r="A1692" t="s">
        <v>3516</v>
      </c>
      <c r="B1692" s="2">
        <v>45445</v>
      </c>
      <c r="C1692" t="s">
        <v>264</v>
      </c>
      <c r="D1692" t="s">
        <v>1608</v>
      </c>
      <c r="E1692" t="s">
        <v>1779</v>
      </c>
      <c r="F1692">
        <v>1</v>
      </c>
      <c r="G1692">
        <v>637.39</v>
      </c>
      <c r="H1692">
        <v>0.22</v>
      </c>
      <c r="I1692" t="s">
        <v>1826</v>
      </c>
      <c r="J1692">
        <v>497.16419999999999</v>
      </c>
    </row>
    <row r="1693" spans="1:10" x14ac:dyDescent="0.3">
      <c r="A1693" t="s">
        <v>3517</v>
      </c>
      <c r="B1693" s="2">
        <v>45230</v>
      </c>
      <c r="C1693" t="s">
        <v>1220</v>
      </c>
      <c r="D1693" t="s">
        <v>1557</v>
      </c>
      <c r="E1693" t="s">
        <v>1807</v>
      </c>
      <c r="F1693">
        <v>1</v>
      </c>
      <c r="G1693">
        <v>631</v>
      </c>
      <c r="H1693">
        <v>0.04</v>
      </c>
      <c r="I1693" t="s">
        <v>1824</v>
      </c>
      <c r="J1693">
        <v>605.76</v>
      </c>
    </row>
    <row r="1694" spans="1:10" x14ac:dyDescent="0.3">
      <c r="A1694" t="s">
        <v>3518</v>
      </c>
      <c r="B1694" s="2">
        <v>45916</v>
      </c>
      <c r="C1694" t="s">
        <v>1226</v>
      </c>
      <c r="D1694" t="s">
        <v>1708</v>
      </c>
      <c r="E1694" t="s">
        <v>1766</v>
      </c>
      <c r="F1694">
        <v>4</v>
      </c>
      <c r="G1694">
        <v>983.98</v>
      </c>
      <c r="H1694">
        <v>0.11</v>
      </c>
      <c r="I1694" t="s">
        <v>1829</v>
      </c>
      <c r="J1694">
        <v>3502.9688000000001</v>
      </c>
    </row>
    <row r="1695" spans="1:10" x14ac:dyDescent="0.3">
      <c r="A1695" t="s">
        <v>3519</v>
      </c>
      <c r="B1695" s="2">
        <v>45353</v>
      </c>
      <c r="C1695" t="s">
        <v>205</v>
      </c>
      <c r="D1695" t="s">
        <v>1658</v>
      </c>
      <c r="E1695" t="s">
        <v>1792</v>
      </c>
      <c r="F1695">
        <v>4</v>
      </c>
      <c r="G1695">
        <v>73.69</v>
      </c>
      <c r="H1695">
        <v>0.08</v>
      </c>
      <c r="I1695" t="s">
        <v>1824</v>
      </c>
      <c r="J1695">
        <v>271.17919999999998</v>
      </c>
    </row>
    <row r="1696" spans="1:10" x14ac:dyDescent="0.3">
      <c r="A1696" t="s">
        <v>3520</v>
      </c>
      <c r="B1696" s="2">
        <v>45490</v>
      </c>
      <c r="C1696" t="s">
        <v>1343</v>
      </c>
      <c r="D1696" t="s">
        <v>1570</v>
      </c>
      <c r="E1696" t="s">
        <v>1779</v>
      </c>
      <c r="F1696">
        <v>3</v>
      </c>
      <c r="G1696">
        <v>110.99</v>
      </c>
      <c r="H1696">
        <v>0.21</v>
      </c>
      <c r="I1696" t="s">
        <v>1824</v>
      </c>
      <c r="J1696">
        <v>263.04629999999997</v>
      </c>
    </row>
    <row r="1697" spans="1:10" x14ac:dyDescent="0.3">
      <c r="A1697" t="s">
        <v>3521</v>
      </c>
      <c r="B1697" s="2">
        <v>45850</v>
      </c>
      <c r="C1697" t="s">
        <v>301</v>
      </c>
      <c r="D1697" t="s">
        <v>1568</v>
      </c>
      <c r="E1697" t="s">
        <v>1779</v>
      </c>
      <c r="F1697">
        <v>1</v>
      </c>
      <c r="G1697">
        <v>66.86</v>
      </c>
      <c r="H1697">
        <v>0.22</v>
      </c>
      <c r="I1697" t="s">
        <v>1829</v>
      </c>
      <c r="J1697">
        <v>52.150799999999997</v>
      </c>
    </row>
    <row r="1698" spans="1:10" x14ac:dyDescent="0.3">
      <c r="A1698" t="s">
        <v>3522</v>
      </c>
      <c r="B1698" s="2">
        <v>45515</v>
      </c>
      <c r="C1698" t="s">
        <v>1295</v>
      </c>
      <c r="D1698" t="s">
        <v>1682</v>
      </c>
      <c r="E1698" t="s">
        <v>1810</v>
      </c>
      <c r="F1698">
        <v>1</v>
      </c>
      <c r="G1698">
        <v>980.26</v>
      </c>
      <c r="H1698">
        <v>0.14000000000000001</v>
      </c>
      <c r="I1698" t="s">
        <v>1826</v>
      </c>
      <c r="J1698">
        <v>843.02359999999999</v>
      </c>
    </row>
    <row r="1699" spans="1:10" x14ac:dyDescent="0.3">
      <c r="A1699" t="s">
        <v>3523</v>
      </c>
      <c r="B1699" s="2">
        <v>45322</v>
      </c>
      <c r="C1699" t="s">
        <v>147</v>
      </c>
      <c r="D1699" t="s">
        <v>1584</v>
      </c>
      <c r="E1699" t="s">
        <v>1810</v>
      </c>
      <c r="F1699">
        <v>1</v>
      </c>
      <c r="G1699">
        <v>235.28</v>
      </c>
      <c r="H1699">
        <v>0.05</v>
      </c>
      <c r="I1699" t="s">
        <v>1826</v>
      </c>
      <c r="J1699">
        <v>223.51599999999999</v>
      </c>
    </row>
    <row r="1700" spans="1:10" x14ac:dyDescent="0.3">
      <c r="A1700" t="s">
        <v>3524</v>
      </c>
      <c r="B1700" s="2">
        <v>45542</v>
      </c>
      <c r="C1700" t="s">
        <v>1292</v>
      </c>
      <c r="D1700" t="s">
        <v>1543</v>
      </c>
      <c r="E1700" t="s">
        <v>1801</v>
      </c>
      <c r="F1700">
        <v>3</v>
      </c>
      <c r="G1700">
        <v>407.39</v>
      </c>
      <c r="H1700">
        <v>0.08</v>
      </c>
      <c r="I1700" t="s">
        <v>1826</v>
      </c>
      <c r="J1700">
        <v>1124.3964000000001</v>
      </c>
    </row>
    <row r="1701" spans="1:10" x14ac:dyDescent="0.3">
      <c r="A1701" t="s">
        <v>3525</v>
      </c>
      <c r="B1701" s="2">
        <v>45675</v>
      </c>
      <c r="C1701" t="s">
        <v>251</v>
      </c>
      <c r="D1701" t="s">
        <v>1602</v>
      </c>
      <c r="E1701" t="s">
        <v>1799</v>
      </c>
      <c r="F1701">
        <v>4</v>
      </c>
      <c r="G1701">
        <v>459.83</v>
      </c>
      <c r="H1701">
        <v>0.12</v>
      </c>
      <c r="I1701" t="s">
        <v>1829</v>
      </c>
      <c r="J1701">
        <v>1618.6016</v>
      </c>
    </row>
    <row r="1702" spans="1:10" x14ac:dyDescent="0.3">
      <c r="A1702" t="s">
        <v>3526</v>
      </c>
      <c r="B1702" s="2">
        <v>45333</v>
      </c>
      <c r="C1702" t="s">
        <v>496</v>
      </c>
      <c r="D1702" t="s">
        <v>1734</v>
      </c>
      <c r="E1702" t="s">
        <v>1769</v>
      </c>
      <c r="F1702">
        <v>3</v>
      </c>
      <c r="G1702">
        <v>706.6</v>
      </c>
      <c r="H1702">
        <v>0.17</v>
      </c>
      <c r="I1702" t="s">
        <v>1826</v>
      </c>
      <c r="J1702">
        <v>1759.434</v>
      </c>
    </row>
    <row r="1703" spans="1:10" x14ac:dyDescent="0.3">
      <c r="A1703" t="s">
        <v>3527</v>
      </c>
      <c r="B1703" s="2">
        <v>45819</v>
      </c>
      <c r="C1703" t="s">
        <v>1425</v>
      </c>
      <c r="D1703" t="s">
        <v>1730</v>
      </c>
      <c r="E1703" t="s">
        <v>1813</v>
      </c>
      <c r="F1703">
        <v>3</v>
      </c>
      <c r="G1703">
        <v>811.16</v>
      </c>
      <c r="H1703">
        <v>0.1</v>
      </c>
      <c r="I1703" t="s">
        <v>1829</v>
      </c>
      <c r="J1703">
        <v>2190.1320000000001</v>
      </c>
    </row>
    <row r="1704" spans="1:10" x14ac:dyDescent="0.3">
      <c r="A1704" t="s">
        <v>3528</v>
      </c>
      <c r="B1704" s="2">
        <v>45268</v>
      </c>
      <c r="C1704" t="s">
        <v>705</v>
      </c>
      <c r="D1704" t="s">
        <v>1622</v>
      </c>
      <c r="E1704" t="s">
        <v>1779</v>
      </c>
      <c r="F1704">
        <v>2</v>
      </c>
      <c r="G1704">
        <v>985.79</v>
      </c>
      <c r="H1704">
        <v>0.04</v>
      </c>
      <c r="I1704" t="s">
        <v>1826</v>
      </c>
      <c r="J1704">
        <v>1892.7167999999999</v>
      </c>
    </row>
    <row r="1705" spans="1:10" x14ac:dyDescent="0.3">
      <c r="A1705" t="s">
        <v>3529</v>
      </c>
      <c r="B1705" s="2">
        <v>45521</v>
      </c>
      <c r="C1705" t="s">
        <v>616</v>
      </c>
      <c r="D1705" t="s">
        <v>1614</v>
      </c>
      <c r="E1705" t="s">
        <v>1799</v>
      </c>
      <c r="F1705">
        <v>1</v>
      </c>
      <c r="G1705">
        <v>255.02</v>
      </c>
      <c r="H1705">
        <v>0.3</v>
      </c>
      <c r="I1705" t="s">
        <v>1824</v>
      </c>
      <c r="J1705">
        <v>178.51400000000001</v>
      </c>
    </row>
    <row r="1706" spans="1:10" x14ac:dyDescent="0.3">
      <c r="A1706" t="s">
        <v>3530</v>
      </c>
      <c r="B1706" s="2">
        <v>45693</v>
      </c>
      <c r="C1706" t="s">
        <v>341</v>
      </c>
      <c r="D1706" t="s">
        <v>1586</v>
      </c>
      <c r="E1706" t="s">
        <v>1782</v>
      </c>
      <c r="F1706">
        <v>1</v>
      </c>
      <c r="G1706">
        <v>153.57</v>
      </c>
      <c r="H1706">
        <v>0.01</v>
      </c>
      <c r="I1706" t="s">
        <v>1826</v>
      </c>
      <c r="J1706">
        <v>152.0343</v>
      </c>
    </row>
    <row r="1707" spans="1:10" x14ac:dyDescent="0.3">
      <c r="A1707" t="s">
        <v>3531</v>
      </c>
      <c r="B1707" s="2">
        <v>45734</v>
      </c>
      <c r="C1707" t="s">
        <v>809</v>
      </c>
      <c r="D1707" t="s">
        <v>1634</v>
      </c>
      <c r="E1707" t="s">
        <v>1810</v>
      </c>
      <c r="F1707">
        <v>3</v>
      </c>
      <c r="G1707">
        <v>962.98</v>
      </c>
      <c r="H1707">
        <v>0.21</v>
      </c>
      <c r="I1707" t="s">
        <v>1824</v>
      </c>
      <c r="J1707">
        <v>2282.2626</v>
      </c>
    </row>
    <row r="1708" spans="1:10" x14ac:dyDescent="0.3">
      <c r="A1708" t="s">
        <v>3532</v>
      </c>
      <c r="B1708" s="2">
        <v>45377</v>
      </c>
      <c r="C1708" t="s">
        <v>214</v>
      </c>
      <c r="D1708" t="s">
        <v>1636</v>
      </c>
      <c r="E1708" t="s">
        <v>1782</v>
      </c>
      <c r="F1708">
        <v>3</v>
      </c>
      <c r="G1708">
        <v>884.46</v>
      </c>
      <c r="H1708">
        <v>0.25</v>
      </c>
      <c r="I1708" t="s">
        <v>1824</v>
      </c>
      <c r="J1708">
        <v>1990.0350000000001</v>
      </c>
    </row>
    <row r="1709" spans="1:10" x14ac:dyDescent="0.3">
      <c r="A1709" t="s">
        <v>3533</v>
      </c>
      <c r="B1709" s="2">
        <v>45778</v>
      </c>
      <c r="C1709" t="s">
        <v>1355</v>
      </c>
      <c r="D1709" t="s">
        <v>1682</v>
      </c>
      <c r="E1709" t="s">
        <v>1789</v>
      </c>
      <c r="F1709">
        <v>4</v>
      </c>
      <c r="G1709">
        <v>359.71</v>
      </c>
      <c r="H1709">
        <v>0.05</v>
      </c>
      <c r="I1709" t="s">
        <v>1826</v>
      </c>
      <c r="J1709">
        <v>1366.8979999999999</v>
      </c>
    </row>
    <row r="1710" spans="1:10" x14ac:dyDescent="0.3">
      <c r="A1710" t="s">
        <v>3534</v>
      </c>
      <c r="B1710" s="2">
        <v>45715</v>
      </c>
      <c r="C1710" t="s">
        <v>195</v>
      </c>
      <c r="D1710" t="s">
        <v>1648</v>
      </c>
      <c r="E1710" t="s">
        <v>1769</v>
      </c>
      <c r="F1710">
        <v>3</v>
      </c>
      <c r="G1710">
        <v>766.47</v>
      </c>
      <c r="H1710">
        <v>0.18</v>
      </c>
      <c r="I1710" t="s">
        <v>1824</v>
      </c>
      <c r="J1710">
        <v>1885.5162</v>
      </c>
    </row>
    <row r="1711" spans="1:10" x14ac:dyDescent="0.3">
      <c r="A1711" t="s">
        <v>3535</v>
      </c>
      <c r="B1711" s="2">
        <v>45492</v>
      </c>
      <c r="C1711" t="s">
        <v>722</v>
      </c>
      <c r="D1711" t="s">
        <v>1660</v>
      </c>
      <c r="E1711" t="s">
        <v>1810</v>
      </c>
      <c r="F1711">
        <v>1</v>
      </c>
      <c r="G1711">
        <v>772.07</v>
      </c>
      <c r="H1711">
        <v>0.26</v>
      </c>
      <c r="I1711" t="s">
        <v>1826</v>
      </c>
      <c r="J1711">
        <v>571.33180000000004</v>
      </c>
    </row>
    <row r="1712" spans="1:10" x14ac:dyDescent="0.3">
      <c r="A1712" t="s">
        <v>3536</v>
      </c>
      <c r="B1712" s="2">
        <v>45292</v>
      </c>
      <c r="C1712" t="s">
        <v>881</v>
      </c>
      <c r="D1712" t="s">
        <v>1586</v>
      </c>
      <c r="E1712" t="s">
        <v>1773</v>
      </c>
      <c r="F1712">
        <v>3</v>
      </c>
      <c r="G1712">
        <v>108.31</v>
      </c>
      <c r="H1712">
        <v>0.26</v>
      </c>
      <c r="I1712" t="s">
        <v>1829</v>
      </c>
      <c r="J1712">
        <v>240.44820000000001</v>
      </c>
    </row>
    <row r="1713" spans="1:10" x14ac:dyDescent="0.3">
      <c r="A1713" t="s">
        <v>3537</v>
      </c>
      <c r="B1713" s="2">
        <v>45316</v>
      </c>
      <c r="C1713" t="s">
        <v>708</v>
      </c>
      <c r="D1713" t="s">
        <v>1706</v>
      </c>
      <c r="E1713" t="s">
        <v>1776</v>
      </c>
      <c r="F1713">
        <v>1</v>
      </c>
      <c r="G1713">
        <v>502.53</v>
      </c>
      <c r="H1713">
        <v>0</v>
      </c>
      <c r="I1713" t="s">
        <v>1826</v>
      </c>
      <c r="J1713">
        <v>502.53</v>
      </c>
    </row>
    <row r="1714" spans="1:10" x14ac:dyDescent="0.3">
      <c r="A1714" t="s">
        <v>3538</v>
      </c>
      <c r="B1714" s="2">
        <v>45548</v>
      </c>
      <c r="C1714" t="s">
        <v>278</v>
      </c>
      <c r="D1714" t="s">
        <v>1546</v>
      </c>
      <c r="E1714" t="s">
        <v>1804</v>
      </c>
      <c r="F1714">
        <v>2</v>
      </c>
      <c r="G1714">
        <v>508.52</v>
      </c>
      <c r="H1714">
        <v>0.11</v>
      </c>
      <c r="I1714" t="s">
        <v>1829</v>
      </c>
      <c r="J1714">
        <v>905.16559999999993</v>
      </c>
    </row>
    <row r="1715" spans="1:10" x14ac:dyDescent="0.3">
      <c r="A1715" t="s">
        <v>3539</v>
      </c>
      <c r="B1715" s="2">
        <v>45572</v>
      </c>
      <c r="C1715" t="s">
        <v>1443</v>
      </c>
      <c r="D1715" t="s">
        <v>1696</v>
      </c>
      <c r="E1715" t="s">
        <v>1766</v>
      </c>
      <c r="F1715">
        <v>1</v>
      </c>
      <c r="G1715">
        <v>492</v>
      </c>
      <c r="H1715">
        <v>0.26</v>
      </c>
      <c r="I1715" t="s">
        <v>1826</v>
      </c>
      <c r="J1715">
        <v>364.08</v>
      </c>
    </row>
    <row r="1716" spans="1:10" x14ac:dyDescent="0.3">
      <c r="A1716" t="s">
        <v>3540</v>
      </c>
      <c r="B1716" s="2">
        <v>45347</v>
      </c>
      <c r="C1716" t="s">
        <v>1492</v>
      </c>
      <c r="D1716" t="s">
        <v>1622</v>
      </c>
      <c r="E1716" t="s">
        <v>1799</v>
      </c>
      <c r="F1716">
        <v>4</v>
      </c>
      <c r="G1716">
        <v>746.36</v>
      </c>
      <c r="H1716">
        <v>0.02</v>
      </c>
      <c r="I1716" t="s">
        <v>1824</v>
      </c>
      <c r="J1716">
        <v>2925.7312000000002</v>
      </c>
    </row>
    <row r="1717" spans="1:10" x14ac:dyDescent="0.3">
      <c r="A1717" t="s">
        <v>3541</v>
      </c>
      <c r="B1717" s="2">
        <v>45823</v>
      </c>
      <c r="C1717" t="s">
        <v>1343</v>
      </c>
      <c r="D1717" t="s">
        <v>1572</v>
      </c>
      <c r="E1717" t="s">
        <v>1757</v>
      </c>
      <c r="F1717">
        <v>1</v>
      </c>
      <c r="G1717">
        <v>120.83</v>
      </c>
      <c r="H1717">
        <v>0.08</v>
      </c>
      <c r="I1717" t="s">
        <v>1824</v>
      </c>
      <c r="J1717">
        <v>111.1636</v>
      </c>
    </row>
    <row r="1718" spans="1:10" x14ac:dyDescent="0.3">
      <c r="A1718" t="s">
        <v>3542</v>
      </c>
      <c r="B1718" s="2">
        <v>45394</v>
      </c>
      <c r="C1718" t="s">
        <v>1243</v>
      </c>
      <c r="D1718" t="s">
        <v>1702</v>
      </c>
      <c r="E1718" t="s">
        <v>1810</v>
      </c>
      <c r="F1718">
        <v>2</v>
      </c>
      <c r="G1718">
        <v>68.31</v>
      </c>
      <c r="H1718">
        <v>0.28999999999999998</v>
      </c>
      <c r="I1718" t="s">
        <v>1829</v>
      </c>
      <c r="J1718">
        <v>97.000199999999992</v>
      </c>
    </row>
    <row r="1719" spans="1:10" x14ac:dyDescent="0.3">
      <c r="A1719" t="s">
        <v>3543</v>
      </c>
      <c r="B1719" s="2">
        <v>45265</v>
      </c>
      <c r="C1719" t="s">
        <v>230</v>
      </c>
      <c r="D1719" t="s">
        <v>1592</v>
      </c>
      <c r="E1719" t="s">
        <v>1810</v>
      </c>
      <c r="F1719">
        <v>2</v>
      </c>
      <c r="G1719">
        <v>761.71</v>
      </c>
      <c r="H1719">
        <v>0.02</v>
      </c>
      <c r="I1719" t="s">
        <v>1826</v>
      </c>
      <c r="J1719">
        <v>1492.9516000000001</v>
      </c>
    </row>
    <row r="1720" spans="1:10" x14ac:dyDescent="0.3">
      <c r="A1720" t="s">
        <v>3544</v>
      </c>
      <c r="B1720" s="2">
        <v>45261</v>
      </c>
      <c r="C1720" t="s">
        <v>244</v>
      </c>
      <c r="D1720" t="s">
        <v>1704</v>
      </c>
      <c r="E1720" t="s">
        <v>1766</v>
      </c>
      <c r="F1720">
        <v>4</v>
      </c>
      <c r="G1720">
        <v>346.37</v>
      </c>
      <c r="H1720">
        <v>0.18</v>
      </c>
      <c r="I1720" t="s">
        <v>1829</v>
      </c>
      <c r="J1720">
        <v>1136.0935999999999</v>
      </c>
    </row>
    <row r="1721" spans="1:10" x14ac:dyDescent="0.3">
      <c r="A1721" t="s">
        <v>3545</v>
      </c>
      <c r="B1721" s="2">
        <v>45702</v>
      </c>
      <c r="C1721" t="s">
        <v>40</v>
      </c>
      <c r="D1721" t="s">
        <v>1658</v>
      </c>
      <c r="E1721" t="s">
        <v>1794</v>
      </c>
      <c r="F1721">
        <v>1</v>
      </c>
      <c r="G1721">
        <v>846.3</v>
      </c>
      <c r="H1721">
        <v>0.14000000000000001</v>
      </c>
      <c r="I1721" t="s">
        <v>1826</v>
      </c>
      <c r="J1721">
        <v>727.81799999999998</v>
      </c>
    </row>
    <row r="1722" spans="1:10" x14ac:dyDescent="0.3">
      <c r="A1722" t="s">
        <v>3546</v>
      </c>
      <c r="B1722" s="2">
        <v>45624</v>
      </c>
      <c r="C1722" t="s">
        <v>1340</v>
      </c>
      <c r="D1722" t="s">
        <v>1543</v>
      </c>
      <c r="E1722" t="s">
        <v>1813</v>
      </c>
      <c r="F1722">
        <v>1</v>
      </c>
      <c r="G1722">
        <v>458.97</v>
      </c>
      <c r="H1722">
        <v>0.1</v>
      </c>
      <c r="I1722" t="s">
        <v>1826</v>
      </c>
      <c r="J1722">
        <v>413.07299999999998</v>
      </c>
    </row>
    <row r="1723" spans="1:10" x14ac:dyDescent="0.3">
      <c r="A1723" t="s">
        <v>3547</v>
      </c>
      <c r="B1723" s="2">
        <v>45736</v>
      </c>
      <c r="C1723" t="s">
        <v>917</v>
      </c>
      <c r="D1723" t="s">
        <v>1634</v>
      </c>
      <c r="E1723" t="s">
        <v>1779</v>
      </c>
      <c r="F1723">
        <v>2</v>
      </c>
      <c r="G1723">
        <v>536.61</v>
      </c>
      <c r="H1723">
        <v>0.14000000000000001</v>
      </c>
      <c r="I1723" t="s">
        <v>1824</v>
      </c>
      <c r="J1723">
        <v>922.9692</v>
      </c>
    </row>
    <row r="1724" spans="1:10" x14ac:dyDescent="0.3">
      <c r="A1724" t="s">
        <v>3548</v>
      </c>
      <c r="B1724" s="2">
        <v>45709</v>
      </c>
      <c r="C1724" t="s">
        <v>1304</v>
      </c>
      <c r="D1724" t="s">
        <v>1664</v>
      </c>
      <c r="E1724" t="s">
        <v>1752</v>
      </c>
      <c r="F1724">
        <v>3</v>
      </c>
      <c r="G1724">
        <v>130.41</v>
      </c>
      <c r="H1724">
        <v>0.14000000000000001</v>
      </c>
      <c r="I1724" t="s">
        <v>1826</v>
      </c>
      <c r="J1724">
        <v>336.45780000000002</v>
      </c>
    </row>
    <row r="1725" spans="1:10" x14ac:dyDescent="0.3">
      <c r="A1725" t="s">
        <v>3549</v>
      </c>
      <c r="B1725" s="2">
        <v>45738</v>
      </c>
      <c r="C1725" t="s">
        <v>1524</v>
      </c>
      <c r="D1725" t="s">
        <v>1726</v>
      </c>
      <c r="E1725" t="s">
        <v>1794</v>
      </c>
      <c r="F1725">
        <v>4</v>
      </c>
      <c r="G1725">
        <v>706.67</v>
      </c>
      <c r="H1725">
        <v>0.01</v>
      </c>
      <c r="I1725" t="s">
        <v>1824</v>
      </c>
      <c r="J1725">
        <v>2798.4132</v>
      </c>
    </row>
    <row r="1726" spans="1:10" x14ac:dyDescent="0.3">
      <c r="A1726" t="s">
        <v>3550</v>
      </c>
      <c r="B1726" s="2">
        <v>45685</v>
      </c>
      <c r="C1726" t="s">
        <v>1223</v>
      </c>
      <c r="D1726" t="s">
        <v>1602</v>
      </c>
      <c r="E1726" t="s">
        <v>1766</v>
      </c>
      <c r="F1726">
        <v>3</v>
      </c>
      <c r="G1726">
        <v>523.45000000000005</v>
      </c>
      <c r="H1726">
        <v>0.17</v>
      </c>
      <c r="I1726" t="s">
        <v>1824</v>
      </c>
      <c r="J1726">
        <v>1303.3905</v>
      </c>
    </row>
    <row r="1727" spans="1:10" x14ac:dyDescent="0.3">
      <c r="A1727" t="s">
        <v>3551</v>
      </c>
      <c r="B1727" s="2">
        <v>45701</v>
      </c>
      <c r="C1727" t="s">
        <v>48</v>
      </c>
      <c r="D1727" t="s">
        <v>1730</v>
      </c>
      <c r="E1727" t="s">
        <v>1810</v>
      </c>
      <c r="F1727">
        <v>3</v>
      </c>
      <c r="G1727">
        <v>482.2</v>
      </c>
      <c r="H1727">
        <v>0.23</v>
      </c>
      <c r="I1727" t="s">
        <v>1829</v>
      </c>
      <c r="J1727">
        <v>1113.8820000000001</v>
      </c>
    </row>
    <row r="1728" spans="1:10" x14ac:dyDescent="0.3">
      <c r="A1728" t="s">
        <v>3552</v>
      </c>
      <c r="B1728" s="2">
        <v>45745</v>
      </c>
      <c r="C1728" t="s">
        <v>428</v>
      </c>
      <c r="D1728" t="s">
        <v>1674</v>
      </c>
      <c r="E1728" t="s">
        <v>1773</v>
      </c>
      <c r="F1728">
        <v>4</v>
      </c>
      <c r="G1728">
        <v>688.86</v>
      </c>
      <c r="H1728">
        <v>0.02</v>
      </c>
      <c r="I1728" t="s">
        <v>1829</v>
      </c>
      <c r="J1728">
        <v>2700.3312000000001</v>
      </c>
    </row>
    <row r="1729" spans="1:10" x14ac:dyDescent="0.3">
      <c r="A1729" t="s">
        <v>3553</v>
      </c>
      <c r="B1729" s="2">
        <v>45214</v>
      </c>
      <c r="C1729" t="s">
        <v>100</v>
      </c>
      <c r="D1729" t="s">
        <v>1572</v>
      </c>
      <c r="E1729" t="s">
        <v>1752</v>
      </c>
      <c r="F1729">
        <v>1</v>
      </c>
      <c r="G1729">
        <v>145.47999999999999</v>
      </c>
      <c r="H1729">
        <v>0.1</v>
      </c>
      <c r="I1729" t="s">
        <v>1829</v>
      </c>
      <c r="J1729">
        <v>130.93199999999999</v>
      </c>
    </row>
    <row r="1730" spans="1:10" x14ac:dyDescent="0.3">
      <c r="A1730" t="s">
        <v>3554</v>
      </c>
      <c r="B1730" s="2">
        <v>45547</v>
      </c>
      <c r="C1730" t="s">
        <v>198</v>
      </c>
      <c r="D1730" t="s">
        <v>1610</v>
      </c>
      <c r="E1730" t="s">
        <v>1792</v>
      </c>
      <c r="F1730">
        <v>4</v>
      </c>
      <c r="G1730">
        <v>862.25</v>
      </c>
      <c r="H1730">
        <v>0.28000000000000003</v>
      </c>
      <c r="I1730" t="s">
        <v>1826</v>
      </c>
      <c r="J1730">
        <v>2483.2800000000002</v>
      </c>
    </row>
    <row r="1731" spans="1:10" x14ac:dyDescent="0.3">
      <c r="A1731" t="s">
        <v>3555</v>
      </c>
      <c r="B1731" s="2">
        <v>45296</v>
      </c>
      <c r="C1731" t="s">
        <v>926</v>
      </c>
      <c r="D1731" t="s">
        <v>1546</v>
      </c>
      <c r="E1731" t="s">
        <v>1799</v>
      </c>
      <c r="F1731">
        <v>4</v>
      </c>
      <c r="G1731">
        <v>146.12</v>
      </c>
      <c r="H1731">
        <v>0.12</v>
      </c>
      <c r="I1731" t="s">
        <v>1829</v>
      </c>
      <c r="J1731">
        <v>514.3424</v>
      </c>
    </row>
    <row r="1732" spans="1:10" x14ac:dyDescent="0.3">
      <c r="A1732" t="s">
        <v>3556</v>
      </c>
      <c r="B1732" s="2">
        <v>45549</v>
      </c>
      <c r="C1732" t="s">
        <v>1472</v>
      </c>
      <c r="D1732" t="s">
        <v>1610</v>
      </c>
      <c r="E1732" t="s">
        <v>1810</v>
      </c>
      <c r="F1732">
        <v>2</v>
      </c>
      <c r="G1732">
        <v>695.02</v>
      </c>
      <c r="H1732">
        <v>0.3</v>
      </c>
      <c r="I1732" t="s">
        <v>1829</v>
      </c>
      <c r="J1732">
        <v>973.02799999999991</v>
      </c>
    </row>
    <row r="1733" spans="1:10" x14ac:dyDescent="0.3">
      <c r="A1733" t="s">
        <v>3557</v>
      </c>
      <c r="B1733" s="2">
        <v>45231</v>
      </c>
      <c r="C1733" t="s">
        <v>711</v>
      </c>
      <c r="D1733" t="s">
        <v>1736</v>
      </c>
      <c r="E1733" t="s">
        <v>1789</v>
      </c>
      <c r="F1733">
        <v>2</v>
      </c>
      <c r="G1733">
        <v>886.67</v>
      </c>
      <c r="H1733">
        <v>0.24</v>
      </c>
      <c r="I1733" t="s">
        <v>1826</v>
      </c>
      <c r="J1733">
        <v>1347.7384</v>
      </c>
    </row>
    <row r="1734" spans="1:10" x14ac:dyDescent="0.3">
      <c r="A1734" t="s">
        <v>3558</v>
      </c>
      <c r="B1734" s="2">
        <v>45628</v>
      </c>
      <c r="C1734" t="s">
        <v>205</v>
      </c>
      <c r="D1734" t="s">
        <v>1680</v>
      </c>
      <c r="E1734" t="s">
        <v>1810</v>
      </c>
      <c r="F1734">
        <v>2</v>
      </c>
      <c r="G1734">
        <v>864.09</v>
      </c>
      <c r="H1734">
        <v>0.06</v>
      </c>
      <c r="I1734" t="s">
        <v>1829</v>
      </c>
      <c r="J1734">
        <v>1624.4892</v>
      </c>
    </row>
    <row r="1735" spans="1:10" x14ac:dyDescent="0.3">
      <c r="A1735" t="s">
        <v>3559</v>
      </c>
      <c r="B1735" s="2">
        <v>45862</v>
      </c>
      <c r="C1735" t="s">
        <v>23</v>
      </c>
      <c r="D1735" t="s">
        <v>1572</v>
      </c>
      <c r="E1735" t="s">
        <v>1786</v>
      </c>
      <c r="F1735">
        <v>1</v>
      </c>
      <c r="G1735">
        <v>437.65</v>
      </c>
      <c r="H1735">
        <v>0.02</v>
      </c>
      <c r="I1735" t="s">
        <v>1826</v>
      </c>
      <c r="J1735">
        <v>428.89699999999999</v>
      </c>
    </row>
    <row r="1736" spans="1:10" x14ac:dyDescent="0.3">
      <c r="A1736" t="s">
        <v>3560</v>
      </c>
      <c r="B1736" s="2">
        <v>45843</v>
      </c>
      <c r="C1736" t="s">
        <v>660</v>
      </c>
      <c r="D1736" t="s">
        <v>1620</v>
      </c>
      <c r="E1736" t="s">
        <v>1797</v>
      </c>
      <c r="F1736">
        <v>2</v>
      </c>
      <c r="G1736">
        <v>208.09</v>
      </c>
      <c r="H1736">
        <v>0.27</v>
      </c>
      <c r="I1736" t="s">
        <v>1824</v>
      </c>
      <c r="J1736">
        <v>303.81139999999999</v>
      </c>
    </row>
    <row r="1737" spans="1:10" x14ac:dyDescent="0.3">
      <c r="A1737" t="s">
        <v>3561</v>
      </c>
      <c r="B1737" s="2">
        <v>45482</v>
      </c>
      <c r="C1737" t="s">
        <v>205</v>
      </c>
      <c r="D1737" t="s">
        <v>1734</v>
      </c>
      <c r="E1737" t="s">
        <v>1807</v>
      </c>
      <c r="F1737">
        <v>4</v>
      </c>
      <c r="G1737">
        <v>825.78</v>
      </c>
      <c r="H1737">
        <v>0.02</v>
      </c>
      <c r="I1737" t="s">
        <v>1824</v>
      </c>
      <c r="J1737">
        <v>3237.0576000000001</v>
      </c>
    </row>
    <row r="1738" spans="1:10" x14ac:dyDescent="0.3">
      <c r="A1738" t="s">
        <v>3562</v>
      </c>
      <c r="B1738" s="2">
        <v>45313</v>
      </c>
      <c r="C1738" t="s">
        <v>405</v>
      </c>
      <c r="D1738" t="s">
        <v>1598</v>
      </c>
      <c r="E1738" t="s">
        <v>1807</v>
      </c>
      <c r="F1738">
        <v>3</v>
      </c>
      <c r="G1738">
        <v>849.77</v>
      </c>
      <c r="H1738">
        <v>0.12</v>
      </c>
      <c r="I1738" t="s">
        <v>1826</v>
      </c>
      <c r="J1738">
        <v>2243.3928000000001</v>
      </c>
    </row>
    <row r="1739" spans="1:10" x14ac:dyDescent="0.3">
      <c r="A1739" t="s">
        <v>3563</v>
      </c>
      <c r="B1739" s="2">
        <v>45314</v>
      </c>
      <c r="C1739" t="s">
        <v>1080</v>
      </c>
      <c r="D1739" t="s">
        <v>1668</v>
      </c>
      <c r="E1739" t="s">
        <v>1769</v>
      </c>
      <c r="F1739">
        <v>1</v>
      </c>
      <c r="G1739">
        <v>88.78</v>
      </c>
      <c r="H1739">
        <v>0.18</v>
      </c>
      <c r="I1739" t="s">
        <v>1824</v>
      </c>
      <c r="J1739">
        <v>72.799600000000012</v>
      </c>
    </row>
    <row r="1740" spans="1:10" x14ac:dyDescent="0.3">
      <c r="A1740" t="s">
        <v>3564</v>
      </c>
      <c r="B1740" s="2">
        <v>45526</v>
      </c>
      <c r="C1740" t="s">
        <v>628</v>
      </c>
      <c r="D1740" t="s">
        <v>1704</v>
      </c>
      <c r="E1740" t="s">
        <v>1769</v>
      </c>
      <c r="F1740">
        <v>4</v>
      </c>
      <c r="G1740">
        <v>507.22</v>
      </c>
      <c r="H1740">
        <v>0.14000000000000001</v>
      </c>
      <c r="I1740" t="s">
        <v>1826</v>
      </c>
      <c r="J1740">
        <v>1744.8368</v>
      </c>
    </row>
    <row r="1741" spans="1:10" x14ac:dyDescent="0.3">
      <c r="A1741" t="s">
        <v>3565</v>
      </c>
      <c r="B1741" s="2">
        <v>45887</v>
      </c>
      <c r="C1741" t="s">
        <v>996</v>
      </c>
      <c r="D1741" t="s">
        <v>1740</v>
      </c>
      <c r="E1741" t="s">
        <v>1752</v>
      </c>
      <c r="F1741">
        <v>3</v>
      </c>
      <c r="G1741">
        <v>330.98</v>
      </c>
      <c r="H1741">
        <v>0.11</v>
      </c>
      <c r="I1741" t="s">
        <v>1824</v>
      </c>
      <c r="J1741">
        <v>883.71660000000008</v>
      </c>
    </row>
    <row r="1742" spans="1:10" x14ac:dyDescent="0.3">
      <c r="A1742" t="s">
        <v>3566</v>
      </c>
      <c r="B1742" s="2">
        <v>45562</v>
      </c>
      <c r="C1742" t="s">
        <v>195</v>
      </c>
      <c r="D1742" t="s">
        <v>1622</v>
      </c>
      <c r="E1742" t="s">
        <v>1813</v>
      </c>
      <c r="F1742">
        <v>4</v>
      </c>
      <c r="G1742">
        <v>442.87</v>
      </c>
      <c r="H1742">
        <v>0.08</v>
      </c>
      <c r="I1742" t="s">
        <v>1824</v>
      </c>
      <c r="J1742">
        <v>1629.7616</v>
      </c>
    </row>
    <row r="1743" spans="1:10" x14ac:dyDescent="0.3">
      <c r="A1743" t="s">
        <v>3567</v>
      </c>
      <c r="B1743" s="2">
        <v>45880</v>
      </c>
      <c r="C1743" t="s">
        <v>48</v>
      </c>
      <c r="D1743" t="s">
        <v>1740</v>
      </c>
      <c r="E1743" t="s">
        <v>1761</v>
      </c>
      <c r="F1743">
        <v>2</v>
      </c>
      <c r="G1743">
        <v>939.66</v>
      </c>
      <c r="H1743">
        <v>0.14000000000000001</v>
      </c>
      <c r="I1743" t="s">
        <v>1826</v>
      </c>
      <c r="J1743">
        <v>1616.2152000000001</v>
      </c>
    </row>
    <row r="1744" spans="1:10" x14ac:dyDescent="0.3">
      <c r="A1744" t="s">
        <v>3568</v>
      </c>
      <c r="B1744" s="2">
        <v>45556</v>
      </c>
      <c r="C1744" t="s">
        <v>929</v>
      </c>
      <c r="D1744" t="s">
        <v>1694</v>
      </c>
      <c r="E1744" t="s">
        <v>1766</v>
      </c>
      <c r="F1744">
        <v>1</v>
      </c>
      <c r="G1744">
        <v>24.13</v>
      </c>
      <c r="H1744">
        <v>0</v>
      </c>
      <c r="I1744" t="s">
        <v>1824</v>
      </c>
      <c r="J1744">
        <v>24.13</v>
      </c>
    </row>
    <row r="1745" spans="1:10" x14ac:dyDescent="0.3">
      <c r="A1745" t="s">
        <v>3569</v>
      </c>
      <c r="B1745" s="2">
        <v>45355</v>
      </c>
      <c r="C1745" t="s">
        <v>1139</v>
      </c>
      <c r="D1745" t="s">
        <v>1630</v>
      </c>
      <c r="E1745" t="s">
        <v>1766</v>
      </c>
      <c r="F1745">
        <v>3</v>
      </c>
      <c r="G1745">
        <v>239.54</v>
      </c>
      <c r="H1745">
        <v>0.28999999999999998</v>
      </c>
      <c r="I1745" t="s">
        <v>1829</v>
      </c>
      <c r="J1745">
        <v>510.22019999999998</v>
      </c>
    </row>
    <row r="1746" spans="1:10" x14ac:dyDescent="0.3">
      <c r="A1746" t="s">
        <v>3570</v>
      </c>
      <c r="B1746" s="2">
        <v>45244</v>
      </c>
      <c r="C1746" t="s">
        <v>1484</v>
      </c>
      <c r="D1746" t="s">
        <v>1640</v>
      </c>
      <c r="E1746" t="s">
        <v>1799</v>
      </c>
      <c r="F1746">
        <v>1</v>
      </c>
      <c r="G1746">
        <v>588.53</v>
      </c>
      <c r="H1746">
        <v>0.1</v>
      </c>
      <c r="I1746" t="s">
        <v>1824</v>
      </c>
      <c r="J1746">
        <v>529.67700000000002</v>
      </c>
    </row>
    <row r="1747" spans="1:10" x14ac:dyDescent="0.3">
      <c r="A1747" t="s">
        <v>3571</v>
      </c>
      <c r="B1747" s="2">
        <v>45863</v>
      </c>
      <c r="C1747" t="s">
        <v>914</v>
      </c>
      <c r="D1747" t="s">
        <v>1668</v>
      </c>
      <c r="E1747" t="s">
        <v>1801</v>
      </c>
      <c r="F1747">
        <v>1</v>
      </c>
      <c r="G1747">
        <v>145.96</v>
      </c>
      <c r="H1747">
        <v>0.3</v>
      </c>
      <c r="I1747" t="s">
        <v>1824</v>
      </c>
      <c r="J1747">
        <v>102.172</v>
      </c>
    </row>
    <row r="1748" spans="1:10" x14ac:dyDescent="0.3">
      <c r="A1748" t="s">
        <v>3572</v>
      </c>
      <c r="B1748" s="2">
        <v>45573</v>
      </c>
      <c r="C1748" t="s">
        <v>360</v>
      </c>
      <c r="D1748" t="s">
        <v>1688</v>
      </c>
      <c r="E1748" t="s">
        <v>1769</v>
      </c>
      <c r="F1748">
        <v>4</v>
      </c>
      <c r="G1748">
        <v>640.91</v>
      </c>
      <c r="H1748">
        <v>0.06</v>
      </c>
      <c r="I1748" t="s">
        <v>1824</v>
      </c>
      <c r="J1748">
        <v>2409.8216000000002</v>
      </c>
    </row>
    <row r="1749" spans="1:10" x14ac:dyDescent="0.3">
      <c r="A1749" t="s">
        <v>3573</v>
      </c>
      <c r="B1749" s="2">
        <v>45792</v>
      </c>
      <c r="C1749" t="s">
        <v>164</v>
      </c>
      <c r="D1749" t="s">
        <v>1676</v>
      </c>
      <c r="E1749" t="s">
        <v>1792</v>
      </c>
      <c r="F1749">
        <v>3</v>
      </c>
      <c r="G1749">
        <v>773.86</v>
      </c>
      <c r="H1749">
        <v>0.22</v>
      </c>
      <c r="I1749" t="s">
        <v>1824</v>
      </c>
      <c r="J1749">
        <v>1810.8324</v>
      </c>
    </row>
    <row r="1750" spans="1:10" x14ac:dyDescent="0.3">
      <c r="A1750" t="s">
        <v>3574</v>
      </c>
      <c r="B1750" s="2">
        <v>45744</v>
      </c>
      <c r="C1750" t="s">
        <v>1428</v>
      </c>
      <c r="D1750" t="s">
        <v>1610</v>
      </c>
      <c r="E1750" t="s">
        <v>1801</v>
      </c>
      <c r="F1750">
        <v>2</v>
      </c>
      <c r="G1750">
        <v>31.28</v>
      </c>
      <c r="H1750">
        <v>0.2</v>
      </c>
      <c r="I1750" t="s">
        <v>1829</v>
      </c>
      <c r="J1750">
        <v>50.048000000000002</v>
      </c>
    </row>
    <row r="1751" spans="1:10" x14ac:dyDescent="0.3">
      <c r="A1751" t="s">
        <v>3575</v>
      </c>
      <c r="B1751" s="2">
        <v>45842</v>
      </c>
      <c r="C1751" t="s">
        <v>1166</v>
      </c>
      <c r="D1751" t="s">
        <v>1712</v>
      </c>
      <c r="E1751" t="s">
        <v>1776</v>
      </c>
      <c r="F1751">
        <v>4</v>
      </c>
      <c r="G1751">
        <v>389.22</v>
      </c>
      <c r="H1751">
        <v>0.18</v>
      </c>
      <c r="I1751" t="s">
        <v>1824</v>
      </c>
      <c r="J1751">
        <v>1276.6415999999999</v>
      </c>
    </row>
    <row r="1752" spans="1:10" x14ac:dyDescent="0.3">
      <c r="A1752" t="s">
        <v>3576</v>
      </c>
      <c r="B1752" s="2">
        <v>45502</v>
      </c>
      <c r="C1752" t="s">
        <v>71</v>
      </c>
      <c r="D1752" t="s">
        <v>1676</v>
      </c>
      <c r="E1752" t="s">
        <v>1801</v>
      </c>
      <c r="F1752">
        <v>3</v>
      </c>
      <c r="G1752">
        <v>543.44000000000005</v>
      </c>
      <c r="H1752">
        <v>0.13</v>
      </c>
      <c r="I1752" t="s">
        <v>1826</v>
      </c>
      <c r="J1752">
        <v>1418.3784000000001</v>
      </c>
    </row>
    <row r="1753" spans="1:10" x14ac:dyDescent="0.3">
      <c r="A1753" t="s">
        <v>3577</v>
      </c>
      <c r="B1753" s="2">
        <v>45296</v>
      </c>
      <c r="C1753" t="s">
        <v>821</v>
      </c>
      <c r="D1753" t="s">
        <v>1742</v>
      </c>
      <c r="E1753" t="s">
        <v>1813</v>
      </c>
      <c r="F1753">
        <v>4</v>
      </c>
      <c r="G1753">
        <v>715.42</v>
      </c>
      <c r="H1753">
        <v>0.28999999999999998</v>
      </c>
      <c r="I1753" t="s">
        <v>1826</v>
      </c>
      <c r="J1753">
        <v>2031.7927999999999</v>
      </c>
    </row>
    <row r="1754" spans="1:10" x14ac:dyDescent="0.3">
      <c r="A1754" t="s">
        <v>3578</v>
      </c>
      <c r="B1754" s="2">
        <v>45886</v>
      </c>
      <c r="C1754" t="s">
        <v>195</v>
      </c>
      <c r="D1754" t="s">
        <v>1572</v>
      </c>
      <c r="E1754" t="s">
        <v>1769</v>
      </c>
      <c r="F1754">
        <v>4</v>
      </c>
      <c r="G1754">
        <v>676.14</v>
      </c>
      <c r="H1754">
        <v>0.11</v>
      </c>
      <c r="I1754" t="s">
        <v>1829</v>
      </c>
      <c r="J1754">
        <v>2407.0583999999999</v>
      </c>
    </row>
    <row r="1755" spans="1:10" x14ac:dyDescent="0.3">
      <c r="A1755" t="s">
        <v>3579</v>
      </c>
      <c r="B1755" s="2">
        <v>45425</v>
      </c>
      <c r="C1755" t="s">
        <v>321</v>
      </c>
      <c r="D1755" t="s">
        <v>1626</v>
      </c>
      <c r="E1755" t="s">
        <v>1757</v>
      </c>
      <c r="F1755">
        <v>4</v>
      </c>
      <c r="G1755">
        <v>352.72</v>
      </c>
      <c r="H1755">
        <v>0.25</v>
      </c>
      <c r="I1755" t="s">
        <v>1824</v>
      </c>
      <c r="J1755">
        <v>1058.1600000000001</v>
      </c>
    </row>
    <row r="1756" spans="1:10" x14ac:dyDescent="0.3">
      <c r="A1756" t="s">
        <v>3580</v>
      </c>
      <c r="B1756" s="2">
        <v>45797</v>
      </c>
      <c r="C1756" t="s">
        <v>574</v>
      </c>
      <c r="D1756" t="s">
        <v>1570</v>
      </c>
      <c r="E1756" t="s">
        <v>1794</v>
      </c>
      <c r="F1756">
        <v>1</v>
      </c>
      <c r="G1756">
        <v>470.18</v>
      </c>
      <c r="H1756">
        <v>0.19</v>
      </c>
      <c r="I1756" t="s">
        <v>1826</v>
      </c>
      <c r="J1756">
        <v>380.84580000000011</v>
      </c>
    </row>
    <row r="1757" spans="1:10" x14ac:dyDescent="0.3">
      <c r="A1757" t="s">
        <v>3581</v>
      </c>
      <c r="B1757" s="2">
        <v>45898</v>
      </c>
      <c r="C1757" t="s">
        <v>740</v>
      </c>
      <c r="D1757" t="s">
        <v>1680</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1680</v>
      </c>
      <c r="E1759" t="s">
        <v>1813</v>
      </c>
      <c r="F1759">
        <v>3</v>
      </c>
      <c r="G1759">
        <v>626.71</v>
      </c>
      <c r="H1759">
        <v>7.0000000000000007E-2</v>
      </c>
      <c r="I1759" t="s">
        <v>1829</v>
      </c>
      <c r="J1759">
        <v>1748.5209</v>
      </c>
    </row>
    <row r="1760" spans="1:10" x14ac:dyDescent="0.3">
      <c r="A1760" t="s">
        <v>3584</v>
      </c>
      <c r="B1760" s="2">
        <v>45916</v>
      </c>
      <c r="C1760" t="s">
        <v>278</v>
      </c>
      <c r="D1760" t="s">
        <v>1620</v>
      </c>
      <c r="E1760" t="s">
        <v>1752</v>
      </c>
      <c r="F1760">
        <v>2</v>
      </c>
      <c r="G1760">
        <v>324.18</v>
      </c>
      <c r="H1760">
        <v>0.06</v>
      </c>
      <c r="I1760" t="s">
        <v>1829</v>
      </c>
      <c r="J1760">
        <v>609.45839999999998</v>
      </c>
    </row>
    <row r="1761" spans="1:10" x14ac:dyDescent="0.3">
      <c r="A1761" t="s">
        <v>3585</v>
      </c>
      <c r="B1761" s="2">
        <v>45448</v>
      </c>
      <c r="C1761" t="s">
        <v>63</v>
      </c>
      <c r="D1761" t="s">
        <v>1576</v>
      </c>
      <c r="E1761" t="s">
        <v>1807</v>
      </c>
      <c r="F1761">
        <v>4</v>
      </c>
      <c r="G1761">
        <v>839.74</v>
      </c>
      <c r="H1761">
        <v>0.13</v>
      </c>
      <c r="I1761" t="s">
        <v>1826</v>
      </c>
      <c r="J1761">
        <v>2922.2952</v>
      </c>
    </row>
    <row r="1762" spans="1:10" x14ac:dyDescent="0.3">
      <c r="A1762" t="s">
        <v>3586</v>
      </c>
      <c r="B1762" s="2">
        <v>45402</v>
      </c>
      <c r="C1762" t="s">
        <v>523</v>
      </c>
      <c r="D1762" t="s">
        <v>1672</v>
      </c>
      <c r="E1762" t="s">
        <v>1801</v>
      </c>
      <c r="F1762">
        <v>3</v>
      </c>
      <c r="G1762">
        <v>252.63</v>
      </c>
      <c r="H1762">
        <v>0.28000000000000003</v>
      </c>
      <c r="I1762" t="s">
        <v>1824</v>
      </c>
      <c r="J1762">
        <v>545.68079999999998</v>
      </c>
    </row>
    <row r="1763" spans="1:10" x14ac:dyDescent="0.3">
      <c r="A1763" t="s">
        <v>3587</v>
      </c>
      <c r="B1763" s="2">
        <v>45581</v>
      </c>
      <c r="C1763" t="s">
        <v>815</v>
      </c>
      <c r="D1763" t="s">
        <v>1706</v>
      </c>
      <c r="E1763" t="s">
        <v>1813</v>
      </c>
      <c r="F1763">
        <v>2</v>
      </c>
      <c r="G1763">
        <v>60.53</v>
      </c>
      <c r="H1763">
        <v>0.18</v>
      </c>
      <c r="I1763" t="s">
        <v>1824</v>
      </c>
      <c r="J1763">
        <v>99.269200000000012</v>
      </c>
    </row>
    <row r="1764" spans="1:10" x14ac:dyDescent="0.3">
      <c r="A1764" t="s">
        <v>3588</v>
      </c>
      <c r="B1764" s="2">
        <v>45610</v>
      </c>
      <c r="C1764" t="s">
        <v>205</v>
      </c>
      <c r="D1764" t="s">
        <v>1716</v>
      </c>
      <c r="E1764" t="s">
        <v>1797</v>
      </c>
      <c r="F1764">
        <v>4</v>
      </c>
      <c r="G1764">
        <v>341.95</v>
      </c>
      <c r="H1764">
        <v>0.25</v>
      </c>
      <c r="I1764" t="s">
        <v>1824</v>
      </c>
      <c r="J1764">
        <v>1025.8499999999999</v>
      </c>
    </row>
    <row r="1765" spans="1:10" x14ac:dyDescent="0.3">
      <c r="A1765" t="s">
        <v>3589</v>
      </c>
      <c r="B1765" s="2">
        <v>45438</v>
      </c>
      <c r="C1765" t="s">
        <v>899</v>
      </c>
      <c r="D1765" t="s">
        <v>1592</v>
      </c>
      <c r="E1765" t="s">
        <v>1804</v>
      </c>
      <c r="F1765">
        <v>4</v>
      </c>
      <c r="G1765">
        <v>300.12</v>
      </c>
      <c r="H1765">
        <v>0.05</v>
      </c>
      <c r="I1765" t="s">
        <v>1826</v>
      </c>
      <c r="J1765">
        <v>1140.4559999999999</v>
      </c>
    </row>
    <row r="1766" spans="1:10" x14ac:dyDescent="0.3">
      <c r="A1766" t="s">
        <v>3590</v>
      </c>
      <c r="B1766" s="2">
        <v>45705</v>
      </c>
      <c r="C1766" t="s">
        <v>402</v>
      </c>
      <c r="D1766" t="s">
        <v>1604</v>
      </c>
      <c r="E1766" t="s">
        <v>1807</v>
      </c>
      <c r="F1766">
        <v>2</v>
      </c>
      <c r="G1766">
        <v>289.14</v>
      </c>
      <c r="H1766">
        <v>0.12</v>
      </c>
      <c r="I1766" t="s">
        <v>1829</v>
      </c>
      <c r="J1766">
        <v>508.88639999999998</v>
      </c>
    </row>
    <row r="1767" spans="1:10" x14ac:dyDescent="0.3">
      <c r="A1767" t="s">
        <v>3591</v>
      </c>
      <c r="B1767" s="2">
        <v>45695</v>
      </c>
      <c r="C1767" t="s">
        <v>175</v>
      </c>
      <c r="D1767" t="s">
        <v>1598</v>
      </c>
      <c r="E1767" t="s">
        <v>1752</v>
      </c>
      <c r="F1767">
        <v>2</v>
      </c>
      <c r="G1767">
        <v>596.84</v>
      </c>
      <c r="H1767">
        <v>0.01</v>
      </c>
      <c r="I1767" t="s">
        <v>1826</v>
      </c>
      <c r="J1767">
        <v>1181.7431999999999</v>
      </c>
    </row>
    <row r="1768" spans="1:10" x14ac:dyDescent="0.3">
      <c r="A1768" t="s">
        <v>3592</v>
      </c>
      <c r="B1768" s="2">
        <v>45571</v>
      </c>
      <c r="C1768" t="s">
        <v>1352</v>
      </c>
      <c r="D1768" t="s">
        <v>1586</v>
      </c>
      <c r="E1768" t="s">
        <v>1782</v>
      </c>
      <c r="F1768">
        <v>4</v>
      </c>
      <c r="G1768">
        <v>466.24</v>
      </c>
      <c r="H1768">
        <v>0.16</v>
      </c>
      <c r="I1768" t="s">
        <v>1824</v>
      </c>
      <c r="J1768">
        <v>1566.5663999999999</v>
      </c>
    </row>
    <row r="1769" spans="1:10" x14ac:dyDescent="0.3">
      <c r="A1769" t="s">
        <v>3593</v>
      </c>
      <c r="B1769" s="2">
        <v>45544</v>
      </c>
      <c r="C1769" t="s">
        <v>806</v>
      </c>
      <c r="D1769" t="s">
        <v>1574</v>
      </c>
      <c r="E1769" t="s">
        <v>1804</v>
      </c>
      <c r="F1769">
        <v>2</v>
      </c>
      <c r="G1769">
        <v>330.59</v>
      </c>
      <c r="H1769">
        <v>0.14000000000000001</v>
      </c>
      <c r="I1769" t="s">
        <v>1824</v>
      </c>
      <c r="J1769">
        <v>568.61479999999995</v>
      </c>
    </row>
    <row r="1770" spans="1:10" x14ac:dyDescent="0.3">
      <c r="A1770" t="s">
        <v>3594</v>
      </c>
      <c r="B1770" s="2">
        <v>45654</v>
      </c>
      <c r="C1770" t="s">
        <v>1516</v>
      </c>
      <c r="D1770" t="s">
        <v>1592</v>
      </c>
      <c r="E1770" t="s">
        <v>1776</v>
      </c>
      <c r="F1770">
        <v>2</v>
      </c>
      <c r="G1770">
        <v>616.42999999999995</v>
      </c>
      <c r="H1770">
        <v>0.02</v>
      </c>
      <c r="I1770" t="s">
        <v>1829</v>
      </c>
      <c r="J1770">
        <v>1208.2028</v>
      </c>
    </row>
    <row r="1771" spans="1:10" x14ac:dyDescent="0.3">
      <c r="A1771" t="s">
        <v>3595</v>
      </c>
      <c r="B1771" s="2">
        <v>45589</v>
      </c>
      <c r="C1771" t="s">
        <v>1254</v>
      </c>
      <c r="D1771" t="s">
        <v>1674</v>
      </c>
      <c r="E1771" t="s">
        <v>1776</v>
      </c>
      <c r="F1771">
        <v>3</v>
      </c>
      <c r="G1771">
        <v>195.89</v>
      </c>
      <c r="H1771">
        <v>0.16</v>
      </c>
      <c r="I1771" t="s">
        <v>1826</v>
      </c>
      <c r="J1771">
        <v>493.64280000000002</v>
      </c>
    </row>
    <row r="1772" spans="1:10" x14ac:dyDescent="0.3">
      <c r="A1772" t="s">
        <v>3596</v>
      </c>
      <c r="B1772" s="2">
        <v>45487</v>
      </c>
      <c r="C1772" t="s">
        <v>1077</v>
      </c>
      <c r="D1772" t="s">
        <v>1560</v>
      </c>
      <c r="E1772" t="s">
        <v>1789</v>
      </c>
      <c r="F1772">
        <v>4</v>
      </c>
      <c r="G1772">
        <v>614.76</v>
      </c>
      <c r="H1772">
        <v>0.16</v>
      </c>
      <c r="I1772" t="s">
        <v>1824</v>
      </c>
      <c r="J1772">
        <v>2065.5936000000002</v>
      </c>
    </row>
    <row r="1773" spans="1:10" x14ac:dyDescent="0.3">
      <c r="A1773" t="s">
        <v>3597</v>
      </c>
      <c r="B1773" s="2">
        <v>45418</v>
      </c>
      <c r="C1773" t="s">
        <v>1257</v>
      </c>
      <c r="D1773" t="s">
        <v>1706</v>
      </c>
      <c r="E1773" t="s">
        <v>1779</v>
      </c>
      <c r="F1773">
        <v>1</v>
      </c>
      <c r="G1773">
        <v>224.49</v>
      </c>
      <c r="H1773">
        <v>0.11</v>
      </c>
      <c r="I1773" t="s">
        <v>1826</v>
      </c>
      <c r="J1773">
        <v>199.7961</v>
      </c>
    </row>
    <row r="1774" spans="1:10" x14ac:dyDescent="0.3">
      <c r="A1774" t="s">
        <v>3598</v>
      </c>
      <c r="B1774" s="2">
        <v>45338</v>
      </c>
      <c r="C1774" t="s">
        <v>1115</v>
      </c>
      <c r="D1774" t="s">
        <v>1658</v>
      </c>
      <c r="E1774" t="s">
        <v>1794</v>
      </c>
      <c r="F1774">
        <v>1</v>
      </c>
      <c r="G1774">
        <v>967.76</v>
      </c>
      <c r="H1774">
        <v>0.09</v>
      </c>
      <c r="I1774" t="s">
        <v>1824</v>
      </c>
      <c r="J1774">
        <v>880.66160000000002</v>
      </c>
    </row>
    <row r="1775" spans="1:10" x14ac:dyDescent="0.3">
      <c r="A1775" t="s">
        <v>3599</v>
      </c>
      <c r="B1775" s="2">
        <v>45507</v>
      </c>
      <c r="C1775" t="s">
        <v>247</v>
      </c>
      <c r="D1775" t="s">
        <v>1630</v>
      </c>
      <c r="E1775" t="s">
        <v>1813</v>
      </c>
      <c r="F1775">
        <v>2</v>
      </c>
      <c r="G1775">
        <v>56.52</v>
      </c>
      <c r="H1775">
        <v>0.17</v>
      </c>
      <c r="I1775" t="s">
        <v>1826</v>
      </c>
      <c r="J1775">
        <v>93.8232</v>
      </c>
    </row>
    <row r="1776" spans="1:10" x14ac:dyDescent="0.3">
      <c r="A1776" t="s">
        <v>3600</v>
      </c>
      <c r="B1776" s="2">
        <v>45275</v>
      </c>
      <c r="C1776" t="s">
        <v>1507</v>
      </c>
      <c r="D1776" t="s">
        <v>1682</v>
      </c>
      <c r="E1776" t="s">
        <v>1757</v>
      </c>
      <c r="F1776">
        <v>4</v>
      </c>
      <c r="G1776">
        <v>921.84</v>
      </c>
      <c r="H1776">
        <v>0.04</v>
      </c>
      <c r="I1776" t="s">
        <v>1824</v>
      </c>
      <c r="J1776">
        <v>3539.8656000000001</v>
      </c>
    </row>
    <row r="1777" spans="1:10" x14ac:dyDescent="0.3">
      <c r="A1777" t="s">
        <v>3601</v>
      </c>
      <c r="B1777" s="2">
        <v>45319</v>
      </c>
      <c r="C1777" t="s">
        <v>1032</v>
      </c>
      <c r="D1777" t="s">
        <v>1720</v>
      </c>
      <c r="E1777" t="s">
        <v>1804</v>
      </c>
      <c r="F1777">
        <v>3</v>
      </c>
      <c r="G1777">
        <v>738.47</v>
      </c>
      <c r="H1777">
        <v>0.28000000000000003</v>
      </c>
      <c r="I1777" t="s">
        <v>1824</v>
      </c>
      <c r="J1777">
        <v>1595.0952</v>
      </c>
    </row>
    <row r="1778" spans="1:10" x14ac:dyDescent="0.3">
      <c r="A1778" t="s">
        <v>3602</v>
      </c>
      <c r="B1778" s="2">
        <v>45620</v>
      </c>
      <c r="C1778" t="s">
        <v>1032</v>
      </c>
      <c r="D1778" t="s">
        <v>1555</v>
      </c>
      <c r="E1778" t="s">
        <v>1752</v>
      </c>
      <c r="F1778">
        <v>4</v>
      </c>
      <c r="G1778">
        <v>477.83</v>
      </c>
      <c r="H1778">
        <v>0.05</v>
      </c>
      <c r="I1778" t="s">
        <v>1829</v>
      </c>
      <c r="J1778">
        <v>1815.7539999999999</v>
      </c>
    </row>
    <row r="1779" spans="1:10" x14ac:dyDescent="0.3">
      <c r="A1779" t="s">
        <v>3603</v>
      </c>
      <c r="B1779" s="2">
        <v>45831</v>
      </c>
      <c r="C1779" t="s">
        <v>559</v>
      </c>
      <c r="D1779" t="s">
        <v>1632</v>
      </c>
      <c r="E1779" t="s">
        <v>1794</v>
      </c>
      <c r="F1779">
        <v>3</v>
      </c>
      <c r="G1779">
        <v>605.83000000000004</v>
      </c>
      <c r="H1779">
        <v>0.28000000000000003</v>
      </c>
      <c r="I1779" t="s">
        <v>1829</v>
      </c>
      <c r="J1779">
        <v>1308.5927999999999</v>
      </c>
    </row>
    <row r="1780" spans="1:10" x14ac:dyDescent="0.3">
      <c r="A1780" t="s">
        <v>3604</v>
      </c>
      <c r="B1780" s="2">
        <v>45373</v>
      </c>
      <c r="C1780" t="s">
        <v>247</v>
      </c>
      <c r="D1780" t="s">
        <v>1634</v>
      </c>
      <c r="E1780" t="s">
        <v>1766</v>
      </c>
      <c r="F1780">
        <v>2</v>
      </c>
      <c r="G1780">
        <v>521.44000000000005</v>
      </c>
      <c r="H1780">
        <v>0.25</v>
      </c>
      <c r="I1780" t="s">
        <v>1829</v>
      </c>
      <c r="J1780">
        <v>782.16000000000008</v>
      </c>
    </row>
    <row r="1781" spans="1:10" x14ac:dyDescent="0.3">
      <c r="A1781" t="s">
        <v>3605</v>
      </c>
      <c r="B1781" s="2">
        <v>45863</v>
      </c>
      <c r="C1781" t="s">
        <v>1166</v>
      </c>
      <c r="D1781" t="s">
        <v>1568</v>
      </c>
      <c r="E1781" t="s">
        <v>1779</v>
      </c>
      <c r="F1781">
        <v>4</v>
      </c>
      <c r="G1781">
        <v>499.02</v>
      </c>
      <c r="H1781">
        <v>0.06</v>
      </c>
      <c r="I1781" t="s">
        <v>1824</v>
      </c>
      <c r="J1781">
        <v>1876.3152</v>
      </c>
    </row>
    <row r="1782" spans="1:10" x14ac:dyDescent="0.3">
      <c r="A1782" t="s">
        <v>3606</v>
      </c>
      <c r="B1782" s="2">
        <v>45758</v>
      </c>
      <c r="C1782" t="s">
        <v>514</v>
      </c>
      <c r="D1782" t="s">
        <v>1553</v>
      </c>
      <c r="E1782" t="s">
        <v>1810</v>
      </c>
      <c r="F1782">
        <v>4</v>
      </c>
      <c r="G1782">
        <v>299.45999999999998</v>
      </c>
      <c r="H1782">
        <v>0.18</v>
      </c>
      <c r="I1782" t="s">
        <v>1829</v>
      </c>
      <c r="J1782">
        <v>982.22879999999998</v>
      </c>
    </row>
    <row r="1783" spans="1:10" x14ac:dyDescent="0.3">
      <c r="A1783" t="s">
        <v>3607</v>
      </c>
      <c r="B1783" s="2">
        <v>45285</v>
      </c>
      <c r="C1783" t="s">
        <v>1411</v>
      </c>
      <c r="D1783" t="s">
        <v>1626</v>
      </c>
      <c r="E1783" t="s">
        <v>1752</v>
      </c>
      <c r="F1783">
        <v>1</v>
      </c>
      <c r="G1783">
        <v>609.29</v>
      </c>
      <c r="H1783">
        <v>0.15</v>
      </c>
      <c r="I1783" t="s">
        <v>1824</v>
      </c>
      <c r="J1783">
        <v>517.89649999999995</v>
      </c>
    </row>
    <row r="1784" spans="1:10" x14ac:dyDescent="0.3">
      <c r="A1784" t="s">
        <v>3608</v>
      </c>
      <c r="B1784" s="2">
        <v>45656</v>
      </c>
      <c r="C1784" t="s">
        <v>360</v>
      </c>
      <c r="D1784" t="s">
        <v>1549</v>
      </c>
      <c r="E1784" t="s">
        <v>1782</v>
      </c>
      <c r="F1784">
        <v>1</v>
      </c>
      <c r="G1784">
        <v>213.74</v>
      </c>
      <c r="H1784">
        <v>7.0000000000000007E-2</v>
      </c>
      <c r="I1784" t="s">
        <v>1829</v>
      </c>
      <c r="J1784">
        <v>198.7782</v>
      </c>
    </row>
    <row r="1785" spans="1:10" x14ac:dyDescent="0.3">
      <c r="A1785" t="s">
        <v>3609</v>
      </c>
      <c r="B1785" s="2">
        <v>45718</v>
      </c>
      <c r="C1785" t="s">
        <v>514</v>
      </c>
      <c r="D1785" t="s">
        <v>1658</v>
      </c>
      <c r="E1785" t="s">
        <v>1804</v>
      </c>
      <c r="F1785">
        <v>4</v>
      </c>
      <c r="G1785">
        <v>613.16999999999996</v>
      </c>
      <c r="H1785">
        <v>0.26</v>
      </c>
      <c r="I1785" t="s">
        <v>1824</v>
      </c>
      <c r="J1785">
        <v>1814.9831999999999</v>
      </c>
    </row>
    <row r="1786" spans="1:10" x14ac:dyDescent="0.3">
      <c r="A1786" t="s">
        <v>3610</v>
      </c>
      <c r="B1786" s="2">
        <v>45293</v>
      </c>
      <c r="C1786" t="s">
        <v>1118</v>
      </c>
      <c r="D1786" t="s">
        <v>1666</v>
      </c>
      <c r="E1786" t="s">
        <v>1792</v>
      </c>
      <c r="F1786">
        <v>2</v>
      </c>
      <c r="G1786">
        <v>687.36</v>
      </c>
      <c r="H1786">
        <v>7.0000000000000007E-2</v>
      </c>
      <c r="I1786" t="s">
        <v>1829</v>
      </c>
      <c r="J1786">
        <v>1278.4896000000001</v>
      </c>
    </row>
    <row r="1787" spans="1:10" x14ac:dyDescent="0.3">
      <c r="A1787" t="s">
        <v>3611</v>
      </c>
      <c r="B1787" s="2">
        <v>45915</v>
      </c>
      <c r="C1787" t="s">
        <v>1026</v>
      </c>
      <c r="D1787" t="s">
        <v>1682</v>
      </c>
      <c r="E1787" t="s">
        <v>1797</v>
      </c>
      <c r="F1787">
        <v>3</v>
      </c>
      <c r="G1787">
        <v>115.39</v>
      </c>
      <c r="H1787">
        <v>0.02</v>
      </c>
      <c r="I1787" t="s">
        <v>1826</v>
      </c>
      <c r="J1787">
        <v>339.2466</v>
      </c>
    </row>
    <row r="1788" spans="1:10" x14ac:dyDescent="0.3">
      <c r="A1788" t="s">
        <v>3612</v>
      </c>
      <c r="B1788" s="2">
        <v>45359</v>
      </c>
      <c r="C1788" t="s">
        <v>592</v>
      </c>
      <c r="D1788" t="s">
        <v>1596</v>
      </c>
      <c r="E1788" t="s">
        <v>1794</v>
      </c>
      <c r="F1788">
        <v>2</v>
      </c>
      <c r="G1788">
        <v>722.06</v>
      </c>
      <c r="H1788">
        <v>7.0000000000000007E-2</v>
      </c>
      <c r="I1788" t="s">
        <v>1824</v>
      </c>
      <c r="J1788">
        <v>1343.0316</v>
      </c>
    </row>
    <row r="1789" spans="1:10" x14ac:dyDescent="0.3">
      <c r="A1789" t="s">
        <v>3613</v>
      </c>
      <c r="B1789" s="2">
        <v>45652</v>
      </c>
      <c r="C1789" t="s">
        <v>1319</v>
      </c>
      <c r="D1789" t="s">
        <v>1560</v>
      </c>
      <c r="E1789" t="s">
        <v>1801</v>
      </c>
      <c r="F1789">
        <v>1</v>
      </c>
      <c r="G1789">
        <v>384.57</v>
      </c>
      <c r="H1789">
        <v>0.06</v>
      </c>
      <c r="I1789" t="s">
        <v>1826</v>
      </c>
      <c r="J1789">
        <v>361.49579999999997</v>
      </c>
    </row>
    <row r="1790" spans="1:10" x14ac:dyDescent="0.3">
      <c r="A1790" t="s">
        <v>3614</v>
      </c>
      <c r="B1790" s="2">
        <v>45735</v>
      </c>
      <c r="C1790" t="s">
        <v>684</v>
      </c>
      <c r="D1790" t="s">
        <v>1562</v>
      </c>
      <c r="E1790" t="s">
        <v>1797</v>
      </c>
      <c r="F1790">
        <v>2</v>
      </c>
      <c r="G1790">
        <v>194.09</v>
      </c>
      <c r="H1790">
        <v>0.18</v>
      </c>
      <c r="I1790" t="s">
        <v>1826</v>
      </c>
      <c r="J1790">
        <v>318.30759999999998</v>
      </c>
    </row>
    <row r="1791" spans="1:10" x14ac:dyDescent="0.3">
      <c r="A1791" t="s">
        <v>3615</v>
      </c>
      <c r="B1791" s="2">
        <v>45579</v>
      </c>
      <c r="C1791" t="s">
        <v>571</v>
      </c>
      <c r="D1791" t="s">
        <v>1724</v>
      </c>
      <c r="E1791" t="s">
        <v>1766</v>
      </c>
      <c r="F1791">
        <v>2</v>
      </c>
      <c r="G1791">
        <v>403.91</v>
      </c>
      <c r="H1791">
        <v>7.0000000000000007E-2</v>
      </c>
      <c r="I1791" t="s">
        <v>1824</v>
      </c>
      <c r="J1791">
        <v>751.27260000000001</v>
      </c>
    </row>
    <row r="1792" spans="1:10" x14ac:dyDescent="0.3">
      <c r="A1792" t="s">
        <v>3616</v>
      </c>
      <c r="B1792" s="2">
        <v>45721</v>
      </c>
      <c r="C1792" t="s">
        <v>278</v>
      </c>
      <c r="D1792" t="s">
        <v>1582</v>
      </c>
      <c r="E1792" t="s">
        <v>1799</v>
      </c>
      <c r="F1792">
        <v>1</v>
      </c>
      <c r="G1792">
        <v>878.69</v>
      </c>
      <c r="H1792">
        <v>0.3</v>
      </c>
      <c r="I1792" t="s">
        <v>1826</v>
      </c>
      <c r="J1792">
        <v>615.08299999999997</v>
      </c>
    </row>
    <row r="1793" spans="1:10" x14ac:dyDescent="0.3">
      <c r="A1793" t="s">
        <v>3617</v>
      </c>
      <c r="B1793" s="2">
        <v>45446</v>
      </c>
      <c r="C1793" t="s">
        <v>1190</v>
      </c>
      <c r="D1793" t="s">
        <v>1614</v>
      </c>
      <c r="E1793" t="s">
        <v>1801</v>
      </c>
      <c r="F1793">
        <v>1</v>
      </c>
      <c r="G1793">
        <v>161.16999999999999</v>
      </c>
      <c r="H1793">
        <v>0.05</v>
      </c>
      <c r="I1793" t="s">
        <v>1824</v>
      </c>
      <c r="J1793">
        <v>153.11150000000001</v>
      </c>
    </row>
    <row r="1794" spans="1:10" x14ac:dyDescent="0.3">
      <c r="A1794" t="s">
        <v>3618</v>
      </c>
      <c r="B1794" s="2">
        <v>45387</v>
      </c>
      <c r="C1794" t="s">
        <v>696</v>
      </c>
      <c r="D1794" t="s">
        <v>1694</v>
      </c>
      <c r="E1794" t="s">
        <v>1799</v>
      </c>
      <c r="F1794">
        <v>2</v>
      </c>
      <c r="G1794">
        <v>720.15</v>
      </c>
      <c r="H1794">
        <v>0.22</v>
      </c>
      <c r="I1794" t="s">
        <v>1829</v>
      </c>
      <c r="J1794">
        <v>1123.434</v>
      </c>
    </row>
    <row r="1795" spans="1:10" x14ac:dyDescent="0.3">
      <c r="A1795" t="s">
        <v>3619</v>
      </c>
      <c r="B1795" s="2">
        <v>45222</v>
      </c>
      <c r="C1795" t="s">
        <v>1089</v>
      </c>
      <c r="D1795" t="s">
        <v>1600</v>
      </c>
      <c r="E1795" t="s">
        <v>1782</v>
      </c>
      <c r="F1795">
        <v>1</v>
      </c>
      <c r="G1795">
        <v>361.8</v>
      </c>
      <c r="H1795">
        <v>0.02</v>
      </c>
      <c r="I1795" t="s">
        <v>1829</v>
      </c>
      <c r="J1795">
        <v>354.56400000000002</v>
      </c>
    </row>
    <row r="1796" spans="1:10" x14ac:dyDescent="0.3">
      <c r="A1796" t="s">
        <v>3620</v>
      </c>
      <c r="B1796" s="2">
        <v>45402</v>
      </c>
      <c r="C1796" t="s">
        <v>740</v>
      </c>
      <c r="D1796" t="s">
        <v>1738</v>
      </c>
      <c r="E1796" t="s">
        <v>1776</v>
      </c>
      <c r="F1796">
        <v>1</v>
      </c>
      <c r="G1796">
        <v>779.84</v>
      </c>
      <c r="H1796">
        <v>0.28999999999999998</v>
      </c>
      <c r="I1796" t="s">
        <v>1826</v>
      </c>
      <c r="J1796">
        <v>553.68640000000005</v>
      </c>
    </row>
    <row r="1797" spans="1:10" x14ac:dyDescent="0.3">
      <c r="A1797" t="s">
        <v>3621</v>
      </c>
      <c r="B1797" s="2">
        <v>45455</v>
      </c>
      <c r="C1797" t="s">
        <v>27</v>
      </c>
      <c r="D1797" t="s">
        <v>1740</v>
      </c>
      <c r="E1797" t="s">
        <v>1769</v>
      </c>
      <c r="F1797">
        <v>2</v>
      </c>
      <c r="G1797">
        <v>649.89</v>
      </c>
      <c r="H1797">
        <v>0.17</v>
      </c>
      <c r="I1797" t="s">
        <v>1829</v>
      </c>
      <c r="J1797">
        <v>1078.8173999999999</v>
      </c>
    </row>
    <row r="1798" spans="1:10" x14ac:dyDescent="0.3">
      <c r="A1798" t="s">
        <v>3622</v>
      </c>
      <c r="B1798" s="2">
        <v>45877</v>
      </c>
      <c r="C1798" t="s">
        <v>666</v>
      </c>
      <c r="D1798" t="s">
        <v>1654</v>
      </c>
      <c r="E1798" t="s">
        <v>1776</v>
      </c>
      <c r="F1798">
        <v>1</v>
      </c>
      <c r="G1798">
        <v>952.73</v>
      </c>
      <c r="H1798">
        <v>0.17</v>
      </c>
      <c r="I1798" t="s">
        <v>1824</v>
      </c>
      <c r="J1798">
        <v>790.76589999999999</v>
      </c>
    </row>
    <row r="1799" spans="1:10" x14ac:dyDescent="0.3">
      <c r="A1799" t="s">
        <v>3623</v>
      </c>
      <c r="B1799" s="2">
        <v>45875</v>
      </c>
      <c r="C1799" t="s">
        <v>304</v>
      </c>
      <c r="D1799" t="s">
        <v>1746</v>
      </c>
      <c r="E1799" t="s">
        <v>1804</v>
      </c>
      <c r="F1799">
        <v>4</v>
      </c>
      <c r="G1799">
        <v>820.78</v>
      </c>
      <c r="H1799">
        <v>0.25</v>
      </c>
      <c r="I1799" t="s">
        <v>1824</v>
      </c>
      <c r="J1799">
        <v>2462.34</v>
      </c>
    </row>
    <row r="1800" spans="1:10" x14ac:dyDescent="0.3">
      <c r="A1800" t="s">
        <v>3624</v>
      </c>
      <c r="B1800" s="2">
        <v>45592</v>
      </c>
      <c r="C1800" t="s">
        <v>1074</v>
      </c>
      <c r="D1800" t="s">
        <v>1624</v>
      </c>
      <c r="E1800" t="s">
        <v>1766</v>
      </c>
      <c r="F1800">
        <v>4</v>
      </c>
      <c r="G1800">
        <v>247.55</v>
      </c>
      <c r="H1800">
        <v>0.05</v>
      </c>
      <c r="I1800" t="s">
        <v>1824</v>
      </c>
      <c r="J1800">
        <v>940.69</v>
      </c>
    </row>
    <row r="1801" spans="1:10" x14ac:dyDescent="0.3">
      <c r="A1801" t="s">
        <v>3625</v>
      </c>
      <c r="B1801" s="2">
        <v>45369</v>
      </c>
      <c r="C1801" t="s">
        <v>732</v>
      </c>
      <c r="D1801" t="s">
        <v>1746</v>
      </c>
      <c r="E1801" t="s">
        <v>1782</v>
      </c>
      <c r="F1801">
        <v>3</v>
      </c>
      <c r="G1801">
        <v>561.44000000000005</v>
      </c>
      <c r="H1801">
        <v>0.2</v>
      </c>
      <c r="I1801" t="s">
        <v>1829</v>
      </c>
      <c r="J1801">
        <v>1347.4559999999999</v>
      </c>
    </row>
    <row r="1802" spans="1:10" x14ac:dyDescent="0.3">
      <c r="A1802" t="s">
        <v>3626</v>
      </c>
      <c r="B1802" s="2">
        <v>45249</v>
      </c>
      <c r="C1802" t="s">
        <v>893</v>
      </c>
      <c r="D1802" t="s">
        <v>1692</v>
      </c>
      <c r="E1802" t="s">
        <v>1782</v>
      </c>
      <c r="F1802">
        <v>4</v>
      </c>
      <c r="G1802">
        <v>214.37</v>
      </c>
      <c r="H1802">
        <v>0.11</v>
      </c>
      <c r="I1802" t="s">
        <v>1829</v>
      </c>
      <c r="J1802">
        <v>763.15719999999999</v>
      </c>
    </row>
    <row r="1803" spans="1:10" x14ac:dyDescent="0.3">
      <c r="A1803" t="s">
        <v>3627</v>
      </c>
      <c r="B1803" s="2">
        <v>45741</v>
      </c>
      <c r="C1803" t="s">
        <v>1295</v>
      </c>
      <c r="D1803" t="s">
        <v>1582</v>
      </c>
      <c r="E1803" t="s">
        <v>1804</v>
      </c>
      <c r="F1803">
        <v>3</v>
      </c>
      <c r="G1803">
        <v>123.74</v>
      </c>
      <c r="H1803">
        <v>0.23</v>
      </c>
      <c r="I1803" t="s">
        <v>1826</v>
      </c>
      <c r="J1803">
        <v>285.83940000000001</v>
      </c>
    </row>
    <row r="1804" spans="1:10" x14ac:dyDescent="0.3">
      <c r="A1804" t="s">
        <v>3628</v>
      </c>
      <c r="B1804" s="2">
        <v>45427</v>
      </c>
      <c r="C1804" t="s">
        <v>63</v>
      </c>
      <c r="D1804" t="s">
        <v>1682</v>
      </c>
      <c r="E1804" t="s">
        <v>1792</v>
      </c>
      <c r="F1804">
        <v>4</v>
      </c>
      <c r="G1804">
        <v>645.71</v>
      </c>
      <c r="H1804">
        <v>0.1</v>
      </c>
      <c r="I1804" t="s">
        <v>1826</v>
      </c>
      <c r="J1804">
        <v>2324.556</v>
      </c>
    </row>
    <row r="1805" spans="1:10" x14ac:dyDescent="0.3">
      <c r="A1805" t="s">
        <v>3629</v>
      </c>
      <c r="B1805" s="2">
        <v>45736</v>
      </c>
      <c r="C1805" t="s">
        <v>134</v>
      </c>
      <c r="D1805" t="s">
        <v>1590</v>
      </c>
      <c r="E1805" t="s">
        <v>1794</v>
      </c>
      <c r="F1805">
        <v>3</v>
      </c>
      <c r="G1805">
        <v>587.12</v>
      </c>
      <c r="H1805">
        <v>0.3</v>
      </c>
      <c r="I1805" t="s">
        <v>1824</v>
      </c>
      <c r="J1805">
        <v>1232.952</v>
      </c>
    </row>
    <row r="1806" spans="1:10" x14ac:dyDescent="0.3">
      <c r="A1806" t="s">
        <v>3630</v>
      </c>
      <c r="B1806" s="2">
        <v>45941</v>
      </c>
      <c r="C1806" t="s">
        <v>773</v>
      </c>
      <c r="D1806" t="s">
        <v>1598</v>
      </c>
      <c r="E1806" t="s">
        <v>1810</v>
      </c>
      <c r="F1806">
        <v>1</v>
      </c>
      <c r="G1806">
        <v>401.18</v>
      </c>
      <c r="H1806">
        <v>0.15</v>
      </c>
      <c r="I1806" t="s">
        <v>1829</v>
      </c>
      <c r="J1806">
        <v>341.00299999999999</v>
      </c>
    </row>
    <row r="1807" spans="1:10" x14ac:dyDescent="0.3">
      <c r="A1807" t="s">
        <v>3631</v>
      </c>
      <c r="B1807" s="2">
        <v>45486</v>
      </c>
      <c r="C1807" t="s">
        <v>1145</v>
      </c>
      <c r="D1807" t="s">
        <v>1664</v>
      </c>
      <c r="E1807" t="s">
        <v>1810</v>
      </c>
      <c r="F1807">
        <v>3</v>
      </c>
      <c r="G1807">
        <v>658.33</v>
      </c>
      <c r="H1807">
        <v>0.12</v>
      </c>
      <c r="I1807" t="s">
        <v>1829</v>
      </c>
      <c r="J1807">
        <v>1737.9911999999999</v>
      </c>
    </row>
    <row r="1808" spans="1:10" x14ac:dyDescent="0.3">
      <c r="A1808" t="s">
        <v>3632</v>
      </c>
      <c r="B1808" s="2">
        <v>45474</v>
      </c>
      <c r="C1808" t="s">
        <v>657</v>
      </c>
      <c r="D1808" t="s">
        <v>1646</v>
      </c>
      <c r="E1808" t="s">
        <v>1792</v>
      </c>
      <c r="F1808">
        <v>4</v>
      </c>
      <c r="G1808">
        <v>450.3</v>
      </c>
      <c r="H1808">
        <v>0.02</v>
      </c>
      <c r="I1808" t="s">
        <v>1824</v>
      </c>
      <c r="J1808">
        <v>1765.1759999999999</v>
      </c>
    </row>
    <row r="1809" spans="1:10" x14ac:dyDescent="0.3">
      <c r="A1809" t="s">
        <v>3633</v>
      </c>
      <c r="B1809" s="2">
        <v>45757</v>
      </c>
      <c r="C1809" t="s">
        <v>490</v>
      </c>
      <c r="D1809" t="s">
        <v>1736</v>
      </c>
      <c r="E1809" t="s">
        <v>1789</v>
      </c>
      <c r="F1809">
        <v>4</v>
      </c>
      <c r="G1809">
        <v>33.630000000000003</v>
      </c>
      <c r="H1809">
        <v>0.05</v>
      </c>
      <c r="I1809" t="s">
        <v>1824</v>
      </c>
      <c r="J1809">
        <v>127.794</v>
      </c>
    </row>
    <row r="1810" spans="1:10" x14ac:dyDescent="0.3">
      <c r="A1810" t="s">
        <v>3634</v>
      </c>
      <c r="B1810" s="2">
        <v>45475</v>
      </c>
      <c r="C1810" t="s">
        <v>141</v>
      </c>
      <c r="D1810" t="s">
        <v>1580</v>
      </c>
      <c r="E1810" t="s">
        <v>1752</v>
      </c>
      <c r="F1810">
        <v>3</v>
      </c>
      <c r="G1810">
        <v>168.89</v>
      </c>
      <c r="H1810">
        <v>0.03</v>
      </c>
      <c r="I1810" t="s">
        <v>1829</v>
      </c>
      <c r="J1810">
        <v>491.46989999999988</v>
      </c>
    </row>
    <row r="1811" spans="1:10" x14ac:dyDescent="0.3">
      <c r="A1811" t="s">
        <v>3635</v>
      </c>
      <c r="B1811" s="2">
        <v>45546</v>
      </c>
      <c r="C1811" t="s">
        <v>341</v>
      </c>
      <c r="D1811" t="s">
        <v>1668</v>
      </c>
      <c r="E1811" t="s">
        <v>1792</v>
      </c>
      <c r="F1811">
        <v>1</v>
      </c>
      <c r="G1811">
        <v>141.85</v>
      </c>
      <c r="H1811">
        <v>0.06</v>
      </c>
      <c r="I1811" t="s">
        <v>1826</v>
      </c>
      <c r="J1811">
        <v>133.339</v>
      </c>
    </row>
    <row r="1812" spans="1:10" x14ac:dyDescent="0.3">
      <c r="A1812" t="s">
        <v>3636</v>
      </c>
      <c r="B1812" s="2">
        <v>45520</v>
      </c>
      <c r="C1812" t="s">
        <v>966</v>
      </c>
      <c r="D1812" t="s">
        <v>1618</v>
      </c>
      <c r="E1812" t="s">
        <v>1779</v>
      </c>
      <c r="F1812">
        <v>1</v>
      </c>
      <c r="G1812">
        <v>617.4</v>
      </c>
      <c r="H1812">
        <v>0.21</v>
      </c>
      <c r="I1812" t="s">
        <v>1824</v>
      </c>
      <c r="J1812">
        <v>487.74599999999998</v>
      </c>
    </row>
    <row r="1813" spans="1:10" x14ac:dyDescent="0.3">
      <c r="A1813" t="s">
        <v>3637</v>
      </c>
      <c r="B1813" s="2">
        <v>45534</v>
      </c>
      <c r="C1813" t="s">
        <v>496</v>
      </c>
      <c r="D1813" t="s">
        <v>1654</v>
      </c>
      <c r="E1813" t="s">
        <v>1757</v>
      </c>
      <c r="F1813">
        <v>3</v>
      </c>
      <c r="G1813">
        <v>841.47</v>
      </c>
      <c r="H1813">
        <v>0.15</v>
      </c>
      <c r="I1813" t="s">
        <v>1829</v>
      </c>
      <c r="J1813">
        <v>2145.7485000000001</v>
      </c>
    </row>
    <row r="1814" spans="1:10" x14ac:dyDescent="0.3">
      <c r="A1814" t="s">
        <v>3638</v>
      </c>
      <c r="B1814" s="2">
        <v>45334</v>
      </c>
      <c r="C1814" t="s">
        <v>221</v>
      </c>
      <c r="D1814" t="s">
        <v>1590</v>
      </c>
      <c r="E1814" t="s">
        <v>1797</v>
      </c>
      <c r="F1814">
        <v>2</v>
      </c>
      <c r="G1814">
        <v>960.41</v>
      </c>
      <c r="H1814">
        <v>0.18</v>
      </c>
      <c r="I1814" t="s">
        <v>1824</v>
      </c>
      <c r="J1814">
        <v>1575.0724</v>
      </c>
    </row>
    <row r="1815" spans="1:10" x14ac:dyDescent="0.3">
      <c r="A1815" t="s">
        <v>3639</v>
      </c>
      <c r="B1815" s="2">
        <v>45289</v>
      </c>
      <c r="C1815" t="s">
        <v>1395</v>
      </c>
      <c r="D1815" t="s">
        <v>1698</v>
      </c>
      <c r="E1815" t="s">
        <v>1810</v>
      </c>
      <c r="F1815">
        <v>3</v>
      </c>
      <c r="G1815">
        <v>717.22</v>
      </c>
      <c r="H1815">
        <v>0.24</v>
      </c>
      <c r="I1815" t="s">
        <v>1826</v>
      </c>
      <c r="J1815">
        <v>1635.2616</v>
      </c>
    </row>
    <row r="1816" spans="1:10" x14ac:dyDescent="0.3">
      <c r="A1816" t="s">
        <v>3640</v>
      </c>
      <c r="B1816" s="2">
        <v>45832</v>
      </c>
      <c r="C1816" t="s">
        <v>402</v>
      </c>
      <c r="D1816" t="s">
        <v>1572</v>
      </c>
      <c r="E1816" t="s">
        <v>1752</v>
      </c>
      <c r="F1816">
        <v>1</v>
      </c>
      <c r="G1816">
        <v>281.83</v>
      </c>
      <c r="H1816">
        <v>0.16</v>
      </c>
      <c r="I1816" t="s">
        <v>1829</v>
      </c>
      <c r="J1816">
        <v>236.7372</v>
      </c>
    </row>
    <row r="1817" spans="1:10" x14ac:dyDescent="0.3">
      <c r="A1817" t="s">
        <v>3641</v>
      </c>
      <c r="B1817" s="2">
        <v>45400</v>
      </c>
      <c r="C1817" t="s">
        <v>666</v>
      </c>
      <c r="D1817" t="s">
        <v>1666</v>
      </c>
      <c r="E1817" t="s">
        <v>1799</v>
      </c>
      <c r="F1817">
        <v>1</v>
      </c>
      <c r="G1817">
        <v>509.08</v>
      </c>
      <c r="H1817">
        <v>0.04</v>
      </c>
      <c r="I1817" t="s">
        <v>1826</v>
      </c>
      <c r="J1817">
        <v>488.71679999999998</v>
      </c>
    </row>
    <row r="1818" spans="1:10" x14ac:dyDescent="0.3">
      <c r="A1818" t="s">
        <v>3642</v>
      </c>
      <c r="B1818" s="2">
        <v>45930</v>
      </c>
      <c r="C1818" t="s">
        <v>1246</v>
      </c>
      <c r="D1818" t="s">
        <v>1740</v>
      </c>
      <c r="E1818" t="s">
        <v>1761</v>
      </c>
      <c r="F1818">
        <v>4</v>
      </c>
      <c r="G1818">
        <v>827.09</v>
      </c>
      <c r="H1818">
        <v>0.3</v>
      </c>
      <c r="I1818" t="s">
        <v>1824</v>
      </c>
      <c r="J1818">
        <v>2315.8519999999999</v>
      </c>
    </row>
    <row r="1819" spans="1:10" x14ac:dyDescent="0.3">
      <c r="A1819" t="s">
        <v>3643</v>
      </c>
      <c r="B1819" s="2">
        <v>45935</v>
      </c>
      <c r="C1819" t="s">
        <v>684</v>
      </c>
      <c r="D1819" t="s">
        <v>1606</v>
      </c>
      <c r="E1819" t="s">
        <v>1769</v>
      </c>
      <c r="F1819">
        <v>2</v>
      </c>
      <c r="G1819">
        <v>823.36</v>
      </c>
      <c r="H1819">
        <v>0.23</v>
      </c>
      <c r="I1819" t="s">
        <v>1824</v>
      </c>
      <c r="J1819">
        <v>1267.9744000000001</v>
      </c>
    </row>
    <row r="1820" spans="1:10" x14ac:dyDescent="0.3">
      <c r="A1820" t="s">
        <v>3644</v>
      </c>
      <c r="B1820" s="2">
        <v>45814</v>
      </c>
      <c r="C1820" t="s">
        <v>467</v>
      </c>
      <c r="D1820" t="s">
        <v>1600</v>
      </c>
      <c r="E1820" t="s">
        <v>1773</v>
      </c>
      <c r="F1820">
        <v>4</v>
      </c>
      <c r="G1820">
        <v>282.18</v>
      </c>
      <c r="H1820">
        <v>0.13</v>
      </c>
      <c r="I1820" t="s">
        <v>1829</v>
      </c>
      <c r="J1820">
        <v>981.9864</v>
      </c>
    </row>
    <row r="1821" spans="1:10" x14ac:dyDescent="0.3">
      <c r="A1821" t="s">
        <v>3645</v>
      </c>
      <c r="B1821" s="2">
        <v>45323</v>
      </c>
      <c r="C1821" t="s">
        <v>571</v>
      </c>
      <c r="D1821" t="s">
        <v>1590</v>
      </c>
      <c r="E1821" t="s">
        <v>1757</v>
      </c>
      <c r="F1821">
        <v>1</v>
      </c>
      <c r="G1821">
        <v>486.39</v>
      </c>
      <c r="H1821">
        <v>0.09</v>
      </c>
      <c r="I1821" t="s">
        <v>1829</v>
      </c>
      <c r="J1821">
        <v>442.61489999999998</v>
      </c>
    </row>
    <row r="1822" spans="1:10" x14ac:dyDescent="0.3">
      <c r="A1822" t="s">
        <v>3646</v>
      </c>
      <c r="B1822" s="2">
        <v>45312</v>
      </c>
      <c r="C1822" t="s">
        <v>172</v>
      </c>
      <c r="D1822" t="s">
        <v>1584</v>
      </c>
      <c r="E1822" t="s">
        <v>1766</v>
      </c>
      <c r="F1822">
        <v>2</v>
      </c>
      <c r="G1822">
        <v>603.62</v>
      </c>
      <c r="H1822">
        <v>0.18</v>
      </c>
      <c r="I1822" t="s">
        <v>1829</v>
      </c>
      <c r="J1822">
        <v>989.93680000000006</v>
      </c>
    </row>
    <row r="1823" spans="1:10" x14ac:dyDescent="0.3">
      <c r="A1823" t="s">
        <v>3647</v>
      </c>
      <c r="B1823" s="2">
        <v>45554</v>
      </c>
      <c r="C1823" t="s">
        <v>496</v>
      </c>
      <c r="D1823" t="s">
        <v>1622</v>
      </c>
      <c r="E1823" t="s">
        <v>1782</v>
      </c>
      <c r="F1823">
        <v>3</v>
      </c>
      <c r="G1823">
        <v>204.17</v>
      </c>
      <c r="H1823">
        <v>0.1</v>
      </c>
      <c r="I1823" t="s">
        <v>1826</v>
      </c>
      <c r="J1823">
        <v>551.25900000000001</v>
      </c>
    </row>
    <row r="1824" spans="1:10" x14ac:dyDescent="0.3">
      <c r="A1824" t="s">
        <v>3648</v>
      </c>
      <c r="B1824" s="2">
        <v>45310</v>
      </c>
      <c r="C1824" t="s">
        <v>467</v>
      </c>
      <c r="D1824" t="s">
        <v>1562</v>
      </c>
      <c r="E1824" t="s">
        <v>1801</v>
      </c>
      <c r="F1824">
        <v>1</v>
      </c>
      <c r="G1824">
        <v>43.58</v>
      </c>
      <c r="H1824">
        <v>0.01</v>
      </c>
      <c r="I1824" t="s">
        <v>1829</v>
      </c>
      <c r="J1824">
        <v>43.144199999999998</v>
      </c>
    </row>
    <row r="1825" spans="1:10" x14ac:dyDescent="0.3">
      <c r="A1825" t="s">
        <v>3649</v>
      </c>
      <c r="B1825" s="2">
        <v>45594</v>
      </c>
      <c r="C1825" t="s">
        <v>1044</v>
      </c>
      <c r="D1825" t="s">
        <v>1642</v>
      </c>
      <c r="E1825" t="s">
        <v>1761</v>
      </c>
      <c r="F1825">
        <v>3</v>
      </c>
      <c r="G1825">
        <v>469.33</v>
      </c>
      <c r="H1825">
        <v>0.14000000000000001</v>
      </c>
      <c r="I1825" t="s">
        <v>1826</v>
      </c>
      <c r="J1825">
        <v>1210.8714</v>
      </c>
    </row>
    <row r="1826" spans="1:10" x14ac:dyDescent="0.3">
      <c r="A1826" t="s">
        <v>3650</v>
      </c>
      <c r="B1826" s="2">
        <v>45840</v>
      </c>
      <c r="C1826" t="s">
        <v>681</v>
      </c>
      <c r="D1826" t="s">
        <v>1562</v>
      </c>
      <c r="E1826" t="s">
        <v>1782</v>
      </c>
      <c r="F1826">
        <v>4</v>
      </c>
      <c r="G1826">
        <v>836.23</v>
      </c>
      <c r="H1826">
        <v>0.12</v>
      </c>
      <c r="I1826" t="s">
        <v>1824</v>
      </c>
      <c r="J1826">
        <v>2943.5295999999998</v>
      </c>
    </row>
    <row r="1827" spans="1:10" x14ac:dyDescent="0.3">
      <c r="A1827" t="s">
        <v>3651</v>
      </c>
      <c r="B1827" s="2">
        <v>45549</v>
      </c>
      <c r="C1827" t="s">
        <v>589</v>
      </c>
      <c r="D1827" t="s">
        <v>1682</v>
      </c>
      <c r="E1827" t="s">
        <v>1813</v>
      </c>
      <c r="F1827">
        <v>2</v>
      </c>
      <c r="G1827">
        <v>661.53</v>
      </c>
      <c r="H1827">
        <v>0.2</v>
      </c>
      <c r="I1827" t="s">
        <v>1826</v>
      </c>
      <c r="J1827">
        <v>1058.4480000000001</v>
      </c>
    </row>
    <row r="1828" spans="1:10" x14ac:dyDescent="0.3">
      <c r="A1828" t="s">
        <v>3652</v>
      </c>
      <c r="B1828" s="2">
        <v>45903</v>
      </c>
      <c r="C1828" t="s">
        <v>411</v>
      </c>
      <c r="D1828" t="s">
        <v>1660</v>
      </c>
      <c r="E1828" t="s">
        <v>1804</v>
      </c>
      <c r="F1828">
        <v>3</v>
      </c>
      <c r="G1828">
        <v>753.47</v>
      </c>
      <c r="H1828">
        <v>0.25</v>
      </c>
      <c r="I1828" t="s">
        <v>1826</v>
      </c>
      <c r="J1828">
        <v>1695.3074999999999</v>
      </c>
    </row>
    <row r="1829" spans="1:10" x14ac:dyDescent="0.3">
      <c r="A1829" t="s">
        <v>3653</v>
      </c>
      <c r="B1829" s="2">
        <v>45673</v>
      </c>
      <c r="C1829" t="s">
        <v>523</v>
      </c>
      <c r="D1829" t="s">
        <v>1676</v>
      </c>
      <c r="E1829" t="s">
        <v>1752</v>
      </c>
      <c r="F1829">
        <v>3</v>
      </c>
      <c r="G1829">
        <v>713.95</v>
      </c>
      <c r="H1829">
        <v>0</v>
      </c>
      <c r="I1829" t="s">
        <v>1824</v>
      </c>
      <c r="J1829">
        <v>2141.85</v>
      </c>
    </row>
    <row r="1830" spans="1:10" x14ac:dyDescent="0.3">
      <c r="A1830" t="s">
        <v>3654</v>
      </c>
      <c r="B1830" s="2">
        <v>45395</v>
      </c>
      <c r="C1830" t="s">
        <v>353</v>
      </c>
      <c r="D1830" t="s">
        <v>1570</v>
      </c>
      <c r="E1830" t="s">
        <v>1773</v>
      </c>
      <c r="F1830">
        <v>3</v>
      </c>
      <c r="G1830">
        <v>596</v>
      </c>
      <c r="H1830">
        <v>0.28000000000000003</v>
      </c>
      <c r="I1830" t="s">
        <v>1829</v>
      </c>
      <c r="J1830">
        <v>1287.3599999999999</v>
      </c>
    </row>
    <row r="1831" spans="1:10" x14ac:dyDescent="0.3">
      <c r="A1831" t="s">
        <v>3655</v>
      </c>
      <c r="B1831" s="2">
        <v>45379</v>
      </c>
      <c r="C1831" t="s">
        <v>1050</v>
      </c>
      <c r="D1831" t="s">
        <v>1565</v>
      </c>
      <c r="E1831" t="s">
        <v>1786</v>
      </c>
      <c r="F1831">
        <v>2</v>
      </c>
      <c r="G1831">
        <v>169.46</v>
      </c>
      <c r="H1831">
        <v>0.03</v>
      </c>
      <c r="I1831" t="s">
        <v>1826</v>
      </c>
      <c r="J1831">
        <v>328.75240000000002</v>
      </c>
    </row>
    <row r="1832" spans="1:10" x14ac:dyDescent="0.3">
      <c r="A1832" t="s">
        <v>3656</v>
      </c>
      <c r="B1832" s="2">
        <v>45860</v>
      </c>
      <c r="C1832" t="s">
        <v>948</v>
      </c>
      <c r="D1832" t="s">
        <v>1678</v>
      </c>
      <c r="E1832" t="s">
        <v>1799</v>
      </c>
      <c r="F1832">
        <v>4</v>
      </c>
      <c r="G1832">
        <v>611.91999999999996</v>
      </c>
      <c r="H1832">
        <v>0.2</v>
      </c>
      <c r="I1832" t="s">
        <v>1826</v>
      </c>
      <c r="J1832">
        <v>1958.144</v>
      </c>
    </row>
    <row r="1833" spans="1:10" x14ac:dyDescent="0.3">
      <c r="A1833" t="s">
        <v>3657</v>
      </c>
      <c r="B1833" s="2">
        <v>45704</v>
      </c>
      <c r="C1833" t="s">
        <v>23</v>
      </c>
      <c r="D1833" t="s">
        <v>1696</v>
      </c>
      <c r="E1833" t="s">
        <v>1801</v>
      </c>
      <c r="F1833">
        <v>2</v>
      </c>
      <c r="G1833">
        <v>25.3</v>
      </c>
      <c r="H1833">
        <v>0.21</v>
      </c>
      <c r="I1833" t="s">
        <v>1824</v>
      </c>
      <c r="J1833">
        <v>39.973999999999997</v>
      </c>
    </row>
    <row r="1834" spans="1:10" x14ac:dyDescent="0.3">
      <c r="A1834" t="s">
        <v>3658</v>
      </c>
      <c r="B1834" s="2">
        <v>45327</v>
      </c>
      <c r="C1834" t="s">
        <v>1343</v>
      </c>
      <c r="D1834" t="s">
        <v>1694</v>
      </c>
      <c r="E1834" t="s">
        <v>1789</v>
      </c>
      <c r="F1834">
        <v>4</v>
      </c>
      <c r="G1834">
        <v>166.93</v>
      </c>
      <c r="H1834">
        <v>0.02</v>
      </c>
      <c r="I1834" t="s">
        <v>1826</v>
      </c>
      <c r="J1834">
        <v>654.36559999999997</v>
      </c>
    </row>
    <row r="1835" spans="1:10" x14ac:dyDescent="0.3">
      <c r="A1835" t="s">
        <v>3659</v>
      </c>
      <c r="B1835" s="2">
        <v>45721</v>
      </c>
      <c r="C1835" t="s">
        <v>890</v>
      </c>
      <c r="D1835" t="s">
        <v>1668</v>
      </c>
      <c r="E1835" t="s">
        <v>1792</v>
      </c>
      <c r="F1835">
        <v>4</v>
      </c>
      <c r="G1835">
        <v>861.55</v>
      </c>
      <c r="H1835">
        <v>0.12</v>
      </c>
      <c r="I1835" t="s">
        <v>1824</v>
      </c>
      <c r="J1835">
        <v>3032.6559999999999</v>
      </c>
    </row>
    <row r="1836" spans="1:10" x14ac:dyDescent="0.3">
      <c r="A1836" t="s">
        <v>3660</v>
      </c>
      <c r="B1836" s="2">
        <v>45842</v>
      </c>
      <c r="C1836" t="s">
        <v>1127</v>
      </c>
      <c r="D1836" t="s">
        <v>1634</v>
      </c>
      <c r="E1836" t="s">
        <v>1773</v>
      </c>
      <c r="F1836">
        <v>3</v>
      </c>
      <c r="G1836">
        <v>56.17</v>
      </c>
      <c r="H1836">
        <v>0.01</v>
      </c>
      <c r="I1836" t="s">
        <v>1829</v>
      </c>
      <c r="J1836">
        <v>166.82490000000001</v>
      </c>
    </row>
    <row r="1837" spans="1:10" x14ac:dyDescent="0.3">
      <c r="A1837" t="s">
        <v>3661</v>
      </c>
      <c r="B1837" s="2">
        <v>45862</v>
      </c>
      <c r="C1837" t="s">
        <v>849</v>
      </c>
      <c r="D1837" t="s">
        <v>1578</v>
      </c>
      <c r="E1837" t="s">
        <v>1813</v>
      </c>
      <c r="F1837">
        <v>1</v>
      </c>
      <c r="G1837">
        <v>582.29</v>
      </c>
      <c r="H1837">
        <v>0.2</v>
      </c>
      <c r="I1837" t="s">
        <v>1824</v>
      </c>
      <c r="J1837">
        <v>465.83199999999999</v>
      </c>
    </row>
    <row r="1838" spans="1:10" x14ac:dyDescent="0.3">
      <c r="A1838" t="s">
        <v>3662</v>
      </c>
      <c r="B1838" s="2">
        <v>45681</v>
      </c>
      <c r="C1838" t="s">
        <v>833</v>
      </c>
      <c r="D1838" t="s">
        <v>1714</v>
      </c>
      <c r="E1838" t="s">
        <v>1752</v>
      </c>
      <c r="F1838">
        <v>3</v>
      </c>
      <c r="G1838">
        <v>63.96</v>
      </c>
      <c r="H1838">
        <v>0.02</v>
      </c>
      <c r="I1838" t="s">
        <v>1824</v>
      </c>
      <c r="J1838">
        <v>188.04239999999999</v>
      </c>
    </row>
    <row r="1839" spans="1:10" x14ac:dyDescent="0.3">
      <c r="A1839" t="s">
        <v>3663</v>
      </c>
      <c r="B1839" s="2">
        <v>45392</v>
      </c>
      <c r="C1839" t="s">
        <v>241</v>
      </c>
      <c r="D1839" t="s">
        <v>1565</v>
      </c>
      <c r="E1839" t="s">
        <v>1794</v>
      </c>
      <c r="F1839">
        <v>1</v>
      </c>
      <c r="G1839">
        <v>829.83</v>
      </c>
      <c r="H1839">
        <v>0.26</v>
      </c>
      <c r="I1839" t="s">
        <v>1829</v>
      </c>
      <c r="J1839">
        <v>614.07420000000002</v>
      </c>
    </row>
    <row r="1840" spans="1:10" x14ac:dyDescent="0.3">
      <c r="A1840" t="s">
        <v>3664</v>
      </c>
      <c r="B1840" s="2">
        <v>45586</v>
      </c>
      <c r="C1840" t="s">
        <v>1157</v>
      </c>
      <c r="D1840" t="s">
        <v>1616</v>
      </c>
      <c r="E1840" t="s">
        <v>1804</v>
      </c>
      <c r="F1840">
        <v>2</v>
      </c>
      <c r="G1840">
        <v>858.15</v>
      </c>
      <c r="H1840">
        <v>0.03</v>
      </c>
      <c r="I1840" t="s">
        <v>1824</v>
      </c>
      <c r="J1840">
        <v>1664.8109999999999</v>
      </c>
    </row>
    <row r="1841" spans="1:10" x14ac:dyDescent="0.3">
      <c r="A1841" t="s">
        <v>3665</v>
      </c>
      <c r="B1841" s="2">
        <v>45340</v>
      </c>
      <c r="C1841" t="s">
        <v>1124</v>
      </c>
      <c r="D1841" t="s">
        <v>1694</v>
      </c>
      <c r="E1841" t="s">
        <v>1797</v>
      </c>
      <c r="F1841">
        <v>3</v>
      </c>
      <c r="G1841">
        <v>717.32</v>
      </c>
      <c r="H1841">
        <v>0.23</v>
      </c>
      <c r="I1841" t="s">
        <v>1829</v>
      </c>
      <c r="J1841">
        <v>1657.0092</v>
      </c>
    </row>
    <row r="1842" spans="1:10" x14ac:dyDescent="0.3">
      <c r="A1842" t="s">
        <v>3666</v>
      </c>
      <c r="B1842" s="2">
        <v>45853</v>
      </c>
      <c r="C1842" t="s">
        <v>1328</v>
      </c>
      <c r="D1842" t="s">
        <v>1714</v>
      </c>
      <c r="E1842" t="s">
        <v>1794</v>
      </c>
      <c r="F1842">
        <v>1</v>
      </c>
      <c r="G1842">
        <v>163.19999999999999</v>
      </c>
      <c r="H1842">
        <v>0.22</v>
      </c>
      <c r="I1842" t="s">
        <v>1826</v>
      </c>
      <c r="J1842">
        <v>127.29600000000001</v>
      </c>
    </row>
    <row r="1843" spans="1:10" x14ac:dyDescent="0.3">
      <c r="A1843" t="s">
        <v>3667</v>
      </c>
      <c r="B1843" s="2">
        <v>45489</v>
      </c>
      <c r="C1843" t="s">
        <v>435</v>
      </c>
      <c r="D1843" t="s">
        <v>1710</v>
      </c>
      <c r="E1843" t="s">
        <v>1794</v>
      </c>
      <c r="F1843">
        <v>2</v>
      </c>
      <c r="G1843">
        <v>966.71</v>
      </c>
      <c r="H1843">
        <v>0.11</v>
      </c>
      <c r="I1843" t="s">
        <v>1824</v>
      </c>
      <c r="J1843">
        <v>1720.7438</v>
      </c>
    </row>
    <row r="1844" spans="1:10" x14ac:dyDescent="0.3">
      <c r="A1844" t="s">
        <v>3668</v>
      </c>
      <c r="B1844" s="2">
        <v>45761</v>
      </c>
      <c r="C1844" t="s">
        <v>1092</v>
      </c>
      <c r="D1844" t="s">
        <v>1618</v>
      </c>
      <c r="E1844" t="s">
        <v>1797</v>
      </c>
      <c r="F1844">
        <v>2</v>
      </c>
      <c r="G1844">
        <v>873.94</v>
      </c>
      <c r="H1844">
        <v>0.14000000000000001</v>
      </c>
      <c r="I1844" t="s">
        <v>1829</v>
      </c>
      <c r="J1844">
        <v>1503.1768</v>
      </c>
    </row>
    <row r="1845" spans="1:10" x14ac:dyDescent="0.3">
      <c r="A1845" t="s">
        <v>3669</v>
      </c>
      <c r="B1845" s="2">
        <v>45379</v>
      </c>
      <c r="C1845" t="s">
        <v>502</v>
      </c>
      <c r="D1845" t="s">
        <v>1543</v>
      </c>
      <c r="E1845" t="s">
        <v>1766</v>
      </c>
      <c r="F1845">
        <v>1</v>
      </c>
      <c r="G1845">
        <v>140.24</v>
      </c>
      <c r="H1845">
        <v>0.27</v>
      </c>
      <c r="I1845" t="s">
        <v>1824</v>
      </c>
      <c r="J1845">
        <v>102.37520000000001</v>
      </c>
    </row>
    <row r="1846" spans="1:10" x14ac:dyDescent="0.3">
      <c r="A1846" t="s">
        <v>3670</v>
      </c>
      <c r="B1846" s="2">
        <v>45716</v>
      </c>
      <c r="C1846" t="s">
        <v>657</v>
      </c>
      <c r="D1846" t="s">
        <v>1634</v>
      </c>
      <c r="E1846" t="s">
        <v>1773</v>
      </c>
      <c r="F1846">
        <v>2</v>
      </c>
      <c r="G1846">
        <v>549.91999999999996</v>
      </c>
      <c r="H1846">
        <v>0.28000000000000003</v>
      </c>
      <c r="I1846" t="s">
        <v>1824</v>
      </c>
      <c r="J1846">
        <v>791.88479999999993</v>
      </c>
    </row>
    <row r="1847" spans="1:10" x14ac:dyDescent="0.3">
      <c r="A1847" t="s">
        <v>3671</v>
      </c>
      <c r="B1847" s="2">
        <v>45364</v>
      </c>
      <c r="C1847" t="s">
        <v>390</v>
      </c>
      <c r="D1847" t="s">
        <v>1582</v>
      </c>
      <c r="E1847" t="s">
        <v>1773</v>
      </c>
      <c r="F1847">
        <v>4</v>
      </c>
      <c r="G1847">
        <v>715.88</v>
      </c>
      <c r="H1847">
        <v>0.19</v>
      </c>
      <c r="I1847" t="s">
        <v>1826</v>
      </c>
      <c r="J1847">
        <v>2319.4512</v>
      </c>
    </row>
    <row r="1848" spans="1:10" x14ac:dyDescent="0.3">
      <c r="A1848" t="s">
        <v>3672</v>
      </c>
      <c r="B1848" s="2">
        <v>45752</v>
      </c>
      <c r="C1848" t="s">
        <v>1160</v>
      </c>
      <c r="D1848" t="s">
        <v>1549</v>
      </c>
      <c r="E1848" t="s">
        <v>1782</v>
      </c>
      <c r="F1848">
        <v>3</v>
      </c>
      <c r="G1848">
        <v>591.9</v>
      </c>
      <c r="H1848">
        <v>0.27</v>
      </c>
      <c r="I1848" t="s">
        <v>1824</v>
      </c>
      <c r="J1848">
        <v>1296.261</v>
      </c>
    </row>
    <row r="1849" spans="1:10" x14ac:dyDescent="0.3">
      <c r="A1849" t="s">
        <v>3673</v>
      </c>
      <c r="B1849" s="2">
        <v>45883</v>
      </c>
      <c r="C1849" t="s">
        <v>1172</v>
      </c>
      <c r="D1849" t="s">
        <v>1592</v>
      </c>
      <c r="E1849" t="s">
        <v>1789</v>
      </c>
      <c r="F1849">
        <v>2</v>
      </c>
      <c r="G1849">
        <v>523.14</v>
      </c>
      <c r="H1849">
        <v>0.13</v>
      </c>
      <c r="I1849" t="s">
        <v>1826</v>
      </c>
      <c r="J1849">
        <v>910.2636</v>
      </c>
    </row>
    <row r="1850" spans="1:10" x14ac:dyDescent="0.3">
      <c r="A1850" t="s">
        <v>3674</v>
      </c>
      <c r="B1850" s="2">
        <v>45477</v>
      </c>
      <c r="C1850" t="s">
        <v>730</v>
      </c>
      <c r="D1850" t="s">
        <v>1686</v>
      </c>
      <c r="E1850" t="s">
        <v>1799</v>
      </c>
      <c r="F1850">
        <v>2</v>
      </c>
      <c r="G1850">
        <v>478.62</v>
      </c>
      <c r="H1850">
        <v>0.17</v>
      </c>
      <c r="I1850" t="s">
        <v>1829</v>
      </c>
      <c r="J1850">
        <v>794.50919999999996</v>
      </c>
    </row>
    <row r="1851" spans="1:10" x14ac:dyDescent="0.3">
      <c r="A1851" t="s">
        <v>3675</v>
      </c>
      <c r="B1851" s="2">
        <v>45556</v>
      </c>
      <c r="C1851" t="s">
        <v>945</v>
      </c>
      <c r="D1851" t="s">
        <v>1712</v>
      </c>
      <c r="E1851" t="s">
        <v>1757</v>
      </c>
      <c r="F1851">
        <v>4</v>
      </c>
      <c r="G1851">
        <v>740.5</v>
      </c>
      <c r="H1851">
        <v>0.17</v>
      </c>
      <c r="I1851" t="s">
        <v>1826</v>
      </c>
      <c r="J1851">
        <v>2458.46</v>
      </c>
    </row>
    <row r="1852" spans="1:10" x14ac:dyDescent="0.3">
      <c r="A1852" t="s">
        <v>3676</v>
      </c>
      <c r="B1852" s="2">
        <v>45465</v>
      </c>
      <c r="C1852" t="s">
        <v>393</v>
      </c>
      <c r="D1852" t="s">
        <v>1640</v>
      </c>
      <c r="E1852" t="s">
        <v>1761</v>
      </c>
      <c r="F1852">
        <v>1</v>
      </c>
      <c r="G1852">
        <v>780.24</v>
      </c>
      <c r="H1852">
        <v>0.04</v>
      </c>
      <c r="I1852" t="s">
        <v>1829</v>
      </c>
      <c r="J1852">
        <v>749.03039999999999</v>
      </c>
    </row>
    <row r="1853" spans="1:10" x14ac:dyDescent="0.3">
      <c r="A1853" t="s">
        <v>3677</v>
      </c>
      <c r="B1853" s="2">
        <v>45552</v>
      </c>
      <c r="C1853" t="s">
        <v>378</v>
      </c>
      <c r="D1853" t="s">
        <v>1688</v>
      </c>
      <c r="E1853" t="s">
        <v>1804</v>
      </c>
      <c r="F1853">
        <v>4</v>
      </c>
      <c r="G1853">
        <v>579.24</v>
      </c>
      <c r="H1853">
        <v>0.04</v>
      </c>
      <c r="I1853" t="s">
        <v>1829</v>
      </c>
      <c r="J1853">
        <v>2224.2815999999998</v>
      </c>
    </row>
    <row r="1854" spans="1:10" x14ac:dyDescent="0.3">
      <c r="A1854" t="s">
        <v>3678</v>
      </c>
      <c r="B1854" s="2">
        <v>45635</v>
      </c>
      <c r="C1854" t="s">
        <v>1160</v>
      </c>
      <c r="D1854" t="s">
        <v>1546</v>
      </c>
      <c r="E1854" t="s">
        <v>1761</v>
      </c>
      <c r="F1854">
        <v>3</v>
      </c>
      <c r="G1854">
        <v>268.95</v>
      </c>
      <c r="H1854">
        <v>0.04</v>
      </c>
      <c r="I1854" t="s">
        <v>1826</v>
      </c>
      <c r="J1854">
        <v>774.57599999999991</v>
      </c>
    </row>
    <row r="1855" spans="1:10" x14ac:dyDescent="0.3">
      <c r="A1855" t="s">
        <v>3679</v>
      </c>
      <c r="B1855" s="2">
        <v>45740</v>
      </c>
      <c r="C1855" t="s">
        <v>963</v>
      </c>
      <c r="D1855" t="s">
        <v>1555</v>
      </c>
      <c r="E1855" t="s">
        <v>1769</v>
      </c>
      <c r="F1855">
        <v>1</v>
      </c>
      <c r="G1855">
        <v>47.47</v>
      </c>
      <c r="H1855">
        <v>0.28000000000000003</v>
      </c>
      <c r="I1855" t="s">
        <v>1824</v>
      </c>
      <c r="J1855">
        <v>34.178400000000003</v>
      </c>
    </row>
    <row r="1856" spans="1:10" x14ac:dyDescent="0.3">
      <c r="A1856" t="s">
        <v>3680</v>
      </c>
      <c r="B1856" s="2">
        <v>45796</v>
      </c>
      <c r="C1856" t="s">
        <v>821</v>
      </c>
      <c r="D1856" t="s">
        <v>1614</v>
      </c>
      <c r="E1856" t="s">
        <v>1807</v>
      </c>
      <c r="F1856">
        <v>3</v>
      </c>
      <c r="G1856">
        <v>858.81</v>
      </c>
      <c r="H1856">
        <v>7.0000000000000007E-2</v>
      </c>
      <c r="I1856" t="s">
        <v>1824</v>
      </c>
      <c r="J1856">
        <v>2396.0799000000002</v>
      </c>
    </row>
    <row r="1857" spans="1:10" x14ac:dyDescent="0.3">
      <c r="A1857" t="s">
        <v>3681</v>
      </c>
      <c r="B1857" s="2">
        <v>45710</v>
      </c>
      <c r="C1857" t="s">
        <v>978</v>
      </c>
      <c r="D1857" t="s">
        <v>1586</v>
      </c>
      <c r="E1857" t="s">
        <v>1789</v>
      </c>
      <c r="F1857">
        <v>3</v>
      </c>
      <c r="G1857">
        <v>569.98</v>
      </c>
      <c r="H1857">
        <v>0.05</v>
      </c>
      <c r="I1857" t="s">
        <v>1824</v>
      </c>
      <c r="J1857">
        <v>1624.443</v>
      </c>
    </row>
    <row r="1858" spans="1:10" x14ac:dyDescent="0.3">
      <c r="A1858" t="s">
        <v>3682</v>
      </c>
      <c r="B1858" s="2">
        <v>45596</v>
      </c>
      <c r="C1858" t="s">
        <v>1029</v>
      </c>
      <c r="D1858" t="s">
        <v>1696</v>
      </c>
      <c r="E1858" t="s">
        <v>1794</v>
      </c>
      <c r="F1858">
        <v>3</v>
      </c>
      <c r="G1858">
        <v>306.52</v>
      </c>
      <c r="H1858">
        <v>0.01</v>
      </c>
      <c r="I1858" t="s">
        <v>1829</v>
      </c>
      <c r="J1858">
        <v>910.36439999999993</v>
      </c>
    </row>
    <row r="1859" spans="1:10" x14ac:dyDescent="0.3">
      <c r="A1859" t="s">
        <v>3683</v>
      </c>
      <c r="B1859" s="2">
        <v>45354</v>
      </c>
      <c r="C1859" t="s">
        <v>238</v>
      </c>
      <c r="D1859" t="s">
        <v>1660</v>
      </c>
      <c r="E1859" t="s">
        <v>1797</v>
      </c>
      <c r="F1859">
        <v>3</v>
      </c>
      <c r="G1859">
        <v>184.67</v>
      </c>
      <c r="H1859">
        <v>0.03</v>
      </c>
      <c r="I1859" t="s">
        <v>1829</v>
      </c>
      <c r="J1859">
        <v>537.38969999999995</v>
      </c>
    </row>
    <row r="1860" spans="1:10" x14ac:dyDescent="0.3">
      <c r="A1860" t="s">
        <v>3684</v>
      </c>
      <c r="B1860" s="2">
        <v>45428</v>
      </c>
      <c r="C1860" t="s">
        <v>1484</v>
      </c>
      <c r="D1860" t="s">
        <v>1600</v>
      </c>
      <c r="E1860" t="s">
        <v>1773</v>
      </c>
      <c r="F1860">
        <v>4</v>
      </c>
      <c r="G1860">
        <v>189.56</v>
      </c>
      <c r="H1860">
        <v>0</v>
      </c>
      <c r="I1860" t="s">
        <v>1829</v>
      </c>
      <c r="J1860">
        <v>758.24</v>
      </c>
    </row>
    <row r="1861" spans="1:10" x14ac:dyDescent="0.3">
      <c r="A1861" t="s">
        <v>3685</v>
      </c>
      <c r="B1861" s="2">
        <v>45511</v>
      </c>
      <c r="C1861" t="s">
        <v>678</v>
      </c>
      <c r="D1861" t="s">
        <v>1698</v>
      </c>
      <c r="E1861" t="s">
        <v>1773</v>
      </c>
      <c r="F1861">
        <v>1</v>
      </c>
      <c r="G1861">
        <v>805.24</v>
      </c>
      <c r="H1861">
        <v>0.04</v>
      </c>
      <c r="I1861" t="s">
        <v>1826</v>
      </c>
      <c r="J1861">
        <v>773.03039999999999</v>
      </c>
    </row>
    <row r="1862" spans="1:10" x14ac:dyDescent="0.3">
      <c r="A1862" t="s">
        <v>3686</v>
      </c>
      <c r="B1862" s="2">
        <v>45549</v>
      </c>
      <c r="C1862" t="s">
        <v>619</v>
      </c>
      <c r="D1862" t="s">
        <v>1656</v>
      </c>
      <c r="E1862" t="s">
        <v>1807</v>
      </c>
      <c r="F1862">
        <v>3</v>
      </c>
      <c r="G1862">
        <v>683.74</v>
      </c>
      <c r="H1862">
        <v>0.24</v>
      </c>
      <c r="I1862" t="s">
        <v>1824</v>
      </c>
      <c r="J1862">
        <v>1558.9272000000001</v>
      </c>
    </row>
    <row r="1863" spans="1:10" x14ac:dyDescent="0.3">
      <c r="A1863" t="s">
        <v>3687</v>
      </c>
      <c r="B1863" s="2">
        <v>45573</v>
      </c>
      <c r="C1863" t="s">
        <v>684</v>
      </c>
      <c r="D1863" t="s">
        <v>1660</v>
      </c>
      <c r="E1863" t="s">
        <v>1810</v>
      </c>
      <c r="F1863">
        <v>3</v>
      </c>
      <c r="G1863">
        <v>439.21</v>
      </c>
      <c r="H1863">
        <v>0.28000000000000003</v>
      </c>
      <c r="I1863" t="s">
        <v>1829</v>
      </c>
      <c r="J1863">
        <v>948.69359999999983</v>
      </c>
    </row>
    <row r="1864" spans="1:10" x14ac:dyDescent="0.3">
      <c r="A1864" t="s">
        <v>3688</v>
      </c>
      <c r="B1864" s="2">
        <v>45904</v>
      </c>
      <c r="C1864" t="s">
        <v>414</v>
      </c>
      <c r="D1864" t="s">
        <v>1680</v>
      </c>
      <c r="E1864" t="s">
        <v>1776</v>
      </c>
      <c r="F1864">
        <v>1</v>
      </c>
      <c r="G1864">
        <v>126.92</v>
      </c>
      <c r="H1864">
        <v>0.24</v>
      </c>
      <c r="I1864" t="s">
        <v>1829</v>
      </c>
      <c r="J1864">
        <v>96.459199999999996</v>
      </c>
    </row>
    <row r="1865" spans="1:10" x14ac:dyDescent="0.3">
      <c r="A1865" t="s">
        <v>3689</v>
      </c>
      <c r="B1865" s="2">
        <v>45489</v>
      </c>
      <c r="C1865" t="s">
        <v>27</v>
      </c>
      <c r="D1865" t="s">
        <v>1694</v>
      </c>
      <c r="E1865" t="s">
        <v>1769</v>
      </c>
      <c r="F1865">
        <v>4</v>
      </c>
      <c r="G1865">
        <v>834.7</v>
      </c>
      <c r="H1865">
        <v>0.14000000000000001</v>
      </c>
      <c r="I1865" t="s">
        <v>1824</v>
      </c>
      <c r="J1865">
        <v>2871.3679999999999</v>
      </c>
    </row>
    <row r="1866" spans="1:10" x14ac:dyDescent="0.3">
      <c r="A1866" t="s">
        <v>3690</v>
      </c>
      <c r="B1866" s="2">
        <v>45909</v>
      </c>
      <c r="C1866" t="s">
        <v>1071</v>
      </c>
      <c r="D1866" t="s">
        <v>1632</v>
      </c>
      <c r="E1866" t="s">
        <v>1792</v>
      </c>
      <c r="F1866">
        <v>2</v>
      </c>
      <c r="G1866">
        <v>271.88</v>
      </c>
      <c r="H1866">
        <v>0.11</v>
      </c>
      <c r="I1866" t="s">
        <v>1829</v>
      </c>
      <c r="J1866">
        <v>483.94639999999998</v>
      </c>
    </row>
    <row r="1867" spans="1:10" x14ac:dyDescent="0.3">
      <c r="A1867" t="s">
        <v>3691</v>
      </c>
      <c r="B1867" s="2">
        <v>45720</v>
      </c>
      <c r="C1867" t="s">
        <v>1478</v>
      </c>
      <c r="D1867" t="s">
        <v>1570</v>
      </c>
      <c r="E1867" t="s">
        <v>1757</v>
      </c>
      <c r="F1867">
        <v>4</v>
      </c>
      <c r="G1867">
        <v>972.14</v>
      </c>
      <c r="H1867">
        <v>0.25</v>
      </c>
      <c r="I1867" t="s">
        <v>1824</v>
      </c>
      <c r="J1867">
        <v>2916.42</v>
      </c>
    </row>
    <row r="1868" spans="1:10" x14ac:dyDescent="0.3">
      <c r="A1868" t="s">
        <v>3692</v>
      </c>
      <c r="B1868" s="2">
        <v>45831</v>
      </c>
      <c r="C1868" t="s">
        <v>335</v>
      </c>
      <c r="D1868" t="s">
        <v>1634</v>
      </c>
      <c r="E1868" t="s">
        <v>1769</v>
      </c>
      <c r="F1868">
        <v>3</v>
      </c>
      <c r="G1868">
        <v>523.66</v>
      </c>
      <c r="H1868">
        <v>0.27</v>
      </c>
      <c r="I1868" t="s">
        <v>1826</v>
      </c>
      <c r="J1868">
        <v>1146.8154</v>
      </c>
    </row>
    <row r="1869" spans="1:10" x14ac:dyDescent="0.3">
      <c r="A1869" t="s">
        <v>3693</v>
      </c>
      <c r="B1869" s="2">
        <v>45602</v>
      </c>
      <c r="C1869" t="s">
        <v>499</v>
      </c>
      <c r="D1869" t="s">
        <v>1676</v>
      </c>
      <c r="E1869" t="s">
        <v>1761</v>
      </c>
      <c r="F1869">
        <v>4</v>
      </c>
      <c r="G1869">
        <v>838.99</v>
      </c>
      <c r="H1869">
        <v>0.16</v>
      </c>
      <c r="I1869" t="s">
        <v>1824</v>
      </c>
      <c r="J1869">
        <v>2819.0064000000002</v>
      </c>
    </row>
    <row r="1870" spans="1:10" x14ac:dyDescent="0.3">
      <c r="A1870" t="s">
        <v>3694</v>
      </c>
      <c r="B1870" s="2">
        <v>45722</v>
      </c>
      <c r="C1870" t="s">
        <v>461</v>
      </c>
      <c r="D1870" t="s">
        <v>1570</v>
      </c>
      <c r="E1870" t="s">
        <v>1807</v>
      </c>
      <c r="F1870">
        <v>4</v>
      </c>
      <c r="G1870">
        <v>838.7</v>
      </c>
      <c r="H1870">
        <v>0.21</v>
      </c>
      <c r="I1870" t="s">
        <v>1829</v>
      </c>
      <c r="J1870">
        <v>2650.2919999999999</v>
      </c>
    </row>
    <row r="1871" spans="1:10" x14ac:dyDescent="0.3">
      <c r="A1871" t="s">
        <v>3695</v>
      </c>
      <c r="B1871" s="2">
        <v>45794</v>
      </c>
      <c r="C1871" t="s">
        <v>1304</v>
      </c>
      <c r="D1871" t="s">
        <v>1696</v>
      </c>
      <c r="E1871" t="s">
        <v>1782</v>
      </c>
      <c r="F1871">
        <v>3</v>
      </c>
      <c r="G1871">
        <v>943.24</v>
      </c>
      <c r="H1871">
        <v>0.21</v>
      </c>
      <c r="I1871" t="s">
        <v>1824</v>
      </c>
      <c r="J1871">
        <v>2235.4787999999999</v>
      </c>
    </row>
    <row r="1872" spans="1:10" x14ac:dyDescent="0.3">
      <c r="A1872" t="s">
        <v>3696</v>
      </c>
      <c r="B1872" s="2">
        <v>45659</v>
      </c>
      <c r="C1872" t="s">
        <v>945</v>
      </c>
      <c r="D1872" t="s">
        <v>1543</v>
      </c>
      <c r="E1872" t="s">
        <v>1807</v>
      </c>
      <c r="F1872">
        <v>2</v>
      </c>
      <c r="G1872">
        <v>310.33</v>
      </c>
      <c r="H1872">
        <v>0.26</v>
      </c>
      <c r="I1872" t="s">
        <v>1824</v>
      </c>
      <c r="J1872">
        <v>459.28840000000002</v>
      </c>
    </row>
    <row r="1873" spans="1:10" x14ac:dyDescent="0.3">
      <c r="A1873" t="s">
        <v>3697</v>
      </c>
      <c r="B1873" s="2">
        <v>45501</v>
      </c>
      <c r="C1873" t="s">
        <v>1086</v>
      </c>
      <c r="D1873" t="s">
        <v>1638</v>
      </c>
      <c r="E1873" t="s">
        <v>1752</v>
      </c>
      <c r="F1873">
        <v>3</v>
      </c>
      <c r="G1873">
        <v>201.05</v>
      </c>
      <c r="H1873">
        <v>0.23</v>
      </c>
      <c r="I1873" t="s">
        <v>1826</v>
      </c>
      <c r="J1873">
        <v>464.42550000000011</v>
      </c>
    </row>
    <row r="1874" spans="1:10" x14ac:dyDescent="0.3">
      <c r="A1874" t="s">
        <v>3698</v>
      </c>
      <c r="B1874" s="2">
        <v>45408</v>
      </c>
      <c r="C1874" t="s">
        <v>806</v>
      </c>
      <c r="D1874" t="s">
        <v>1664</v>
      </c>
      <c r="E1874" t="s">
        <v>1807</v>
      </c>
      <c r="F1874">
        <v>1</v>
      </c>
      <c r="G1874">
        <v>803.37</v>
      </c>
      <c r="H1874">
        <v>0.3</v>
      </c>
      <c r="I1874" t="s">
        <v>1826</v>
      </c>
      <c r="J1874">
        <v>562.35899999999992</v>
      </c>
    </row>
    <row r="1875" spans="1:10" x14ac:dyDescent="0.3">
      <c r="A1875" t="s">
        <v>3699</v>
      </c>
      <c r="B1875" s="2">
        <v>45886</v>
      </c>
      <c r="C1875" t="s">
        <v>144</v>
      </c>
      <c r="D1875" t="s">
        <v>1670</v>
      </c>
      <c r="E1875" t="s">
        <v>1801</v>
      </c>
      <c r="F1875">
        <v>3</v>
      </c>
      <c r="G1875">
        <v>259.98</v>
      </c>
      <c r="H1875">
        <v>7.0000000000000007E-2</v>
      </c>
      <c r="I1875" t="s">
        <v>1829</v>
      </c>
      <c r="J1875">
        <v>725.3442</v>
      </c>
    </row>
    <row r="1876" spans="1:10" x14ac:dyDescent="0.3">
      <c r="A1876" t="s">
        <v>3700</v>
      </c>
      <c r="B1876" s="2">
        <v>45426</v>
      </c>
      <c r="C1876" t="s">
        <v>428</v>
      </c>
      <c r="D1876" t="s">
        <v>1549</v>
      </c>
      <c r="E1876" t="s">
        <v>1766</v>
      </c>
      <c r="F1876">
        <v>4</v>
      </c>
      <c r="G1876">
        <v>591.9</v>
      </c>
      <c r="H1876">
        <v>0.2</v>
      </c>
      <c r="I1876" t="s">
        <v>1826</v>
      </c>
      <c r="J1876">
        <v>1894.08</v>
      </c>
    </row>
    <row r="1877" spans="1:10" x14ac:dyDescent="0.3">
      <c r="A1877" t="s">
        <v>3701</v>
      </c>
      <c r="B1877" s="2">
        <v>45730</v>
      </c>
      <c r="C1877" t="s">
        <v>127</v>
      </c>
      <c r="D1877" t="s">
        <v>1668</v>
      </c>
      <c r="E1877" t="s">
        <v>1794</v>
      </c>
      <c r="F1877">
        <v>2</v>
      </c>
      <c r="G1877">
        <v>396.9</v>
      </c>
      <c r="H1877">
        <v>0.18</v>
      </c>
      <c r="I1877" t="s">
        <v>1826</v>
      </c>
      <c r="J1877">
        <v>650.91600000000005</v>
      </c>
    </row>
    <row r="1878" spans="1:10" x14ac:dyDescent="0.3">
      <c r="A1878" t="s">
        <v>3702</v>
      </c>
      <c r="B1878" s="2">
        <v>45731</v>
      </c>
      <c r="C1878" t="s">
        <v>1400</v>
      </c>
      <c r="D1878" t="s">
        <v>1744</v>
      </c>
      <c r="E1878" t="s">
        <v>1761</v>
      </c>
      <c r="F1878">
        <v>1</v>
      </c>
      <c r="G1878">
        <v>176.84</v>
      </c>
      <c r="H1878">
        <v>0.19</v>
      </c>
      <c r="I1878" t="s">
        <v>1824</v>
      </c>
      <c r="J1878">
        <v>143.24039999999999</v>
      </c>
    </row>
    <row r="1879" spans="1:10" x14ac:dyDescent="0.3">
      <c r="A1879" t="s">
        <v>3703</v>
      </c>
      <c r="B1879" s="2">
        <v>45272</v>
      </c>
      <c r="C1879" t="s">
        <v>812</v>
      </c>
      <c r="D1879" t="s">
        <v>1600</v>
      </c>
      <c r="E1879" t="s">
        <v>1752</v>
      </c>
      <c r="F1879">
        <v>2</v>
      </c>
      <c r="G1879">
        <v>614.21</v>
      </c>
      <c r="H1879">
        <v>0.11</v>
      </c>
      <c r="I1879" t="s">
        <v>1826</v>
      </c>
      <c r="J1879">
        <v>1093.2937999999999</v>
      </c>
    </row>
    <row r="1880" spans="1:10" x14ac:dyDescent="0.3">
      <c r="A1880" t="s">
        <v>3704</v>
      </c>
      <c r="B1880" s="2">
        <v>45584</v>
      </c>
      <c r="C1880" t="s">
        <v>381</v>
      </c>
      <c r="D1880" t="s">
        <v>1551</v>
      </c>
      <c r="E1880" t="s">
        <v>1779</v>
      </c>
      <c r="F1880">
        <v>3</v>
      </c>
      <c r="G1880">
        <v>604.66</v>
      </c>
      <c r="H1880">
        <v>0.18</v>
      </c>
      <c r="I1880" t="s">
        <v>1829</v>
      </c>
      <c r="J1880">
        <v>1487.4636</v>
      </c>
    </row>
    <row r="1881" spans="1:10" x14ac:dyDescent="0.3">
      <c r="A1881" t="s">
        <v>3705</v>
      </c>
      <c r="B1881" s="2">
        <v>45534</v>
      </c>
      <c r="C1881" t="s">
        <v>1530</v>
      </c>
      <c r="D1881" t="s">
        <v>1549</v>
      </c>
      <c r="E1881" t="s">
        <v>1794</v>
      </c>
      <c r="F1881">
        <v>3</v>
      </c>
      <c r="G1881">
        <v>24.29</v>
      </c>
      <c r="H1881">
        <v>0.12</v>
      </c>
      <c r="I1881" t="s">
        <v>1826</v>
      </c>
      <c r="J1881">
        <v>64.125600000000006</v>
      </c>
    </row>
    <row r="1882" spans="1:10" x14ac:dyDescent="0.3">
      <c r="A1882" t="s">
        <v>3706</v>
      </c>
      <c r="B1882" s="2">
        <v>45482</v>
      </c>
      <c r="C1882" t="s">
        <v>419</v>
      </c>
      <c r="D1882" t="s">
        <v>1674</v>
      </c>
      <c r="E1882" t="s">
        <v>1792</v>
      </c>
      <c r="F1882">
        <v>1</v>
      </c>
      <c r="G1882">
        <v>503.95</v>
      </c>
      <c r="H1882">
        <v>0.24</v>
      </c>
      <c r="I1882" t="s">
        <v>1826</v>
      </c>
      <c r="J1882">
        <v>383.00200000000001</v>
      </c>
    </row>
    <row r="1883" spans="1:10" x14ac:dyDescent="0.3">
      <c r="A1883" t="s">
        <v>3707</v>
      </c>
      <c r="B1883" s="2">
        <v>45475</v>
      </c>
      <c r="C1883" t="s">
        <v>1005</v>
      </c>
      <c r="D1883" t="s">
        <v>1650</v>
      </c>
      <c r="E1883" t="s">
        <v>1799</v>
      </c>
      <c r="F1883">
        <v>4</v>
      </c>
      <c r="G1883">
        <v>860.78</v>
      </c>
      <c r="H1883">
        <v>0.03</v>
      </c>
      <c r="I1883" t="s">
        <v>1824</v>
      </c>
      <c r="J1883">
        <v>3339.8263999999999</v>
      </c>
    </row>
    <row r="1884" spans="1:10" x14ac:dyDescent="0.3">
      <c r="A1884" t="s">
        <v>3708</v>
      </c>
      <c r="B1884" s="2">
        <v>45234</v>
      </c>
      <c r="C1884" t="s">
        <v>646</v>
      </c>
      <c r="D1884" t="s">
        <v>1632</v>
      </c>
      <c r="E1884" t="s">
        <v>1766</v>
      </c>
      <c r="F1884">
        <v>3</v>
      </c>
      <c r="G1884">
        <v>41.97</v>
      </c>
      <c r="H1884">
        <v>0.03</v>
      </c>
      <c r="I1884" t="s">
        <v>1829</v>
      </c>
      <c r="J1884">
        <v>122.1327</v>
      </c>
    </row>
    <row r="1885" spans="1:10" x14ac:dyDescent="0.3">
      <c r="A1885" t="s">
        <v>3709</v>
      </c>
      <c r="B1885" s="2">
        <v>45397</v>
      </c>
      <c r="C1885" t="s">
        <v>134</v>
      </c>
      <c r="D1885" t="s">
        <v>1578</v>
      </c>
      <c r="E1885" t="s">
        <v>1773</v>
      </c>
      <c r="F1885">
        <v>1</v>
      </c>
      <c r="G1885">
        <v>649.59</v>
      </c>
      <c r="H1885">
        <v>0.12</v>
      </c>
      <c r="I1885" t="s">
        <v>1829</v>
      </c>
      <c r="J1885">
        <v>571.63920000000007</v>
      </c>
    </row>
    <row r="1886" spans="1:10" x14ac:dyDescent="0.3">
      <c r="A1886" t="s">
        <v>3710</v>
      </c>
      <c r="B1886" s="2">
        <v>45502</v>
      </c>
      <c r="C1886" t="s">
        <v>202</v>
      </c>
      <c r="D1886" t="s">
        <v>1674</v>
      </c>
      <c r="E1886" t="s">
        <v>1786</v>
      </c>
      <c r="F1886">
        <v>2</v>
      </c>
      <c r="G1886">
        <v>386.09</v>
      </c>
      <c r="H1886">
        <v>0.19</v>
      </c>
      <c r="I1886" t="s">
        <v>1826</v>
      </c>
      <c r="J1886">
        <v>625.46579999999994</v>
      </c>
    </row>
    <row r="1887" spans="1:10" x14ac:dyDescent="0.3">
      <c r="A1887" t="s">
        <v>3711</v>
      </c>
      <c r="B1887" s="2">
        <v>45644</v>
      </c>
      <c r="C1887" t="s">
        <v>353</v>
      </c>
      <c r="D1887" t="s">
        <v>1650</v>
      </c>
      <c r="E1887" t="s">
        <v>1794</v>
      </c>
      <c r="F1887">
        <v>1</v>
      </c>
      <c r="G1887">
        <v>891.62</v>
      </c>
      <c r="H1887">
        <v>0.06</v>
      </c>
      <c r="I1887" t="s">
        <v>1826</v>
      </c>
      <c r="J1887">
        <v>838.12279999999998</v>
      </c>
    </row>
    <row r="1888" spans="1:10" x14ac:dyDescent="0.3">
      <c r="A1888" t="s">
        <v>3712</v>
      </c>
      <c r="B1888" s="2">
        <v>45617</v>
      </c>
      <c r="C1888" t="s">
        <v>1190</v>
      </c>
      <c r="D1888" t="s">
        <v>1676</v>
      </c>
      <c r="E1888" t="s">
        <v>1801</v>
      </c>
      <c r="F1888">
        <v>2</v>
      </c>
      <c r="G1888">
        <v>558.9</v>
      </c>
      <c r="H1888">
        <v>0.05</v>
      </c>
      <c r="I1888" t="s">
        <v>1829</v>
      </c>
      <c r="J1888">
        <v>1061.9100000000001</v>
      </c>
    </row>
    <row r="1889" spans="1:10" x14ac:dyDescent="0.3">
      <c r="A1889" t="s">
        <v>3713</v>
      </c>
      <c r="B1889" s="2">
        <v>45797</v>
      </c>
      <c r="C1889" t="s">
        <v>1104</v>
      </c>
      <c r="D1889" t="s">
        <v>1546</v>
      </c>
      <c r="E1889" t="s">
        <v>1766</v>
      </c>
      <c r="F1889">
        <v>2</v>
      </c>
      <c r="G1889">
        <v>99.04</v>
      </c>
      <c r="H1889">
        <v>0.26</v>
      </c>
      <c r="I1889" t="s">
        <v>1829</v>
      </c>
      <c r="J1889">
        <v>146.57919999999999</v>
      </c>
    </row>
    <row r="1890" spans="1:10" x14ac:dyDescent="0.3">
      <c r="A1890" t="s">
        <v>3714</v>
      </c>
      <c r="B1890" s="2">
        <v>45740</v>
      </c>
      <c r="C1890" t="s">
        <v>923</v>
      </c>
      <c r="D1890" t="s">
        <v>1551</v>
      </c>
      <c r="E1890" t="s">
        <v>1782</v>
      </c>
      <c r="F1890">
        <v>4</v>
      </c>
      <c r="G1890">
        <v>625.13</v>
      </c>
      <c r="H1890">
        <v>0.06</v>
      </c>
      <c r="I1890" t="s">
        <v>1824</v>
      </c>
      <c r="J1890">
        <v>2350.4888000000001</v>
      </c>
    </row>
    <row r="1891" spans="1:10" x14ac:dyDescent="0.3">
      <c r="A1891" t="s">
        <v>3715</v>
      </c>
      <c r="B1891" s="2">
        <v>45824</v>
      </c>
      <c r="C1891" t="s">
        <v>144</v>
      </c>
      <c r="D1891" t="s">
        <v>1628</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1710</v>
      </c>
      <c r="E1893" t="s">
        <v>1813</v>
      </c>
      <c r="F1893">
        <v>3</v>
      </c>
      <c r="G1893">
        <v>825.33</v>
      </c>
      <c r="H1893">
        <v>0.21</v>
      </c>
      <c r="I1893" t="s">
        <v>1824</v>
      </c>
      <c r="J1893">
        <v>1956.0320999999999</v>
      </c>
    </row>
    <row r="1894" spans="1:10" x14ac:dyDescent="0.3">
      <c r="A1894" t="s">
        <v>3718</v>
      </c>
      <c r="B1894" s="2">
        <v>45269</v>
      </c>
      <c r="C1894" t="s">
        <v>221</v>
      </c>
      <c r="D1894" t="s">
        <v>1688</v>
      </c>
      <c r="E1894" t="s">
        <v>1799</v>
      </c>
      <c r="F1894">
        <v>2</v>
      </c>
      <c r="G1894">
        <v>47.3</v>
      </c>
      <c r="H1894">
        <v>0.01</v>
      </c>
      <c r="I1894" t="s">
        <v>1826</v>
      </c>
      <c r="J1894">
        <v>93.653999999999996</v>
      </c>
    </row>
    <row r="1895" spans="1:10" x14ac:dyDescent="0.3">
      <c r="A1895" t="s">
        <v>3719</v>
      </c>
      <c r="B1895" s="2">
        <v>45493</v>
      </c>
      <c r="C1895" t="s">
        <v>568</v>
      </c>
      <c r="D1895" t="s">
        <v>1692</v>
      </c>
      <c r="E1895" t="s">
        <v>1807</v>
      </c>
      <c r="F1895">
        <v>1</v>
      </c>
      <c r="G1895">
        <v>389.12</v>
      </c>
      <c r="H1895">
        <v>0.18</v>
      </c>
      <c r="I1895" t="s">
        <v>1826</v>
      </c>
      <c r="J1895">
        <v>319.07839999999999</v>
      </c>
    </row>
    <row r="1896" spans="1:10" x14ac:dyDescent="0.3">
      <c r="A1896" t="s">
        <v>3720</v>
      </c>
      <c r="B1896" s="2">
        <v>45558</v>
      </c>
      <c r="C1896" t="s">
        <v>1414</v>
      </c>
      <c r="D1896" t="s">
        <v>1712</v>
      </c>
      <c r="E1896" t="s">
        <v>1810</v>
      </c>
      <c r="F1896">
        <v>3</v>
      </c>
      <c r="G1896">
        <v>543.83000000000004</v>
      </c>
      <c r="H1896">
        <v>0.05</v>
      </c>
      <c r="I1896" t="s">
        <v>1824</v>
      </c>
      <c r="J1896">
        <v>1549.9155000000001</v>
      </c>
    </row>
    <row r="1897" spans="1:10" x14ac:dyDescent="0.3">
      <c r="A1897" t="s">
        <v>3721</v>
      </c>
      <c r="B1897" s="2">
        <v>45423</v>
      </c>
      <c r="C1897" t="s">
        <v>103</v>
      </c>
      <c r="D1897" t="s">
        <v>1576</v>
      </c>
      <c r="E1897" t="s">
        <v>1757</v>
      </c>
      <c r="F1897">
        <v>2</v>
      </c>
      <c r="G1897">
        <v>660.27</v>
      </c>
      <c r="H1897">
        <v>0.01</v>
      </c>
      <c r="I1897" t="s">
        <v>1826</v>
      </c>
      <c r="J1897">
        <v>1307.3345999999999</v>
      </c>
    </row>
    <row r="1898" spans="1:10" x14ac:dyDescent="0.3">
      <c r="A1898" t="s">
        <v>3722</v>
      </c>
      <c r="B1898" s="2">
        <v>45780</v>
      </c>
      <c r="C1898" t="s">
        <v>1346</v>
      </c>
      <c r="D1898" t="s">
        <v>1574</v>
      </c>
      <c r="E1898" t="s">
        <v>1782</v>
      </c>
      <c r="F1898">
        <v>4</v>
      </c>
      <c r="G1898">
        <v>729.31</v>
      </c>
      <c r="H1898">
        <v>0.03</v>
      </c>
      <c r="I1898" t="s">
        <v>1824</v>
      </c>
      <c r="J1898">
        <v>2829.7228</v>
      </c>
    </row>
    <row r="1899" spans="1:10" x14ac:dyDescent="0.3">
      <c r="A1899" t="s">
        <v>3723</v>
      </c>
      <c r="B1899" s="2">
        <v>45345</v>
      </c>
      <c r="C1899" t="s">
        <v>1307</v>
      </c>
      <c r="D1899" t="s">
        <v>1722</v>
      </c>
      <c r="E1899" t="s">
        <v>1776</v>
      </c>
      <c r="F1899">
        <v>2</v>
      </c>
      <c r="G1899">
        <v>152.91</v>
      </c>
      <c r="H1899">
        <v>0.24</v>
      </c>
      <c r="I1899" t="s">
        <v>1826</v>
      </c>
      <c r="J1899">
        <v>232.42320000000001</v>
      </c>
    </row>
    <row r="1900" spans="1:10" x14ac:dyDescent="0.3">
      <c r="A1900" t="s">
        <v>3724</v>
      </c>
      <c r="B1900" s="2">
        <v>45344</v>
      </c>
      <c r="C1900" t="s">
        <v>1422</v>
      </c>
      <c r="D1900" t="s">
        <v>1696</v>
      </c>
      <c r="E1900" t="s">
        <v>1801</v>
      </c>
      <c r="F1900">
        <v>4</v>
      </c>
      <c r="G1900">
        <v>592.14</v>
      </c>
      <c r="H1900">
        <v>0.12</v>
      </c>
      <c r="I1900" t="s">
        <v>1829</v>
      </c>
      <c r="J1900">
        <v>2084.3328000000001</v>
      </c>
    </row>
    <row r="1901" spans="1:10" x14ac:dyDescent="0.3">
      <c r="A1901" t="s">
        <v>3725</v>
      </c>
      <c r="B1901" s="2">
        <v>45525</v>
      </c>
      <c r="C1901" t="s">
        <v>230</v>
      </c>
      <c r="D1901" t="s">
        <v>1704</v>
      </c>
      <c r="E1901" t="s">
        <v>1794</v>
      </c>
      <c r="F1901">
        <v>1</v>
      </c>
      <c r="G1901">
        <v>984.37</v>
      </c>
      <c r="H1901">
        <v>0</v>
      </c>
      <c r="I1901" t="s">
        <v>1826</v>
      </c>
      <c r="J1901">
        <v>984.37</v>
      </c>
    </row>
    <row r="1902" spans="1:10" x14ac:dyDescent="0.3">
      <c r="A1902" t="s">
        <v>3726</v>
      </c>
      <c r="B1902" s="2">
        <v>45329</v>
      </c>
      <c r="C1902" t="s">
        <v>926</v>
      </c>
      <c r="D1902" t="s">
        <v>1546</v>
      </c>
      <c r="E1902" t="s">
        <v>1794</v>
      </c>
      <c r="F1902">
        <v>2</v>
      </c>
      <c r="G1902">
        <v>237.59</v>
      </c>
      <c r="H1902">
        <v>0.12</v>
      </c>
      <c r="I1902" t="s">
        <v>1824</v>
      </c>
      <c r="J1902">
        <v>418.15839999999997</v>
      </c>
    </row>
    <row r="1903" spans="1:10" x14ac:dyDescent="0.3">
      <c r="A1903" t="s">
        <v>3727</v>
      </c>
      <c r="B1903" s="2">
        <v>45250</v>
      </c>
      <c r="C1903" t="s">
        <v>1337</v>
      </c>
      <c r="D1903" t="s">
        <v>1598</v>
      </c>
      <c r="E1903" t="s">
        <v>1782</v>
      </c>
      <c r="F1903">
        <v>1</v>
      </c>
      <c r="G1903">
        <v>52.06</v>
      </c>
      <c r="H1903">
        <v>0.27</v>
      </c>
      <c r="I1903" t="s">
        <v>1829</v>
      </c>
      <c r="J1903">
        <v>38.003799999999998</v>
      </c>
    </row>
    <row r="1904" spans="1:10" x14ac:dyDescent="0.3">
      <c r="A1904" t="s">
        <v>3728</v>
      </c>
      <c r="B1904" s="2">
        <v>45691</v>
      </c>
      <c r="C1904" t="s">
        <v>1405</v>
      </c>
      <c r="D1904" t="s">
        <v>1551</v>
      </c>
      <c r="E1904" t="s">
        <v>1757</v>
      </c>
      <c r="F1904">
        <v>2</v>
      </c>
      <c r="G1904">
        <v>594.63</v>
      </c>
      <c r="H1904">
        <v>0.12</v>
      </c>
      <c r="I1904" t="s">
        <v>1824</v>
      </c>
      <c r="J1904">
        <v>1046.5488</v>
      </c>
    </row>
    <row r="1905" spans="1:10" x14ac:dyDescent="0.3">
      <c r="A1905" t="s">
        <v>3729</v>
      </c>
      <c r="B1905" s="2">
        <v>45644</v>
      </c>
      <c r="C1905" t="s">
        <v>556</v>
      </c>
      <c r="D1905" t="s">
        <v>1551</v>
      </c>
      <c r="E1905" t="s">
        <v>1752</v>
      </c>
      <c r="F1905">
        <v>3</v>
      </c>
      <c r="G1905">
        <v>476.1</v>
      </c>
      <c r="H1905">
        <v>0.05</v>
      </c>
      <c r="I1905" t="s">
        <v>1829</v>
      </c>
      <c r="J1905">
        <v>1356.885</v>
      </c>
    </row>
    <row r="1906" spans="1:10" x14ac:dyDescent="0.3">
      <c r="A1906" t="s">
        <v>3730</v>
      </c>
      <c r="B1906" s="2">
        <v>45514</v>
      </c>
      <c r="C1906" t="s">
        <v>227</v>
      </c>
      <c r="D1906" t="s">
        <v>1670</v>
      </c>
      <c r="E1906" t="s">
        <v>1776</v>
      </c>
      <c r="F1906">
        <v>1</v>
      </c>
      <c r="G1906">
        <v>546.47</v>
      </c>
      <c r="H1906">
        <v>0.08</v>
      </c>
      <c r="I1906" t="s">
        <v>1829</v>
      </c>
      <c r="J1906">
        <v>502.75240000000002</v>
      </c>
    </row>
    <row r="1907" spans="1:10" x14ac:dyDescent="0.3">
      <c r="A1907" t="s">
        <v>3731</v>
      </c>
      <c r="B1907" s="2">
        <v>45760</v>
      </c>
      <c r="C1907" t="s">
        <v>582</v>
      </c>
      <c r="D1907" t="s">
        <v>1698</v>
      </c>
      <c r="E1907" t="s">
        <v>1794</v>
      </c>
      <c r="F1907">
        <v>1</v>
      </c>
      <c r="G1907">
        <v>979.49</v>
      </c>
      <c r="H1907">
        <v>0.19</v>
      </c>
      <c r="I1907" t="s">
        <v>1829</v>
      </c>
      <c r="J1907">
        <v>793.38690000000008</v>
      </c>
    </row>
    <row r="1908" spans="1:10" x14ac:dyDescent="0.3">
      <c r="A1908" t="s">
        <v>3732</v>
      </c>
      <c r="B1908" s="2">
        <v>45289</v>
      </c>
      <c r="C1908" t="s">
        <v>634</v>
      </c>
      <c r="D1908" t="s">
        <v>1582</v>
      </c>
      <c r="E1908" t="s">
        <v>1761</v>
      </c>
      <c r="F1908">
        <v>3</v>
      </c>
      <c r="G1908">
        <v>988.53</v>
      </c>
      <c r="H1908">
        <v>0.3</v>
      </c>
      <c r="I1908" t="s">
        <v>1829</v>
      </c>
      <c r="J1908">
        <v>2075.913</v>
      </c>
    </row>
    <row r="1909" spans="1:10" x14ac:dyDescent="0.3">
      <c r="A1909" t="s">
        <v>3733</v>
      </c>
      <c r="B1909" s="2">
        <v>45704</v>
      </c>
      <c r="C1909" t="s">
        <v>815</v>
      </c>
      <c r="D1909" t="s">
        <v>1700</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1656</v>
      </c>
      <c r="E1911" t="s">
        <v>1810</v>
      </c>
      <c r="F1911">
        <v>2</v>
      </c>
      <c r="G1911">
        <v>810.81</v>
      </c>
      <c r="H1911">
        <v>0.11</v>
      </c>
      <c r="I1911" t="s">
        <v>1829</v>
      </c>
      <c r="J1911">
        <v>1443.2418</v>
      </c>
    </row>
    <row r="1912" spans="1:10" x14ac:dyDescent="0.3">
      <c r="A1912" t="s">
        <v>3736</v>
      </c>
      <c r="B1912" s="2">
        <v>45560</v>
      </c>
      <c r="C1912" t="s">
        <v>127</v>
      </c>
      <c r="D1912" t="s">
        <v>1670</v>
      </c>
      <c r="E1912" t="s">
        <v>1782</v>
      </c>
      <c r="F1912">
        <v>1</v>
      </c>
      <c r="G1912">
        <v>846.67</v>
      </c>
      <c r="H1912">
        <v>0.1</v>
      </c>
      <c r="I1912" t="s">
        <v>1829</v>
      </c>
      <c r="J1912">
        <v>762.00299999999993</v>
      </c>
    </row>
    <row r="1913" spans="1:10" x14ac:dyDescent="0.3">
      <c r="A1913" t="s">
        <v>3737</v>
      </c>
      <c r="B1913" s="2">
        <v>45367</v>
      </c>
      <c r="C1913" t="s">
        <v>78</v>
      </c>
      <c r="D1913" t="s">
        <v>1596</v>
      </c>
      <c r="E1913" t="s">
        <v>1776</v>
      </c>
      <c r="F1913">
        <v>4</v>
      </c>
      <c r="G1913">
        <v>73.55</v>
      </c>
      <c r="H1913">
        <v>0.24</v>
      </c>
      <c r="I1913" t="s">
        <v>1829</v>
      </c>
      <c r="J1913">
        <v>223.59200000000001</v>
      </c>
    </row>
    <row r="1914" spans="1:10" x14ac:dyDescent="0.3">
      <c r="A1914" t="s">
        <v>3738</v>
      </c>
      <c r="B1914" s="2">
        <v>45861</v>
      </c>
      <c r="C1914" t="s">
        <v>884</v>
      </c>
      <c r="D1914" t="s">
        <v>1732</v>
      </c>
      <c r="E1914" t="s">
        <v>1776</v>
      </c>
      <c r="F1914">
        <v>1</v>
      </c>
      <c r="G1914">
        <v>882.03</v>
      </c>
      <c r="H1914">
        <v>0.04</v>
      </c>
      <c r="I1914" t="s">
        <v>1829</v>
      </c>
      <c r="J1914">
        <v>846.74879999999996</v>
      </c>
    </row>
    <row r="1915" spans="1:10" x14ac:dyDescent="0.3">
      <c r="A1915" t="s">
        <v>3739</v>
      </c>
      <c r="B1915" s="2">
        <v>45589</v>
      </c>
      <c r="C1915" t="s">
        <v>44</v>
      </c>
      <c r="D1915" t="s">
        <v>1592</v>
      </c>
      <c r="E1915" t="s">
        <v>1799</v>
      </c>
      <c r="F1915">
        <v>1</v>
      </c>
      <c r="G1915">
        <v>958.44</v>
      </c>
      <c r="H1915">
        <v>0.21</v>
      </c>
      <c r="I1915" t="s">
        <v>1824</v>
      </c>
      <c r="J1915">
        <v>757.16760000000011</v>
      </c>
    </row>
    <row r="1916" spans="1:10" x14ac:dyDescent="0.3">
      <c r="A1916" t="s">
        <v>3740</v>
      </c>
      <c r="B1916" s="2">
        <v>45560</v>
      </c>
      <c r="C1916" t="s">
        <v>44</v>
      </c>
      <c r="D1916" t="s">
        <v>1746</v>
      </c>
      <c r="E1916" t="s">
        <v>1761</v>
      </c>
      <c r="F1916">
        <v>1</v>
      </c>
      <c r="G1916">
        <v>716.29</v>
      </c>
      <c r="H1916">
        <v>0.01</v>
      </c>
      <c r="I1916" t="s">
        <v>1826</v>
      </c>
      <c r="J1916">
        <v>709.12709999999993</v>
      </c>
    </row>
    <row r="1917" spans="1:10" x14ac:dyDescent="0.3">
      <c r="A1917" t="s">
        <v>3741</v>
      </c>
      <c r="B1917" s="2">
        <v>45408</v>
      </c>
      <c r="C1917" t="s">
        <v>1017</v>
      </c>
      <c r="D1917" t="s">
        <v>1565</v>
      </c>
      <c r="E1917" t="s">
        <v>1804</v>
      </c>
      <c r="F1917">
        <v>2</v>
      </c>
      <c r="G1917">
        <v>409.14</v>
      </c>
      <c r="H1917">
        <v>0.01</v>
      </c>
      <c r="I1917" t="s">
        <v>1826</v>
      </c>
      <c r="J1917">
        <v>810.09719999999993</v>
      </c>
    </row>
    <row r="1918" spans="1:10" x14ac:dyDescent="0.3">
      <c r="A1918" t="s">
        <v>3742</v>
      </c>
      <c r="B1918" s="2">
        <v>45714</v>
      </c>
      <c r="C1918" t="s">
        <v>304</v>
      </c>
      <c r="D1918" t="s">
        <v>1746</v>
      </c>
      <c r="E1918" t="s">
        <v>1786</v>
      </c>
      <c r="F1918">
        <v>4</v>
      </c>
      <c r="G1918">
        <v>261.73</v>
      </c>
      <c r="H1918">
        <v>0.1</v>
      </c>
      <c r="I1918" t="s">
        <v>1826</v>
      </c>
      <c r="J1918">
        <v>942.22800000000007</v>
      </c>
    </row>
    <row r="1919" spans="1:10" x14ac:dyDescent="0.3">
      <c r="A1919" t="s">
        <v>3743</v>
      </c>
      <c r="B1919" s="2">
        <v>45661</v>
      </c>
      <c r="C1919" t="s">
        <v>1437</v>
      </c>
      <c r="D1919" t="s">
        <v>1572</v>
      </c>
      <c r="E1919" t="s">
        <v>1752</v>
      </c>
      <c r="F1919">
        <v>2</v>
      </c>
      <c r="G1919">
        <v>687.35</v>
      </c>
      <c r="H1919">
        <v>0.2</v>
      </c>
      <c r="I1919" t="s">
        <v>1829</v>
      </c>
      <c r="J1919">
        <v>1099.76</v>
      </c>
    </row>
    <row r="1920" spans="1:10" x14ac:dyDescent="0.3">
      <c r="A1920" t="s">
        <v>3744</v>
      </c>
      <c r="B1920" s="2">
        <v>45921</v>
      </c>
      <c r="C1920" t="s">
        <v>675</v>
      </c>
      <c r="D1920" t="s">
        <v>1716</v>
      </c>
      <c r="E1920" t="s">
        <v>1782</v>
      </c>
      <c r="F1920">
        <v>2</v>
      </c>
      <c r="G1920">
        <v>30.14</v>
      </c>
      <c r="H1920">
        <v>0.21</v>
      </c>
      <c r="I1920" t="s">
        <v>1824</v>
      </c>
      <c r="J1920">
        <v>47.621200000000002</v>
      </c>
    </row>
    <row r="1921" spans="1:10" x14ac:dyDescent="0.3">
      <c r="A1921" t="s">
        <v>3745</v>
      </c>
      <c r="B1921" s="2">
        <v>45651</v>
      </c>
      <c r="C1921" t="s">
        <v>353</v>
      </c>
      <c r="D1921" t="s">
        <v>1616</v>
      </c>
      <c r="E1921" t="s">
        <v>1782</v>
      </c>
      <c r="F1921">
        <v>3</v>
      </c>
      <c r="G1921">
        <v>570.12</v>
      </c>
      <c r="H1921">
        <v>0.12</v>
      </c>
      <c r="I1921" t="s">
        <v>1826</v>
      </c>
      <c r="J1921">
        <v>1505.1168</v>
      </c>
    </row>
    <row r="1922" spans="1:10" x14ac:dyDescent="0.3">
      <c r="A1922" t="s">
        <v>3746</v>
      </c>
      <c r="B1922" s="2">
        <v>45883</v>
      </c>
      <c r="C1922" t="s">
        <v>893</v>
      </c>
      <c r="D1922" t="s">
        <v>1702</v>
      </c>
      <c r="E1922" t="s">
        <v>1813</v>
      </c>
      <c r="F1922">
        <v>3</v>
      </c>
      <c r="G1922">
        <v>401.87</v>
      </c>
      <c r="H1922">
        <v>0.28999999999999998</v>
      </c>
      <c r="I1922" t="s">
        <v>1829</v>
      </c>
      <c r="J1922">
        <v>855.98310000000004</v>
      </c>
    </row>
    <row r="1923" spans="1:10" x14ac:dyDescent="0.3">
      <c r="A1923" t="s">
        <v>3747</v>
      </c>
      <c r="B1923" s="2">
        <v>45624</v>
      </c>
      <c r="C1923" t="s">
        <v>1524</v>
      </c>
      <c r="D1923" t="s">
        <v>1706</v>
      </c>
      <c r="E1923" t="s">
        <v>1794</v>
      </c>
      <c r="F1923">
        <v>4</v>
      </c>
      <c r="G1923">
        <v>619.35</v>
      </c>
      <c r="H1923">
        <v>0.3</v>
      </c>
      <c r="I1923" t="s">
        <v>1824</v>
      </c>
      <c r="J1923">
        <v>1734.18</v>
      </c>
    </row>
    <row r="1924" spans="1:10" x14ac:dyDescent="0.3">
      <c r="A1924" t="s">
        <v>3748</v>
      </c>
      <c r="B1924" s="2">
        <v>45276</v>
      </c>
      <c r="C1924" t="s">
        <v>791</v>
      </c>
      <c r="D1924" t="s">
        <v>1640</v>
      </c>
      <c r="E1924" t="s">
        <v>1807</v>
      </c>
      <c r="F1924">
        <v>4</v>
      </c>
      <c r="G1924">
        <v>569.36</v>
      </c>
      <c r="H1924">
        <v>0.27</v>
      </c>
      <c r="I1924" t="s">
        <v>1826</v>
      </c>
      <c r="J1924">
        <v>1662.5311999999999</v>
      </c>
    </row>
    <row r="1925" spans="1:10" x14ac:dyDescent="0.3">
      <c r="A1925" t="s">
        <v>3749</v>
      </c>
      <c r="B1925" s="2">
        <v>45344</v>
      </c>
      <c r="C1925" t="s">
        <v>1466</v>
      </c>
      <c r="D1925" t="s">
        <v>1602</v>
      </c>
      <c r="E1925" t="s">
        <v>1769</v>
      </c>
      <c r="F1925">
        <v>2</v>
      </c>
      <c r="G1925">
        <v>846.35</v>
      </c>
      <c r="H1925">
        <v>0.3</v>
      </c>
      <c r="I1925" t="s">
        <v>1829</v>
      </c>
      <c r="J1925">
        <v>1184.8900000000001</v>
      </c>
    </row>
    <row r="1926" spans="1:10" x14ac:dyDescent="0.3">
      <c r="A1926" t="s">
        <v>3750</v>
      </c>
      <c r="B1926" s="2">
        <v>45849</v>
      </c>
      <c r="C1926" t="s">
        <v>1346</v>
      </c>
      <c r="D1926" t="s">
        <v>1608</v>
      </c>
      <c r="E1926" t="s">
        <v>1761</v>
      </c>
      <c r="F1926">
        <v>1</v>
      </c>
      <c r="G1926">
        <v>788.45</v>
      </c>
      <c r="H1926">
        <v>0.28999999999999998</v>
      </c>
      <c r="I1926" t="s">
        <v>1826</v>
      </c>
      <c r="J1926">
        <v>559.79949999999997</v>
      </c>
    </row>
    <row r="1927" spans="1:10" x14ac:dyDescent="0.3">
      <c r="A1927" t="s">
        <v>3751</v>
      </c>
      <c r="B1927" s="2">
        <v>45880</v>
      </c>
      <c r="C1927" t="s">
        <v>1127</v>
      </c>
      <c r="D1927" t="s">
        <v>1618</v>
      </c>
      <c r="E1927" t="s">
        <v>1794</v>
      </c>
      <c r="F1927">
        <v>2</v>
      </c>
      <c r="G1927">
        <v>338.81</v>
      </c>
      <c r="H1927">
        <v>7.0000000000000007E-2</v>
      </c>
      <c r="I1927" t="s">
        <v>1829</v>
      </c>
      <c r="J1927">
        <v>630.1866</v>
      </c>
    </row>
    <row r="1928" spans="1:10" x14ac:dyDescent="0.3">
      <c r="A1928" t="s">
        <v>3752</v>
      </c>
      <c r="B1928" s="2">
        <v>45907</v>
      </c>
      <c r="C1928" t="s">
        <v>110</v>
      </c>
      <c r="D1928" t="s">
        <v>1576</v>
      </c>
      <c r="E1928" t="s">
        <v>1773</v>
      </c>
      <c r="F1928">
        <v>4</v>
      </c>
      <c r="G1928">
        <v>94.48</v>
      </c>
      <c r="H1928">
        <v>0.06</v>
      </c>
      <c r="I1928" t="s">
        <v>1829</v>
      </c>
      <c r="J1928">
        <v>355.2448</v>
      </c>
    </row>
    <row r="1929" spans="1:10" x14ac:dyDescent="0.3">
      <c r="A1929" t="s">
        <v>3753</v>
      </c>
      <c r="B1929" s="2">
        <v>45545</v>
      </c>
      <c r="C1929" t="s">
        <v>1469</v>
      </c>
      <c r="D1929" t="s">
        <v>1586</v>
      </c>
      <c r="E1929" t="s">
        <v>1797</v>
      </c>
      <c r="F1929">
        <v>3</v>
      </c>
      <c r="G1929">
        <v>941.85</v>
      </c>
      <c r="H1929">
        <v>0.16</v>
      </c>
      <c r="I1929" t="s">
        <v>1826</v>
      </c>
      <c r="J1929">
        <v>2373.462</v>
      </c>
    </row>
    <row r="1930" spans="1:10" x14ac:dyDescent="0.3">
      <c r="A1930" t="s">
        <v>3754</v>
      </c>
      <c r="B1930" s="2">
        <v>45257</v>
      </c>
      <c r="C1930" t="s">
        <v>538</v>
      </c>
      <c r="D1930" t="s">
        <v>1638</v>
      </c>
      <c r="E1930" t="s">
        <v>1773</v>
      </c>
      <c r="F1930">
        <v>2</v>
      </c>
      <c r="G1930">
        <v>336.97</v>
      </c>
      <c r="H1930">
        <v>0.14000000000000001</v>
      </c>
      <c r="I1930" t="s">
        <v>1826</v>
      </c>
      <c r="J1930">
        <v>579.58840000000009</v>
      </c>
    </row>
    <row r="1931" spans="1:10" x14ac:dyDescent="0.3">
      <c r="A1931" t="s">
        <v>3755</v>
      </c>
      <c r="B1931" s="2">
        <v>45466</v>
      </c>
      <c r="C1931" t="s">
        <v>978</v>
      </c>
      <c r="D1931" t="s">
        <v>1555</v>
      </c>
      <c r="E1931" t="s">
        <v>1773</v>
      </c>
      <c r="F1931">
        <v>2</v>
      </c>
      <c r="G1931">
        <v>344.16</v>
      </c>
      <c r="H1931">
        <v>0.09</v>
      </c>
      <c r="I1931" t="s">
        <v>1826</v>
      </c>
      <c r="J1931">
        <v>626.37120000000004</v>
      </c>
    </row>
    <row r="1932" spans="1:10" x14ac:dyDescent="0.3">
      <c r="A1932" t="s">
        <v>3756</v>
      </c>
      <c r="B1932" s="2">
        <v>45847</v>
      </c>
      <c r="C1932" t="s">
        <v>948</v>
      </c>
      <c r="D1932" t="s">
        <v>1644</v>
      </c>
      <c r="E1932" t="s">
        <v>1786</v>
      </c>
      <c r="F1932">
        <v>1</v>
      </c>
      <c r="G1932">
        <v>841.53</v>
      </c>
      <c r="H1932">
        <v>0.15</v>
      </c>
      <c r="I1932" t="s">
        <v>1824</v>
      </c>
      <c r="J1932">
        <v>715.30049999999994</v>
      </c>
    </row>
    <row r="1933" spans="1:10" x14ac:dyDescent="0.3">
      <c r="A1933" t="s">
        <v>3757</v>
      </c>
      <c r="B1933" s="2">
        <v>45825</v>
      </c>
      <c r="C1933" t="s">
        <v>1316</v>
      </c>
      <c r="D1933" t="s">
        <v>1714</v>
      </c>
      <c r="E1933" t="s">
        <v>1807</v>
      </c>
      <c r="F1933">
        <v>3</v>
      </c>
      <c r="G1933">
        <v>63.36</v>
      </c>
      <c r="H1933">
        <v>0.28999999999999998</v>
      </c>
      <c r="I1933" t="s">
        <v>1829</v>
      </c>
      <c r="J1933">
        <v>134.95679999999999</v>
      </c>
    </row>
    <row r="1934" spans="1:10" x14ac:dyDescent="0.3">
      <c r="A1934" t="s">
        <v>3758</v>
      </c>
      <c r="B1934" s="2">
        <v>45839</v>
      </c>
      <c r="C1934" t="s">
        <v>1524</v>
      </c>
      <c r="D1934" t="s">
        <v>1704</v>
      </c>
      <c r="E1934" t="s">
        <v>1782</v>
      </c>
      <c r="F1934">
        <v>2</v>
      </c>
      <c r="G1934">
        <v>552.49</v>
      </c>
      <c r="H1934">
        <v>0.1</v>
      </c>
      <c r="I1934" t="s">
        <v>1824</v>
      </c>
      <c r="J1934">
        <v>994.48200000000008</v>
      </c>
    </row>
    <row r="1935" spans="1:10" x14ac:dyDescent="0.3">
      <c r="A1935" t="s">
        <v>3759</v>
      </c>
      <c r="B1935" s="2">
        <v>45720</v>
      </c>
      <c r="C1935" t="s">
        <v>758</v>
      </c>
      <c r="D1935" t="s">
        <v>1596</v>
      </c>
      <c r="E1935" t="s">
        <v>1776</v>
      </c>
      <c r="F1935">
        <v>3</v>
      </c>
      <c r="G1935">
        <v>447.38</v>
      </c>
      <c r="H1935">
        <v>0.03</v>
      </c>
      <c r="I1935" t="s">
        <v>1824</v>
      </c>
      <c r="J1935">
        <v>1301.8758</v>
      </c>
    </row>
    <row r="1936" spans="1:10" x14ac:dyDescent="0.3">
      <c r="A1936" t="s">
        <v>3760</v>
      </c>
      <c r="B1936" s="2">
        <v>45250</v>
      </c>
      <c r="C1936" t="s">
        <v>1392</v>
      </c>
      <c r="D1936" t="s">
        <v>1694</v>
      </c>
      <c r="E1936" t="s">
        <v>1813</v>
      </c>
      <c r="F1936">
        <v>1</v>
      </c>
      <c r="G1936">
        <v>727.7</v>
      </c>
      <c r="H1936">
        <v>0.21</v>
      </c>
      <c r="I1936" t="s">
        <v>1829</v>
      </c>
      <c r="J1936">
        <v>574.88300000000004</v>
      </c>
    </row>
    <row r="1937" spans="1:10" x14ac:dyDescent="0.3">
      <c r="A1937" t="s">
        <v>3761</v>
      </c>
      <c r="B1937" s="2">
        <v>45258</v>
      </c>
      <c r="C1937" t="s">
        <v>1352</v>
      </c>
      <c r="D1937" t="s">
        <v>1650</v>
      </c>
      <c r="E1937" t="s">
        <v>1779</v>
      </c>
      <c r="F1937">
        <v>4</v>
      </c>
      <c r="G1937">
        <v>581.34</v>
      </c>
      <c r="H1937">
        <v>0.08</v>
      </c>
      <c r="I1937" t="s">
        <v>1824</v>
      </c>
      <c r="J1937">
        <v>2139.3312000000001</v>
      </c>
    </row>
    <row r="1938" spans="1:10" x14ac:dyDescent="0.3">
      <c r="A1938" t="s">
        <v>3762</v>
      </c>
      <c r="B1938" s="2">
        <v>45793</v>
      </c>
      <c r="C1938" t="s">
        <v>344</v>
      </c>
      <c r="D1938" t="s">
        <v>1680</v>
      </c>
      <c r="E1938" t="s">
        <v>1757</v>
      </c>
      <c r="F1938">
        <v>1</v>
      </c>
      <c r="G1938">
        <v>338.83</v>
      </c>
      <c r="H1938">
        <v>0.19</v>
      </c>
      <c r="I1938" t="s">
        <v>1826</v>
      </c>
      <c r="J1938">
        <v>274.45229999999998</v>
      </c>
    </row>
    <row r="1939" spans="1:10" x14ac:dyDescent="0.3">
      <c r="A1939" t="s">
        <v>3763</v>
      </c>
      <c r="B1939" s="2">
        <v>45265</v>
      </c>
      <c r="C1939" t="s">
        <v>905</v>
      </c>
      <c r="D1939" t="s">
        <v>1646</v>
      </c>
      <c r="E1939" t="s">
        <v>1797</v>
      </c>
      <c r="F1939">
        <v>4</v>
      </c>
      <c r="G1939">
        <v>568.80999999999995</v>
      </c>
      <c r="H1939">
        <v>0.25</v>
      </c>
      <c r="I1939" t="s">
        <v>1824</v>
      </c>
      <c r="J1939">
        <v>1706.43</v>
      </c>
    </row>
    <row r="1940" spans="1:10" x14ac:dyDescent="0.3">
      <c r="A1940" t="s">
        <v>3764</v>
      </c>
      <c r="B1940" s="2">
        <v>45607</v>
      </c>
      <c r="C1940" t="s">
        <v>1172</v>
      </c>
      <c r="D1940" t="s">
        <v>1670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1744</v>
      </c>
      <c r="E1942" t="s">
        <v>1766</v>
      </c>
      <c r="F1942">
        <v>3</v>
      </c>
      <c r="G1942">
        <v>212.08</v>
      </c>
      <c r="H1942">
        <v>7.0000000000000007E-2</v>
      </c>
      <c r="I1942" t="s">
        <v>1824</v>
      </c>
      <c r="J1942">
        <v>591.70319999999992</v>
      </c>
    </row>
    <row r="1943" spans="1:10" x14ac:dyDescent="0.3">
      <c r="A1943" t="s">
        <v>3767</v>
      </c>
      <c r="B1943" s="2">
        <v>45590</v>
      </c>
      <c r="C1943" t="s">
        <v>538</v>
      </c>
      <c r="D1943" t="s">
        <v>1662</v>
      </c>
      <c r="E1943" t="s">
        <v>1761</v>
      </c>
      <c r="F1943">
        <v>3</v>
      </c>
      <c r="G1943">
        <v>878.62</v>
      </c>
      <c r="H1943">
        <v>0.05</v>
      </c>
      <c r="I1943" t="s">
        <v>1826</v>
      </c>
      <c r="J1943">
        <v>2504.067</v>
      </c>
    </row>
    <row r="1944" spans="1:10" x14ac:dyDescent="0.3">
      <c r="A1944" t="s">
        <v>3768</v>
      </c>
      <c r="B1944" s="2">
        <v>45679</v>
      </c>
      <c r="C1944" t="s">
        <v>833</v>
      </c>
      <c r="D1944" t="s">
        <v>1708</v>
      </c>
      <c r="E1944" t="s">
        <v>1789</v>
      </c>
      <c r="F1944">
        <v>4</v>
      </c>
      <c r="G1944">
        <v>87.83</v>
      </c>
      <c r="H1944">
        <v>0.23</v>
      </c>
      <c r="I1944" t="s">
        <v>1826</v>
      </c>
      <c r="J1944">
        <v>270.51639999999998</v>
      </c>
    </row>
    <row r="1945" spans="1:10" x14ac:dyDescent="0.3">
      <c r="A1945" t="s">
        <v>3769</v>
      </c>
      <c r="B1945" s="2">
        <v>45814</v>
      </c>
      <c r="C1945" t="s">
        <v>875</v>
      </c>
      <c r="D1945" t="s">
        <v>1660</v>
      </c>
      <c r="E1945" t="s">
        <v>1786</v>
      </c>
      <c r="F1945">
        <v>3</v>
      </c>
      <c r="G1945">
        <v>442.64</v>
      </c>
      <c r="H1945">
        <v>0.15</v>
      </c>
      <c r="I1945" t="s">
        <v>1829</v>
      </c>
      <c r="J1945">
        <v>1128.732</v>
      </c>
    </row>
    <row r="1946" spans="1:10" x14ac:dyDescent="0.3">
      <c r="A1946" t="s">
        <v>3770</v>
      </c>
      <c r="B1946" s="2">
        <v>45795</v>
      </c>
      <c r="C1946" t="s">
        <v>335</v>
      </c>
      <c r="D1946" t="s">
        <v>1624</v>
      </c>
      <c r="E1946" t="s">
        <v>1761</v>
      </c>
      <c r="F1946">
        <v>3</v>
      </c>
      <c r="G1946">
        <v>410.04</v>
      </c>
      <c r="H1946">
        <v>0.09</v>
      </c>
      <c r="I1946" t="s">
        <v>1829</v>
      </c>
      <c r="J1946">
        <v>1119.4092000000001</v>
      </c>
    </row>
    <row r="1947" spans="1:10" x14ac:dyDescent="0.3">
      <c r="A1947" t="s">
        <v>3771</v>
      </c>
      <c r="B1947" s="2">
        <v>45797</v>
      </c>
      <c r="C1947" t="s">
        <v>455</v>
      </c>
      <c r="D1947" t="s">
        <v>1736</v>
      </c>
      <c r="E1947" t="s">
        <v>1807</v>
      </c>
      <c r="F1947">
        <v>1</v>
      </c>
      <c r="G1947">
        <v>355.31</v>
      </c>
      <c r="H1947">
        <v>0.27</v>
      </c>
      <c r="I1947" t="s">
        <v>1824</v>
      </c>
      <c r="J1947">
        <v>259.37630000000001</v>
      </c>
    </row>
    <row r="1948" spans="1:10" x14ac:dyDescent="0.3">
      <c r="A1948" t="s">
        <v>3772</v>
      </c>
      <c r="B1948" s="2">
        <v>45607</v>
      </c>
      <c r="C1948" t="s">
        <v>1175</v>
      </c>
      <c r="D1948" t="s">
        <v>1565</v>
      </c>
      <c r="E1948" t="s">
        <v>1797</v>
      </c>
      <c r="F1948">
        <v>4</v>
      </c>
      <c r="G1948">
        <v>243.13</v>
      </c>
      <c r="H1948">
        <v>0.25</v>
      </c>
      <c r="I1948" t="s">
        <v>1829</v>
      </c>
      <c r="J1948">
        <v>729.39</v>
      </c>
    </row>
    <row r="1949" spans="1:10" x14ac:dyDescent="0.3">
      <c r="A1949" t="s">
        <v>3773</v>
      </c>
      <c r="B1949" s="2">
        <v>45614</v>
      </c>
      <c r="C1949" t="s">
        <v>737</v>
      </c>
      <c r="D1949" t="s">
        <v>1666</v>
      </c>
      <c r="E1949" t="s">
        <v>1792</v>
      </c>
      <c r="F1949">
        <v>2</v>
      </c>
      <c r="G1949">
        <v>410.63</v>
      </c>
      <c r="H1949">
        <v>0.28000000000000003</v>
      </c>
      <c r="I1949" t="s">
        <v>1829</v>
      </c>
      <c r="J1949">
        <v>591.30719999999997</v>
      </c>
    </row>
    <row r="1950" spans="1:10" x14ac:dyDescent="0.3">
      <c r="A1950" t="s">
        <v>3774</v>
      </c>
      <c r="B1950" s="2">
        <v>45293</v>
      </c>
      <c r="C1950" t="s">
        <v>1319</v>
      </c>
      <c r="D1950" t="s">
        <v>1736</v>
      </c>
      <c r="E1950" t="s">
        <v>1789</v>
      </c>
      <c r="F1950">
        <v>4</v>
      </c>
      <c r="G1950">
        <v>101.25</v>
      </c>
      <c r="H1950">
        <v>0.16</v>
      </c>
      <c r="I1950" t="s">
        <v>1826</v>
      </c>
      <c r="J1950">
        <v>340.2</v>
      </c>
    </row>
    <row r="1951" spans="1:10" x14ac:dyDescent="0.3">
      <c r="A1951" t="s">
        <v>3775</v>
      </c>
      <c r="B1951" s="2">
        <v>45301</v>
      </c>
      <c r="C1951" t="s">
        <v>730</v>
      </c>
      <c r="D1951" t="s">
        <v>1560</v>
      </c>
      <c r="E1951" t="s">
        <v>1807</v>
      </c>
      <c r="F1951">
        <v>4</v>
      </c>
      <c r="G1951">
        <v>716.39</v>
      </c>
      <c r="H1951">
        <v>0.03</v>
      </c>
      <c r="I1951" t="s">
        <v>1826</v>
      </c>
      <c r="J1951">
        <v>2779.5931999999998</v>
      </c>
    </row>
    <row r="1952" spans="1:10" x14ac:dyDescent="0.3">
      <c r="A1952" t="s">
        <v>3776</v>
      </c>
      <c r="B1952" s="2">
        <v>45311</v>
      </c>
      <c r="C1952" t="s">
        <v>338</v>
      </c>
      <c r="D1952" t="s">
        <v>1694</v>
      </c>
      <c r="E1952" t="s">
        <v>1757</v>
      </c>
      <c r="F1952">
        <v>1</v>
      </c>
      <c r="G1952">
        <v>721.74</v>
      </c>
      <c r="H1952">
        <v>0.24</v>
      </c>
      <c r="I1952" t="s">
        <v>1826</v>
      </c>
      <c r="J1952">
        <v>548.52240000000006</v>
      </c>
    </row>
    <row r="1953" spans="1:10" x14ac:dyDescent="0.3">
      <c r="A1953" t="s">
        <v>3777</v>
      </c>
      <c r="B1953" s="2">
        <v>45702</v>
      </c>
      <c r="C1953" t="s">
        <v>205</v>
      </c>
      <c r="D1953" t="s">
        <v>1672</v>
      </c>
      <c r="E1953" t="s">
        <v>1792</v>
      </c>
      <c r="F1953">
        <v>2</v>
      </c>
      <c r="G1953">
        <v>527.91</v>
      </c>
      <c r="H1953">
        <v>0.02</v>
      </c>
      <c r="I1953" t="s">
        <v>1824</v>
      </c>
      <c r="J1953">
        <v>1034.7036000000001</v>
      </c>
    </row>
    <row r="1954" spans="1:10" x14ac:dyDescent="0.3">
      <c r="A1954" t="s">
        <v>3778</v>
      </c>
      <c r="B1954" s="2">
        <v>45525</v>
      </c>
      <c r="C1954" t="s">
        <v>1005</v>
      </c>
      <c r="D1954" t="s">
        <v>1652</v>
      </c>
      <c r="E1954" t="s">
        <v>1797</v>
      </c>
      <c r="F1954">
        <v>2</v>
      </c>
      <c r="G1954">
        <v>945.92</v>
      </c>
      <c r="H1954">
        <v>0.19</v>
      </c>
      <c r="I1954" t="s">
        <v>1829</v>
      </c>
      <c r="J1954">
        <v>1532.3904</v>
      </c>
    </row>
    <row r="1955" spans="1:10" x14ac:dyDescent="0.3">
      <c r="A1955" t="s">
        <v>3779</v>
      </c>
      <c r="B1955" s="2">
        <v>45780</v>
      </c>
      <c r="C1955" t="s">
        <v>295</v>
      </c>
      <c r="D1955" t="s">
        <v>1660</v>
      </c>
      <c r="E1955" t="s">
        <v>1807</v>
      </c>
      <c r="F1955">
        <v>2</v>
      </c>
      <c r="G1955">
        <v>981.35</v>
      </c>
      <c r="H1955">
        <v>0.16</v>
      </c>
      <c r="I1955" t="s">
        <v>1826</v>
      </c>
      <c r="J1955">
        <v>1648.6679999999999</v>
      </c>
    </row>
    <row r="1956" spans="1:10" x14ac:dyDescent="0.3">
      <c r="A1956" t="s">
        <v>3780</v>
      </c>
      <c r="B1956" s="2">
        <v>45819</v>
      </c>
      <c r="C1956" t="s">
        <v>722</v>
      </c>
      <c r="D1956" t="s">
        <v>1666</v>
      </c>
      <c r="E1956" t="s">
        <v>1766</v>
      </c>
      <c r="F1956">
        <v>1</v>
      </c>
      <c r="G1956">
        <v>913.99</v>
      </c>
      <c r="H1956">
        <v>0.14000000000000001</v>
      </c>
      <c r="I1956" t="s">
        <v>1824</v>
      </c>
      <c r="J1956">
        <v>786.03139999999996</v>
      </c>
    </row>
    <row r="1957" spans="1:10" x14ac:dyDescent="0.3">
      <c r="A1957" t="s">
        <v>3781</v>
      </c>
      <c r="B1957" s="2">
        <v>45863</v>
      </c>
      <c r="C1957" t="s">
        <v>55</v>
      </c>
      <c r="D1957" t="s">
        <v>1680</v>
      </c>
      <c r="E1957" t="s">
        <v>1782</v>
      </c>
      <c r="F1957">
        <v>4</v>
      </c>
      <c r="G1957">
        <v>270.69</v>
      </c>
      <c r="H1957">
        <v>0.18</v>
      </c>
      <c r="I1957" t="s">
        <v>1826</v>
      </c>
      <c r="J1957">
        <v>887.86320000000001</v>
      </c>
    </row>
    <row r="1958" spans="1:10" x14ac:dyDescent="0.3">
      <c r="A1958" t="s">
        <v>3782</v>
      </c>
      <c r="B1958" s="2">
        <v>45687</v>
      </c>
      <c r="C1958" t="s">
        <v>538</v>
      </c>
      <c r="D1958" t="s">
        <v>1702</v>
      </c>
      <c r="E1958" t="s">
        <v>1776</v>
      </c>
      <c r="F1958">
        <v>3</v>
      </c>
      <c r="G1958">
        <v>998.58</v>
      </c>
      <c r="H1958">
        <v>0.02</v>
      </c>
      <c r="I1958" t="s">
        <v>1824</v>
      </c>
      <c r="J1958">
        <v>2935.8252000000002</v>
      </c>
    </row>
    <row r="1959" spans="1:10" x14ac:dyDescent="0.3">
      <c r="A1959" t="s">
        <v>3783</v>
      </c>
      <c r="B1959" s="2">
        <v>45806</v>
      </c>
      <c r="C1959" t="s">
        <v>1408</v>
      </c>
      <c r="D1959" t="s">
        <v>1622</v>
      </c>
      <c r="E1959" t="s">
        <v>1786</v>
      </c>
      <c r="F1959">
        <v>3</v>
      </c>
      <c r="G1959">
        <v>765.12</v>
      </c>
      <c r="H1959">
        <v>0.18</v>
      </c>
      <c r="I1959" t="s">
        <v>1824</v>
      </c>
      <c r="J1959">
        <v>1882.1952000000001</v>
      </c>
    </row>
    <row r="1960" spans="1:10" x14ac:dyDescent="0.3">
      <c r="A1960" t="s">
        <v>3784</v>
      </c>
      <c r="B1960" s="2">
        <v>45216</v>
      </c>
      <c r="C1960" t="s">
        <v>264</v>
      </c>
      <c r="D1960" t="s">
        <v>1676</v>
      </c>
      <c r="E1960" t="s">
        <v>1813</v>
      </c>
      <c r="F1960">
        <v>3</v>
      </c>
      <c r="G1960">
        <v>449.99</v>
      </c>
      <c r="H1960">
        <v>0.17</v>
      </c>
      <c r="I1960" t="s">
        <v>1829</v>
      </c>
      <c r="J1960">
        <v>1120.4751000000001</v>
      </c>
    </row>
    <row r="1961" spans="1:10" x14ac:dyDescent="0.3">
      <c r="A1961" t="s">
        <v>3785</v>
      </c>
      <c r="B1961" s="2">
        <v>45639</v>
      </c>
      <c r="C1961" t="s">
        <v>806</v>
      </c>
      <c r="D1961" t="s">
        <v>1634</v>
      </c>
      <c r="E1961" t="s">
        <v>1792</v>
      </c>
      <c r="F1961">
        <v>2</v>
      </c>
      <c r="G1961">
        <v>249.02</v>
      </c>
      <c r="H1961">
        <v>0.01</v>
      </c>
      <c r="I1961" t="s">
        <v>1829</v>
      </c>
      <c r="J1961">
        <v>493.05959999999999</v>
      </c>
    </row>
    <row r="1962" spans="1:10" x14ac:dyDescent="0.3">
      <c r="A1962" t="s">
        <v>3786</v>
      </c>
      <c r="B1962" s="2">
        <v>45454</v>
      </c>
      <c r="C1962" t="s">
        <v>467</v>
      </c>
      <c r="D1962" t="s">
        <v>1662</v>
      </c>
      <c r="E1962" t="s">
        <v>1813</v>
      </c>
      <c r="F1962">
        <v>3</v>
      </c>
      <c r="G1962">
        <v>223.64</v>
      </c>
      <c r="H1962">
        <v>0.05</v>
      </c>
      <c r="I1962" t="s">
        <v>1824</v>
      </c>
      <c r="J1962">
        <v>637.37399999999991</v>
      </c>
    </row>
    <row r="1963" spans="1:10" x14ac:dyDescent="0.3">
      <c r="A1963" t="s">
        <v>3787</v>
      </c>
      <c r="B1963" s="2">
        <v>45934</v>
      </c>
      <c r="C1963" t="s">
        <v>375</v>
      </c>
      <c r="D1963" t="s">
        <v>1596</v>
      </c>
      <c r="E1963" t="s">
        <v>1769</v>
      </c>
      <c r="F1963">
        <v>2</v>
      </c>
      <c r="G1963">
        <v>92.94</v>
      </c>
      <c r="H1963">
        <v>0.12</v>
      </c>
      <c r="I1963" t="s">
        <v>1824</v>
      </c>
      <c r="J1963">
        <v>163.5744</v>
      </c>
    </row>
    <row r="1964" spans="1:10" x14ac:dyDescent="0.3">
      <c r="A1964" t="s">
        <v>3788</v>
      </c>
      <c r="B1964" s="2">
        <v>45401</v>
      </c>
      <c r="C1964" t="s">
        <v>1130</v>
      </c>
      <c r="D1964" t="s">
        <v>1580</v>
      </c>
      <c r="E1964" t="s">
        <v>1761</v>
      </c>
      <c r="F1964">
        <v>4</v>
      </c>
      <c r="G1964">
        <v>268.3</v>
      </c>
      <c r="H1964">
        <v>0.02</v>
      </c>
      <c r="I1964" t="s">
        <v>1829</v>
      </c>
      <c r="J1964">
        <v>1051.7360000000001</v>
      </c>
    </row>
    <row r="1965" spans="1:10" x14ac:dyDescent="0.3">
      <c r="A1965" t="s">
        <v>3789</v>
      </c>
      <c r="B1965" s="2">
        <v>45770</v>
      </c>
      <c r="C1965" t="s">
        <v>1368</v>
      </c>
      <c r="D1965" t="s">
        <v>1666</v>
      </c>
      <c r="E1965" t="s">
        <v>1813</v>
      </c>
      <c r="F1965">
        <v>4</v>
      </c>
      <c r="G1965">
        <v>835.61</v>
      </c>
      <c r="H1965">
        <v>0.03</v>
      </c>
      <c r="I1965" t="s">
        <v>1824</v>
      </c>
      <c r="J1965">
        <v>3242.1668</v>
      </c>
    </row>
    <row r="1966" spans="1:10" x14ac:dyDescent="0.3">
      <c r="A1966" t="s">
        <v>3790</v>
      </c>
      <c r="B1966" s="2">
        <v>45405</v>
      </c>
      <c r="C1966" t="s">
        <v>1193</v>
      </c>
      <c r="D1966" t="s">
        <v>1684</v>
      </c>
      <c r="E1966" t="s">
        <v>1773</v>
      </c>
      <c r="F1966">
        <v>3</v>
      </c>
      <c r="G1966">
        <v>120.97</v>
      </c>
      <c r="H1966">
        <v>0.11</v>
      </c>
      <c r="I1966" t="s">
        <v>1824</v>
      </c>
      <c r="J1966">
        <v>322.98989999999998</v>
      </c>
    </row>
    <row r="1967" spans="1:10" x14ac:dyDescent="0.3">
      <c r="A1967" t="s">
        <v>3791</v>
      </c>
      <c r="B1967" s="2">
        <v>45424</v>
      </c>
      <c r="C1967" t="s">
        <v>124</v>
      </c>
      <c r="D1967" t="s">
        <v>1628</v>
      </c>
      <c r="E1967" t="s">
        <v>1786</v>
      </c>
      <c r="F1967">
        <v>2</v>
      </c>
      <c r="G1967">
        <v>26.36</v>
      </c>
      <c r="H1967">
        <v>0.03</v>
      </c>
      <c r="I1967" t="s">
        <v>1829</v>
      </c>
      <c r="J1967">
        <v>51.138399999999997</v>
      </c>
    </row>
    <row r="1968" spans="1:10" x14ac:dyDescent="0.3">
      <c r="A1968" t="s">
        <v>3792</v>
      </c>
      <c r="B1968" s="2">
        <v>45881</v>
      </c>
      <c r="C1968" t="s">
        <v>134</v>
      </c>
      <c r="D1968" t="s">
        <v>1702</v>
      </c>
      <c r="E1968" t="s">
        <v>1776</v>
      </c>
      <c r="F1968">
        <v>1</v>
      </c>
      <c r="G1968">
        <v>918.87</v>
      </c>
      <c r="H1968">
        <v>0.11</v>
      </c>
      <c r="I1968" t="s">
        <v>1826</v>
      </c>
      <c r="J1968">
        <v>817.79430000000002</v>
      </c>
    </row>
    <row r="1969" spans="1:10" x14ac:dyDescent="0.3">
      <c r="A1969" t="s">
        <v>3793</v>
      </c>
      <c r="B1969" s="2">
        <v>45794</v>
      </c>
      <c r="C1969" t="s">
        <v>127</v>
      </c>
      <c r="D1969" t="s">
        <v>1682</v>
      </c>
      <c r="E1969" t="s">
        <v>1792</v>
      </c>
      <c r="F1969">
        <v>2</v>
      </c>
      <c r="G1969">
        <v>924.73</v>
      </c>
      <c r="H1969">
        <v>0.28999999999999998</v>
      </c>
      <c r="I1969" t="s">
        <v>1826</v>
      </c>
      <c r="J1969">
        <v>1313.1166000000001</v>
      </c>
    </row>
    <row r="1970" spans="1:10" x14ac:dyDescent="0.3">
      <c r="A1970" t="s">
        <v>3794</v>
      </c>
      <c r="B1970" s="2">
        <v>45665</v>
      </c>
      <c r="C1970" t="s">
        <v>93</v>
      </c>
      <c r="D1970" t="s">
        <v>1572</v>
      </c>
      <c r="E1970" t="s">
        <v>1789</v>
      </c>
      <c r="F1970">
        <v>3</v>
      </c>
      <c r="G1970">
        <v>195.31</v>
      </c>
      <c r="H1970">
        <v>0.13</v>
      </c>
      <c r="I1970" t="s">
        <v>1829</v>
      </c>
      <c r="J1970">
        <v>509.75909999999999</v>
      </c>
    </row>
    <row r="1971" spans="1:10" x14ac:dyDescent="0.3">
      <c r="A1971" t="s">
        <v>3795</v>
      </c>
      <c r="B1971" s="2">
        <v>45793</v>
      </c>
      <c r="C1971" t="s">
        <v>481</v>
      </c>
      <c r="D1971" t="s">
        <v>1624</v>
      </c>
      <c r="E1971" t="s">
        <v>1782</v>
      </c>
      <c r="F1971">
        <v>1</v>
      </c>
      <c r="G1971">
        <v>91.38</v>
      </c>
      <c r="H1971">
        <v>0.14000000000000001</v>
      </c>
      <c r="I1971" t="s">
        <v>1824</v>
      </c>
      <c r="J1971">
        <v>78.586799999999997</v>
      </c>
    </row>
    <row r="1972" spans="1:10" x14ac:dyDescent="0.3">
      <c r="A1972" t="s">
        <v>3796</v>
      </c>
      <c r="B1972" s="2">
        <v>45563</v>
      </c>
      <c r="C1972" t="s">
        <v>1487</v>
      </c>
      <c r="D1972" t="s">
        <v>1720</v>
      </c>
      <c r="E1972" t="s">
        <v>1792</v>
      </c>
      <c r="F1972">
        <v>2</v>
      </c>
      <c r="G1972">
        <v>494.35</v>
      </c>
      <c r="H1972">
        <v>0.1</v>
      </c>
      <c r="I1972" t="s">
        <v>1824</v>
      </c>
      <c r="J1972">
        <v>889.83</v>
      </c>
    </row>
    <row r="1973" spans="1:10" x14ac:dyDescent="0.3">
      <c r="A1973" t="s">
        <v>3797</v>
      </c>
      <c r="B1973" s="2">
        <v>45577</v>
      </c>
      <c r="C1973" t="s">
        <v>815</v>
      </c>
      <c r="D1973" t="s">
        <v>1596</v>
      </c>
      <c r="E1973" t="s">
        <v>1789</v>
      </c>
      <c r="F1973">
        <v>1</v>
      </c>
      <c r="G1973">
        <v>412.2</v>
      </c>
      <c r="H1973">
        <v>0.11</v>
      </c>
      <c r="I1973" t="s">
        <v>1824</v>
      </c>
      <c r="J1973">
        <v>366.858</v>
      </c>
    </row>
    <row r="1974" spans="1:10" x14ac:dyDescent="0.3">
      <c r="A1974" t="s">
        <v>3798</v>
      </c>
      <c r="B1974" s="2">
        <v>45466</v>
      </c>
      <c r="C1974" t="s">
        <v>1229</v>
      </c>
      <c r="D1974" t="s">
        <v>1706</v>
      </c>
      <c r="E1974" t="s">
        <v>1804</v>
      </c>
      <c r="F1974">
        <v>1</v>
      </c>
      <c r="G1974">
        <v>650.47</v>
      </c>
      <c r="H1974">
        <v>0.13</v>
      </c>
      <c r="I1974" t="s">
        <v>1826</v>
      </c>
      <c r="J1974">
        <v>565.90890000000002</v>
      </c>
    </row>
    <row r="1975" spans="1:10" x14ac:dyDescent="0.3">
      <c r="A1975" t="s">
        <v>3799</v>
      </c>
      <c r="B1975" s="2">
        <v>45256</v>
      </c>
      <c r="C1975" t="s">
        <v>520</v>
      </c>
      <c r="D1975" t="s">
        <v>1576</v>
      </c>
      <c r="E1975" t="s">
        <v>1794</v>
      </c>
      <c r="F1975">
        <v>1</v>
      </c>
      <c r="G1975">
        <v>68.209999999999994</v>
      </c>
      <c r="H1975">
        <v>0.05</v>
      </c>
      <c r="I1975" t="s">
        <v>1826</v>
      </c>
      <c r="J1975">
        <v>64.799499999999995</v>
      </c>
    </row>
    <row r="1976" spans="1:10" x14ac:dyDescent="0.3">
      <c r="A1976" t="s">
        <v>3800</v>
      </c>
      <c r="B1976" s="2">
        <v>45886</v>
      </c>
      <c r="C1976" t="s">
        <v>461</v>
      </c>
      <c r="D1976" t="s">
        <v>1654</v>
      </c>
      <c r="E1976" t="s">
        <v>1779</v>
      </c>
      <c r="F1976">
        <v>2</v>
      </c>
      <c r="G1976">
        <v>842.89</v>
      </c>
      <c r="H1976">
        <v>0.25</v>
      </c>
      <c r="I1976" t="s">
        <v>1829</v>
      </c>
      <c r="J1976">
        <v>1264.335</v>
      </c>
    </row>
    <row r="1977" spans="1:10" x14ac:dyDescent="0.3">
      <c r="A1977" t="s">
        <v>3801</v>
      </c>
      <c r="B1977" s="2">
        <v>45390</v>
      </c>
      <c r="C1977" t="s">
        <v>948</v>
      </c>
      <c r="D1977" t="s">
        <v>1555</v>
      </c>
      <c r="E1977" t="s">
        <v>1769</v>
      </c>
      <c r="F1977">
        <v>2</v>
      </c>
      <c r="G1977">
        <v>227.95</v>
      </c>
      <c r="H1977">
        <v>0.24</v>
      </c>
      <c r="I1977" t="s">
        <v>1829</v>
      </c>
      <c r="J1977">
        <v>346.48399999999998</v>
      </c>
    </row>
    <row r="1978" spans="1:10" x14ac:dyDescent="0.3">
      <c r="A1978" t="s">
        <v>3802</v>
      </c>
      <c r="B1978" s="2">
        <v>45388</v>
      </c>
      <c r="C1978" t="s">
        <v>631</v>
      </c>
      <c r="D1978" t="s">
        <v>1680</v>
      </c>
      <c r="E1978" t="s">
        <v>1794</v>
      </c>
      <c r="F1978">
        <v>3</v>
      </c>
      <c r="G1978">
        <v>685.97</v>
      </c>
      <c r="H1978">
        <v>0.24</v>
      </c>
      <c r="I1978" t="s">
        <v>1826</v>
      </c>
      <c r="J1978">
        <v>1564.0116</v>
      </c>
    </row>
    <row r="1979" spans="1:10" x14ac:dyDescent="0.3">
      <c r="A1979" t="s">
        <v>3803</v>
      </c>
      <c r="B1979" s="2">
        <v>45793</v>
      </c>
      <c r="C1979" t="s">
        <v>1142</v>
      </c>
      <c r="D1979" t="s">
        <v>1606</v>
      </c>
      <c r="E1979" t="s">
        <v>1761</v>
      </c>
      <c r="F1979">
        <v>1</v>
      </c>
      <c r="G1979">
        <v>722.57</v>
      </c>
      <c r="H1979">
        <v>0.18</v>
      </c>
      <c r="I1979" t="s">
        <v>1824</v>
      </c>
      <c r="J1979">
        <v>592.50740000000008</v>
      </c>
    </row>
    <row r="1980" spans="1:10" x14ac:dyDescent="0.3">
      <c r="A1980" t="s">
        <v>3804</v>
      </c>
      <c r="B1980" s="2">
        <v>45615</v>
      </c>
      <c r="C1980" t="s">
        <v>475</v>
      </c>
      <c r="D1980" t="s">
        <v>1618</v>
      </c>
      <c r="E1980" t="s">
        <v>1773</v>
      </c>
      <c r="F1980">
        <v>3</v>
      </c>
      <c r="G1980">
        <v>585.54999999999995</v>
      </c>
      <c r="H1980">
        <v>0.14000000000000001</v>
      </c>
      <c r="I1980" t="s">
        <v>1829</v>
      </c>
      <c r="J1980">
        <v>1510.7190000000001</v>
      </c>
    </row>
    <row r="1981" spans="1:10" x14ac:dyDescent="0.3">
      <c r="A1981" t="s">
        <v>3805</v>
      </c>
      <c r="B1981" s="2">
        <v>45666</v>
      </c>
      <c r="C1981" t="s">
        <v>975</v>
      </c>
      <c r="D1981" t="s">
        <v>1640</v>
      </c>
      <c r="E1981" t="s">
        <v>1797</v>
      </c>
      <c r="F1981">
        <v>2</v>
      </c>
      <c r="G1981">
        <v>635.80999999999995</v>
      </c>
      <c r="H1981">
        <v>0.13</v>
      </c>
      <c r="I1981" t="s">
        <v>1826</v>
      </c>
      <c r="J1981">
        <v>1106.3094000000001</v>
      </c>
    </row>
    <row r="1982" spans="1:10" x14ac:dyDescent="0.3">
      <c r="A1982" t="s">
        <v>3806</v>
      </c>
      <c r="B1982" s="2">
        <v>45644</v>
      </c>
      <c r="C1982" t="s">
        <v>881</v>
      </c>
      <c r="D1982" t="s">
        <v>1576</v>
      </c>
      <c r="E1982" t="s">
        <v>1769</v>
      </c>
      <c r="F1982">
        <v>2</v>
      </c>
      <c r="G1982">
        <v>353.74</v>
      </c>
      <c r="H1982">
        <v>0.01</v>
      </c>
      <c r="I1982" t="s">
        <v>1824</v>
      </c>
      <c r="J1982">
        <v>700.40520000000004</v>
      </c>
    </row>
    <row r="1983" spans="1:10" x14ac:dyDescent="0.3">
      <c r="A1983" t="s">
        <v>3807</v>
      </c>
      <c r="B1983" s="2">
        <v>45648</v>
      </c>
      <c r="C1983" t="s">
        <v>842</v>
      </c>
      <c r="D1983" t="s">
        <v>1620</v>
      </c>
      <c r="E1983" t="s">
        <v>1779</v>
      </c>
      <c r="F1983">
        <v>1</v>
      </c>
      <c r="G1983">
        <v>377.52</v>
      </c>
      <c r="H1983">
        <v>0.15</v>
      </c>
      <c r="I1983" t="s">
        <v>1824</v>
      </c>
      <c r="J1983">
        <v>320.892</v>
      </c>
    </row>
    <row r="1984" spans="1:10" x14ac:dyDescent="0.3">
      <c r="A1984" t="s">
        <v>3808</v>
      </c>
      <c r="B1984" s="2">
        <v>45500</v>
      </c>
      <c r="C1984" t="s">
        <v>669</v>
      </c>
      <c r="D1984" t="s">
        <v>1684</v>
      </c>
      <c r="E1984" t="s">
        <v>1761</v>
      </c>
      <c r="F1984">
        <v>3</v>
      </c>
      <c r="G1984">
        <v>901.49</v>
      </c>
      <c r="H1984">
        <v>0</v>
      </c>
      <c r="I1984" t="s">
        <v>1824</v>
      </c>
      <c r="J1984">
        <v>2704.47</v>
      </c>
    </row>
    <row r="1985" spans="1:10" x14ac:dyDescent="0.3">
      <c r="A1985" t="s">
        <v>3809</v>
      </c>
      <c r="B1985" s="2">
        <v>45806</v>
      </c>
      <c r="C1985" t="s">
        <v>654</v>
      </c>
      <c r="D1985" t="s">
        <v>1608</v>
      </c>
      <c r="E1985" t="s">
        <v>1773</v>
      </c>
      <c r="F1985">
        <v>1</v>
      </c>
      <c r="G1985">
        <v>563.01</v>
      </c>
      <c r="H1985">
        <v>0.1</v>
      </c>
      <c r="I1985" t="s">
        <v>1824</v>
      </c>
      <c r="J1985">
        <v>506.709</v>
      </c>
    </row>
    <row r="1986" spans="1:10" x14ac:dyDescent="0.3">
      <c r="A1986" t="s">
        <v>3810</v>
      </c>
      <c r="B1986" s="2">
        <v>45365</v>
      </c>
      <c r="C1986" t="s">
        <v>198</v>
      </c>
      <c r="D1986" t="s">
        <v>1688</v>
      </c>
      <c r="E1986" t="s">
        <v>1776</v>
      </c>
      <c r="F1986">
        <v>4</v>
      </c>
      <c r="G1986">
        <v>167.25</v>
      </c>
      <c r="H1986">
        <v>0.11</v>
      </c>
      <c r="I1986" t="s">
        <v>1824</v>
      </c>
      <c r="J1986">
        <v>595.41</v>
      </c>
    </row>
    <row r="1987" spans="1:10" x14ac:dyDescent="0.3">
      <c r="A1987" t="s">
        <v>3811</v>
      </c>
      <c r="B1987" s="2">
        <v>45229</v>
      </c>
      <c r="C1987" t="s">
        <v>1403</v>
      </c>
      <c r="D1987" t="s">
        <v>1668</v>
      </c>
      <c r="E1987" t="s">
        <v>1810</v>
      </c>
      <c r="F1987">
        <v>3</v>
      </c>
      <c r="G1987">
        <v>345.43</v>
      </c>
      <c r="H1987">
        <v>0.08</v>
      </c>
      <c r="I1987" t="s">
        <v>1829</v>
      </c>
      <c r="J1987">
        <v>953.38679999999999</v>
      </c>
    </row>
    <row r="1988" spans="1:10" x14ac:dyDescent="0.3">
      <c r="A1988" t="s">
        <v>3812</v>
      </c>
      <c r="B1988" s="2">
        <v>45349</v>
      </c>
      <c r="C1988" t="s">
        <v>972</v>
      </c>
      <c r="D1988" t="s">
        <v>1712</v>
      </c>
      <c r="E1988" t="s">
        <v>1786</v>
      </c>
      <c r="F1988">
        <v>4</v>
      </c>
      <c r="G1988">
        <v>752.48</v>
      </c>
      <c r="H1988">
        <v>0.23</v>
      </c>
      <c r="I1988" t="s">
        <v>1824</v>
      </c>
      <c r="J1988">
        <v>2317.6383999999998</v>
      </c>
    </row>
    <row r="1989" spans="1:10" x14ac:dyDescent="0.3">
      <c r="A1989" t="s">
        <v>3813</v>
      </c>
      <c r="B1989" s="2">
        <v>45886</v>
      </c>
      <c r="C1989" t="s">
        <v>1389</v>
      </c>
      <c r="D1989" t="s">
        <v>1662</v>
      </c>
      <c r="E1989" t="s">
        <v>1813</v>
      </c>
      <c r="F1989">
        <v>1</v>
      </c>
      <c r="G1989">
        <v>120.02</v>
      </c>
      <c r="H1989">
        <v>0.26</v>
      </c>
      <c r="I1989" t="s">
        <v>1824</v>
      </c>
      <c r="J1989">
        <v>88.814799999999991</v>
      </c>
    </row>
    <row r="1990" spans="1:10" x14ac:dyDescent="0.3">
      <c r="A1990" t="s">
        <v>3814</v>
      </c>
      <c r="B1990" s="2">
        <v>45359</v>
      </c>
      <c r="C1990" t="s">
        <v>1017</v>
      </c>
      <c r="D1990" t="s">
        <v>1630</v>
      </c>
      <c r="E1990" t="s">
        <v>1782</v>
      </c>
      <c r="F1990">
        <v>3</v>
      </c>
      <c r="G1990">
        <v>146.71</v>
      </c>
      <c r="H1990">
        <v>0.28000000000000003</v>
      </c>
      <c r="I1990" t="s">
        <v>1824</v>
      </c>
      <c r="J1990">
        <v>316.89359999999999</v>
      </c>
    </row>
    <row r="1991" spans="1:10" x14ac:dyDescent="0.3">
      <c r="A1991" t="s">
        <v>3815</v>
      </c>
      <c r="B1991" s="2">
        <v>45730</v>
      </c>
      <c r="C1991" t="s">
        <v>298</v>
      </c>
      <c r="D1991" t="s">
        <v>1676</v>
      </c>
      <c r="E1991" t="s">
        <v>1752</v>
      </c>
      <c r="F1991">
        <v>2</v>
      </c>
      <c r="G1991">
        <v>358.87</v>
      </c>
      <c r="H1991">
        <v>0.24</v>
      </c>
      <c r="I1991" t="s">
        <v>1824</v>
      </c>
      <c r="J1991">
        <v>545.48239999999998</v>
      </c>
    </row>
    <row r="1992" spans="1:10" x14ac:dyDescent="0.3">
      <c r="A1992" t="s">
        <v>3816</v>
      </c>
      <c r="B1992" s="2">
        <v>45456</v>
      </c>
      <c r="C1992" t="s">
        <v>773</v>
      </c>
      <c r="D1992" t="s">
        <v>1652</v>
      </c>
      <c r="E1992" t="s">
        <v>1766</v>
      </c>
      <c r="F1992">
        <v>4</v>
      </c>
      <c r="G1992">
        <v>212.75</v>
      </c>
      <c r="H1992">
        <v>0.11</v>
      </c>
      <c r="I1992" t="s">
        <v>1829</v>
      </c>
      <c r="J1992">
        <v>757.39</v>
      </c>
    </row>
    <row r="1993" spans="1:10" x14ac:dyDescent="0.3">
      <c r="A1993" t="s">
        <v>3817</v>
      </c>
      <c r="B1993" s="2">
        <v>45450</v>
      </c>
      <c r="C1993" t="s">
        <v>1029</v>
      </c>
      <c r="D1993" t="s">
        <v>1638</v>
      </c>
      <c r="E1993" t="s">
        <v>1792</v>
      </c>
      <c r="F1993">
        <v>1</v>
      </c>
      <c r="G1993">
        <v>183.47</v>
      </c>
      <c r="H1993">
        <v>0.17</v>
      </c>
      <c r="I1993" t="s">
        <v>1826</v>
      </c>
      <c r="J1993">
        <v>152.2801</v>
      </c>
    </row>
    <row r="1994" spans="1:10" x14ac:dyDescent="0.3">
      <c r="A1994" t="s">
        <v>3818</v>
      </c>
      <c r="B1994" s="2">
        <v>45493</v>
      </c>
      <c r="C1994" t="s">
        <v>251</v>
      </c>
      <c r="D1994" t="s">
        <v>1726</v>
      </c>
      <c r="E1994" t="s">
        <v>1801</v>
      </c>
      <c r="F1994">
        <v>4</v>
      </c>
      <c r="G1994">
        <v>569.98</v>
      </c>
      <c r="H1994">
        <v>0.23</v>
      </c>
      <c r="I1994" t="s">
        <v>1824</v>
      </c>
      <c r="J1994">
        <v>1755.5383999999999</v>
      </c>
    </row>
    <row r="1995" spans="1:10" x14ac:dyDescent="0.3">
      <c r="A1995" t="s">
        <v>3819</v>
      </c>
      <c r="B1995" s="2">
        <v>45274</v>
      </c>
      <c r="C1995" t="s">
        <v>1455</v>
      </c>
      <c r="D1995" t="s">
        <v>1590</v>
      </c>
      <c r="E1995" t="s">
        <v>1794</v>
      </c>
      <c r="F1995">
        <v>3</v>
      </c>
      <c r="G1995">
        <v>984.12</v>
      </c>
      <c r="H1995">
        <v>0.27</v>
      </c>
      <c r="I1995" t="s">
        <v>1824</v>
      </c>
      <c r="J1995">
        <v>2155.2228</v>
      </c>
    </row>
    <row r="1996" spans="1:10" x14ac:dyDescent="0.3">
      <c r="A1996" t="s">
        <v>3820</v>
      </c>
      <c r="B1996" s="2">
        <v>45844</v>
      </c>
      <c r="C1996" t="s">
        <v>1458</v>
      </c>
      <c r="D1996" t="s">
        <v>1716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1618</v>
      </c>
      <c r="E1998" t="s">
        <v>1782</v>
      </c>
      <c r="F1998">
        <v>3</v>
      </c>
      <c r="G1998">
        <v>875.99</v>
      </c>
      <c r="H1998">
        <v>0.09</v>
      </c>
      <c r="I1998" t="s">
        <v>1826</v>
      </c>
      <c r="J1998">
        <v>2391.4526999999998</v>
      </c>
    </row>
    <row r="1999" spans="1:10" x14ac:dyDescent="0.3">
      <c r="A1999" t="s">
        <v>3823</v>
      </c>
      <c r="B1999" s="2">
        <v>45460</v>
      </c>
      <c r="C1999" t="s">
        <v>441</v>
      </c>
      <c r="D1999" t="s">
        <v>1726</v>
      </c>
      <c r="E1999" t="s">
        <v>1789</v>
      </c>
      <c r="F1999">
        <v>2</v>
      </c>
      <c r="G1999">
        <v>685.31</v>
      </c>
      <c r="H1999">
        <v>0.26</v>
      </c>
      <c r="I1999" t="s">
        <v>1826</v>
      </c>
      <c r="J1999">
        <v>1014.2588</v>
      </c>
    </row>
    <row r="2000" spans="1:10" x14ac:dyDescent="0.3">
      <c r="A2000" t="s">
        <v>3824</v>
      </c>
      <c r="B2000" s="2">
        <v>45607</v>
      </c>
      <c r="C2000" t="s">
        <v>198</v>
      </c>
      <c r="D2000" t="s">
        <v>1670</v>
      </c>
      <c r="E2000" t="s">
        <v>1792</v>
      </c>
      <c r="F2000">
        <v>3</v>
      </c>
      <c r="G2000">
        <v>945.37</v>
      </c>
      <c r="H2000">
        <v>0.05</v>
      </c>
      <c r="I2000" t="s">
        <v>1824</v>
      </c>
      <c r="J2000">
        <v>2694.3045000000002</v>
      </c>
    </row>
    <row r="2001" spans="1:10" x14ac:dyDescent="0.3">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BD79-31BF-4F3A-BAF3-391D072BAE58}">
  <dimension ref="A1:H501"/>
  <sheetViews>
    <sheetView workbookViewId="0">
      <selection activeCell="F15" sqref="F15"/>
    </sheetView>
  </sheetViews>
  <sheetFormatPr defaultRowHeight="14.4" x14ac:dyDescent="0.3"/>
  <cols>
    <col min="1" max="1" width="16.33203125" bestFit="1" customWidth="1"/>
    <col min="2" max="2" width="20.109375" bestFit="1" customWidth="1"/>
    <col min="3" max="3" width="8.6640625" bestFit="1" customWidth="1"/>
    <col min="4" max="4" width="11.5546875" bestFit="1" customWidth="1"/>
    <col min="5" max="5" width="20.6640625" bestFit="1" customWidth="1"/>
    <col min="6" max="6" width="14" bestFit="1" customWidth="1"/>
    <col min="7" max="7" width="21.5546875" bestFit="1" customWidth="1"/>
    <col min="8" max="8" width="16.88671875" bestFit="1" customWidth="1"/>
  </cols>
  <sheetData>
    <row r="1" spans="1:8" x14ac:dyDescent="0.3">
      <c r="A1" s="3" t="s">
        <v>0</v>
      </c>
      <c r="B1" s="3" t="s">
        <v>1</v>
      </c>
      <c r="C1" s="3" t="s">
        <v>2</v>
      </c>
      <c r="D1" s="3" t="s">
        <v>3</v>
      </c>
      <c r="E1" s="3" t="s">
        <v>4</v>
      </c>
      <c r="F1" s="3" t="s">
        <v>5</v>
      </c>
      <c r="G1" s="3" t="s">
        <v>6</v>
      </c>
      <c r="H1" s="3" t="s">
        <v>7</v>
      </c>
    </row>
    <row r="2" spans="1:8" x14ac:dyDescent="0.3">
      <c r="A2" t="s">
        <v>8</v>
      </c>
      <c r="B2" t="str">
        <f>TRIM(Customer_Dim!B2)</f>
        <v>sheena bonilla</v>
      </c>
      <c r="C2">
        <v>55</v>
      </c>
      <c r="D2" t="s">
        <v>9</v>
      </c>
      <c r="E2" t="s">
        <v>10</v>
      </c>
      <c r="F2" t="s">
        <v>11</v>
      </c>
      <c r="G2" t="s">
        <v>12</v>
      </c>
      <c r="H2" t="s">
        <v>3967</v>
      </c>
    </row>
    <row r="3" spans="1:8" x14ac:dyDescent="0.3">
      <c r="A3" t="s">
        <v>14</v>
      </c>
      <c r="B3" t="str">
        <f>TRIM(Customer_Dim!B3)</f>
        <v>Eugene Nelson</v>
      </c>
      <c r="C3">
        <v>26</v>
      </c>
      <c r="D3" t="s">
        <v>16</v>
      </c>
      <c r="E3" t="s">
        <v>17</v>
      </c>
      <c r="F3" t="s">
        <v>18</v>
      </c>
      <c r="G3" t="s">
        <v>12</v>
      </c>
      <c r="H3" t="s">
        <v>19</v>
      </c>
    </row>
    <row r="4" spans="1:8" x14ac:dyDescent="0.3">
      <c r="A4" t="s">
        <v>20</v>
      </c>
      <c r="B4" t="str">
        <f>TRIM(Customer_Dim!B4)</f>
        <v>dr. Benjamin Price</v>
      </c>
      <c r="C4">
        <v>29</v>
      </c>
      <c r="D4" t="s">
        <v>16</v>
      </c>
      <c r="E4" t="s">
        <v>21</v>
      </c>
      <c r="F4" t="s">
        <v>22</v>
      </c>
      <c r="G4" t="s">
        <v>12</v>
      </c>
      <c r="H4" t="s">
        <v>19</v>
      </c>
    </row>
    <row r="5" spans="1:8" x14ac:dyDescent="0.3">
      <c r="A5" t="s">
        <v>23</v>
      </c>
      <c r="B5" t="str">
        <f>TRIM(Customer_Dim!B5)</f>
        <v>jeremy harris</v>
      </c>
      <c r="C5">
        <v>59</v>
      </c>
      <c r="D5" t="s">
        <v>16</v>
      </c>
      <c r="E5" t="s">
        <v>24</v>
      </c>
      <c r="F5" t="s">
        <v>25</v>
      </c>
      <c r="G5" t="s">
        <v>12</v>
      </c>
      <c r="H5" t="s">
        <v>26</v>
      </c>
    </row>
    <row r="6" spans="1:8" x14ac:dyDescent="0.3">
      <c r="A6" t="s">
        <v>27</v>
      </c>
      <c r="B6" t="str">
        <f>TRIM(Customer_Dim!B6)</f>
        <v>Caroline Collins</v>
      </c>
      <c r="C6">
        <v>64</v>
      </c>
      <c r="D6" t="s">
        <v>16</v>
      </c>
      <c r="E6" t="s">
        <v>29</v>
      </c>
      <c r="F6" t="s">
        <v>30</v>
      </c>
      <c r="G6" t="s">
        <v>12</v>
      </c>
      <c r="H6" t="s">
        <v>31</v>
      </c>
    </row>
    <row r="7" spans="1:8" x14ac:dyDescent="0.3">
      <c r="A7" t="s">
        <v>32</v>
      </c>
      <c r="B7" t="str">
        <f>TRIM(Customer_Dim!B7)</f>
        <v>Christine Vaughn</v>
      </c>
      <c r="C7">
        <v>24</v>
      </c>
      <c r="D7" t="s">
        <v>9</v>
      </c>
      <c r="E7" t="s">
        <v>34</v>
      </c>
      <c r="F7" t="s">
        <v>35</v>
      </c>
      <c r="G7" t="s">
        <v>12</v>
      </c>
      <c r="H7" t="s">
        <v>26</v>
      </c>
    </row>
    <row r="8" spans="1:8" x14ac:dyDescent="0.3">
      <c r="A8" t="s">
        <v>36</v>
      </c>
      <c r="B8" t="str">
        <f>TRIM(Customer_Dim!B8)</f>
        <v>Amber Jackson</v>
      </c>
      <c r="C8">
        <v>29</v>
      </c>
      <c r="D8" t="s">
        <v>16</v>
      </c>
      <c r="E8" t="s">
        <v>38</v>
      </c>
      <c r="F8" t="s">
        <v>39</v>
      </c>
      <c r="G8" t="s">
        <v>12</v>
      </c>
      <c r="H8" t="s">
        <v>19</v>
      </c>
    </row>
    <row r="9" spans="1:8" x14ac:dyDescent="0.3">
      <c r="A9" t="s">
        <v>40</v>
      </c>
      <c r="B9" t="str">
        <f>TRIM(Customer_Dim!B9)</f>
        <v>Daniel Boyd</v>
      </c>
      <c r="C9">
        <v>29</v>
      </c>
      <c r="D9" t="s">
        <v>16</v>
      </c>
      <c r="E9" t="s">
        <v>42</v>
      </c>
      <c r="F9" t="s">
        <v>43</v>
      </c>
      <c r="G9" t="s">
        <v>12</v>
      </c>
      <c r="H9" t="s">
        <v>26</v>
      </c>
    </row>
    <row r="10" spans="1:8" x14ac:dyDescent="0.3">
      <c r="A10" t="s">
        <v>44</v>
      </c>
      <c r="B10" t="str">
        <f>TRIM(Customer_Dim!B10)</f>
        <v>Melissa Howard</v>
      </c>
      <c r="C10">
        <v>53</v>
      </c>
      <c r="D10" t="s">
        <v>16</v>
      </c>
      <c r="E10" t="s">
        <v>46</v>
      </c>
      <c r="F10" t="s">
        <v>47</v>
      </c>
      <c r="G10" t="s">
        <v>12</v>
      </c>
      <c r="H10" t="s">
        <v>13</v>
      </c>
    </row>
    <row r="11" spans="1:8" x14ac:dyDescent="0.3">
      <c r="A11" t="s">
        <v>48</v>
      </c>
      <c r="B11" t="str">
        <f>TRIM(Customer_Dim!B11)</f>
        <v>Ms. Maria Leach</v>
      </c>
      <c r="C11">
        <v>64</v>
      </c>
      <c r="D11" t="s">
        <v>9</v>
      </c>
      <c r="E11" t="s">
        <v>50</v>
      </c>
      <c r="F11" t="s">
        <v>51</v>
      </c>
      <c r="G11" t="s">
        <v>12</v>
      </c>
      <c r="H11" t="s">
        <v>19</v>
      </c>
    </row>
    <row r="12" spans="1:8" x14ac:dyDescent="0.3">
      <c r="A12" t="s">
        <v>52</v>
      </c>
      <c r="B12" t="str">
        <f>TRIM(Customer_Dim!B12)</f>
        <v>Dominic Page</v>
      </c>
      <c r="C12">
        <v>53</v>
      </c>
      <c r="D12" t="s">
        <v>9</v>
      </c>
      <c r="E12" t="s">
        <v>54</v>
      </c>
      <c r="F12" t="s">
        <v>51</v>
      </c>
      <c r="G12" t="s">
        <v>12</v>
      </c>
      <c r="H12" t="s">
        <v>26</v>
      </c>
    </row>
    <row r="13" spans="1:8" x14ac:dyDescent="0.3">
      <c r="A13" t="s">
        <v>55</v>
      </c>
      <c r="B13" t="str">
        <f>TRIM(Customer_Dim!B13)</f>
        <v>Brian Lopez</v>
      </c>
      <c r="C13">
        <v>28</v>
      </c>
      <c r="D13" t="s">
        <v>16</v>
      </c>
      <c r="E13" t="s">
        <v>57</v>
      </c>
      <c r="F13" t="s">
        <v>58</v>
      </c>
      <c r="G13" t="s">
        <v>12</v>
      </c>
      <c r="H13" t="s">
        <v>13</v>
      </c>
    </row>
    <row r="14" spans="1:8" x14ac:dyDescent="0.3">
      <c r="A14" t="s">
        <v>59</v>
      </c>
      <c r="B14" t="str">
        <f>TRIM(Customer_Dim!B14)</f>
        <v>Kenneth Lambert</v>
      </c>
      <c r="C14">
        <v>55</v>
      </c>
      <c r="D14" t="s">
        <v>16</v>
      </c>
      <c r="E14" t="s">
        <v>61</v>
      </c>
      <c r="F14" t="s">
        <v>62</v>
      </c>
      <c r="G14" t="s">
        <v>12</v>
      </c>
      <c r="H14" t="s">
        <v>19</v>
      </c>
    </row>
    <row r="15" spans="1:8" x14ac:dyDescent="0.3">
      <c r="A15" t="s">
        <v>63</v>
      </c>
      <c r="B15" t="str">
        <f>TRIM(Customer_Dim!B15)</f>
        <v>Nathan Hernandez</v>
      </c>
      <c r="C15">
        <v>32</v>
      </c>
      <c r="D15" t="s">
        <v>16</v>
      </c>
      <c r="E15" t="s">
        <v>65</v>
      </c>
      <c r="F15" t="s">
        <v>66</v>
      </c>
      <c r="G15" t="s">
        <v>12</v>
      </c>
      <c r="H15" t="s">
        <v>31</v>
      </c>
    </row>
    <row r="16" spans="1:8" x14ac:dyDescent="0.3">
      <c r="A16" t="s">
        <v>67</v>
      </c>
      <c r="B16" t="str">
        <f>TRIM(Customer_Dim!B16)</f>
        <v>Ashley Cohen</v>
      </c>
      <c r="C16">
        <v>53</v>
      </c>
      <c r="D16" t="s">
        <v>16</v>
      </c>
      <c r="E16" t="s">
        <v>69</v>
      </c>
      <c r="F16" t="s">
        <v>70</v>
      </c>
      <c r="G16" t="s">
        <v>12</v>
      </c>
      <c r="H16" t="s">
        <v>31</v>
      </c>
    </row>
    <row r="17" spans="1:8" x14ac:dyDescent="0.3">
      <c r="A17" t="s">
        <v>71</v>
      </c>
      <c r="B17" t="str">
        <f>TRIM(Customer_Dim!B17)</f>
        <v>Laura Alvarez</v>
      </c>
      <c r="C17">
        <v>49</v>
      </c>
      <c r="D17" t="s">
        <v>16</v>
      </c>
      <c r="E17" t="s">
        <v>73</v>
      </c>
      <c r="F17" t="s">
        <v>74</v>
      </c>
      <c r="G17" t="s">
        <v>12</v>
      </c>
      <c r="H17" t="s">
        <v>19</v>
      </c>
    </row>
    <row r="18" spans="1:8" x14ac:dyDescent="0.3">
      <c r="A18" t="s">
        <v>75</v>
      </c>
      <c r="B18" t="str">
        <f>TRIM(Customer_Dim!B18)</f>
        <v>John Scott</v>
      </c>
      <c r="C18">
        <v>24</v>
      </c>
      <c r="D18" t="s">
        <v>16</v>
      </c>
      <c r="E18" t="s">
        <v>77</v>
      </c>
      <c r="F18" t="s">
        <v>51</v>
      </c>
      <c r="G18" t="s">
        <v>12</v>
      </c>
      <c r="H18" t="s">
        <v>26</v>
      </c>
    </row>
    <row r="19" spans="1:8" x14ac:dyDescent="0.3">
      <c r="A19" t="s">
        <v>78</v>
      </c>
      <c r="B19" t="str">
        <f>TRIM(Customer_Dim!B19)</f>
        <v>Adam Cruz</v>
      </c>
      <c r="C19">
        <v>60</v>
      </c>
      <c r="D19" t="s">
        <v>16</v>
      </c>
      <c r="E19" t="s">
        <v>80</v>
      </c>
      <c r="F19" t="s">
        <v>81</v>
      </c>
      <c r="G19" t="s">
        <v>12</v>
      </c>
      <c r="H19" t="s">
        <v>19</v>
      </c>
    </row>
    <row r="20" spans="1:8" x14ac:dyDescent="0.3">
      <c r="A20" t="s">
        <v>82</v>
      </c>
      <c r="B20" t="str">
        <f>TRIM(Customer_Dim!B20)</f>
        <v>Rhonda Moss</v>
      </c>
      <c r="C20">
        <v>43</v>
      </c>
      <c r="D20" t="s">
        <v>9</v>
      </c>
      <c r="E20" t="s">
        <v>84</v>
      </c>
      <c r="F20" t="s">
        <v>62</v>
      </c>
      <c r="G20" t="s">
        <v>12</v>
      </c>
      <c r="H20" t="s">
        <v>3967</v>
      </c>
    </row>
    <row r="21" spans="1:8" x14ac:dyDescent="0.3">
      <c r="A21" t="s">
        <v>85</v>
      </c>
      <c r="B21" t="str">
        <f>TRIM(Customer_Dim!B21)</f>
        <v>Michael Torres</v>
      </c>
      <c r="C21">
        <v>46</v>
      </c>
      <c r="D21" t="s">
        <v>16</v>
      </c>
      <c r="E21" t="s">
        <v>87</v>
      </c>
      <c r="F21" t="s">
        <v>88</v>
      </c>
      <c r="G21" t="s">
        <v>12</v>
      </c>
      <c r="H21" t="s">
        <v>19</v>
      </c>
    </row>
    <row r="22" spans="1:8" x14ac:dyDescent="0.3">
      <c r="A22" t="s">
        <v>89</v>
      </c>
      <c r="B22" t="str">
        <f>TRIM(Customer_Dim!B22)</f>
        <v>Bridget Allen</v>
      </c>
      <c r="C22">
        <v>59</v>
      </c>
      <c r="D22" t="s">
        <v>9</v>
      </c>
      <c r="E22" t="s">
        <v>91</v>
      </c>
      <c r="F22" t="s">
        <v>92</v>
      </c>
      <c r="G22" t="s">
        <v>12</v>
      </c>
      <c r="H22" t="s">
        <v>31</v>
      </c>
    </row>
    <row r="23" spans="1:8" x14ac:dyDescent="0.3">
      <c r="A23" t="s">
        <v>93</v>
      </c>
      <c r="B23" t="str">
        <f>TRIM(Customer_Dim!B23)</f>
        <v>Jeff Martinez</v>
      </c>
      <c r="C23">
        <v>36</v>
      </c>
      <c r="D23" t="s">
        <v>16</v>
      </c>
      <c r="E23" t="s">
        <v>95</v>
      </c>
      <c r="F23" t="s">
        <v>96</v>
      </c>
      <c r="G23" t="s">
        <v>12</v>
      </c>
      <c r="H23" t="s">
        <v>13</v>
      </c>
    </row>
    <row r="24" spans="1:8" x14ac:dyDescent="0.3">
      <c r="A24" t="s">
        <v>97</v>
      </c>
      <c r="B24" t="str">
        <f>TRIM(Customer_Dim!B24)</f>
        <v>paul fox</v>
      </c>
      <c r="C24">
        <v>33</v>
      </c>
      <c r="D24" t="s">
        <v>16</v>
      </c>
      <c r="E24" t="s">
        <v>98</v>
      </c>
      <c r="F24" t="s">
        <v>99</v>
      </c>
      <c r="G24" t="s">
        <v>12</v>
      </c>
      <c r="H24" t="s">
        <v>31</v>
      </c>
    </row>
    <row r="25" spans="1:8" x14ac:dyDescent="0.3">
      <c r="A25" t="s">
        <v>100</v>
      </c>
      <c r="B25" t="str">
        <f>TRIM(Customer_Dim!B25)</f>
        <v>Jonathan Steele</v>
      </c>
      <c r="C25">
        <v>52</v>
      </c>
      <c r="D25" t="s">
        <v>16</v>
      </c>
      <c r="E25" t="s">
        <v>102</v>
      </c>
      <c r="F25" t="s">
        <v>35</v>
      </c>
      <c r="G25" t="s">
        <v>12</v>
      </c>
      <c r="H25" t="s">
        <v>31</v>
      </c>
    </row>
    <row r="26" spans="1:8" x14ac:dyDescent="0.3">
      <c r="A26" t="s">
        <v>103</v>
      </c>
      <c r="B26" t="str">
        <f>TRIM(Customer_Dim!B26)</f>
        <v>Heather Collins</v>
      </c>
      <c r="C26">
        <v>40</v>
      </c>
      <c r="D26" t="s">
        <v>9</v>
      </c>
      <c r="E26" t="s">
        <v>105</v>
      </c>
      <c r="F26" t="s">
        <v>106</v>
      </c>
      <c r="G26" t="s">
        <v>12</v>
      </c>
      <c r="H26" t="s">
        <v>19</v>
      </c>
    </row>
    <row r="27" spans="1:8" x14ac:dyDescent="0.3">
      <c r="A27" t="s">
        <v>107</v>
      </c>
      <c r="B27" t="str">
        <f>TRIM(Customer_Dim!B27)</f>
        <v>Diana Taylor</v>
      </c>
      <c r="C27">
        <v>59</v>
      </c>
      <c r="D27" t="s">
        <v>16</v>
      </c>
      <c r="E27" t="s">
        <v>109</v>
      </c>
      <c r="F27" t="s">
        <v>30</v>
      </c>
      <c r="G27" t="s">
        <v>12</v>
      </c>
      <c r="H27" t="s">
        <v>26</v>
      </c>
    </row>
    <row r="28" spans="1:8" x14ac:dyDescent="0.3">
      <c r="A28" t="s">
        <v>110</v>
      </c>
      <c r="B28" t="str">
        <f>TRIM(Customer_Dim!B28)</f>
        <v>Amber Carlson</v>
      </c>
      <c r="C28">
        <v>18</v>
      </c>
      <c r="D28" t="s">
        <v>16</v>
      </c>
      <c r="E28" t="s">
        <v>112</v>
      </c>
      <c r="F28" t="s">
        <v>113</v>
      </c>
      <c r="G28" t="s">
        <v>12</v>
      </c>
      <c r="H28" t="s">
        <v>13</v>
      </c>
    </row>
    <row r="29" spans="1:8" x14ac:dyDescent="0.3">
      <c r="A29" t="s">
        <v>114</v>
      </c>
      <c r="B29" t="str">
        <f>TRIM(Customer_Dim!B29)</f>
        <v>Leslie Johnson</v>
      </c>
      <c r="C29">
        <v>31</v>
      </c>
      <c r="D29" t="s">
        <v>9</v>
      </c>
      <c r="E29" t="s">
        <v>116</v>
      </c>
      <c r="F29" t="s">
        <v>117</v>
      </c>
      <c r="G29" t="s">
        <v>12</v>
      </c>
      <c r="H29" t="s">
        <v>3967</v>
      </c>
    </row>
    <row r="30" spans="1:8" x14ac:dyDescent="0.3">
      <c r="A30" t="s">
        <v>118</v>
      </c>
      <c r="B30" t="str">
        <f>TRIM(Customer_Dim!B30)</f>
        <v>Joshua Ryan</v>
      </c>
      <c r="C30">
        <v>27</v>
      </c>
      <c r="D30" t="s">
        <v>16</v>
      </c>
      <c r="E30" t="s">
        <v>120</v>
      </c>
      <c r="F30" t="s">
        <v>88</v>
      </c>
      <c r="G30" t="s">
        <v>12</v>
      </c>
      <c r="H30" t="s">
        <v>19</v>
      </c>
    </row>
    <row r="31" spans="1:8" x14ac:dyDescent="0.3">
      <c r="A31" t="s">
        <v>121</v>
      </c>
      <c r="B31" t="str">
        <f>TRIM(Customer_Dim!B31)</f>
        <v>David Arnold</v>
      </c>
      <c r="C31">
        <v>54</v>
      </c>
      <c r="D31" t="s">
        <v>16</v>
      </c>
      <c r="E31" t="s">
        <v>123</v>
      </c>
      <c r="F31" t="s">
        <v>30</v>
      </c>
      <c r="G31" t="s">
        <v>12</v>
      </c>
      <c r="H31" t="s">
        <v>31</v>
      </c>
    </row>
    <row r="32" spans="1:8" x14ac:dyDescent="0.3">
      <c r="A32" t="s">
        <v>124</v>
      </c>
      <c r="B32" t="str">
        <f>TRIM(Customer_Dim!B32)</f>
        <v>Jessica Acevedo</v>
      </c>
      <c r="C32">
        <v>64</v>
      </c>
      <c r="D32" t="s">
        <v>16</v>
      </c>
      <c r="E32" t="s">
        <v>126</v>
      </c>
      <c r="F32" t="s">
        <v>51</v>
      </c>
      <c r="G32" t="s">
        <v>12</v>
      </c>
      <c r="H32" t="s">
        <v>26</v>
      </c>
    </row>
    <row r="33" spans="1:8" x14ac:dyDescent="0.3">
      <c r="A33" t="s">
        <v>127</v>
      </c>
      <c r="B33" t="str">
        <f>TRIM(Customer_Dim!B33)</f>
        <v>Sarah Vance</v>
      </c>
      <c r="C33">
        <v>41</v>
      </c>
      <c r="D33" t="s">
        <v>9</v>
      </c>
      <c r="E33" t="s">
        <v>129</v>
      </c>
      <c r="F33" t="s">
        <v>35</v>
      </c>
      <c r="G33" t="s">
        <v>12</v>
      </c>
      <c r="H33" t="s">
        <v>31</v>
      </c>
    </row>
    <row r="34" spans="1:8" x14ac:dyDescent="0.3">
      <c r="A34" t="s">
        <v>130</v>
      </c>
      <c r="B34" t="str">
        <f>TRIM(Customer_Dim!B34)</f>
        <v>Mike Jennings</v>
      </c>
      <c r="C34">
        <v>48</v>
      </c>
      <c r="D34" t="s">
        <v>16</v>
      </c>
      <c r="E34" t="s">
        <v>132</v>
      </c>
      <c r="F34" t="s">
        <v>133</v>
      </c>
      <c r="G34" t="s">
        <v>12</v>
      </c>
      <c r="H34" t="s">
        <v>13</v>
      </c>
    </row>
    <row r="35" spans="1:8" x14ac:dyDescent="0.3">
      <c r="A35" t="s">
        <v>134</v>
      </c>
      <c r="B35" t="str">
        <f>TRIM(Customer_Dim!B35)</f>
        <v>Robert Jones DDS</v>
      </c>
      <c r="C35">
        <v>25</v>
      </c>
      <c r="D35" t="s">
        <v>9</v>
      </c>
      <c r="E35" t="s">
        <v>136</v>
      </c>
      <c r="F35" t="s">
        <v>96</v>
      </c>
      <c r="G35" t="s">
        <v>12</v>
      </c>
      <c r="H35" t="s">
        <v>19</v>
      </c>
    </row>
    <row r="36" spans="1:8" x14ac:dyDescent="0.3">
      <c r="A36" t="s">
        <v>137</v>
      </c>
      <c r="B36" t="str">
        <f>TRIM(Customer_Dim!B36)</f>
        <v>Christopher Olson</v>
      </c>
      <c r="C36">
        <v>27</v>
      </c>
      <c r="D36" t="s">
        <v>16</v>
      </c>
      <c r="E36" t="s">
        <v>139</v>
      </c>
      <c r="F36" t="s">
        <v>140</v>
      </c>
      <c r="G36" t="s">
        <v>12</v>
      </c>
      <c r="H36" t="s">
        <v>19</v>
      </c>
    </row>
    <row r="37" spans="1:8" x14ac:dyDescent="0.3">
      <c r="A37" t="s">
        <v>141</v>
      </c>
      <c r="B37" t="str">
        <f>TRIM(Customer_Dim!B37)</f>
        <v>Rachel Myers</v>
      </c>
      <c r="C37">
        <v>52</v>
      </c>
      <c r="D37" t="s">
        <v>9</v>
      </c>
      <c r="E37" t="s">
        <v>143</v>
      </c>
      <c r="F37" t="s">
        <v>18</v>
      </c>
      <c r="G37" t="s">
        <v>12</v>
      </c>
      <c r="H37" t="s">
        <v>31</v>
      </c>
    </row>
    <row r="38" spans="1:8" x14ac:dyDescent="0.3">
      <c r="A38" t="s">
        <v>144</v>
      </c>
      <c r="B38" t="str">
        <f>TRIM(Customer_Dim!B38)</f>
        <v>Thomas Phillips</v>
      </c>
      <c r="C38">
        <v>20</v>
      </c>
      <c r="D38" t="s">
        <v>16</v>
      </c>
      <c r="E38" t="s">
        <v>146</v>
      </c>
      <c r="F38" t="s">
        <v>81</v>
      </c>
      <c r="G38" t="s">
        <v>12</v>
      </c>
      <c r="H38" t="s">
        <v>13</v>
      </c>
    </row>
    <row r="39" spans="1:8" x14ac:dyDescent="0.3">
      <c r="A39" t="s">
        <v>147</v>
      </c>
      <c r="B39" t="str">
        <f>TRIM(Customer_Dim!B39)</f>
        <v>Christopher Carter</v>
      </c>
      <c r="C39">
        <v>27</v>
      </c>
      <c r="D39" t="s">
        <v>16</v>
      </c>
      <c r="E39" t="s">
        <v>149</v>
      </c>
      <c r="F39" t="s">
        <v>39</v>
      </c>
      <c r="G39" t="s">
        <v>12</v>
      </c>
      <c r="H39" t="s">
        <v>3967</v>
      </c>
    </row>
    <row r="40" spans="1:8" x14ac:dyDescent="0.3">
      <c r="A40" t="s">
        <v>150</v>
      </c>
      <c r="B40" t="str">
        <f>TRIM(Customer_Dim!B40)</f>
        <v>Deanna Simpson</v>
      </c>
      <c r="C40">
        <v>35</v>
      </c>
      <c r="D40" t="s">
        <v>16</v>
      </c>
      <c r="E40" t="s">
        <v>152</v>
      </c>
      <c r="F40" t="s">
        <v>18</v>
      </c>
      <c r="G40" t="s">
        <v>12</v>
      </c>
      <c r="H40" t="s">
        <v>26</v>
      </c>
    </row>
    <row r="41" spans="1:8" x14ac:dyDescent="0.3">
      <c r="A41" t="s">
        <v>153</v>
      </c>
      <c r="B41" t="str">
        <f>TRIM(Customer_Dim!B41)</f>
        <v>Tonya Reynolds</v>
      </c>
      <c r="C41">
        <v>55</v>
      </c>
      <c r="D41" t="s">
        <v>16</v>
      </c>
      <c r="E41" t="s">
        <v>155</v>
      </c>
      <c r="F41" t="s">
        <v>156</v>
      </c>
      <c r="G41" t="s">
        <v>12</v>
      </c>
      <c r="H41" t="s">
        <v>13</v>
      </c>
    </row>
    <row r="42" spans="1:8" x14ac:dyDescent="0.3">
      <c r="A42" t="s">
        <v>157</v>
      </c>
      <c r="B42" t="str">
        <f>TRIM(Customer_Dim!B42)</f>
        <v>Eric Vega</v>
      </c>
      <c r="C42">
        <v>50</v>
      </c>
      <c r="D42" t="s">
        <v>9</v>
      </c>
      <c r="E42" t="s">
        <v>159</v>
      </c>
      <c r="F42" t="s">
        <v>62</v>
      </c>
      <c r="G42" t="s">
        <v>12</v>
      </c>
      <c r="H42" t="s">
        <v>13</v>
      </c>
    </row>
    <row r="43" spans="1:8" x14ac:dyDescent="0.3">
      <c r="A43" t="s">
        <v>160</v>
      </c>
      <c r="B43" t="str">
        <f>TRIM(Customer_Dim!B43)</f>
        <v>James Gibbs</v>
      </c>
      <c r="C43">
        <v>21</v>
      </c>
      <c r="D43" t="s">
        <v>9</v>
      </c>
      <c r="E43" t="s">
        <v>162</v>
      </c>
      <c r="F43" t="s">
        <v>163</v>
      </c>
      <c r="G43" t="s">
        <v>12</v>
      </c>
      <c r="H43" t="s">
        <v>19</v>
      </c>
    </row>
    <row r="44" spans="1:8" x14ac:dyDescent="0.3">
      <c r="A44" t="s">
        <v>164</v>
      </c>
      <c r="B44" t="str">
        <f>TRIM(Customer_Dim!B44)</f>
        <v>William Martin</v>
      </c>
      <c r="C44">
        <v>19</v>
      </c>
      <c r="D44" t="s">
        <v>9</v>
      </c>
      <c r="E44" t="s">
        <v>166</v>
      </c>
      <c r="F44" t="s">
        <v>167</v>
      </c>
      <c r="G44" t="s">
        <v>12</v>
      </c>
      <c r="H44" t="s">
        <v>19</v>
      </c>
    </row>
    <row r="45" spans="1:8" x14ac:dyDescent="0.3">
      <c r="A45" t="s">
        <v>168</v>
      </c>
      <c r="B45" t="str">
        <f>TRIM(Customer_Dim!B45)</f>
        <v>Joseph Snow</v>
      </c>
      <c r="C45">
        <v>45</v>
      </c>
      <c r="D45" t="s">
        <v>9</v>
      </c>
      <c r="E45" t="s">
        <v>170</v>
      </c>
      <c r="F45" t="s">
        <v>171</v>
      </c>
      <c r="G45" t="s">
        <v>12</v>
      </c>
      <c r="H45" t="s">
        <v>13</v>
      </c>
    </row>
    <row r="46" spans="1:8" x14ac:dyDescent="0.3">
      <c r="A46" t="s">
        <v>172</v>
      </c>
      <c r="B46" t="str">
        <f>TRIM(Customer_Dim!B46)</f>
        <v>Denise Williams</v>
      </c>
      <c r="C46">
        <v>34</v>
      </c>
      <c r="D46" t="s">
        <v>9</v>
      </c>
      <c r="E46" t="s">
        <v>174</v>
      </c>
      <c r="F46" t="s">
        <v>99</v>
      </c>
      <c r="G46" t="s">
        <v>12</v>
      </c>
      <c r="H46" t="s">
        <v>26</v>
      </c>
    </row>
    <row r="47" spans="1:8" x14ac:dyDescent="0.3">
      <c r="A47" t="s">
        <v>175</v>
      </c>
      <c r="B47" t="str">
        <f>TRIM(Customer_Dim!B47)</f>
        <v>Jordan Jackson DDS</v>
      </c>
      <c r="C47">
        <v>54</v>
      </c>
      <c r="D47" t="s">
        <v>9</v>
      </c>
      <c r="E47" t="s">
        <v>177</v>
      </c>
      <c r="F47" t="s">
        <v>133</v>
      </c>
      <c r="G47" t="s">
        <v>12</v>
      </c>
      <c r="H47" t="s">
        <v>13</v>
      </c>
    </row>
    <row r="48" spans="1:8" x14ac:dyDescent="0.3">
      <c r="A48" t="s">
        <v>178</v>
      </c>
      <c r="B48" t="str">
        <f>TRIM(Customer_Dim!B48)</f>
        <v>Michelle Garcia DDS</v>
      </c>
      <c r="C48">
        <v>55</v>
      </c>
      <c r="D48" t="s">
        <v>16</v>
      </c>
      <c r="E48" t="s">
        <v>180</v>
      </c>
      <c r="F48" t="s">
        <v>25</v>
      </c>
      <c r="G48" t="s">
        <v>12</v>
      </c>
      <c r="H48" t="s">
        <v>19</v>
      </c>
    </row>
    <row r="49" spans="1:8" x14ac:dyDescent="0.3">
      <c r="A49" t="s">
        <v>181</v>
      </c>
      <c r="B49" t="str">
        <f>TRIM(Customer_Dim!B49)</f>
        <v>Gina Knight</v>
      </c>
      <c r="C49">
        <v>54</v>
      </c>
      <c r="D49" t="s">
        <v>16</v>
      </c>
      <c r="E49" t="s">
        <v>183</v>
      </c>
      <c r="F49" t="s">
        <v>184</v>
      </c>
      <c r="G49" t="s">
        <v>12</v>
      </c>
      <c r="H49" t="s">
        <v>31</v>
      </c>
    </row>
    <row r="50" spans="1:8" x14ac:dyDescent="0.3">
      <c r="A50" t="s">
        <v>185</v>
      </c>
      <c r="B50" t="str">
        <f>TRIM(Customer_Dim!B50)</f>
        <v>April Mullins</v>
      </c>
      <c r="C50">
        <v>54</v>
      </c>
      <c r="D50" t="s">
        <v>9</v>
      </c>
      <c r="E50" t="s">
        <v>187</v>
      </c>
      <c r="F50" t="s">
        <v>11</v>
      </c>
      <c r="G50" t="s">
        <v>12</v>
      </c>
      <c r="H50" t="s">
        <v>19</v>
      </c>
    </row>
    <row r="51" spans="1:8" x14ac:dyDescent="0.3">
      <c r="A51" t="s">
        <v>188</v>
      </c>
      <c r="B51" t="str">
        <f>TRIM(Customer_Dim!B51)</f>
        <v>Timothy Weaver</v>
      </c>
      <c r="C51">
        <v>45</v>
      </c>
      <c r="D51" t="s">
        <v>16</v>
      </c>
      <c r="E51" t="s">
        <v>190</v>
      </c>
      <c r="F51" t="s">
        <v>25</v>
      </c>
      <c r="G51" t="s">
        <v>12</v>
      </c>
      <c r="H51" t="s">
        <v>13</v>
      </c>
    </row>
    <row r="52" spans="1:8" x14ac:dyDescent="0.3">
      <c r="A52" t="s">
        <v>191</v>
      </c>
      <c r="B52" t="str">
        <f>TRIM(Customer_Dim!B52)</f>
        <v>Matthew Hunter Jr.</v>
      </c>
      <c r="C52">
        <v>61</v>
      </c>
      <c r="D52" t="s">
        <v>16</v>
      </c>
      <c r="E52" t="s">
        <v>193</v>
      </c>
      <c r="F52" t="s">
        <v>194</v>
      </c>
      <c r="G52" t="s">
        <v>12</v>
      </c>
      <c r="H52" t="s">
        <v>13</v>
      </c>
    </row>
    <row r="53" spans="1:8" x14ac:dyDescent="0.3">
      <c r="A53" t="s">
        <v>195</v>
      </c>
      <c r="B53" t="str">
        <f>TRIM(Customer_Dim!B53)</f>
        <v>Sarah Rodgers</v>
      </c>
      <c r="C53">
        <v>23</v>
      </c>
      <c r="D53" t="s">
        <v>16</v>
      </c>
      <c r="E53" t="s">
        <v>197</v>
      </c>
      <c r="F53" t="s">
        <v>43</v>
      </c>
      <c r="G53" t="s">
        <v>12</v>
      </c>
      <c r="H53" t="s">
        <v>13</v>
      </c>
    </row>
    <row r="54" spans="1:8" x14ac:dyDescent="0.3">
      <c r="A54" t="s">
        <v>198</v>
      </c>
      <c r="B54" t="str">
        <f>TRIM(Customer_Dim!B54)</f>
        <v>Debra Liu</v>
      </c>
      <c r="C54">
        <v>55</v>
      </c>
      <c r="D54" t="s">
        <v>9</v>
      </c>
      <c r="E54" t="s">
        <v>200</v>
      </c>
      <c r="F54" t="s">
        <v>201</v>
      </c>
      <c r="G54" t="s">
        <v>12</v>
      </c>
      <c r="H54" t="s">
        <v>26</v>
      </c>
    </row>
    <row r="55" spans="1:8" x14ac:dyDescent="0.3">
      <c r="A55" t="s">
        <v>202</v>
      </c>
      <c r="B55" t="str">
        <f>TRIM(Customer_Dim!B55)</f>
        <v>Sharon Brown</v>
      </c>
      <c r="C55">
        <v>37</v>
      </c>
      <c r="D55" t="s">
        <v>16</v>
      </c>
      <c r="E55" t="s">
        <v>204</v>
      </c>
      <c r="F55" t="s">
        <v>156</v>
      </c>
      <c r="G55" t="s">
        <v>12</v>
      </c>
      <c r="H55" t="s">
        <v>13</v>
      </c>
    </row>
    <row r="56" spans="1:8" x14ac:dyDescent="0.3">
      <c r="A56" t="s">
        <v>205</v>
      </c>
      <c r="B56" t="str">
        <f>TRIM(Customer_Dim!B56)</f>
        <v>Katherine Dorsey</v>
      </c>
      <c r="C56">
        <v>24</v>
      </c>
      <c r="D56" t="s">
        <v>9</v>
      </c>
      <c r="E56" t="s">
        <v>207</v>
      </c>
      <c r="F56" t="s">
        <v>96</v>
      </c>
      <c r="G56" t="s">
        <v>12</v>
      </c>
      <c r="H56" t="s">
        <v>19</v>
      </c>
    </row>
    <row r="57" spans="1:8" x14ac:dyDescent="0.3">
      <c r="A57" t="s">
        <v>208</v>
      </c>
      <c r="B57" t="str">
        <f>TRIM(Customer_Dim!B57)</f>
        <v>Wayne Mcpherson</v>
      </c>
      <c r="C57">
        <v>56</v>
      </c>
      <c r="D57" t="s">
        <v>16</v>
      </c>
      <c r="E57" t="s">
        <v>210</v>
      </c>
      <c r="F57" t="s">
        <v>201</v>
      </c>
      <c r="G57" t="s">
        <v>12</v>
      </c>
      <c r="H57" t="s">
        <v>26</v>
      </c>
    </row>
    <row r="58" spans="1:8" x14ac:dyDescent="0.3">
      <c r="A58" t="s">
        <v>211</v>
      </c>
      <c r="B58" t="str">
        <f>TRIM(Customer_Dim!B58)</f>
        <v>Christopher Sutton</v>
      </c>
      <c r="C58">
        <v>49</v>
      </c>
      <c r="D58" t="s">
        <v>16</v>
      </c>
      <c r="E58" t="s">
        <v>213</v>
      </c>
      <c r="F58" t="s">
        <v>51</v>
      </c>
      <c r="G58" t="s">
        <v>12</v>
      </c>
      <c r="H58" t="s">
        <v>13</v>
      </c>
    </row>
    <row r="59" spans="1:8" x14ac:dyDescent="0.3">
      <c r="A59" t="s">
        <v>214</v>
      </c>
      <c r="B59" t="str">
        <f>TRIM(Customer_Dim!B59)</f>
        <v>Jay Patel</v>
      </c>
      <c r="C59">
        <v>43</v>
      </c>
      <c r="D59" t="s">
        <v>16</v>
      </c>
      <c r="E59" t="s">
        <v>216</v>
      </c>
      <c r="F59" t="s">
        <v>217</v>
      </c>
      <c r="G59" t="s">
        <v>12</v>
      </c>
      <c r="H59" t="s">
        <v>19</v>
      </c>
    </row>
    <row r="60" spans="1:8" x14ac:dyDescent="0.3">
      <c r="A60" t="s">
        <v>218</v>
      </c>
      <c r="B60" t="str">
        <f>TRIM(Customer_Dim!B60)</f>
        <v>Cheryl Copeland</v>
      </c>
      <c r="C60">
        <v>51</v>
      </c>
      <c r="D60" t="s">
        <v>9</v>
      </c>
      <c r="E60" t="s">
        <v>220</v>
      </c>
      <c r="F60" t="s">
        <v>140</v>
      </c>
      <c r="G60" t="s">
        <v>12</v>
      </c>
      <c r="H60" t="s">
        <v>19</v>
      </c>
    </row>
    <row r="61" spans="1:8" x14ac:dyDescent="0.3">
      <c r="A61" t="s">
        <v>221</v>
      </c>
      <c r="B61" t="str">
        <f>TRIM(Customer_Dim!B61)</f>
        <v>Alyssa Vargas</v>
      </c>
      <c r="C61">
        <v>53</v>
      </c>
      <c r="D61" t="s">
        <v>9</v>
      </c>
      <c r="E61" t="s">
        <v>223</v>
      </c>
      <c r="F61" t="s">
        <v>66</v>
      </c>
      <c r="G61" t="s">
        <v>12</v>
      </c>
      <c r="H61" t="s">
        <v>19</v>
      </c>
    </row>
    <row r="62" spans="1:8" x14ac:dyDescent="0.3">
      <c r="A62" t="s">
        <v>224</v>
      </c>
      <c r="B62" t="str">
        <f>TRIM(Customer_Dim!B62)</f>
        <v>Dr. David Smith</v>
      </c>
      <c r="C62">
        <v>22</v>
      </c>
      <c r="D62" t="s">
        <v>16</v>
      </c>
      <c r="E62" t="s">
        <v>226</v>
      </c>
      <c r="F62" t="s">
        <v>163</v>
      </c>
      <c r="G62" t="s">
        <v>12</v>
      </c>
      <c r="H62" t="s">
        <v>31</v>
      </c>
    </row>
    <row r="63" spans="1:8" x14ac:dyDescent="0.3">
      <c r="A63" t="s">
        <v>227</v>
      </c>
      <c r="B63" t="str">
        <f>TRIM(Customer_Dim!B63)</f>
        <v>Kristin Stein</v>
      </c>
      <c r="C63">
        <v>23</v>
      </c>
      <c r="D63" t="s">
        <v>9</v>
      </c>
      <c r="E63" t="s">
        <v>229</v>
      </c>
      <c r="F63" t="s">
        <v>113</v>
      </c>
      <c r="G63" t="s">
        <v>12</v>
      </c>
      <c r="H63" t="s">
        <v>31</v>
      </c>
    </row>
    <row r="64" spans="1:8" x14ac:dyDescent="0.3">
      <c r="A64" t="s">
        <v>230</v>
      </c>
      <c r="B64" t="str">
        <f>TRIM(Customer_Dim!B64)</f>
        <v>James Bean</v>
      </c>
      <c r="C64">
        <v>50</v>
      </c>
      <c r="D64" t="s">
        <v>9</v>
      </c>
      <c r="E64" t="s">
        <v>232</v>
      </c>
      <c r="F64" t="s">
        <v>233</v>
      </c>
      <c r="G64" t="s">
        <v>12</v>
      </c>
      <c r="H64" t="s">
        <v>26</v>
      </c>
    </row>
    <row r="65" spans="1:8" x14ac:dyDescent="0.3">
      <c r="A65" t="s">
        <v>234</v>
      </c>
      <c r="B65" t="str">
        <f>TRIM(Customer_Dim!B65)</f>
        <v>Michael Daniel</v>
      </c>
      <c r="C65">
        <v>51</v>
      </c>
      <c r="D65" t="s">
        <v>9</v>
      </c>
      <c r="E65" t="s">
        <v>236</v>
      </c>
      <c r="F65" t="s">
        <v>237</v>
      </c>
      <c r="G65" t="s">
        <v>12</v>
      </c>
      <c r="H65" t="s">
        <v>19</v>
      </c>
    </row>
    <row r="66" spans="1:8" x14ac:dyDescent="0.3">
      <c r="A66" t="s">
        <v>238</v>
      </c>
      <c r="B66" t="str">
        <f>TRIM(Customer_Dim!B66)</f>
        <v>Mr. Mason Butler</v>
      </c>
      <c r="C66">
        <v>33</v>
      </c>
      <c r="D66" t="s">
        <v>9</v>
      </c>
      <c r="E66" t="s">
        <v>240</v>
      </c>
      <c r="F66" t="s">
        <v>133</v>
      </c>
      <c r="G66" t="s">
        <v>12</v>
      </c>
      <c r="H66" t="s">
        <v>13</v>
      </c>
    </row>
    <row r="67" spans="1:8" x14ac:dyDescent="0.3">
      <c r="A67" t="s">
        <v>241</v>
      </c>
      <c r="B67" t="str">
        <f>TRIM(Customer_Dim!B67)</f>
        <v>Michael Thomas</v>
      </c>
      <c r="C67">
        <v>21</v>
      </c>
      <c r="D67" t="s">
        <v>16</v>
      </c>
      <c r="E67" t="s">
        <v>243</v>
      </c>
      <c r="F67" t="s">
        <v>184</v>
      </c>
      <c r="G67" t="s">
        <v>12</v>
      </c>
      <c r="H67" t="s">
        <v>31</v>
      </c>
    </row>
    <row r="68" spans="1:8" x14ac:dyDescent="0.3">
      <c r="A68" t="s">
        <v>244</v>
      </c>
      <c r="B68" t="str">
        <f>TRIM(Customer_Dim!B68)</f>
        <v>Cody Diaz</v>
      </c>
      <c r="C68">
        <v>27</v>
      </c>
      <c r="D68" t="s">
        <v>16</v>
      </c>
      <c r="E68" t="s">
        <v>246</v>
      </c>
      <c r="F68" t="s">
        <v>47</v>
      </c>
      <c r="G68" t="s">
        <v>12</v>
      </c>
      <c r="H68" t="s">
        <v>31</v>
      </c>
    </row>
    <row r="69" spans="1:8" x14ac:dyDescent="0.3">
      <c r="A69" t="s">
        <v>247</v>
      </c>
      <c r="B69" t="str">
        <f>TRIM(Customer_Dim!B69)</f>
        <v>Amber Mcclain</v>
      </c>
      <c r="C69">
        <v>58</v>
      </c>
      <c r="D69" t="s">
        <v>9</v>
      </c>
      <c r="E69" t="s">
        <v>249</v>
      </c>
      <c r="F69" t="s">
        <v>250</v>
      </c>
      <c r="G69" t="s">
        <v>12</v>
      </c>
      <c r="H69" t="s">
        <v>31</v>
      </c>
    </row>
    <row r="70" spans="1:8" x14ac:dyDescent="0.3">
      <c r="A70" t="s">
        <v>251</v>
      </c>
      <c r="B70" t="str">
        <f>TRIM(Customer_Dim!B70)</f>
        <v>Mr. Mark Beasley</v>
      </c>
      <c r="C70">
        <v>24</v>
      </c>
      <c r="D70" t="s">
        <v>16</v>
      </c>
      <c r="E70" t="s">
        <v>253</v>
      </c>
      <c r="F70" t="s">
        <v>254</v>
      </c>
      <c r="G70" t="s">
        <v>12</v>
      </c>
      <c r="H70" t="s">
        <v>31</v>
      </c>
    </row>
    <row r="71" spans="1:8" x14ac:dyDescent="0.3">
      <c r="A71" t="s">
        <v>255</v>
      </c>
      <c r="B71" t="str">
        <f>TRIM(Customer_Dim!B71)</f>
        <v>Roy Cole</v>
      </c>
      <c r="C71">
        <v>24</v>
      </c>
      <c r="D71" t="s">
        <v>16</v>
      </c>
      <c r="E71" t="s">
        <v>257</v>
      </c>
      <c r="F71" t="s">
        <v>88</v>
      </c>
      <c r="G71" t="s">
        <v>12</v>
      </c>
      <c r="H71" t="s">
        <v>19</v>
      </c>
    </row>
    <row r="72" spans="1:8" x14ac:dyDescent="0.3">
      <c r="A72" t="s">
        <v>258</v>
      </c>
      <c r="B72" t="str">
        <f>TRIM(Customer_Dim!B72)</f>
        <v>Eric Singh</v>
      </c>
      <c r="C72">
        <v>29</v>
      </c>
      <c r="D72" t="s">
        <v>16</v>
      </c>
      <c r="E72" t="s">
        <v>260</v>
      </c>
      <c r="F72" t="s">
        <v>233</v>
      </c>
      <c r="G72" t="s">
        <v>12</v>
      </c>
      <c r="H72" t="s">
        <v>13</v>
      </c>
    </row>
    <row r="73" spans="1:8" x14ac:dyDescent="0.3">
      <c r="A73" t="s">
        <v>261</v>
      </c>
      <c r="B73" t="str">
        <f>TRIM(Customer_Dim!B73)</f>
        <v>Andrea Perez</v>
      </c>
      <c r="C73">
        <v>61</v>
      </c>
      <c r="D73" t="s">
        <v>16</v>
      </c>
      <c r="E73" t="s">
        <v>263</v>
      </c>
      <c r="F73" t="s">
        <v>233</v>
      </c>
      <c r="G73" t="s">
        <v>12</v>
      </c>
      <c r="H73" t="s">
        <v>13</v>
      </c>
    </row>
    <row r="74" spans="1:8" x14ac:dyDescent="0.3">
      <c r="A74" t="s">
        <v>264</v>
      </c>
      <c r="B74" t="str">
        <f>TRIM(Customer_Dim!B74)</f>
        <v>Tonya Burch</v>
      </c>
      <c r="C74">
        <v>39</v>
      </c>
      <c r="D74" t="s">
        <v>16</v>
      </c>
      <c r="E74" t="s">
        <v>266</v>
      </c>
      <c r="F74" t="s">
        <v>267</v>
      </c>
      <c r="G74" t="s">
        <v>12</v>
      </c>
      <c r="H74" t="s">
        <v>13</v>
      </c>
    </row>
    <row r="75" spans="1:8" x14ac:dyDescent="0.3">
      <c r="A75" t="s">
        <v>268</v>
      </c>
      <c r="B75" t="str">
        <f>TRIM(Customer_Dim!B75)</f>
        <v>Christopher Brown</v>
      </c>
      <c r="C75">
        <v>56</v>
      </c>
      <c r="D75" t="s">
        <v>16</v>
      </c>
      <c r="E75" t="s">
        <v>270</v>
      </c>
      <c r="F75" t="s">
        <v>43</v>
      </c>
      <c r="G75" t="s">
        <v>12</v>
      </c>
      <c r="H75" t="s">
        <v>31</v>
      </c>
    </row>
    <row r="76" spans="1:8" x14ac:dyDescent="0.3">
      <c r="A76" t="s">
        <v>271</v>
      </c>
      <c r="B76" t="str">
        <f>TRIM(Customer_Dim!B76)</f>
        <v>John Mayer</v>
      </c>
      <c r="C76">
        <v>58</v>
      </c>
      <c r="D76" t="s">
        <v>9</v>
      </c>
      <c r="E76" t="s">
        <v>273</v>
      </c>
      <c r="F76" t="s">
        <v>274</v>
      </c>
      <c r="G76" t="s">
        <v>12</v>
      </c>
      <c r="H76" t="s">
        <v>26</v>
      </c>
    </row>
    <row r="77" spans="1:8" x14ac:dyDescent="0.3">
      <c r="A77" t="s">
        <v>275</v>
      </c>
      <c r="B77" t="str">
        <f>TRIM(Customer_Dim!B77)</f>
        <v>Rhonda Morales</v>
      </c>
      <c r="C77">
        <v>61</v>
      </c>
      <c r="D77" t="s">
        <v>16</v>
      </c>
      <c r="E77" t="s">
        <v>277</v>
      </c>
      <c r="F77" t="s">
        <v>30</v>
      </c>
      <c r="G77" t="s">
        <v>12</v>
      </c>
      <c r="H77" t="s">
        <v>13</v>
      </c>
    </row>
    <row r="78" spans="1:8" x14ac:dyDescent="0.3">
      <c r="A78" t="s">
        <v>278</v>
      </c>
      <c r="B78" t="str">
        <f>TRIM(Customer_Dim!B78)</f>
        <v>Nathan Campbell</v>
      </c>
      <c r="C78">
        <v>37</v>
      </c>
      <c r="D78" t="s">
        <v>9</v>
      </c>
      <c r="E78" t="s">
        <v>280</v>
      </c>
      <c r="F78" t="s">
        <v>96</v>
      </c>
      <c r="G78" t="s">
        <v>12</v>
      </c>
      <c r="H78" t="s">
        <v>13</v>
      </c>
    </row>
    <row r="79" spans="1:8" x14ac:dyDescent="0.3">
      <c r="A79" t="s">
        <v>281</v>
      </c>
      <c r="B79" t="str">
        <f>TRIM(Customer_Dim!B79)</f>
        <v>Katherine Young</v>
      </c>
      <c r="C79">
        <v>29</v>
      </c>
      <c r="D79" t="s">
        <v>9</v>
      </c>
      <c r="E79" t="s">
        <v>283</v>
      </c>
      <c r="F79" t="s">
        <v>171</v>
      </c>
      <c r="G79" t="s">
        <v>12</v>
      </c>
      <c r="H79" t="s">
        <v>13</v>
      </c>
    </row>
    <row r="80" spans="1:8" x14ac:dyDescent="0.3">
      <c r="A80" t="s">
        <v>284</v>
      </c>
      <c r="B80" t="str">
        <f>TRIM(Customer_Dim!B80)</f>
        <v>Cody Blake</v>
      </c>
      <c r="C80">
        <v>21</v>
      </c>
      <c r="D80" t="s">
        <v>9</v>
      </c>
      <c r="E80" t="s">
        <v>286</v>
      </c>
      <c r="F80" t="s">
        <v>287</v>
      </c>
      <c r="G80" t="s">
        <v>12</v>
      </c>
      <c r="H80" t="s">
        <v>13</v>
      </c>
    </row>
    <row r="81" spans="1:8" x14ac:dyDescent="0.3">
      <c r="A81" t="s">
        <v>288</v>
      </c>
      <c r="B81" t="str">
        <f>TRIM(Customer_Dim!B81)</f>
        <v>Molly Gardner</v>
      </c>
      <c r="C81">
        <v>22</v>
      </c>
      <c r="D81" t="s">
        <v>16</v>
      </c>
      <c r="E81" t="s">
        <v>290</v>
      </c>
      <c r="F81" t="s">
        <v>291</v>
      </c>
      <c r="G81" t="s">
        <v>12</v>
      </c>
      <c r="H81" t="s">
        <v>19</v>
      </c>
    </row>
    <row r="82" spans="1:8" x14ac:dyDescent="0.3">
      <c r="A82" t="s">
        <v>292</v>
      </c>
      <c r="B82" t="str">
        <f>TRIM(Customer_Dim!B82)</f>
        <v>Jennifer Garcia</v>
      </c>
      <c r="C82">
        <v>61</v>
      </c>
      <c r="D82" t="s">
        <v>16</v>
      </c>
      <c r="E82" t="s">
        <v>294</v>
      </c>
      <c r="F82" t="s">
        <v>233</v>
      </c>
      <c r="G82" t="s">
        <v>12</v>
      </c>
      <c r="H82" t="s">
        <v>26</v>
      </c>
    </row>
    <row r="83" spans="1:8" x14ac:dyDescent="0.3">
      <c r="A83" t="s">
        <v>295</v>
      </c>
      <c r="B83" t="str">
        <f>TRIM(Customer_Dim!B83)</f>
        <v>Krystal Ford</v>
      </c>
      <c r="C83">
        <v>34</v>
      </c>
      <c r="D83" t="s">
        <v>16</v>
      </c>
      <c r="E83" t="s">
        <v>297</v>
      </c>
      <c r="F83" t="s">
        <v>133</v>
      </c>
      <c r="G83" t="s">
        <v>12</v>
      </c>
      <c r="H83" t="s">
        <v>19</v>
      </c>
    </row>
    <row r="84" spans="1:8" x14ac:dyDescent="0.3">
      <c r="A84" t="s">
        <v>298</v>
      </c>
      <c r="B84" t="str">
        <f>TRIM(Customer_Dim!B84)</f>
        <v>George Rosario</v>
      </c>
      <c r="C84">
        <v>53</v>
      </c>
      <c r="D84" t="s">
        <v>9</v>
      </c>
      <c r="E84" t="s">
        <v>300</v>
      </c>
      <c r="F84" t="s">
        <v>250</v>
      </c>
      <c r="G84" t="s">
        <v>12</v>
      </c>
      <c r="H84" t="s">
        <v>26</v>
      </c>
    </row>
    <row r="85" spans="1:8" x14ac:dyDescent="0.3">
      <c r="A85" t="s">
        <v>301</v>
      </c>
      <c r="B85" t="str">
        <f>TRIM(Customer_Dim!B85)</f>
        <v>Thomas Robinson</v>
      </c>
      <c r="C85">
        <v>48</v>
      </c>
      <c r="D85" t="s">
        <v>16</v>
      </c>
      <c r="E85" t="s">
        <v>303</v>
      </c>
      <c r="F85" t="s">
        <v>81</v>
      </c>
      <c r="G85" t="s">
        <v>12</v>
      </c>
      <c r="H85" t="s">
        <v>26</v>
      </c>
    </row>
    <row r="86" spans="1:8" x14ac:dyDescent="0.3">
      <c r="A86" t="s">
        <v>304</v>
      </c>
      <c r="B86" t="str">
        <f>TRIM(Customer_Dim!B86)</f>
        <v>Christy Hoffman</v>
      </c>
      <c r="C86">
        <v>26</v>
      </c>
      <c r="D86" t="s">
        <v>16</v>
      </c>
      <c r="E86" t="s">
        <v>306</v>
      </c>
      <c r="F86" t="s">
        <v>254</v>
      </c>
      <c r="G86" t="s">
        <v>12</v>
      </c>
      <c r="H86" t="s">
        <v>19</v>
      </c>
    </row>
    <row r="87" spans="1:8" x14ac:dyDescent="0.3">
      <c r="A87" t="s">
        <v>307</v>
      </c>
      <c r="B87" t="str">
        <f>TRIM(Customer_Dim!B87)</f>
        <v>Richard Delgado</v>
      </c>
      <c r="C87">
        <v>36</v>
      </c>
      <c r="D87" t="s">
        <v>9</v>
      </c>
      <c r="E87" t="s">
        <v>309</v>
      </c>
      <c r="F87" t="s">
        <v>51</v>
      </c>
      <c r="G87" t="s">
        <v>12</v>
      </c>
      <c r="H87" t="s">
        <v>31</v>
      </c>
    </row>
    <row r="88" spans="1:8" x14ac:dyDescent="0.3">
      <c r="A88" t="s">
        <v>310</v>
      </c>
      <c r="B88" t="str">
        <f>TRIM(Customer_Dim!B88)</f>
        <v>Tammy Miller MD</v>
      </c>
      <c r="C88">
        <v>19</v>
      </c>
      <c r="D88" t="s">
        <v>16</v>
      </c>
      <c r="E88" t="s">
        <v>312</v>
      </c>
      <c r="F88" t="s">
        <v>313</v>
      </c>
      <c r="G88" t="s">
        <v>12</v>
      </c>
      <c r="H88" t="s">
        <v>13</v>
      </c>
    </row>
    <row r="89" spans="1:8" x14ac:dyDescent="0.3">
      <c r="A89" t="s">
        <v>314</v>
      </c>
      <c r="B89" t="str">
        <f>TRIM(Customer_Dim!B89)</f>
        <v>Melissa Duffy MD</v>
      </c>
      <c r="C89">
        <v>58</v>
      </c>
      <c r="D89" t="s">
        <v>16</v>
      </c>
      <c r="E89" t="s">
        <v>316</v>
      </c>
      <c r="F89" t="s">
        <v>317</v>
      </c>
      <c r="G89" t="s">
        <v>12</v>
      </c>
      <c r="H89" t="s">
        <v>26</v>
      </c>
    </row>
    <row r="90" spans="1:8" x14ac:dyDescent="0.3">
      <c r="A90" t="s">
        <v>318</v>
      </c>
      <c r="B90" t="str">
        <f>TRIM(Customer_Dim!B90)</f>
        <v>Timothy Wright</v>
      </c>
      <c r="C90">
        <v>58</v>
      </c>
      <c r="D90" t="s">
        <v>9</v>
      </c>
      <c r="E90" t="s">
        <v>320</v>
      </c>
      <c r="F90" t="s">
        <v>291</v>
      </c>
      <c r="G90" t="s">
        <v>12</v>
      </c>
      <c r="H90" t="s">
        <v>31</v>
      </c>
    </row>
    <row r="91" spans="1:8" x14ac:dyDescent="0.3">
      <c r="A91" t="s">
        <v>321</v>
      </c>
      <c r="B91" t="str">
        <f>TRIM(Customer_Dim!B91)</f>
        <v>Jamie Yoder</v>
      </c>
      <c r="C91">
        <v>43</v>
      </c>
      <c r="D91" t="s">
        <v>9</v>
      </c>
      <c r="E91" t="s">
        <v>323</v>
      </c>
      <c r="F91" t="s">
        <v>324</v>
      </c>
      <c r="G91" t="s">
        <v>12</v>
      </c>
      <c r="H91" t="s">
        <v>19</v>
      </c>
    </row>
    <row r="92" spans="1:8" x14ac:dyDescent="0.3">
      <c r="A92" t="s">
        <v>325</v>
      </c>
      <c r="B92" t="str">
        <f>TRIM(Customer_Dim!B92)</f>
        <v>Oscar Moon</v>
      </c>
      <c r="C92">
        <v>58</v>
      </c>
      <c r="D92" t="s">
        <v>16</v>
      </c>
      <c r="E92" t="s">
        <v>327</v>
      </c>
      <c r="F92" t="s">
        <v>328</v>
      </c>
      <c r="G92" t="s">
        <v>12</v>
      </c>
      <c r="H92" t="s">
        <v>19</v>
      </c>
    </row>
    <row r="93" spans="1:8" x14ac:dyDescent="0.3">
      <c r="A93" t="s">
        <v>329</v>
      </c>
      <c r="B93" t="str">
        <f>TRIM(Customer_Dim!B93)</f>
        <v>Donna Gregory</v>
      </c>
      <c r="C93">
        <v>29</v>
      </c>
      <c r="D93" t="s">
        <v>16</v>
      </c>
      <c r="E93" t="s">
        <v>331</v>
      </c>
      <c r="F93" t="s">
        <v>133</v>
      </c>
      <c r="G93" t="s">
        <v>12</v>
      </c>
      <c r="H93" t="s">
        <v>31</v>
      </c>
    </row>
    <row r="94" spans="1:8" x14ac:dyDescent="0.3">
      <c r="A94" t="s">
        <v>332</v>
      </c>
      <c r="B94" t="str">
        <f>TRIM(Customer_Dim!B94)</f>
        <v>Robert Jackson</v>
      </c>
      <c r="C94">
        <v>44</v>
      </c>
      <c r="D94" t="s">
        <v>16</v>
      </c>
      <c r="E94" t="s">
        <v>334</v>
      </c>
      <c r="F94" t="s">
        <v>237</v>
      </c>
      <c r="G94" t="s">
        <v>12</v>
      </c>
      <c r="H94" t="s">
        <v>19</v>
      </c>
    </row>
    <row r="95" spans="1:8" x14ac:dyDescent="0.3">
      <c r="A95" t="s">
        <v>335</v>
      </c>
      <c r="B95" t="str">
        <f>TRIM(Customer_Dim!B95)</f>
        <v>Christy Vasquez</v>
      </c>
      <c r="C95">
        <v>28</v>
      </c>
      <c r="D95" t="s">
        <v>16</v>
      </c>
      <c r="E95" t="s">
        <v>337</v>
      </c>
      <c r="F95" t="s">
        <v>317</v>
      </c>
      <c r="G95" t="s">
        <v>12</v>
      </c>
      <c r="H95" t="s">
        <v>13</v>
      </c>
    </row>
    <row r="96" spans="1:8" x14ac:dyDescent="0.3">
      <c r="A96" t="s">
        <v>338</v>
      </c>
      <c r="B96" t="str">
        <f>TRIM(Customer_Dim!B96)</f>
        <v>David Patterson</v>
      </c>
      <c r="C96">
        <v>43</v>
      </c>
      <c r="D96" t="s">
        <v>16</v>
      </c>
      <c r="E96" t="s">
        <v>340</v>
      </c>
      <c r="F96" t="s">
        <v>184</v>
      </c>
      <c r="G96" t="s">
        <v>12</v>
      </c>
      <c r="H96" t="s">
        <v>13</v>
      </c>
    </row>
    <row r="97" spans="1:8" x14ac:dyDescent="0.3">
      <c r="A97" t="s">
        <v>341</v>
      </c>
      <c r="B97" t="str">
        <f>TRIM(Customer_Dim!B97)</f>
        <v>Amy Fowler</v>
      </c>
      <c r="C97">
        <v>62</v>
      </c>
      <c r="D97" t="s">
        <v>16</v>
      </c>
      <c r="E97" t="s">
        <v>343</v>
      </c>
      <c r="F97" t="s">
        <v>58</v>
      </c>
      <c r="G97" t="s">
        <v>12</v>
      </c>
      <c r="H97" t="s">
        <v>19</v>
      </c>
    </row>
    <row r="98" spans="1:8" x14ac:dyDescent="0.3">
      <c r="A98" t="s">
        <v>344</v>
      </c>
      <c r="B98" t="str">
        <f>TRIM(Customer_Dim!B98)</f>
        <v>Samantha Walker</v>
      </c>
      <c r="C98">
        <v>30</v>
      </c>
      <c r="D98" t="s">
        <v>16</v>
      </c>
      <c r="E98" t="s">
        <v>346</v>
      </c>
      <c r="F98" t="s">
        <v>328</v>
      </c>
      <c r="G98" t="s">
        <v>12</v>
      </c>
      <c r="H98" t="s">
        <v>19</v>
      </c>
    </row>
    <row r="99" spans="1:8" x14ac:dyDescent="0.3">
      <c r="A99" t="s">
        <v>347</v>
      </c>
      <c r="B99" t="str">
        <f>TRIM(Customer_Dim!B99)</f>
        <v>David Cobb</v>
      </c>
      <c r="C99">
        <v>36</v>
      </c>
      <c r="D99" t="s">
        <v>9</v>
      </c>
      <c r="E99" t="s">
        <v>349</v>
      </c>
      <c r="F99" t="s">
        <v>39</v>
      </c>
      <c r="G99" t="s">
        <v>12</v>
      </c>
      <c r="H99" t="s">
        <v>31</v>
      </c>
    </row>
    <row r="100" spans="1:8" x14ac:dyDescent="0.3">
      <c r="A100" t="s">
        <v>350</v>
      </c>
      <c r="B100" t="str">
        <f>TRIM(Customer_Dim!B100)</f>
        <v>Brittney Morgan</v>
      </c>
      <c r="C100">
        <v>24</v>
      </c>
      <c r="D100" t="s">
        <v>9</v>
      </c>
      <c r="E100" t="s">
        <v>352</v>
      </c>
      <c r="F100" t="s">
        <v>163</v>
      </c>
      <c r="G100" t="s">
        <v>12</v>
      </c>
      <c r="H100" t="s">
        <v>13</v>
      </c>
    </row>
    <row r="101" spans="1:8" x14ac:dyDescent="0.3">
      <c r="A101" t="s">
        <v>353</v>
      </c>
      <c r="B101" t="str">
        <f>TRIM(Customer_Dim!B101)</f>
        <v>Sheila Wilson</v>
      </c>
      <c r="C101">
        <v>35</v>
      </c>
      <c r="D101" t="s">
        <v>9</v>
      </c>
      <c r="E101" t="s">
        <v>355</v>
      </c>
      <c r="F101" t="s">
        <v>237</v>
      </c>
      <c r="G101" t="s">
        <v>12</v>
      </c>
      <c r="H101" t="s">
        <v>31</v>
      </c>
    </row>
    <row r="102" spans="1:8" x14ac:dyDescent="0.3">
      <c r="A102" t="s">
        <v>356</v>
      </c>
      <c r="B102" t="str">
        <f>TRIM(Customer_Dim!B102)</f>
        <v>Diane Watson</v>
      </c>
      <c r="C102">
        <v>53</v>
      </c>
      <c r="D102" t="s">
        <v>16</v>
      </c>
      <c r="E102" t="s">
        <v>358</v>
      </c>
      <c r="F102" t="s">
        <v>359</v>
      </c>
      <c r="G102" t="s">
        <v>12</v>
      </c>
      <c r="H102" t="s">
        <v>19</v>
      </c>
    </row>
    <row r="103" spans="1:8" x14ac:dyDescent="0.3">
      <c r="A103" t="s">
        <v>360</v>
      </c>
      <c r="B103" t="str">
        <f>TRIM(Customer_Dim!B103)</f>
        <v>Colleen Maynard</v>
      </c>
      <c r="C103">
        <v>29</v>
      </c>
      <c r="D103" t="s">
        <v>9</v>
      </c>
      <c r="E103" t="s">
        <v>362</v>
      </c>
      <c r="F103" t="s">
        <v>117</v>
      </c>
      <c r="G103" t="s">
        <v>12</v>
      </c>
      <c r="H103" t="s">
        <v>13</v>
      </c>
    </row>
    <row r="104" spans="1:8" x14ac:dyDescent="0.3">
      <c r="A104" t="s">
        <v>363</v>
      </c>
      <c r="B104" t="str">
        <f>TRIM(Customer_Dim!B104)</f>
        <v>Sarah Schneider</v>
      </c>
      <c r="C104">
        <v>34</v>
      </c>
      <c r="D104" t="s">
        <v>16</v>
      </c>
      <c r="E104" t="s">
        <v>365</v>
      </c>
      <c r="F104" t="s">
        <v>51</v>
      </c>
      <c r="G104" t="s">
        <v>12</v>
      </c>
      <c r="H104" t="s">
        <v>26</v>
      </c>
    </row>
    <row r="105" spans="1:8" x14ac:dyDescent="0.3">
      <c r="A105" t="s">
        <v>366</v>
      </c>
      <c r="B105" t="str">
        <f>TRIM(Customer_Dim!B105)</f>
        <v>Steven Stein</v>
      </c>
      <c r="C105">
        <v>21</v>
      </c>
      <c r="D105" t="s">
        <v>9</v>
      </c>
      <c r="E105" t="s">
        <v>368</v>
      </c>
      <c r="F105" t="s">
        <v>167</v>
      </c>
      <c r="G105" t="s">
        <v>12</v>
      </c>
      <c r="H105" t="s">
        <v>26</v>
      </c>
    </row>
    <row r="106" spans="1:8" x14ac:dyDescent="0.3">
      <c r="A106" t="s">
        <v>369</v>
      </c>
      <c r="B106" t="str">
        <f>TRIM(Customer_Dim!B106)</f>
        <v>Christopher Lester</v>
      </c>
      <c r="C106">
        <v>64</v>
      </c>
      <c r="D106" t="s">
        <v>9</v>
      </c>
      <c r="E106" t="s">
        <v>371</v>
      </c>
      <c r="F106" t="s">
        <v>81</v>
      </c>
      <c r="G106" t="s">
        <v>12</v>
      </c>
      <c r="H106" t="s">
        <v>31</v>
      </c>
    </row>
    <row r="107" spans="1:8" x14ac:dyDescent="0.3">
      <c r="A107" t="s">
        <v>372</v>
      </c>
      <c r="B107" t="str">
        <f>TRIM(Customer_Dim!B107)</f>
        <v>Lance Baker</v>
      </c>
      <c r="C107">
        <v>50</v>
      </c>
      <c r="D107" t="s">
        <v>16</v>
      </c>
      <c r="E107" t="s">
        <v>374</v>
      </c>
      <c r="F107" t="s">
        <v>250</v>
      </c>
      <c r="G107" t="s">
        <v>12</v>
      </c>
      <c r="H107" t="s">
        <v>13</v>
      </c>
    </row>
    <row r="108" spans="1:8" x14ac:dyDescent="0.3">
      <c r="A108" t="s">
        <v>375</v>
      </c>
      <c r="B108" t="str">
        <f>TRIM(Customer_Dim!B108)</f>
        <v>Howard Summers</v>
      </c>
      <c r="C108">
        <v>53</v>
      </c>
      <c r="D108" t="s">
        <v>16</v>
      </c>
      <c r="E108" t="s">
        <v>377</v>
      </c>
      <c r="F108" t="s">
        <v>217</v>
      </c>
      <c r="G108" t="s">
        <v>12</v>
      </c>
      <c r="H108" t="s">
        <v>26</v>
      </c>
    </row>
    <row r="109" spans="1:8" x14ac:dyDescent="0.3">
      <c r="A109" t="s">
        <v>378</v>
      </c>
      <c r="B109" t="str">
        <f>TRIM(Customer_Dim!B109)</f>
        <v>Erica Carney</v>
      </c>
      <c r="C109">
        <v>62</v>
      </c>
      <c r="D109" t="s">
        <v>16</v>
      </c>
      <c r="E109" t="s">
        <v>380</v>
      </c>
      <c r="F109" t="s">
        <v>18</v>
      </c>
      <c r="G109" t="s">
        <v>12</v>
      </c>
      <c r="H109" t="s">
        <v>19</v>
      </c>
    </row>
    <row r="110" spans="1:8" x14ac:dyDescent="0.3">
      <c r="A110" t="s">
        <v>381</v>
      </c>
      <c r="B110" t="str">
        <f>TRIM(Customer_Dim!B110)</f>
        <v>Travis Holland</v>
      </c>
      <c r="C110">
        <v>38</v>
      </c>
      <c r="D110" t="s">
        <v>9</v>
      </c>
      <c r="E110" t="s">
        <v>383</v>
      </c>
      <c r="F110" t="s">
        <v>47</v>
      </c>
      <c r="G110" t="s">
        <v>12</v>
      </c>
      <c r="H110" t="s">
        <v>26</v>
      </c>
    </row>
    <row r="111" spans="1:8" x14ac:dyDescent="0.3">
      <c r="A111" t="s">
        <v>384</v>
      </c>
      <c r="B111" t="str">
        <f>TRIM(Customer_Dim!B111)</f>
        <v>Amy Walker</v>
      </c>
      <c r="C111">
        <v>27</v>
      </c>
      <c r="D111" t="s">
        <v>9</v>
      </c>
      <c r="E111" t="s">
        <v>386</v>
      </c>
      <c r="F111" t="s">
        <v>43</v>
      </c>
      <c r="G111" t="s">
        <v>12</v>
      </c>
      <c r="H111" t="s">
        <v>31</v>
      </c>
    </row>
    <row r="112" spans="1:8" x14ac:dyDescent="0.3">
      <c r="A112" t="s">
        <v>387</v>
      </c>
      <c r="B112" t="str">
        <f>TRIM(Customer_Dim!B112)</f>
        <v>Ashley Griffin</v>
      </c>
      <c r="C112">
        <v>40</v>
      </c>
      <c r="D112" t="s">
        <v>16</v>
      </c>
      <c r="E112" t="s">
        <v>389</v>
      </c>
      <c r="F112" t="s">
        <v>140</v>
      </c>
      <c r="G112" t="s">
        <v>12</v>
      </c>
      <c r="H112" t="s">
        <v>13</v>
      </c>
    </row>
    <row r="113" spans="1:8" x14ac:dyDescent="0.3">
      <c r="A113" t="s">
        <v>390</v>
      </c>
      <c r="B113" t="str">
        <f>TRIM(Customer_Dim!B113)</f>
        <v>Julie Farmer</v>
      </c>
      <c r="C113">
        <v>18</v>
      </c>
      <c r="D113" t="s">
        <v>16</v>
      </c>
      <c r="E113" t="s">
        <v>392</v>
      </c>
      <c r="F113" t="s">
        <v>133</v>
      </c>
      <c r="G113" t="s">
        <v>12</v>
      </c>
      <c r="H113" t="s">
        <v>19</v>
      </c>
    </row>
    <row r="114" spans="1:8" x14ac:dyDescent="0.3">
      <c r="A114" t="s">
        <v>393</v>
      </c>
      <c r="B114" t="str">
        <f>TRIM(Customer_Dim!B114)</f>
        <v>David Cole</v>
      </c>
      <c r="C114">
        <v>27</v>
      </c>
      <c r="D114" t="s">
        <v>16</v>
      </c>
      <c r="E114" t="s">
        <v>395</v>
      </c>
      <c r="F114" t="s">
        <v>156</v>
      </c>
      <c r="G114" t="s">
        <v>12</v>
      </c>
      <c r="H114" t="s">
        <v>31</v>
      </c>
    </row>
    <row r="115" spans="1:8" x14ac:dyDescent="0.3">
      <c r="A115" t="s">
        <v>396</v>
      </c>
      <c r="B115" t="str">
        <f>TRIM(Customer_Dim!B115)</f>
        <v>Edward Hall</v>
      </c>
      <c r="C115">
        <v>51</v>
      </c>
      <c r="D115" t="s">
        <v>9</v>
      </c>
      <c r="E115" t="s">
        <v>398</v>
      </c>
      <c r="F115" t="s">
        <v>233</v>
      </c>
      <c r="G115" t="s">
        <v>12</v>
      </c>
      <c r="H115" t="s">
        <v>13</v>
      </c>
    </row>
    <row r="116" spans="1:8" x14ac:dyDescent="0.3">
      <c r="A116" t="s">
        <v>399</v>
      </c>
      <c r="B116" t="str">
        <f>TRIM(Customer_Dim!B116)</f>
        <v>Ryan Hernandez</v>
      </c>
      <c r="C116">
        <v>30</v>
      </c>
      <c r="D116" t="s">
        <v>9</v>
      </c>
      <c r="E116" t="s">
        <v>401</v>
      </c>
      <c r="F116" t="s">
        <v>184</v>
      </c>
      <c r="G116" t="s">
        <v>12</v>
      </c>
      <c r="H116" t="s">
        <v>26</v>
      </c>
    </row>
    <row r="117" spans="1:8" x14ac:dyDescent="0.3">
      <c r="A117" t="s">
        <v>402</v>
      </c>
      <c r="B117" t="str">
        <f>TRIM(Customer_Dim!B117)</f>
        <v>Tyler Conrad</v>
      </c>
      <c r="C117">
        <v>53</v>
      </c>
      <c r="D117" t="s">
        <v>16</v>
      </c>
      <c r="E117" t="s">
        <v>404</v>
      </c>
      <c r="F117" t="s">
        <v>18</v>
      </c>
      <c r="G117" t="s">
        <v>12</v>
      </c>
      <c r="H117" t="s">
        <v>19</v>
      </c>
    </row>
    <row r="118" spans="1:8" x14ac:dyDescent="0.3">
      <c r="A118" t="s">
        <v>405</v>
      </c>
      <c r="B118" t="str">
        <f>TRIM(Customer_Dim!B118)</f>
        <v>Anthony Phillips</v>
      </c>
      <c r="C118">
        <v>18</v>
      </c>
      <c r="D118" t="s">
        <v>16</v>
      </c>
      <c r="E118" t="s">
        <v>407</v>
      </c>
      <c r="F118" t="s">
        <v>217</v>
      </c>
      <c r="G118" t="s">
        <v>12</v>
      </c>
      <c r="H118" t="s">
        <v>19</v>
      </c>
    </row>
    <row r="119" spans="1:8" x14ac:dyDescent="0.3">
      <c r="A119" t="s">
        <v>408</v>
      </c>
      <c r="B119" t="str">
        <f>TRIM(Customer_Dim!B119)</f>
        <v>Colleen Mccarthy</v>
      </c>
      <c r="C119">
        <v>21</v>
      </c>
      <c r="D119" t="s">
        <v>16</v>
      </c>
      <c r="E119" t="s">
        <v>410</v>
      </c>
      <c r="F119" t="s">
        <v>74</v>
      </c>
      <c r="G119" t="s">
        <v>12</v>
      </c>
      <c r="H119" t="s">
        <v>19</v>
      </c>
    </row>
    <row r="120" spans="1:8" x14ac:dyDescent="0.3">
      <c r="A120" t="s">
        <v>411</v>
      </c>
      <c r="B120" t="str">
        <f>TRIM(Customer_Dim!B120)</f>
        <v>Earl Allen</v>
      </c>
      <c r="C120">
        <v>36</v>
      </c>
      <c r="D120" t="s">
        <v>9</v>
      </c>
      <c r="E120" t="s">
        <v>413</v>
      </c>
      <c r="F120" t="s">
        <v>70</v>
      </c>
      <c r="G120" t="s">
        <v>12</v>
      </c>
      <c r="H120" t="s">
        <v>19</v>
      </c>
    </row>
    <row r="121" spans="1:8" x14ac:dyDescent="0.3">
      <c r="A121" t="s">
        <v>414</v>
      </c>
      <c r="B121" t="str">
        <f>TRIM(Customer_Dim!B121)</f>
        <v>Michael Jones</v>
      </c>
      <c r="C121">
        <v>40</v>
      </c>
      <c r="D121" t="s">
        <v>9</v>
      </c>
      <c r="E121" t="s">
        <v>416</v>
      </c>
      <c r="F121" t="s">
        <v>237</v>
      </c>
      <c r="G121" t="s">
        <v>12</v>
      </c>
      <c r="H121" t="s">
        <v>26</v>
      </c>
    </row>
    <row r="122" spans="1:8" x14ac:dyDescent="0.3">
      <c r="A122" t="s">
        <v>417</v>
      </c>
      <c r="B122" t="str">
        <f>TRIM(Customer_Dim!B122)</f>
        <v>Jacob Hopkins</v>
      </c>
      <c r="C122">
        <v>44</v>
      </c>
      <c r="D122" t="s">
        <v>16</v>
      </c>
      <c r="E122" t="s">
        <v>3826</v>
      </c>
      <c r="F122" t="s">
        <v>51</v>
      </c>
      <c r="G122" t="s">
        <v>12</v>
      </c>
      <c r="H122" t="s">
        <v>19</v>
      </c>
    </row>
    <row r="123" spans="1:8" x14ac:dyDescent="0.3">
      <c r="A123" t="s">
        <v>419</v>
      </c>
      <c r="B123" t="str">
        <f>TRIM(Customer_Dim!B123)</f>
        <v>Joel Robinson</v>
      </c>
      <c r="C123">
        <v>62</v>
      </c>
      <c r="D123" t="s">
        <v>9</v>
      </c>
      <c r="E123" t="s">
        <v>421</v>
      </c>
      <c r="F123" t="s">
        <v>99</v>
      </c>
      <c r="G123" t="s">
        <v>12</v>
      </c>
      <c r="H123" t="s">
        <v>19</v>
      </c>
    </row>
    <row r="124" spans="1:8" x14ac:dyDescent="0.3">
      <c r="A124" t="s">
        <v>422</v>
      </c>
      <c r="B124" t="str">
        <f>TRIM(Customer_Dim!B124)</f>
        <v>Michael Chang</v>
      </c>
      <c r="C124">
        <v>50</v>
      </c>
      <c r="D124" t="s">
        <v>9</v>
      </c>
      <c r="E124" t="s">
        <v>424</v>
      </c>
      <c r="F124" t="s">
        <v>11</v>
      </c>
      <c r="G124" t="s">
        <v>12</v>
      </c>
      <c r="H124" t="s">
        <v>19</v>
      </c>
    </row>
    <row r="125" spans="1:8" x14ac:dyDescent="0.3">
      <c r="A125" t="s">
        <v>425</v>
      </c>
      <c r="B125" t="str">
        <f>TRIM(Customer_Dim!B125)</f>
        <v>Erin Hopkins</v>
      </c>
      <c r="C125">
        <v>40</v>
      </c>
      <c r="D125" t="s">
        <v>9</v>
      </c>
      <c r="E125" t="s">
        <v>427</v>
      </c>
      <c r="F125" t="s">
        <v>267</v>
      </c>
      <c r="G125" t="s">
        <v>12</v>
      </c>
      <c r="H125" t="s">
        <v>31</v>
      </c>
    </row>
    <row r="126" spans="1:8" x14ac:dyDescent="0.3">
      <c r="A126" t="s">
        <v>428</v>
      </c>
      <c r="B126" t="str">
        <f>TRIM(Customer_Dim!B126)</f>
        <v>Donald Lee</v>
      </c>
      <c r="C126">
        <v>26</v>
      </c>
      <c r="D126" t="s">
        <v>9</v>
      </c>
      <c r="E126" t="s">
        <v>430</v>
      </c>
      <c r="F126" t="s">
        <v>194</v>
      </c>
      <c r="G126" t="s">
        <v>12</v>
      </c>
      <c r="H126" t="s">
        <v>26</v>
      </c>
    </row>
    <row r="127" spans="1:8" x14ac:dyDescent="0.3">
      <c r="A127" t="s">
        <v>431</v>
      </c>
      <c r="B127" t="str">
        <f>TRIM(Customer_Dim!B127)</f>
        <v>Keith Miller</v>
      </c>
      <c r="C127">
        <v>64</v>
      </c>
      <c r="D127" t="s">
        <v>16</v>
      </c>
      <c r="E127" t="s">
        <v>433</v>
      </c>
      <c r="F127" t="s">
        <v>434</v>
      </c>
      <c r="G127" t="s">
        <v>12</v>
      </c>
      <c r="H127" t="s">
        <v>19</v>
      </c>
    </row>
    <row r="128" spans="1:8" x14ac:dyDescent="0.3">
      <c r="A128" t="s">
        <v>435</v>
      </c>
      <c r="B128" t="str">
        <f>TRIM(Customer_Dim!B128)</f>
        <v>James Wolfe</v>
      </c>
      <c r="C128">
        <v>62</v>
      </c>
      <c r="D128" t="s">
        <v>16</v>
      </c>
      <c r="E128" t="s">
        <v>437</v>
      </c>
      <c r="F128" t="s">
        <v>133</v>
      </c>
      <c r="G128" t="s">
        <v>12</v>
      </c>
      <c r="H128" t="s">
        <v>13</v>
      </c>
    </row>
    <row r="129" spans="1:8" x14ac:dyDescent="0.3">
      <c r="A129" t="s">
        <v>438</v>
      </c>
      <c r="B129" t="str">
        <f>TRIM(Customer_Dim!B129)</f>
        <v>John Mcknight</v>
      </c>
      <c r="C129">
        <v>39</v>
      </c>
      <c r="D129" t="s">
        <v>9</v>
      </c>
      <c r="E129" t="s">
        <v>440</v>
      </c>
      <c r="F129" t="s">
        <v>171</v>
      </c>
      <c r="G129" t="s">
        <v>12</v>
      </c>
      <c r="H129" t="s">
        <v>19</v>
      </c>
    </row>
    <row r="130" spans="1:8" x14ac:dyDescent="0.3">
      <c r="A130" t="s">
        <v>441</v>
      </c>
      <c r="B130" t="str">
        <f>TRIM(Customer_Dim!B130)</f>
        <v>Susan Mcdonald</v>
      </c>
      <c r="C130">
        <v>45</v>
      </c>
      <c r="D130" t="s">
        <v>9</v>
      </c>
      <c r="E130" t="s">
        <v>443</v>
      </c>
      <c r="F130" t="s">
        <v>291</v>
      </c>
      <c r="G130" t="s">
        <v>12</v>
      </c>
      <c r="H130" t="s">
        <v>31</v>
      </c>
    </row>
    <row r="131" spans="1:8" x14ac:dyDescent="0.3">
      <c r="A131" t="s">
        <v>444</v>
      </c>
      <c r="B131" t="str">
        <f>TRIM(Customer_Dim!B131)</f>
        <v>Jessica Mitchell</v>
      </c>
      <c r="C131">
        <v>43</v>
      </c>
      <c r="D131" t="s">
        <v>16</v>
      </c>
      <c r="E131" t="s">
        <v>446</v>
      </c>
      <c r="F131" t="s">
        <v>39</v>
      </c>
      <c r="G131" t="s">
        <v>12</v>
      </c>
      <c r="H131" t="s">
        <v>31</v>
      </c>
    </row>
    <row r="132" spans="1:8" x14ac:dyDescent="0.3">
      <c r="A132" t="s">
        <v>447</v>
      </c>
      <c r="B132" t="str">
        <f>TRIM(Customer_Dim!B132)</f>
        <v>Jamie Reyes</v>
      </c>
      <c r="C132">
        <v>29</v>
      </c>
      <c r="D132" t="s">
        <v>9</v>
      </c>
      <c r="E132" t="s">
        <v>3827</v>
      </c>
      <c r="F132" t="s">
        <v>167</v>
      </c>
      <c r="G132" t="s">
        <v>12</v>
      </c>
      <c r="H132" t="s">
        <v>19</v>
      </c>
    </row>
    <row r="133" spans="1:8" x14ac:dyDescent="0.3">
      <c r="A133" t="s">
        <v>449</v>
      </c>
      <c r="B133" t="str">
        <f>TRIM(Customer_Dim!B133)</f>
        <v>Joseph Richards</v>
      </c>
      <c r="C133">
        <v>34</v>
      </c>
      <c r="D133" t="s">
        <v>16</v>
      </c>
      <c r="E133" t="s">
        <v>451</v>
      </c>
      <c r="F133" t="s">
        <v>22</v>
      </c>
      <c r="G133" t="s">
        <v>12</v>
      </c>
      <c r="H133" t="s">
        <v>26</v>
      </c>
    </row>
    <row r="134" spans="1:8" x14ac:dyDescent="0.3">
      <c r="A134" t="s">
        <v>452</v>
      </c>
      <c r="B134" t="str">
        <f>TRIM(Customer_Dim!B134)</f>
        <v>Miguel Reynolds</v>
      </c>
      <c r="C134">
        <v>57</v>
      </c>
      <c r="D134" t="s">
        <v>16</v>
      </c>
      <c r="E134" t="s">
        <v>454</v>
      </c>
      <c r="F134" t="s">
        <v>25</v>
      </c>
      <c r="G134" t="s">
        <v>12</v>
      </c>
      <c r="H134" t="s">
        <v>13</v>
      </c>
    </row>
    <row r="135" spans="1:8" x14ac:dyDescent="0.3">
      <c r="A135" t="s">
        <v>455</v>
      </c>
      <c r="B135" t="str">
        <f>TRIM(Customer_Dim!B135)</f>
        <v>Hayley Pope</v>
      </c>
      <c r="C135">
        <v>62</v>
      </c>
      <c r="D135" t="s">
        <v>16</v>
      </c>
      <c r="E135" t="s">
        <v>457</v>
      </c>
      <c r="F135" t="s">
        <v>250</v>
      </c>
      <c r="G135" t="s">
        <v>12</v>
      </c>
      <c r="H135" t="s">
        <v>26</v>
      </c>
    </row>
    <row r="136" spans="1:8" x14ac:dyDescent="0.3">
      <c r="A136" t="s">
        <v>458</v>
      </c>
      <c r="B136" t="str">
        <f>TRIM(Customer_Dim!B136)</f>
        <v>Morgan Bowen</v>
      </c>
      <c r="C136">
        <v>54</v>
      </c>
      <c r="D136" t="s">
        <v>9</v>
      </c>
      <c r="E136" t="s">
        <v>460</v>
      </c>
      <c r="F136" t="s">
        <v>74</v>
      </c>
      <c r="G136" t="s">
        <v>12</v>
      </c>
      <c r="H136" t="s">
        <v>13</v>
      </c>
    </row>
    <row r="137" spans="1:8" x14ac:dyDescent="0.3">
      <c r="A137" t="s">
        <v>461</v>
      </c>
      <c r="B137" t="str">
        <f>TRIM(Customer_Dim!B137)</f>
        <v>Matthew Hanna</v>
      </c>
      <c r="C137">
        <v>33</v>
      </c>
      <c r="D137" t="s">
        <v>16</v>
      </c>
      <c r="E137" t="s">
        <v>463</v>
      </c>
      <c r="F137" t="s">
        <v>156</v>
      </c>
      <c r="G137" t="s">
        <v>12</v>
      </c>
      <c r="H137" t="s">
        <v>19</v>
      </c>
    </row>
    <row r="138" spans="1:8" x14ac:dyDescent="0.3">
      <c r="A138" t="s">
        <v>464</v>
      </c>
      <c r="B138" t="str">
        <f>TRIM(Customer_Dim!B138)</f>
        <v>Patrick Coleman</v>
      </c>
      <c r="C138">
        <v>29</v>
      </c>
      <c r="D138" t="s">
        <v>9</v>
      </c>
      <c r="E138" t="s">
        <v>466</v>
      </c>
      <c r="F138" t="s">
        <v>70</v>
      </c>
      <c r="G138" t="s">
        <v>12</v>
      </c>
      <c r="H138" t="s">
        <v>31</v>
      </c>
    </row>
    <row r="139" spans="1:8" x14ac:dyDescent="0.3">
      <c r="A139" t="s">
        <v>467</v>
      </c>
      <c r="B139" t="str">
        <f>TRIM(Customer_Dim!B139)</f>
        <v>Rick Dominguez</v>
      </c>
      <c r="C139">
        <v>55</v>
      </c>
      <c r="D139" t="s">
        <v>16</v>
      </c>
      <c r="E139" t="s">
        <v>469</v>
      </c>
      <c r="F139" t="s">
        <v>25</v>
      </c>
      <c r="G139" t="s">
        <v>12</v>
      </c>
      <c r="H139" t="s">
        <v>19</v>
      </c>
    </row>
    <row r="140" spans="1:8" x14ac:dyDescent="0.3">
      <c r="A140" t="s">
        <v>470</v>
      </c>
      <c r="B140" t="str">
        <f>TRIM(Customer_Dim!B140)</f>
        <v>Sean Roth</v>
      </c>
      <c r="C140">
        <v>43</v>
      </c>
      <c r="D140" t="s">
        <v>9</v>
      </c>
      <c r="E140" t="s">
        <v>395</v>
      </c>
      <c r="F140" t="s">
        <v>287</v>
      </c>
      <c r="G140" t="s">
        <v>12</v>
      </c>
      <c r="H140" t="s">
        <v>13</v>
      </c>
    </row>
    <row r="141" spans="1:8" x14ac:dyDescent="0.3">
      <c r="A141" t="s">
        <v>472</v>
      </c>
      <c r="B141" t="str">
        <f>TRIM(Customer_Dim!B141)</f>
        <v>Brian Holder</v>
      </c>
      <c r="C141">
        <v>32</v>
      </c>
      <c r="D141" t="s">
        <v>9</v>
      </c>
      <c r="E141" t="s">
        <v>474</v>
      </c>
      <c r="F141" t="s">
        <v>117</v>
      </c>
      <c r="G141" t="s">
        <v>12</v>
      </c>
      <c r="H141" t="s">
        <v>26</v>
      </c>
    </row>
    <row r="142" spans="1:8" x14ac:dyDescent="0.3">
      <c r="A142" t="s">
        <v>475</v>
      </c>
      <c r="B142" t="str">
        <f>TRIM(Customer_Dim!B142)</f>
        <v>Patty Francis</v>
      </c>
      <c r="C142">
        <v>63</v>
      </c>
      <c r="D142" t="s">
        <v>16</v>
      </c>
      <c r="E142" t="s">
        <v>477</v>
      </c>
      <c r="F142" t="s">
        <v>51</v>
      </c>
      <c r="G142" t="s">
        <v>12</v>
      </c>
      <c r="H142" t="s">
        <v>13</v>
      </c>
    </row>
    <row r="143" spans="1:8" x14ac:dyDescent="0.3">
      <c r="A143" t="s">
        <v>478</v>
      </c>
      <c r="B143" t="str">
        <f>TRIM(Customer_Dim!B143)</f>
        <v>Cristian Wright</v>
      </c>
      <c r="C143">
        <v>30</v>
      </c>
      <c r="D143" t="s">
        <v>9</v>
      </c>
      <c r="E143" t="s">
        <v>480</v>
      </c>
      <c r="F143" t="s">
        <v>30</v>
      </c>
      <c r="G143" t="s">
        <v>12</v>
      </c>
      <c r="H143" t="s">
        <v>26</v>
      </c>
    </row>
    <row r="144" spans="1:8" x14ac:dyDescent="0.3">
      <c r="A144" t="s">
        <v>481</v>
      </c>
      <c r="B144" t="str">
        <f>TRIM(Customer_Dim!B144)</f>
        <v>Maria Ramirez</v>
      </c>
      <c r="C144">
        <v>37</v>
      </c>
      <c r="D144" t="s">
        <v>9</v>
      </c>
      <c r="E144" t="s">
        <v>483</v>
      </c>
      <c r="F144" t="s">
        <v>66</v>
      </c>
      <c r="G144" t="s">
        <v>12</v>
      </c>
      <c r="H144" t="s">
        <v>26</v>
      </c>
    </row>
    <row r="145" spans="1:8" x14ac:dyDescent="0.3">
      <c r="A145" t="s">
        <v>484</v>
      </c>
      <c r="B145" t="str">
        <f>TRIM(Customer_Dim!B145)</f>
        <v>Carlos Skinner</v>
      </c>
      <c r="C145">
        <v>46</v>
      </c>
      <c r="D145" t="s">
        <v>9</v>
      </c>
      <c r="E145" t="s">
        <v>486</v>
      </c>
      <c r="F145" t="s">
        <v>22</v>
      </c>
      <c r="G145" t="s">
        <v>12</v>
      </c>
      <c r="H145" t="s">
        <v>26</v>
      </c>
    </row>
    <row r="146" spans="1:8" x14ac:dyDescent="0.3">
      <c r="A146" t="s">
        <v>487</v>
      </c>
      <c r="B146" t="str">
        <f>TRIM(Customer_Dim!B146)</f>
        <v>Justin Cross</v>
      </c>
      <c r="C146">
        <v>62</v>
      </c>
      <c r="D146" t="s">
        <v>16</v>
      </c>
      <c r="E146" t="s">
        <v>489</v>
      </c>
      <c r="F146" t="s">
        <v>184</v>
      </c>
      <c r="G146" t="s">
        <v>12</v>
      </c>
      <c r="H146" t="s">
        <v>26</v>
      </c>
    </row>
    <row r="147" spans="1:8" x14ac:dyDescent="0.3">
      <c r="A147" t="s">
        <v>490</v>
      </c>
      <c r="B147" t="str">
        <f>TRIM(Customer_Dim!B147)</f>
        <v>Cameron Simpson</v>
      </c>
      <c r="C147">
        <v>46</v>
      </c>
      <c r="D147" t="s">
        <v>9</v>
      </c>
      <c r="E147" t="s">
        <v>492</v>
      </c>
      <c r="F147" t="s">
        <v>254</v>
      </c>
      <c r="G147" t="s">
        <v>12</v>
      </c>
      <c r="H147" t="s">
        <v>19</v>
      </c>
    </row>
    <row r="148" spans="1:8" x14ac:dyDescent="0.3">
      <c r="A148" t="s">
        <v>493</v>
      </c>
      <c r="B148" t="str">
        <f>TRIM(Customer_Dim!B148)</f>
        <v>Edward Rivera</v>
      </c>
      <c r="C148">
        <v>32</v>
      </c>
      <c r="D148" t="s">
        <v>16</v>
      </c>
      <c r="E148" t="s">
        <v>495</v>
      </c>
      <c r="F148" t="s">
        <v>317</v>
      </c>
      <c r="G148" t="s">
        <v>12</v>
      </c>
      <c r="H148" t="s">
        <v>13</v>
      </c>
    </row>
    <row r="149" spans="1:8" x14ac:dyDescent="0.3">
      <c r="A149" t="s">
        <v>496</v>
      </c>
      <c r="B149" t="str">
        <f>TRIM(Customer_Dim!B149)</f>
        <v>Rhonda Young</v>
      </c>
      <c r="C149">
        <v>49</v>
      </c>
      <c r="D149" t="s">
        <v>16</v>
      </c>
      <c r="E149" t="s">
        <v>498</v>
      </c>
      <c r="F149" t="s">
        <v>163</v>
      </c>
      <c r="G149" t="s">
        <v>12</v>
      </c>
      <c r="H149" t="s">
        <v>19</v>
      </c>
    </row>
    <row r="150" spans="1:8" x14ac:dyDescent="0.3">
      <c r="A150" t="s">
        <v>499</v>
      </c>
      <c r="B150" t="str">
        <f>TRIM(Customer_Dim!B150)</f>
        <v>Theresa Campbell</v>
      </c>
      <c r="C150">
        <v>42</v>
      </c>
      <c r="D150" t="s">
        <v>16</v>
      </c>
      <c r="E150" t="s">
        <v>501</v>
      </c>
      <c r="F150" t="s">
        <v>324</v>
      </c>
      <c r="G150" t="s">
        <v>12</v>
      </c>
      <c r="H150" t="s">
        <v>26</v>
      </c>
    </row>
    <row r="151" spans="1:8" x14ac:dyDescent="0.3">
      <c r="A151" t="s">
        <v>502</v>
      </c>
      <c r="B151" t="str">
        <f>TRIM(Customer_Dim!B151)</f>
        <v>Denise Griffin</v>
      </c>
      <c r="C151">
        <v>33</v>
      </c>
      <c r="D151" t="s">
        <v>9</v>
      </c>
      <c r="E151" t="s">
        <v>504</v>
      </c>
      <c r="F151" t="s">
        <v>250</v>
      </c>
      <c r="G151" t="s">
        <v>12</v>
      </c>
      <c r="H151" t="s">
        <v>19</v>
      </c>
    </row>
    <row r="152" spans="1:8" x14ac:dyDescent="0.3">
      <c r="A152" t="s">
        <v>505</v>
      </c>
      <c r="B152" t="str">
        <f>TRIM(Customer_Dim!B152)</f>
        <v>Stephanie Conway</v>
      </c>
      <c r="C152">
        <v>24</v>
      </c>
      <c r="D152" t="s">
        <v>9</v>
      </c>
      <c r="E152" t="s">
        <v>507</v>
      </c>
      <c r="F152" t="s">
        <v>313</v>
      </c>
      <c r="G152" t="s">
        <v>12</v>
      </c>
      <c r="H152" t="s">
        <v>13</v>
      </c>
    </row>
    <row r="153" spans="1:8" x14ac:dyDescent="0.3">
      <c r="A153" t="s">
        <v>508</v>
      </c>
      <c r="B153" t="str">
        <f>TRIM(Customer_Dim!B153)</f>
        <v>Michael Davies</v>
      </c>
      <c r="C153">
        <v>25</v>
      </c>
      <c r="D153" t="s">
        <v>16</v>
      </c>
      <c r="E153" t="s">
        <v>510</v>
      </c>
      <c r="F153" t="s">
        <v>35</v>
      </c>
      <c r="G153" t="s">
        <v>12</v>
      </c>
      <c r="H153" t="s">
        <v>13</v>
      </c>
    </row>
    <row r="154" spans="1:8" x14ac:dyDescent="0.3">
      <c r="A154" t="s">
        <v>511</v>
      </c>
      <c r="B154" t="str">
        <f>TRIM(Customer_Dim!B154)</f>
        <v>Patrick Roberts</v>
      </c>
      <c r="C154">
        <v>41</v>
      </c>
      <c r="D154" t="s">
        <v>16</v>
      </c>
      <c r="E154" t="s">
        <v>513</v>
      </c>
      <c r="F154" t="s">
        <v>113</v>
      </c>
      <c r="G154" t="s">
        <v>12</v>
      </c>
      <c r="H154" t="s">
        <v>19</v>
      </c>
    </row>
    <row r="155" spans="1:8" x14ac:dyDescent="0.3">
      <c r="A155" t="s">
        <v>514</v>
      </c>
      <c r="B155" t="str">
        <f>TRIM(Customer_Dim!B155)</f>
        <v>Joseph Faulkner</v>
      </c>
      <c r="C155">
        <v>31</v>
      </c>
      <c r="D155" t="s">
        <v>9</v>
      </c>
      <c r="E155" t="s">
        <v>516</v>
      </c>
      <c r="F155" t="s">
        <v>18</v>
      </c>
      <c r="G155" t="s">
        <v>12</v>
      </c>
      <c r="H155" t="s">
        <v>26</v>
      </c>
    </row>
    <row r="156" spans="1:8" x14ac:dyDescent="0.3">
      <c r="A156" t="s">
        <v>517</v>
      </c>
      <c r="B156" t="str">
        <f>TRIM(Customer_Dim!B156)</f>
        <v>Julie Hale</v>
      </c>
      <c r="C156">
        <v>35</v>
      </c>
      <c r="D156" t="s">
        <v>16</v>
      </c>
      <c r="E156" t="s">
        <v>519</v>
      </c>
      <c r="F156" t="s">
        <v>171</v>
      </c>
      <c r="G156" t="s">
        <v>12</v>
      </c>
      <c r="H156" t="s">
        <v>13</v>
      </c>
    </row>
    <row r="157" spans="1:8" x14ac:dyDescent="0.3">
      <c r="A157" t="s">
        <v>520</v>
      </c>
      <c r="B157" t="str">
        <f>TRIM(Customer_Dim!B157)</f>
        <v>Curtis Haynes</v>
      </c>
      <c r="C157">
        <v>60</v>
      </c>
      <c r="D157" t="s">
        <v>16</v>
      </c>
      <c r="E157" t="s">
        <v>522</v>
      </c>
      <c r="F157" t="s">
        <v>267</v>
      </c>
      <c r="G157" t="s">
        <v>12</v>
      </c>
      <c r="H157" t="s">
        <v>13</v>
      </c>
    </row>
    <row r="158" spans="1:8" x14ac:dyDescent="0.3">
      <c r="A158" t="s">
        <v>523</v>
      </c>
      <c r="B158" t="str">
        <f>TRIM(Customer_Dim!B158)</f>
        <v>Maria Sanchez</v>
      </c>
      <c r="C158">
        <v>46</v>
      </c>
      <c r="D158" t="s">
        <v>9</v>
      </c>
      <c r="E158" t="s">
        <v>525</v>
      </c>
      <c r="F158" t="s">
        <v>18</v>
      </c>
      <c r="G158" t="s">
        <v>12</v>
      </c>
      <c r="H158" t="s">
        <v>26</v>
      </c>
    </row>
    <row r="159" spans="1:8" x14ac:dyDescent="0.3">
      <c r="A159" t="s">
        <v>526</v>
      </c>
      <c r="B159" t="str">
        <f>TRIM(Customer_Dim!B159)</f>
        <v>Paul Zamora</v>
      </c>
      <c r="C159">
        <v>59</v>
      </c>
      <c r="D159" t="s">
        <v>9</v>
      </c>
      <c r="E159" t="s">
        <v>528</v>
      </c>
      <c r="F159" t="s">
        <v>18</v>
      </c>
      <c r="G159" t="s">
        <v>12</v>
      </c>
      <c r="H159" t="s">
        <v>19</v>
      </c>
    </row>
    <row r="160" spans="1:8" x14ac:dyDescent="0.3">
      <c r="A160" t="s">
        <v>529</v>
      </c>
      <c r="B160" t="str">
        <f>TRIM(Customer_Dim!B160)</f>
        <v>Sean Powell</v>
      </c>
      <c r="C160">
        <v>43</v>
      </c>
      <c r="D160" t="s">
        <v>9</v>
      </c>
      <c r="E160" t="s">
        <v>531</v>
      </c>
      <c r="F160" t="s">
        <v>171</v>
      </c>
      <c r="G160" t="s">
        <v>12</v>
      </c>
      <c r="H160" t="s">
        <v>26</v>
      </c>
    </row>
    <row r="161" spans="1:8" x14ac:dyDescent="0.3">
      <c r="A161" t="s">
        <v>532</v>
      </c>
      <c r="B161" t="str">
        <f>TRIM(Customer_Dim!B161)</f>
        <v>Brian Choi</v>
      </c>
      <c r="C161">
        <v>46</v>
      </c>
      <c r="D161" t="s">
        <v>16</v>
      </c>
      <c r="E161" t="s">
        <v>534</v>
      </c>
      <c r="F161" t="s">
        <v>88</v>
      </c>
      <c r="G161" t="s">
        <v>12</v>
      </c>
      <c r="H161" t="s">
        <v>13</v>
      </c>
    </row>
    <row r="162" spans="1:8" x14ac:dyDescent="0.3">
      <c r="A162" t="s">
        <v>535</v>
      </c>
      <c r="B162" t="str">
        <f>TRIM(Customer_Dim!B162)</f>
        <v>John Lawson</v>
      </c>
      <c r="C162">
        <v>41</v>
      </c>
      <c r="D162" t="s">
        <v>16</v>
      </c>
      <c r="E162" t="s">
        <v>537</v>
      </c>
      <c r="F162" t="s">
        <v>11</v>
      </c>
      <c r="G162" t="s">
        <v>12</v>
      </c>
      <c r="H162" t="s">
        <v>19</v>
      </c>
    </row>
    <row r="163" spans="1:8" x14ac:dyDescent="0.3">
      <c r="A163" t="s">
        <v>538</v>
      </c>
      <c r="B163" t="str">
        <f>TRIM(Customer_Dim!B163)</f>
        <v>Cynthia Morris</v>
      </c>
      <c r="C163">
        <v>18</v>
      </c>
      <c r="D163" t="s">
        <v>16</v>
      </c>
      <c r="E163" t="s">
        <v>540</v>
      </c>
      <c r="F163" t="s">
        <v>133</v>
      </c>
      <c r="G163" t="s">
        <v>12</v>
      </c>
      <c r="H163" t="s">
        <v>31</v>
      </c>
    </row>
    <row r="164" spans="1:8" x14ac:dyDescent="0.3">
      <c r="A164" t="s">
        <v>541</v>
      </c>
      <c r="B164" t="str">
        <f>TRIM(Customer_Dim!B164)</f>
        <v>Mariah Brown</v>
      </c>
      <c r="C164">
        <v>37</v>
      </c>
      <c r="D164" t="s">
        <v>9</v>
      </c>
      <c r="E164" t="s">
        <v>543</v>
      </c>
      <c r="F164" t="s">
        <v>237</v>
      </c>
      <c r="G164" t="s">
        <v>12</v>
      </c>
      <c r="H164" t="s">
        <v>31</v>
      </c>
    </row>
    <row r="165" spans="1:8" x14ac:dyDescent="0.3">
      <c r="A165" t="s">
        <v>544</v>
      </c>
      <c r="B165" t="str">
        <f>TRIM(Customer_Dim!B165)</f>
        <v>Joseph Jones</v>
      </c>
      <c r="C165">
        <v>21</v>
      </c>
      <c r="D165" t="s">
        <v>9</v>
      </c>
      <c r="E165" t="s">
        <v>546</v>
      </c>
      <c r="F165" t="s">
        <v>194</v>
      </c>
      <c r="G165" t="s">
        <v>12</v>
      </c>
      <c r="H165" t="s">
        <v>26</v>
      </c>
    </row>
    <row r="166" spans="1:8" x14ac:dyDescent="0.3">
      <c r="A166" t="s">
        <v>547</v>
      </c>
      <c r="B166" t="str">
        <f>TRIM(Customer_Dim!B166)</f>
        <v>Daniel Rivas</v>
      </c>
      <c r="C166">
        <v>39</v>
      </c>
      <c r="D166" t="s">
        <v>16</v>
      </c>
      <c r="E166" t="s">
        <v>549</v>
      </c>
      <c r="F166" t="s">
        <v>81</v>
      </c>
      <c r="G166" t="s">
        <v>12</v>
      </c>
      <c r="H166" t="s">
        <v>31</v>
      </c>
    </row>
    <row r="167" spans="1:8" x14ac:dyDescent="0.3">
      <c r="A167" t="s">
        <v>550</v>
      </c>
      <c r="B167" t="str">
        <f>TRIM(Customer_Dim!B167)</f>
        <v>Jason Wheeler</v>
      </c>
      <c r="C167">
        <v>47</v>
      </c>
      <c r="D167" t="s">
        <v>16</v>
      </c>
      <c r="E167" t="s">
        <v>552</v>
      </c>
      <c r="F167" t="s">
        <v>194</v>
      </c>
      <c r="G167" t="s">
        <v>12</v>
      </c>
      <c r="H167" t="s">
        <v>19</v>
      </c>
    </row>
    <row r="168" spans="1:8" x14ac:dyDescent="0.3">
      <c r="A168" t="s">
        <v>553</v>
      </c>
      <c r="B168" t="str">
        <f>TRIM(Customer_Dim!B168)</f>
        <v>Patricia Gardner</v>
      </c>
      <c r="C168">
        <v>25</v>
      </c>
      <c r="D168" t="s">
        <v>16</v>
      </c>
      <c r="E168" t="s">
        <v>555</v>
      </c>
      <c r="F168" t="s">
        <v>156</v>
      </c>
      <c r="G168" t="s">
        <v>12</v>
      </c>
      <c r="H168" t="s">
        <v>31</v>
      </c>
    </row>
    <row r="169" spans="1:8" x14ac:dyDescent="0.3">
      <c r="A169" t="s">
        <v>556</v>
      </c>
      <c r="B169" t="str">
        <f>TRIM(Customer_Dim!B169)</f>
        <v>Antonio Wade</v>
      </c>
      <c r="C169">
        <v>36</v>
      </c>
      <c r="D169" t="s">
        <v>16</v>
      </c>
      <c r="E169" t="s">
        <v>558</v>
      </c>
      <c r="F169" t="s">
        <v>237</v>
      </c>
      <c r="G169" t="s">
        <v>12</v>
      </c>
      <c r="H169" t="s">
        <v>13</v>
      </c>
    </row>
    <row r="170" spans="1:8" x14ac:dyDescent="0.3">
      <c r="A170" t="s">
        <v>559</v>
      </c>
      <c r="B170" t="str">
        <f>TRIM(Customer_Dim!B170)</f>
        <v>Daniel Contreras</v>
      </c>
      <c r="C170">
        <v>36</v>
      </c>
      <c r="D170" t="s">
        <v>16</v>
      </c>
      <c r="E170" t="s">
        <v>561</v>
      </c>
      <c r="F170" t="s">
        <v>250</v>
      </c>
      <c r="G170" t="s">
        <v>12</v>
      </c>
      <c r="H170" t="s">
        <v>19</v>
      </c>
    </row>
    <row r="171" spans="1:8" x14ac:dyDescent="0.3">
      <c r="A171" t="s">
        <v>562</v>
      </c>
      <c r="B171" t="str">
        <f>TRIM(Customer_Dim!B171)</f>
        <v>Steve Mclaughlin</v>
      </c>
      <c r="C171">
        <v>64</v>
      </c>
      <c r="D171" t="s">
        <v>9</v>
      </c>
      <c r="E171" t="s">
        <v>564</v>
      </c>
      <c r="F171" t="s">
        <v>47</v>
      </c>
      <c r="G171" t="s">
        <v>12</v>
      </c>
      <c r="H171" t="s">
        <v>26</v>
      </c>
    </row>
    <row r="172" spans="1:8" x14ac:dyDescent="0.3">
      <c r="A172" t="s">
        <v>565</v>
      </c>
      <c r="B172" t="str">
        <f>TRIM(Customer_Dim!B172)</f>
        <v>Christopher Garcia DDS</v>
      </c>
      <c r="C172">
        <v>18</v>
      </c>
      <c r="D172" t="s">
        <v>9</v>
      </c>
      <c r="E172" t="s">
        <v>567</v>
      </c>
      <c r="F172" t="s">
        <v>113</v>
      </c>
      <c r="G172" t="s">
        <v>12</v>
      </c>
      <c r="H172" t="s">
        <v>13</v>
      </c>
    </row>
    <row r="173" spans="1:8" x14ac:dyDescent="0.3">
      <c r="A173" t="s">
        <v>568</v>
      </c>
      <c r="B173" t="str">
        <f>TRIM(Customer_Dim!B173)</f>
        <v>Amy Wilson</v>
      </c>
      <c r="C173">
        <v>44</v>
      </c>
      <c r="D173" t="s">
        <v>16</v>
      </c>
      <c r="E173" t="s">
        <v>570</v>
      </c>
      <c r="F173" t="s">
        <v>254</v>
      </c>
      <c r="G173" t="s">
        <v>12</v>
      </c>
      <c r="H173" t="s">
        <v>19</v>
      </c>
    </row>
    <row r="174" spans="1:8" x14ac:dyDescent="0.3">
      <c r="A174" t="s">
        <v>571</v>
      </c>
      <c r="B174" t="str">
        <f>TRIM(Customer_Dim!B174)</f>
        <v>Thomas Rhodes</v>
      </c>
      <c r="C174">
        <v>41</v>
      </c>
      <c r="D174" t="s">
        <v>16</v>
      </c>
      <c r="E174" t="s">
        <v>573</v>
      </c>
      <c r="F174" t="s">
        <v>43</v>
      </c>
      <c r="G174" t="s">
        <v>12</v>
      </c>
      <c r="H174" t="s">
        <v>26</v>
      </c>
    </row>
    <row r="175" spans="1:8" x14ac:dyDescent="0.3">
      <c r="A175" t="s">
        <v>574</v>
      </c>
      <c r="B175" t="str">
        <f>TRIM(Customer_Dim!B175)</f>
        <v>Teresa Stokes</v>
      </c>
      <c r="C175">
        <v>41</v>
      </c>
      <c r="D175" t="s">
        <v>16</v>
      </c>
      <c r="E175" t="s">
        <v>398</v>
      </c>
      <c r="F175" t="s">
        <v>267</v>
      </c>
      <c r="G175" t="s">
        <v>12</v>
      </c>
      <c r="H175" t="s">
        <v>19</v>
      </c>
    </row>
    <row r="176" spans="1:8" x14ac:dyDescent="0.3">
      <c r="A176" t="s">
        <v>576</v>
      </c>
      <c r="B176" t="str">
        <f>TRIM(Customer_Dim!B176)</f>
        <v>Maria Davis</v>
      </c>
      <c r="C176">
        <v>26</v>
      </c>
      <c r="D176" t="s">
        <v>16</v>
      </c>
      <c r="E176" t="s">
        <v>578</v>
      </c>
      <c r="F176" t="s">
        <v>171</v>
      </c>
      <c r="G176" t="s">
        <v>12</v>
      </c>
      <c r="H176" t="s">
        <v>13</v>
      </c>
    </row>
    <row r="177" spans="1:8" x14ac:dyDescent="0.3">
      <c r="A177" t="s">
        <v>579</v>
      </c>
      <c r="B177" t="str">
        <f>TRIM(Customer_Dim!B177)</f>
        <v>Michelle Rogers</v>
      </c>
      <c r="C177">
        <v>56</v>
      </c>
      <c r="D177" t="s">
        <v>9</v>
      </c>
      <c r="E177" t="s">
        <v>581</v>
      </c>
      <c r="F177" t="s">
        <v>99</v>
      </c>
      <c r="G177" t="s">
        <v>12</v>
      </c>
      <c r="H177" t="s">
        <v>19</v>
      </c>
    </row>
    <row r="178" spans="1:8" x14ac:dyDescent="0.3">
      <c r="A178" t="s">
        <v>582</v>
      </c>
      <c r="B178" t="str">
        <f>TRIM(Customer_Dim!B178)</f>
        <v>John Bradford</v>
      </c>
      <c r="C178">
        <v>48</v>
      </c>
      <c r="D178" t="s">
        <v>9</v>
      </c>
      <c r="E178" t="s">
        <v>584</v>
      </c>
      <c r="F178" t="s">
        <v>171</v>
      </c>
      <c r="G178" t="s">
        <v>12</v>
      </c>
      <c r="H178" t="s">
        <v>31</v>
      </c>
    </row>
    <row r="179" spans="1:8" x14ac:dyDescent="0.3">
      <c r="A179" t="s">
        <v>585</v>
      </c>
      <c r="B179" t="str">
        <f>TRIM(Customer_Dim!B179)</f>
        <v>Curtis Lam</v>
      </c>
      <c r="C179">
        <v>55</v>
      </c>
      <c r="D179" t="s">
        <v>9</v>
      </c>
      <c r="E179" t="s">
        <v>587</v>
      </c>
      <c r="F179" t="s">
        <v>588</v>
      </c>
      <c r="G179" t="s">
        <v>12</v>
      </c>
      <c r="H179" t="s">
        <v>19</v>
      </c>
    </row>
    <row r="180" spans="1:8" x14ac:dyDescent="0.3">
      <c r="A180" t="s">
        <v>589</v>
      </c>
      <c r="B180" t="str">
        <f>TRIM(Customer_Dim!B180)</f>
        <v>Michelle Myers</v>
      </c>
      <c r="C180">
        <v>33</v>
      </c>
      <c r="D180" t="s">
        <v>16</v>
      </c>
      <c r="E180" t="s">
        <v>591</v>
      </c>
      <c r="F180" t="s">
        <v>317</v>
      </c>
      <c r="G180" t="s">
        <v>12</v>
      </c>
      <c r="H180" t="s">
        <v>26</v>
      </c>
    </row>
    <row r="181" spans="1:8" x14ac:dyDescent="0.3">
      <c r="A181" t="s">
        <v>592</v>
      </c>
      <c r="B181" t="str">
        <f>TRIM(Customer_Dim!B181)</f>
        <v>Nicholas Bradshaw</v>
      </c>
      <c r="C181">
        <v>43</v>
      </c>
      <c r="D181" t="s">
        <v>16</v>
      </c>
      <c r="E181" t="s">
        <v>594</v>
      </c>
      <c r="F181" t="s">
        <v>117</v>
      </c>
      <c r="G181" t="s">
        <v>12</v>
      </c>
      <c r="H181" t="s">
        <v>31</v>
      </c>
    </row>
    <row r="182" spans="1:8" x14ac:dyDescent="0.3">
      <c r="A182" t="s">
        <v>595</v>
      </c>
      <c r="B182" t="str">
        <f>TRIM(Customer_Dim!B182)</f>
        <v>Wesley Thompson</v>
      </c>
      <c r="C182">
        <v>38</v>
      </c>
      <c r="D182" t="s">
        <v>9</v>
      </c>
      <c r="E182" t="s">
        <v>597</v>
      </c>
      <c r="F182" t="s">
        <v>434</v>
      </c>
      <c r="G182" t="s">
        <v>12</v>
      </c>
      <c r="H182" t="s">
        <v>26</v>
      </c>
    </row>
    <row r="183" spans="1:8" x14ac:dyDescent="0.3">
      <c r="A183" t="s">
        <v>598</v>
      </c>
      <c r="B183" t="str">
        <f>TRIM(Customer_Dim!B183)</f>
        <v>Erin Ward</v>
      </c>
      <c r="C183">
        <v>60</v>
      </c>
      <c r="D183" t="s">
        <v>9</v>
      </c>
      <c r="E183" t="s">
        <v>600</v>
      </c>
      <c r="F183" t="s">
        <v>58</v>
      </c>
      <c r="G183" t="s">
        <v>12</v>
      </c>
      <c r="H183" t="s">
        <v>26</v>
      </c>
    </row>
    <row r="184" spans="1:8" x14ac:dyDescent="0.3">
      <c r="A184" t="s">
        <v>601</v>
      </c>
      <c r="B184" t="str">
        <f>TRIM(Customer_Dim!B184)</f>
        <v>Melissa Hamilton</v>
      </c>
      <c r="C184">
        <v>23</v>
      </c>
      <c r="D184" t="s">
        <v>16</v>
      </c>
      <c r="E184" t="s">
        <v>603</v>
      </c>
      <c r="F184" t="s">
        <v>96</v>
      </c>
      <c r="G184" t="s">
        <v>12</v>
      </c>
      <c r="H184" t="s">
        <v>31</v>
      </c>
    </row>
    <row r="185" spans="1:8" x14ac:dyDescent="0.3">
      <c r="A185" t="s">
        <v>604</v>
      </c>
      <c r="B185" t="str">
        <f>TRIM(Customer_Dim!B185)</f>
        <v>Mario Jacobs</v>
      </c>
      <c r="C185">
        <v>18</v>
      </c>
      <c r="D185" t="s">
        <v>9</v>
      </c>
      <c r="E185" t="s">
        <v>606</v>
      </c>
      <c r="F185" t="s">
        <v>58</v>
      </c>
      <c r="G185" t="s">
        <v>12</v>
      </c>
      <c r="H185" t="s">
        <v>19</v>
      </c>
    </row>
    <row r="186" spans="1:8" x14ac:dyDescent="0.3">
      <c r="A186" t="s">
        <v>607</v>
      </c>
      <c r="B186" t="str">
        <f>TRIM(Customer_Dim!B186)</f>
        <v>Leonard Cochran</v>
      </c>
      <c r="C186">
        <v>46</v>
      </c>
      <c r="D186" t="s">
        <v>16</v>
      </c>
      <c r="E186" t="s">
        <v>609</v>
      </c>
      <c r="F186" t="s">
        <v>18</v>
      </c>
      <c r="G186" t="s">
        <v>12</v>
      </c>
      <c r="H186" t="s">
        <v>31</v>
      </c>
    </row>
    <row r="187" spans="1:8" x14ac:dyDescent="0.3">
      <c r="A187" t="s">
        <v>610</v>
      </c>
      <c r="B187" t="str">
        <f>TRIM(Customer_Dim!B187)</f>
        <v>Brent Rivas</v>
      </c>
      <c r="C187">
        <v>54</v>
      </c>
      <c r="D187" t="s">
        <v>16</v>
      </c>
      <c r="E187" t="s">
        <v>612</v>
      </c>
      <c r="F187" t="s">
        <v>88</v>
      </c>
      <c r="G187" t="s">
        <v>12</v>
      </c>
      <c r="H187" t="s">
        <v>19</v>
      </c>
    </row>
    <row r="188" spans="1:8" x14ac:dyDescent="0.3">
      <c r="A188" t="s">
        <v>613</v>
      </c>
      <c r="B188" t="str">
        <f>TRIM(Customer_Dim!B188)</f>
        <v>Jennifer Pruitt</v>
      </c>
      <c r="C188">
        <v>53</v>
      </c>
      <c r="D188" t="s">
        <v>9</v>
      </c>
      <c r="E188" t="s">
        <v>615</v>
      </c>
      <c r="F188" t="s">
        <v>113</v>
      </c>
      <c r="G188" t="s">
        <v>12</v>
      </c>
      <c r="H188" t="s">
        <v>31</v>
      </c>
    </row>
    <row r="189" spans="1:8" x14ac:dyDescent="0.3">
      <c r="A189" t="s">
        <v>616</v>
      </c>
      <c r="B189" t="str">
        <f>TRIM(Customer_Dim!B189)</f>
        <v>Dr. Suzanne Bullock</v>
      </c>
      <c r="C189">
        <v>60</v>
      </c>
      <c r="D189" t="s">
        <v>16</v>
      </c>
      <c r="E189" t="s">
        <v>618</v>
      </c>
      <c r="F189" t="s">
        <v>22</v>
      </c>
      <c r="G189" t="s">
        <v>12</v>
      </c>
      <c r="H189" t="s">
        <v>19</v>
      </c>
    </row>
    <row r="190" spans="1:8" x14ac:dyDescent="0.3">
      <c r="A190" t="s">
        <v>619</v>
      </c>
      <c r="B190" t="str">
        <f>TRIM(Customer_Dim!B190)</f>
        <v>Kimberly Brooks</v>
      </c>
      <c r="C190">
        <v>42</v>
      </c>
      <c r="D190" t="s">
        <v>9</v>
      </c>
      <c r="E190" t="s">
        <v>621</v>
      </c>
      <c r="F190" t="s">
        <v>233</v>
      </c>
      <c r="G190" t="s">
        <v>12</v>
      </c>
      <c r="H190" t="s">
        <v>31</v>
      </c>
    </row>
    <row r="191" spans="1:8" x14ac:dyDescent="0.3">
      <c r="A191" t="s">
        <v>622</v>
      </c>
      <c r="B191" t="str">
        <f>TRIM(Customer_Dim!B191)</f>
        <v>Daniel Austin</v>
      </c>
      <c r="C191">
        <v>29</v>
      </c>
      <c r="D191" t="s">
        <v>9</v>
      </c>
      <c r="E191" t="s">
        <v>624</v>
      </c>
      <c r="F191" t="s">
        <v>588</v>
      </c>
      <c r="G191" t="s">
        <v>12</v>
      </c>
      <c r="H191" t="s">
        <v>13</v>
      </c>
    </row>
    <row r="192" spans="1:8" x14ac:dyDescent="0.3">
      <c r="A192" t="s">
        <v>625</v>
      </c>
      <c r="B192" t="str">
        <f>TRIM(Customer_Dim!B192)</f>
        <v>Christopher Stewart</v>
      </c>
      <c r="C192">
        <v>21</v>
      </c>
      <c r="D192" t="s">
        <v>9</v>
      </c>
      <c r="E192" t="s">
        <v>627</v>
      </c>
      <c r="F192" t="s">
        <v>58</v>
      </c>
      <c r="G192" t="s">
        <v>12</v>
      </c>
      <c r="H192" t="s">
        <v>26</v>
      </c>
    </row>
    <row r="193" spans="1:8" x14ac:dyDescent="0.3">
      <c r="A193" t="s">
        <v>628</v>
      </c>
      <c r="B193" t="str">
        <f>TRIM(Customer_Dim!B193)</f>
        <v>Todd Poole</v>
      </c>
      <c r="C193">
        <v>29</v>
      </c>
      <c r="D193" t="s">
        <v>16</v>
      </c>
      <c r="E193" t="s">
        <v>630</v>
      </c>
      <c r="F193" t="s">
        <v>25</v>
      </c>
      <c r="G193" t="s">
        <v>12</v>
      </c>
      <c r="H193" t="s">
        <v>26</v>
      </c>
    </row>
    <row r="194" spans="1:8" x14ac:dyDescent="0.3">
      <c r="A194" t="s">
        <v>631</v>
      </c>
      <c r="B194" t="str">
        <f>TRIM(Customer_Dim!B194)</f>
        <v>Jacob Wood</v>
      </c>
      <c r="C194">
        <v>26</v>
      </c>
      <c r="D194" t="s">
        <v>9</v>
      </c>
      <c r="E194" t="s">
        <v>633</v>
      </c>
      <c r="F194" t="s">
        <v>106</v>
      </c>
      <c r="G194" t="s">
        <v>12</v>
      </c>
      <c r="H194" t="s">
        <v>13</v>
      </c>
    </row>
    <row r="195" spans="1:8" x14ac:dyDescent="0.3">
      <c r="A195" t="s">
        <v>634</v>
      </c>
      <c r="B195" t="str">
        <f>TRIM(Customer_Dim!B195)</f>
        <v>David Roberts</v>
      </c>
      <c r="C195">
        <v>38</v>
      </c>
      <c r="D195" t="s">
        <v>9</v>
      </c>
      <c r="E195" t="s">
        <v>636</v>
      </c>
      <c r="F195" t="s">
        <v>81</v>
      </c>
      <c r="G195" t="s">
        <v>12</v>
      </c>
      <c r="H195" t="s">
        <v>13</v>
      </c>
    </row>
    <row r="196" spans="1:8" x14ac:dyDescent="0.3">
      <c r="A196" t="s">
        <v>637</v>
      </c>
      <c r="B196" t="str">
        <f>TRIM(Customer_Dim!B196)</f>
        <v>Ashley Ferguson</v>
      </c>
      <c r="C196">
        <v>46</v>
      </c>
      <c r="D196" t="s">
        <v>9</v>
      </c>
      <c r="E196" t="s">
        <v>639</v>
      </c>
      <c r="F196" t="s">
        <v>51</v>
      </c>
      <c r="G196" t="s">
        <v>12</v>
      </c>
      <c r="H196" t="s">
        <v>13</v>
      </c>
    </row>
    <row r="197" spans="1:8" x14ac:dyDescent="0.3">
      <c r="A197" t="s">
        <v>640</v>
      </c>
      <c r="B197" t="str">
        <f>TRIM(Customer_Dim!B197)</f>
        <v>Anthony Garcia</v>
      </c>
      <c r="C197">
        <v>60</v>
      </c>
      <c r="D197" t="s">
        <v>9</v>
      </c>
      <c r="E197" t="s">
        <v>642</v>
      </c>
      <c r="F197" t="s">
        <v>133</v>
      </c>
      <c r="G197" t="s">
        <v>12</v>
      </c>
      <c r="H197" t="s">
        <v>31</v>
      </c>
    </row>
    <row r="198" spans="1:8" x14ac:dyDescent="0.3">
      <c r="A198" t="s">
        <v>643</v>
      </c>
      <c r="B198" t="str">
        <f>TRIM(Customer_Dim!B198)</f>
        <v>Megan Greer</v>
      </c>
      <c r="C198">
        <v>18</v>
      </c>
      <c r="D198" t="s">
        <v>16</v>
      </c>
      <c r="E198" t="s">
        <v>645</v>
      </c>
      <c r="F198" t="s">
        <v>163</v>
      </c>
      <c r="G198" t="s">
        <v>12</v>
      </c>
      <c r="H198" t="s">
        <v>19</v>
      </c>
    </row>
    <row r="199" spans="1:8" x14ac:dyDescent="0.3">
      <c r="A199" t="s">
        <v>646</v>
      </c>
      <c r="B199" t="str">
        <f>TRIM(Customer_Dim!B199)</f>
        <v>Andrea Jacobs</v>
      </c>
      <c r="C199">
        <v>45</v>
      </c>
      <c r="D199" t="s">
        <v>16</v>
      </c>
      <c r="E199" t="s">
        <v>207</v>
      </c>
      <c r="F199" t="s">
        <v>201</v>
      </c>
      <c r="G199" t="s">
        <v>12</v>
      </c>
      <c r="H199" t="s">
        <v>19</v>
      </c>
    </row>
    <row r="200" spans="1:8" x14ac:dyDescent="0.3">
      <c r="A200" t="s">
        <v>648</v>
      </c>
      <c r="B200" t="str">
        <f>TRIM(Customer_Dim!B200)</f>
        <v>Wanda Snyder</v>
      </c>
      <c r="C200">
        <v>54</v>
      </c>
      <c r="D200" t="s">
        <v>9</v>
      </c>
      <c r="E200" t="s">
        <v>650</v>
      </c>
      <c r="F200" t="s">
        <v>171</v>
      </c>
      <c r="G200" t="s">
        <v>12</v>
      </c>
      <c r="H200" t="s">
        <v>26</v>
      </c>
    </row>
    <row r="201" spans="1:8" x14ac:dyDescent="0.3">
      <c r="A201" t="s">
        <v>651</v>
      </c>
      <c r="B201" t="str">
        <f>TRIM(Customer_Dim!B201)</f>
        <v>Carmen Price</v>
      </c>
      <c r="C201">
        <v>46</v>
      </c>
      <c r="D201" t="s">
        <v>9</v>
      </c>
      <c r="E201" t="s">
        <v>653</v>
      </c>
      <c r="F201" t="s">
        <v>237</v>
      </c>
      <c r="G201" t="s">
        <v>12</v>
      </c>
      <c r="H201" t="s">
        <v>26</v>
      </c>
    </row>
    <row r="202" spans="1:8" x14ac:dyDescent="0.3">
      <c r="A202" t="s">
        <v>654</v>
      </c>
      <c r="B202" t="str">
        <f>TRIM(Customer_Dim!B202)</f>
        <v>Anna Perez</v>
      </c>
      <c r="C202">
        <v>30</v>
      </c>
      <c r="D202" t="s">
        <v>9</v>
      </c>
      <c r="E202" t="s">
        <v>656</v>
      </c>
      <c r="F202" t="s">
        <v>434</v>
      </c>
      <c r="G202" t="s">
        <v>12</v>
      </c>
      <c r="H202" t="s">
        <v>19</v>
      </c>
    </row>
    <row r="203" spans="1:8" x14ac:dyDescent="0.3">
      <c r="A203" t="s">
        <v>657</v>
      </c>
      <c r="B203" t="str">
        <f>TRIM(Customer_Dim!B203)</f>
        <v>Mary Boyd</v>
      </c>
      <c r="C203">
        <v>25</v>
      </c>
      <c r="D203" t="s">
        <v>16</v>
      </c>
      <c r="E203" t="s">
        <v>659</v>
      </c>
      <c r="F203" t="s">
        <v>156</v>
      </c>
      <c r="G203" t="s">
        <v>12</v>
      </c>
      <c r="H203" t="s">
        <v>26</v>
      </c>
    </row>
    <row r="204" spans="1:8" x14ac:dyDescent="0.3">
      <c r="A204" t="s">
        <v>660</v>
      </c>
      <c r="B204" t="str">
        <f>TRIM(Customer_Dim!B204)</f>
        <v>Christina Garcia</v>
      </c>
      <c r="C204">
        <v>37</v>
      </c>
      <c r="D204" t="s">
        <v>16</v>
      </c>
      <c r="E204" t="s">
        <v>662</v>
      </c>
      <c r="F204" t="s">
        <v>62</v>
      </c>
      <c r="G204" t="s">
        <v>12</v>
      </c>
      <c r="H204" t="s">
        <v>19</v>
      </c>
    </row>
    <row r="205" spans="1:8" x14ac:dyDescent="0.3">
      <c r="A205" t="s">
        <v>663</v>
      </c>
      <c r="B205" t="str">
        <f>TRIM(Customer_Dim!B205)</f>
        <v>Sarah Brady</v>
      </c>
      <c r="C205">
        <v>47</v>
      </c>
      <c r="D205" t="s">
        <v>9</v>
      </c>
      <c r="E205" t="s">
        <v>665</v>
      </c>
      <c r="F205" t="s">
        <v>267</v>
      </c>
      <c r="G205" t="s">
        <v>12</v>
      </c>
      <c r="H205" t="s">
        <v>19</v>
      </c>
    </row>
    <row r="206" spans="1:8" x14ac:dyDescent="0.3">
      <c r="A206" t="s">
        <v>666</v>
      </c>
      <c r="B206" t="str">
        <f>TRIM(Customer_Dim!B206)</f>
        <v>Tiffany Herrera</v>
      </c>
      <c r="C206">
        <v>52</v>
      </c>
      <c r="D206" t="s">
        <v>9</v>
      </c>
      <c r="E206" t="s">
        <v>668</v>
      </c>
      <c r="F206" t="s">
        <v>287</v>
      </c>
      <c r="G206" t="s">
        <v>12</v>
      </c>
      <c r="H206" t="s">
        <v>19</v>
      </c>
    </row>
    <row r="207" spans="1:8" x14ac:dyDescent="0.3">
      <c r="A207" t="s">
        <v>669</v>
      </c>
      <c r="B207" t="str">
        <f>TRIM(Customer_Dim!B207)</f>
        <v>Michelle Carpenter</v>
      </c>
      <c r="C207">
        <v>44</v>
      </c>
      <c r="D207" t="s">
        <v>16</v>
      </c>
      <c r="E207" t="s">
        <v>671</v>
      </c>
      <c r="F207" t="s">
        <v>88</v>
      </c>
      <c r="G207" t="s">
        <v>12</v>
      </c>
      <c r="H207" t="s">
        <v>13</v>
      </c>
    </row>
    <row r="208" spans="1:8" x14ac:dyDescent="0.3">
      <c r="A208" t="s">
        <v>672</v>
      </c>
      <c r="B208" t="str">
        <f>TRIM(Customer_Dim!B208)</f>
        <v>Ronald Jones</v>
      </c>
      <c r="C208">
        <v>26</v>
      </c>
      <c r="D208" t="s">
        <v>16</v>
      </c>
      <c r="E208" t="s">
        <v>674</v>
      </c>
      <c r="F208" t="s">
        <v>237</v>
      </c>
      <c r="G208" t="s">
        <v>12</v>
      </c>
      <c r="H208" t="s">
        <v>31</v>
      </c>
    </row>
    <row r="209" spans="1:8" x14ac:dyDescent="0.3">
      <c r="A209" t="s">
        <v>675</v>
      </c>
      <c r="B209" t="str">
        <f>TRIM(Customer_Dim!B209)</f>
        <v>Jacqueline Pacheco</v>
      </c>
      <c r="C209">
        <v>28</v>
      </c>
      <c r="D209" t="s">
        <v>16</v>
      </c>
      <c r="E209" t="s">
        <v>677</v>
      </c>
      <c r="F209" t="s">
        <v>88</v>
      </c>
      <c r="G209" t="s">
        <v>12</v>
      </c>
      <c r="H209" t="s">
        <v>26</v>
      </c>
    </row>
    <row r="210" spans="1:8" x14ac:dyDescent="0.3">
      <c r="A210" t="s">
        <v>678</v>
      </c>
      <c r="B210" t="str">
        <f>TRIM(Customer_Dim!B210)</f>
        <v>John Perez</v>
      </c>
      <c r="C210">
        <v>54</v>
      </c>
      <c r="D210" t="s">
        <v>9</v>
      </c>
      <c r="E210" t="s">
        <v>680</v>
      </c>
      <c r="F210" t="s">
        <v>328</v>
      </c>
      <c r="G210" t="s">
        <v>12</v>
      </c>
      <c r="H210" t="s">
        <v>19</v>
      </c>
    </row>
    <row r="211" spans="1:8" x14ac:dyDescent="0.3">
      <c r="A211" t="s">
        <v>681</v>
      </c>
      <c r="B211" t="str">
        <f>TRIM(Customer_Dim!B211)</f>
        <v>Joan Johnson</v>
      </c>
      <c r="C211">
        <v>50</v>
      </c>
      <c r="D211" t="s">
        <v>16</v>
      </c>
      <c r="E211" t="s">
        <v>683</v>
      </c>
      <c r="F211" t="s">
        <v>434</v>
      </c>
      <c r="G211" t="s">
        <v>12</v>
      </c>
      <c r="H211" t="s">
        <v>19</v>
      </c>
    </row>
    <row r="212" spans="1:8" x14ac:dyDescent="0.3">
      <c r="A212" t="s">
        <v>684</v>
      </c>
      <c r="B212" t="str">
        <f>TRIM(Customer_Dim!B212)</f>
        <v>Antonio Jones</v>
      </c>
      <c r="C212">
        <v>48</v>
      </c>
      <c r="D212" t="s">
        <v>9</v>
      </c>
      <c r="E212" t="s">
        <v>686</v>
      </c>
      <c r="F212" t="s">
        <v>81</v>
      </c>
      <c r="G212" t="s">
        <v>12</v>
      </c>
      <c r="H212" t="s">
        <v>31</v>
      </c>
    </row>
    <row r="213" spans="1:8" x14ac:dyDescent="0.3">
      <c r="A213" t="s">
        <v>687</v>
      </c>
      <c r="B213" t="str">
        <f>TRIM(Customer_Dim!B213)</f>
        <v>Rodney Huffman</v>
      </c>
      <c r="C213">
        <v>20</v>
      </c>
      <c r="D213" t="s">
        <v>16</v>
      </c>
      <c r="E213" t="s">
        <v>689</v>
      </c>
      <c r="F213" t="s">
        <v>92</v>
      </c>
      <c r="G213" t="s">
        <v>12</v>
      </c>
      <c r="H213" t="s">
        <v>31</v>
      </c>
    </row>
    <row r="214" spans="1:8" x14ac:dyDescent="0.3">
      <c r="A214" t="s">
        <v>690</v>
      </c>
      <c r="B214" t="str">
        <f>TRIM(Customer_Dim!B214)</f>
        <v>Blake Harrison</v>
      </c>
      <c r="C214">
        <v>63</v>
      </c>
      <c r="D214" t="s">
        <v>16</v>
      </c>
      <c r="E214" t="s">
        <v>692</v>
      </c>
      <c r="F214" t="s">
        <v>74</v>
      </c>
      <c r="G214" t="s">
        <v>12</v>
      </c>
      <c r="H214" t="s">
        <v>19</v>
      </c>
    </row>
    <row r="215" spans="1:8" x14ac:dyDescent="0.3">
      <c r="A215" t="s">
        <v>693</v>
      </c>
      <c r="B215" t="str">
        <f>TRIM(Customer_Dim!B215)</f>
        <v>Stuart Johnson</v>
      </c>
      <c r="C215">
        <v>42</v>
      </c>
      <c r="D215" t="s">
        <v>16</v>
      </c>
      <c r="E215" t="s">
        <v>695</v>
      </c>
      <c r="F215" t="s">
        <v>18</v>
      </c>
      <c r="G215" t="s">
        <v>12</v>
      </c>
      <c r="H215" t="s">
        <v>19</v>
      </c>
    </row>
    <row r="216" spans="1:8" x14ac:dyDescent="0.3">
      <c r="A216" t="s">
        <v>696</v>
      </c>
      <c r="B216" t="str">
        <f>TRIM(Customer_Dim!B216)</f>
        <v>Eric Todd</v>
      </c>
      <c r="C216">
        <v>61</v>
      </c>
      <c r="D216" t="s">
        <v>9</v>
      </c>
      <c r="E216" t="s">
        <v>698</v>
      </c>
      <c r="F216" t="s">
        <v>66</v>
      </c>
      <c r="G216" t="s">
        <v>12</v>
      </c>
      <c r="H216" t="s">
        <v>13</v>
      </c>
    </row>
    <row r="217" spans="1:8" x14ac:dyDescent="0.3">
      <c r="A217" t="s">
        <v>699</v>
      </c>
      <c r="B217" t="str">
        <f>TRIM(Customer_Dim!B217)</f>
        <v>Steve Medina</v>
      </c>
      <c r="C217">
        <v>50</v>
      </c>
      <c r="D217" t="s">
        <v>16</v>
      </c>
      <c r="E217" t="s">
        <v>701</v>
      </c>
      <c r="F217" t="s">
        <v>35</v>
      </c>
      <c r="G217" t="s">
        <v>12</v>
      </c>
      <c r="H217" t="s">
        <v>13</v>
      </c>
    </row>
    <row r="218" spans="1:8" x14ac:dyDescent="0.3">
      <c r="A218" t="s">
        <v>702</v>
      </c>
      <c r="B218" t="str">
        <f>TRIM(Customer_Dim!B218)</f>
        <v>Kathryn Garcia</v>
      </c>
      <c r="C218">
        <v>44</v>
      </c>
      <c r="D218" t="s">
        <v>9</v>
      </c>
      <c r="E218" t="s">
        <v>704</v>
      </c>
      <c r="F218" t="s">
        <v>30</v>
      </c>
      <c r="G218" t="s">
        <v>12</v>
      </c>
      <c r="H218" t="s">
        <v>19</v>
      </c>
    </row>
    <row r="219" spans="1:8" x14ac:dyDescent="0.3">
      <c r="A219" t="s">
        <v>705</v>
      </c>
      <c r="B219" t="str">
        <f>TRIM(Customer_Dim!B219)</f>
        <v>Kathy Copeland</v>
      </c>
      <c r="C219">
        <v>42</v>
      </c>
      <c r="D219" t="s">
        <v>9</v>
      </c>
      <c r="E219" t="s">
        <v>707</v>
      </c>
      <c r="F219" t="s">
        <v>113</v>
      </c>
      <c r="G219" t="s">
        <v>12</v>
      </c>
      <c r="H219" t="s">
        <v>31</v>
      </c>
    </row>
    <row r="220" spans="1:8" x14ac:dyDescent="0.3">
      <c r="A220" t="s">
        <v>708</v>
      </c>
      <c r="B220" t="str">
        <f>TRIM(Customer_Dim!B220)</f>
        <v>Julia Jackson</v>
      </c>
      <c r="C220">
        <v>46</v>
      </c>
      <c r="D220" t="s">
        <v>9</v>
      </c>
      <c r="E220" t="s">
        <v>710</v>
      </c>
      <c r="F220" t="s">
        <v>30</v>
      </c>
      <c r="G220" t="s">
        <v>12</v>
      </c>
      <c r="H220" t="s">
        <v>19</v>
      </c>
    </row>
    <row r="221" spans="1:8" x14ac:dyDescent="0.3">
      <c r="A221" t="s">
        <v>711</v>
      </c>
      <c r="B221" t="str">
        <f>TRIM(Customer_Dim!B221)</f>
        <v>Jordan Wells</v>
      </c>
      <c r="C221">
        <v>47</v>
      </c>
      <c r="D221" t="s">
        <v>16</v>
      </c>
      <c r="E221" t="s">
        <v>3831</v>
      </c>
      <c r="F221" t="s">
        <v>88</v>
      </c>
      <c r="G221" t="s">
        <v>12</v>
      </c>
      <c r="H221" t="s">
        <v>13</v>
      </c>
    </row>
    <row r="222" spans="1:8" x14ac:dyDescent="0.3">
      <c r="A222" t="s">
        <v>713</v>
      </c>
      <c r="B222" t="str">
        <f>TRIM(Customer_Dim!B222)</f>
        <v>George Davis</v>
      </c>
      <c r="C222">
        <v>50</v>
      </c>
      <c r="D222" t="s">
        <v>16</v>
      </c>
      <c r="E222" t="s">
        <v>3830</v>
      </c>
      <c r="F222" t="s">
        <v>715</v>
      </c>
      <c r="G222" t="s">
        <v>12</v>
      </c>
      <c r="H222" t="s">
        <v>26</v>
      </c>
    </row>
    <row r="223" spans="1:8" x14ac:dyDescent="0.3">
      <c r="A223" t="s">
        <v>716</v>
      </c>
      <c r="B223" t="str">
        <f>TRIM(Customer_Dim!B223)</f>
        <v>Lisa Young</v>
      </c>
      <c r="C223">
        <v>38</v>
      </c>
      <c r="D223" t="s">
        <v>9</v>
      </c>
      <c r="E223" t="s">
        <v>718</v>
      </c>
      <c r="F223" t="s">
        <v>81</v>
      </c>
      <c r="G223" t="s">
        <v>12</v>
      </c>
      <c r="H223" t="s">
        <v>19</v>
      </c>
    </row>
    <row r="224" spans="1:8" x14ac:dyDescent="0.3">
      <c r="A224" t="s">
        <v>719</v>
      </c>
      <c r="B224" t="str">
        <f>TRIM(Customer_Dim!B224)</f>
        <v>Alejandro Doyle</v>
      </c>
      <c r="C224">
        <v>35</v>
      </c>
      <c r="D224" t="s">
        <v>9</v>
      </c>
      <c r="E224" t="s">
        <v>721</v>
      </c>
      <c r="F224" t="s">
        <v>233</v>
      </c>
      <c r="G224" t="s">
        <v>12</v>
      </c>
      <c r="H224" t="s">
        <v>19</v>
      </c>
    </row>
    <row r="225" spans="1:8" x14ac:dyDescent="0.3">
      <c r="A225" t="s">
        <v>722</v>
      </c>
      <c r="B225" t="str">
        <f>TRIM(Customer_Dim!B225)</f>
        <v>Robert Harris</v>
      </c>
      <c r="C225">
        <v>50</v>
      </c>
      <c r="D225" t="s">
        <v>9</v>
      </c>
      <c r="E225" t="s">
        <v>3832</v>
      </c>
      <c r="F225" t="s">
        <v>267</v>
      </c>
      <c r="G225" t="s">
        <v>12</v>
      </c>
      <c r="H225" t="s">
        <v>19</v>
      </c>
    </row>
    <row r="226" spans="1:8" x14ac:dyDescent="0.3">
      <c r="A226" t="s">
        <v>724</v>
      </c>
      <c r="B226" t="str">
        <f>TRIM(Customer_Dim!B226)</f>
        <v>Anthony Morgan</v>
      </c>
      <c r="C226">
        <v>29</v>
      </c>
      <c r="D226" t="s">
        <v>9</v>
      </c>
      <c r="E226" t="s">
        <v>726</v>
      </c>
      <c r="F226" t="s">
        <v>113</v>
      </c>
      <c r="G226" t="s">
        <v>12</v>
      </c>
      <c r="H226" t="s">
        <v>31</v>
      </c>
    </row>
    <row r="227" spans="1:8" x14ac:dyDescent="0.3">
      <c r="A227" t="s">
        <v>727</v>
      </c>
      <c r="B227" t="str">
        <f>TRIM(Customer_Dim!B227)</f>
        <v>Elizabeth Stanley</v>
      </c>
      <c r="C227">
        <v>46</v>
      </c>
      <c r="D227" t="s">
        <v>16</v>
      </c>
      <c r="E227" t="s">
        <v>729</v>
      </c>
      <c r="F227" t="s">
        <v>117</v>
      </c>
      <c r="G227" t="s">
        <v>12</v>
      </c>
      <c r="H227" t="s">
        <v>19</v>
      </c>
    </row>
    <row r="228" spans="1:8" x14ac:dyDescent="0.3">
      <c r="A228" t="s">
        <v>730</v>
      </c>
      <c r="B228" t="str">
        <f>TRIM(Customer_Dim!B228)</f>
        <v>Alexis Castaneda</v>
      </c>
      <c r="C228">
        <v>54</v>
      </c>
      <c r="D228" t="s">
        <v>9</v>
      </c>
      <c r="E228" t="s">
        <v>216</v>
      </c>
      <c r="F228" t="s">
        <v>163</v>
      </c>
      <c r="G228" t="s">
        <v>12</v>
      </c>
      <c r="H228" t="s">
        <v>13</v>
      </c>
    </row>
    <row r="229" spans="1:8" x14ac:dyDescent="0.3">
      <c r="A229" t="s">
        <v>732</v>
      </c>
      <c r="B229" t="str">
        <f>TRIM(Customer_Dim!B229)</f>
        <v>Gregory Pham</v>
      </c>
      <c r="C229">
        <v>63</v>
      </c>
      <c r="D229" t="s">
        <v>16</v>
      </c>
      <c r="E229" t="s">
        <v>734</v>
      </c>
      <c r="F229" t="s">
        <v>62</v>
      </c>
      <c r="G229" t="s">
        <v>12</v>
      </c>
      <c r="H229" t="s">
        <v>13</v>
      </c>
    </row>
    <row r="230" spans="1:8" x14ac:dyDescent="0.3">
      <c r="A230" t="s">
        <v>735</v>
      </c>
      <c r="B230" t="str">
        <f>TRIM(Customer_Dim!B230)</f>
        <v>Casey Flores</v>
      </c>
      <c r="C230">
        <v>52</v>
      </c>
      <c r="D230" t="s">
        <v>16</v>
      </c>
      <c r="E230" t="s">
        <v>395</v>
      </c>
      <c r="F230" t="s">
        <v>117</v>
      </c>
      <c r="G230" t="s">
        <v>12</v>
      </c>
      <c r="H230" t="s">
        <v>13</v>
      </c>
    </row>
    <row r="231" spans="1:8" x14ac:dyDescent="0.3">
      <c r="A231" t="s">
        <v>737</v>
      </c>
      <c r="B231" t="str">
        <f>TRIM(Customer_Dim!B231)</f>
        <v>Tanner Thompson</v>
      </c>
      <c r="C231">
        <v>32</v>
      </c>
      <c r="D231" t="s">
        <v>16</v>
      </c>
      <c r="E231" t="s">
        <v>739</v>
      </c>
      <c r="F231" t="s">
        <v>140</v>
      </c>
      <c r="G231" t="s">
        <v>12</v>
      </c>
      <c r="H231" t="s">
        <v>26</v>
      </c>
    </row>
    <row r="232" spans="1:8" x14ac:dyDescent="0.3">
      <c r="A232" t="s">
        <v>740</v>
      </c>
      <c r="B232" t="str">
        <f>TRIM(Customer_Dim!B232)</f>
        <v>Timothy Sanders</v>
      </c>
      <c r="C232">
        <v>29</v>
      </c>
      <c r="D232" t="s">
        <v>9</v>
      </c>
      <c r="E232" t="s">
        <v>742</v>
      </c>
      <c r="F232" t="s">
        <v>250</v>
      </c>
      <c r="G232" t="s">
        <v>12</v>
      </c>
      <c r="H232" t="s">
        <v>26</v>
      </c>
    </row>
    <row r="233" spans="1:8" x14ac:dyDescent="0.3">
      <c r="A233" t="s">
        <v>743</v>
      </c>
      <c r="B233" t="str">
        <f>TRIM(Customer_Dim!B233)</f>
        <v>Timothy Juarez</v>
      </c>
      <c r="C233">
        <v>22</v>
      </c>
      <c r="D233" t="s">
        <v>16</v>
      </c>
      <c r="E233" t="s">
        <v>745</v>
      </c>
      <c r="F233" t="s">
        <v>317</v>
      </c>
      <c r="G233" t="s">
        <v>12</v>
      </c>
      <c r="H233" t="s">
        <v>26</v>
      </c>
    </row>
    <row r="234" spans="1:8" x14ac:dyDescent="0.3">
      <c r="A234" t="s">
        <v>746</v>
      </c>
      <c r="B234" t="str">
        <f>TRIM(Customer_Dim!B234)</f>
        <v>Christy Hill</v>
      </c>
      <c r="C234">
        <v>27</v>
      </c>
      <c r="D234" t="s">
        <v>16</v>
      </c>
      <c r="E234" t="s">
        <v>748</v>
      </c>
      <c r="F234" t="s">
        <v>88</v>
      </c>
      <c r="G234" t="s">
        <v>12</v>
      </c>
      <c r="H234" t="s">
        <v>19</v>
      </c>
    </row>
    <row r="235" spans="1:8" x14ac:dyDescent="0.3">
      <c r="A235" t="s">
        <v>749</v>
      </c>
      <c r="B235" t="str">
        <f>TRIM(Customer_Dim!B235)</f>
        <v>Michelle Gonzalez</v>
      </c>
      <c r="C235">
        <v>59</v>
      </c>
      <c r="D235" t="s">
        <v>9</v>
      </c>
      <c r="E235" t="s">
        <v>751</v>
      </c>
      <c r="F235" t="s">
        <v>43</v>
      </c>
      <c r="G235" t="s">
        <v>12</v>
      </c>
      <c r="H235" t="s">
        <v>31</v>
      </c>
    </row>
    <row r="236" spans="1:8" x14ac:dyDescent="0.3">
      <c r="A236" t="s">
        <v>752</v>
      </c>
      <c r="B236" t="str">
        <f>TRIM(Customer_Dim!B236)</f>
        <v>Nathaniel Hill</v>
      </c>
      <c r="C236">
        <v>43</v>
      </c>
      <c r="D236" t="s">
        <v>16</v>
      </c>
      <c r="E236" t="s">
        <v>754</v>
      </c>
      <c r="F236" t="s">
        <v>62</v>
      </c>
      <c r="G236" t="s">
        <v>12</v>
      </c>
      <c r="H236" t="s">
        <v>13</v>
      </c>
    </row>
    <row r="237" spans="1:8" x14ac:dyDescent="0.3">
      <c r="A237" t="s">
        <v>755</v>
      </c>
      <c r="B237" t="str">
        <f>TRIM(Customer_Dim!B237)</f>
        <v>Jon Ortiz</v>
      </c>
      <c r="C237">
        <v>28</v>
      </c>
      <c r="D237" t="s">
        <v>16</v>
      </c>
      <c r="E237" t="s">
        <v>757</v>
      </c>
      <c r="F237" t="s">
        <v>92</v>
      </c>
      <c r="G237" t="s">
        <v>12</v>
      </c>
      <c r="H237" t="s">
        <v>26</v>
      </c>
    </row>
    <row r="238" spans="1:8" x14ac:dyDescent="0.3">
      <c r="A238" t="s">
        <v>758</v>
      </c>
      <c r="B238" t="str">
        <f>TRIM(Customer_Dim!B238)</f>
        <v>Joshua Wilson</v>
      </c>
      <c r="C238">
        <v>42</v>
      </c>
      <c r="D238" t="s">
        <v>16</v>
      </c>
      <c r="E238" t="s">
        <v>760</v>
      </c>
      <c r="F238" t="s">
        <v>287</v>
      </c>
      <c r="G238" t="s">
        <v>12</v>
      </c>
      <c r="H238" t="s">
        <v>26</v>
      </c>
    </row>
    <row r="239" spans="1:8" x14ac:dyDescent="0.3">
      <c r="A239" t="s">
        <v>761</v>
      </c>
      <c r="B239" t="str">
        <f>TRIM(Customer_Dim!B239)</f>
        <v>Wesley Short</v>
      </c>
      <c r="C239">
        <v>41</v>
      </c>
      <c r="D239" t="s">
        <v>16</v>
      </c>
      <c r="E239" t="s">
        <v>763</v>
      </c>
      <c r="F239" t="s">
        <v>66</v>
      </c>
      <c r="G239" t="s">
        <v>12</v>
      </c>
      <c r="H239" t="s">
        <v>13</v>
      </c>
    </row>
    <row r="240" spans="1:8" x14ac:dyDescent="0.3">
      <c r="A240" t="s">
        <v>764</v>
      </c>
      <c r="B240" t="str">
        <f>TRIM(Customer_Dim!B240)</f>
        <v>Steven Smith</v>
      </c>
      <c r="C240">
        <v>40</v>
      </c>
      <c r="D240" t="s">
        <v>9</v>
      </c>
      <c r="E240" t="s">
        <v>766</v>
      </c>
      <c r="F240" t="s">
        <v>43</v>
      </c>
      <c r="G240" t="s">
        <v>12</v>
      </c>
      <c r="H240" t="s">
        <v>19</v>
      </c>
    </row>
    <row r="241" spans="1:8" x14ac:dyDescent="0.3">
      <c r="A241" t="s">
        <v>767</v>
      </c>
      <c r="B241" t="str">
        <f>TRIM(Customer_Dim!B241)</f>
        <v>Maria Hill</v>
      </c>
      <c r="C241">
        <v>58</v>
      </c>
      <c r="D241" t="s">
        <v>16</v>
      </c>
      <c r="E241" t="s">
        <v>769</v>
      </c>
      <c r="F241" t="s">
        <v>184</v>
      </c>
      <c r="G241" t="s">
        <v>12</v>
      </c>
      <c r="H241" t="s">
        <v>19</v>
      </c>
    </row>
    <row r="242" spans="1:8" x14ac:dyDescent="0.3">
      <c r="A242" t="s">
        <v>770</v>
      </c>
      <c r="B242" t="str">
        <f>TRIM(Customer_Dim!B242)</f>
        <v>William Hull</v>
      </c>
      <c r="C242">
        <v>59</v>
      </c>
      <c r="D242" t="s">
        <v>16</v>
      </c>
      <c r="E242" t="s">
        <v>772</v>
      </c>
      <c r="F242" t="s">
        <v>156</v>
      </c>
      <c r="G242" t="s">
        <v>12</v>
      </c>
      <c r="H242" t="s">
        <v>19</v>
      </c>
    </row>
    <row r="243" spans="1:8" x14ac:dyDescent="0.3">
      <c r="A243" t="s">
        <v>773</v>
      </c>
      <c r="B243" t="str">
        <f>TRIM(Customer_Dim!B243)</f>
        <v>Mr. William Horton</v>
      </c>
      <c r="C243">
        <v>31</v>
      </c>
      <c r="D243" t="s">
        <v>9</v>
      </c>
      <c r="E243" t="s">
        <v>775</v>
      </c>
      <c r="F243" t="s">
        <v>287</v>
      </c>
      <c r="G243" t="s">
        <v>12</v>
      </c>
      <c r="H243" t="s">
        <v>19</v>
      </c>
    </row>
    <row r="244" spans="1:8" x14ac:dyDescent="0.3">
      <c r="A244" t="s">
        <v>776</v>
      </c>
      <c r="B244" t="str">
        <f>TRIM(Customer_Dim!B244)</f>
        <v>William Jackson</v>
      </c>
      <c r="C244">
        <v>58</v>
      </c>
      <c r="D244" t="s">
        <v>16</v>
      </c>
      <c r="E244" t="s">
        <v>778</v>
      </c>
      <c r="F244" t="s">
        <v>167</v>
      </c>
      <c r="G244" t="s">
        <v>12</v>
      </c>
      <c r="H244" t="s">
        <v>31</v>
      </c>
    </row>
    <row r="245" spans="1:8" x14ac:dyDescent="0.3">
      <c r="A245" t="s">
        <v>779</v>
      </c>
      <c r="B245" t="str">
        <f>TRIM(Customer_Dim!B245)</f>
        <v>Brian Hammond</v>
      </c>
      <c r="C245">
        <v>56</v>
      </c>
      <c r="D245" t="s">
        <v>16</v>
      </c>
      <c r="E245" t="s">
        <v>781</v>
      </c>
      <c r="F245" t="s">
        <v>359</v>
      </c>
      <c r="G245" t="s">
        <v>12</v>
      </c>
      <c r="H245" t="s">
        <v>13</v>
      </c>
    </row>
    <row r="246" spans="1:8" x14ac:dyDescent="0.3">
      <c r="A246" t="s">
        <v>782</v>
      </c>
      <c r="B246" t="str">
        <f>TRIM(Customer_Dim!B246)</f>
        <v>Nancy Page</v>
      </c>
      <c r="C246">
        <v>19</v>
      </c>
      <c r="D246" t="s">
        <v>9</v>
      </c>
      <c r="E246" t="s">
        <v>784</v>
      </c>
      <c r="F246" t="s">
        <v>117</v>
      </c>
      <c r="G246" t="s">
        <v>12</v>
      </c>
      <c r="H246" t="s">
        <v>26</v>
      </c>
    </row>
    <row r="247" spans="1:8" x14ac:dyDescent="0.3">
      <c r="A247" t="s">
        <v>785</v>
      </c>
      <c r="B247" t="str">
        <f>TRIM(Customer_Dim!B247)</f>
        <v>Laura Soto</v>
      </c>
      <c r="C247">
        <v>57</v>
      </c>
      <c r="D247" t="s">
        <v>16</v>
      </c>
      <c r="E247" t="s">
        <v>787</v>
      </c>
      <c r="F247" t="s">
        <v>156</v>
      </c>
      <c r="G247" t="s">
        <v>12</v>
      </c>
      <c r="H247" t="s">
        <v>19</v>
      </c>
    </row>
    <row r="248" spans="1:8" x14ac:dyDescent="0.3">
      <c r="A248" t="s">
        <v>788</v>
      </c>
      <c r="B248" t="str">
        <f>TRIM(Customer_Dim!B248)</f>
        <v>Mary Russell</v>
      </c>
      <c r="C248">
        <v>58</v>
      </c>
      <c r="D248" t="s">
        <v>9</v>
      </c>
      <c r="E248" t="s">
        <v>790</v>
      </c>
      <c r="F248" t="s">
        <v>291</v>
      </c>
      <c r="G248" t="s">
        <v>12</v>
      </c>
      <c r="H248" t="s">
        <v>26</v>
      </c>
    </row>
    <row r="249" spans="1:8" x14ac:dyDescent="0.3">
      <c r="A249" t="s">
        <v>791</v>
      </c>
      <c r="B249" t="str">
        <f>TRIM(Customer_Dim!B249)</f>
        <v>Douglas Rhodes</v>
      </c>
      <c r="C249">
        <v>32</v>
      </c>
      <c r="D249" t="s">
        <v>9</v>
      </c>
      <c r="E249" t="s">
        <v>793</v>
      </c>
      <c r="F249" t="s">
        <v>47</v>
      </c>
      <c r="G249" t="s">
        <v>12</v>
      </c>
      <c r="H249" t="s">
        <v>19</v>
      </c>
    </row>
    <row r="250" spans="1:8" x14ac:dyDescent="0.3">
      <c r="A250" t="s">
        <v>794</v>
      </c>
      <c r="B250" t="str">
        <f>TRIM(Customer_Dim!B250)</f>
        <v>Nicholas Webb</v>
      </c>
      <c r="C250">
        <v>19</v>
      </c>
      <c r="D250" t="s">
        <v>9</v>
      </c>
      <c r="E250" t="s">
        <v>796</v>
      </c>
      <c r="F250" t="s">
        <v>184</v>
      </c>
      <c r="G250" t="s">
        <v>12</v>
      </c>
      <c r="H250" t="s">
        <v>13</v>
      </c>
    </row>
    <row r="251" spans="1:8" x14ac:dyDescent="0.3">
      <c r="A251" t="s">
        <v>797</v>
      </c>
      <c r="B251" t="str">
        <f>TRIM(Customer_Dim!B251)</f>
        <v>Lauren George</v>
      </c>
      <c r="C251">
        <v>41</v>
      </c>
      <c r="D251" t="s">
        <v>16</v>
      </c>
      <c r="E251" t="s">
        <v>799</v>
      </c>
      <c r="F251" t="s">
        <v>58</v>
      </c>
      <c r="G251" t="s">
        <v>12</v>
      </c>
      <c r="H251" t="s">
        <v>13</v>
      </c>
    </row>
    <row r="252" spans="1:8" x14ac:dyDescent="0.3">
      <c r="A252" t="s">
        <v>800</v>
      </c>
      <c r="B252" t="str">
        <f>TRIM(Customer_Dim!B252)</f>
        <v>Veronica Newman</v>
      </c>
      <c r="C252">
        <v>48</v>
      </c>
      <c r="D252" t="s">
        <v>9</v>
      </c>
      <c r="E252" t="s">
        <v>802</v>
      </c>
      <c r="F252" t="s">
        <v>92</v>
      </c>
      <c r="G252" t="s">
        <v>12</v>
      </c>
      <c r="H252" t="s">
        <v>19</v>
      </c>
    </row>
    <row r="253" spans="1:8" x14ac:dyDescent="0.3">
      <c r="A253" t="s">
        <v>803</v>
      </c>
      <c r="B253" t="str">
        <f>TRIM(Customer_Dim!B253)</f>
        <v>Tyler Garner</v>
      </c>
      <c r="C253">
        <v>64</v>
      </c>
      <c r="D253" t="s">
        <v>9</v>
      </c>
      <c r="E253" t="s">
        <v>805</v>
      </c>
      <c r="F253" t="s">
        <v>22</v>
      </c>
      <c r="G253" t="s">
        <v>12</v>
      </c>
      <c r="H253" t="s">
        <v>31</v>
      </c>
    </row>
    <row r="254" spans="1:8" x14ac:dyDescent="0.3">
      <c r="A254" t="s">
        <v>806</v>
      </c>
      <c r="B254" t="str">
        <f>TRIM(Customer_Dim!B254)</f>
        <v>John Mccoy</v>
      </c>
      <c r="C254">
        <v>26</v>
      </c>
      <c r="D254" t="s">
        <v>9</v>
      </c>
      <c r="E254" t="s">
        <v>808</v>
      </c>
      <c r="F254" t="s">
        <v>39</v>
      </c>
      <c r="G254" t="s">
        <v>12</v>
      </c>
      <c r="H254" t="s">
        <v>31</v>
      </c>
    </row>
    <row r="255" spans="1:8" x14ac:dyDescent="0.3">
      <c r="A255" t="s">
        <v>809</v>
      </c>
      <c r="B255" t="str">
        <f>TRIM(Customer_Dim!B255)</f>
        <v>Dr. Ashley Yates MD</v>
      </c>
      <c r="C255">
        <v>32</v>
      </c>
      <c r="D255" t="s">
        <v>9</v>
      </c>
      <c r="E255" t="s">
        <v>811</v>
      </c>
      <c r="F255" t="s">
        <v>324</v>
      </c>
      <c r="G255" t="s">
        <v>12</v>
      </c>
      <c r="H255" t="s">
        <v>26</v>
      </c>
    </row>
    <row r="256" spans="1:8" x14ac:dyDescent="0.3">
      <c r="A256" t="s">
        <v>812</v>
      </c>
      <c r="B256" t="str">
        <f>TRIM(Customer_Dim!B256)</f>
        <v>Linda Kline</v>
      </c>
      <c r="C256">
        <v>34</v>
      </c>
      <c r="D256" t="s">
        <v>9</v>
      </c>
      <c r="E256" t="s">
        <v>814</v>
      </c>
      <c r="F256" t="s">
        <v>163</v>
      </c>
      <c r="G256" t="s">
        <v>12</v>
      </c>
      <c r="H256" t="s">
        <v>31</v>
      </c>
    </row>
    <row r="257" spans="1:8" x14ac:dyDescent="0.3">
      <c r="A257" t="s">
        <v>815</v>
      </c>
      <c r="B257" t="str">
        <f>TRIM(Customer_Dim!B257)</f>
        <v>Damon Perez</v>
      </c>
      <c r="C257">
        <v>21</v>
      </c>
      <c r="D257" t="s">
        <v>9</v>
      </c>
      <c r="E257" t="s">
        <v>817</v>
      </c>
      <c r="F257" t="s">
        <v>25</v>
      </c>
      <c r="G257" t="s">
        <v>12</v>
      </c>
      <c r="H257" t="s">
        <v>13</v>
      </c>
    </row>
    <row r="258" spans="1:8" x14ac:dyDescent="0.3">
      <c r="A258" t="s">
        <v>818</v>
      </c>
      <c r="B258" t="str">
        <f>TRIM(Customer_Dim!B258)</f>
        <v>Kristen Fischer</v>
      </c>
      <c r="C258">
        <v>57</v>
      </c>
      <c r="D258" t="s">
        <v>9</v>
      </c>
      <c r="E258" t="s">
        <v>820</v>
      </c>
      <c r="F258" t="s">
        <v>291</v>
      </c>
      <c r="G258" t="s">
        <v>12</v>
      </c>
      <c r="H258" t="s">
        <v>19</v>
      </c>
    </row>
    <row r="259" spans="1:8" x14ac:dyDescent="0.3">
      <c r="A259" t="s">
        <v>821</v>
      </c>
      <c r="B259" t="str">
        <f>TRIM(Customer_Dim!B259)</f>
        <v>Christopher David</v>
      </c>
      <c r="C259">
        <v>42</v>
      </c>
      <c r="D259" t="s">
        <v>9</v>
      </c>
      <c r="E259" t="s">
        <v>823</v>
      </c>
      <c r="F259" t="s">
        <v>715</v>
      </c>
      <c r="G259" t="s">
        <v>12</v>
      </c>
      <c r="H259" t="s">
        <v>31</v>
      </c>
    </row>
    <row r="260" spans="1:8" x14ac:dyDescent="0.3">
      <c r="A260" t="s">
        <v>824</v>
      </c>
      <c r="B260" t="str">
        <f>TRIM(Customer_Dim!B260)</f>
        <v>Sarah Stewart</v>
      </c>
      <c r="C260">
        <v>24</v>
      </c>
      <c r="D260" t="s">
        <v>16</v>
      </c>
      <c r="E260" t="s">
        <v>826</v>
      </c>
      <c r="F260" t="s">
        <v>359</v>
      </c>
      <c r="G260" t="s">
        <v>12</v>
      </c>
      <c r="H260" t="s">
        <v>19</v>
      </c>
    </row>
    <row r="261" spans="1:8" x14ac:dyDescent="0.3">
      <c r="A261" t="s">
        <v>827</v>
      </c>
      <c r="B261" t="str">
        <f>TRIM(Customer_Dim!B261)</f>
        <v>Beth Allen</v>
      </c>
      <c r="C261">
        <v>32</v>
      </c>
      <c r="D261" t="s">
        <v>16</v>
      </c>
      <c r="E261" t="s">
        <v>829</v>
      </c>
      <c r="F261" t="s">
        <v>96</v>
      </c>
      <c r="G261" t="s">
        <v>12</v>
      </c>
      <c r="H261" t="s">
        <v>31</v>
      </c>
    </row>
    <row r="262" spans="1:8" x14ac:dyDescent="0.3">
      <c r="A262" t="s">
        <v>830</v>
      </c>
      <c r="B262" t="str">
        <f>TRIM(Customer_Dim!B262)</f>
        <v>Russell Lamb</v>
      </c>
      <c r="C262">
        <v>63</v>
      </c>
      <c r="D262" t="s">
        <v>16</v>
      </c>
      <c r="E262" t="s">
        <v>832</v>
      </c>
      <c r="F262" t="s">
        <v>133</v>
      </c>
      <c r="G262" t="s">
        <v>12</v>
      </c>
      <c r="H262" t="s">
        <v>19</v>
      </c>
    </row>
    <row r="263" spans="1:8" x14ac:dyDescent="0.3">
      <c r="A263" t="s">
        <v>833</v>
      </c>
      <c r="B263" t="str">
        <f>TRIM(Customer_Dim!B263)</f>
        <v>Carol Bishop</v>
      </c>
      <c r="C263">
        <v>27</v>
      </c>
      <c r="D263" t="s">
        <v>16</v>
      </c>
      <c r="E263" t="s">
        <v>835</v>
      </c>
      <c r="F263" t="s">
        <v>35</v>
      </c>
      <c r="G263" t="s">
        <v>12</v>
      </c>
      <c r="H263" t="s">
        <v>31</v>
      </c>
    </row>
    <row r="264" spans="1:8" x14ac:dyDescent="0.3">
      <c r="A264" t="s">
        <v>836</v>
      </c>
      <c r="B264" t="str">
        <f>TRIM(Customer_Dim!B264)</f>
        <v>Katherine Cowan</v>
      </c>
      <c r="C264">
        <v>60</v>
      </c>
      <c r="D264" t="s">
        <v>16</v>
      </c>
      <c r="E264" t="s">
        <v>838</v>
      </c>
      <c r="F264" t="s">
        <v>66</v>
      </c>
      <c r="G264" t="s">
        <v>12</v>
      </c>
      <c r="H264" t="s">
        <v>31</v>
      </c>
    </row>
    <row r="265" spans="1:8" x14ac:dyDescent="0.3">
      <c r="A265" t="s">
        <v>839</v>
      </c>
      <c r="B265" t="str">
        <f>TRIM(Customer_Dim!B265)</f>
        <v>Crystal Davis</v>
      </c>
      <c r="C265">
        <v>50</v>
      </c>
      <c r="D265" t="s">
        <v>9</v>
      </c>
      <c r="E265" t="s">
        <v>841</v>
      </c>
      <c r="F265" t="s">
        <v>328</v>
      </c>
      <c r="G265" t="s">
        <v>12</v>
      </c>
      <c r="H265" t="s">
        <v>26</v>
      </c>
    </row>
    <row r="266" spans="1:8" x14ac:dyDescent="0.3">
      <c r="A266" t="s">
        <v>842</v>
      </c>
      <c r="B266" t="str">
        <f>TRIM(Customer_Dim!B266)</f>
        <v>Matthew Payne</v>
      </c>
      <c r="C266">
        <v>25</v>
      </c>
      <c r="D266" t="s">
        <v>9</v>
      </c>
      <c r="E266" t="s">
        <v>844</v>
      </c>
      <c r="F266" t="s">
        <v>845</v>
      </c>
      <c r="G266" t="s">
        <v>12</v>
      </c>
      <c r="H266" t="s">
        <v>13</v>
      </c>
    </row>
    <row r="267" spans="1:8" x14ac:dyDescent="0.3">
      <c r="A267" t="s">
        <v>846</v>
      </c>
      <c r="B267" t="str">
        <f>TRIM(Customer_Dim!B267)</f>
        <v>Tracy Kelly</v>
      </c>
      <c r="C267">
        <v>38</v>
      </c>
      <c r="D267" t="s">
        <v>9</v>
      </c>
      <c r="E267" t="s">
        <v>848</v>
      </c>
      <c r="F267" t="s">
        <v>237</v>
      </c>
      <c r="G267" t="s">
        <v>12</v>
      </c>
      <c r="H267" t="s">
        <v>31</v>
      </c>
    </row>
    <row r="268" spans="1:8" x14ac:dyDescent="0.3">
      <c r="A268" t="s">
        <v>849</v>
      </c>
      <c r="B268" t="str">
        <f>TRIM(Customer_Dim!B268)</f>
        <v>Cynthia Payne</v>
      </c>
      <c r="C268">
        <v>32</v>
      </c>
      <c r="D268" t="s">
        <v>16</v>
      </c>
      <c r="E268" t="s">
        <v>851</v>
      </c>
      <c r="F268" t="s">
        <v>588</v>
      </c>
      <c r="G268" t="s">
        <v>12</v>
      </c>
      <c r="H268" t="s">
        <v>26</v>
      </c>
    </row>
    <row r="269" spans="1:8" x14ac:dyDescent="0.3">
      <c r="A269" t="s">
        <v>852</v>
      </c>
      <c r="B269" t="str">
        <f>TRIM(Customer_Dim!B269)</f>
        <v>Zachary Shelton</v>
      </c>
      <c r="C269">
        <v>18</v>
      </c>
      <c r="D269" t="s">
        <v>9</v>
      </c>
      <c r="E269" t="s">
        <v>781</v>
      </c>
      <c r="F269" t="s">
        <v>66</v>
      </c>
      <c r="G269" t="s">
        <v>12</v>
      </c>
      <c r="H269" t="s">
        <v>26</v>
      </c>
    </row>
    <row r="270" spans="1:8" x14ac:dyDescent="0.3">
      <c r="A270" t="s">
        <v>854</v>
      </c>
      <c r="B270" t="str">
        <f>TRIM(Customer_Dim!B270)</f>
        <v>Kevin Orr</v>
      </c>
      <c r="C270">
        <v>53</v>
      </c>
      <c r="D270" t="s">
        <v>16</v>
      </c>
      <c r="E270" t="s">
        <v>856</v>
      </c>
      <c r="F270" t="s">
        <v>201</v>
      </c>
      <c r="G270" t="s">
        <v>12</v>
      </c>
      <c r="H270" t="s">
        <v>26</v>
      </c>
    </row>
    <row r="271" spans="1:8" x14ac:dyDescent="0.3">
      <c r="A271" t="s">
        <v>857</v>
      </c>
      <c r="B271" t="str">
        <f>TRIM(Customer_Dim!B271)</f>
        <v>Tyrone Olson</v>
      </c>
      <c r="C271">
        <v>45</v>
      </c>
      <c r="D271" t="s">
        <v>16</v>
      </c>
      <c r="E271" t="s">
        <v>859</v>
      </c>
      <c r="F271" t="s">
        <v>30</v>
      </c>
      <c r="G271" t="s">
        <v>12</v>
      </c>
      <c r="H271" t="s">
        <v>31</v>
      </c>
    </row>
    <row r="272" spans="1:8" x14ac:dyDescent="0.3">
      <c r="A272" t="s">
        <v>860</v>
      </c>
      <c r="B272" t="str">
        <f>TRIM(Customer_Dim!B272)</f>
        <v>Brian Garcia</v>
      </c>
      <c r="C272">
        <v>31</v>
      </c>
      <c r="D272" t="s">
        <v>16</v>
      </c>
      <c r="E272" t="s">
        <v>862</v>
      </c>
      <c r="F272" t="s">
        <v>328</v>
      </c>
      <c r="G272" t="s">
        <v>12</v>
      </c>
      <c r="H272" t="s">
        <v>13</v>
      </c>
    </row>
    <row r="273" spans="1:8" x14ac:dyDescent="0.3">
      <c r="A273" t="s">
        <v>863</v>
      </c>
      <c r="B273" t="str">
        <f>TRIM(Customer_Dim!B273)</f>
        <v>Daisy Johnson DDS</v>
      </c>
      <c r="C273">
        <v>64</v>
      </c>
      <c r="D273" t="s">
        <v>9</v>
      </c>
      <c r="E273" t="s">
        <v>865</v>
      </c>
      <c r="F273" t="s">
        <v>70</v>
      </c>
      <c r="G273" t="s">
        <v>12</v>
      </c>
      <c r="H273" t="s">
        <v>19</v>
      </c>
    </row>
    <row r="274" spans="1:8" x14ac:dyDescent="0.3">
      <c r="A274" t="s">
        <v>866</v>
      </c>
      <c r="B274" t="str">
        <f>TRIM(Customer_Dim!B274)</f>
        <v>Adam Rowland</v>
      </c>
      <c r="C274">
        <v>48</v>
      </c>
      <c r="D274" t="s">
        <v>16</v>
      </c>
      <c r="E274" t="s">
        <v>868</v>
      </c>
      <c r="F274" t="s">
        <v>30</v>
      </c>
      <c r="G274" t="s">
        <v>12</v>
      </c>
      <c r="H274" t="s">
        <v>13</v>
      </c>
    </row>
    <row r="275" spans="1:8" x14ac:dyDescent="0.3">
      <c r="A275" t="s">
        <v>869</v>
      </c>
      <c r="B275" t="str">
        <f>TRIM(Customer_Dim!B275)</f>
        <v>Samantha Robinson</v>
      </c>
      <c r="C275">
        <v>23</v>
      </c>
      <c r="D275" t="s">
        <v>9</v>
      </c>
      <c r="E275" t="s">
        <v>871</v>
      </c>
      <c r="F275" t="s">
        <v>313</v>
      </c>
      <c r="G275" t="s">
        <v>12</v>
      </c>
      <c r="H275" t="s">
        <v>26</v>
      </c>
    </row>
    <row r="276" spans="1:8" x14ac:dyDescent="0.3">
      <c r="A276" t="s">
        <v>872</v>
      </c>
      <c r="B276" t="str">
        <f>TRIM(Customer_Dim!B276)</f>
        <v>Sarah Lane</v>
      </c>
      <c r="C276">
        <v>38</v>
      </c>
      <c r="D276" t="s">
        <v>9</v>
      </c>
      <c r="E276" t="s">
        <v>874</v>
      </c>
      <c r="F276" t="s">
        <v>171</v>
      </c>
      <c r="G276" t="s">
        <v>12</v>
      </c>
      <c r="H276" t="s">
        <v>31</v>
      </c>
    </row>
    <row r="277" spans="1:8" x14ac:dyDescent="0.3">
      <c r="A277" t="s">
        <v>875</v>
      </c>
      <c r="B277" t="str">
        <f>TRIM(Customer_Dim!B277)</f>
        <v>Shannon Miller</v>
      </c>
      <c r="C277">
        <v>22</v>
      </c>
      <c r="D277" t="s">
        <v>9</v>
      </c>
      <c r="E277" t="s">
        <v>877</v>
      </c>
      <c r="F277" t="s">
        <v>588</v>
      </c>
      <c r="G277" t="s">
        <v>12</v>
      </c>
      <c r="H277" t="s">
        <v>13</v>
      </c>
    </row>
    <row r="278" spans="1:8" x14ac:dyDescent="0.3">
      <c r="A278" t="s">
        <v>878</v>
      </c>
      <c r="B278" t="str">
        <f>TRIM(Customer_Dim!B278)</f>
        <v>Arthur Warren</v>
      </c>
      <c r="C278">
        <v>38</v>
      </c>
      <c r="D278" t="s">
        <v>9</v>
      </c>
      <c r="E278" t="s">
        <v>880</v>
      </c>
      <c r="F278" t="s">
        <v>184</v>
      </c>
      <c r="G278" t="s">
        <v>12</v>
      </c>
      <c r="H278" t="s">
        <v>13</v>
      </c>
    </row>
    <row r="279" spans="1:8" x14ac:dyDescent="0.3">
      <c r="A279" t="s">
        <v>881</v>
      </c>
      <c r="B279" t="str">
        <f>TRIM(Customer_Dim!B279)</f>
        <v>Jeffrey Gomez</v>
      </c>
      <c r="C279">
        <v>22</v>
      </c>
      <c r="D279" t="s">
        <v>16</v>
      </c>
      <c r="E279" t="s">
        <v>883</v>
      </c>
      <c r="F279" t="s">
        <v>274</v>
      </c>
      <c r="G279" t="s">
        <v>12</v>
      </c>
      <c r="H279" t="s">
        <v>19</v>
      </c>
    </row>
    <row r="280" spans="1:8" x14ac:dyDescent="0.3">
      <c r="A280" t="s">
        <v>884</v>
      </c>
      <c r="B280" t="str">
        <f>TRIM(Customer_Dim!B280)</f>
        <v>Stephen Fowler</v>
      </c>
      <c r="C280">
        <v>42</v>
      </c>
      <c r="D280" t="s">
        <v>16</v>
      </c>
      <c r="E280" t="s">
        <v>886</v>
      </c>
      <c r="F280" t="s">
        <v>217</v>
      </c>
      <c r="G280" t="s">
        <v>12</v>
      </c>
      <c r="H280" t="s">
        <v>19</v>
      </c>
    </row>
    <row r="281" spans="1:8" x14ac:dyDescent="0.3">
      <c r="A281" t="s">
        <v>887</v>
      </c>
      <c r="B281" t="str">
        <f>TRIM(Customer_Dim!B281)</f>
        <v>Aaron Luna</v>
      </c>
      <c r="C281">
        <v>21</v>
      </c>
      <c r="D281" t="s">
        <v>16</v>
      </c>
      <c r="E281" t="s">
        <v>889</v>
      </c>
      <c r="F281" t="s">
        <v>25</v>
      </c>
      <c r="G281" t="s">
        <v>12</v>
      </c>
      <c r="H281" t="s">
        <v>26</v>
      </c>
    </row>
    <row r="282" spans="1:8" x14ac:dyDescent="0.3">
      <c r="A282" t="s">
        <v>890</v>
      </c>
      <c r="B282" t="str">
        <f>TRIM(Customer_Dim!B282)</f>
        <v>Antonio Leon</v>
      </c>
      <c r="C282">
        <v>48</v>
      </c>
      <c r="D282" t="s">
        <v>9</v>
      </c>
      <c r="E282" t="s">
        <v>892</v>
      </c>
      <c r="F282" t="s">
        <v>99</v>
      </c>
      <c r="G282" t="s">
        <v>12</v>
      </c>
      <c r="H282" t="s">
        <v>26</v>
      </c>
    </row>
    <row r="283" spans="1:8" x14ac:dyDescent="0.3">
      <c r="A283" t="s">
        <v>893</v>
      </c>
      <c r="B283" t="str">
        <f>TRIM(Customer_Dim!B283)</f>
        <v>Brittany Watson</v>
      </c>
      <c r="C283">
        <v>59</v>
      </c>
      <c r="D283" t="s">
        <v>9</v>
      </c>
      <c r="E283" t="s">
        <v>895</v>
      </c>
      <c r="F283" t="s">
        <v>167</v>
      </c>
      <c r="G283" t="s">
        <v>12</v>
      </c>
      <c r="H283" t="s">
        <v>19</v>
      </c>
    </row>
    <row r="284" spans="1:8" x14ac:dyDescent="0.3">
      <c r="A284" t="s">
        <v>896</v>
      </c>
      <c r="B284" t="str">
        <f>TRIM(Customer_Dim!B284)</f>
        <v>Kristi Lopez</v>
      </c>
      <c r="C284">
        <v>46</v>
      </c>
      <c r="D284" t="s">
        <v>16</v>
      </c>
      <c r="E284" t="s">
        <v>898</v>
      </c>
      <c r="F284" t="s">
        <v>88</v>
      </c>
      <c r="G284" t="s">
        <v>12</v>
      </c>
      <c r="H284" t="s">
        <v>13</v>
      </c>
    </row>
    <row r="285" spans="1:8" x14ac:dyDescent="0.3">
      <c r="A285" t="s">
        <v>899</v>
      </c>
      <c r="B285" t="str">
        <f>TRIM(Customer_Dim!B285)</f>
        <v>Bryan Garcia</v>
      </c>
      <c r="C285">
        <v>54</v>
      </c>
      <c r="D285" t="s">
        <v>16</v>
      </c>
      <c r="E285" t="s">
        <v>901</v>
      </c>
      <c r="F285" t="s">
        <v>845</v>
      </c>
      <c r="G285" t="s">
        <v>12</v>
      </c>
      <c r="H285" t="s">
        <v>31</v>
      </c>
    </row>
    <row r="286" spans="1:8" x14ac:dyDescent="0.3">
      <c r="A286" t="s">
        <v>902</v>
      </c>
      <c r="B286" t="str">
        <f>TRIM(Customer_Dim!B286)</f>
        <v>Hunter Sutton</v>
      </c>
      <c r="C286">
        <v>54</v>
      </c>
      <c r="D286" t="s">
        <v>9</v>
      </c>
      <c r="E286" t="s">
        <v>904</v>
      </c>
      <c r="F286" t="s">
        <v>167</v>
      </c>
      <c r="G286" t="s">
        <v>12</v>
      </c>
      <c r="H286" t="s">
        <v>13</v>
      </c>
    </row>
    <row r="287" spans="1:8" x14ac:dyDescent="0.3">
      <c r="A287" t="s">
        <v>905</v>
      </c>
      <c r="B287" t="str">
        <f>TRIM(Customer_Dim!B287)</f>
        <v>Donna Guerra</v>
      </c>
      <c r="C287">
        <v>46</v>
      </c>
      <c r="D287" t="s">
        <v>16</v>
      </c>
      <c r="E287" t="s">
        <v>907</v>
      </c>
      <c r="F287" t="s">
        <v>715</v>
      </c>
      <c r="G287" t="s">
        <v>12</v>
      </c>
      <c r="H287" t="s">
        <v>31</v>
      </c>
    </row>
    <row r="288" spans="1:8" x14ac:dyDescent="0.3">
      <c r="A288" t="s">
        <v>908</v>
      </c>
      <c r="B288" t="str">
        <f>TRIM(Customer_Dim!B288)</f>
        <v>Tommy Roberts</v>
      </c>
      <c r="C288">
        <v>22</v>
      </c>
      <c r="D288" t="s">
        <v>9</v>
      </c>
      <c r="E288" t="s">
        <v>910</v>
      </c>
      <c r="F288" t="s">
        <v>39</v>
      </c>
      <c r="G288" t="s">
        <v>12</v>
      </c>
      <c r="H288" t="s">
        <v>31</v>
      </c>
    </row>
    <row r="289" spans="1:8" x14ac:dyDescent="0.3">
      <c r="A289" t="s">
        <v>911</v>
      </c>
      <c r="B289" t="str">
        <f>TRIM(Customer_Dim!B289)</f>
        <v>Cynthia Roberts</v>
      </c>
      <c r="C289">
        <v>22</v>
      </c>
      <c r="D289" t="s">
        <v>16</v>
      </c>
      <c r="E289" t="s">
        <v>913</v>
      </c>
      <c r="F289" t="s">
        <v>171</v>
      </c>
      <c r="G289" t="s">
        <v>12</v>
      </c>
      <c r="H289" t="s">
        <v>13</v>
      </c>
    </row>
    <row r="290" spans="1:8" x14ac:dyDescent="0.3">
      <c r="A290" t="s">
        <v>914</v>
      </c>
      <c r="B290" t="str">
        <f>TRIM(Customer_Dim!B290)</f>
        <v>Misty Ferguson</v>
      </c>
      <c r="C290">
        <v>58</v>
      </c>
      <c r="D290" t="s">
        <v>9</v>
      </c>
      <c r="E290" t="s">
        <v>916</v>
      </c>
      <c r="F290" t="s">
        <v>167</v>
      </c>
      <c r="G290" t="s">
        <v>12</v>
      </c>
      <c r="H290" t="s">
        <v>13</v>
      </c>
    </row>
    <row r="291" spans="1:8" x14ac:dyDescent="0.3">
      <c r="A291" t="s">
        <v>917</v>
      </c>
      <c r="B291" t="str">
        <f>TRIM(Customer_Dim!B291)</f>
        <v>Jennifer Figueroa</v>
      </c>
      <c r="C291">
        <v>45</v>
      </c>
      <c r="D291" t="s">
        <v>9</v>
      </c>
      <c r="E291" t="s">
        <v>919</v>
      </c>
      <c r="F291" t="s">
        <v>25</v>
      </c>
      <c r="G291" t="s">
        <v>12</v>
      </c>
      <c r="H291" t="s">
        <v>26</v>
      </c>
    </row>
    <row r="292" spans="1:8" x14ac:dyDescent="0.3">
      <c r="A292" t="s">
        <v>920</v>
      </c>
      <c r="B292" t="str">
        <f>TRIM(Customer_Dim!B292)</f>
        <v>Chase Williams MD</v>
      </c>
      <c r="C292">
        <v>52</v>
      </c>
      <c r="D292" t="s">
        <v>16</v>
      </c>
      <c r="E292" t="s">
        <v>922</v>
      </c>
      <c r="F292" t="s">
        <v>287</v>
      </c>
      <c r="G292" t="s">
        <v>12</v>
      </c>
      <c r="H292" t="s">
        <v>31</v>
      </c>
    </row>
    <row r="293" spans="1:8" x14ac:dyDescent="0.3">
      <c r="A293" t="s">
        <v>923</v>
      </c>
      <c r="B293" t="str">
        <f>TRIM(Customer_Dim!B293)</f>
        <v>James Powell</v>
      </c>
      <c r="C293">
        <v>40</v>
      </c>
      <c r="D293" t="s">
        <v>16</v>
      </c>
      <c r="E293" t="s">
        <v>925</v>
      </c>
      <c r="F293" t="s">
        <v>113</v>
      </c>
      <c r="G293" t="s">
        <v>12</v>
      </c>
      <c r="H293" t="s">
        <v>26</v>
      </c>
    </row>
    <row r="294" spans="1:8" x14ac:dyDescent="0.3">
      <c r="A294" t="s">
        <v>926</v>
      </c>
      <c r="B294" t="str">
        <f>TRIM(Customer_Dim!B294)</f>
        <v>Ricardo Jones</v>
      </c>
      <c r="C294">
        <v>30</v>
      </c>
      <c r="D294" t="s">
        <v>9</v>
      </c>
      <c r="E294" t="s">
        <v>928</v>
      </c>
      <c r="F294" t="s">
        <v>201</v>
      </c>
      <c r="G294" t="s">
        <v>12</v>
      </c>
      <c r="H294" t="s">
        <v>31</v>
      </c>
    </row>
    <row r="295" spans="1:8" x14ac:dyDescent="0.3">
      <c r="A295" t="s">
        <v>929</v>
      </c>
      <c r="B295" t="str">
        <f>TRIM(Customer_Dim!B295)</f>
        <v>Gloria Taylor</v>
      </c>
      <c r="C295">
        <v>56</v>
      </c>
      <c r="D295" t="s">
        <v>16</v>
      </c>
      <c r="E295" t="s">
        <v>931</v>
      </c>
      <c r="F295" t="s">
        <v>328</v>
      </c>
      <c r="G295" t="s">
        <v>12</v>
      </c>
      <c r="H295" t="s">
        <v>19</v>
      </c>
    </row>
    <row r="296" spans="1:8" x14ac:dyDescent="0.3">
      <c r="A296" t="s">
        <v>932</v>
      </c>
      <c r="B296" t="str">
        <f>TRIM(Customer_Dim!B296)</f>
        <v>Lisa Chandler</v>
      </c>
      <c r="C296">
        <v>29</v>
      </c>
      <c r="D296" t="s">
        <v>9</v>
      </c>
      <c r="E296" t="s">
        <v>573</v>
      </c>
      <c r="F296" t="s">
        <v>66</v>
      </c>
      <c r="G296" t="s">
        <v>12</v>
      </c>
      <c r="H296" t="s">
        <v>19</v>
      </c>
    </row>
    <row r="297" spans="1:8" x14ac:dyDescent="0.3">
      <c r="A297" t="s">
        <v>934</v>
      </c>
      <c r="B297" t="str">
        <f>TRIM(Customer_Dim!B297)</f>
        <v>Crystal Waters</v>
      </c>
      <c r="C297">
        <v>19</v>
      </c>
      <c r="D297" t="s">
        <v>16</v>
      </c>
      <c r="E297" t="s">
        <v>936</v>
      </c>
      <c r="F297" t="s">
        <v>62</v>
      </c>
      <c r="G297" t="s">
        <v>12</v>
      </c>
      <c r="H297" t="s">
        <v>26</v>
      </c>
    </row>
    <row r="298" spans="1:8" x14ac:dyDescent="0.3">
      <c r="A298" t="s">
        <v>937</v>
      </c>
      <c r="B298" t="str">
        <f>TRIM(Customer_Dim!B298)</f>
        <v>Jared Moran</v>
      </c>
      <c r="C298">
        <v>28</v>
      </c>
      <c r="D298" t="s">
        <v>16</v>
      </c>
      <c r="E298" t="s">
        <v>297</v>
      </c>
      <c r="F298" t="s">
        <v>43</v>
      </c>
      <c r="G298" t="s">
        <v>12</v>
      </c>
      <c r="H298" t="s">
        <v>26</v>
      </c>
    </row>
    <row r="299" spans="1:8" x14ac:dyDescent="0.3">
      <c r="A299" t="s">
        <v>939</v>
      </c>
      <c r="B299" t="str">
        <f>TRIM(Customer_Dim!B299)</f>
        <v>Jennifer Carr</v>
      </c>
      <c r="C299">
        <v>47</v>
      </c>
      <c r="D299" t="s">
        <v>16</v>
      </c>
      <c r="E299" t="s">
        <v>941</v>
      </c>
      <c r="F299" t="s">
        <v>113</v>
      </c>
      <c r="G299" t="s">
        <v>12</v>
      </c>
      <c r="H299" t="s">
        <v>31</v>
      </c>
    </row>
    <row r="300" spans="1:8" x14ac:dyDescent="0.3">
      <c r="A300" t="s">
        <v>942</v>
      </c>
      <c r="B300" t="str">
        <f>TRIM(Customer_Dim!B300)</f>
        <v>Tracy Stephens</v>
      </c>
      <c r="C300">
        <v>64</v>
      </c>
      <c r="D300" t="s">
        <v>9</v>
      </c>
      <c r="E300" t="s">
        <v>944</v>
      </c>
      <c r="F300" t="s">
        <v>434</v>
      </c>
      <c r="G300" t="s">
        <v>12</v>
      </c>
      <c r="H300" t="s">
        <v>19</v>
      </c>
    </row>
    <row r="301" spans="1:8" x14ac:dyDescent="0.3">
      <c r="A301" t="s">
        <v>945</v>
      </c>
      <c r="B301" t="str">
        <f>TRIM(Customer_Dim!B301)</f>
        <v>Stephanie Jacobs</v>
      </c>
      <c r="C301">
        <v>48</v>
      </c>
      <c r="D301" t="s">
        <v>16</v>
      </c>
      <c r="E301" t="s">
        <v>947</v>
      </c>
      <c r="F301" t="s">
        <v>328</v>
      </c>
      <c r="G301" t="s">
        <v>12</v>
      </c>
      <c r="H301" t="s">
        <v>19</v>
      </c>
    </row>
    <row r="302" spans="1:8" x14ac:dyDescent="0.3">
      <c r="A302" t="s">
        <v>948</v>
      </c>
      <c r="B302" t="str">
        <f>TRIM(Customer_Dim!B302)</f>
        <v>Matthew Avery</v>
      </c>
      <c r="C302">
        <v>29</v>
      </c>
      <c r="D302" t="s">
        <v>9</v>
      </c>
      <c r="E302" t="s">
        <v>950</v>
      </c>
      <c r="F302" t="s">
        <v>35</v>
      </c>
      <c r="G302" t="s">
        <v>12</v>
      </c>
      <c r="H302" t="s">
        <v>31</v>
      </c>
    </row>
    <row r="303" spans="1:8" x14ac:dyDescent="0.3">
      <c r="A303" t="s">
        <v>951</v>
      </c>
      <c r="B303" t="str">
        <f>TRIM(Customer_Dim!B303)</f>
        <v>Ryan Kane</v>
      </c>
      <c r="C303">
        <v>50</v>
      </c>
      <c r="D303" t="s">
        <v>9</v>
      </c>
      <c r="E303" t="s">
        <v>953</v>
      </c>
      <c r="F303" t="s">
        <v>287</v>
      </c>
      <c r="G303" t="s">
        <v>12</v>
      </c>
      <c r="H303" t="s">
        <v>13</v>
      </c>
    </row>
    <row r="304" spans="1:8" x14ac:dyDescent="0.3">
      <c r="A304" t="s">
        <v>954</v>
      </c>
      <c r="B304" t="str">
        <f>TRIM(Customer_Dim!B304)</f>
        <v>Edward Cole</v>
      </c>
      <c r="C304">
        <v>36</v>
      </c>
      <c r="D304" t="s">
        <v>9</v>
      </c>
      <c r="E304" t="s">
        <v>956</v>
      </c>
      <c r="F304" t="s">
        <v>133</v>
      </c>
      <c r="G304" t="s">
        <v>12</v>
      </c>
      <c r="H304" t="s">
        <v>13</v>
      </c>
    </row>
    <row r="305" spans="1:8" x14ac:dyDescent="0.3">
      <c r="A305" t="s">
        <v>957</v>
      </c>
      <c r="B305" t="str">
        <f>TRIM(Customer_Dim!B305)</f>
        <v>John Sloan</v>
      </c>
      <c r="C305">
        <v>23</v>
      </c>
      <c r="D305" t="s">
        <v>16</v>
      </c>
      <c r="E305" t="s">
        <v>959</v>
      </c>
      <c r="F305" t="s">
        <v>92</v>
      </c>
      <c r="G305" t="s">
        <v>12</v>
      </c>
      <c r="H305" t="s">
        <v>19</v>
      </c>
    </row>
    <row r="306" spans="1:8" x14ac:dyDescent="0.3">
      <c r="A306" t="s">
        <v>960</v>
      </c>
      <c r="B306" t="str">
        <f>TRIM(Customer_Dim!B306)</f>
        <v>Miss Alexandria Li DVM</v>
      </c>
      <c r="C306">
        <v>41</v>
      </c>
      <c r="D306" t="s">
        <v>9</v>
      </c>
      <c r="E306" t="s">
        <v>962</v>
      </c>
      <c r="F306" t="s">
        <v>62</v>
      </c>
      <c r="G306" t="s">
        <v>12</v>
      </c>
      <c r="H306" t="s">
        <v>31</v>
      </c>
    </row>
    <row r="307" spans="1:8" x14ac:dyDescent="0.3">
      <c r="A307" t="s">
        <v>963</v>
      </c>
      <c r="B307" t="str">
        <f>TRIM(Customer_Dim!B307)</f>
        <v>Roberta Green</v>
      </c>
      <c r="C307">
        <v>64</v>
      </c>
      <c r="D307" t="s">
        <v>9</v>
      </c>
      <c r="E307" t="s">
        <v>965</v>
      </c>
      <c r="F307" t="s">
        <v>74</v>
      </c>
      <c r="G307" t="s">
        <v>12</v>
      </c>
      <c r="H307" t="s">
        <v>19</v>
      </c>
    </row>
    <row r="308" spans="1:8" x14ac:dyDescent="0.3">
      <c r="A308" t="s">
        <v>966</v>
      </c>
      <c r="B308" t="str">
        <f>TRIM(Customer_Dim!B308)</f>
        <v>Angela Robinson</v>
      </c>
      <c r="C308">
        <v>44</v>
      </c>
      <c r="D308" t="s">
        <v>9</v>
      </c>
      <c r="E308" t="s">
        <v>968</v>
      </c>
      <c r="F308" t="s">
        <v>237</v>
      </c>
      <c r="G308" t="s">
        <v>12</v>
      </c>
      <c r="H308" t="s">
        <v>19</v>
      </c>
    </row>
    <row r="309" spans="1:8" x14ac:dyDescent="0.3">
      <c r="A309" t="s">
        <v>969</v>
      </c>
      <c r="B309" t="str">
        <f>TRIM(Customer_Dim!B309)</f>
        <v>Brandy Thompson</v>
      </c>
      <c r="C309">
        <v>56</v>
      </c>
      <c r="D309" t="s">
        <v>16</v>
      </c>
      <c r="E309" t="s">
        <v>971</v>
      </c>
      <c r="F309" t="s">
        <v>22</v>
      </c>
      <c r="G309" t="s">
        <v>12</v>
      </c>
      <c r="H309" t="s">
        <v>26</v>
      </c>
    </row>
    <row r="310" spans="1:8" x14ac:dyDescent="0.3">
      <c r="A310" t="s">
        <v>972</v>
      </c>
      <c r="B310" t="str">
        <f>TRIM(Customer_Dim!B310)</f>
        <v>Jennifer Zamora</v>
      </c>
      <c r="C310">
        <v>60</v>
      </c>
      <c r="D310" t="s">
        <v>16</v>
      </c>
      <c r="E310" t="s">
        <v>974</v>
      </c>
      <c r="F310" t="s">
        <v>267</v>
      </c>
      <c r="G310" t="s">
        <v>12</v>
      </c>
      <c r="H310" t="s">
        <v>13</v>
      </c>
    </row>
    <row r="311" spans="1:8" x14ac:dyDescent="0.3">
      <c r="A311" t="s">
        <v>975</v>
      </c>
      <c r="B311" t="str">
        <f>TRIM(Customer_Dim!B311)</f>
        <v>Stacy Collins</v>
      </c>
      <c r="C311">
        <v>41</v>
      </c>
      <c r="D311" t="s">
        <v>16</v>
      </c>
      <c r="E311" t="s">
        <v>977</v>
      </c>
      <c r="F311" t="s">
        <v>30</v>
      </c>
      <c r="G311" t="s">
        <v>12</v>
      </c>
      <c r="H311" t="s">
        <v>26</v>
      </c>
    </row>
    <row r="312" spans="1:8" x14ac:dyDescent="0.3">
      <c r="A312" t="s">
        <v>978</v>
      </c>
      <c r="B312" t="str">
        <f>TRIM(Customer_Dim!B312)</f>
        <v>Kara Dodson</v>
      </c>
      <c r="C312">
        <v>20</v>
      </c>
      <c r="D312" t="s">
        <v>9</v>
      </c>
      <c r="E312" t="s">
        <v>980</v>
      </c>
      <c r="F312" t="s">
        <v>171</v>
      </c>
      <c r="G312" t="s">
        <v>12</v>
      </c>
      <c r="H312" t="s">
        <v>31</v>
      </c>
    </row>
    <row r="313" spans="1:8" x14ac:dyDescent="0.3">
      <c r="A313" t="s">
        <v>981</v>
      </c>
      <c r="B313" t="str">
        <f>TRIM(Customer_Dim!B313)</f>
        <v>Kevin Larson</v>
      </c>
      <c r="C313">
        <v>35</v>
      </c>
      <c r="D313" t="s">
        <v>9</v>
      </c>
      <c r="E313" t="s">
        <v>983</v>
      </c>
      <c r="F313" t="s">
        <v>35</v>
      </c>
      <c r="G313" t="s">
        <v>12</v>
      </c>
      <c r="H313" t="s">
        <v>19</v>
      </c>
    </row>
    <row r="314" spans="1:8" x14ac:dyDescent="0.3">
      <c r="A314" t="s">
        <v>984</v>
      </c>
      <c r="B314" t="str">
        <f>TRIM(Customer_Dim!B314)</f>
        <v>Jason Mullins</v>
      </c>
      <c r="C314">
        <v>47</v>
      </c>
      <c r="D314" t="s">
        <v>16</v>
      </c>
      <c r="E314" t="s">
        <v>986</v>
      </c>
      <c r="F314" t="s">
        <v>92</v>
      </c>
      <c r="G314" t="s">
        <v>12</v>
      </c>
      <c r="H314" t="s">
        <v>31</v>
      </c>
    </row>
    <row r="315" spans="1:8" x14ac:dyDescent="0.3">
      <c r="A315" t="s">
        <v>987</v>
      </c>
      <c r="B315" t="str">
        <f>TRIM(Customer_Dim!B315)</f>
        <v>Elizabeth Jones</v>
      </c>
      <c r="C315">
        <v>62</v>
      </c>
      <c r="D315" t="s">
        <v>9</v>
      </c>
      <c r="E315" t="s">
        <v>989</v>
      </c>
      <c r="F315" t="s">
        <v>140</v>
      </c>
      <c r="G315" t="s">
        <v>12</v>
      </c>
      <c r="H315" t="s">
        <v>19</v>
      </c>
    </row>
    <row r="316" spans="1:8" x14ac:dyDescent="0.3">
      <c r="A316" t="s">
        <v>990</v>
      </c>
      <c r="B316" t="str">
        <f>TRIM(Customer_Dim!B316)</f>
        <v>Elizabeth Johnson</v>
      </c>
      <c r="C316">
        <v>53</v>
      </c>
      <c r="D316" t="s">
        <v>16</v>
      </c>
      <c r="E316" t="s">
        <v>992</v>
      </c>
      <c r="F316" t="s">
        <v>74</v>
      </c>
      <c r="G316" t="s">
        <v>12</v>
      </c>
      <c r="H316" t="s">
        <v>31</v>
      </c>
    </row>
    <row r="317" spans="1:8" x14ac:dyDescent="0.3">
      <c r="A317" t="s">
        <v>993</v>
      </c>
      <c r="B317" t="str">
        <f>TRIM(Customer_Dim!B317)</f>
        <v>William Rodriguez</v>
      </c>
      <c r="C317">
        <v>49</v>
      </c>
      <c r="D317" t="s">
        <v>9</v>
      </c>
      <c r="E317" t="s">
        <v>995</v>
      </c>
      <c r="F317" t="s">
        <v>715</v>
      </c>
      <c r="G317" t="s">
        <v>12</v>
      </c>
      <c r="H317" t="s">
        <v>31</v>
      </c>
    </row>
    <row r="318" spans="1:8" x14ac:dyDescent="0.3">
      <c r="A318" t="s">
        <v>996</v>
      </c>
      <c r="B318" t="str">
        <f>TRIM(Customer_Dim!B318)</f>
        <v>Robert House</v>
      </c>
      <c r="C318">
        <v>34</v>
      </c>
      <c r="D318" t="s">
        <v>9</v>
      </c>
      <c r="E318" t="s">
        <v>998</v>
      </c>
      <c r="F318" t="s">
        <v>140</v>
      </c>
      <c r="G318" t="s">
        <v>12</v>
      </c>
      <c r="H318" t="s">
        <v>13</v>
      </c>
    </row>
    <row r="319" spans="1:8" x14ac:dyDescent="0.3">
      <c r="A319" t="s">
        <v>999</v>
      </c>
      <c r="B319" t="str">
        <f>TRIM(Customer_Dim!B319)</f>
        <v>Tiffany Williams</v>
      </c>
      <c r="C319">
        <v>64</v>
      </c>
      <c r="D319" t="s">
        <v>16</v>
      </c>
      <c r="E319" t="s">
        <v>1001</v>
      </c>
      <c r="F319" t="s">
        <v>47</v>
      </c>
      <c r="G319" t="s">
        <v>12</v>
      </c>
      <c r="H319" t="s">
        <v>13</v>
      </c>
    </row>
    <row r="320" spans="1:8" x14ac:dyDescent="0.3">
      <c r="A320" t="s">
        <v>1002</v>
      </c>
      <c r="B320" t="str">
        <f>TRIM(Customer_Dim!B320)</f>
        <v>Madison Wright</v>
      </c>
      <c r="C320">
        <v>25</v>
      </c>
      <c r="D320" t="s">
        <v>9</v>
      </c>
      <c r="E320" t="s">
        <v>1004</v>
      </c>
      <c r="F320" t="s">
        <v>62</v>
      </c>
      <c r="G320" t="s">
        <v>12</v>
      </c>
      <c r="H320" t="s">
        <v>19</v>
      </c>
    </row>
    <row r="321" spans="1:8" x14ac:dyDescent="0.3">
      <c r="A321" t="s">
        <v>1005</v>
      </c>
      <c r="B321" t="str">
        <f>TRIM(Customer_Dim!B321)</f>
        <v>Casey Simpson</v>
      </c>
      <c r="C321">
        <v>54</v>
      </c>
      <c r="D321" t="s">
        <v>9</v>
      </c>
      <c r="E321" t="s">
        <v>1007</v>
      </c>
      <c r="F321" t="s">
        <v>313</v>
      </c>
      <c r="G321" t="s">
        <v>12</v>
      </c>
      <c r="H321" t="s">
        <v>19</v>
      </c>
    </row>
    <row r="322" spans="1:8" x14ac:dyDescent="0.3">
      <c r="A322" t="s">
        <v>1008</v>
      </c>
      <c r="B322" t="str">
        <f>TRIM(Customer_Dim!B322)</f>
        <v>Jessica Gonzalez</v>
      </c>
      <c r="C322">
        <v>34</v>
      </c>
      <c r="D322" t="s">
        <v>16</v>
      </c>
      <c r="E322" t="s">
        <v>1010</v>
      </c>
      <c r="F322" t="s">
        <v>267</v>
      </c>
      <c r="G322" t="s">
        <v>12</v>
      </c>
      <c r="H322" t="s">
        <v>26</v>
      </c>
    </row>
    <row r="323" spans="1:8" x14ac:dyDescent="0.3">
      <c r="A323" t="s">
        <v>1011</v>
      </c>
      <c r="B323" t="str">
        <f>TRIM(Customer_Dim!B323)</f>
        <v>Darren Burton</v>
      </c>
      <c r="C323">
        <v>21</v>
      </c>
      <c r="D323" t="s">
        <v>16</v>
      </c>
      <c r="E323" t="s">
        <v>1013</v>
      </c>
      <c r="F323" t="s">
        <v>237</v>
      </c>
      <c r="G323" t="s">
        <v>12</v>
      </c>
      <c r="H323" t="s">
        <v>26</v>
      </c>
    </row>
    <row r="324" spans="1:8" x14ac:dyDescent="0.3">
      <c r="A324" t="s">
        <v>1014</v>
      </c>
      <c r="B324" t="str">
        <f>TRIM(Customer_Dim!B324)</f>
        <v>Samuel Arias</v>
      </c>
      <c r="C324">
        <v>54</v>
      </c>
      <c r="D324" t="s">
        <v>9</v>
      </c>
      <c r="E324" t="s">
        <v>1016</v>
      </c>
      <c r="F324" t="s">
        <v>845</v>
      </c>
      <c r="G324" t="s">
        <v>12</v>
      </c>
      <c r="H324" t="s">
        <v>26</v>
      </c>
    </row>
    <row r="325" spans="1:8" x14ac:dyDescent="0.3">
      <c r="A325" t="s">
        <v>1017</v>
      </c>
      <c r="B325" t="str">
        <f>TRIM(Customer_Dim!B325)</f>
        <v>Kristy Dunlap</v>
      </c>
      <c r="C325">
        <v>64</v>
      </c>
      <c r="D325" t="s">
        <v>16</v>
      </c>
      <c r="E325" t="s">
        <v>1019</v>
      </c>
      <c r="F325" t="s">
        <v>11</v>
      </c>
      <c r="G325" t="s">
        <v>12</v>
      </c>
      <c r="H325" t="s">
        <v>19</v>
      </c>
    </row>
    <row r="326" spans="1:8" x14ac:dyDescent="0.3">
      <c r="A326" t="s">
        <v>1020</v>
      </c>
      <c r="B326" t="str">
        <f>TRIM(Customer_Dim!B326)</f>
        <v>Alex Mann II</v>
      </c>
      <c r="C326">
        <v>58</v>
      </c>
      <c r="D326" t="s">
        <v>9</v>
      </c>
      <c r="E326" t="s">
        <v>1022</v>
      </c>
      <c r="F326" t="s">
        <v>96</v>
      </c>
      <c r="G326" t="s">
        <v>12</v>
      </c>
      <c r="H326" t="s">
        <v>26</v>
      </c>
    </row>
    <row r="327" spans="1:8" x14ac:dyDescent="0.3">
      <c r="A327" t="s">
        <v>1023</v>
      </c>
      <c r="B327" t="str">
        <f>TRIM(Customer_Dim!B327)</f>
        <v>Andrew Smith</v>
      </c>
      <c r="C327">
        <v>60</v>
      </c>
      <c r="D327" t="s">
        <v>9</v>
      </c>
      <c r="E327" t="s">
        <v>1025</v>
      </c>
      <c r="F327" t="s">
        <v>324</v>
      </c>
      <c r="G327" t="s">
        <v>12</v>
      </c>
      <c r="H327" t="s">
        <v>26</v>
      </c>
    </row>
    <row r="328" spans="1:8" x14ac:dyDescent="0.3">
      <c r="A328" t="s">
        <v>1026</v>
      </c>
      <c r="B328" t="str">
        <f>TRIM(Customer_Dim!B328)</f>
        <v>Robert King</v>
      </c>
      <c r="C328">
        <v>58</v>
      </c>
      <c r="D328" t="s">
        <v>16</v>
      </c>
      <c r="E328" t="s">
        <v>1028</v>
      </c>
      <c r="F328" t="s">
        <v>217</v>
      </c>
      <c r="G328" t="s">
        <v>12</v>
      </c>
      <c r="H328" t="s">
        <v>13</v>
      </c>
    </row>
    <row r="329" spans="1:8" x14ac:dyDescent="0.3">
      <c r="A329" t="s">
        <v>1029</v>
      </c>
      <c r="B329" t="str">
        <f>TRIM(Customer_Dim!B329)</f>
        <v>Reginald Willis</v>
      </c>
      <c r="C329">
        <v>62</v>
      </c>
      <c r="D329" t="s">
        <v>16</v>
      </c>
      <c r="E329" t="s">
        <v>1031</v>
      </c>
      <c r="F329" t="s">
        <v>58</v>
      </c>
      <c r="G329" t="s">
        <v>12</v>
      </c>
      <c r="H329" t="s">
        <v>26</v>
      </c>
    </row>
    <row r="330" spans="1:8" x14ac:dyDescent="0.3">
      <c r="A330" t="s">
        <v>1032</v>
      </c>
      <c r="B330" t="str">
        <f>TRIM(Customer_Dim!B330)</f>
        <v>Mario Harvey Jr.</v>
      </c>
      <c r="C330">
        <v>46</v>
      </c>
      <c r="D330" t="s">
        <v>9</v>
      </c>
      <c r="E330" t="s">
        <v>1034</v>
      </c>
      <c r="F330" t="s">
        <v>201</v>
      </c>
      <c r="G330" t="s">
        <v>12</v>
      </c>
      <c r="H330" t="s">
        <v>19</v>
      </c>
    </row>
    <row r="331" spans="1:8" x14ac:dyDescent="0.3">
      <c r="A331" t="s">
        <v>1035</v>
      </c>
      <c r="B331" t="str">
        <f>TRIM(Customer_Dim!B331)</f>
        <v>Victor Mcintosh</v>
      </c>
      <c r="C331">
        <v>62</v>
      </c>
      <c r="D331" t="s">
        <v>16</v>
      </c>
      <c r="E331" t="s">
        <v>1037</v>
      </c>
      <c r="F331" t="s">
        <v>201</v>
      </c>
      <c r="G331" t="s">
        <v>12</v>
      </c>
      <c r="H331" t="s">
        <v>26</v>
      </c>
    </row>
    <row r="332" spans="1:8" x14ac:dyDescent="0.3">
      <c r="A332" t="s">
        <v>1038</v>
      </c>
      <c r="B332" t="str">
        <f>TRIM(Customer_Dim!B332)</f>
        <v>Pamela Mcguire</v>
      </c>
      <c r="C332">
        <v>54</v>
      </c>
      <c r="D332" t="s">
        <v>9</v>
      </c>
      <c r="E332" t="s">
        <v>1040</v>
      </c>
      <c r="F332" t="s">
        <v>194</v>
      </c>
      <c r="G332" t="s">
        <v>12</v>
      </c>
      <c r="H332" t="s">
        <v>19</v>
      </c>
    </row>
    <row r="333" spans="1:8" x14ac:dyDescent="0.3">
      <c r="A333" t="s">
        <v>1041</v>
      </c>
      <c r="B333" t="str">
        <f>TRIM(Customer_Dim!B333)</f>
        <v>Maria Phillips</v>
      </c>
      <c r="C333">
        <v>38</v>
      </c>
      <c r="D333" t="s">
        <v>16</v>
      </c>
      <c r="E333" t="s">
        <v>1043</v>
      </c>
      <c r="F333" t="s">
        <v>66</v>
      </c>
      <c r="G333" t="s">
        <v>12</v>
      </c>
      <c r="H333" t="s">
        <v>26</v>
      </c>
    </row>
    <row r="334" spans="1:8" x14ac:dyDescent="0.3">
      <c r="A334" t="s">
        <v>1044</v>
      </c>
      <c r="B334" t="str">
        <f>TRIM(Customer_Dim!B334)</f>
        <v>Dr. Lindsay Hanna</v>
      </c>
      <c r="C334">
        <v>34</v>
      </c>
      <c r="D334" t="s">
        <v>16</v>
      </c>
      <c r="E334" t="s">
        <v>1046</v>
      </c>
      <c r="F334" t="s">
        <v>99</v>
      </c>
      <c r="G334" t="s">
        <v>12</v>
      </c>
      <c r="H334" t="s">
        <v>26</v>
      </c>
    </row>
    <row r="335" spans="1:8" x14ac:dyDescent="0.3">
      <c r="A335" t="s">
        <v>1047</v>
      </c>
      <c r="B335" t="str">
        <f>TRIM(Customer_Dim!B335)</f>
        <v>Teresa Johnson</v>
      </c>
      <c r="C335">
        <v>64</v>
      </c>
      <c r="D335" t="s">
        <v>16</v>
      </c>
      <c r="E335" t="s">
        <v>1049</v>
      </c>
      <c r="F335" t="s">
        <v>81</v>
      </c>
      <c r="G335" t="s">
        <v>12</v>
      </c>
      <c r="H335" t="s">
        <v>13</v>
      </c>
    </row>
    <row r="336" spans="1:8" x14ac:dyDescent="0.3">
      <c r="A336" t="s">
        <v>1050</v>
      </c>
      <c r="B336" t="str">
        <f>TRIM(Customer_Dim!B336)</f>
        <v>Mr. Christopher Sims</v>
      </c>
      <c r="C336">
        <v>50</v>
      </c>
      <c r="D336" t="s">
        <v>16</v>
      </c>
      <c r="E336" t="s">
        <v>1052</v>
      </c>
      <c r="F336" t="s">
        <v>167</v>
      </c>
      <c r="G336" t="s">
        <v>12</v>
      </c>
      <c r="H336" t="s">
        <v>31</v>
      </c>
    </row>
    <row r="337" spans="1:8" x14ac:dyDescent="0.3">
      <c r="A337" t="s">
        <v>1053</v>
      </c>
      <c r="B337" t="str">
        <f>TRIM(Customer_Dim!B337)</f>
        <v>Jennifer Woods</v>
      </c>
      <c r="C337">
        <v>37</v>
      </c>
      <c r="D337" t="s">
        <v>9</v>
      </c>
      <c r="E337" t="s">
        <v>1055</v>
      </c>
      <c r="F337" t="s">
        <v>11</v>
      </c>
      <c r="G337" t="s">
        <v>12</v>
      </c>
      <c r="H337" t="s">
        <v>19</v>
      </c>
    </row>
    <row r="338" spans="1:8" x14ac:dyDescent="0.3">
      <c r="A338" t="s">
        <v>1056</v>
      </c>
      <c r="B338" t="str">
        <f>TRIM(Customer_Dim!B338)</f>
        <v>John Jones</v>
      </c>
      <c r="C338">
        <v>58</v>
      </c>
      <c r="D338" t="s">
        <v>16</v>
      </c>
      <c r="E338" t="s">
        <v>1058</v>
      </c>
      <c r="F338" t="s">
        <v>35</v>
      </c>
      <c r="G338" t="s">
        <v>12</v>
      </c>
      <c r="H338" t="s">
        <v>31</v>
      </c>
    </row>
    <row r="339" spans="1:8" x14ac:dyDescent="0.3">
      <c r="A339" t="s">
        <v>1059</v>
      </c>
      <c r="B339" t="str">
        <f>TRIM(Customer_Dim!B339)</f>
        <v>Carol Lewis</v>
      </c>
      <c r="C339">
        <v>40</v>
      </c>
      <c r="D339" t="s">
        <v>16</v>
      </c>
      <c r="E339" t="s">
        <v>1061</v>
      </c>
      <c r="F339" t="s">
        <v>11</v>
      </c>
      <c r="G339" t="s">
        <v>12</v>
      </c>
      <c r="H339" t="s">
        <v>26</v>
      </c>
    </row>
    <row r="340" spans="1:8" x14ac:dyDescent="0.3">
      <c r="A340" t="s">
        <v>1062</v>
      </c>
      <c r="B340" t="str">
        <f>TRIM(Customer_Dim!B340)</f>
        <v>Jasmine Snyder</v>
      </c>
      <c r="C340">
        <v>46</v>
      </c>
      <c r="D340" t="s">
        <v>16</v>
      </c>
      <c r="E340" t="s">
        <v>1064</v>
      </c>
      <c r="F340" t="s">
        <v>167</v>
      </c>
      <c r="G340" t="s">
        <v>12</v>
      </c>
      <c r="H340" t="s">
        <v>31</v>
      </c>
    </row>
    <row r="341" spans="1:8" x14ac:dyDescent="0.3">
      <c r="A341" t="s">
        <v>1065</v>
      </c>
      <c r="B341" t="str">
        <f>TRIM(Customer_Dim!B341)</f>
        <v>Mrs. Susan Buckley</v>
      </c>
      <c r="C341">
        <v>52</v>
      </c>
      <c r="D341" t="s">
        <v>16</v>
      </c>
      <c r="E341" t="s">
        <v>1067</v>
      </c>
      <c r="F341" t="s">
        <v>133</v>
      </c>
      <c r="G341" t="s">
        <v>12</v>
      </c>
      <c r="H341" t="s">
        <v>19</v>
      </c>
    </row>
    <row r="342" spans="1:8" x14ac:dyDescent="0.3">
      <c r="A342" t="s">
        <v>1068</v>
      </c>
      <c r="B342" t="str">
        <f>TRIM(Customer_Dim!B342)</f>
        <v>Eric Davis</v>
      </c>
      <c r="C342">
        <v>27</v>
      </c>
      <c r="D342" t="s">
        <v>9</v>
      </c>
      <c r="E342" t="s">
        <v>1070</v>
      </c>
      <c r="F342" t="s">
        <v>274</v>
      </c>
      <c r="G342" t="s">
        <v>12</v>
      </c>
      <c r="H342" t="s">
        <v>26</v>
      </c>
    </row>
    <row r="343" spans="1:8" x14ac:dyDescent="0.3">
      <c r="A343" t="s">
        <v>1071</v>
      </c>
      <c r="B343" t="str">
        <f>TRIM(Customer_Dim!B343)</f>
        <v>Angela Williams</v>
      </c>
      <c r="C343">
        <v>56</v>
      </c>
      <c r="D343" t="s">
        <v>16</v>
      </c>
      <c r="E343" t="s">
        <v>1073</v>
      </c>
      <c r="F343" t="s">
        <v>194</v>
      </c>
      <c r="G343" t="s">
        <v>12</v>
      </c>
      <c r="H343" t="s">
        <v>26</v>
      </c>
    </row>
    <row r="344" spans="1:8" x14ac:dyDescent="0.3">
      <c r="A344" t="s">
        <v>1074</v>
      </c>
      <c r="B344" t="str">
        <f>TRIM(Customer_Dim!B344)</f>
        <v>Michelle Cunningham</v>
      </c>
      <c r="C344">
        <v>30</v>
      </c>
      <c r="D344" t="s">
        <v>16</v>
      </c>
      <c r="E344" t="s">
        <v>1076</v>
      </c>
      <c r="F344" t="s">
        <v>167</v>
      </c>
      <c r="G344" t="s">
        <v>12</v>
      </c>
      <c r="H344" t="s">
        <v>26</v>
      </c>
    </row>
    <row r="345" spans="1:8" x14ac:dyDescent="0.3">
      <c r="A345" t="s">
        <v>1077</v>
      </c>
      <c r="B345" t="str">
        <f>TRIM(Customer_Dim!B345)</f>
        <v>Ryan Moore</v>
      </c>
      <c r="C345">
        <v>38</v>
      </c>
      <c r="D345" t="s">
        <v>9</v>
      </c>
      <c r="E345" t="s">
        <v>1079</v>
      </c>
      <c r="F345" t="s">
        <v>287</v>
      </c>
      <c r="G345" t="s">
        <v>12</v>
      </c>
      <c r="H345" t="s">
        <v>26</v>
      </c>
    </row>
    <row r="346" spans="1:8" x14ac:dyDescent="0.3">
      <c r="A346" t="s">
        <v>1080</v>
      </c>
      <c r="B346" t="str">
        <f>TRIM(Customer_Dim!B346)</f>
        <v>Evelyn Brown</v>
      </c>
      <c r="C346">
        <v>39</v>
      </c>
      <c r="D346" t="s">
        <v>9</v>
      </c>
      <c r="E346" t="s">
        <v>1082</v>
      </c>
      <c r="F346" t="s">
        <v>233</v>
      </c>
      <c r="G346" t="s">
        <v>12</v>
      </c>
      <c r="H346" t="s">
        <v>13</v>
      </c>
    </row>
    <row r="347" spans="1:8" x14ac:dyDescent="0.3">
      <c r="A347" t="s">
        <v>1083</v>
      </c>
      <c r="B347" t="str">
        <f>TRIM(Customer_Dim!B347)</f>
        <v>Daniel Nelson</v>
      </c>
      <c r="C347">
        <v>33</v>
      </c>
      <c r="D347" t="s">
        <v>9</v>
      </c>
      <c r="E347" t="s">
        <v>1085</v>
      </c>
      <c r="F347" t="s">
        <v>96</v>
      </c>
      <c r="G347" t="s">
        <v>12</v>
      </c>
      <c r="H347" t="s">
        <v>26</v>
      </c>
    </row>
    <row r="348" spans="1:8" x14ac:dyDescent="0.3">
      <c r="A348" t="s">
        <v>1086</v>
      </c>
      <c r="B348" t="str">
        <f>TRIM(Customer_Dim!B348)</f>
        <v>John Jordan</v>
      </c>
      <c r="C348">
        <v>58</v>
      </c>
      <c r="D348" t="s">
        <v>16</v>
      </c>
      <c r="E348" t="s">
        <v>1088</v>
      </c>
      <c r="F348" t="s">
        <v>237</v>
      </c>
      <c r="G348" t="s">
        <v>12</v>
      </c>
      <c r="H348" t="s">
        <v>19</v>
      </c>
    </row>
    <row r="349" spans="1:8" x14ac:dyDescent="0.3">
      <c r="A349" t="s">
        <v>1089</v>
      </c>
      <c r="B349" t="str">
        <f>TRIM(Customer_Dim!B349)</f>
        <v>Justin Mason DDS</v>
      </c>
      <c r="C349">
        <v>39</v>
      </c>
      <c r="D349" t="s">
        <v>16</v>
      </c>
      <c r="E349" t="s">
        <v>1091</v>
      </c>
      <c r="F349" t="s">
        <v>167</v>
      </c>
      <c r="G349" t="s">
        <v>12</v>
      </c>
      <c r="H349" t="s">
        <v>13</v>
      </c>
    </row>
    <row r="350" spans="1:8" x14ac:dyDescent="0.3">
      <c r="A350" t="s">
        <v>1092</v>
      </c>
      <c r="B350" t="str">
        <f>TRIM(Customer_Dim!B350)</f>
        <v>Sherry Cabrera</v>
      </c>
      <c r="C350">
        <v>55</v>
      </c>
      <c r="D350" t="s">
        <v>9</v>
      </c>
      <c r="E350" t="s">
        <v>1094</v>
      </c>
      <c r="F350" t="s">
        <v>51</v>
      </c>
      <c r="G350" t="s">
        <v>12</v>
      </c>
      <c r="H350" t="s">
        <v>31</v>
      </c>
    </row>
    <row r="351" spans="1:8" x14ac:dyDescent="0.3">
      <c r="A351" t="s">
        <v>1095</v>
      </c>
      <c r="B351" t="str">
        <f>TRIM(Customer_Dim!B351)</f>
        <v>Heather Valenzuela</v>
      </c>
      <c r="C351">
        <v>31</v>
      </c>
      <c r="D351" t="s">
        <v>9</v>
      </c>
      <c r="E351" t="s">
        <v>1097</v>
      </c>
      <c r="F351" t="s">
        <v>163</v>
      </c>
      <c r="G351" t="s">
        <v>12</v>
      </c>
      <c r="H351" t="s">
        <v>26</v>
      </c>
    </row>
    <row r="352" spans="1:8" x14ac:dyDescent="0.3">
      <c r="A352" t="s">
        <v>1098</v>
      </c>
      <c r="B352" t="str">
        <f>TRIM(Customer_Dim!B352)</f>
        <v>Charles Miller</v>
      </c>
      <c r="C352">
        <v>26</v>
      </c>
      <c r="D352" t="s">
        <v>9</v>
      </c>
      <c r="E352" t="s">
        <v>1100</v>
      </c>
      <c r="F352" t="s">
        <v>267</v>
      </c>
      <c r="G352" t="s">
        <v>12</v>
      </c>
      <c r="H352" t="s">
        <v>31</v>
      </c>
    </row>
    <row r="353" spans="1:8" x14ac:dyDescent="0.3">
      <c r="A353" t="s">
        <v>1101</v>
      </c>
      <c r="B353" t="str">
        <f>TRIM(Customer_Dim!B353)</f>
        <v>Jeffrey Mccarthy</v>
      </c>
      <c r="C353">
        <v>25</v>
      </c>
      <c r="D353" t="s">
        <v>16</v>
      </c>
      <c r="E353" t="s">
        <v>1103</v>
      </c>
      <c r="F353" t="s">
        <v>70</v>
      </c>
      <c r="G353" t="s">
        <v>12</v>
      </c>
      <c r="H353" t="s">
        <v>26</v>
      </c>
    </row>
    <row r="354" spans="1:8" x14ac:dyDescent="0.3">
      <c r="A354" t="s">
        <v>1104</v>
      </c>
      <c r="B354" t="str">
        <f>TRIM(Customer_Dim!B354)</f>
        <v>Michael Greene</v>
      </c>
      <c r="C354">
        <v>52</v>
      </c>
      <c r="D354" t="s">
        <v>16</v>
      </c>
      <c r="E354" t="s">
        <v>1106</v>
      </c>
      <c r="F354" t="s">
        <v>324</v>
      </c>
      <c r="G354" t="s">
        <v>12</v>
      </c>
      <c r="H354" t="s">
        <v>31</v>
      </c>
    </row>
    <row r="355" spans="1:8" x14ac:dyDescent="0.3">
      <c r="A355" t="s">
        <v>1107</v>
      </c>
      <c r="B355" t="str">
        <f>TRIM(Customer_Dim!B355)</f>
        <v>laura green</v>
      </c>
      <c r="C355">
        <v>56</v>
      </c>
      <c r="D355" t="s">
        <v>16</v>
      </c>
      <c r="E355" t="s">
        <v>1108</v>
      </c>
      <c r="F355" t="s">
        <v>35</v>
      </c>
      <c r="G355" t="s">
        <v>12</v>
      </c>
      <c r="H355" t="s">
        <v>19</v>
      </c>
    </row>
    <row r="356" spans="1:8" x14ac:dyDescent="0.3">
      <c r="A356" t="s">
        <v>1109</v>
      </c>
      <c r="B356" t="str">
        <f>TRIM(Customer_Dim!B356)</f>
        <v>Ryan Torres</v>
      </c>
      <c r="C356">
        <v>38</v>
      </c>
      <c r="D356" t="s">
        <v>9</v>
      </c>
      <c r="E356" t="s">
        <v>1111</v>
      </c>
      <c r="F356" t="s">
        <v>167</v>
      </c>
      <c r="G356" t="s">
        <v>12</v>
      </c>
      <c r="H356" t="s">
        <v>31</v>
      </c>
    </row>
    <row r="357" spans="1:8" x14ac:dyDescent="0.3">
      <c r="A357" t="s">
        <v>1112</v>
      </c>
      <c r="B357" t="str">
        <f>TRIM(Customer_Dim!B357)</f>
        <v>Carlos Flores</v>
      </c>
      <c r="C357">
        <v>20</v>
      </c>
      <c r="D357" t="s">
        <v>9</v>
      </c>
      <c r="E357" t="s">
        <v>1114</v>
      </c>
      <c r="F357" t="s">
        <v>74</v>
      </c>
      <c r="G357" t="s">
        <v>12</v>
      </c>
      <c r="H357" t="s">
        <v>13</v>
      </c>
    </row>
    <row r="358" spans="1:8" x14ac:dyDescent="0.3">
      <c r="A358" t="s">
        <v>1115</v>
      </c>
      <c r="B358" t="str">
        <f>TRIM(Customer_Dim!B358)</f>
        <v>Steve Hunt</v>
      </c>
      <c r="C358">
        <v>54</v>
      </c>
      <c r="D358" t="s">
        <v>9</v>
      </c>
      <c r="E358" t="s">
        <v>1117</v>
      </c>
      <c r="F358" t="s">
        <v>287</v>
      </c>
      <c r="G358" t="s">
        <v>12</v>
      </c>
      <c r="H358" t="s">
        <v>26</v>
      </c>
    </row>
    <row r="359" spans="1:8" x14ac:dyDescent="0.3">
      <c r="A359" t="s">
        <v>1118</v>
      </c>
      <c r="B359" t="str">
        <f>TRIM(Customer_Dim!B359)</f>
        <v>Manuel Castillo</v>
      </c>
      <c r="C359">
        <v>41</v>
      </c>
      <c r="D359" t="s">
        <v>9</v>
      </c>
      <c r="E359" t="s">
        <v>1120</v>
      </c>
      <c r="F359" t="s">
        <v>237</v>
      </c>
      <c r="G359" t="s">
        <v>12</v>
      </c>
      <c r="H359" t="s">
        <v>13</v>
      </c>
    </row>
    <row r="360" spans="1:8" x14ac:dyDescent="0.3">
      <c r="A360" t="s">
        <v>1121</v>
      </c>
      <c r="B360" t="str">
        <f>TRIM(Customer_Dim!B360)</f>
        <v>Ashley Anderson</v>
      </c>
      <c r="C360">
        <v>60</v>
      </c>
      <c r="D360" t="s">
        <v>16</v>
      </c>
      <c r="E360" t="s">
        <v>1123</v>
      </c>
      <c r="F360" t="s">
        <v>313</v>
      </c>
      <c r="G360" t="s">
        <v>12</v>
      </c>
      <c r="H360" t="s">
        <v>13</v>
      </c>
    </row>
    <row r="361" spans="1:8" x14ac:dyDescent="0.3">
      <c r="A361" t="s">
        <v>1124</v>
      </c>
      <c r="B361" t="str">
        <f>TRIM(Customer_Dim!B361)</f>
        <v>Melanie Lam</v>
      </c>
      <c r="C361">
        <v>32</v>
      </c>
      <c r="D361" t="s">
        <v>9</v>
      </c>
      <c r="E361" t="s">
        <v>1126</v>
      </c>
      <c r="F361" t="s">
        <v>62</v>
      </c>
      <c r="G361" t="s">
        <v>12</v>
      </c>
      <c r="H361" t="s">
        <v>31</v>
      </c>
    </row>
    <row r="362" spans="1:8" x14ac:dyDescent="0.3">
      <c r="A362" t="s">
        <v>1127</v>
      </c>
      <c r="B362" t="str">
        <f>TRIM(Customer_Dim!B362)</f>
        <v>Denise Tate</v>
      </c>
      <c r="C362">
        <v>34</v>
      </c>
      <c r="D362" t="s">
        <v>9</v>
      </c>
      <c r="E362" t="s">
        <v>1129</v>
      </c>
      <c r="F362" t="s">
        <v>291</v>
      </c>
      <c r="G362" t="s">
        <v>12</v>
      </c>
      <c r="H362" t="s">
        <v>19</v>
      </c>
    </row>
    <row r="363" spans="1:8" x14ac:dyDescent="0.3">
      <c r="A363" t="s">
        <v>1130</v>
      </c>
      <c r="B363" t="str">
        <f>TRIM(Customer_Dim!B363)</f>
        <v>Natalie Johnson</v>
      </c>
      <c r="C363">
        <v>64</v>
      </c>
      <c r="D363" t="s">
        <v>9</v>
      </c>
      <c r="E363" t="s">
        <v>1132</v>
      </c>
      <c r="F363" t="s">
        <v>254</v>
      </c>
      <c r="G363" t="s">
        <v>12</v>
      </c>
      <c r="H363" t="s">
        <v>19</v>
      </c>
    </row>
    <row r="364" spans="1:8" x14ac:dyDescent="0.3">
      <c r="A364" t="s">
        <v>1133</v>
      </c>
      <c r="B364" t="str">
        <f>TRIM(Customer_Dim!B364)</f>
        <v>Joshua Smith DVM</v>
      </c>
      <c r="C364">
        <v>60</v>
      </c>
      <c r="D364" t="s">
        <v>9</v>
      </c>
      <c r="E364" t="s">
        <v>1135</v>
      </c>
      <c r="F364" t="s">
        <v>163</v>
      </c>
      <c r="G364" t="s">
        <v>12</v>
      </c>
      <c r="H364" t="s">
        <v>13</v>
      </c>
    </row>
    <row r="365" spans="1:8" x14ac:dyDescent="0.3">
      <c r="A365" t="s">
        <v>1136</v>
      </c>
      <c r="B365" t="str">
        <f>TRIM(Customer_Dim!B365)</f>
        <v>Elizabeth Smith</v>
      </c>
      <c r="C365">
        <v>23</v>
      </c>
      <c r="D365" t="s">
        <v>9</v>
      </c>
      <c r="E365" t="s">
        <v>1138</v>
      </c>
      <c r="F365" t="s">
        <v>25</v>
      </c>
      <c r="G365" t="s">
        <v>12</v>
      </c>
      <c r="H365" t="s">
        <v>26</v>
      </c>
    </row>
    <row r="366" spans="1:8" x14ac:dyDescent="0.3">
      <c r="A366" t="s">
        <v>1139</v>
      </c>
      <c r="B366" t="str">
        <f>TRIM(Customer_Dim!B366)</f>
        <v>Chloe Aguilar</v>
      </c>
      <c r="C366">
        <v>58</v>
      </c>
      <c r="D366" t="s">
        <v>9</v>
      </c>
      <c r="E366" t="s">
        <v>1141</v>
      </c>
      <c r="F366" t="s">
        <v>133</v>
      </c>
      <c r="G366" t="s">
        <v>12</v>
      </c>
      <c r="H366" t="s">
        <v>26</v>
      </c>
    </row>
    <row r="367" spans="1:8" x14ac:dyDescent="0.3">
      <c r="A367" t="s">
        <v>1142</v>
      </c>
      <c r="B367" t="str">
        <f>TRIM(Customer_Dim!B367)</f>
        <v>Brandon Mcbride</v>
      </c>
      <c r="C367">
        <v>63</v>
      </c>
      <c r="D367" t="s">
        <v>16</v>
      </c>
      <c r="E367" t="s">
        <v>1144</v>
      </c>
      <c r="F367" t="s">
        <v>163</v>
      </c>
      <c r="G367" t="s">
        <v>12</v>
      </c>
      <c r="H367" t="s">
        <v>19</v>
      </c>
    </row>
    <row r="368" spans="1:8" x14ac:dyDescent="0.3">
      <c r="A368" t="s">
        <v>1145</v>
      </c>
      <c r="B368" t="str">
        <f>TRIM(Customer_Dim!B368)</f>
        <v>Mallory Allen</v>
      </c>
      <c r="C368">
        <v>40</v>
      </c>
      <c r="D368" t="s">
        <v>16</v>
      </c>
      <c r="E368" t="s">
        <v>1147</v>
      </c>
      <c r="F368" t="s">
        <v>22</v>
      </c>
      <c r="G368" t="s">
        <v>12</v>
      </c>
      <c r="H368" t="s">
        <v>19</v>
      </c>
    </row>
    <row r="369" spans="1:8" x14ac:dyDescent="0.3">
      <c r="A369" t="s">
        <v>1148</v>
      </c>
      <c r="B369" t="str">
        <f>TRIM(Customer_Dim!B369)</f>
        <v>Melinda Johnson</v>
      </c>
      <c r="C369">
        <v>51</v>
      </c>
      <c r="D369" t="s">
        <v>9</v>
      </c>
      <c r="E369" t="s">
        <v>1150</v>
      </c>
      <c r="F369" t="s">
        <v>25</v>
      </c>
      <c r="G369" t="s">
        <v>12</v>
      </c>
      <c r="H369" t="s">
        <v>26</v>
      </c>
    </row>
    <row r="370" spans="1:8" x14ac:dyDescent="0.3">
      <c r="A370" t="s">
        <v>1151</v>
      </c>
      <c r="B370" t="str">
        <f>TRIM(Customer_Dim!B370)</f>
        <v>Miranda King</v>
      </c>
      <c r="C370">
        <v>34</v>
      </c>
      <c r="D370" t="s">
        <v>16</v>
      </c>
      <c r="E370" t="s">
        <v>1153</v>
      </c>
      <c r="F370" t="s">
        <v>58</v>
      </c>
      <c r="G370" t="s">
        <v>12</v>
      </c>
      <c r="H370" t="s">
        <v>19</v>
      </c>
    </row>
    <row r="371" spans="1:8" x14ac:dyDescent="0.3">
      <c r="A371" t="s">
        <v>1154</v>
      </c>
      <c r="B371" t="str">
        <f>TRIM(Customer_Dim!B371)</f>
        <v>Gregory Allen</v>
      </c>
      <c r="C371">
        <v>20</v>
      </c>
      <c r="D371" t="s">
        <v>16</v>
      </c>
      <c r="E371" t="s">
        <v>1156</v>
      </c>
      <c r="F371" t="s">
        <v>171</v>
      </c>
      <c r="G371" t="s">
        <v>12</v>
      </c>
      <c r="H371" t="s">
        <v>19</v>
      </c>
    </row>
    <row r="372" spans="1:8" x14ac:dyDescent="0.3">
      <c r="A372" t="s">
        <v>1157</v>
      </c>
      <c r="B372" t="str">
        <f>TRIM(Customer_Dim!B372)</f>
        <v>James Holloway Jr.</v>
      </c>
      <c r="C372">
        <v>45</v>
      </c>
      <c r="D372" t="s">
        <v>9</v>
      </c>
      <c r="E372" t="s">
        <v>1159</v>
      </c>
      <c r="F372" t="s">
        <v>254</v>
      </c>
      <c r="G372" t="s">
        <v>12</v>
      </c>
      <c r="H372" t="s">
        <v>31</v>
      </c>
    </row>
    <row r="373" spans="1:8" x14ac:dyDescent="0.3">
      <c r="A373" t="s">
        <v>1160</v>
      </c>
      <c r="B373" t="str">
        <f>TRIM(Customer_Dim!B373)</f>
        <v>Michael Garner</v>
      </c>
      <c r="C373">
        <v>21</v>
      </c>
      <c r="D373" t="s">
        <v>16</v>
      </c>
      <c r="E373" t="s">
        <v>1162</v>
      </c>
      <c r="F373" t="s">
        <v>47</v>
      </c>
      <c r="G373" t="s">
        <v>12</v>
      </c>
      <c r="H373" t="s">
        <v>19</v>
      </c>
    </row>
    <row r="374" spans="1:8" x14ac:dyDescent="0.3">
      <c r="A374" t="s">
        <v>1163</v>
      </c>
      <c r="B374" t="str">
        <f>TRIM(Customer_Dim!B374)</f>
        <v>Jacqueline Anthony</v>
      </c>
      <c r="C374">
        <v>28</v>
      </c>
      <c r="D374" t="s">
        <v>9</v>
      </c>
      <c r="E374" t="s">
        <v>1165</v>
      </c>
      <c r="F374" t="s">
        <v>25</v>
      </c>
      <c r="G374" t="s">
        <v>12</v>
      </c>
      <c r="H374" t="s">
        <v>26</v>
      </c>
    </row>
    <row r="375" spans="1:8" x14ac:dyDescent="0.3">
      <c r="A375" t="s">
        <v>1166</v>
      </c>
      <c r="B375" t="str">
        <f>TRIM(Customer_Dim!B375)</f>
        <v>James Orozco</v>
      </c>
      <c r="C375">
        <v>37</v>
      </c>
      <c r="D375" t="s">
        <v>16</v>
      </c>
      <c r="E375" t="s">
        <v>1168</v>
      </c>
      <c r="F375" t="s">
        <v>434</v>
      </c>
      <c r="G375" t="s">
        <v>12</v>
      </c>
      <c r="H375" t="s">
        <v>13</v>
      </c>
    </row>
    <row r="376" spans="1:8" x14ac:dyDescent="0.3">
      <c r="A376" t="s">
        <v>1169</v>
      </c>
      <c r="B376" t="str">
        <f>TRIM(Customer_Dim!B376)</f>
        <v>Emma Wilson</v>
      </c>
      <c r="C376">
        <v>60</v>
      </c>
      <c r="D376" t="s">
        <v>9</v>
      </c>
      <c r="E376" t="s">
        <v>1171</v>
      </c>
      <c r="F376" t="s">
        <v>99</v>
      </c>
      <c r="G376" t="s">
        <v>12</v>
      </c>
      <c r="H376" t="s">
        <v>19</v>
      </c>
    </row>
    <row r="377" spans="1:8" x14ac:dyDescent="0.3">
      <c r="A377" t="s">
        <v>1172</v>
      </c>
      <c r="B377" t="str">
        <f>TRIM(Customer_Dim!B377)</f>
        <v>Joshua Bell</v>
      </c>
      <c r="C377">
        <v>26</v>
      </c>
      <c r="D377" t="s">
        <v>9</v>
      </c>
      <c r="E377" t="s">
        <v>1174</v>
      </c>
      <c r="F377" t="s">
        <v>201</v>
      </c>
      <c r="G377" t="s">
        <v>12</v>
      </c>
      <c r="H377" t="s">
        <v>19</v>
      </c>
    </row>
    <row r="378" spans="1:8" x14ac:dyDescent="0.3">
      <c r="A378" t="s">
        <v>1175</v>
      </c>
      <c r="B378" t="str">
        <f>TRIM(Customer_Dim!B378)</f>
        <v>Michele Burke</v>
      </c>
      <c r="C378">
        <v>30</v>
      </c>
      <c r="D378" t="s">
        <v>9</v>
      </c>
      <c r="E378" t="s">
        <v>1177</v>
      </c>
      <c r="F378" t="s">
        <v>167</v>
      </c>
      <c r="G378" t="s">
        <v>12</v>
      </c>
      <c r="H378" t="s">
        <v>26</v>
      </c>
    </row>
    <row r="379" spans="1:8" x14ac:dyDescent="0.3">
      <c r="A379" t="s">
        <v>1178</v>
      </c>
      <c r="B379" t="str">
        <f>TRIM(Customer_Dim!B379)</f>
        <v>Charles Conley</v>
      </c>
      <c r="C379">
        <v>39</v>
      </c>
      <c r="D379" t="s">
        <v>16</v>
      </c>
      <c r="E379" t="s">
        <v>1180</v>
      </c>
      <c r="F379" t="s">
        <v>434</v>
      </c>
      <c r="G379" t="s">
        <v>12</v>
      </c>
      <c r="H379" t="s">
        <v>13</v>
      </c>
    </row>
    <row r="380" spans="1:8" x14ac:dyDescent="0.3">
      <c r="A380" t="s">
        <v>1181</v>
      </c>
      <c r="B380" t="str">
        <f>TRIM(Customer_Dim!B380)</f>
        <v>Frank Stewart</v>
      </c>
      <c r="C380">
        <v>44</v>
      </c>
      <c r="D380" t="s">
        <v>16</v>
      </c>
      <c r="E380" t="s">
        <v>1183</v>
      </c>
      <c r="F380" t="s">
        <v>92</v>
      </c>
      <c r="G380" t="s">
        <v>12</v>
      </c>
      <c r="H380" t="s">
        <v>26</v>
      </c>
    </row>
    <row r="381" spans="1:8" x14ac:dyDescent="0.3">
      <c r="A381" t="s">
        <v>1184</v>
      </c>
      <c r="B381" t="str">
        <f>TRIM(Customer_Dim!B381)</f>
        <v>Tanya Lopez</v>
      </c>
      <c r="C381">
        <v>34</v>
      </c>
      <c r="D381" t="s">
        <v>16</v>
      </c>
      <c r="E381" t="s">
        <v>1186</v>
      </c>
      <c r="F381" t="s">
        <v>267</v>
      </c>
      <c r="G381" t="s">
        <v>12</v>
      </c>
      <c r="H381" t="s">
        <v>13</v>
      </c>
    </row>
    <row r="382" spans="1:8" x14ac:dyDescent="0.3">
      <c r="A382" t="s">
        <v>1187</v>
      </c>
      <c r="B382" t="str">
        <f>TRIM(Customer_Dim!B382)</f>
        <v>Shelley Ponce</v>
      </c>
      <c r="C382">
        <v>23</v>
      </c>
      <c r="D382" t="s">
        <v>9</v>
      </c>
      <c r="E382" t="s">
        <v>1189</v>
      </c>
      <c r="F382" t="s">
        <v>217</v>
      </c>
      <c r="G382" t="s">
        <v>12</v>
      </c>
      <c r="H382" t="s">
        <v>13</v>
      </c>
    </row>
    <row r="383" spans="1:8" x14ac:dyDescent="0.3">
      <c r="A383" t="s">
        <v>1190</v>
      </c>
      <c r="B383" t="str">
        <f>TRIM(Customer_Dim!B383)</f>
        <v>Erika Padilla</v>
      </c>
      <c r="C383">
        <v>50</v>
      </c>
      <c r="D383" t="s">
        <v>9</v>
      </c>
      <c r="E383" t="s">
        <v>1192</v>
      </c>
      <c r="F383" t="s">
        <v>22</v>
      </c>
      <c r="G383" t="s">
        <v>12</v>
      </c>
      <c r="H383" t="s">
        <v>31</v>
      </c>
    </row>
    <row r="384" spans="1:8" x14ac:dyDescent="0.3">
      <c r="A384" t="s">
        <v>1193</v>
      </c>
      <c r="B384" t="str">
        <f>TRIM(Customer_Dim!B384)</f>
        <v>Martha Brown</v>
      </c>
      <c r="C384">
        <v>20</v>
      </c>
      <c r="D384" t="s">
        <v>16</v>
      </c>
      <c r="E384" t="s">
        <v>1195</v>
      </c>
      <c r="F384" t="s">
        <v>30</v>
      </c>
      <c r="G384" t="s">
        <v>12</v>
      </c>
      <c r="H384" t="s">
        <v>13</v>
      </c>
    </row>
    <row r="385" spans="1:8" x14ac:dyDescent="0.3">
      <c r="A385" t="s">
        <v>1196</v>
      </c>
      <c r="B385" t="str">
        <f>TRIM(Customer_Dim!B385)</f>
        <v>Kristine Higgins</v>
      </c>
      <c r="C385">
        <v>27</v>
      </c>
      <c r="D385" t="s">
        <v>16</v>
      </c>
      <c r="E385" t="s">
        <v>1198</v>
      </c>
      <c r="F385" t="s">
        <v>317</v>
      </c>
      <c r="G385" t="s">
        <v>12</v>
      </c>
      <c r="H385" t="s">
        <v>31</v>
      </c>
    </row>
    <row r="386" spans="1:8" x14ac:dyDescent="0.3">
      <c r="A386" t="s">
        <v>1199</v>
      </c>
      <c r="B386" t="str">
        <f>TRIM(Customer_Dim!B386)</f>
        <v>Andrew Mason</v>
      </c>
      <c r="C386">
        <v>52</v>
      </c>
      <c r="D386" t="s">
        <v>16</v>
      </c>
      <c r="E386" t="s">
        <v>1201</v>
      </c>
      <c r="F386" t="s">
        <v>267</v>
      </c>
      <c r="G386" t="s">
        <v>12</v>
      </c>
      <c r="H386" t="s">
        <v>26</v>
      </c>
    </row>
    <row r="387" spans="1:8" x14ac:dyDescent="0.3">
      <c r="A387" t="s">
        <v>1202</v>
      </c>
      <c r="B387" t="str">
        <f>TRIM(Customer_Dim!B387)</f>
        <v>Tammy Brennan</v>
      </c>
      <c r="C387">
        <v>60</v>
      </c>
      <c r="D387" t="s">
        <v>9</v>
      </c>
      <c r="E387" t="s">
        <v>1204</v>
      </c>
      <c r="F387" t="s">
        <v>317</v>
      </c>
      <c r="G387" t="s">
        <v>12</v>
      </c>
      <c r="H387" t="s">
        <v>13</v>
      </c>
    </row>
    <row r="388" spans="1:8" x14ac:dyDescent="0.3">
      <c r="A388" t="s">
        <v>1205</v>
      </c>
      <c r="B388" t="str">
        <f>TRIM(Customer_Dim!B388)</f>
        <v>Melanie Mitchell</v>
      </c>
      <c r="C388">
        <v>18</v>
      </c>
      <c r="D388" t="s">
        <v>16</v>
      </c>
      <c r="E388" t="s">
        <v>1207</v>
      </c>
      <c r="F388" t="s">
        <v>140</v>
      </c>
      <c r="G388" t="s">
        <v>12</v>
      </c>
      <c r="H388" t="s">
        <v>26</v>
      </c>
    </row>
    <row r="389" spans="1:8" x14ac:dyDescent="0.3">
      <c r="A389" t="s">
        <v>1208</v>
      </c>
      <c r="B389" t="str">
        <f>TRIM(Customer_Dim!B389)</f>
        <v>Timothy Gardner</v>
      </c>
      <c r="C389">
        <v>28</v>
      </c>
      <c r="D389" t="s">
        <v>16</v>
      </c>
      <c r="E389" t="s">
        <v>1210</v>
      </c>
      <c r="F389" t="s">
        <v>88</v>
      </c>
      <c r="G389" t="s">
        <v>12</v>
      </c>
      <c r="H389" t="s">
        <v>31</v>
      </c>
    </row>
    <row r="390" spans="1:8" x14ac:dyDescent="0.3">
      <c r="A390" t="s">
        <v>1211</v>
      </c>
      <c r="B390" t="str">
        <f>TRIM(Customer_Dim!B390)</f>
        <v>Timothy Valenzuela</v>
      </c>
      <c r="C390">
        <v>53</v>
      </c>
      <c r="D390" t="s">
        <v>9</v>
      </c>
      <c r="E390" t="s">
        <v>1213</v>
      </c>
      <c r="F390" t="s">
        <v>113</v>
      </c>
      <c r="G390" t="s">
        <v>12</v>
      </c>
      <c r="H390" t="s">
        <v>19</v>
      </c>
    </row>
    <row r="391" spans="1:8" x14ac:dyDescent="0.3">
      <c r="A391" t="s">
        <v>1214</v>
      </c>
      <c r="B391" t="str">
        <f>TRIM(Customer_Dim!B391)</f>
        <v>Cynthia Lopez</v>
      </c>
      <c r="C391">
        <v>50</v>
      </c>
      <c r="D391" t="s">
        <v>9</v>
      </c>
      <c r="E391" t="s">
        <v>1216</v>
      </c>
      <c r="F391" t="s">
        <v>70</v>
      </c>
      <c r="G391" t="s">
        <v>12</v>
      </c>
      <c r="H391" t="s">
        <v>19</v>
      </c>
    </row>
    <row r="392" spans="1:8" x14ac:dyDescent="0.3">
      <c r="A392" t="s">
        <v>1217</v>
      </c>
      <c r="B392" t="str">
        <f>TRIM(Customer_Dim!B392)</f>
        <v>Daniel Bell</v>
      </c>
      <c r="C392">
        <v>56</v>
      </c>
      <c r="D392" t="s">
        <v>9</v>
      </c>
      <c r="E392" t="s">
        <v>1219</v>
      </c>
      <c r="F392" t="s">
        <v>291</v>
      </c>
      <c r="G392" t="s">
        <v>12</v>
      </c>
      <c r="H392" t="s">
        <v>31</v>
      </c>
    </row>
    <row r="393" spans="1:8" x14ac:dyDescent="0.3">
      <c r="A393" t="s">
        <v>1220</v>
      </c>
      <c r="B393" t="str">
        <f>TRIM(Customer_Dim!B393)</f>
        <v>Heidi Tyler</v>
      </c>
      <c r="C393">
        <v>40</v>
      </c>
      <c r="D393" t="s">
        <v>16</v>
      </c>
      <c r="E393" t="s">
        <v>1222</v>
      </c>
      <c r="F393" t="s">
        <v>35</v>
      </c>
      <c r="G393" t="s">
        <v>12</v>
      </c>
      <c r="H393" t="s">
        <v>26</v>
      </c>
    </row>
    <row r="394" spans="1:8" x14ac:dyDescent="0.3">
      <c r="A394" t="s">
        <v>1223</v>
      </c>
      <c r="B394" t="str">
        <f>TRIM(Customer_Dim!B394)</f>
        <v>Jacqueline Payne</v>
      </c>
      <c r="C394">
        <v>46</v>
      </c>
      <c r="D394" t="s">
        <v>9</v>
      </c>
      <c r="E394" t="s">
        <v>1225</v>
      </c>
      <c r="F394" t="s">
        <v>113</v>
      </c>
      <c r="G394" t="s">
        <v>12</v>
      </c>
      <c r="H394" t="s">
        <v>13</v>
      </c>
    </row>
    <row r="395" spans="1:8" x14ac:dyDescent="0.3">
      <c r="A395" t="s">
        <v>1226</v>
      </c>
      <c r="B395" t="str">
        <f>TRIM(Customer_Dim!B395)</f>
        <v>Michael Mcneil</v>
      </c>
      <c r="C395">
        <v>46</v>
      </c>
      <c r="D395" t="s">
        <v>9</v>
      </c>
      <c r="E395" t="s">
        <v>1228</v>
      </c>
      <c r="F395" t="s">
        <v>117</v>
      </c>
      <c r="G395" t="s">
        <v>12</v>
      </c>
      <c r="H395" t="s">
        <v>26</v>
      </c>
    </row>
    <row r="396" spans="1:8" x14ac:dyDescent="0.3">
      <c r="A396" t="s">
        <v>1229</v>
      </c>
      <c r="B396" t="str">
        <f>TRIM(Customer_Dim!B396)</f>
        <v>Alejandro Evans</v>
      </c>
      <c r="C396">
        <v>43</v>
      </c>
      <c r="D396" t="s">
        <v>16</v>
      </c>
      <c r="E396" t="s">
        <v>1231</v>
      </c>
      <c r="F396" t="s">
        <v>167</v>
      </c>
      <c r="G396" t="s">
        <v>12</v>
      </c>
      <c r="H396" t="s">
        <v>26</v>
      </c>
    </row>
    <row r="397" spans="1:8" x14ac:dyDescent="0.3">
      <c r="A397" t="s">
        <v>1232</v>
      </c>
      <c r="B397" t="str">
        <f>TRIM(Customer_Dim!B397)</f>
        <v>Brandon Mcguire</v>
      </c>
      <c r="C397">
        <v>50</v>
      </c>
      <c r="D397" t="s">
        <v>9</v>
      </c>
      <c r="E397" t="s">
        <v>1234</v>
      </c>
      <c r="F397" t="s">
        <v>62</v>
      </c>
      <c r="G397" t="s">
        <v>12</v>
      </c>
      <c r="H397" t="s">
        <v>13</v>
      </c>
    </row>
    <row r="398" spans="1:8" x14ac:dyDescent="0.3">
      <c r="A398" t="s">
        <v>1235</v>
      </c>
      <c r="B398" t="str">
        <f>TRIM(Customer_Dim!B398)</f>
        <v>Alexander Byrd</v>
      </c>
      <c r="C398">
        <v>25</v>
      </c>
      <c r="D398" t="s">
        <v>16</v>
      </c>
      <c r="E398" t="s">
        <v>1237</v>
      </c>
      <c r="F398" t="s">
        <v>58</v>
      </c>
      <c r="G398" t="s">
        <v>12</v>
      </c>
      <c r="H398" t="s">
        <v>31</v>
      </c>
    </row>
    <row r="399" spans="1:8" x14ac:dyDescent="0.3">
      <c r="A399" t="s">
        <v>1238</v>
      </c>
      <c r="B399" t="str">
        <f>TRIM(Customer_Dim!B399)</f>
        <v>Charles Norman PhD</v>
      </c>
      <c r="C399">
        <v>62</v>
      </c>
      <c r="D399" t="s">
        <v>16</v>
      </c>
      <c r="E399" t="s">
        <v>123</v>
      </c>
      <c r="F399" t="s">
        <v>62</v>
      </c>
      <c r="G399" t="s">
        <v>12</v>
      </c>
      <c r="H399" t="s">
        <v>19</v>
      </c>
    </row>
    <row r="400" spans="1:8" x14ac:dyDescent="0.3">
      <c r="A400" t="s">
        <v>1240</v>
      </c>
      <c r="B400" t="str">
        <f>TRIM(Customer_Dim!B400)</f>
        <v>Jennifer Johnson</v>
      </c>
      <c r="C400">
        <v>54</v>
      </c>
      <c r="D400" t="s">
        <v>9</v>
      </c>
      <c r="E400" t="s">
        <v>1242</v>
      </c>
      <c r="F400" t="s">
        <v>47</v>
      </c>
      <c r="G400" t="s">
        <v>12</v>
      </c>
      <c r="H400" t="s">
        <v>26</v>
      </c>
    </row>
    <row r="401" spans="1:8" x14ac:dyDescent="0.3">
      <c r="A401" t="s">
        <v>1243</v>
      </c>
      <c r="B401" t="str">
        <f>TRIM(Customer_Dim!B401)</f>
        <v>John Donaldson</v>
      </c>
      <c r="C401">
        <v>27</v>
      </c>
      <c r="D401" t="s">
        <v>9</v>
      </c>
      <c r="E401" t="s">
        <v>1245</v>
      </c>
      <c r="F401" t="s">
        <v>434</v>
      </c>
      <c r="G401" t="s">
        <v>12</v>
      </c>
      <c r="H401" t="s">
        <v>26</v>
      </c>
    </row>
    <row r="402" spans="1:8" x14ac:dyDescent="0.3">
      <c r="A402" t="s">
        <v>1246</v>
      </c>
      <c r="B402" t="str">
        <f>TRIM(Customer_Dim!B402)</f>
        <v>Mark Rogers</v>
      </c>
      <c r="C402">
        <v>57</v>
      </c>
      <c r="D402" t="s">
        <v>16</v>
      </c>
      <c r="E402" t="s">
        <v>1248</v>
      </c>
      <c r="F402" t="s">
        <v>96</v>
      </c>
      <c r="G402" t="s">
        <v>12</v>
      </c>
      <c r="H402" t="s">
        <v>19</v>
      </c>
    </row>
    <row r="403" spans="1:8" x14ac:dyDescent="0.3">
      <c r="A403" t="s">
        <v>1249</v>
      </c>
      <c r="B403" t="str">
        <f>TRIM(Customer_Dim!B403)</f>
        <v>Terry Moses</v>
      </c>
      <c r="C403">
        <v>51</v>
      </c>
      <c r="D403" t="s">
        <v>16</v>
      </c>
      <c r="E403" t="s">
        <v>1251</v>
      </c>
      <c r="F403" t="s">
        <v>184</v>
      </c>
      <c r="G403" t="s">
        <v>12</v>
      </c>
      <c r="H403" t="s">
        <v>19</v>
      </c>
    </row>
    <row r="404" spans="1:8" x14ac:dyDescent="0.3">
      <c r="A404" t="s">
        <v>1252</v>
      </c>
      <c r="B404" t="str">
        <f>TRIM(Customer_Dim!B404)</f>
        <v>Cassandra Perez</v>
      </c>
      <c r="C404">
        <v>31</v>
      </c>
      <c r="D404" t="s">
        <v>9</v>
      </c>
      <c r="E404" t="s">
        <v>80</v>
      </c>
      <c r="F404" t="s">
        <v>313</v>
      </c>
      <c r="G404" t="s">
        <v>12</v>
      </c>
      <c r="H404" t="s">
        <v>26</v>
      </c>
    </row>
    <row r="405" spans="1:8" x14ac:dyDescent="0.3">
      <c r="A405" t="s">
        <v>1254</v>
      </c>
      <c r="B405" t="str">
        <f>TRIM(Customer_Dim!B405)</f>
        <v>Justin Ingram</v>
      </c>
      <c r="C405">
        <v>34</v>
      </c>
      <c r="D405" t="s">
        <v>9</v>
      </c>
      <c r="E405" t="s">
        <v>1256</v>
      </c>
      <c r="F405" t="s">
        <v>328</v>
      </c>
      <c r="G405" t="s">
        <v>12</v>
      </c>
      <c r="H405" t="s">
        <v>26</v>
      </c>
    </row>
    <row r="406" spans="1:8" x14ac:dyDescent="0.3">
      <c r="A406" t="s">
        <v>1257</v>
      </c>
      <c r="B406" t="str">
        <f>TRIM(Customer_Dim!B406)</f>
        <v>David Ross</v>
      </c>
      <c r="C406">
        <v>22</v>
      </c>
      <c r="D406" t="s">
        <v>16</v>
      </c>
      <c r="E406" t="s">
        <v>1259</v>
      </c>
      <c r="F406" t="s">
        <v>291</v>
      </c>
      <c r="G406" t="s">
        <v>12</v>
      </c>
      <c r="H406" t="s">
        <v>31</v>
      </c>
    </row>
    <row r="407" spans="1:8" x14ac:dyDescent="0.3">
      <c r="A407" t="s">
        <v>1260</v>
      </c>
      <c r="B407" t="str">
        <f>TRIM(Customer_Dim!B407)</f>
        <v>Eric Wolfe</v>
      </c>
      <c r="C407">
        <v>18</v>
      </c>
      <c r="D407" t="s">
        <v>16</v>
      </c>
      <c r="E407" t="s">
        <v>1262</v>
      </c>
      <c r="F407" t="s">
        <v>328</v>
      </c>
      <c r="G407" t="s">
        <v>12</v>
      </c>
      <c r="H407" t="s">
        <v>13</v>
      </c>
    </row>
    <row r="408" spans="1:8" x14ac:dyDescent="0.3">
      <c r="A408" t="s">
        <v>1263</v>
      </c>
      <c r="B408" t="str">
        <f>TRIM(Customer_Dim!B408)</f>
        <v>David Lozano</v>
      </c>
      <c r="C408">
        <v>23</v>
      </c>
      <c r="D408" t="s">
        <v>16</v>
      </c>
      <c r="E408" t="s">
        <v>1265</v>
      </c>
      <c r="F408" t="s">
        <v>324</v>
      </c>
      <c r="G408" t="s">
        <v>12</v>
      </c>
      <c r="H408" t="s">
        <v>13</v>
      </c>
    </row>
    <row r="409" spans="1:8" x14ac:dyDescent="0.3">
      <c r="A409" t="s">
        <v>1266</v>
      </c>
      <c r="B409" t="str">
        <f>TRIM(Customer_Dim!B409)</f>
        <v>Joseph Mendoza</v>
      </c>
      <c r="C409">
        <v>33</v>
      </c>
      <c r="D409" t="s">
        <v>9</v>
      </c>
      <c r="E409" t="s">
        <v>1268</v>
      </c>
      <c r="F409" t="s">
        <v>140</v>
      </c>
      <c r="G409" t="s">
        <v>12</v>
      </c>
      <c r="H409" t="s">
        <v>13</v>
      </c>
    </row>
    <row r="410" spans="1:8" x14ac:dyDescent="0.3">
      <c r="A410" t="s">
        <v>1269</v>
      </c>
      <c r="B410" t="str">
        <f>TRIM(Customer_Dim!B410)</f>
        <v>Isabel Foster</v>
      </c>
      <c r="C410">
        <v>36</v>
      </c>
      <c r="D410" t="s">
        <v>9</v>
      </c>
      <c r="E410" t="s">
        <v>1271</v>
      </c>
      <c r="F410" t="s">
        <v>88</v>
      </c>
      <c r="G410" t="s">
        <v>12</v>
      </c>
      <c r="H410" t="s">
        <v>13</v>
      </c>
    </row>
    <row r="411" spans="1:8" x14ac:dyDescent="0.3">
      <c r="A411" t="s">
        <v>1272</v>
      </c>
      <c r="B411" t="str">
        <f>TRIM(Customer_Dim!B411)</f>
        <v>Sarah Smith</v>
      </c>
      <c r="C411">
        <v>55</v>
      </c>
      <c r="D411" t="s">
        <v>9</v>
      </c>
      <c r="E411" t="s">
        <v>1274</v>
      </c>
      <c r="F411" t="s">
        <v>845</v>
      </c>
      <c r="G411" t="s">
        <v>12</v>
      </c>
      <c r="H411" t="s">
        <v>13</v>
      </c>
    </row>
    <row r="412" spans="1:8" x14ac:dyDescent="0.3">
      <c r="A412" t="s">
        <v>1275</v>
      </c>
      <c r="B412" t="str">
        <f>TRIM(Customer_Dim!B412)</f>
        <v>Jackie Thompson</v>
      </c>
      <c r="C412">
        <v>48</v>
      </c>
      <c r="D412" t="s">
        <v>16</v>
      </c>
      <c r="E412" t="s">
        <v>1277</v>
      </c>
      <c r="F412" t="s">
        <v>88</v>
      </c>
      <c r="G412" t="s">
        <v>12</v>
      </c>
      <c r="H412" t="s">
        <v>26</v>
      </c>
    </row>
    <row r="413" spans="1:8" x14ac:dyDescent="0.3">
      <c r="A413" t="s">
        <v>1278</v>
      </c>
      <c r="B413" t="str">
        <f>TRIM(Customer_Dim!B413)</f>
        <v>Katrina Perez</v>
      </c>
      <c r="C413">
        <v>63</v>
      </c>
      <c r="D413" t="s">
        <v>9</v>
      </c>
      <c r="E413" t="s">
        <v>1280</v>
      </c>
      <c r="F413" t="s">
        <v>25</v>
      </c>
      <c r="G413" t="s">
        <v>12</v>
      </c>
      <c r="H413" t="s">
        <v>31</v>
      </c>
    </row>
    <row r="414" spans="1:8" x14ac:dyDescent="0.3">
      <c r="A414" t="s">
        <v>1281</v>
      </c>
      <c r="B414" t="str">
        <f>TRIM(Customer_Dim!B414)</f>
        <v>Shane Brown</v>
      </c>
      <c r="C414">
        <v>23</v>
      </c>
      <c r="D414" t="s">
        <v>16</v>
      </c>
      <c r="E414" t="s">
        <v>204</v>
      </c>
      <c r="F414" t="s">
        <v>156</v>
      </c>
      <c r="G414" t="s">
        <v>12</v>
      </c>
      <c r="H414" t="s">
        <v>13</v>
      </c>
    </row>
    <row r="415" spans="1:8" x14ac:dyDescent="0.3">
      <c r="A415" t="s">
        <v>1283</v>
      </c>
      <c r="B415" t="str">
        <f>TRIM(Customer_Dim!B415)</f>
        <v>Megan Ryan</v>
      </c>
      <c r="C415">
        <v>59</v>
      </c>
      <c r="D415" t="s">
        <v>16</v>
      </c>
      <c r="E415" t="s">
        <v>1285</v>
      </c>
      <c r="F415" t="s">
        <v>106</v>
      </c>
      <c r="G415" t="s">
        <v>12</v>
      </c>
      <c r="H415" t="s">
        <v>26</v>
      </c>
    </row>
    <row r="416" spans="1:8" x14ac:dyDescent="0.3">
      <c r="A416" t="s">
        <v>1286</v>
      </c>
      <c r="B416" t="str">
        <f>TRIM(Customer_Dim!B416)</f>
        <v>Melissa Valentine</v>
      </c>
      <c r="C416">
        <v>35</v>
      </c>
      <c r="D416" t="s">
        <v>16</v>
      </c>
      <c r="E416" t="s">
        <v>1288</v>
      </c>
      <c r="F416" t="s">
        <v>113</v>
      </c>
      <c r="G416" t="s">
        <v>12</v>
      </c>
      <c r="H416" t="s">
        <v>13</v>
      </c>
    </row>
    <row r="417" spans="1:8" x14ac:dyDescent="0.3">
      <c r="A417" t="s">
        <v>1289</v>
      </c>
      <c r="B417" t="str">
        <f>TRIM(Customer_Dim!B417)</f>
        <v>Tyler Cook</v>
      </c>
      <c r="C417">
        <v>26</v>
      </c>
      <c r="D417" t="s">
        <v>16</v>
      </c>
      <c r="E417" t="s">
        <v>1291</v>
      </c>
      <c r="F417" t="s">
        <v>163</v>
      </c>
      <c r="G417" t="s">
        <v>12</v>
      </c>
      <c r="H417" t="s">
        <v>31</v>
      </c>
    </row>
    <row r="418" spans="1:8" x14ac:dyDescent="0.3">
      <c r="A418" t="s">
        <v>1292</v>
      </c>
      <c r="B418" t="str">
        <f>TRIM(Customer_Dim!B418)</f>
        <v>Jennifer Myers</v>
      </c>
      <c r="C418">
        <v>46</v>
      </c>
      <c r="D418" t="s">
        <v>9</v>
      </c>
      <c r="E418" t="s">
        <v>1294</v>
      </c>
      <c r="F418" t="s">
        <v>324</v>
      </c>
      <c r="G418" t="s">
        <v>12</v>
      </c>
      <c r="H418" t="s">
        <v>19</v>
      </c>
    </row>
    <row r="419" spans="1:8" x14ac:dyDescent="0.3">
      <c r="A419" t="s">
        <v>1295</v>
      </c>
      <c r="B419" t="str">
        <f>TRIM(Customer_Dim!B419)</f>
        <v>Karen King</v>
      </c>
      <c r="C419">
        <v>64</v>
      </c>
      <c r="D419" t="s">
        <v>16</v>
      </c>
      <c r="E419" t="s">
        <v>1297</v>
      </c>
      <c r="F419" t="s">
        <v>11</v>
      </c>
      <c r="G419" t="s">
        <v>12</v>
      </c>
      <c r="H419" t="s">
        <v>26</v>
      </c>
    </row>
    <row r="420" spans="1:8" x14ac:dyDescent="0.3">
      <c r="A420" t="s">
        <v>1298</v>
      </c>
      <c r="B420" t="str">
        <f>TRIM(Customer_Dim!B420)</f>
        <v>Luke Parks</v>
      </c>
      <c r="C420">
        <v>60</v>
      </c>
      <c r="D420" t="s">
        <v>16</v>
      </c>
      <c r="E420" t="s">
        <v>1300</v>
      </c>
      <c r="F420" t="s">
        <v>47</v>
      </c>
      <c r="G420" t="s">
        <v>12</v>
      </c>
      <c r="H420" t="s">
        <v>31</v>
      </c>
    </row>
    <row r="421" spans="1:8" x14ac:dyDescent="0.3">
      <c r="A421" t="s">
        <v>1301</v>
      </c>
      <c r="B421" t="str">
        <f>TRIM(Customer_Dim!B421)</f>
        <v>Monica Miller</v>
      </c>
      <c r="C421">
        <v>33</v>
      </c>
      <c r="D421" t="s">
        <v>9</v>
      </c>
      <c r="E421" t="s">
        <v>1303</v>
      </c>
      <c r="F421" t="s">
        <v>313</v>
      </c>
      <c r="G421" t="s">
        <v>12</v>
      </c>
      <c r="H421" t="s">
        <v>13</v>
      </c>
    </row>
    <row r="422" spans="1:8" x14ac:dyDescent="0.3">
      <c r="A422" t="s">
        <v>1304</v>
      </c>
      <c r="B422" t="str">
        <f>TRIM(Customer_Dim!B422)</f>
        <v>Dr. Tamara White MD</v>
      </c>
      <c r="C422">
        <v>60</v>
      </c>
      <c r="D422" t="s">
        <v>9</v>
      </c>
      <c r="E422" t="s">
        <v>1306</v>
      </c>
      <c r="F422" t="s">
        <v>11</v>
      </c>
      <c r="G422" t="s">
        <v>12</v>
      </c>
      <c r="H422" t="s">
        <v>26</v>
      </c>
    </row>
    <row r="423" spans="1:8" x14ac:dyDescent="0.3">
      <c r="A423" t="s">
        <v>1307</v>
      </c>
      <c r="B423" t="str">
        <f>TRIM(Customer_Dim!B423)</f>
        <v>Holly Robinson</v>
      </c>
      <c r="C423">
        <v>45</v>
      </c>
      <c r="D423" t="s">
        <v>16</v>
      </c>
      <c r="E423" t="s">
        <v>1309</v>
      </c>
      <c r="F423" t="s">
        <v>74</v>
      </c>
      <c r="G423" t="s">
        <v>12</v>
      </c>
      <c r="H423" t="s">
        <v>19</v>
      </c>
    </row>
    <row r="424" spans="1:8" x14ac:dyDescent="0.3">
      <c r="A424" t="s">
        <v>1310</v>
      </c>
      <c r="B424" t="str">
        <f>TRIM(Customer_Dim!B424)</f>
        <v>Brittany Edwards DDS</v>
      </c>
      <c r="C424">
        <v>42</v>
      </c>
      <c r="D424" t="s">
        <v>16</v>
      </c>
      <c r="E424" t="s">
        <v>1312</v>
      </c>
      <c r="F424" t="s">
        <v>62</v>
      </c>
      <c r="G424" t="s">
        <v>12</v>
      </c>
      <c r="H424" t="s">
        <v>19</v>
      </c>
    </row>
    <row r="425" spans="1:8" x14ac:dyDescent="0.3">
      <c r="A425" t="s">
        <v>1313</v>
      </c>
      <c r="B425" t="str">
        <f>TRIM(Customer_Dim!B425)</f>
        <v>Rebecca Baker</v>
      </c>
      <c r="C425">
        <v>35</v>
      </c>
      <c r="D425" t="s">
        <v>9</v>
      </c>
      <c r="E425" t="s">
        <v>1315</v>
      </c>
      <c r="F425" t="s">
        <v>62</v>
      </c>
      <c r="G425" t="s">
        <v>12</v>
      </c>
      <c r="H425" t="s">
        <v>31</v>
      </c>
    </row>
    <row r="426" spans="1:8" x14ac:dyDescent="0.3">
      <c r="A426" t="s">
        <v>1316</v>
      </c>
      <c r="B426" t="str">
        <f>TRIM(Customer_Dim!B426)</f>
        <v>Edwin Barnes</v>
      </c>
      <c r="C426">
        <v>53</v>
      </c>
      <c r="D426" t="s">
        <v>9</v>
      </c>
      <c r="E426" t="s">
        <v>1318</v>
      </c>
      <c r="F426" t="s">
        <v>11</v>
      </c>
      <c r="G426" t="s">
        <v>12</v>
      </c>
      <c r="H426" t="s">
        <v>26</v>
      </c>
    </row>
    <row r="427" spans="1:8" x14ac:dyDescent="0.3">
      <c r="A427" t="s">
        <v>1319</v>
      </c>
      <c r="B427" t="str">
        <f>TRIM(Customer_Dim!B427)</f>
        <v>Bryce Hawkins</v>
      </c>
      <c r="C427">
        <v>40</v>
      </c>
      <c r="D427" t="s">
        <v>9</v>
      </c>
      <c r="E427" t="s">
        <v>1321</v>
      </c>
      <c r="F427" t="s">
        <v>117</v>
      </c>
      <c r="G427" t="s">
        <v>12</v>
      </c>
      <c r="H427" t="s">
        <v>26</v>
      </c>
    </row>
    <row r="428" spans="1:8" x14ac:dyDescent="0.3">
      <c r="A428" t="s">
        <v>1322</v>
      </c>
      <c r="B428" t="str">
        <f>TRIM(Customer_Dim!B428)</f>
        <v>Jeanette Nichols</v>
      </c>
      <c r="C428">
        <v>28</v>
      </c>
      <c r="D428" t="s">
        <v>9</v>
      </c>
      <c r="E428" t="s">
        <v>1324</v>
      </c>
      <c r="F428" t="s">
        <v>11</v>
      </c>
      <c r="G428" t="s">
        <v>12</v>
      </c>
      <c r="H428" t="s">
        <v>19</v>
      </c>
    </row>
    <row r="429" spans="1:8" x14ac:dyDescent="0.3">
      <c r="A429" t="s">
        <v>1325</v>
      </c>
      <c r="B429" t="str">
        <f>TRIM(Customer_Dim!B429)</f>
        <v>Jose Stewart</v>
      </c>
      <c r="C429">
        <v>18</v>
      </c>
      <c r="D429" t="s">
        <v>16</v>
      </c>
      <c r="E429" t="s">
        <v>1327</v>
      </c>
      <c r="F429" t="s">
        <v>434</v>
      </c>
      <c r="G429" t="s">
        <v>12</v>
      </c>
      <c r="H429" t="s">
        <v>13</v>
      </c>
    </row>
    <row r="430" spans="1:8" x14ac:dyDescent="0.3">
      <c r="A430" t="s">
        <v>1328</v>
      </c>
      <c r="B430" t="str">
        <f>TRIM(Customer_Dim!B430)</f>
        <v>Samuel Mullins</v>
      </c>
      <c r="C430">
        <v>27</v>
      </c>
      <c r="D430" t="s">
        <v>16</v>
      </c>
      <c r="E430" t="s">
        <v>1330</v>
      </c>
      <c r="F430" t="s">
        <v>328</v>
      </c>
      <c r="G430" t="s">
        <v>12</v>
      </c>
      <c r="H430" t="s">
        <v>26</v>
      </c>
    </row>
    <row r="431" spans="1:8" x14ac:dyDescent="0.3">
      <c r="A431" t="s">
        <v>1331</v>
      </c>
      <c r="B431" t="str">
        <f>TRIM(Customer_Dim!B431)</f>
        <v>Sean Vang</v>
      </c>
      <c r="C431">
        <v>43</v>
      </c>
      <c r="D431" t="s">
        <v>9</v>
      </c>
      <c r="E431" t="s">
        <v>1333</v>
      </c>
      <c r="F431" t="s">
        <v>106</v>
      </c>
      <c r="G431" t="s">
        <v>12</v>
      </c>
      <c r="H431" t="s">
        <v>19</v>
      </c>
    </row>
    <row r="432" spans="1:8" x14ac:dyDescent="0.3">
      <c r="A432" t="s">
        <v>1334</v>
      </c>
      <c r="B432" t="str">
        <f>TRIM(Customer_Dim!B432)</f>
        <v>Kimberly Roberts</v>
      </c>
      <c r="C432">
        <v>36</v>
      </c>
      <c r="D432" t="s">
        <v>16</v>
      </c>
      <c r="E432" t="s">
        <v>1336</v>
      </c>
      <c r="F432" t="s">
        <v>88</v>
      </c>
      <c r="G432" t="s">
        <v>12</v>
      </c>
      <c r="H432" t="s">
        <v>13</v>
      </c>
    </row>
    <row r="433" spans="1:8" x14ac:dyDescent="0.3">
      <c r="A433" t="s">
        <v>1337</v>
      </c>
      <c r="B433" t="str">
        <f>TRIM(Customer_Dim!B433)</f>
        <v>John Smith</v>
      </c>
      <c r="C433">
        <v>27</v>
      </c>
      <c r="D433" t="s">
        <v>9</v>
      </c>
      <c r="E433" t="s">
        <v>1339</v>
      </c>
      <c r="F433" t="s">
        <v>30</v>
      </c>
      <c r="G433" t="s">
        <v>12</v>
      </c>
      <c r="H433" t="s">
        <v>19</v>
      </c>
    </row>
    <row r="434" spans="1:8" x14ac:dyDescent="0.3">
      <c r="A434" t="s">
        <v>1340</v>
      </c>
      <c r="B434" t="str">
        <f>TRIM(Customer_Dim!B434)</f>
        <v>Summer Weiss</v>
      </c>
      <c r="C434">
        <v>37</v>
      </c>
      <c r="D434" t="s">
        <v>9</v>
      </c>
      <c r="E434" t="s">
        <v>1342</v>
      </c>
      <c r="F434" t="s">
        <v>88</v>
      </c>
      <c r="G434" t="s">
        <v>12</v>
      </c>
      <c r="H434" t="s">
        <v>26</v>
      </c>
    </row>
    <row r="435" spans="1:8" x14ac:dyDescent="0.3">
      <c r="A435" t="s">
        <v>1343</v>
      </c>
      <c r="B435" t="str">
        <f>TRIM(Customer_Dim!B435)</f>
        <v>Thomas Moore</v>
      </c>
      <c r="C435">
        <v>51</v>
      </c>
      <c r="D435" t="s">
        <v>16</v>
      </c>
      <c r="E435" t="s">
        <v>1345</v>
      </c>
      <c r="F435" t="s">
        <v>58</v>
      </c>
      <c r="G435" t="s">
        <v>12</v>
      </c>
      <c r="H435" t="s">
        <v>31</v>
      </c>
    </row>
    <row r="436" spans="1:8" x14ac:dyDescent="0.3">
      <c r="A436" t="s">
        <v>1346</v>
      </c>
      <c r="B436" t="str">
        <f>TRIM(Customer_Dim!B436)</f>
        <v>Monique Castro</v>
      </c>
      <c r="C436">
        <v>48</v>
      </c>
      <c r="D436" t="s">
        <v>16</v>
      </c>
      <c r="E436" t="s">
        <v>1348</v>
      </c>
      <c r="F436" t="s">
        <v>254</v>
      </c>
      <c r="G436" t="s">
        <v>12</v>
      </c>
      <c r="H436" t="s">
        <v>13</v>
      </c>
    </row>
    <row r="437" spans="1:8" x14ac:dyDescent="0.3">
      <c r="A437" t="s">
        <v>1349</v>
      </c>
      <c r="B437" t="str">
        <f>TRIM(Customer_Dim!B437)</f>
        <v>Lindsay Beasley</v>
      </c>
      <c r="C437">
        <v>37</v>
      </c>
      <c r="D437" t="s">
        <v>16</v>
      </c>
      <c r="E437" t="s">
        <v>1351</v>
      </c>
      <c r="F437" t="s">
        <v>106</v>
      </c>
      <c r="G437" t="s">
        <v>12</v>
      </c>
      <c r="H437" t="s">
        <v>31</v>
      </c>
    </row>
    <row r="438" spans="1:8" x14ac:dyDescent="0.3">
      <c r="A438" t="s">
        <v>1352</v>
      </c>
      <c r="B438" t="str">
        <f>TRIM(Customer_Dim!B438)</f>
        <v>Sharon Simpson</v>
      </c>
      <c r="C438">
        <v>61</v>
      </c>
      <c r="D438" t="s">
        <v>9</v>
      </c>
      <c r="E438" t="s">
        <v>1354</v>
      </c>
      <c r="F438" t="s">
        <v>39</v>
      </c>
      <c r="G438" t="s">
        <v>12</v>
      </c>
      <c r="H438" t="s">
        <v>13</v>
      </c>
    </row>
    <row r="439" spans="1:8" x14ac:dyDescent="0.3">
      <c r="A439" t="s">
        <v>1355</v>
      </c>
      <c r="B439" t="str">
        <f>TRIM(Customer_Dim!B439)</f>
        <v>Melinda Rivera</v>
      </c>
      <c r="C439">
        <v>47</v>
      </c>
      <c r="D439" t="s">
        <v>16</v>
      </c>
      <c r="E439" t="s">
        <v>597</v>
      </c>
      <c r="F439" t="s">
        <v>47</v>
      </c>
      <c r="G439" t="s">
        <v>12</v>
      </c>
      <c r="H439" t="s">
        <v>19</v>
      </c>
    </row>
    <row r="440" spans="1:8" x14ac:dyDescent="0.3">
      <c r="A440" t="s">
        <v>1357</v>
      </c>
      <c r="B440" t="str">
        <f>TRIM(Customer_Dim!B440)</f>
        <v>Monica Flynn</v>
      </c>
      <c r="C440">
        <v>59</v>
      </c>
      <c r="D440" t="s">
        <v>16</v>
      </c>
      <c r="E440" t="s">
        <v>1359</v>
      </c>
      <c r="F440" t="s">
        <v>237</v>
      </c>
      <c r="G440" t="s">
        <v>12</v>
      </c>
      <c r="H440" t="s">
        <v>19</v>
      </c>
    </row>
    <row r="441" spans="1:8" x14ac:dyDescent="0.3">
      <c r="A441" t="s">
        <v>1360</v>
      </c>
      <c r="B441" t="str">
        <f>TRIM(Customer_Dim!B441)</f>
        <v>John Compton</v>
      </c>
      <c r="C441">
        <v>53</v>
      </c>
      <c r="D441" t="s">
        <v>9</v>
      </c>
      <c r="E441" t="s">
        <v>931</v>
      </c>
      <c r="F441" t="s">
        <v>156</v>
      </c>
      <c r="G441" t="s">
        <v>12</v>
      </c>
      <c r="H441" t="s">
        <v>31</v>
      </c>
    </row>
    <row r="442" spans="1:8" x14ac:dyDescent="0.3">
      <c r="A442" t="s">
        <v>1362</v>
      </c>
      <c r="B442" t="str">
        <f>TRIM(Customer_Dim!B442)</f>
        <v>Tammy Trevino</v>
      </c>
      <c r="C442">
        <v>60</v>
      </c>
      <c r="D442" t="s">
        <v>9</v>
      </c>
      <c r="E442" t="s">
        <v>1364</v>
      </c>
      <c r="F442" t="s">
        <v>18</v>
      </c>
      <c r="G442" t="s">
        <v>12</v>
      </c>
      <c r="H442" t="s">
        <v>31</v>
      </c>
    </row>
    <row r="443" spans="1:8" x14ac:dyDescent="0.3">
      <c r="A443" t="s">
        <v>1365</v>
      </c>
      <c r="B443" t="str">
        <f>TRIM(Customer_Dim!B443)</f>
        <v>Dalton Walters</v>
      </c>
      <c r="C443">
        <v>31</v>
      </c>
      <c r="D443" t="s">
        <v>9</v>
      </c>
      <c r="E443" t="s">
        <v>1367</v>
      </c>
      <c r="F443" t="s">
        <v>324</v>
      </c>
      <c r="G443" t="s">
        <v>12</v>
      </c>
      <c r="H443" t="s">
        <v>31</v>
      </c>
    </row>
    <row r="444" spans="1:8" x14ac:dyDescent="0.3">
      <c r="A444" t="s">
        <v>1368</v>
      </c>
      <c r="B444" t="str">
        <f>TRIM(Customer_Dim!B444)</f>
        <v>Kelli Smith</v>
      </c>
      <c r="C444">
        <v>42</v>
      </c>
      <c r="D444" t="s">
        <v>16</v>
      </c>
      <c r="E444" t="s">
        <v>1370</v>
      </c>
      <c r="F444" t="s">
        <v>35</v>
      </c>
      <c r="G444" t="s">
        <v>12</v>
      </c>
      <c r="H444" t="s">
        <v>26</v>
      </c>
    </row>
    <row r="445" spans="1:8" x14ac:dyDescent="0.3">
      <c r="A445" t="s">
        <v>1371</v>
      </c>
      <c r="B445" t="str">
        <f>TRIM(Customer_Dim!B445)</f>
        <v>Adam Castro</v>
      </c>
      <c r="C445">
        <v>51</v>
      </c>
      <c r="D445" t="s">
        <v>9</v>
      </c>
      <c r="E445" t="s">
        <v>1373</v>
      </c>
      <c r="F445" t="s">
        <v>359</v>
      </c>
      <c r="G445" t="s">
        <v>12</v>
      </c>
      <c r="H445" t="s">
        <v>31</v>
      </c>
    </row>
    <row r="446" spans="1:8" x14ac:dyDescent="0.3">
      <c r="A446" t="s">
        <v>1374</v>
      </c>
      <c r="B446" t="str">
        <f>TRIM(Customer_Dim!B446)</f>
        <v>Cheryl Carr</v>
      </c>
      <c r="C446">
        <v>19</v>
      </c>
      <c r="D446" t="s">
        <v>9</v>
      </c>
      <c r="E446" t="s">
        <v>1376</v>
      </c>
      <c r="F446" t="s">
        <v>845</v>
      </c>
      <c r="G446" t="s">
        <v>12</v>
      </c>
      <c r="H446" t="s">
        <v>13</v>
      </c>
    </row>
    <row r="447" spans="1:8" x14ac:dyDescent="0.3">
      <c r="A447" t="s">
        <v>1377</v>
      </c>
      <c r="B447" t="str">
        <f>TRIM(Customer_Dim!B447)</f>
        <v>Gene Lee</v>
      </c>
      <c r="C447">
        <v>41</v>
      </c>
      <c r="D447" t="s">
        <v>16</v>
      </c>
      <c r="E447" t="s">
        <v>1379</v>
      </c>
      <c r="F447" t="s">
        <v>287</v>
      </c>
      <c r="G447" t="s">
        <v>12</v>
      </c>
      <c r="H447" t="s">
        <v>19</v>
      </c>
    </row>
    <row r="448" spans="1:8" x14ac:dyDescent="0.3">
      <c r="A448" t="s">
        <v>1380</v>
      </c>
      <c r="B448" t="str">
        <f>TRIM(Customer_Dim!B448)</f>
        <v>Shannon Turner</v>
      </c>
      <c r="C448">
        <v>35</v>
      </c>
      <c r="D448" t="s">
        <v>9</v>
      </c>
      <c r="E448" t="s">
        <v>1382</v>
      </c>
      <c r="F448" t="s">
        <v>96</v>
      </c>
      <c r="G448" t="s">
        <v>12</v>
      </c>
      <c r="H448" t="s">
        <v>31</v>
      </c>
    </row>
    <row r="449" spans="1:8" x14ac:dyDescent="0.3">
      <c r="A449" t="s">
        <v>1383</v>
      </c>
      <c r="B449" t="str">
        <f>TRIM(Customer_Dim!B449)</f>
        <v>Monica Wright</v>
      </c>
      <c r="C449">
        <v>45</v>
      </c>
      <c r="D449" t="s">
        <v>9</v>
      </c>
      <c r="E449" t="s">
        <v>1385</v>
      </c>
      <c r="F449" t="s">
        <v>11</v>
      </c>
      <c r="G449" t="s">
        <v>12</v>
      </c>
      <c r="H449" t="s">
        <v>13</v>
      </c>
    </row>
    <row r="450" spans="1:8" x14ac:dyDescent="0.3">
      <c r="A450" t="s">
        <v>1386</v>
      </c>
      <c r="B450" t="str">
        <f>TRIM(Customer_Dim!B450)</f>
        <v>Eric Holmes</v>
      </c>
      <c r="C450">
        <v>64</v>
      </c>
      <c r="D450" t="s">
        <v>16</v>
      </c>
      <c r="E450" t="s">
        <v>1388</v>
      </c>
      <c r="F450" t="s">
        <v>845</v>
      </c>
      <c r="G450" t="s">
        <v>12</v>
      </c>
      <c r="H450" t="s">
        <v>26</v>
      </c>
    </row>
    <row r="451" spans="1:8" x14ac:dyDescent="0.3">
      <c r="A451" t="s">
        <v>1389</v>
      </c>
      <c r="B451" t="str">
        <f>TRIM(Customer_Dim!B451)</f>
        <v>William Cortez</v>
      </c>
      <c r="C451">
        <v>29</v>
      </c>
      <c r="D451" t="s">
        <v>9</v>
      </c>
      <c r="E451" t="s">
        <v>1391</v>
      </c>
      <c r="F451" t="s">
        <v>25</v>
      </c>
      <c r="G451" t="s">
        <v>12</v>
      </c>
      <c r="H451" t="s">
        <v>26</v>
      </c>
    </row>
    <row r="452" spans="1:8" x14ac:dyDescent="0.3">
      <c r="A452" t="s">
        <v>1392</v>
      </c>
      <c r="B452" t="str">
        <f>TRIM(Customer_Dim!B452)</f>
        <v>Shane Mills</v>
      </c>
      <c r="C452">
        <v>59</v>
      </c>
      <c r="D452" t="s">
        <v>9</v>
      </c>
      <c r="E452" t="s">
        <v>1394</v>
      </c>
      <c r="F452" t="s">
        <v>70</v>
      </c>
      <c r="G452" t="s">
        <v>12</v>
      </c>
      <c r="H452" t="s">
        <v>26</v>
      </c>
    </row>
    <row r="453" spans="1:8" x14ac:dyDescent="0.3">
      <c r="A453" t="s">
        <v>1395</v>
      </c>
      <c r="B453" t="str">
        <f>TRIM(Customer_Dim!B453)</f>
        <v>Ashley Roberts</v>
      </c>
      <c r="C453">
        <v>46</v>
      </c>
      <c r="D453" t="s">
        <v>9</v>
      </c>
      <c r="E453" t="s">
        <v>564</v>
      </c>
      <c r="F453" t="s">
        <v>233</v>
      </c>
      <c r="G453" t="s">
        <v>12</v>
      </c>
      <c r="H453" t="s">
        <v>13</v>
      </c>
    </row>
    <row r="454" spans="1:8" x14ac:dyDescent="0.3">
      <c r="A454" t="s">
        <v>1397</v>
      </c>
      <c r="B454" t="str">
        <f>TRIM(Customer_Dim!B454)</f>
        <v>Jeffery Wolf</v>
      </c>
      <c r="C454">
        <v>60</v>
      </c>
      <c r="D454" t="s">
        <v>16</v>
      </c>
      <c r="E454" t="s">
        <v>1399</v>
      </c>
      <c r="F454" t="s">
        <v>313</v>
      </c>
      <c r="G454" t="s">
        <v>12</v>
      </c>
      <c r="H454" t="s">
        <v>26</v>
      </c>
    </row>
    <row r="455" spans="1:8" x14ac:dyDescent="0.3">
      <c r="A455" t="s">
        <v>1400</v>
      </c>
      <c r="B455" t="str">
        <f>TRIM(Customer_Dim!B455)</f>
        <v>April Phillips</v>
      </c>
      <c r="C455">
        <v>62</v>
      </c>
      <c r="D455" t="s">
        <v>16</v>
      </c>
      <c r="E455" t="s">
        <v>1402</v>
      </c>
      <c r="F455" t="s">
        <v>99</v>
      </c>
      <c r="G455" t="s">
        <v>12</v>
      </c>
      <c r="H455" t="s">
        <v>19</v>
      </c>
    </row>
    <row r="456" spans="1:8" x14ac:dyDescent="0.3">
      <c r="A456" t="s">
        <v>1403</v>
      </c>
      <c r="B456" t="str">
        <f>TRIM(Customer_Dim!B456)</f>
        <v>John Berg</v>
      </c>
      <c r="C456">
        <v>60</v>
      </c>
      <c r="D456" t="s">
        <v>9</v>
      </c>
      <c r="E456" t="s">
        <v>129</v>
      </c>
      <c r="F456" t="s">
        <v>96</v>
      </c>
      <c r="G456" t="s">
        <v>12</v>
      </c>
      <c r="H456" t="s">
        <v>13</v>
      </c>
    </row>
    <row r="457" spans="1:8" x14ac:dyDescent="0.3">
      <c r="A457" t="s">
        <v>1405</v>
      </c>
      <c r="B457" t="str">
        <f>TRIM(Customer_Dim!B457)</f>
        <v>Tyler Weber</v>
      </c>
      <c r="C457">
        <v>54</v>
      </c>
      <c r="D457" t="s">
        <v>9</v>
      </c>
      <c r="E457" t="s">
        <v>1407</v>
      </c>
      <c r="F457" t="s">
        <v>194</v>
      </c>
      <c r="G457" t="s">
        <v>12</v>
      </c>
      <c r="H457" t="s">
        <v>13</v>
      </c>
    </row>
    <row r="458" spans="1:8" x14ac:dyDescent="0.3">
      <c r="A458" t="s">
        <v>1408</v>
      </c>
      <c r="B458" t="str">
        <f>TRIM(Customer_Dim!B458)</f>
        <v>Julie Powell</v>
      </c>
      <c r="C458">
        <v>59</v>
      </c>
      <c r="D458" t="s">
        <v>16</v>
      </c>
      <c r="E458" t="s">
        <v>1410</v>
      </c>
      <c r="F458" t="s">
        <v>291</v>
      </c>
      <c r="G458" t="s">
        <v>12</v>
      </c>
      <c r="H458" t="s">
        <v>13</v>
      </c>
    </row>
    <row r="459" spans="1:8" x14ac:dyDescent="0.3">
      <c r="A459" t="s">
        <v>1411</v>
      </c>
      <c r="B459" t="str">
        <f>TRIM(Customer_Dim!B459)</f>
        <v>Christina Robertson</v>
      </c>
      <c r="C459">
        <v>59</v>
      </c>
      <c r="D459" t="s">
        <v>9</v>
      </c>
      <c r="E459" t="s">
        <v>1413</v>
      </c>
      <c r="F459" t="s">
        <v>588</v>
      </c>
      <c r="G459" t="s">
        <v>12</v>
      </c>
      <c r="H459" t="s">
        <v>19</v>
      </c>
    </row>
    <row r="460" spans="1:8" x14ac:dyDescent="0.3">
      <c r="A460" t="s">
        <v>1414</v>
      </c>
      <c r="B460" t="str">
        <f>TRIM(Customer_Dim!B460)</f>
        <v>Kelly Garrett</v>
      </c>
      <c r="C460">
        <v>62</v>
      </c>
      <c r="D460" t="s">
        <v>16</v>
      </c>
      <c r="E460" t="s">
        <v>1416</v>
      </c>
      <c r="F460" t="s">
        <v>51</v>
      </c>
      <c r="G460" t="s">
        <v>12</v>
      </c>
      <c r="H460" t="s">
        <v>31</v>
      </c>
    </row>
    <row r="461" spans="1:8" x14ac:dyDescent="0.3">
      <c r="A461" t="s">
        <v>1417</v>
      </c>
      <c r="B461" t="str">
        <f>TRIM(Customer_Dim!B461)</f>
        <v>John Perez</v>
      </c>
      <c r="C461">
        <v>29</v>
      </c>
      <c r="D461" t="s">
        <v>16</v>
      </c>
      <c r="E461" t="s">
        <v>1418</v>
      </c>
      <c r="F461" t="s">
        <v>317</v>
      </c>
      <c r="G461" t="s">
        <v>12</v>
      </c>
      <c r="H461" t="s">
        <v>13</v>
      </c>
    </row>
    <row r="462" spans="1:8" x14ac:dyDescent="0.3">
      <c r="A462" t="s">
        <v>1419</v>
      </c>
      <c r="B462" t="str">
        <f>TRIM(Customer_Dim!B462)</f>
        <v>Justin Johnson</v>
      </c>
      <c r="C462">
        <v>35</v>
      </c>
      <c r="D462" t="s">
        <v>9</v>
      </c>
      <c r="E462" t="s">
        <v>1421</v>
      </c>
      <c r="F462" t="s">
        <v>267</v>
      </c>
      <c r="G462" t="s">
        <v>12</v>
      </c>
      <c r="H462" t="s">
        <v>13</v>
      </c>
    </row>
    <row r="463" spans="1:8" x14ac:dyDescent="0.3">
      <c r="A463" t="s">
        <v>1422</v>
      </c>
      <c r="B463" t="str">
        <f>TRIM(Customer_Dim!B463)</f>
        <v>Paul Cox</v>
      </c>
      <c r="C463">
        <v>60</v>
      </c>
      <c r="D463" t="s">
        <v>16</v>
      </c>
      <c r="E463" t="s">
        <v>1424</v>
      </c>
      <c r="F463" t="s">
        <v>62</v>
      </c>
      <c r="G463" t="s">
        <v>12</v>
      </c>
      <c r="H463" t="s">
        <v>31</v>
      </c>
    </row>
    <row r="464" spans="1:8" x14ac:dyDescent="0.3">
      <c r="A464" t="s">
        <v>1425</v>
      </c>
      <c r="B464" t="str">
        <f>TRIM(Customer_Dim!B464)</f>
        <v>Beth Martin</v>
      </c>
      <c r="C464">
        <v>34</v>
      </c>
      <c r="D464" t="s">
        <v>16</v>
      </c>
      <c r="E464" t="s">
        <v>1427</v>
      </c>
      <c r="F464" t="s">
        <v>43</v>
      </c>
      <c r="G464" t="s">
        <v>12</v>
      </c>
      <c r="H464" t="s">
        <v>31</v>
      </c>
    </row>
    <row r="465" spans="1:8" x14ac:dyDescent="0.3">
      <c r="A465" t="s">
        <v>1428</v>
      </c>
      <c r="B465" t="str">
        <f>TRIM(Customer_Dim!B465)</f>
        <v>Samantha Lee</v>
      </c>
      <c r="C465">
        <v>36</v>
      </c>
      <c r="D465" t="s">
        <v>16</v>
      </c>
      <c r="E465" t="s">
        <v>1430</v>
      </c>
      <c r="F465" t="s">
        <v>167</v>
      </c>
      <c r="G465" t="s">
        <v>12</v>
      </c>
      <c r="H465" t="s">
        <v>26</v>
      </c>
    </row>
    <row r="466" spans="1:8" x14ac:dyDescent="0.3">
      <c r="A466" t="s">
        <v>3968</v>
      </c>
      <c r="B466" t="str">
        <f>TRIM(Customer_Dim!B466)</f>
        <v>David Pierce</v>
      </c>
      <c r="C466">
        <v>45</v>
      </c>
      <c r="D466" t="s">
        <v>16</v>
      </c>
      <c r="E466" t="s">
        <v>1433</v>
      </c>
      <c r="F466" t="s">
        <v>74</v>
      </c>
      <c r="G466" t="s">
        <v>12</v>
      </c>
      <c r="H466" t="s">
        <v>19</v>
      </c>
    </row>
    <row r="467" spans="1:8" x14ac:dyDescent="0.3">
      <c r="A467" t="s">
        <v>1434</v>
      </c>
      <c r="B467" t="str">
        <f>TRIM(Customer_Dim!B467)</f>
        <v>Ronald Ross</v>
      </c>
      <c r="C467">
        <v>28</v>
      </c>
      <c r="D467" t="s">
        <v>16</v>
      </c>
      <c r="E467" t="s">
        <v>1436</v>
      </c>
      <c r="F467" t="s">
        <v>11</v>
      </c>
      <c r="G467" t="s">
        <v>12</v>
      </c>
      <c r="H467" t="s">
        <v>31</v>
      </c>
    </row>
    <row r="468" spans="1:8" x14ac:dyDescent="0.3">
      <c r="A468" t="s">
        <v>1437</v>
      </c>
      <c r="B468" t="str">
        <f>TRIM(Customer_Dim!B468)</f>
        <v>Cynthia Parrish</v>
      </c>
      <c r="C468">
        <v>18</v>
      </c>
      <c r="D468" t="s">
        <v>9</v>
      </c>
      <c r="E468" t="s">
        <v>1439</v>
      </c>
      <c r="F468" t="s">
        <v>201</v>
      </c>
      <c r="G468" t="s">
        <v>12</v>
      </c>
      <c r="H468" t="s">
        <v>31</v>
      </c>
    </row>
    <row r="469" spans="1:8" x14ac:dyDescent="0.3">
      <c r="A469" t="s">
        <v>1440</v>
      </c>
      <c r="B469" t="str">
        <f>TRIM(Customer_Dim!B469)</f>
        <v>Michael Foley</v>
      </c>
      <c r="C469">
        <v>63</v>
      </c>
      <c r="D469" t="s">
        <v>16</v>
      </c>
      <c r="E469" t="s">
        <v>1442</v>
      </c>
      <c r="F469" t="s">
        <v>171</v>
      </c>
      <c r="G469" t="s">
        <v>12</v>
      </c>
      <c r="H469" t="s">
        <v>13</v>
      </c>
    </row>
    <row r="470" spans="1:8" x14ac:dyDescent="0.3">
      <c r="A470" t="s">
        <v>1443</v>
      </c>
      <c r="B470" t="str">
        <f>TRIM(Customer_Dim!B470)</f>
        <v>Gregory Curtis</v>
      </c>
      <c r="C470">
        <v>45</v>
      </c>
      <c r="D470" t="s">
        <v>9</v>
      </c>
      <c r="E470" t="s">
        <v>1445</v>
      </c>
      <c r="F470" t="s">
        <v>171</v>
      </c>
      <c r="G470" t="s">
        <v>12</v>
      </c>
      <c r="H470" t="s">
        <v>26</v>
      </c>
    </row>
    <row r="471" spans="1:8" x14ac:dyDescent="0.3">
      <c r="A471" t="s">
        <v>1446</v>
      </c>
      <c r="B471" t="str">
        <f>TRIM(Customer_Dim!B471)</f>
        <v>James Foster</v>
      </c>
      <c r="C471">
        <v>19</v>
      </c>
      <c r="D471" t="s">
        <v>9</v>
      </c>
      <c r="E471" t="s">
        <v>1448</v>
      </c>
      <c r="F471" t="s">
        <v>117</v>
      </c>
      <c r="G471" t="s">
        <v>12</v>
      </c>
      <c r="H471" t="s">
        <v>13</v>
      </c>
    </row>
    <row r="472" spans="1:8" x14ac:dyDescent="0.3">
      <c r="A472" t="s">
        <v>1449</v>
      </c>
      <c r="B472" t="str">
        <f>TRIM(Customer_Dim!B472)</f>
        <v>Manuel Fisher</v>
      </c>
      <c r="C472">
        <v>21</v>
      </c>
      <c r="D472" t="s">
        <v>16</v>
      </c>
      <c r="E472" t="s">
        <v>1451</v>
      </c>
      <c r="F472" t="s">
        <v>47</v>
      </c>
      <c r="G472" t="s">
        <v>12</v>
      </c>
      <c r="H472" t="s">
        <v>13</v>
      </c>
    </row>
    <row r="473" spans="1:8" x14ac:dyDescent="0.3">
      <c r="A473" t="s">
        <v>1452</v>
      </c>
      <c r="B473" t="str">
        <f>TRIM(Customer_Dim!B473)</f>
        <v>Debra Mccullough</v>
      </c>
      <c r="C473">
        <v>42</v>
      </c>
      <c r="D473" t="s">
        <v>9</v>
      </c>
      <c r="E473" t="s">
        <v>1454</v>
      </c>
      <c r="F473" t="s">
        <v>66</v>
      </c>
      <c r="G473" t="s">
        <v>12</v>
      </c>
      <c r="H473" t="s">
        <v>19</v>
      </c>
    </row>
    <row r="474" spans="1:8" x14ac:dyDescent="0.3">
      <c r="A474" t="s">
        <v>1455</v>
      </c>
      <c r="B474" t="str">
        <f>TRIM(Customer_Dim!B474)</f>
        <v>Philip Mendoza</v>
      </c>
      <c r="C474">
        <v>42</v>
      </c>
      <c r="D474" t="s">
        <v>9</v>
      </c>
      <c r="E474" t="s">
        <v>1457</v>
      </c>
      <c r="F474" t="s">
        <v>715</v>
      </c>
      <c r="G474" t="s">
        <v>12</v>
      </c>
      <c r="H474" t="s">
        <v>31</v>
      </c>
    </row>
    <row r="475" spans="1:8" x14ac:dyDescent="0.3">
      <c r="A475" t="s">
        <v>1458</v>
      </c>
      <c r="B475" t="str">
        <f>TRIM(Customer_Dim!B475)</f>
        <v>Laura Mathews</v>
      </c>
      <c r="C475">
        <v>53</v>
      </c>
      <c r="D475" t="s">
        <v>9</v>
      </c>
      <c r="E475" t="s">
        <v>1460</v>
      </c>
      <c r="F475" t="s">
        <v>324</v>
      </c>
      <c r="G475" t="s">
        <v>12</v>
      </c>
      <c r="H475" t="s">
        <v>26</v>
      </c>
    </row>
    <row r="476" spans="1:8" x14ac:dyDescent="0.3">
      <c r="A476" t="s">
        <v>1461</v>
      </c>
      <c r="B476" t="str">
        <f>TRIM(Customer_Dim!B476)</f>
        <v>Joshua Howard</v>
      </c>
      <c r="C476">
        <v>32</v>
      </c>
      <c r="D476" t="s">
        <v>16</v>
      </c>
      <c r="E476" t="s">
        <v>1463</v>
      </c>
      <c r="F476" t="s">
        <v>39</v>
      </c>
      <c r="G476" t="s">
        <v>12</v>
      </c>
      <c r="H476" t="s">
        <v>19</v>
      </c>
    </row>
    <row r="477" spans="1:8" x14ac:dyDescent="0.3">
      <c r="A477" t="s">
        <v>1464</v>
      </c>
      <c r="B477" t="str">
        <f>TRIM(Customer_Dim!B477)</f>
        <v>Barbara Berry</v>
      </c>
      <c r="C477">
        <v>18</v>
      </c>
      <c r="D477" t="s">
        <v>16</v>
      </c>
      <c r="E477" t="s">
        <v>395</v>
      </c>
      <c r="F477" t="s">
        <v>171</v>
      </c>
      <c r="G477" t="s">
        <v>12</v>
      </c>
      <c r="H477" t="s">
        <v>19</v>
      </c>
    </row>
    <row r="478" spans="1:8" x14ac:dyDescent="0.3">
      <c r="A478" t="s">
        <v>1466</v>
      </c>
      <c r="B478" t="str">
        <f>TRIM(Customer_Dim!B478)</f>
        <v>Elizabeth Foster</v>
      </c>
      <c r="C478">
        <v>33</v>
      </c>
      <c r="D478" t="s">
        <v>16</v>
      </c>
      <c r="E478" t="s">
        <v>1468</v>
      </c>
      <c r="F478" t="s">
        <v>96</v>
      </c>
      <c r="G478" t="s">
        <v>12</v>
      </c>
      <c r="H478" t="s">
        <v>13</v>
      </c>
    </row>
    <row r="479" spans="1:8" x14ac:dyDescent="0.3">
      <c r="A479" t="s">
        <v>1469</v>
      </c>
      <c r="B479" t="str">
        <f>TRIM(Customer_Dim!B479)</f>
        <v>Andrea Harris</v>
      </c>
      <c r="C479">
        <v>41</v>
      </c>
      <c r="D479" t="s">
        <v>16</v>
      </c>
      <c r="E479" t="s">
        <v>1471</v>
      </c>
      <c r="F479" t="s">
        <v>62</v>
      </c>
      <c r="G479" t="s">
        <v>12</v>
      </c>
      <c r="H479" t="s">
        <v>19</v>
      </c>
    </row>
    <row r="480" spans="1:8" x14ac:dyDescent="0.3">
      <c r="A480" t="s">
        <v>1472</v>
      </c>
      <c r="B480" t="str">
        <f>TRIM(Customer_Dim!B480)</f>
        <v>Earl Smith DDS</v>
      </c>
      <c r="C480">
        <v>59</v>
      </c>
      <c r="D480" t="s">
        <v>9</v>
      </c>
      <c r="E480" t="s">
        <v>1474</v>
      </c>
      <c r="F480" t="s">
        <v>39</v>
      </c>
      <c r="G480" t="s">
        <v>12</v>
      </c>
      <c r="H480" t="s">
        <v>13</v>
      </c>
    </row>
    <row r="481" spans="1:8" x14ac:dyDescent="0.3">
      <c r="A481" t="s">
        <v>1475</v>
      </c>
      <c r="B481" t="str">
        <f>TRIM(Customer_Dim!B481)</f>
        <v>Dylan Gutierrez</v>
      </c>
      <c r="C481">
        <v>40</v>
      </c>
      <c r="D481" t="s">
        <v>9</v>
      </c>
      <c r="E481" t="s">
        <v>1477</v>
      </c>
      <c r="F481" t="s">
        <v>43</v>
      </c>
      <c r="G481" t="s">
        <v>12</v>
      </c>
      <c r="H481" t="s">
        <v>26</v>
      </c>
    </row>
    <row r="482" spans="1:8" x14ac:dyDescent="0.3">
      <c r="A482" t="s">
        <v>1478</v>
      </c>
      <c r="B482" t="str">
        <f>TRIM(Customer_Dim!B482)</f>
        <v>Jordan Medina</v>
      </c>
      <c r="C482">
        <v>33</v>
      </c>
      <c r="D482" t="s">
        <v>9</v>
      </c>
      <c r="E482" t="s">
        <v>1480</v>
      </c>
      <c r="F482" t="s">
        <v>250</v>
      </c>
      <c r="G482" t="s">
        <v>12</v>
      </c>
      <c r="H482" t="s">
        <v>26</v>
      </c>
    </row>
    <row r="483" spans="1:8" x14ac:dyDescent="0.3">
      <c r="A483" t="s">
        <v>1481</v>
      </c>
      <c r="B483" t="str">
        <f>TRIM(Customer_Dim!B483)</f>
        <v>Bryan Tran</v>
      </c>
      <c r="C483">
        <v>21</v>
      </c>
      <c r="D483" t="s">
        <v>9</v>
      </c>
      <c r="E483" t="s">
        <v>1483</v>
      </c>
      <c r="F483" t="s">
        <v>81</v>
      </c>
      <c r="G483" t="s">
        <v>12</v>
      </c>
      <c r="H483" t="s">
        <v>13</v>
      </c>
    </row>
    <row r="484" spans="1:8" x14ac:dyDescent="0.3">
      <c r="A484" t="s">
        <v>1484</v>
      </c>
      <c r="B484" t="str">
        <f>TRIM(Customer_Dim!B484)</f>
        <v>Sheri Joyce</v>
      </c>
      <c r="C484">
        <v>26</v>
      </c>
      <c r="D484" t="s">
        <v>9</v>
      </c>
      <c r="E484" t="s">
        <v>1486</v>
      </c>
      <c r="F484" t="s">
        <v>588</v>
      </c>
      <c r="G484" t="s">
        <v>12</v>
      </c>
      <c r="H484" t="s">
        <v>19</v>
      </c>
    </row>
    <row r="485" spans="1:8" x14ac:dyDescent="0.3">
      <c r="A485" t="s">
        <v>1487</v>
      </c>
      <c r="B485" t="str">
        <f>TRIM(Customer_Dim!B485)</f>
        <v>Sarah Smith</v>
      </c>
      <c r="C485">
        <v>48</v>
      </c>
      <c r="D485" t="s">
        <v>9</v>
      </c>
      <c r="E485" t="s">
        <v>1488</v>
      </c>
      <c r="F485" t="s">
        <v>184</v>
      </c>
      <c r="G485" t="s">
        <v>12</v>
      </c>
      <c r="H485" t="s">
        <v>13</v>
      </c>
    </row>
    <row r="486" spans="1:8" x14ac:dyDescent="0.3">
      <c r="A486" t="s">
        <v>1489</v>
      </c>
      <c r="B486" t="str">
        <f>TRIM(Customer_Dim!B486)</f>
        <v>Jessica Castro</v>
      </c>
      <c r="C486">
        <v>32</v>
      </c>
      <c r="D486" t="s">
        <v>9</v>
      </c>
      <c r="E486" t="s">
        <v>1491</v>
      </c>
      <c r="F486" t="s">
        <v>715</v>
      </c>
      <c r="G486" t="s">
        <v>12</v>
      </c>
      <c r="H486" t="s">
        <v>26</v>
      </c>
    </row>
    <row r="487" spans="1:8" x14ac:dyDescent="0.3">
      <c r="A487" t="s">
        <v>1492</v>
      </c>
      <c r="B487" t="str">
        <f>TRIM(Customer_Dim!B487)</f>
        <v>Sara Ingram</v>
      </c>
      <c r="C487">
        <v>46</v>
      </c>
      <c r="D487" t="s">
        <v>16</v>
      </c>
      <c r="E487" t="s">
        <v>1494</v>
      </c>
      <c r="F487" t="s">
        <v>287</v>
      </c>
      <c r="G487" t="s">
        <v>12</v>
      </c>
      <c r="H487" t="s">
        <v>26</v>
      </c>
    </row>
    <row r="488" spans="1:8" x14ac:dyDescent="0.3">
      <c r="A488" t="s">
        <v>3969</v>
      </c>
      <c r="B488" t="str">
        <f>TRIM(Customer_Dim!B488)</f>
        <v>Eric Lee</v>
      </c>
      <c r="C488">
        <v>22</v>
      </c>
      <c r="D488" t="s">
        <v>16</v>
      </c>
      <c r="E488" t="s">
        <v>1497</v>
      </c>
      <c r="F488" t="s">
        <v>171</v>
      </c>
      <c r="G488" t="s">
        <v>12</v>
      </c>
      <c r="H488" t="s">
        <v>26</v>
      </c>
    </row>
    <row r="489" spans="1:8" x14ac:dyDescent="0.3">
      <c r="A489" t="s">
        <v>1498</v>
      </c>
      <c r="B489" t="str">
        <f>TRIM(Customer_Dim!B489)</f>
        <v>Amanda Medina</v>
      </c>
      <c r="C489">
        <v>36</v>
      </c>
      <c r="D489" t="s">
        <v>16</v>
      </c>
      <c r="E489" t="s">
        <v>1500</v>
      </c>
      <c r="F489" t="s">
        <v>117</v>
      </c>
      <c r="G489" t="s">
        <v>12</v>
      </c>
      <c r="H489" t="s">
        <v>19</v>
      </c>
    </row>
    <row r="490" spans="1:8" x14ac:dyDescent="0.3">
      <c r="A490" t="s">
        <v>1501</v>
      </c>
      <c r="B490" t="str">
        <f>TRIM(Customer_Dim!B490)</f>
        <v>Zachary Andrade</v>
      </c>
      <c r="C490">
        <v>23</v>
      </c>
      <c r="D490" t="s">
        <v>16</v>
      </c>
      <c r="E490" t="s">
        <v>1503</v>
      </c>
      <c r="F490" t="s">
        <v>30</v>
      </c>
      <c r="G490" t="s">
        <v>12</v>
      </c>
      <c r="H490" t="s">
        <v>19</v>
      </c>
    </row>
    <row r="491" spans="1:8" x14ac:dyDescent="0.3">
      <c r="A491" t="s">
        <v>1504</v>
      </c>
      <c r="B491" t="str">
        <f>TRIM(Customer_Dim!B491)</f>
        <v>Melinda Thomas</v>
      </c>
      <c r="C491">
        <v>42</v>
      </c>
      <c r="D491" t="s">
        <v>16</v>
      </c>
      <c r="E491" t="s">
        <v>1506</v>
      </c>
      <c r="F491" t="s">
        <v>254</v>
      </c>
      <c r="G491" t="s">
        <v>12</v>
      </c>
      <c r="H491" t="s">
        <v>31</v>
      </c>
    </row>
    <row r="492" spans="1:8" x14ac:dyDescent="0.3">
      <c r="A492" t="s">
        <v>1507</v>
      </c>
      <c r="B492" t="str">
        <f>TRIM(Customer_Dim!B492)</f>
        <v>Scott Harris</v>
      </c>
      <c r="C492">
        <v>23</v>
      </c>
      <c r="D492" t="s">
        <v>9</v>
      </c>
      <c r="E492" t="s">
        <v>1509</v>
      </c>
      <c r="F492" t="s">
        <v>140</v>
      </c>
      <c r="G492" t="s">
        <v>12</v>
      </c>
      <c r="H492" t="s">
        <v>19</v>
      </c>
    </row>
    <row r="493" spans="1:8" x14ac:dyDescent="0.3">
      <c r="A493" t="s">
        <v>3970</v>
      </c>
      <c r="B493" t="str">
        <f>TRIM(Customer_Dim!B493)</f>
        <v>Kaitlin Brown</v>
      </c>
      <c r="C493">
        <v>52</v>
      </c>
      <c r="D493" t="s">
        <v>16</v>
      </c>
      <c r="E493" t="s">
        <v>1512</v>
      </c>
      <c r="F493" t="s">
        <v>39</v>
      </c>
      <c r="G493" t="s">
        <v>12</v>
      </c>
      <c r="H493" t="s">
        <v>13</v>
      </c>
    </row>
    <row r="494" spans="1:8" x14ac:dyDescent="0.3">
      <c r="A494" t="s">
        <v>1513</v>
      </c>
      <c r="B494" t="str">
        <f>TRIM(Customer_Dim!B494)</f>
        <v>Darrell Miller</v>
      </c>
      <c r="C494">
        <v>59</v>
      </c>
      <c r="D494" t="s">
        <v>16</v>
      </c>
      <c r="E494" t="s">
        <v>1515</v>
      </c>
      <c r="F494" t="s">
        <v>250</v>
      </c>
      <c r="G494" t="s">
        <v>12</v>
      </c>
      <c r="H494" t="s">
        <v>19</v>
      </c>
    </row>
    <row r="495" spans="1:8" x14ac:dyDescent="0.3">
      <c r="A495" t="s">
        <v>1516</v>
      </c>
      <c r="B495" t="str">
        <f>TRIM(Customer_Dim!B495)</f>
        <v>Amanda Powell</v>
      </c>
      <c r="C495">
        <v>28</v>
      </c>
      <c r="D495" t="s">
        <v>9</v>
      </c>
      <c r="E495" t="s">
        <v>84</v>
      </c>
      <c r="F495" t="s">
        <v>22</v>
      </c>
      <c r="G495" t="s">
        <v>12</v>
      </c>
      <c r="H495" t="s">
        <v>31</v>
      </c>
    </row>
    <row r="496" spans="1:8" x14ac:dyDescent="0.3">
      <c r="A496" t="s">
        <v>1518</v>
      </c>
      <c r="B496" t="str">
        <f>TRIM(Customer_Dim!B496)</f>
        <v>Justin Lopez</v>
      </c>
      <c r="C496">
        <v>21</v>
      </c>
      <c r="D496" t="s">
        <v>9</v>
      </c>
      <c r="E496" t="s">
        <v>1520</v>
      </c>
      <c r="F496" t="s">
        <v>359</v>
      </c>
      <c r="G496" t="s">
        <v>12</v>
      </c>
      <c r="H496" t="s">
        <v>13</v>
      </c>
    </row>
    <row r="497" spans="1:8" x14ac:dyDescent="0.3">
      <c r="A497" t="s">
        <v>1521</v>
      </c>
      <c r="B497" t="str">
        <f>TRIM(Customer_Dim!B497)</f>
        <v>James Berger</v>
      </c>
      <c r="C497">
        <v>23</v>
      </c>
      <c r="D497" t="s">
        <v>16</v>
      </c>
      <c r="E497" t="s">
        <v>1523</v>
      </c>
      <c r="F497" t="s">
        <v>92</v>
      </c>
      <c r="G497" t="s">
        <v>12</v>
      </c>
      <c r="H497" t="s">
        <v>26</v>
      </c>
    </row>
    <row r="498" spans="1:8" x14ac:dyDescent="0.3">
      <c r="A498" t="s">
        <v>1524</v>
      </c>
      <c r="B498" t="str">
        <f>TRIM(Customer_Dim!B498)</f>
        <v>Christopher Ford</v>
      </c>
      <c r="C498">
        <v>56</v>
      </c>
      <c r="D498" t="s">
        <v>9</v>
      </c>
      <c r="E498" t="s">
        <v>1526</v>
      </c>
      <c r="F498" t="s">
        <v>25</v>
      </c>
      <c r="G498" t="s">
        <v>12</v>
      </c>
      <c r="H498" t="s">
        <v>26</v>
      </c>
    </row>
    <row r="499" spans="1:8" x14ac:dyDescent="0.3">
      <c r="A499" t="s">
        <v>1527</v>
      </c>
      <c r="B499" t="str">
        <f>TRIM(Customer_Dim!B499)</f>
        <v>Sarah Marsh</v>
      </c>
      <c r="C499">
        <v>47</v>
      </c>
      <c r="D499" t="s">
        <v>16</v>
      </c>
      <c r="E499" t="s">
        <v>1529</v>
      </c>
      <c r="F499" t="s">
        <v>58</v>
      </c>
      <c r="G499" t="s">
        <v>12</v>
      </c>
      <c r="H499" t="s">
        <v>13</v>
      </c>
    </row>
    <row r="500" spans="1:8" x14ac:dyDescent="0.3">
      <c r="A500" t="s">
        <v>1530</v>
      </c>
      <c r="B500" t="str">
        <f>TRIM(Customer_Dim!B500)</f>
        <v>Traci Gonzalez</v>
      </c>
      <c r="C500">
        <v>35</v>
      </c>
      <c r="D500" t="s">
        <v>9</v>
      </c>
      <c r="E500" t="s">
        <v>1532</v>
      </c>
      <c r="F500" t="s">
        <v>233</v>
      </c>
      <c r="G500" t="s">
        <v>12</v>
      </c>
      <c r="H500" t="s">
        <v>31</v>
      </c>
    </row>
    <row r="501" spans="1:8" x14ac:dyDescent="0.3">
      <c r="A501" t="s">
        <v>3971</v>
      </c>
      <c r="B501" t="str">
        <f>TRIM(Customer_Dim!B501)</f>
        <v>Philip Pennington</v>
      </c>
      <c r="C501">
        <v>27</v>
      </c>
      <c r="D501" t="s">
        <v>16</v>
      </c>
      <c r="E501" t="s">
        <v>1535</v>
      </c>
      <c r="F501" t="s">
        <v>35</v>
      </c>
      <c r="G501" t="s">
        <v>12</v>
      </c>
      <c r="H501" t="s">
        <v>19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C94B0-F5B8-4FFC-B9B8-829A7390B287}">
  <dimension ref="A1:H101"/>
  <sheetViews>
    <sheetView workbookViewId="0">
      <selection activeCell="J9" sqref="J9"/>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7" max="7" width="10.6640625" customWidth="1"/>
    <col min="8" max="8" width="14" style="5" customWidth="1"/>
  </cols>
  <sheetData>
    <row r="1" spans="1:8" x14ac:dyDescent="0.3">
      <c r="A1" s="3" t="s">
        <v>1536</v>
      </c>
      <c r="B1" s="3" t="s">
        <v>1537</v>
      </c>
      <c r="C1" s="3" t="s">
        <v>1538</v>
      </c>
      <c r="D1" s="3" t="s">
        <v>1539</v>
      </c>
      <c r="E1" s="3" t="s">
        <v>1540</v>
      </c>
      <c r="F1" s="3" t="s">
        <v>1541</v>
      </c>
      <c r="G1" s="3" t="s">
        <v>1542</v>
      </c>
      <c r="H1" s="4" t="s">
        <v>3972</v>
      </c>
    </row>
    <row r="2" spans="1:8" x14ac:dyDescent="0.3">
      <c r="A2" t="s">
        <v>1543</v>
      </c>
      <c r="B2" t="s">
        <v>3844</v>
      </c>
      <c r="C2" t="s">
        <v>1563</v>
      </c>
      <c r="D2" t="s">
        <v>3845</v>
      </c>
      <c r="E2" t="s">
        <v>1545</v>
      </c>
      <c r="F2">
        <f ca="1">IF(Product_Dim!D2="",MEDIAN(Product_Dim!D1:D101),ProductTbl[[#This Row],[Cost]])</f>
        <v>112.42</v>
      </c>
      <c r="G2">
        <v>416</v>
      </c>
      <c r="H2" s="6">
        <f>IF(G2="",MEDIAN(ProductTbl[Stock]),ProductTbl[[#This Row],[Stock]])</f>
        <v>416</v>
      </c>
    </row>
    <row r="3" spans="1:8" x14ac:dyDescent="0.3">
      <c r="A3" t="s">
        <v>1546</v>
      </c>
      <c r="B3" t="s">
        <v>3846</v>
      </c>
      <c r="C3" t="s">
        <v>1547</v>
      </c>
      <c r="D3" t="s">
        <v>3847</v>
      </c>
      <c r="E3" t="s">
        <v>1548</v>
      </c>
      <c r="F3">
        <f ca="1">IF(Product_Dim!D3="",MEDIAN(Product_Dim!D2:D102),ProductTbl[[#This Row],[Cost]])</f>
        <v>342.56</v>
      </c>
      <c r="G3">
        <v>181</v>
      </c>
      <c r="H3" s="6">
        <f>IF(G3="",MEDIAN(ProductTbl[Stock]),ProductTbl[[#This Row],[Stock]])</f>
        <v>181</v>
      </c>
    </row>
    <row r="4" spans="1:8" x14ac:dyDescent="0.3">
      <c r="A4" t="s">
        <v>1549</v>
      </c>
      <c r="B4" t="s">
        <v>3848</v>
      </c>
      <c r="C4" t="s">
        <v>1547</v>
      </c>
      <c r="D4" t="s">
        <v>3849</v>
      </c>
      <c r="E4" t="s">
        <v>1550</v>
      </c>
      <c r="F4">
        <f ca="1">IF(Product_Dim!D4="",MEDIAN(Product_Dim!D3:D103),ProductTbl[[#This Row],[Cost]])</f>
        <v>243.7</v>
      </c>
      <c r="G4">
        <v>352</v>
      </c>
      <c r="H4" s="6">
        <f>IF(G4="",MEDIAN(ProductTbl[Stock]),ProductTbl[[#This Row],[Stock]])</f>
        <v>352</v>
      </c>
    </row>
    <row r="5" spans="1:8" x14ac:dyDescent="0.3">
      <c r="A5" t="s">
        <v>1551</v>
      </c>
      <c r="B5" t="s">
        <v>3850</v>
      </c>
      <c r="C5" t="s">
        <v>1547</v>
      </c>
      <c r="D5" t="s">
        <v>3849</v>
      </c>
      <c r="E5" t="s">
        <v>1552</v>
      </c>
      <c r="F5">
        <f ca="1">IF(Product_Dim!D5="",MEDIAN(Product_Dim!D4:D104),ProductTbl[[#This Row],[Cost]])</f>
        <v>364.67</v>
      </c>
      <c r="G5">
        <v>452</v>
      </c>
      <c r="H5" s="6">
        <f>IF(G5="",MEDIAN(ProductTbl[Stock]),ProductTbl[[#This Row],[Stock]])</f>
        <v>452</v>
      </c>
    </row>
    <row r="6" spans="1:8" x14ac:dyDescent="0.3">
      <c r="A6" t="s">
        <v>1553</v>
      </c>
      <c r="B6" t="s">
        <v>3851</v>
      </c>
      <c r="C6" t="s">
        <v>1547</v>
      </c>
      <c r="D6" t="s">
        <v>3852</v>
      </c>
      <c r="E6" t="s">
        <v>1554</v>
      </c>
      <c r="F6">
        <f ca="1">IF(Product_Dim!D6="",MEDIAN(Product_Dim!D5:D105),ProductTbl[[#This Row],[Cost]])</f>
        <v>306.45999999999998</v>
      </c>
      <c r="G6">
        <v>487</v>
      </c>
      <c r="H6" s="6">
        <f>IF(G6="",MEDIAN(ProductTbl[Stock]),ProductTbl[[#This Row],[Stock]])</f>
        <v>487</v>
      </c>
    </row>
    <row r="7" spans="1:8" x14ac:dyDescent="0.3">
      <c r="A7" t="s">
        <v>1555</v>
      </c>
      <c r="B7" t="s">
        <v>3853</v>
      </c>
      <c r="C7" t="s">
        <v>1547</v>
      </c>
      <c r="D7" t="s">
        <v>3854</v>
      </c>
      <c r="E7" t="s">
        <v>1556</v>
      </c>
      <c r="F7">
        <f ca="1">IF(Product_Dim!D7="",MEDIAN(Product_Dim!D6:D106),ProductTbl[[#This Row],[Cost]])</f>
        <v>261</v>
      </c>
      <c r="G7">
        <v>59</v>
      </c>
      <c r="H7" s="6">
        <f>IF(G7="",MEDIAN(ProductTbl[Stock]),ProductTbl[[#This Row],[Stock]])</f>
        <v>59</v>
      </c>
    </row>
    <row r="8" spans="1:8" x14ac:dyDescent="0.3">
      <c r="A8" t="s">
        <v>1557</v>
      </c>
      <c r="B8" t="s">
        <v>3855</v>
      </c>
      <c r="C8" t="s">
        <v>1558</v>
      </c>
      <c r="D8" t="s">
        <v>3856</v>
      </c>
      <c r="E8" t="s">
        <v>1559</v>
      </c>
      <c r="F8">
        <f ca="1">IF(Product_Dim!D8="",MEDIAN(Product_Dim!D7:D107),ProductTbl[[#This Row],[Cost]])</f>
        <v>312.8</v>
      </c>
      <c r="G8">
        <v>350</v>
      </c>
      <c r="H8" s="6">
        <f>IF(G8="",MEDIAN(ProductTbl[Stock]),ProductTbl[[#This Row],[Stock]])</f>
        <v>350</v>
      </c>
    </row>
    <row r="9" spans="1:8" x14ac:dyDescent="0.3">
      <c r="A9" t="s">
        <v>1560</v>
      </c>
      <c r="B9" t="s">
        <v>3857</v>
      </c>
      <c r="C9" t="s">
        <v>1544</v>
      </c>
      <c r="D9" t="s">
        <v>3858</v>
      </c>
      <c r="E9" t="s">
        <v>1561</v>
      </c>
      <c r="F9">
        <f ca="1">IF(Product_Dim!D9="",MEDIAN(Product_Dim!D8:D108),ProductTbl[[#This Row],[Cost]])</f>
        <v>218.86</v>
      </c>
      <c r="G9">
        <v>170</v>
      </c>
      <c r="H9" s="6">
        <f>IF(G9="",MEDIAN(ProductTbl[Stock]),ProductTbl[[#This Row],[Stock]])</f>
        <v>170</v>
      </c>
    </row>
    <row r="10" spans="1:8" x14ac:dyDescent="0.3">
      <c r="A10" t="s">
        <v>1562</v>
      </c>
      <c r="B10" t="s">
        <v>3859</v>
      </c>
      <c r="C10" t="s">
        <v>1563</v>
      </c>
      <c r="D10" t="s">
        <v>3860</v>
      </c>
      <c r="E10" t="s">
        <v>1564</v>
      </c>
      <c r="F10">
        <f ca="1">IF(Product_Dim!D10="",MEDIAN(Product_Dim!D9:D109),ProductTbl[[#This Row],[Cost]])</f>
        <v>439.07</v>
      </c>
      <c r="G10">
        <v>142</v>
      </c>
      <c r="H10" s="6">
        <f>IF(G10="",MEDIAN(ProductTbl[Stock]),ProductTbl[[#This Row],[Stock]])</f>
        <v>142</v>
      </c>
    </row>
    <row r="11" spans="1:8" x14ac:dyDescent="0.3">
      <c r="A11" t="s">
        <v>1565</v>
      </c>
      <c r="B11" t="s">
        <v>3861</v>
      </c>
      <c r="C11" t="s">
        <v>1566</v>
      </c>
      <c r="D11" t="s">
        <v>3862</v>
      </c>
      <c r="E11" t="s">
        <v>1567</v>
      </c>
      <c r="F11">
        <f ca="1">IF(Product_Dim!D11="",MEDIAN(Product_Dim!D10:D110),ProductTbl[[#This Row],[Cost]])</f>
        <v>495.72</v>
      </c>
      <c r="G11">
        <v>323</v>
      </c>
      <c r="H11" s="6">
        <f>IF(G11="",MEDIAN(ProductTbl[Stock]),ProductTbl[[#This Row],[Stock]])</f>
        <v>323</v>
      </c>
    </row>
    <row r="12" spans="1:8" x14ac:dyDescent="0.3">
      <c r="A12" t="s">
        <v>1568</v>
      </c>
      <c r="B12" t="s">
        <v>3863</v>
      </c>
      <c r="C12" t="s">
        <v>1544</v>
      </c>
      <c r="D12" t="s">
        <v>3864</v>
      </c>
      <c r="E12" t="s">
        <v>1569</v>
      </c>
      <c r="F12">
        <f ca="1">IF(Product_Dim!D12="",MEDIAN(Product_Dim!D11:D111),ProductTbl[[#This Row],[Cost]])</f>
        <v>298.86</v>
      </c>
      <c r="G12">
        <v>308</v>
      </c>
      <c r="H12" s="6">
        <f>IF(G12="",MEDIAN(ProductTbl[Stock]),ProductTbl[[#This Row],[Stock]])</f>
        <v>308</v>
      </c>
    </row>
    <row r="13" spans="1:8" x14ac:dyDescent="0.3">
      <c r="A13" t="s">
        <v>1570</v>
      </c>
      <c r="B13" t="s">
        <v>3865</v>
      </c>
      <c r="C13" t="s">
        <v>1563</v>
      </c>
      <c r="D13" t="s">
        <v>3854</v>
      </c>
      <c r="E13" t="s">
        <v>1571</v>
      </c>
      <c r="F13">
        <f ca="1">IF(Product_Dim!D13="",MEDIAN(Product_Dim!D12:D112),ProductTbl[[#This Row],[Cost]])</f>
        <v>449.4</v>
      </c>
      <c r="H13" s="6">
        <f>IF(G13="",MEDIAN(ProductTbl[Stock]),ProductTbl[[#This Row],[Stock]])</f>
        <v>276</v>
      </c>
    </row>
    <row r="14" spans="1:8" x14ac:dyDescent="0.3">
      <c r="A14" t="s">
        <v>1572</v>
      </c>
      <c r="B14" t="s">
        <v>3866</v>
      </c>
      <c r="C14" t="s">
        <v>1558</v>
      </c>
      <c r="D14" t="s">
        <v>3867</v>
      </c>
      <c r="E14" t="s">
        <v>1573</v>
      </c>
      <c r="F14">
        <f ca="1">IF(Product_Dim!D14="",MEDIAN(Product_Dim!D13:D113),ProductTbl[[#This Row],[Cost]])</f>
        <v>115.82</v>
      </c>
      <c r="G14">
        <v>460</v>
      </c>
      <c r="H14" s="6">
        <f>IF(G14="",MEDIAN(ProductTbl[Stock]),ProductTbl[[#This Row],[Stock]])</f>
        <v>460</v>
      </c>
    </row>
    <row r="15" spans="1:8" x14ac:dyDescent="0.3">
      <c r="A15" t="s">
        <v>1574</v>
      </c>
      <c r="B15" t="s">
        <v>3868</v>
      </c>
      <c r="C15" t="s">
        <v>1563</v>
      </c>
      <c r="D15" t="s">
        <v>3854</v>
      </c>
      <c r="E15" t="s">
        <v>1575</v>
      </c>
      <c r="F15">
        <f ca="1">IF(Product_Dim!D15="",MEDIAN(Product_Dim!D14:D114),ProductTbl[[#This Row],[Cost]])</f>
        <v>242.23</v>
      </c>
      <c r="G15">
        <v>453</v>
      </c>
      <c r="H15" s="6">
        <f>IF(G15="",MEDIAN(ProductTbl[Stock]),ProductTbl[[#This Row],[Stock]])</f>
        <v>453</v>
      </c>
    </row>
    <row r="16" spans="1:8" x14ac:dyDescent="0.3">
      <c r="A16" t="s">
        <v>1576</v>
      </c>
      <c r="B16" t="s">
        <v>3869</v>
      </c>
      <c r="C16" t="s">
        <v>1544</v>
      </c>
      <c r="D16" t="s">
        <v>3870</v>
      </c>
      <c r="E16" t="s">
        <v>1577</v>
      </c>
      <c r="F16">
        <f ca="1">IF(Product_Dim!D16="",MEDIAN(Product_Dim!D15:D115),ProductTbl[[#This Row],[Cost]])</f>
        <v>48.01</v>
      </c>
      <c r="G16">
        <v>439</v>
      </c>
      <c r="H16" s="6">
        <f>IF(G16="",MEDIAN(ProductTbl[Stock]),ProductTbl[[#This Row],[Stock]])</f>
        <v>439</v>
      </c>
    </row>
    <row r="17" spans="1:8" x14ac:dyDescent="0.3">
      <c r="A17" t="s">
        <v>1578</v>
      </c>
      <c r="B17" t="s">
        <v>3871</v>
      </c>
      <c r="C17" t="s">
        <v>1563</v>
      </c>
      <c r="D17" t="s">
        <v>3872</v>
      </c>
      <c r="E17" t="s">
        <v>1579</v>
      </c>
      <c r="F17">
        <f ca="1">IF(Product_Dim!D17="",MEDIAN(Product_Dim!D16:D116),ProductTbl[[#This Row],[Cost]])</f>
        <v>465.34</v>
      </c>
      <c r="G17">
        <v>301</v>
      </c>
      <c r="H17" s="6">
        <f>IF(G17="",MEDIAN(ProductTbl[Stock]),ProductTbl[[#This Row],[Stock]])</f>
        <v>301</v>
      </c>
    </row>
    <row r="18" spans="1:8" x14ac:dyDescent="0.3">
      <c r="A18" t="s">
        <v>1580</v>
      </c>
      <c r="B18" t="s">
        <v>3873</v>
      </c>
      <c r="C18" t="s">
        <v>1558</v>
      </c>
      <c r="D18" t="s">
        <v>3874</v>
      </c>
      <c r="E18" t="s">
        <v>1581</v>
      </c>
      <c r="F18">
        <f ca="1">IF(Product_Dim!D18="",MEDIAN(Product_Dim!D17:D117),ProductTbl[[#This Row],[Cost]])</f>
        <v>337.42</v>
      </c>
      <c r="G18">
        <v>256</v>
      </c>
      <c r="H18" s="6">
        <f>IF(G18="",MEDIAN(ProductTbl[Stock]),ProductTbl[[#This Row],[Stock]])</f>
        <v>256</v>
      </c>
    </row>
    <row r="19" spans="1:8" x14ac:dyDescent="0.3">
      <c r="A19" t="s">
        <v>1582</v>
      </c>
      <c r="B19" t="s">
        <v>3875</v>
      </c>
      <c r="C19" t="s">
        <v>1566</v>
      </c>
      <c r="D19" t="s">
        <v>3854</v>
      </c>
      <c r="E19" t="s">
        <v>1583</v>
      </c>
      <c r="F19">
        <f ca="1">IF(Product_Dim!D19="",MEDIAN(Product_Dim!D18:D118),ProductTbl[[#This Row],[Cost]])</f>
        <v>144.53</v>
      </c>
      <c r="G19">
        <v>367</v>
      </c>
      <c r="H19" s="6">
        <f>IF(G19="",MEDIAN(ProductTbl[Stock]),ProductTbl[[#This Row],[Stock]])</f>
        <v>367</v>
      </c>
    </row>
    <row r="20" spans="1:8" x14ac:dyDescent="0.3">
      <c r="A20" t="s">
        <v>1584</v>
      </c>
      <c r="B20" t="s">
        <v>3876</v>
      </c>
      <c r="C20" t="s">
        <v>1547</v>
      </c>
      <c r="D20" t="s">
        <v>3852</v>
      </c>
      <c r="E20" t="s">
        <v>1585</v>
      </c>
      <c r="F20">
        <f ca="1">IF(Product_Dim!D20="",MEDIAN(Product_Dim!D19:D119),ProductTbl[[#This Row],[Cost]])</f>
        <v>220.95499999999998</v>
      </c>
      <c r="G20">
        <v>343</v>
      </c>
      <c r="H20" s="6">
        <f>IF(G20="",MEDIAN(ProductTbl[Stock]),ProductTbl[[#This Row],[Stock]])</f>
        <v>343</v>
      </c>
    </row>
    <row r="21" spans="1:8" x14ac:dyDescent="0.3">
      <c r="A21" t="s">
        <v>1586</v>
      </c>
      <c r="B21" t="s">
        <v>3877</v>
      </c>
      <c r="C21" t="s">
        <v>1566</v>
      </c>
      <c r="D21" t="s">
        <v>3878</v>
      </c>
      <c r="E21" t="s">
        <v>1587</v>
      </c>
      <c r="F21">
        <f ca="1">IF(Product_Dim!D21="",MEDIAN(Product_Dim!D20:D120),ProductTbl[[#This Row],[Cost]])</f>
        <v>21.34</v>
      </c>
      <c r="G21">
        <v>65</v>
      </c>
      <c r="H21" s="6">
        <f>IF(G21="",MEDIAN(ProductTbl[Stock]),ProductTbl[[#This Row],[Stock]])</f>
        <v>65</v>
      </c>
    </row>
    <row r="22" spans="1:8" x14ac:dyDescent="0.3">
      <c r="A22" t="s">
        <v>1588</v>
      </c>
      <c r="B22" t="s">
        <v>3879</v>
      </c>
      <c r="C22" t="s">
        <v>1566</v>
      </c>
      <c r="D22" t="s">
        <v>3854</v>
      </c>
      <c r="E22" t="s">
        <v>1589</v>
      </c>
      <c r="F22">
        <f ca="1">IF(Product_Dim!D22="",MEDIAN(Product_Dim!D21:D121),ProductTbl[[#This Row],[Cost]])</f>
        <v>131.51</v>
      </c>
      <c r="H22" s="6">
        <f>IF(G22="",MEDIAN(ProductTbl[Stock]),ProductTbl[[#This Row],[Stock]])</f>
        <v>276</v>
      </c>
    </row>
    <row r="23" spans="1:8" x14ac:dyDescent="0.3">
      <c r="A23" t="s">
        <v>1590</v>
      </c>
      <c r="B23" t="s">
        <v>3880</v>
      </c>
      <c r="C23" t="s">
        <v>1544</v>
      </c>
      <c r="D23" t="s">
        <v>3881</v>
      </c>
      <c r="E23" t="s">
        <v>1591</v>
      </c>
      <c r="F23">
        <f ca="1">IF(Product_Dim!D23="",MEDIAN(Product_Dim!D22:D122),ProductTbl[[#This Row],[Cost]])</f>
        <v>123.46</v>
      </c>
      <c r="G23">
        <v>76</v>
      </c>
      <c r="H23" s="6">
        <f>IF(G23="",MEDIAN(ProductTbl[Stock]),ProductTbl[[#This Row],[Stock]])</f>
        <v>76</v>
      </c>
    </row>
    <row r="24" spans="1:8" x14ac:dyDescent="0.3">
      <c r="A24" t="s">
        <v>1592</v>
      </c>
      <c r="B24" t="s">
        <v>3882</v>
      </c>
      <c r="C24" t="s">
        <v>1566</v>
      </c>
      <c r="D24" t="s">
        <v>3878</v>
      </c>
      <c r="E24" t="s">
        <v>1593</v>
      </c>
      <c r="F24">
        <f ca="1">IF(Product_Dim!D24="",MEDIAN(Product_Dim!D23:D123),ProductTbl[[#This Row],[Cost]])</f>
        <v>484.62</v>
      </c>
      <c r="G24">
        <v>432</v>
      </c>
      <c r="H24" s="6">
        <f>IF(G24="",MEDIAN(ProductTbl[Stock]),ProductTbl[[#This Row],[Stock]])</f>
        <v>432</v>
      </c>
    </row>
    <row r="25" spans="1:8" x14ac:dyDescent="0.3">
      <c r="A25" t="s">
        <v>1594</v>
      </c>
      <c r="B25" t="s">
        <v>3883</v>
      </c>
      <c r="C25" t="s">
        <v>1547</v>
      </c>
      <c r="D25" t="s">
        <v>3847</v>
      </c>
      <c r="E25" t="s">
        <v>1595</v>
      </c>
      <c r="F25">
        <f ca="1">IF(Product_Dim!D25="",MEDIAN(Product_Dim!D24:D124),ProductTbl[[#This Row],[Cost]])</f>
        <v>234.57999999999998</v>
      </c>
      <c r="G25">
        <v>360</v>
      </c>
      <c r="H25" s="6">
        <f>IF(G25="",MEDIAN(ProductTbl[Stock]),ProductTbl[[#This Row],[Stock]])</f>
        <v>360</v>
      </c>
    </row>
    <row r="26" spans="1:8" x14ac:dyDescent="0.3">
      <c r="A26" t="s">
        <v>1596</v>
      </c>
      <c r="B26" t="s">
        <v>3884</v>
      </c>
      <c r="C26" t="s">
        <v>1566</v>
      </c>
      <c r="D26" t="s">
        <v>3885</v>
      </c>
      <c r="E26" t="s">
        <v>1597</v>
      </c>
      <c r="F26">
        <f ca="1">IF(Product_Dim!D26="",MEDIAN(Product_Dim!D25:D125),ProductTbl[[#This Row],[Cost]])</f>
        <v>166.06</v>
      </c>
      <c r="G26">
        <v>340</v>
      </c>
      <c r="H26" s="6">
        <f>IF(G26="",MEDIAN(ProductTbl[Stock]),ProductTbl[[#This Row],[Stock]])</f>
        <v>340</v>
      </c>
    </row>
    <row r="27" spans="1:8" x14ac:dyDescent="0.3">
      <c r="A27" t="s">
        <v>1598</v>
      </c>
      <c r="B27" t="s">
        <v>3886</v>
      </c>
      <c r="C27" t="s">
        <v>1547</v>
      </c>
      <c r="D27" t="s">
        <v>3854</v>
      </c>
      <c r="E27" t="s">
        <v>1599</v>
      </c>
      <c r="F27">
        <f ca="1">IF(Product_Dim!D27="",MEDIAN(Product_Dim!D26:D126),ProductTbl[[#This Row],[Cost]])</f>
        <v>174.02</v>
      </c>
      <c r="G27">
        <v>268</v>
      </c>
      <c r="H27" s="6">
        <f>IF(G27="",MEDIAN(ProductTbl[Stock]),ProductTbl[[#This Row],[Stock]])</f>
        <v>268</v>
      </c>
    </row>
    <row r="28" spans="1:8" x14ac:dyDescent="0.3">
      <c r="A28" t="s">
        <v>1600</v>
      </c>
      <c r="B28" t="s">
        <v>3887</v>
      </c>
      <c r="C28" t="s">
        <v>1563</v>
      </c>
      <c r="D28" t="s">
        <v>3860</v>
      </c>
      <c r="E28" t="s">
        <v>1601</v>
      </c>
      <c r="F28">
        <f ca="1">IF(Product_Dim!D28="",MEDIAN(Product_Dim!D27:D127),ProductTbl[[#This Row],[Cost]])</f>
        <v>322.41000000000003</v>
      </c>
      <c r="G28">
        <v>213</v>
      </c>
      <c r="H28" s="6">
        <f>IF(G28="",MEDIAN(ProductTbl[Stock]),ProductTbl[[#This Row],[Stock]])</f>
        <v>213</v>
      </c>
    </row>
    <row r="29" spans="1:8" x14ac:dyDescent="0.3">
      <c r="A29" t="s">
        <v>1602</v>
      </c>
      <c r="B29" t="s">
        <v>3888</v>
      </c>
      <c r="C29" t="s">
        <v>1544</v>
      </c>
      <c r="D29" t="s">
        <v>3870</v>
      </c>
      <c r="E29" t="s">
        <v>1603</v>
      </c>
      <c r="F29">
        <f ca="1">IF(Product_Dim!D29="",MEDIAN(Product_Dim!D28:D128),ProductTbl[[#This Row],[Cost]])</f>
        <v>240.63</v>
      </c>
      <c r="G29">
        <v>378</v>
      </c>
      <c r="H29" s="6">
        <f>IF(G29="",MEDIAN(ProductTbl[Stock]),ProductTbl[[#This Row],[Stock]])</f>
        <v>378</v>
      </c>
    </row>
    <row r="30" spans="1:8" x14ac:dyDescent="0.3">
      <c r="A30" t="s">
        <v>1604</v>
      </c>
      <c r="B30" t="s">
        <v>3889</v>
      </c>
      <c r="C30" t="s">
        <v>1566</v>
      </c>
      <c r="D30" t="s">
        <v>3854</v>
      </c>
      <c r="E30" t="s">
        <v>1605</v>
      </c>
      <c r="F30">
        <f ca="1">IF(Product_Dim!D30="",MEDIAN(Product_Dim!D29:D129),ProductTbl[[#This Row],[Cost]])</f>
        <v>38.76</v>
      </c>
      <c r="G30">
        <v>137</v>
      </c>
      <c r="H30" s="6">
        <f>IF(G30="",MEDIAN(ProductTbl[Stock]),ProductTbl[[#This Row],[Stock]])</f>
        <v>137</v>
      </c>
    </row>
    <row r="31" spans="1:8" x14ac:dyDescent="0.3">
      <c r="A31" t="s">
        <v>1606</v>
      </c>
      <c r="B31" t="s">
        <v>3890</v>
      </c>
      <c r="C31" t="s">
        <v>1544</v>
      </c>
      <c r="D31" t="s">
        <v>3870</v>
      </c>
      <c r="E31" t="s">
        <v>1607</v>
      </c>
      <c r="F31">
        <f ca="1">IF(Product_Dim!D31="",MEDIAN(Product_Dim!D30:D130),ProductTbl[[#This Row],[Cost]])</f>
        <v>218.48</v>
      </c>
      <c r="G31">
        <v>276</v>
      </c>
      <c r="H31" s="6">
        <f>IF(G31="",MEDIAN(ProductTbl[Stock]),ProductTbl[[#This Row],[Stock]])</f>
        <v>276</v>
      </c>
    </row>
    <row r="32" spans="1:8" x14ac:dyDescent="0.3">
      <c r="A32" t="s">
        <v>1608</v>
      </c>
      <c r="B32" t="s">
        <v>3891</v>
      </c>
      <c r="C32" t="s">
        <v>1544</v>
      </c>
      <c r="D32" t="s">
        <v>3864</v>
      </c>
      <c r="E32" t="s">
        <v>1609</v>
      </c>
      <c r="F32">
        <f ca="1">IF(Product_Dim!D32="",MEDIAN(Product_Dim!D31:D131),ProductTbl[[#This Row],[Cost]])</f>
        <v>19.52</v>
      </c>
      <c r="G32">
        <v>57</v>
      </c>
      <c r="H32" s="6">
        <f>IF(G32="",MEDIAN(ProductTbl[Stock]),ProductTbl[[#This Row],[Stock]])</f>
        <v>57</v>
      </c>
    </row>
    <row r="33" spans="1:8" x14ac:dyDescent="0.3">
      <c r="A33" t="s">
        <v>1610</v>
      </c>
      <c r="B33" t="s">
        <v>3892</v>
      </c>
      <c r="C33" t="s">
        <v>1566</v>
      </c>
      <c r="D33" t="s">
        <v>3893</v>
      </c>
      <c r="E33" t="s">
        <v>1611</v>
      </c>
      <c r="F33">
        <f ca="1">IF(Product_Dim!D33="",MEDIAN(Product_Dim!D32:D132),ProductTbl[[#This Row],[Cost]])</f>
        <v>204.39</v>
      </c>
      <c r="G33">
        <v>281</v>
      </c>
      <c r="H33" s="6">
        <f>IF(G33="",MEDIAN(ProductTbl[Stock]),ProductTbl[[#This Row],[Stock]])</f>
        <v>281</v>
      </c>
    </row>
    <row r="34" spans="1:8" x14ac:dyDescent="0.3">
      <c r="A34" t="s">
        <v>1612</v>
      </c>
      <c r="B34" t="s">
        <v>3894</v>
      </c>
      <c r="C34" t="s">
        <v>1558</v>
      </c>
      <c r="D34" t="s">
        <v>3856</v>
      </c>
      <c r="E34" t="s">
        <v>1613</v>
      </c>
      <c r="F34">
        <f ca="1">IF(Product_Dim!D34="",MEDIAN(Product_Dim!D33:D133),ProductTbl[[#This Row],[Cost]])</f>
        <v>283.83</v>
      </c>
      <c r="G34">
        <v>244</v>
      </c>
      <c r="H34" s="6">
        <f>IF(G34="",MEDIAN(ProductTbl[Stock]),ProductTbl[[#This Row],[Stock]])</f>
        <v>244</v>
      </c>
    </row>
    <row r="35" spans="1:8" x14ac:dyDescent="0.3">
      <c r="A35" t="s">
        <v>1614</v>
      </c>
      <c r="B35" t="s">
        <v>3895</v>
      </c>
      <c r="C35" t="s">
        <v>1544</v>
      </c>
      <c r="D35" t="s">
        <v>3870</v>
      </c>
      <c r="E35" t="s">
        <v>1615</v>
      </c>
      <c r="F35">
        <f ca="1">IF(Product_Dim!D35="",MEDIAN(Product_Dim!D34:D134),ProductTbl[[#This Row],[Cost]])</f>
        <v>179.77</v>
      </c>
      <c r="G35">
        <v>305</v>
      </c>
      <c r="H35" s="6">
        <f>IF(G35="",MEDIAN(ProductTbl[Stock]),ProductTbl[[#This Row],[Stock]])</f>
        <v>305</v>
      </c>
    </row>
    <row r="36" spans="1:8" x14ac:dyDescent="0.3">
      <c r="A36" t="s">
        <v>1616</v>
      </c>
      <c r="B36" t="s">
        <v>3896</v>
      </c>
      <c r="C36" t="s">
        <v>1563</v>
      </c>
      <c r="D36" t="s">
        <v>3845</v>
      </c>
      <c r="E36" t="s">
        <v>1617</v>
      </c>
      <c r="F36">
        <f ca="1">IF(Product_Dim!D36="",MEDIAN(Product_Dim!D35:D135),ProductTbl[[#This Row],[Cost]])</f>
        <v>419.28</v>
      </c>
      <c r="G36">
        <v>86</v>
      </c>
      <c r="H36" s="6">
        <f>IF(G36="",MEDIAN(ProductTbl[Stock]),ProductTbl[[#This Row],[Stock]])</f>
        <v>86</v>
      </c>
    </row>
    <row r="37" spans="1:8" x14ac:dyDescent="0.3">
      <c r="A37" t="s">
        <v>1618</v>
      </c>
      <c r="B37" t="s">
        <v>3897</v>
      </c>
      <c r="C37" t="s">
        <v>1544</v>
      </c>
      <c r="D37" t="s">
        <v>3858</v>
      </c>
      <c r="E37" t="s">
        <v>1619</v>
      </c>
      <c r="F37">
        <f ca="1">IF(Product_Dim!D37="",MEDIAN(Product_Dim!D36:D136),ProductTbl[[#This Row],[Cost]])</f>
        <v>382.22</v>
      </c>
      <c r="G37">
        <v>329</v>
      </c>
      <c r="H37" s="6">
        <f>IF(G37="",MEDIAN(ProductTbl[Stock]),ProductTbl[[#This Row],[Stock]])</f>
        <v>329</v>
      </c>
    </row>
    <row r="38" spans="1:8" x14ac:dyDescent="0.3">
      <c r="A38" t="s">
        <v>1620</v>
      </c>
      <c r="B38" t="s">
        <v>3898</v>
      </c>
      <c r="C38" t="s">
        <v>1547</v>
      </c>
      <c r="D38" t="s">
        <v>3847</v>
      </c>
      <c r="E38" t="s">
        <v>1621</v>
      </c>
      <c r="F38">
        <f ca="1">IF(Product_Dim!D38="",MEDIAN(Product_Dim!D37:D137),ProductTbl[[#This Row],[Cost]])</f>
        <v>223.43</v>
      </c>
      <c r="G38">
        <v>154</v>
      </c>
      <c r="H38" s="6">
        <f>IF(G38="",MEDIAN(ProductTbl[Stock]),ProductTbl[[#This Row],[Stock]])</f>
        <v>154</v>
      </c>
    </row>
    <row r="39" spans="1:8" x14ac:dyDescent="0.3">
      <c r="A39" t="s">
        <v>1622</v>
      </c>
      <c r="B39" t="s">
        <v>3899</v>
      </c>
      <c r="C39" t="s">
        <v>1547</v>
      </c>
      <c r="D39" t="s">
        <v>3900</v>
      </c>
      <c r="E39" t="s">
        <v>1623</v>
      </c>
      <c r="F39">
        <f ca="1">IF(Product_Dim!D39="",MEDIAN(Product_Dim!D38:D138),ProductTbl[[#This Row],[Cost]])</f>
        <v>353.47</v>
      </c>
      <c r="G39">
        <v>214</v>
      </c>
      <c r="H39" s="6">
        <f>IF(G39="",MEDIAN(ProductTbl[Stock]),ProductTbl[[#This Row],[Stock]])</f>
        <v>214</v>
      </c>
    </row>
    <row r="40" spans="1:8" x14ac:dyDescent="0.3">
      <c r="A40" t="s">
        <v>1624</v>
      </c>
      <c r="B40" t="s">
        <v>3901</v>
      </c>
      <c r="C40" t="s">
        <v>1566</v>
      </c>
      <c r="D40" t="s">
        <v>3885</v>
      </c>
      <c r="E40" t="s">
        <v>1625</v>
      </c>
      <c r="F40">
        <f ca="1">IF(Product_Dim!D40="",MEDIAN(Product_Dim!D39:D139),ProductTbl[[#This Row],[Cost]])</f>
        <v>135.61000000000001</v>
      </c>
      <c r="G40">
        <v>394</v>
      </c>
      <c r="H40" s="6">
        <f>IF(G40="",MEDIAN(ProductTbl[Stock]),ProductTbl[[#This Row],[Stock]])</f>
        <v>394</v>
      </c>
    </row>
    <row r="41" spans="1:8" x14ac:dyDescent="0.3">
      <c r="A41" t="s">
        <v>1626</v>
      </c>
      <c r="B41" t="s">
        <v>3902</v>
      </c>
      <c r="C41" t="s">
        <v>1563</v>
      </c>
      <c r="D41" t="s">
        <v>3903</v>
      </c>
      <c r="E41" t="s">
        <v>1627</v>
      </c>
      <c r="F41">
        <f ca="1">IF(Product_Dim!D41="",MEDIAN(Product_Dim!D40:D140),ProductTbl[[#This Row],[Cost]])</f>
        <v>326.06</v>
      </c>
      <c r="G41">
        <v>301</v>
      </c>
      <c r="H41" s="6">
        <f>IF(G41="",MEDIAN(ProductTbl[Stock]),ProductTbl[[#This Row],[Stock]])</f>
        <v>301</v>
      </c>
    </row>
    <row r="42" spans="1:8" x14ac:dyDescent="0.3">
      <c r="A42" t="s">
        <v>1628</v>
      </c>
      <c r="B42" t="s">
        <v>3904</v>
      </c>
      <c r="C42" t="s">
        <v>1563</v>
      </c>
      <c r="D42" t="s">
        <v>3860</v>
      </c>
      <c r="E42" t="s">
        <v>1629</v>
      </c>
      <c r="F42">
        <f ca="1">IF(Product_Dim!D42="",MEDIAN(Product_Dim!D41:D141),ProductTbl[[#This Row],[Cost]])</f>
        <v>38.520000000000003</v>
      </c>
      <c r="G42">
        <v>378</v>
      </c>
      <c r="H42" s="6">
        <f>IF(G42="",MEDIAN(ProductTbl[Stock]),ProductTbl[[#This Row],[Stock]])</f>
        <v>378</v>
      </c>
    </row>
    <row r="43" spans="1:8" x14ac:dyDescent="0.3">
      <c r="A43" t="s">
        <v>1630</v>
      </c>
      <c r="B43" t="s">
        <v>3905</v>
      </c>
      <c r="C43" t="s">
        <v>1566</v>
      </c>
      <c r="D43" t="s">
        <v>3862</v>
      </c>
      <c r="E43" t="s">
        <v>1631</v>
      </c>
      <c r="F43">
        <f ca="1">IF(Product_Dim!D43="",MEDIAN(Product_Dim!D42:D142),ProductTbl[[#This Row],[Cost]])</f>
        <v>313.26</v>
      </c>
      <c r="G43">
        <v>369</v>
      </c>
      <c r="H43" s="6">
        <f>IF(G43="",MEDIAN(ProductTbl[Stock]),ProductTbl[[#This Row],[Stock]])</f>
        <v>369</v>
      </c>
    </row>
    <row r="44" spans="1:8" x14ac:dyDescent="0.3">
      <c r="A44" t="s">
        <v>1632</v>
      </c>
      <c r="B44" t="s">
        <v>3906</v>
      </c>
      <c r="C44" t="s">
        <v>1563</v>
      </c>
      <c r="D44" t="s">
        <v>3854</v>
      </c>
      <c r="E44" t="s">
        <v>1633</v>
      </c>
      <c r="F44">
        <f ca="1">IF(Product_Dim!D44="",MEDIAN(Product_Dim!D43:D143),ProductTbl[[#This Row],[Cost]])</f>
        <v>450.71</v>
      </c>
      <c r="G44">
        <v>389</v>
      </c>
      <c r="H44" s="6">
        <f>IF(G44="",MEDIAN(ProductTbl[Stock]),ProductTbl[[#This Row],[Stock]])</f>
        <v>389</v>
      </c>
    </row>
    <row r="45" spans="1:8" x14ac:dyDescent="0.3">
      <c r="A45" t="s">
        <v>1634</v>
      </c>
      <c r="B45" t="s">
        <v>3907</v>
      </c>
      <c r="C45" t="s">
        <v>1563</v>
      </c>
      <c r="D45" t="s">
        <v>3845</v>
      </c>
      <c r="E45" t="s">
        <v>1635</v>
      </c>
      <c r="F45">
        <f ca="1">IF(Product_Dim!D45="",MEDIAN(Product_Dim!D44:D144),ProductTbl[[#This Row],[Cost]])</f>
        <v>253.33</v>
      </c>
      <c r="G45">
        <v>266</v>
      </c>
      <c r="H45" s="6">
        <f>IF(G45="",MEDIAN(ProductTbl[Stock]),ProductTbl[[#This Row],[Stock]])</f>
        <v>266</v>
      </c>
    </row>
    <row r="46" spans="1:8" x14ac:dyDescent="0.3">
      <c r="A46" t="s">
        <v>1636</v>
      </c>
      <c r="B46" t="s">
        <v>3908</v>
      </c>
      <c r="C46" t="s">
        <v>1566</v>
      </c>
      <c r="D46" t="s">
        <v>3862</v>
      </c>
      <c r="E46" t="s">
        <v>1637</v>
      </c>
      <c r="F46">
        <f ca="1">IF(Product_Dim!D46="",MEDIAN(Product_Dim!D45:D145),ProductTbl[[#This Row],[Cost]])</f>
        <v>167.12</v>
      </c>
      <c r="G46">
        <v>316</v>
      </c>
      <c r="H46" s="6">
        <f>IF(G46="",MEDIAN(ProductTbl[Stock]),ProductTbl[[#This Row],[Stock]])</f>
        <v>316</v>
      </c>
    </row>
    <row r="47" spans="1:8" x14ac:dyDescent="0.3">
      <c r="A47" t="s">
        <v>1638</v>
      </c>
      <c r="B47" t="s">
        <v>3909</v>
      </c>
      <c r="C47" t="s">
        <v>1566</v>
      </c>
      <c r="D47" t="s">
        <v>3893</v>
      </c>
      <c r="E47" t="s">
        <v>1639</v>
      </c>
      <c r="F47">
        <f ca="1">IF(Product_Dim!D47="",MEDIAN(Product_Dim!D46:D146),ProductTbl[[#This Row],[Cost]])</f>
        <v>318.91000000000003</v>
      </c>
      <c r="G47">
        <v>114</v>
      </c>
      <c r="H47" s="6">
        <f>IF(G47="",MEDIAN(ProductTbl[Stock]),ProductTbl[[#This Row],[Stock]])</f>
        <v>114</v>
      </c>
    </row>
    <row r="48" spans="1:8" x14ac:dyDescent="0.3">
      <c r="A48" t="s">
        <v>1640</v>
      </c>
      <c r="B48" t="s">
        <v>3910</v>
      </c>
      <c r="C48" t="s">
        <v>1547</v>
      </c>
      <c r="D48" t="s">
        <v>3849</v>
      </c>
      <c r="E48" t="s">
        <v>1641</v>
      </c>
      <c r="F48">
        <f ca="1">IF(Product_Dim!D48="",MEDIAN(Product_Dim!D47:D147),ProductTbl[[#This Row],[Cost]])</f>
        <v>167.34</v>
      </c>
      <c r="G48">
        <v>296</v>
      </c>
      <c r="H48" s="6">
        <f>IF(G48="",MEDIAN(ProductTbl[Stock]),ProductTbl[[#This Row],[Stock]])</f>
        <v>296</v>
      </c>
    </row>
    <row r="49" spans="1:8" x14ac:dyDescent="0.3">
      <c r="A49" t="s">
        <v>1642</v>
      </c>
      <c r="B49" t="s">
        <v>3911</v>
      </c>
      <c r="C49" t="s">
        <v>1558</v>
      </c>
      <c r="D49" t="s">
        <v>3912</v>
      </c>
      <c r="E49" t="s">
        <v>1643</v>
      </c>
      <c r="F49">
        <f ca="1">IF(Product_Dim!D49="",MEDIAN(Product_Dim!D48:D148),ProductTbl[[#This Row],[Cost]])</f>
        <v>234.57999999999998</v>
      </c>
      <c r="G49">
        <v>431</v>
      </c>
      <c r="H49" s="6">
        <f>IF(G49="",MEDIAN(ProductTbl[Stock]),ProductTbl[[#This Row],[Stock]])</f>
        <v>431</v>
      </c>
    </row>
    <row r="50" spans="1:8" x14ac:dyDescent="0.3">
      <c r="A50" t="s">
        <v>1644</v>
      </c>
      <c r="B50" t="s">
        <v>3913</v>
      </c>
      <c r="C50" t="s">
        <v>1563</v>
      </c>
      <c r="D50" t="s">
        <v>3854</v>
      </c>
      <c r="E50" t="s">
        <v>1645</v>
      </c>
      <c r="F50">
        <f ca="1">IF(Product_Dim!D50="",MEDIAN(Product_Dim!D49:D149),ProductTbl[[#This Row],[Cost]])</f>
        <v>177.98</v>
      </c>
      <c r="G50">
        <v>103</v>
      </c>
      <c r="H50" s="6">
        <f>IF(G50="",MEDIAN(ProductTbl[Stock]),ProductTbl[[#This Row],[Stock]])</f>
        <v>103</v>
      </c>
    </row>
    <row r="51" spans="1:8" x14ac:dyDescent="0.3">
      <c r="A51" t="s">
        <v>1646</v>
      </c>
      <c r="B51" t="s">
        <v>3914</v>
      </c>
      <c r="C51" t="s">
        <v>1558</v>
      </c>
      <c r="D51" t="s">
        <v>3915</v>
      </c>
      <c r="E51" t="s">
        <v>1647</v>
      </c>
      <c r="F51">
        <f ca="1">IF(Product_Dim!D51="",MEDIAN(Product_Dim!D50:D150),ProductTbl[[#This Row],[Cost]])</f>
        <v>43.29</v>
      </c>
      <c r="G51">
        <v>267</v>
      </c>
      <c r="H51" s="6">
        <f>IF(G51="",MEDIAN(ProductTbl[Stock]),ProductTbl[[#This Row],[Stock]])</f>
        <v>267</v>
      </c>
    </row>
    <row r="52" spans="1:8" x14ac:dyDescent="0.3">
      <c r="A52" t="s">
        <v>1648</v>
      </c>
      <c r="B52" t="s">
        <v>3916</v>
      </c>
      <c r="C52" t="s">
        <v>1566</v>
      </c>
      <c r="D52" t="s">
        <v>3862</v>
      </c>
      <c r="E52" t="s">
        <v>1649</v>
      </c>
      <c r="F52">
        <f ca="1">IF(Product_Dim!D52="",MEDIAN(Product_Dim!D51:D151),ProductTbl[[#This Row],[Cost]])</f>
        <v>190.29</v>
      </c>
      <c r="G52">
        <v>260</v>
      </c>
      <c r="H52" s="6">
        <f>IF(G52="",MEDIAN(ProductTbl[Stock]),ProductTbl[[#This Row],[Stock]])</f>
        <v>260</v>
      </c>
    </row>
    <row r="53" spans="1:8" x14ac:dyDescent="0.3">
      <c r="A53" t="s">
        <v>1650</v>
      </c>
      <c r="B53" t="s">
        <v>3917</v>
      </c>
      <c r="C53" t="s">
        <v>1563</v>
      </c>
      <c r="D53" t="s">
        <v>3854</v>
      </c>
      <c r="E53" t="s">
        <v>1651</v>
      </c>
      <c r="F53">
        <f ca="1">IF(Product_Dim!D53="",MEDIAN(Product_Dim!D52:D152),ProductTbl[[#This Row],[Cost]])</f>
        <v>88.49</v>
      </c>
      <c r="G53">
        <v>246</v>
      </c>
      <c r="H53" s="6">
        <f>IF(G53="",MEDIAN(ProductTbl[Stock]),ProductTbl[[#This Row],[Stock]])</f>
        <v>246</v>
      </c>
    </row>
    <row r="54" spans="1:8" x14ac:dyDescent="0.3">
      <c r="A54" t="s">
        <v>1652</v>
      </c>
      <c r="B54" t="s">
        <v>3918</v>
      </c>
      <c r="C54" t="s">
        <v>1566</v>
      </c>
      <c r="D54" t="s">
        <v>3893</v>
      </c>
      <c r="E54" t="s">
        <v>1653</v>
      </c>
      <c r="F54">
        <f ca="1">IF(Product_Dim!D54="",MEDIAN(Product_Dim!D53:D153),ProductTbl[[#This Row],[Cost]])</f>
        <v>212.26</v>
      </c>
      <c r="G54">
        <v>82</v>
      </c>
      <c r="H54" s="6">
        <f>IF(G54="",MEDIAN(ProductTbl[Stock]),ProductTbl[[#This Row],[Stock]])</f>
        <v>82</v>
      </c>
    </row>
    <row r="55" spans="1:8" x14ac:dyDescent="0.3">
      <c r="A55" t="s">
        <v>1654</v>
      </c>
      <c r="B55" t="s">
        <v>3919</v>
      </c>
      <c r="C55" t="s">
        <v>1547</v>
      </c>
      <c r="D55" t="s">
        <v>3852</v>
      </c>
      <c r="E55" t="s">
        <v>1655</v>
      </c>
      <c r="F55">
        <f ca="1">IF(Product_Dim!D55="",MEDIAN(Product_Dim!D54:D154),ProductTbl[[#This Row],[Cost]])</f>
        <v>386.56</v>
      </c>
      <c r="G55">
        <v>125</v>
      </c>
      <c r="H55" s="6">
        <f>IF(G55="",MEDIAN(ProductTbl[Stock]),ProductTbl[[#This Row],[Stock]])</f>
        <v>125</v>
      </c>
    </row>
    <row r="56" spans="1:8" x14ac:dyDescent="0.3">
      <c r="A56" t="s">
        <v>1656</v>
      </c>
      <c r="B56" t="s">
        <v>3920</v>
      </c>
      <c r="C56" t="s">
        <v>1566</v>
      </c>
      <c r="D56" t="s">
        <v>3854</v>
      </c>
      <c r="E56" t="s">
        <v>1657</v>
      </c>
      <c r="F56">
        <f ca="1">IF(Product_Dim!D56="",MEDIAN(Product_Dim!D55:D155),ProductTbl[[#This Row],[Cost]])</f>
        <v>434.84</v>
      </c>
      <c r="G56">
        <v>185</v>
      </c>
      <c r="H56" s="6">
        <f>IF(G56="",MEDIAN(ProductTbl[Stock]),ProductTbl[[#This Row],[Stock]])</f>
        <v>185</v>
      </c>
    </row>
    <row r="57" spans="1:8" x14ac:dyDescent="0.3">
      <c r="A57" t="s">
        <v>1658</v>
      </c>
      <c r="B57" t="s">
        <v>3921</v>
      </c>
      <c r="C57" t="s">
        <v>1544</v>
      </c>
      <c r="D57" t="s">
        <v>3870</v>
      </c>
      <c r="E57" t="s">
        <v>1659</v>
      </c>
      <c r="F57">
        <f ca="1">IF(Product_Dim!D57="",MEDIAN(Product_Dim!D56:D156),ProductTbl[[#This Row],[Cost]])</f>
        <v>81.75</v>
      </c>
      <c r="H57" s="6">
        <f>IF(G57="",MEDIAN(ProductTbl[Stock]),ProductTbl[[#This Row],[Stock]])</f>
        <v>276</v>
      </c>
    </row>
    <row r="58" spans="1:8" x14ac:dyDescent="0.3">
      <c r="A58" t="s">
        <v>1660</v>
      </c>
      <c r="B58" t="s">
        <v>3922</v>
      </c>
      <c r="C58" t="s">
        <v>1544</v>
      </c>
      <c r="D58" t="s">
        <v>3870</v>
      </c>
      <c r="E58" t="s">
        <v>1661</v>
      </c>
      <c r="F58">
        <f ca="1">IF(Product_Dim!D58="",MEDIAN(Product_Dim!D57:D157),ProductTbl[[#This Row],[Cost]])</f>
        <v>461.47</v>
      </c>
      <c r="G58">
        <v>190</v>
      </c>
      <c r="H58" s="6">
        <f>IF(G58="",MEDIAN(ProductTbl[Stock]),ProductTbl[[#This Row],[Stock]])</f>
        <v>190</v>
      </c>
    </row>
    <row r="59" spans="1:8" x14ac:dyDescent="0.3">
      <c r="A59" t="s">
        <v>1662</v>
      </c>
      <c r="B59" t="s">
        <v>3923</v>
      </c>
      <c r="C59" t="s">
        <v>1566</v>
      </c>
      <c r="D59" t="s">
        <v>3862</v>
      </c>
      <c r="E59" t="s">
        <v>1663</v>
      </c>
      <c r="F59">
        <f ca="1">IF(Product_Dim!D59="",MEDIAN(Product_Dim!D58:D158),ProductTbl[[#This Row],[Cost]])</f>
        <v>30.62</v>
      </c>
      <c r="G59">
        <v>138</v>
      </c>
      <c r="H59" s="6">
        <f>IF(G59="",MEDIAN(ProductTbl[Stock]),ProductTbl[[#This Row],[Stock]])</f>
        <v>138</v>
      </c>
    </row>
    <row r="60" spans="1:8" x14ac:dyDescent="0.3">
      <c r="A60" t="s">
        <v>1664</v>
      </c>
      <c r="B60" t="s">
        <v>3924</v>
      </c>
      <c r="C60" t="s">
        <v>1547</v>
      </c>
      <c r="D60" t="s">
        <v>3854</v>
      </c>
      <c r="E60" t="s">
        <v>1665</v>
      </c>
      <c r="F60">
        <f ca="1">IF(Product_Dim!D60="",MEDIAN(Product_Dim!D59:D159),ProductTbl[[#This Row],[Cost]])</f>
        <v>113.83</v>
      </c>
      <c r="G60">
        <v>485</v>
      </c>
      <c r="H60" s="6">
        <f>IF(G60="",MEDIAN(ProductTbl[Stock]),ProductTbl[[#This Row],[Stock]])</f>
        <v>485</v>
      </c>
    </row>
    <row r="61" spans="1:8" x14ac:dyDescent="0.3">
      <c r="A61" t="s">
        <v>1666</v>
      </c>
      <c r="B61" t="s">
        <v>3925</v>
      </c>
      <c r="C61" t="s">
        <v>1558</v>
      </c>
      <c r="D61" t="s">
        <v>3867</v>
      </c>
      <c r="E61" t="s">
        <v>1667</v>
      </c>
      <c r="F61">
        <f ca="1">IF(Product_Dim!D61="",MEDIAN(Product_Dim!D60:D160),ProductTbl[[#This Row],[Cost]])</f>
        <v>17.309999999999999</v>
      </c>
      <c r="G61">
        <v>399</v>
      </c>
      <c r="H61" s="6">
        <f>IF(G61="",MEDIAN(ProductTbl[Stock]),ProductTbl[[#This Row],[Stock]])</f>
        <v>399</v>
      </c>
    </row>
    <row r="62" spans="1:8" x14ac:dyDescent="0.3">
      <c r="A62" t="s">
        <v>1668</v>
      </c>
      <c r="B62" t="s">
        <v>3926</v>
      </c>
      <c r="C62" t="s">
        <v>1558</v>
      </c>
      <c r="D62" t="s">
        <v>3915</v>
      </c>
      <c r="E62" t="s">
        <v>1669</v>
      </c>
      <c r="F62">
        <f ca="1">IF(Product_Dim!D62="",MEDIAN(Product_Dim!D61:D161),ProductTbl[[#This Row],[Cost]])</f>
        <v>482.75</v>
      </c>
      <c r="G62">
        <v>444</v>
      </c>
      <c r="H62" s="6">
        <f>IF(G62="",MEDIAN(ProductTbl[Stock]),ProductTbl[[#This Row],[Stock]])</f>
        <v>444</v>
      </c>
    </row>
    <row r="63" spans="1:8" x14ac:dyDescent="0.3">
      <c r="A63" t="s">
        <v>1670</v>
      </c>
      <c r="B63" t="s">
        <v>3927</v>
      </c>
      <c r="C63" t="s">
        <v>1566</v>
      </c>
      <c r="D63" t="s">
        <v>3878</v>
      </c>
      <c r="E63" t="s">
        <v>1671</v>
      </c>
      <c r="F63">
        <f ca="1">IF(Product_Dim!D63="",MEDIAN(Product_Dim!D62:D162),ProductTbl[[#This Row],[Cost]])</f>
        <v>103.45</v>
      </c>
      <c r="G63">
        <v>465</v>
      </c>
      <c r="H63" s="6">
        <f>IF(G63="",MEDIAN(ProductTbl[Stock]),ProductTbl[[#This Row],[Stock]])</f>
        <v>465</v>
      </c>
    </row>
    <row r="64" spans="1:8" x14ac:dyDescent="0.3">
      <c r="A64" t="s">
        <v>1672</v>
      </c>
      <c r="B64" t="s">
        <v>3928</v>
      </c>
      <c r="C64" t="s">
        <v>1563</v>
      </c>
      <c r="D64" t="s">
        <v>3845</v>
      </c>
      <c r="E64" t="s">
        <v>1673</v>
      </c>
      <c r="F64">
        <f ca="1">IF(Product_Dim!D64="",MEDIAN(Product_Dim!D63:D163),ProductTbl[[#This Row],[Cost]])</f>
        <v>86.42</v>
      </c>
      <c r="G64">
        <v>222</v>
      </c>
      <c r="H64" s="6">
        <f>IF(G64="",MEDIAN(ProductTbl[Stock]),ProductTbl[[#This Row],[Stock]])</f>
        <v>222</v>
      </c>
    </row>
    <row r="65" spans="1:8" x14ac:dyDescent="0.3">
      <c r="A65" t="s">
        <v>1674</v>
      </c>
      <c r="B65" t="s">
        <v>3929</v>
      </c>
      <c r="C65" t="s">
        <v>1558</v>
      </c>
      <c r="D65" t="s">
        <v>3856</v>
      </c>
      <c r="E65" t="s">
        <v>1675</v>
      </c>
      <c r="F65">
        <f ca="1">IF(Product_Dim!D65="",MEDIAN(Product_Dim!D64:D164),ProductTbl[[#This Row],[Cost]])</f>
        <v>266.86</v>
      </c>
      <c r="G65">
        <v>458</v>
      </c>
      <c r="H65" s="6">
        <f>IF(G65="",MEDIAN(ProductTbl[Stock]),ProductTbl[[#This Row],[Stock]])</f>
        <v>458</v>
      </c>
    </row>
    <row r="66" spans="1:8" x14ac:dyDescent="0.3">
      <c r="A66" t="s">
        <v>1676</v>
      </c>
      <c r="B66" t="s">
        <v>3930</v>
      </c>
      <c r="C66" t="s">
        <v>1558</v>
      </c>
      <c r="D66" t="s">
        <v>3912</v>
      </c>
      <c r="E66" t="s">
        <v>1677</v>
      </c>
      <c r="F66">
        <f ca="1">IF(Product_Dim!D66="",MEDIAN(Product_Dim!D65:D165),ProductTbl[[#This Row],[Cost]])</f>
        <v>299.11</v>
      </c>
      <c r="G66">
        <v>118</v>
      </c>
      <c r="H66" s="6">
        <f>IF(G66="",MEDIAN(ProductTbl[Stock]),ProductTbl[[#This Row],[Stock]])</f>
        <v>118</v>
      </c>
    </row>
    <row r="67" spans="1:8" x14ac:dyDescent="0.3">
      <c r="A67" t="s">
        <v>1678</v>
      </c>
      <c r="B67" t="s">
        <v>3931</v>
      </c>
      <c r="C67" t="s">
        <v>1566</v>
      </c>
      <c r="D67" t="s">
        <v>3862</v>
      </c>
      <c r="E67" t="s">
        <v>1679</v>
      </c>
      <c r="F67">
        <f ca="1">IF(Product_Dim!D67="",MEDIAN(Product_Dim!D66:D166),ProductTbl[[#This Row],[Cost]])</f>
        <v>240.63</v>
      </c>
      <c r="G67">
        <v>423</v>
      </c>
      <c r="H67" s="6">
        <f>IF(G67="",MEDIAN(ProductTbl[Stock]),ProductTbl[[#This Row],[Stock]])</f>
        <v>423</v>
      </c>
    </row>
    <row r="68" spans="1:8" x14ac:dyDescent="0.3">
      <c r="A68" t="s">
        <v>1680</v>
      </c>
      <c r="B68" t="s">
        <v>3932</v>
      </c>
      <c r="C68" t="s">
        <v>1558</v>
      </c>
      <c r="D68" t="s">
        <v>3867</v>
      </c>
      <c r="E68" t="s">
        <v>1681</v>
      </c>
      <c r="F68">
        <f ca="1">IF(Product_Dim!D68="",MEDIAN(Product_Dim!D67:D167),ProductTbl[[#This Row],[Cost]])</f>
        <v>340.39</v>
      </c>
      <c r="G68">
        <v>177</v>
      </c>
      <c r="H68" s="6">
        <f>IF(G68="",MEDIAN(ProductTbl[Stock]),ProductTbl[[#This Row],[Stock]])</f>
        <v>177</v>
      </c>
    </row>
    <row r="69" spans="1:8" x14ac:dyDescent="0.3">
      <c r="A69" t="s">
        <v>1682</v>
      </c>
      <c r="B69" t="s">
        <v>3933</v>
      </c>
      <c r="C69" t="s">
        <v>1563</v>
      </c>
      <c r="D69" t="s">
        <v>3854</v>
      </c>
      <c r="E69" t="s">
        <v>1683</v>
      </c>
      <c r="F69">
        <f ca="1">IF(Product_Dim!D69="",MEDIAN(Product_Dim!D68:D168),ProductTbl[[#This Row],[Cost]])</f>
        <v>349.17</v>
      </c>
      <c r="G69">
        <v>476</v>
      </c>
      <c r="H69" s="6">
        <f>IF(G69="",MEDIAN(ProductTbl[Stock]),ProductTbl[[#This Row],[Stock]])</f>
        <v>476</v>
      </c>
    </row>
    <row r="70" spans="1:8" x14ac:dyDescent="0.3">
      <c r="A70" t="s">
        <v>1684</v>
      </c>
      <c r="B70" t="s">
        <v>3934</v>
      </c>
      <c r="C70" t="s">
        <v>1544</v>
      </c>
      <c r="D70" t="s">
        <v>3935</v>
      </c>
      <c r="E70" t="s">
        <v>1685</v>
      </c>
      <c r="F70">
        <f ca="1">IF(Product_Dim!D70="",MEDIAN(Product_Dim!D69:D169),ProductTbl[[#This Row],[Cost]])</f>
        <v>243.7</v>
      </c>
      <c r="G70">
        <v>130</v>
      </c>
      <c r="H70" s="6">
        <f>IF(G70="",MEDIAN(ProductTbl[Stock]),ProductTbl[[#This Row],[Stock]])</f>
        <v>130</v>
      </c>
    </row>
    <row r="71" spans="1:8" x14ac:dyDescent="0.3">
      <c r="A71" t="s">
        <v>1686</v>
      </c>
      <c r="B71" t="s">
        <v>3936</v>
      </c>
      <c r="C71" t="s">
        <v>1547</v>
      </c>
      <c r="D71" t="s">
        <v>3852</v>
      </c>
      <c r="E71" t="s">
        <v>1687</v>
      </c>
      <c r="F71">
        <f ca="1">IF(Product_Dim!D71="",MEDIAN(Product_Dim!D70:D170),ProductTbl[[#This Row],[Cost]])</f>
        <v>218.22</v>
      </c>
      <c r="G71">
        <v>224</v>
      </c>
      <c r="H71" s="6">
        <f>IF(G71="",MEDIAN(ProductTbl[Stock]),ProductTbl[[#This Row],[Stock]])</f>
        <v>224</v>
      </c>
    </row>
    <row r="72" spans="1:8" x14ac:dyDescent="0.3">
      <c r="A72" t="s">
        <v>1688</v>
      </c>
      <c r="B72" t="s">
        <v>3937</v>
      </c>
      <c r="C72" t="s">
        <v>1544</v>
      </c>
      <c r="D72" t="s">
        <v>3881</v>
      </c>
      <c r="E72" t="s">
        <v>1689</v>
      </c>
      <c r="F72">
        <f ca="1">IF(Product_Dim!D72="",MEDIAN(Product_Dim!D71:D171),ProductTbl[[#This Row],[Cost]])</f>
        <v>138.05000000000001</v>
      </c>
      <c r="G72">
        <v>89</v>
      </c>
      <c r="H72" s="6">
        <f>IF(G72="",MEDIAN(ProductTbl[Stock]),ProductTbl[[#This Row],[Stock]])</f>
        <v>89</v>
      </c>
    </row>
    <row r="73" spans="1:8" x14ac:dyDescent="0.3">
      <c r="A73" t="s">
        <v>1690</v>
      </c>
      <c r="B73" t="s">
        <v>3938</v>
      </c>
      <c r="C73" t="s">
        <v>1558</v>
      </c>
      <c r="D73" t="s">
        <v>3867</v>
      </c>
      <c r="E73" t="s">
        <v>1691</v>
      </c>
      <c r="F73">
        <f ca="1">IF(Product_Dim!D73="",MEDIAN(Product_Dim!D72:D172),ProductTbl[[#This Row],[Cost]])</f>
        <v>214.32</v>
      </c>
      <c r="G73">
        <v>383</v>
      </c>
      <c r="H73" s="6">
        <f>IF(G73="",MEDIAN(ProductTbl[Stock]),ProductTbl[[#This Row],[Stock]])</f>
        <v>383</v>
      </c>
    </row>
    <row r="74" spans="1:8" x14ac:dyDescent="0.3">
      <c r="A74" t="s">
        <v>1692</v>
      </c>
      <c r="B74" t="s">
        <v>3939</v>
      </c>
      <c r="C74" t="s">
        <v>1566</v>
      </c>
      <c r="D74" t="s">
        <v>3862</v>
      </c>
      <c r="E74" t="s">
        <v>1693</v>
      </c>
      <c r="F74">
        <f ca="1">IF(Product_Dim!D74="",MEDIAN(Product_Dim!D73:D173),ProductTbl[[#This Row],[Cost]])</f>
        <v>477.61</v>
      </c>
      <c r="G74">
        <v>300</v>
      </c>
      <c r="H74" s="6">
        <f>IF(G74="",MEDIAN(ProductTbl[Stock]),ProductTbl[[#This Row],[Stock]])</f>
        <v>300</v>
      </c>
    </row>
    <row r="75" spans="1:8" x14ac:dyDescent="0.3">
      <c r="A75" t="s">
        <v>1694</v>
      </c>
      <c r="B75" t="s">
        <v>3940</v>
      </c>
      <c r="C75" t="s">
        <v>1566</v>
      </c>
      <c r="D75" t="s">
        <v>3893</v>
      </c>
      <c r="E75" t="s">
        <v>1695</v>
      </c>
      <c r="F75">
        <f ca="1">IF(Product_Dim!D75="",MEDIAN(Product_Dim!D74:D174),ProductTbl[[#This Row],[Cost]])</f>
        <v>107.06</v>
      </c>
      <c r="G75">
        <v>359</v>
      </c>
      <c r="H75" s="6">
        <f>IF(G75="",MEDIAN(ProductTbl[Stock]),ProductTbl[[#This Row],[Stock]])</f>
        <v>359</v>
      </c>
    </row>
    <row r="76" spans="1:8" x14ac:dyDescent="0.3">
      <c r="A76" t="s">
        <v>1696</v>
      </c>
      <c r="B76" t="s">
        <v>3941</v>
      </c>
      <c r="C76" t="s">
        <v>1563</v>
      </c>
      <c r="D76" t="s">
        <v>3860</v>
      </c>
      <c r="E76" t="s">
        <v>1697</v>
      </c>
      <c r="F76">
        <f ca="1">IF(Product_Dim!D76="",MEDIAN(Product_Dim!D75:D175),ProductTbl[[#This Row],[Cost]])</f>
        <v>403.71</v>
      </c>
      <c r="G76">
        <v>159</v>
      </c>
      <c r="H76" s="6">
        <f>IF(G76="",MEDIAN(ProductTbl[Stock]),ProductTbl[[#This Row],[Stock]])</f>
        <v>159</v>
      </c>
    </row>
    <row r="77" spans="1:8" x14ac:dyDescent="0.3">
      <c r="A77" t="s">
        <v>1698</v>
      </c>
      <c r="B77" t="s">
        <v>3942</v>
      </c>
      <c r="C77" t="s">
        <v>1547</v>
      </c>
      <c r="D77" t="s">
        <v>3900</v>
      </c>
      <c r="E77" t="s">
        <v>1699</v>
      </c>
      <c r="F77">
        <f ca="1">IF(Product_Dim!D77="",MEDIAN(Product_Dim!D76:D176),ProductTbl[[#This Row],[Cost]])</f>
        <v>158.13999999999999</v>
      </c>
      <c r="G77">
        <v>82</v>
      </c>
      <c r="H77" s="6">
        <f>IF(G77="",MEDIAN(ProductTbl[Stock]),ProductTbl[[#This Row],[Stock]])</f>
        <v>82</v>
      </c>
    </row>
    <row r="78" spans="1:8" x14ac:dyDescent="0.3">
      <c r="A78" t="s">
        <v>1700</v>
      </c>
      <c r="B78" t="s">
        <v>3943</v>
      </c>
      <c r="C78" t="s">
        <v>1563</v>
      </c>
      <c r="D78" t="s">
        <v>3845</v>
      </c>
      <c r="E78" t="s">
        <v>1701</v>
      </c>
      <c r="F78">
        <f ca="1">IF(Product_Dim!D78="",MEDIAN(Product_Dim!D77:D177),ProductTbl[[#This Row],[Cost]])</f>
        <v>392.89</v>
      </c>
      <c r="G78">
        <v>320</v>
      </c>
      <c r="H78" s="6">
        <f>IF(G78="",MEDIAN(ProductTbl[Stock]),ProductTbl[[#This Row],[Stock]])</f>
        <v>320</v>
      </c>
    </row>
    <row r="79" spans="1:8" x14ac:dyDescent="0.3">
      <c r="A79" t="s">
        <v>1702</v>
      </c>
      <c r="B79" t="s">
        <v>3944</v>
      </c>
      <c r="C79" t="s">
        <v>1563</v>
      </c>
      <c r="D79" t="s">
        <v>3872</v>
      </c>
      <c r="E79" t="s">
        <v>1703</v>
      </c>
      <c r="F79">
        <f ca="1">IF(Product_Dim!D79="",MEDIAN(Product_Dim!D78:D178),ProductTbl[[#This Row],[Cost]])</f>
        <v>480.9</v>
      </c>
      <c r="G79">
        <v>104</v>
      </c>
      <c r="H79" s="6">
        <f>IF(G79="",MEDIAN(ProductTbl[Stock]),ProductTbl[[#This Row],[Stock]])</f>
        <v>104</v>
      </c>
    </row>
    <row r="80" spans="1:8" x14ac:dyDescent="0.3">
      <c r="A80" t="s">
        <v>1704</v>
      </c>
      <c r="B80" t="s">
        <v>3945</v>
      </c>
      <c r="C80" t="s">
        <v>1544</v>
      </c>
      <c r="D80" t="s">
        <v>3870</v>
      </c>
      <c r="E80" t="s">
        <v>1705</v>
      </c>
      <c r="F80">
        <f ca="1">IF(Product_Dim!D80="",MEDIAN(Product_Dim!D79:D179),ProductTbl[[#This Row],[Cost]])</f>
        <v>325.26</v>
      </c>
      <c r="G80">
        <v>400</v>
      </c>
      <c r="H80" s="6">
        <f>IF(G80="",MEDIAN(ProductTbl[Stock]),ProductTbl[[#This Row],[Stock]])</f>
        <v>400</v>
      </c>
    </row>
    <row r="81" spans="1:8" x14ac:dyDescent="0.3">
      <c r="A81" t="s">
        <v>1706</v>
      </c>
      <c r="B81" t="s">
        <v>3946</v>
      </c>
      <c r="C81" t="s">
        <v>1544</v>
      </c>
      <c r="D81" t="s">
        <v>3858</v>
      </c>
      <c r="E81" t="s">
        <v>1707</v>
      </c>
      <c r="F81">
        <f ca="1">IF(Product_Dim!D81="",MEDIAN(Product_Dim!D80:D180),ProductTbl[[#This Row],[Cost]])</f>
        <v>228.53</v>
      </c>
      <c r="G81">
        <v>469</v>
      </c>
      <c r="H81" s="6">
        <f>IF(G81="",MEDIAN(ProductTbl[Stock]),ProductTbl[[#This Row],[Stock]])</f>
        <v>469</v>
      </c>
    </row>
    <row r="82" spans="1:8" x14ac:dyDescent="0.3">
      <c r="A82" t="s">
        <v>1708</v>
      </c>
      <c r="B82" t="s">
        <v>3947</v>
      </c>
      <c r="C82" t="s">
        <v>1544</v>
      </c>
      <c r="D82" t="s">
        <v>3864</v>
      </c>
      <c r="E82" t="s">
        <v>1709</v>
      </c>
      <c r="F82">
        <f ca="1">IF(Product_Dim!D82="",MEDIAN(Product_Dim!D81:D181),ProductTbl[[#This Row],[Cost]])</f>
        <v>143.43</v>
      </c>
      <c r="G82">
        <v>58</v>
      </c>
      <c r="H82" s="6">
        <f>IF(G82="",MEDIAN(ProductTbl[Stock]),ProductTbl[[#This Row],[Stock]])</f>
        <v>58</v>
      </c>
    </row>
    <row r="83" spans="1:8" x14ac:dyDescent="0.3">
      <c r="A83" t="s">
        <v>1710</v>
      </c>
      <c r="B83" t="s">
        <v>3948</v>
      </c>
      <c r="C83" t="s">
        <v>1566</v>
      </c>
      <c r="D83" t="s">
        <v>3878</v>
      </c>
      <c r="E83" t="s">
        <v>1711</v>
      </c>
      <c r="F83">
        <f ca="1">IF(Product_Dim!D83="",MEDIAN(Product_Dim!D82:D182),ProductTbl[[#This Row],[Cost]])</f>
        <v>285.54000000000002</v>
      </c>
      <c r="G83">
        <v>358</v>
      </c>
      <c r="H83" s="6">
        <f>IF(G83="",MEDIAN(ProductTbl[Stock]),ProductTbl[[#This Row],[Stock]])</f>
        <v>358</v>
      </c>
    </row>
    <row r="84" spans="1:8" x14ac:dyDescent="0.3">
      <c r="A84" t="s">
        <v>1712</v>
      </c>
      <c r="B84" t="s">
        <v>3949</v>
      </c>
      <c r="C84" t="s">
        <v>1566</v>
      </c>
      <c r="D84" t="s">
        <v>3862</v>
      </c>
      <c r="E84" t="s">
        <v>1713</v>
      </c>
      <c r="F84">
        <f ca="1">IF(Product_Dim!D84="",MEDIAN(Product_Dim!D83:D183),ProductTbl[[#This Row],[Cost]])</f>
        <v>152.91999999999999</v>
      </c>
      <c r="G84">
        <v>281</v>
      </c>
      <c r="H84" s="6">
        <f>IF(G84="",MEDIAN(ProductTbl[Stock]),ProductTbl[[#This Row],[Stock]])</f>
        <v>281</v>
      </c>
    </row>
    <row r="85" spans="1:8" x14ac:dyDescent="0.3">
      <c r="A85" t="s">
        <v>1714</v>
      </c>
      <c r="B85" t="s">
        <v>3950</v>
      </c>
      <c r="C85" t="s">
        <v>1558</v>
      </c>
      <c r="D85" t="s">
        <v>3856</v>
      </c>
      <c r="E85" t="s">
        <v>1715</v>
      </c>
      <c r="F85">
        <f ca="1">IF(Product_Dim!D85="",MEDIAN(Product_Dim!D84:D184),ProductTbl[[#This Row],[Cost]])</f>
        <v>340.14</v>
      </c>
      <c r="G85">
        <v>159</v>
      </c>
      <c r="H85" s="6">
        <f>IF(G85="",MEDIAN(ProductTbl[Stock]),ProductTbl[[#This Row],[Stock]])</f>
        <v>159</v>
      </c>
    </row>
    <row r="86" spans="1:8" x14ac:dyDescent="0.3">
      <c r="A86" t="s">
        <v>1716</v>
      </c>
      <c r="B86" t="s">
        <v>3951</v>
      </c>
      <c r="C86" t="s">
        <v>1544</v>
      </c>
      <c r="D86" t="s">
        <v>3935</v>
      </c>
      <c r="E86" t="s">
        <v>1717</v>
      </c>
      <c r="F86">
        <f ca="1">IF(Product_Dim!D86="",MEDIAN(Product_Dim!D85:D185),ProductTbl[[#This Row],[Cost]])</f>
        <v>388.46</v>
      </c>
      <c r="G86">
        <v>208</v>
      </c>
      <c r="H86" s="6">
        <f>IF(G86="",MEDIAN(ProductTbl[Stock]),ProductTbl[[#This Row],[Stock]])</f>
        <v>208</v>
      </c>
    </row>
    <row r="87" spans="1:8" x14ac:dyDescent="0.3">
      <c r="A87" t="s">
        <v>1718</v>
      </c>
      <c r="B87" t="s">
        <v>3952</v>
      </c>
      <c r="C87" t="s">
        <v>1547</v>
      </c>
      <c r="D87" t="s">
        <v>3854</v>
      </c>
      <c r="E87" t="s">
        <v>1719</v>
      </c>
      <c r="F87">
        <f ca="1">IF(Product_Dim!D87="",MEDIAN(Product_Dim!D86:D186),ProductTbl[[#This Row],[Cost]])</f>
        <v>119.57</v>
      </c>
      <c r="G87">
        <v>210</v>
      </c>
      <c r="H87" s="6">
        <f>IF(G87="",MEDIAN(ProductTbl[Stock]),ProductTbl[[#This Row],[Stock]])</f>
        <v>210</v>
      </c>
    </row>
    <row r="88" spans="1:8" x14ac:dyDescent="0.3">
      <c r="A88" t="s">
        <v>1720</v>
      </c>
      <c r="B88" t="s">
        <v>3953</v>
      </c>
      <c r="C88" t="s">
        <v>1544</v>
      </c>
      <c r="D88" t="s">
        <v>3864</v>
      </c>
      <c r="E88" t="s">
        <v>1721</v>
      </c>
      <c r="F88">
        <f ca="1">IF(Product_Dim!D88="",MEDIAN(Product_Dim!D87:D187),ProductTbl[[#This Row],[Cost]])</f>
        <v>176.07</v>
      </c>
      <c r="G88">
        <v>82</v>
      </c>
      <c r="H88" s="6">
        <f>IF(G88="",MEDIAN(ProductTbl[Stock]),ProductTbl[[#This Row],[Stock]])</f>
        <v>82</v>
      </c>
    </row>
    <row r="89" spans="1:8" x14ac:dyDescent="0.3">
      <c r="A89" t="s">
        <v>1722</v>
      </c>
      <c r="B89" t="s">
        <v>3954</v>
      </c>
      <c r="C89" t="s">
        <v>1544</v>
      </c>
      <c r="D89" t="s">
        <v>3858</v>
      </c>
      <c r="E89" t="s">
        <v>1723</v>
      </c>
      <c r="F89">
        <f ca="1">IF(Product_Dim!D89="",MEDIAN(Product_Dim!D88:D188),ProductTbl[[#This Row],[Cost]])</f>
        <v>371.38</v>
      </c>
      <c r="G89">
        <v>220</v>
      </c>
      <c r="H89" s="6">
        <f>IF(G89="",MEDIAN(ProductTbl[Stock]),ProductTbl[[#This Row],[Stock]])</f>
        <v>220</v>
      </c>
    </row>
    <row r="90" spans="1:8" x14ac:dyDescent="0.3">
      <c r="A90" t="s">
        <v>1724</v>
      </c>
      <c r="B90" t="s">
        <v>3955</v>
      </c>
      <c r="C90" t="s">
        <v>1566</v>
      </c>
      <c r="D90" t="s">
        <v>3854</v>
      </c>
      <c r="E90" t="s">
        <v>1725</v>
      </c>
      <c r="F90">
        <f ca="1">IF(Product_Dim!D90="",MEDIAN(Product_Dim!D89:D189),ProductTbl[[#This Row],[Cost]])</f>
        <v>131.24</v>
      </c>
      <c r="G90">
        <v>232</v>
      </c>
      <c r="H90" s="6">
        <f>IF(G90="",MEDIAN(ProductTbl[Stock]),ProductTbl[[#This Row],[Stock]])</f>
        <v>232</v>
      </c>
    </row>
    <row r="91" spans="1:8" x14ac:dyDescent="0.3">
      <c r="A91" t="s">
        <v>1726</v>
      </c>
      <c r="B91" t="s">
        <v>3956</v>
      </c>
      <c r="C91" t="s">
        <v>1558</v>
      </c>
      <c r="D91" t="s">
        <v>3912</v>
      </c>
      <c r="E91" t="s">
        <v>1727</v>
      </c>
      <c r="F91">
        <f ca="1">IF(Product_Dim!D91="",MEDIAN(Product_Dim!D90:D190),ProductTbl[[#This Row],[Cost]])</f>
        <v>183.04</v>
      </c>
      <c r="G91">
        <v>457</v>
      </c>
      <c r="H91" s="6">
        <f>IF(G91="",MEDIAN(ProductTbl[Stock]),ProductTbl[[#This Row],[Stock]])</f>
        <v>457</v>
      </c>
    </row>
    <row r="92" spans="1:8" x14ac:dyDescent="0.3">
      <c r="A92" t="s">
        <v>1728</v>
      </c>
      <c r="B92" t="s">
        <v>3957</v>
      </c>
      <c r="C92" t="s">
        <v>1563</v>
      </c>
      <c r="D92" t="s">
        <v>3854</v>
      </c>
      <c r="E92" t="s">
        <v>1729</v>
      </c>
      <c r="F92">
        <f ca="1">IF(Product_Dim!D92="",MEDIAN(Product_Dim!D91:D191),ProductTbl[[#This Row],[Cost]])</f>
        <v>340.14</v>
      </c>
      <c r="G92">
        <v>361</v>
      </c>
      <c r="H92" s="6">
        <f>IF(G92="",MEDIAN(ProductTbl[Stock]),ProductTbl[[#This Row],[Stock]])</f>
        <v>361</v>
      </c>
    </row>
    <row r="93" spans="1:8" x14ac:dyDescent="0.3">
      <c r="A93" t="s">
        <v>1730</v>
      </c>
      <c r="B93" t="s">
        <v>3958</v>
      </c>
      <c r="C93" t="s">
        <v>1547</v>
      </c>
      <c r="D93" t="s">
        <v>3900</v>
      </c>
      <c r="E93" t="s">
        <v>1731</v>
      </c>
      <c r="F93">
        <f ca="1">IF(Product_Dim!D93="",MEDIAN(Product_Dim!D92:D192),ProductTbl[[#This Row],[Cost]])</f>
        <v>438.25</v>
      </c>
      <c r="G93">
        <v>496</v>
      </c>
      <c r="H93" s="6">
        <f>IF(G93="",MEDIAN(ProductTbl[Stock]),ProductTbl[[#This Row],[Stock]])</f>
        <v>496</v>
      </c>
    </row>
    <row r="94" spans="1:8" x14ac:dyDescent="0.3">
      <c r="A94" t="s">
        <v>1732</v>
      </c>
      <c r="B94" t="s">
        <v>3959</v>
      </c>
      <c r="C94" t="s">
        <v>1544</v>
      </c>
      <c r="D94" t="s">
        <v>3872</v>
      </c>
      <c r="E94" t="s">
        <v>1733</v>
      </c>
      <c r="F94">
        <f ca="1">IF(Product_Dim!D94="",MEDIAN(Product_Dim!D93:D193),ProductTbl[[#This Row],[Cost]])</f>
        <v>447.43</v>
      </c>
      <c r="G94">
        <v>191</v>
      </c>
      <c r="H94" s="6">
        <f>IF(G94="",MEDIAN(ProductTbl[Stock]),ProductTbl[[#This Row],[Stock]])</f>
        <v>191</v>
      </c>
    </row>
    <row r="95" spans="1:8" x14ac:dyDescent="0.3">
      <c r="A95" t="s">
        <v>1734</v>
      </c>
      <c r="B95" t="s">
        <v>3960</v>
      </c>
      <c r="C95" t="s">
        <v>1563</v>
      </c>
      <c r="D95" t="s">
        <v>3845</v>
      </c>
      <c r="E95" t="s">
        <v>1735</v>
      </c>
      <c r="F95">
        <f ca="1">IF(Product_Dim!D95="",MEDIAN(Product_Dim!D94:D194),ProductTbl[[#This Row],[Cost]])</f>
        <v>377.52</v>
      </c>
      <c r="G95">
        <v>485</v>
      </c>
      <c r="H95" s="6">
        <f>IF(G95="",MEDIAN(ProductTbl[Stock]),ProductTbl[[#This Row],[Stock]])</f>
        <v>485</v>
      </c>
    </row>
    <row r="96" spans="1:8" x14ac:dyDescent="0.3">
      <c r="A96" t="s">
        <v>1736</v>
      </c>
      <c r="B96" t="s">
        <v>3961</v>
      </c>
      <c r="C96" t="s">
        <v>1558</v>
      </c>
      <c r="D96" t="s">
        <v>3856</v>
      </c>
      <c r="E96" t="s">
        <v>1737</v>
      </c>
      <c r="F96">
        <f ca="1">IF(Product_Dim!D96="",MEDIAN(Product_Dim!D95:D195),ProductTbl[[#This Row],[Cost]])</f>
        <v>358.47</v>
      </c>
      <c r="G96">
        <v>213</v>
      </c>
      <c r="H96" s="6">
        <f>IF(G96="",MEDIAN(ProductTbl[Stock]),ProductTbl[[#This Row],[Stock]])</f>
        <v>213</v>
      </c>
    </row>
    <row r="97" spans="1:8" x14ac:dyDescent="0.3">
      <c r="A97" t="s">
        <v>1738</v>
      </c>
      <c r="B97" t="s">
        <v>3962</v>
      </c>
      <c r="C97" t="s">
        <v>1566</v>
      </c>
      <c r="D97" t="s">
        <v>3854</v>
      </c>
      <c r="E97" t="s">
        <v>1739</v>
      </c>
      <c r="F97">
        <f ca="1">IF(Product_Dim!D97="",MEDIAN(Product_Dim!D96:D196),ProductTbl[[#This Row],[Cost]])</f>
        <v>60.65</v>
      </c>
      <c r="G97">
        <v>75</v>
      </c>
      <c r="H97" s="6">
        <f>IF(G97="",MEDIAN(ProductTbl[Stock]),ProductTbl[[#This Row],[Stock]])</f>
        <v>75</v>
      </c>
    </row>
    <row r="98" spans="1:8" x14ac:dyDescent="0.3">
      <c r="A98" t="s">
        <v>1740</v>
      </c>
      <c r="B98" t="s">
        <v>3963</v>
      </c>
      <c r="C98" t="s">
        <v>1547</v>
      </c>
      <c r="D98" t="s">
        <v>3849</v>
      </c>
      <c r="E98" t="s">
        <v>1741</v>
      </c>
      <c r="F98">
        <f ca="1">IF(Product_Dim!D98="",MEDIAN(Product_Dim!D97:D197),ProductTbl[[#This Row],[Cost]])</f>
        <v>358.47</v>
      </c>
      <c r="G98">
        <v>143</v>
      </c>
      <c r="H98" s="6">
        <f>IF(G98="",MEDIAN(ProductTbl[Stock]),ProductTbl[[#This Row],[Stock]])</f>
        <v>143</v>
      </c>
    </row>
    <row r="99" spans="1:8" x14ac:dyDescent="0.3">
      <c r="A99" t="s">
        <v>1742</v>
      </c>
      <c r="B99" t="s">
        <v>3964</v>
      </c>
      <c r="C99" t="s">
        <v>1566</v>
      </c>
      <c r="D99" t="s">
        <v>3893</v>
      </c>
      <c r="E99" t="s">
        <v>1743</v>
      </c>
      <c r="F99">
        <f ca="1">IF(Product_Dim!D99="",MEDIAN(Product_Dim!D98:D198),ProductTbl[[#This Row],[Cost]])</f>
        <v>245.98</v>
      </c>
      <c r="G99">
        <v>471</v>
      </c>
      <c r="H99" s="6">
        <f>IF(G99="",MEDIAN(ProductTbl[Stock]),ProductTbl[[#This Row],[Stock]])</f>
        <v>471</v>
      </c>
    </row>
    <row r="100" spans="1:8" x14ac:dyDescent="0.3">
      <c r="A100" t="s">
        <v>1744</v>
      </c>
      <c r="B100" t="s">
        <v>3965</v>
      </c>
      <c r="C100" t="s">
        <v>1563</v>
      </c>
      <c r="D100" t="s">
        <v>3860</v>
      </c>
      <c r="E100" t="s">
        <v>1745</v>
      </c>
      <c r="F100">
        <f ca="1">IF(Product_Dim!D100="",MEDIAN(Product_Dim!D99:D199),ProductTbl[[#This Row],[Cost]])</f>
        <v>431.67</v>
      </c>
      <c r="G100">
        <v>73</v>
      </c>
      <c r="H100" s="6">
        <f>IF(G100="",MEDIAN(ProductTbl[Stock]),ProductTbl[[#This Row],[Stock]])</f>
        <v>73</v>
      </c>
    </row>
    <row r="101" spans="1:8" x14ac:dyDescent="0.3">
      <c r="A101" t="s">
        <v>1746</v>
      </c>
      <c r="B101" t="s">
        <v>3966</v>
      </c>
      <c r="C101" t="s">
        <v>1544</v>
      </c>
      <c r="D101" t="s">
        <v>3864</v>
      </c>
      <c r="E101" t="s">
        <v>1747</v>
      </c>
      <c r="F101">
        <f ca="1">IF(Product_Dim!D101="",MEDIAN(Product_Dim!D100:D200),ProductTbl[[#This Row],[Cost]])</f>
        <v>201.41</v>
      </c>
      <c r="G101">
        <v>146</v>
      </c>
      <c r="H101" s="6">
        <f>IF(G101="",MEDIAN(ProductTbl[Stock]),ProductTbl[[#This Row],[Stock]])</f>
        <v>146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4E189-1185-408C-802A-CC4FAA1222E5}">
  <dimension ref="A1:E21"/>
  <sheetViews>
    <sheetView workbookViewId="0">
      <selection activeCell="L26" sqref="L26"/>
    </sheetView>
  </sheetViews>
  <sheetFormatPr defaultRowHeight="14.4" x14ac:dyDescent="0.3"/>
  <cols>
    <col min="1" max="1" width="13.109375" customWidth="1"/>
    <col min="2" max="2" width="23.33203125" customWidth="1"/>
    <col min="3" max="3" width="17.5546875" customWidth="1"/>
    <col min="4" max="4" width="19.77734375" customWidth="1"/>
    <col min="5" max="5" width="12.44140625" customWidth="1"/>
  </cols>
  <sheetData>
    <row r="1" spans="1:5" x14ac:dyDescent="0.3">
      <c r="A1" s="3" t="s">
        <v>1748</v>
      </c>
      <c r="B1" s="3" t="s">
        <v>1749</v>
      </c>
      <c r="C1" s="3" t="s">
        <v>1750</v>
      </c>
      <c r="D1" s="3" t="s">
        <v>4</v>
      </c>
      <c r="E1" s="3"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646C-636F-4B44-90BF-EE99BCFD62CC}">
  <dimension ref="A1:N2001"/>
  <sheetViews>
    <sheetView workbookViewId="0">
      <selection activeCell="I1" sqref="I1:I1048576"/>
    </sheetView>
  </sheetViews>
  <sheetFormatPr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hidden="1" customWidth="1"/>
    <col min="7" max="7" width="14.109375" hidden="1" customWidth="1"/>
    <col min="8" max="8" width="12.77734375" hidden="1" customWidth="1"/>
    <col min="9" max="9" width="18.21875" bestFit="1" customWidth="1"/>
    <col min="10" max="10" width="17.6640625" bestFit="1" customWidth="1"/>
    <col min="11" max="13" width="17.6640625" customWidth="1"/>
    <col min="14" max="14" width="13.77734375" customWidth="1"/>
  </cols>
  <sheetData>
    <row r="1" spans="1:14" x14ac:dyDescent="0.3">
      <c r="A1" s="3" t="s">
        <v>1816</v>
      </c>
      <c r="B1" s="3" t="s">
        <v>1817</v>
      </c>
      <c r="C1" s="3" t="s">
        <v>0</v>
      </c>
      <c r="D1" s="3" t="s">
        <v>1536</v>
      </c>
      <c r="E1" s="3" t="s">
        <v>1748</v>
      </c>
      <c r="F1" s="3" t="s">
        <v>1818</v>
      </c>
      <c r="G1" s="3" t="s">
        <v>1819</v>
      </c>
      <c r="H1" s="3" t="s">
        <v>1820</v>
      </c>
      <c r="I1" s="3" t="s">
        <v>1821</v>
      </c>
      <c r="J1" s="3" t="s">
        <v>1822</v>
      </c>
      <c r="K1" s="3" t="s">
        <v>3976</v>
      </c>
      <c r="L1" s="3" t="s">
        <v>3975</v>
      </c>
      <c r="M1" s="3" t="s">
        <v>3974</v>
      </c>
      <c r="N1" s="3" t="s">
        <v>3973</v>
      </c>
    </row>
    <row r="2" spans="1:14" x14ac:dyDescent="0.3">
      <c r="A2" t="s">
        <v>1823</v>
      </c>
      <c r="B2" s="2">
        <v>45480</v>
      </c>
      <c r="C2" t="s">
        <v>1272</v>
      </c>
      <c r="D2" t="s">
        <v>1742</v>
      </c>
      <c r="E2" t="s">
        <v>1766</v>
      </c>
      <c r="F2">
        <v>1</v>
      </c>
      <c r="G2">
        <v>218.04</v>
      </c>
      <c r="H2">
        <v>0.09</v>
      </c>
      <c r="I2" t="s">
        <v>1824</v>
      </c>
      <c r="J2">
        <v>198.41640000000001</v>
      </c>
      <c r="K2">
        <f>IF(J2="",MEDIAN(SalesTbl[Total_Amount]),J2)</f>
        <v>198.41640000000001</v>
      </c>
      <c r="L2">
        <f>IF(H2="",MEDIAN(SalesTbl[Discount]),H2)</f>
        <v>0.09</v>
      </c>
      <c r="M2">
        <f>IF(G2="",MEDIAN(SalesTbl[Unit_Price]),G2)</f>
        <v>218.04</v>
      </c>
      <c r="N2">
        <f>IF(F2="",MEDIAN(SalesTbl[Quantity]),F2)</f>
        <v>1</v>
      </c>
    </row>
    <row r="3" spans="1:14" x14ac:dyDescent="0.3">
      <c r="A3" t="s">
        <v>1825</v>
      </c>
      <c r="B3" s="2">
        <v>45285</v>
      </c>
      <c r="C3" t="s">
        <v>1440</v>
      </c>
      <c r="D3" t="s">
        <v>1696</v>
      </c>
      <c r="E3" t="s">
        <v>1807</v>
      </c>
      <c r="F3">
        <v>3</v>
      </c>
      <c r="G3">
        <v>104.47</v>
      </c>
      <c r="H3">
        <v>0.27</v>
      </c>
      <c r="I3" t="s">
        <v>1826</v>
      </c>
      <c r="J3">
        <v>228.7893</v>
      </c>
      <c r="K3">
        <f>IF(J3="",MEDIAN(SalesTbl[Total_Amount]),J3)</f>
        <v>228.7893</v>
      </c>
      <c r="L3">
        <f>IF(H3="",MEDIAN(SalesTbl[Discount]),H3)</f>
        <v>0.27</v>
      </c>
      <c r="M3">
        <f>IF(G3="",MEDIAN(SalesTbl[Unit_Price]),G3)</f>
        <v>104.47</v>
      </c>
      <c r="N3">
        <f>IF(F3="",MEDIAN(SalesTbl[Quantity]),F3)</f>
        <v>3</v>
      </c>
    </row>
    <row r="4" spans="1:14" x14ac:dyDescent="0.3">
      <c r="A4" t="s">
        <v>1827</v>
      </c>
      <c r="B4" s="2">
        <v>45446</v>
      </c>
      <c r="C4" t="s">
        <v>211</v>
      </c>
      <c r="D4" t="s">
        <v>1646</v>
      </c>
      <c r="E4" t="s">
        <v>1782</v>
      </c>
      <c r="F4">
        <v>4</v>
      </c>
      <c r="G4">
        <v>914.05</v>
      </c>
      <c r="H4">
        <v>0.25</v>
      </c>
      <c r="I4" t="s">
        <v>1824</v>
      </c>
      <c r="J4">
        <v>2742.15</v>
      </c>
      <c r="K4">
        <f>IF(J4="",MEDIAN(SalesTbl[Total_Amount]),J4)</f>
        <v>2742.15</v>
      </c>
      <c r="L4">
        <f>IF(H4="",MEDIAN(SalesTbl[Discount]),H4)</f>
        <v>0.25</v>
      </c>
      <c r="M4">
        <f>IF(G4="",MEDIAN(SalesTbl[Unit_Price]),G4)</f>
        <v>914.05</v>
      </c>
      <c r="N4">
        <f>IF(F4="",MEDIAN(SalesTbl[Quantity]),F4)</f>
        <v>4</v>
      </c>
    </row>
    <row r="5" spans="1:14" x14ac:dyDescent="0.3">
      <c r="A5" t="s">
        <v>1828</v>
      </c>
      <c r="B5" s="2">
        <v>45259</v>
      </c>
      <c r="C5" t="s">
        <v>1086</v>
      </c>
      <c r="D5" t="s">
        <v>1700</v>
      </c>
      <c r="E5" t="s">
        <v>1782</v>
      </c>
      <c r="F5">
        <v>1</v>
      </c>
      <c r="G5">
        <v>921.51</v>
      </c>
      <c r="H5">
        <v>0.16</v>
      </c>
      <c r="I5" t="s">
        <v>1829</v>
      </c>
      <c r="J5">
        <v>774.0684</v>
      </c>
      <c r="K5">
        <f>IF(J5="",MEDIAN(SalesTbl[Total_Amount]),J5)</f>
        <v>774.0684</v>
      </c>
      <c r="L5">
        <f>IF(H5="",MEDIAN(SalesTbl[Discount]),H5)</f>
        <v>0.16</v>
      </c>
      <c r="M5">
        <f>IF(G5="",MEDIAN(SalesTbl[Unit_Price]),G5)</f>
        <v>921.51</v>
      </c>
      <c r="N5">
        <f>IF(F5="",MEDIAN(SalesTbl[Quantity]),F5)</f>
        <v>1</v>
      </c>
    </row>
    <row r="6" spans="1:14" x14ac:dyDescent="0.3">
      <c r="A6" t="s">
        <v>1830</v>
      </c>
      <c r="B6" s="2">
        <v>45297</v>
      </c>
      <c r="C6" t="s">
        <v>1516</v>
      </c>
      <c r="D6" t="s">
        <v>1666</v>
      </c>
      <c r="E6" t="s">
        <v>1773</v>
      </c>
      <c r="F6">
        <v>3</v>
      </c>
      <c r="G6">
        <v>745.3</v>
      </c>
      <c r="H6">
        <v>0.18</v>
      </c>
      <c r="I6" t="s">
        <v>1824</v>
      </c>
      <c r="J6">
        <v>1833.4380000000001</v>
      </c>
      <c r="K6">
        <f>IF(J6="",MEDIAN(SalesTbl[Total_Amount]),J6)</f>
        <v>1833.4380000000001</v>
      </c>
      <c r="L6">
        <f>IF(H6="",MEDIAN(SalesTbl[Discount]),H6)</f>
        <v>0.18</v>
      </c>
      <c r="M6">
        <f>IF(G6="",MEDIAN(SalesTbl[Unit_Price]),G6)</f>
        <v>745.3</v>
      </c>
      <c r="N6">
        <f>IF(F6="",MEDIAN(SalesTbl[Quantity]),F6)</f>
        <v>3</v>
      </c>
    </row>
    <row r="7" spans="1:14" x14ac:dyDescent="0.3">
      <c r="A7" t="s">
        <v>1831</v>
      </c>
      <c r="B7" s="2">
        <v>45499</v>
      </c>
      <c r="C7" t="s">
        <v>405</v>
      </c>
      <c r="D7" t="s">
        <v>1578</v>
      </c>
      <c r="E7" t="s">
        <v>1779</v>
      </c>
      <c r="F7">
        <v>3</v>
      </c>
      <c r="G7">
        <v>147.01</v>
      </c>
      <c r="H7">
        <v>0.19</v>
      </c>
      <c r="I7" t="s">
        <v>1829</v>
      </c>
      <c r="J7">
        <v>357.23430000000002</v>
      </c>
      <c r="K7">
        <f>IF(J7="",MEDIAN(SalesTbl[Total_Amount]),J7)</f>
        <v>357.23430000000002</v>
      </c>
      <c r="L7">
        <f>IF(H7="",MEDIAN(SalesTbl[Discount]),H7)</f>
        <v>0.19</v>
      </c>
      <c r="M7">
        <f>IF(G7="",MEDIAN(SalesTbl[Unit_Price]),G7)</f>
        <v>147.01</v>
      </c>
      <c r="N7">
        <f>IF(F7="",MEDIAN(SalesTbl[Quantity]),F7)</f>
        <v>3</v>
      </c>
    </row>
    <row r="8" spans="1:14" x14ac:dyDescent="0.3">
      <c r="A8" t="s">
        <v>1832</v>
      </c>
      <c r="B8" s="2">
        <v>45850</v>
      </c>
      <c r="C8" t="s">
        <v>75</v>
      </c>
      <c r="D8" t="s">
        <v>1660</v>
      </c>
      <c r="E8" t="s">
        <v>1769</v>
      </c>
      <c r="F8">
        <v>2</v>
      </c>
      <c r="G8">
        <v>785.31</v>
      </c>
      <c r="H8">
        <v>0.15</v>
      </c>
      <c r="I8" t="s">
        <v>1826</v>
      </c>
      <c r="J8">
        <v>1335.027</v>
      </c>
      <c r="K8">
        <f>IF(J8="",MEDIAN(SalesTbl[Total_Amount]),J8)</f>
        <v>1335.027</v>
      </c>
      <c r="L8">
        <f>IF(H8="",MEDIAN(SalesTbl[Discount]),H8)</f>
        <v>0.15</v>
      </c>
      <c r="M8">
        <f>IF(G8="",MEDIAN(SalesTbl[Unit_Price]),G8)</f>
        <v>785.31</v>
      </c>
      <c r="N8">
        <f>IF(F8="",MEDIAN(SalesTbl[Quantity]),F8)</f>
        <v>2</v>
      </c>
    </row>
    <row r="9" spans="1:14" x14ac:dyDescent="0.3">
      <c r="A9" t="s">
        <v>1833</v>
      </c>
      <c r="B9" s="2">
        <v>45248</v>
      </c>
      <c r="C9" t="s">
        <v>511</v>
      </c>
      <c r="D9" t="s">
        <v>1688</v>
      </c>
      <c r="E9" t="s">
        <v>1782</v>
      </c>
      <c r="F9">
        <v>4</v>
      </c>
      <c r="G9">
        <v>342.39</v>
      </c>
      <c r="H9">
        <v>0.23</v>
      </c>
      <c r="I9" t="s">
        <v>1826</v>
      </c>
      <c r="J9">
        <v>1054.5612000000001</v>
      </c>
      <c r="K9">
        <f>IF(J9="",MEDIAN(SalesTbl[Total_Amount]),J9)</f>
        <v>1054.5612000000001</v>
      </c>
      <c r="L9">
        <f>IF(H9="",MEDIAN(SalesTbl[Discount]),H9)</f>
        <v>0.23</v>
      </c>
      <c r="M9">
        <f>IF(G9="",MEDIAN(SalesTbl[Unit_Price]),G9)</f>
        <v>342.39</v>
      </c>
      <c r="N9">
        <f>IF(F9="",MEDIAN(SalesTbl[Quantity]),F9)</f>
        <v>4</v>
      </c>
    </row>
    <row r="10" spans="1:14" x14ac:dyDescent="0.3">
      <c r="A10" t="s">
        <v>1834</v>
      </c>
      <c r="B10" s="2">
        <v>45781</v>
      </c>
      <c r="C10" t="s">
        <v>616</v>
      </c>
      <c r="D10" t="s">
        <v>1746</v>
      </c>
      <c r="E10" t="s">
        <v>1773</v>
      </c>
      <c r="G10">
        <v>448.25</v>
      </c>
      <c r="H10">
        <v>7.0000000000000007E-2</v>
      </c>
      <c r="I10" t="s">
        <v>1826</v>
      </c>
      <c r="J10">
        <v>1250.6175000000001</v>
      </c>
      <c r="K10">
        <f>IF(J10="",MEDIAN(SalesTbl[Total_Amount]),J10)</f>
        <v>1250.6175000000001</v>
      </c>
      <c r="L10">
        <f>IF(H10="",MEDIAN(SalesTbl[Discount]),H10)</f>
        <v>7.0000000000000007E-2</v>
      </c>
      <c r="M10">
        <f>IF(G10="",MEDIAN(SalesTbl[Unit_Price]),G10)</f>
        <v>448.25</v>
      </c>
      <c r="N10">
        <f>IF(F10="",MEDIAN(SalesTbl[Quantity]),F10)</f>
        <v>2</v>
      </c>
    </row>
    <row r="11" spans="1:14" x14ac:dyDescent="0.3">
      <c r="A11" t="s">
        <v>1835</v>
      </c>
      <c r="B11" s="2">
        <v>45869</v>
      </c>
      <c r="C11" t="s">
        <v>1431</v>
      </c>
      <c r="D11" t="s">
        <v>1614</v>
      </c>
      <c r="E11" t="s">
        <v>1752</v>
      </c>
      <c r="F11">
        <v>2</v>
      </c>
      <c r="G11">
        <v>873.17</v>
      </c>
      <c r="H11">
        <v>0.23</v>
      </c>
      <c r="I11" t="s">
        <v>1826</v>
      </c>
      <c r="J11">
        <v>1344.6818000000001</v>
      </c>
      <c r="K11">
        <f>IF(J11="",MEDIAN(SalesTbl[Total_Amount]),J11)</f>
        <v>1344.6818000000001</v>
      </c>
      <c r="L11">
        <f>IF(H11="",MEDIAN(SalesTbl[Discount]),H11)</f>
        <v>0.23</v>
      </c>
      <c r="M11">
        <f>IF(G11="",MEDIAN(SalesTbl[Unit_Price]),G11)</f>
        <v>873.17</v>
      </c>
      <c r="N11">
        <f>IF(F11="",MEDIAN(SalesTbl[Quantity]),F11)</f>
        <v>2</v>
      </c>
    </row>
    <row r="12" spans="1:14" x14ac:dyDescent="0.3">
      <c r="A12" t="s">
        <v>1836</v>
      </c>
      <c r="B12" s="2">
        <v>45335</v>
      </c>
      <c r="C12" t="s">
        <v>241</v>
      </c>
      <c r="D12" t="s">
        <v>1596</v>
      </c>
      <c r="E12" t="s">
        <v>1799</v>
      </c>
      <c r="F12">
        <v>1</v>
      </c>
      <c r="G12">
        <v>278.63</v>
      </c>
      <c r="H12">
        <v>7.0000000000000007E-2</v>
      </c>
      <c r="I12" t="s">
        <v>1824</v>
      </c>
      <c r="J12">
        <v>259.1259</v>
      </c>
      <c r="K12">
        <f>IF(J12="",MEDIAN(SalesTbl[Total_Amount]),J12)</f>
        <v>259.1259</v>
      </c>
      <c r="L12">
        <f>IF(H12="",MEDIAN(SalesTbl[Discount]),H12)</f>
        <v>7.0000000000000007E-2</v>
      </c>
      <c r="M12">
        <f>IF(G12="",MEDIAN(SalesTbl[Unit_Price]),G12)</f>
        <v>278.63</v>
      </c>
      <c r="N12">
        <f>IF(F12="",MEDIAN(SalesTbl[Quantity]),F12)</f>
        <v>1</v>
      </c>
    </row>
    <row r="13" spans="1:14" x14ac:dyDescent="0.3">
      <c r="A13" t="s">
        <v>1837</v>
      </c>
      <c r="B13" s="2">
        <v>45801</v>
      </c>
      <c r="C13" t="s">
        <v>1008</v>
      </c>
      <c r="D13" t="s">
        <v>1626</v>
      </c>
      <c r="E13" t="s">
        <v>1757</v>
      </c>
      <c r="F13">
        <v>4</v>
      </c>
      <c r="G13">
        <v>286.92</v>
      </c>
      <c r="H13">
        <v>0.17</v>
      </c>
      <c r="I13" t="s">
        <v>1824</v>
      </c>
      <c r="J13">
        <v>952.57439999999997</v>
      </c>
      <c r="K13">
        <f>IF(J13="",MEDIAN(SalesTbl[Total_Amount]),J13)</f>
        <v>952.57439999999997</v>
      </c>
      <c r="L13">
        <f>IF(H13="",MEDIAN(SalesTbl[Discount]),H13)</f>
        <v>0.17</v>
      </c>
      <c r="M13">
        <f>IF(G13="",MEDIAN(SalesTbl[Unit_Price]),G13)</f>
        <v>286.92</v>
      </c>
      <c r="N13">
        <f>IF(F13="",MEDIAN(SalesTbl[Quantity]),F13)</f>
        <v>4</v>
      </c>
    </row>
    <row r="14" spans="1:14" x14ac:dyDescent="0.3">
      <c r="A14" t="s">
        <v>1838</v>
      </c>
      <c r="B14" s="2">
        <v>45528</v>
      </c>
      <c r="C14" t="s">
        <v>761</v>
      </c>
      <c r="D14" t="s">
        <v>1724</v>
      </c>
      <c r="E14" t="s">
        <v>1769</v>
      </c>
      <c r="F14">
        <v>4</v>
      </c>
      <c r="G14">
        <v>644.58000000000004</v>
      </c>
      <c r="H14">
        <v>0.01</v>
      </c>
      <c r="I14" t="s">
        <v>1824</v>
      </c>
      <c r="J14">
        <v>2552.5367999999999</v>
      </c>
      <c r="K14">
        <f>IF(J14="",MEDIAN(SalesTbl[Total_Amount]),J14)</f>
        <v>2552.5367999999999</v>
      </c>
      <c r="L14">
        <f>IF(H14="",MEDIAN(SalesTbl[Discount]),H14)</f>
        <v>0.01</v>
      </c>
      <c r="M14">
        <f>IF(G14="",MEDIAN(SalesTbl[Unit_Price]),G14)</f>
        <v>644.58000000000004</v>
      </c>
      <c r="N14">
        <f>IF(F14="",MEDIAN(SalesTbl[Quantity]),F14)</f>
        <v>4</v>
      </c>
    </row>
    <row r="15" spans="1:14" x14ac:dyDescent="0.3">
      <c r="A15" t="s">
        <v>1839</v>
      </c>
      <c r="B15" s="2">
        <v>45875</v>
      </c>
      <c r="C15" t="s">
        <v>1371</v>
      </c>
      <c r="D15" t="s">
        <v>1616</v>
      </c>
      <c r="E15" t="s">
        <v>1804</v>
      </c>
      <c r="F15">
        <v>2</v>
      </c>
      <c r="G15">
        <v>316.89999999999998</v>
      </c>
      <c r="H15">
        <v>0.3</v>
      </c>
      <c r="I15" t="s">
        <v>1826</v>
      </c>
      <c r="J15">
        <v>443.66</v>
      </c>
      <c r="K15">
        <f>IF(J15="",MEDIAN(SalesTbl[Total_Amount]),J15)</f>
        <v>443.66</v>
      </c>
      <c r="L15">
        <f>IF(H15="",MEDIAN(SalesTbl[Discount]),H15)</f>
        <v>0.3</v>
      </c>
      <c r="M15">
        <f>IF(G15="",MEDIAN(SalesTbl[Unit_Price]),G15)</f>
        <v>316.89999999999998</v>
      </c>
      <c r="N15">
        <f>IF(F15="",MEDIAN(SalesTbl[Quantity]),F15)</f>
        <v>2</v>
      </c>
    </row>
    <row r="16" spans="1:14" x14ac:dyDescent="0.3">
      <c r="A16" t="s">
        <v>1840</v>
      </c>
      <c r="B16" s="2">
        <v>45829</v>
      </c>
      <c r="C16" t="s">
        <v>1092</v>
      </c>
      <c r="D16" t="s">
        <v>1596</v>
      </c>
      <c r="E16" t="s">
        <v>1801</v>
      </c>
      <c r="F16">
        <v>4</v>
      </c>
      <c r="G16">
        <v>403.47</v>
      </c>
      <c r="H16">
        <v>0.28999999999999998</v>
      </c>
      <c r="I16" t="s">
        <v>1826</v>
      </c>
      <c r="J16">
        <v>1145.8548000000001</v>
      </c>
      <c r="K16">
        <f>IF(J16="",MEDIAN(SalesTbl[Total_Amount]),J16)</f>
        <v>1145.8548000000001</v>
      </c>
      <c r="L16">
        <f>IF(H16="",MEDIAN(SalesTbl[Discount]),H16)</f>
        <v>0.28999999999999998</v>
      </c>
      <c r="M16">
        <f>IF(G16="",MEDIAN(SalesTbl[Unit_Price]),G16)</f>
        <v>403.47</v>
      </c>
      <c r="N16">
        <f>IF(F16="",MEDIAN(SalesTbl[Quantity]),F16)</f>
        <v>4</v>
      </c>
    </row>
    <row r="17" spans="1:14" x14ac:dyDescent="0.3">
      <c r="A17" t="s">
        <v>1841</v>
      </c>
      <c r="B17" s="2">
        <v>45636</v>
      </c>
      <c r="C17" t="s">
        <v>1349</v>
      </c>
      <c r="D17" t="s">
        <v>1620</v>
      </c>
      <c r="E17" t="s">
        <v>1786</v>
      </c>
      <c r="G17">
        <v>871.34</v>
      </c>
      <c r="H17">
        <v>0.04</v>
      </c>
      <c r="I17" t="s">
        <v>1829</v>
      </c>
      <c r="J17">
        <v>2509.4591999999998</v>
      </c>
      <c r="K17">
        <f>IF(J17="",MEDIAN(SalesTbl[Total_Amount]),J17)</f>
        <v>2509.4591999999998</v>
      </c>
      <c r="L17">
        <f>IF(H17="",MEDIAN(SalesTbl[Discount]),H17)</f>
        <v>0.04</v>
      </c>
      <c r="M17">
        <f>IF(G17="",MEDIAN(SalesTbl[Unit_Price]),G17)</f>
        <v>871.34</v>
      </c>
      <c r="N17">
        <f>IF(F17="",MEDIAN(SalesTbl[Quantity]),F17)</f>
        <v>2</v>
      </c>
    </row>
    <row r="18" spans="1:14" x14ac:dyDescent="0.3">
      <c r="A18" t="s">
        <v>1842</v>
      </c>
      <c r="B18" s="2">
        <v>45913</v>
      </c>
      <c r="C18" t="s">
        <v>878</v>
      </c>
      <c r="D18" t="s">
        <v>1678</v>
      </c>
      <c r="E18" t="s">
        <v>1813</v>
      </c>
      <c r="F18">
        <v>2</v>
      </c>
      <c r="G18">
        <v>451.98</v>
      </c>
      <c r="H18">
        <v>0.25</v>
      </c>
      <c r="I18" t="s">
        <v>1824</v>
      </c>
      <c r="J18">
        <v>677.97</v>
      </c>
      <c r="K18">
        <f>IF(J18="",MEDIAN(SalesTbl[Total_Amount]),J18)</f>
        <v>677.97</v>
      </c>
      <c r="L18">
        <f>IF(H18="",MEDIAN(SalesTbl[Discount]),H18)</f>
        <v>0.25</v>
      </c>
      <c r="M18">
        <f>IF(G18="",MEDIAN(SalesTbl[Unit_Price]),G18)</f>
        <v>451.98</v>
      </c>
      <c r="N18">
        <f>IF(F18="",MEDIAN(SalesTbl[Quantity]),F18)</f>
        <v>2</v>
      </c>
    </row>
    <row r="19" spans="1:14" x14ac:dyDescent="0.3">
      <c r="A19" t="s">
        <v>1843</v>
      </c>
      <c r="B19" s="2">
        <v>45637</v>
      </c>
      <c r="C19" t="s">
        <v>288</v>
      </c>
      <c r="D19" t="s">
        <v>1602</v>
      </c>
      <c r="E19" t="s">
        <v>1769</v>
      </c>
      <c r="F19">
        <v>2</v>
      </c>
      <c r="G19">
        <v>502.69</v>
      </c>
      <c r="H19">
        <v>0.23</v>
      </c>
      <c r="I19" t="s">
        <v>1824</v>
      </c>
      <c r="J19">
        <v>774.14260000000002</v>
      </c>
      <c r="K19">
        <f>IF(J19="",MEDIAN(SalesTbl[Total_Amount]),J19)</f>
        <v>774.14260000000002</v>
      </c>
      <c r="L19">
        <f>IF(H19="",MEDIAN(SalesTbl[Discount]),H19)</f>
        <v>0.23</v>
      </c>
      <c r="M19">
        <f>IF(G19="",MEDIAN(SalesTbl[Unit_Price]),G19)</f>
        <v>502.69</v>
      </c>
      <c r="N19">
        <f>IF(F19="",MEDIAN(SalesTbl[Quantity]),F19)</f>
        <v>2</v>
      </c>
    </row>
    <row r="20" spans="1:14" x14ac:dyDescent="0.3">
      <c r="A20" t="s">
        <v>1844</v>
      </c>
      <c r="B20" s="2">
        <v>45517</v>
      </c>
      <c r="C20" t="s">
        <v>338</v>
      </c>
      <c r="D20" t="s">
        <v>1626</v>
      </c>
      <c r="E20" t="s">
        <v>1769</v>
      </c>
      <c r="F20">
        <v>2</v>
      </c>
      <c r="G20">
        <v>559.23</v>
      </c>
      <c r="H20">
        <v>0.25</v>
      </c>
      <c r="I20" t="s">
        <v>1829</v>
      </c>
      <c r="J20">
        <v>838.84500000000003</v>
      </c>
      <c r="K20">
        <f>IF(J20="",MEDIAN(SalesTbl[Total_Amount]),J20)</f>
        <v>838.84500000000003</v>
      </c>
      <c r="L20">
        <f>IF(H20="",MEDIAN(SalesTbl[Discount]),H20)</f>
        <v>0.25</v>
      </c>
      <c r="M20">
        <f>IF(G20="",MEDIAN(SalesTbl[Unit_Price]),G20)</f>
        <v>559.23</v>
      </c>
      <c r="N20">
        <f>IF(F20="",MEDIAN(SalesTbl[Quantity]),F20)</f>
        <v>2</v>
      </c>
    </row>
    <row r="21" spans="1:14" x14ac:dyDescent="0.3">
      <c r="A21" t="s">
        <v>1845</v>
      </c>
      <c r="B21" s="2">
        <v>45369</v>
      </c>
      <c r="C21" t="s">
        <v>767</v>
      </c>
      <c r="D21" t="s">
        <v>1668</v>
      </c>
      <c r="E21" t="s">
        <v>1797</v>
      </c>
      <c r="F21">
        <v>4</v>
      </c>
      <c r="H21">
        <v>0.04</v>
      </c>
      <c r="I21" t="s">
        <v>1829</v>
      </c>
      <c r="J21">
        <v>1782.4512</v>
      </c>
      <c r="K21">
        <f>IF(J21="",MEDIAN(SalesTbl[Total_Amount]),J21)</f>
        <v>1782.4512</v>
      </c>
      <c r="L21">
        <f>IF(H21="",MEDIAN(SalesTbl[Discount]),H21)</f>
        <v>0.04</v>
      </c>
      <c r="M21">
        <f>IF(G21="",MEDIAN(SalesTbl[Unit_Price]),G21)</f>
        <v>527.90499999999997</v>
      </c>
      <c r="N21">
        <f>IF(F21="",MEDIAN(SalesTbl[Quantity]),F21)</f>
        <v>4</v>
      </c>
    </row>
    <row r="22" spans="1:14" x14ac:dyDescent="0.3">
      <c r="A22" t="s">
        <v>1846</v>
      </c>
      <c r="B22" s="2">
        <v>45843</v>
      </c>
      <c r="C22" t="s">
        <v>487</v>
      </c>
      <c r="D22" t="s">
        <v>1692</v>
      </c>
      <c r="E22" t="s">
        <v>1807</v>
      </c>
      <c r="F22">
        <v>3</v>
      </c>
      <c r="G22">
        <v>986.04</v>
      </c>
      <c r="H22">
        <v>0.27</v>
      </c>
      <c r="I22" t="s">
        <v>1829</v>
      </c>
      <c r="J22">
        <v>2159.4276</v>
      </c>
      <c r="K22">
        <f>IF(J22="",MEDIAN(SalesTbl[Total_Amount]),J22)</f>
        <v>2159.4276</v>
      </c>
      <c r="L22">
        <f>IF(H22="",MEDIAN(SalesTbl[Discount]),H22)</f>
        <v>0.27</v>
      </c>
      <c r="M22">
        <f>IF(G22="",MEDIAN(SalesTbl[Unit_Price]),G22)</f>
        <v>986.04</v>
      </c>
      <c r="N22">
        <f>IF(F22="",MEDIAN(SalesTbl[Quantity]),F22)</f>
        <v>3</v>
      </c>
    </row>
    <row r="23" spans="1:14" x14ac:dyDescent="0.3">
      <c r="A23" t="s">
        <v>1847</v>
      </c>
      <c r="B23" s="2">
        <v>45447</v>
      </c>
      <c r="C23" t="s">
        <v>1235</v>
      </c>
      <c r="D23" t="s">
        <v>1634</v>
      </c>
      <c r="E23" t="s">
        <v>1810</v>
      </c>
      <c r="F23">
        <v>1</v>
      </c>
      <c r="G23">
        <v>589.55999999999995</v>
      </c>
      <c r="H23">
        <v>0.22</v>
      </c>
      <c r="I23" t="s">
        <v>1824</v>
      </c>
      <c r="J23">
        <v>459.85680000000002</v>
      </c>
      <c r="K23">
        <f>IF(J23="",MEDIAN(SalesTbl[Total_Amount]),J23)</f>
        <v>459.85680000000002</v>
      </c>
      <c r="L23">
        <f>IF(H23="",MEDIAN(SalesTbl[Discount]),H23)</f>
        <v>0.22</v>
      </c>
      <c r="M23">
        <f>IF(G23="",MEDIAN(SalesTbl[Unit_Price]),G23)</f>
        <v>589.55999999999995</v>
      </c>
      <c r="N23">
        <f>IF(F23="",MEDIAN(SalesTbl[Quantity]),F23)</f>
        <v>1</v>
      </c>
    </row>
    <row r="24" spans="1:14" x14ac:dyDescent="0.3">
      <c r="A24" t="s">
        <v>1848</v>
      </c>
      <c r="B24" s="2">
        <v>45394</v>
      </c>
      <c r="C24" t="s">
        <v>1466</v>
      </c>
      <c r="D24" t="s">
        <v>1686</v>
      </c>
      <c r="E24" t="s">
        <v>1789</v>
      </c>
      <c r="F24">
        <v>3</v>
      </c>
      <c r="G24">
        <v>979.42</v>
      </c>
      <c r="H24">
        <v>0.03</v>
      </c>
      <c r="I24" t="s">
        <v>1826</v>
      </c>
      <c r="J24">
        <v>2850.1122</v>
      </c>
      <c r="K24">
        <f>IF(J24="",MEDIAN(SalesTbl[Total_Amount]),J24)</f>
        <v>2850.1122</v>
      </c>
      <c r="L24">
        <f>IF(H24="",MEDIAN(SalesTbl[Discount]),H24)</f>
        <v>0.03</v>
      </c>
      <c r="M24">
        <f>IF(G24="",MEDIAN(SalesTbl[Unit_Price]),G24)</f>
        <v>979.42</v>
      </c>
      <c r="N24">
        <f>IF(F24="",MEDIAN(SalesTbl[Quantity]),F24)</f>
        <v>3</v>
      </c>
    </row>
    <row r="25" spans="1:14" x14ac:dyDescent="0.3">
      <c r="A25" t="s">
        <v>1849</v>
      </c>
      <c r="B25" s="2">
        <v>45466</v>
      </c>
      <c r="C25" t="s">
        <v>1151</v>
      </c>
      <c r="D25" t="s">
        <v>1572</v>
      </c>
      <c r="E25" t="s">
        <v>1782</v>
      </c>
      <c r="F25">
        <v>1</v>
      </c>
      <c r="G25">
        <v>719.28</v>
      </c>
      <c r="H25">
        <v>0.08</v>
      </c>
      <c r="I25" t="s">
        <v>1824</v>
      </c>
      <c r="J25">
        <v>661.73760000000004</v>
      </c>
      <c r="K25">
        <f>IF(J25="",MEDIAN(SalesTbl[Total_Amount]),J25)</f>
        <v>661.73760000000004</v>
      </c>
      <c r="L25">
        <f>IF(H25="",MEDIAN(SalesTbl[Discount]),H25)</f>
        <v>0.08</v>
      </c>
      <c r="M25">
        <f>IF(G25="",MEDIAN(SalesTbl[Unit_Price]),G25)</f>
        <v>719.28</v>
      </c>
      <c r="N25">
        <f>IF(F25="",MEDIAN(SalesTbl[Quantity]),F25)</f>
        <v>1</v>
      </c>
    </row>
    <row r="26" spans="1:14" x14ac:dyDescent="0.3">
      <c r="A26" t="s">
        <v>1850</v>
      </c>
      <c r="B26" s="2">
        <v>45908</v>
      </c>
      <c r="C26" t="s">
        <v>613</v>
      </c>
      <c r="D26" t="s">
        <v>1682</v>
      </c>
      <c r="E26" t="s">
        <v>1776</v>
      </c>
      <c r="F26">
        <v>3</v>
      </c>
      <c r="G26">
        <v>77.599999999999994</v>
      </c>
      <c r="H26">
        <v>7.0000000000000007E-2</v>
      </c>
      <c r="I26" t="s">
        <v>1824</v>
      </c>
      <c r="J26">
        <v>216.50399999999999</v>
      </c>
      <c r="K26">
        <f>IF(J26="",MEDIAN(SalesTbl[Total_Amount]),J26)</f>
        <v>216.50399999999999</v>
      </c>
      <c r="L26">
        <f>IF(H26="",MEDIAN(SalesTbl[Discount]),H26)</f>
        <v>7.0000000000000007E-2</v>
      </c>
      <c r="M26">
        <f>IF(G26="",MEDIAN(SalesTbl[Unit_Price]),G26)</f>
        <v>77.599999999999994</v>
      </c>
      <c r="N26">
        <f>IF(F26="",MEDIAN(SalesTbl[Quantity]),F26)</f>
        <v>3</v>
      </c>
    </row>
    <row r="27" spans="1:14" x14ac:dyDescent="0.3">
      <c r="A27" t="s">
        <v>1851</v>
      </c>
      <c r="B27" s="2">
        <v>45552</v>
      </c>
      <c r="C27" t="s">
        <v>1190</v>
      </c>
      <c r="D27" t="s">
        <v>1555</v>
      </c>
      <c r="E27" t="s">
        <v>1766</v>
      </c>
      <c r="F27">
        <v>4</v>
      </c>
      <c r="G27">
        <v>852.71</v>
      </c>
      <c r="H27">
        <v>0.14000000000000001</v>
      </c>
      <c r="I27" t="s">
        <v>1826</v>
      </c>
      <c r="J27">
        <v>2933.3224</v>
      </c>
      <c r="K27">
        <f>IF(J27="",MEDIAN(SalesTbl[Total_Amount]),J27)</f>
        <v>2933.3224</v>
      </c>
      <c r="L27">
        <f>IF(H27="",MEDIAN(SalesTbl[Discount]),H27)</f>
        <v>0.14000000000000001</v>
      </c>
      <c r="M27">
        <f>IF(G27="",MEDIAN(SalesTbl[Unit_Price]),G27)</f>
        <v>852.71</v>
      </c>
      <c r="N27">
        <f>IF(F27="",MEDIAN(SalesTbl[Quantity]),F27)</f>
        <v>4</v>
      </c>
    </row>
    <row r="28" spans="1:14" x14ac:dyDescent="0.3">
      <c r="A28" t="s">
        <v>1852</v>
      </c>
      <c r="B28" s="2">
        <v>45294</v>
      </c>
      <c r="C28" t="s">
        <v>693</v>
      </c>
      <c r="D28" t="s">
        <v>1744</v>
      </c>
      <c r="E28" t="s">
        <v>1782</v>
      </c>
      <c r="F28">
        <v>4</v>
      </c>
      <c r="G28">
        <v>156.16</v>
      </c>
      <c r="I28" t="s">
        <v>1824</v>
      </c>
      <c r="J28">
        <v>599.65440000000001</v>
      </c>
      <c r="K28">
        <f>IF(J28="",MEDIAN(SalesTbl[Total_Amount]),J28)</f>
        <v>599.65440000000001</v>
      </c>
      <c r="L28">
        <f>IF(H28="",MEDIAN(SalesTbl[Discount]),H28)</f>
        <v>0.14000000000000001</v>
      </c>
      <c r="M28">
        <f>IF(G28="",MEDIAN(SalesTbl[Unit_Price]),G28)</f>
        <v>156.16</v>
      </c>
      <c r="N28">
        <f>IF(F28="",MEDIAN(SalesTbl[Quantity]),F28)</f>
        <v>4</v>
      </c>
    </row>
    <row r="29" spans="1:14" x14ac:dyDescent="0.3">
      <c r="A29" t="s">
        <v>1853</v>
      </c>
      <c r="B29" s="2">
        <v>45710</v>
      </c>
      <c r="C29" t="s">
        <v>654</v>
      </c>
      <c r="D29" t="s">
        <v>1702</v>
      </c>
      <c r="E29" t="s">
        <v>1782</v>
      </c>
      <c r="F29">
        <v>3</v>
      </c>
      <c r="G29">
        <v>815.49</v>
      </c>
      <c r="H29">
        <v>0.17</v>
      </c>
      <c r="I29" t="s">
        <v>1824</v>
      </c>
      <c r="J29">
        <v>2030.5700999999999</v>
      </c>
      <c r="K29">
        <f>IF(J29="",MEDIAN(SalesTbl[Total_Amount]),J29)</f>
        <v>2030.5700999999999</v>
      </c>
      <c r="L29">
        <f>IF(H29="",MEDIAN(SalesTbl[Discount]),H29)</f>
        <v>0.17</v>
      </c>
      <c r="M29">
        <f>IF(G29="",MEDIAN(SalesTbl[Unit_Price]),G29)</f>
        <v>815.49</v>
      </c>
      <c r="N29">
        <f>IF(F29="",MEDIAN(SalesTbl[Quantity]),F29)</f>
        <v>3</v>
      </c>
    </row>
    <row r="30" spans="1:14" x14ac:dyDescent="0.3">
      <c r="A30" t="s">
        <v>1854</v>
      </c>
      <c r="B30" s="2">
        <v>45923</v>
      </c>
      <c r="C30" t="s">
        <v>499</v>
      </c>
      <c r="D30" t="s">
        <v>1574</v>
      </c>
      <c r="E30" t="s">
        <v>1761</v>
      </c>
      <c r="F30">
        <v>2</v>
      </c>
      <c r="G30">
        <v>74.209999999999994</v>
      </c>
      <c r="H30">
        <v>0.11</v>
      </c>
      <c r="I30" t="s">
        <v>1826</v>
      </c>
      <c r="J30">
        <v>132.09379999999999</v>
      </c>
      <c r="K30">
        <f>IF(J30="",MEDIAN(SalesTbl[Total_Amount]),J30)</f>
        <v>132.09379999999999</v>
      </c>
      <c r="L30">
        <f>IF(H30="",MEDIAN(SalesTbl[Discount]),H30)</f>
        <v>0.11</v>
      </c>
      <c r="M30">
        <f>IF(G30="",MEDIAN(SalesTbl[Unit_Price]),G30)</f>
        <v>74.209999999999994</v>
      </c>
      <c r="N30">
        <f>IF(F30="",MEDIAN(SalesTbl[Quantity]),F30)</f>
        <v>2</v>
      </c>
    </row>
    <row r="31" spans="1:14" x14ac:dyDescent="0.3">
      <c r="A31" t="s">
        <v>1855</v>
      </c>
      <c r="B31" s="2">
        <v>45302</v>
      </c>
      <c r="C31" t="s">
        <v>1092</v>
      </c>
      <c r="D31" t="s">
        <v>1746</v>
      </c>
      <c r="E31" t="s">
        <v>1766</v>
      </c>
      <c r="G31">
        <v>451.67</v>
      </c>
      <c r="H31">
        <v>0.15</v>
      </c>
      <c r="I31" t="s">
        <v>1824</v>
      </c>
      <c r="J31">
        <v>1535.6780000000001</v>
      </c>
      <c r="K31">
        <f>IF(J31="",MEDIAN(SalesTbl[Total_Amount]),J31)</f>
        <v>1535.6780000000001</v>
      </c>
      <c r="L31">
        <f>IF(H31="",MEDIAN(SalesTbl[Discount]),H31)</f>
        <v>0.15</v>
      </c>
      <c r="M31">
        <f>IF(G31="",MEDIAN(SalesTbl[Unit_Price]),G31)</f>
        <v>451.67</v>
      </c>
      <c r="N31">
        <f>IF(F31="",MEDIAN(SalesTbl[Quantity]),F31)</f>
        <v>2</v>
      </c>
    </row>
    <row r="32" spans="1:14" x14ac:dyDescent="0.3">
      <c r="A32" t="s">
        <v>1856</v>
      </c>
      <c r="B32" s="2">
        <v>45217</v>
      </c>
      <c r="C32" t="s">
        <v>118</v>
      </c>
      <c r="D32" t="s">
        <v>1555</v>
      </c>
      <c r="E32" t="s">
        <v>1813</v>
      </c>
      <c r="F32">
        <v>1</v>
      </c>
      <c r="G32">
        <v>429.38</v>
      </c>
      <c r="H32">
        <v>0.13</v>
      </c>
      <c r="I32" t="s">
        <v>1826</v>
      </c>
      <c r="J32">
        <v>373.56060000000002</v>
      </c>
      <c r="K32">
        <f>IF(J32="",MEDIAN(SalesTbl[Total_Amount]),J32)</f>
        <v>373.56060000000002</v>
      </c>
      <c r="L32">
        <f>IF(H32="",MEDIAN(SalesTbl[Discount]),H32)</f>
        <v>0.13</v>
      </c>
      <c r="M32">
        <f>IF(G32="",MEDIAN(SalesTbl[Unit_Price]),G32)</f>
        <v>429.38</v>
      </c>
      <c r="N32">
        <f>IF(F32="",MEDIAN(SalesTbl[Quantity]),F32)</f>
        <v>1</v>
      </c>
    </row>
    <row r="33" spans="1:14" x14ac:dyDescent="0.3">
      <c r="A33" t="s">
        <v>1857</v>
      </c>
      <c r="B33" s="2">
        <v>45593</v>
      </c>
      <c r="C33" t="s">
        <v>1281</v>
      </c>
      <c r="D33" t="s">
        <v>1654</v>
      </c>
      <c r="E33" t="s">
        <v>1794</v>
      </c>
      <c r="F33">
        <v>2</v>
      </c>
      <c r="G33">
        <v>148.96</v>
      </c>
      <c r="H33">
        <v>0.03</v>
      </c>
      <c r="I33" t="s">
        <v>1829</v>
      </c>
      <c r="J33">
        <v>288.98239999999998</v>
      </c>
      <c r="K33">
        <f>IF(J33="",MEDIAN(SalesTbl[Total_Amount]),J33)</f>
        <v>288.98239999999998</v>
      </c>
      <c r="L33">
        <f>IF(H33="",MEDIAN(SalesTbl[Discount]),H33)</f>
        <v>0.03</v>
      </c>
      <c r="M33">
        <f>IF(G33="",MEDIAN(SalesTbl[Unit_Price]),G33)</f>
        <v>148.96</v>
      </c>
      <c r="N33">
        <f>IF(F33="",MEDIAN(SalesTbl[Quantity]),F33)</f>
        <v>2</v>
      </c>
    </row>
    <row r="34" spans="1:14" x14ac:dyDescent="0.3">
      <c r="A34" t="s">
        <v>1858</v>
      </c>
      <c r="B34" s="2">
        <v>45597</v>
      </c>
      <c r="C34" t="s">
        <v>1240</v>
      </c>
      <c r="D34" t="s">
        <v>1698</v>
      </c>
      <c r="E34" t="s">
        <v>1782</v>
      </c>
      <c r="F34">
        <v>4</v>
      </c>
      <c r="G34">
        <v>313.83</v>
      </c>
      <c r="H34">
        <v>0.08</v>
      </c>
      <c r="I34" t="s">
        <v>1824</v>
      </c>
      <c r="J34">
        <v>1154.8943999999999</v>
      </c>
      <c r="K34">
        <f>IF(J34="",MEDIAN(SalesTbl[Total_Amount]),J34)</f>
        <v>1154.8943999999999</v>
      </c>
      <c r="L34">
        <f>IF(H34="",MEDIAN(SalesTbl[Discount]),H34)</f>
        <v>0.08</v>
      </c>
      <c r="M34">
        <f>IF(G34="",MEDIAN(SalesTbl[Unit_Price]),G34)</f>
        <v>313.83</v>
      </c>
      <c r="N34">
        <f>IF(F34="",MEDIAN(SalesTbl[Quantity]),F34)</f>
        <v>4</v>
      </c>
    </row>
    <row r="35" spans="1:14" x14ac:dyDescent="0.3">
      <c r="A35" t="s">
        <v>1859</v>
      </c>
      <c r="B35" s="2">
        <v>45620</v>
      </c>
      <c r="C35" t="s">
        <v>1400</v>
      </c>
      <c r="D35" t="s">
        <v>1572</v>
      </c>
      <c r="E35" t="s">
        <v>1776</v>
      </c>
      <c r="F35">
        <v>2</v>
      </c>
      <c r="G35">
        <v>717.31</v>
      </c>
      <c r="H35">
        <v>0.15</v>
      </c>
      <c r="I35" t="s">
        <v>1824</v>
      </c>
      <c r="J35">
        <v>1219.4269999999999</v>
      </c>
      <c r="K35">
        <f>IF(J35="",MEDIAN(SalesTbl[Total_Amount]),J35)</f>
        <v>1219.4269999999999</v>
      </c>
      <c r="L35">
        <f>IF(H35="",MEDIAN(SalesTbl[Discount]),H35)</f>
        <v>0.15</v>
      </c>
      <c r="M35">
        <f>IF(G35="",MEDIAN(SalesTbl[Unit_Price]),G35)</f>
        <v>717.31</v>
      </c>
      <c r="N35">
        <f>IF(F35="",MEDIAN(SalesTbl[Quantity]),F35)</f>
        <v>2</v>
      </c>
    </row>
    <row r="36" spans="1:14" x14ac:dyDescent="0.3">
      <c r="A36" t="s">
        <v>1860</v>
      </c>
      <c r="B36" s="2">
        <v>45215</v>
      </c>
      <c r="C36" t="s">
        <v>1080</v>
      </c>
      <c r="D36" t="s">
        <v>1706</v>
      </c>
      <c r="E36" t="s">
        <v>1757</v>
      </c>
      <c r="G36">
        <v>873.22</v>
      </c>
      <c r="H36">
        <v>0.18</v>
      </c>
      <c r="I36" t="s">
        <v>1824</v>
      </c>
      <c r="J36">
        <v>2148.1212</v>
      </c>
      <c r="K36">
        <f>IF(J36="",MEDIAN(SalesTbl[Total_Amount]),J36)</f>
        <v>2148.1212</v>
      </c>
      <c r="L36">
        <f>IF(H36="",MEDIAN(SalesTbl[Discount]),H36)</f>
        <v>0.18</v>
      </c>
      <c r="M36">
        <f>IF(G36="",MEDIAN(SalesTbl[Unit_Price]),G36)</f>
        <v>873.22</v>
      </c>
      <c r="N36">
        <f>IF(F36="",MEDIAN(SalesTbl[Quantity]),F36)</f>
        <v>2</v>
      </c>
    </row>
    <row r="37" spans="1:14" x14ac:dyDescent="0.3">
      <c r="A37" t="s">
        <v>1861</v>
      </c>
      <c r="B37" s="2">
        <v>45878</v>
      </c>
      <c r="C37" t="s">
        <v>708</v>
      </c>
      <c r="D37" t="s">
        <v>1580</v>
      </c>
      <c r="E37" t="s">
        <v>1766</v>
      </c>
      <c r="F37">
        <v>4</v>
      </c>
      <c r="G37">
        <v>109.36</v>
      </c>
      <c r="H37">
        <v>0.19</v>
      </c>
      <c r="I37" t="s">
        <v>1829</v>
      </c>
      <c r="J37">
        <v>354.32639999999998</v>
      </c>
      <c r="K37">
        <f>IF(J37="",MEDIAN(SalesTbl[Total_Amount]),J37)</f>
        <v>354.32639999999998</v>
      </c>
      <c r="L37">
        <f>IF(H37="",MEDIAN(SalesTbl[Discount]),H37)</f>
        <v>0.19</v>
      </c>
      <c r="M37">
        <f>IF(G37="",MEDIAN(SalesTbl[Unit_Price]),G37)</f>
        <v>109.36</v>
      </c>
      <c r="N37">
        <f>IF(F37="",MEDIAN(SalesTbl[Quantity]),F37)</f>
        <v>4</v>
      </c>
    </row>
    <row r="38" spans="1:14" x14ac:dyDescent="0.3">
      <c r="A38" t="s">
        <v>1862</v>
      </c>
      <c r="B38" s="2">
        <v>45635</v>
      </c>
      <c r="C38" t="s">
        <v>310</v>
      </c>
      <c r="D38" t="s">
        <v>1555</v>
      </c>
      <c r="E38" t="s">
        <v>1779</v>
      </c>
      <c r="F38">
        <v>3</v>
      </c>
      <c r="G38">
        <v>559.52</v>
      </c>
      <c r="H38">
        <v>0.16</v>
      </c>
      <c r="I38" t="s">
        <v>1826</v>
      </c>
      <c r="J38">
        <v>1409.9903999999999</v>
      </c>
      <c r="K38">
        <f>IF(J38="",MEDIAN(SalesTbl[Total_Amount]),J38)</f>
        <v>1409.9903999999999</v>
      </c>
      <c r="L38">
        <f>IF(H38="",MEDIAN(SalesTbl[Discount]),H38)</f>
        <v>0.16</v>
      </c>
      <c r="M38">
        <f>IF(G38="",MEDIAN(SalesTbl[Unit_Price]),G38)</f>
        <v>559.52</v>
      </c>
      <c r="N38">
        <f>IF(F38="",MEDIAN(SalesTbl[Quantity]),F38)</f>
        <v>3</v>
      </c>
    </row>
    <row r="39" spans="1:14" x14ac:dyDescent="0.3">
      <c r="A39" t="s">
        <v>1863</v>
      </c>
      <c r="B39" s="2">
        <v>45329</v>
      </c>
      <c r="C39" t="s">
        <v>1513</v>
      </c>
      <c r="D39" t="s">
        <v>1568</v>
      </c>
      <c r="E39" t="s">
        <v>1807</v>
      </c>
      <c r="F39">
        <v>3</v>
      </c>
      <c r="G39">
        <v>121.76</v>
      </c>
      <c r="H39">
        <v>0.27</v>
      </c>
      <c r="I39" t="s">
        <v>1826</v>
      </c>
      <c r="J39">
        <v>266.65440000000001</v>
      </c>
      <c r="K39">
        <f>IF(J39="",MEDIAN(SalesTbl[Total_Amount]),J39)</f>
        <v>266.65440000000001</v>
      </c>
      <c r="L39">
        <f>IF(H39="",MEDIAN(SalesTbl[Discount]),H39)</f>
        <v>0.27</v>
      </c>
      <c r="M39">
        <f>IF(G39="",MEDIAN(SalesTbl[Unit_Price]),G39)</f>
        <v>121.76</v>
      </c>
      <c r="N39">
        <f>IF(F39="",MEDIAN(SalesTbl[Quantity]),F39)</f>
        <v>3</v>
      </c>
    </row>
    <row r="40" spans="1:14" x14ac:dyDescent="0.3">
      <c r="A40" t="s">
        <v>1864</v>
      </c>
      <c r="B40" s="2">
        <v>45378</v>
      </c>
      <c r="C40" t="s">
        <v>622</v>
      </c>
      <c r="D40" t="s">
        <v>1614</v>
      </c>
      <c r="E40" t="s">
        <v>1797</v>
      </c>
      <c r="F40">
        <v>4</v>
      </c>
      <c r="G40">
        <v>735.32</v>
      </c>
      <c r="H40">
        <v>0.06</v>
      </c>
      <c r="I40" t="s">
        <v>1829</v>
      </c>
      <c r="J40">
        <v>2764.8031999999998</v>
      </c>
      <c r="K40">
        <f>IF(J40="",MEDIAN(SalesTbl[Total_Amount]),J40)</f>
        <v>2764.8031999999998</v>
      </c>
      <c r="L40">
        <f>IF(H40="",MEDIAN(SalesTbl[Discount]),H40)</f>
        <v>0.06</v>
      </c>
      <c r="M40">
        <f>IF(G40="",MEDIAN(SalesTbl[Unit_Price]),G40)</f>
        <v>735.32</v>
      </c>
      <c r="N40">
        <f>IF(F40="",MEDIAN(SalesTbl[Quantity]),F40)</f>
        <v>4</v>
      </c>
    </row>
    <row r="41" spans="1:14" x14ac:dyDescent="0.3">
      <c r="A41" t="s">
        <v>1865</v>
      </c>
      <c r="B41" s="2">
        <v>45264</v>
      </c>
      <c r="C41" t="s">
        <v>1337</v>
      </c>
      <c r="D41" t="s">
        <v>1736</v>
      </c>
      <c r="E41" t="s">
        <v>1766</v>
      </c>
      <c r="F41">
        <v>2</v>
      </c>
      <c r="G41">
        <v>600.73</v>
      </c>
      <c r="H41">
        <v>0.08</v>
      </c>
      <c r="I41" t="s">
        <v>1824</v>
      </c>
      <c r="J41">
        <v>1105.3432</v>
      </c>
      <c r="K41">
        <f>IF(J41="",MEDIAN(SalesTbl[Total_Amount]),J41)</f>
        <v>1105.3432</v>
      </c>
      <c r="L41">
        <f>IF(H41="",MEDIAN(SalesTbl[Discount]),H41)</f>
        <v>0.08</v>
      </c>
      <c r="M41">
        <f>IF(G41="",MEDIAN(SalesTbl[Unit_Price]),G41)</f>
        <v>600.73</v>
      </c>
      <c r="N41">
        <f>IF(F41="",MEDIAN(SalesTbl[Quantity]),F41)</f>
        <v>2</v>
      </c>
    </row>
    <row r="42" spans="1:14" x14ac:dyDescent="0.3">
      <c r="A42" t="s">
        <v>1866</v>
      </c>
      <c r="B42" s="2">
        <v>45486</v>
      </c>
      <c r="C42" t="s">
        <v>264</v>
      </c>
      <c r="D42" t="s">
        <v>1600</v>
      </c>
      <c r="E42" t="s">
        <v>1813</v>
      </c>
      <c r="F42">
        <v>2</v>
      </c>
      <c r="G42">
        <v>873.86</v>
      </c>
      <c r="H42">
        <v>7.0000000000000007E-2</v>
      </c>
      <c r="I42" t="s">
        <v>1829</v>
      </c>
      <c r="J42">
        <v>1625.3796</v>
      </c>
      <c r="K42">
        <f>IF(J42="",MEDIAN(SalesTbl[Total_Amount]),J42)</f>
        <v>1625.3796</v>
      </c>
      <c r="L42">
        <f>IF(H42="",MEDIAN(SalesTbl[Discount]),H42)</f>
        <v>7.0000000000000007E-2</v>
      </c>
      <c r="M42">
        <f>IF(G42="",MEDIAN(SalesTbl[Unit_Price]),G42)</f>
        <v>873.86</v>
      </c>
      <c r="N42">
        <f>IF(F42="",MEDIAN(SalesTbl[Quantity]),F42)</f>
        <v>2</v>
      </c>
    </row>
    <row r="43" spans="1:14" x14ac:dyDescent="0.3">
      <c r="A43" t="s">
        <v>1867</v>
      </c>
      <c r="B43" s="2">
        <v>45241</v>
      </c>
      <c r="C43" t="s">
        <v>954</v>
      </c>
      <c r="D43" t="s">
        <v>1594</v>
      </c>
      <c r="E43" t="s">
        <v>1782</v>
      </c>
      <c r="F43">
        <v>3</v>
      </c>
      <c r="G43">
        <v>342.47</v>
      </c>
      <c r="H43">
        <v>0.08</v>
      </c>
      <c r="I43" t="s">
        <v>1826</v>
      </c>
      <c r="J43">
        <v>945.21720000000016</v>
      </c>
      <c r="K43">
        <f>IF(J43="",MEDIAN(SalesTbl[Total_Amount]),J43)</f>
        <v>945.21720000000016</v>
      </c>
      <c r="L43">
        <f>IF(H43="",MEDIAN(SalesTbl[Discount]),H43)</f>
        <v>0.08</v>
      </c>
      <c r="M43">
        <f>IF(G43="",MEDIAN(SalesTbl[Unit_Price]),G43)</f>
        <v>342.47</v>
      </c>
      <c r="N43">
        <f>IF(F43="",MEDIAN(SalesTbl[Quantity]),F43)</f>
        <v>3</v>
      </c>
    </row>
    <row r="44" spans="1:14" x14ac:dyDescent="0.3">
      <c r="A44" t="s">
        <v>1868</v>
      </c>
      <c r="B44" s="2">
        <v>45649</v>
      </c>
      <c r="C44" t="s">
        <v>1053</v>
      </c>
      <c r="D44" t="s">
        <v>1606</v>
      </c>
      <c r="E44" t="s">
        <v>1786</v>
      </c>
      <c r="F44">
        <v>2</v>
      </c>
      <c r="G44">
        <v>915.15</v>
      </c>
      <c r="H44">
        <v>0.16</v>
      </c>
      <c r="I44" t="s">
        <v>1826</v>
      </c>
      <c r="J44">
        <v>1537.452</v>
      </c>
      <c r="K44">
        <f>IF(J44="",MEDIAN(SalesTbl[Total_Amount]),J44)</f>
        <v>1537.452</v>
      </c>
      <c r="L44">
        <f>IF(H44="",MEDIAN(SalesTbl[Discount]),H44)</f>
        <v>0.16</v>
      </c>
      <c r="M44">
        <f>IF(G44="",MEDIAN(SalesTbl[Unit_Price]),G44)</f>
        <v>915.15</v>
      </c>
      <c r="N44">
        <f>IF(F44="",MEDIAN(SalesTbl[Quantity]),F44)</f>
        <v>2</v>
      </c>
    </row>
    <row r="45" spans="1:14" x14ac:dyDescent="0.3">
      <c r="A45" t="s">
        <v>1869</v>
      </c>
      <c r="B45" s="2">
        <v>45677</v>
      </c>
      <c r="C45" t="s">
        <v>304</v>
      </c>
      <c r="D45" t="s">
        <v>1614</v>
      </c>
      <c r="E45" t="s">
        <v>1807</v>
      </c>
      <c r="G45">
        <v>863.11</v>
      </c>
      <c r="H45">
        <v>0.28000000000000003</v>
      </c>
      <c r="I45" t="s">
        <v>1826</v>
      </c>
      <c r="J45">
        <v>1864.3176000000001</v>
      </c>
      <c r="K45">
        <f>IF(J45="",MEDIAN(SalesTbl[Total_Amount]),J45)</f>
        <v>1864.3176000000001</v>
      </c>
      <c r="L45">
        <f>IF(H45="",MEDIAN(SalesTbl[Discount]),H45)</f>
        <v>0.28000000000000003</v>
      </c>
      <c r="M45">
        <f>IF(G45="",MEDIAN(SalesTbl[Unit_Price]),G45)</f>
        <v>863.11</v>
      </c>
      <c r="N45">
        <f>IF(F45="",MEDIAN(SalesTbl[Quantity]),F45)</f>
        <v>2</v>
      </c>
    </row>
    <row r="46" spans="1:14" x14ac:dyDescent="0.3">
      <c r="A46" t="s">
        <v>1870</v>
      </c>
      <c r="B46" s="2">
        <v>45538</v>
      </c>
      <c r="C46" t="s">
        <v>663</v>
      </c>
      <c r="D46" t="s">
        <v>1634</v>
      </c>
      <c r="E46" t="s">
        <v>1794</v>
      </c>
      <c r="F46">
        <v>2</v>
      </c>
      <c r="G46">
        <v>209.32</v>
      </c>
      <c r="H46">
        <v>0.23</v>
      </c>
      <c r="I46" t="s">
        <v>1829</v>
      </c>
      <c r="J46">
        <v>322.3528</v>
      </c>
      <c r="K46">
        <f>IF(J46="",MEDIAN(SalesTbl[Total_Amount]),J46)</f>
        <v>322.3528</v>
      </c>
      <c r="L46">
        <f>IF(H46="",MEDIAN(SalesTbl[Discount]),H46)</f>
        <v>0.23</v>
      </c>
      <c r="M46">
        <f>IF(G46="",MEDIAN(SalesTbl[Unit_Price]),G46)</f>
        <v>209.32</v>
      </c>
      <c r="N46">
        <f>IF(F46="",MEDIAN(SalesTbl[Quantity]),F46)</f>
        <v>2</v>
      </c>
    </row>
    <row r="47" spans="1:14" x14ac:dyDescent="0.3">
      <c r="A47" t="s">
        <v>1871</v>
      </c>
      <c r="B47" s="2">
        <v>45606</v>
      </c>
      <c r="C47" t="s">
        <v>1449</v>
      </c>
      <c r="D47" t="s">
        <v>1666</v>
      </c>
      <c r="E47" t="s">
        <v>1782</v>
      </c>
      <c r="F47">
        <v>4</v>
      </c>
      <c r="G47">
        <v>288.60000000000002</v>
      </c>
      <c r="H47">
        <v>0.09</v>
      </c>
      <c r="I47" t="s">
        <v>1826</v>
      </c>
      <c r="J47">
        <v>1050.5039999999999</v>
      </c>
      <c r="K47">
        <f>IF(J47="",MEDIAN(SalesTbl[Total_Amount]),J47)</f>
        <v>1050.5039999999999</v>
      </c>
      <c r="L47">
        <f>IF(H47="",MEDIAN(SalesTbl[Discount]),H47)</f>
        <v>0.09</v>
      </c>
      <c r="M47">
        <f>IF(G47="",MEDIAN(SalesTbl[Unit_Price]),G47)</f>
        <v>288.60000000000002</v>
      </c>
      <c r="N47">
        <f>IF(F47="",MEDIAN(SalesTbl[Quantity]),F47)</f>
        <v>4</v>
      </c>
    </row>
    <row r="48" spans="1:14" x14ac:dyDescent="0.3">
      <c r="A48" t="s">
        <v>1872</v>
      </c>
      <c r="B48" s="2">
        <v>45570</v>
      </c>
      <c r="C48" t="s">
        <v>258</v>
      </c>
      <c r="D48" t="s">
        <v>1704</v>
      </c>
      <c r="E48" t="s">
        <v>1804</v>
      </c>
      <c r="F48">
        <v>1</v>
      </c>
      <c r="G48">
        <v>418.69</v>
      </c>
      <c r="H48">
        <v>0.06</v>
      </c>
      <c r="I48" t="s">
        <v>1826</v>
      </c>
      <c r="J48">
        <v>393.5686</v>
      </c>
      <c r="K48">
        <f>IF(J48="",MEDIAN(SalesTbl[Total_Amount]),J48)</f>
        <v>393.5686</v>
      </c>
      <c r="L48">
        <f>IF(H48="",MEDIAN(SalesTbl[Discount]),H48)</f>
        <v>0.06</v>
      </c>
      <c r="M48">
        <f>IF(G48="",MEDIAN(SalesTbl[Unit_Price]),G48)</f>
        <v>418.69</v>
      </c>
      <c r="N48">
        <f>IF(F48="",MEDIAN(SalesTbl[Quantity]),F48)</f>
        <v>1</v>
      </c>
    </row>
    <row r="49" spans="1:14" x14ac:dyDescent="0.3">
      <c r="A49" t="s">
        <v>1873</v>
      </c>
      <c r="B49" s="2">
        <v>45466</v>
      </c>
      <c r="C49" t="s">
        <v>44</v>
      </c>
      <c r="D49" t="s">
        <v>1608</v>
      </c>
      <c r="E49" t="s">
        <v>1792</v>
      </c>
      <c r="F49">
        <v>1</v>
      </c>
      <c r="G49">
        <v>135.78</v>
      </c>
      <c r="H49">
        <v>0.14000000000000001</v>
      </c>
      <c r="I49" t="s">
        <v>1826</v>
      </c>
      <c r="J49">
        <v>116.77079999999999</v>
      </c>
      <c r="K49">
        <f>IF(J49="",MEDIAN(SalesTbl[Total_Amount]),J49)</f>
        <v>116.77079999999999</v>
      </c>
      <c r="L49">
        <f>IF(H49="",MEDIAN(SalesTbl[Discount]),H49)</f>
        <v>0.14000000000000001</v>
      </c>
      <c r="M49">
        <f>IF(G49="",MEDIAN(SalesTbl[Unit_Price]),G49)</f>
        <v>135.78</v>
      </c>
      <c r="N49">
        <f>IF(F49="",MEDIAN(SalesTbl[Quantity]),F49)</f>
        <v>1</v>
      </c>
    </row>
    <row r="50" spans="1:14" x14ac:dyDescent="0.3">
      <c r="A50" t="s">
        <v>1874</v>
      </c>
      <c r="B50" s="2">
        <v>45218</v>
      </c>
      <c r="C50" t="s">
        <v>663</v>
      </c>
      <c r="D50" t="s">
        <v>1636</v>
      </c>
      <c r="E50" t="s">
        <v>1807</v>
      </c>
      <c r="F50">
        <v>1</v>
      </c>
      <c r="G50">
        <v>517.13</v>
      </c>
      <c r="H50">
        <v>0.28000000000000003</v>
      </c>
      <c r="I50" t="s">
        <v>1824</v>
      </c>
      <c r="J50">
        <v>372.33359999999999</v>
      </c>
      <c r="K50">
        <f>IF(J50="",MEDIAN(SalesTbl[Total_Amount]),J50)</f>
        <v>372.33359999999999</v>
      </c>
      <c r="L50">
        <f>IF(H50="",MEDIAN(SalesTbl[Discount]),H50)</f>
        <v>0.28000000000000003</v>
      </c>
      <c r="M50">
        <f>IF(G50="",MEDIAN(SalesTbl[Unit_Price]),G50)</f>
        <v>517.13</v>
      </c>
      <c r="N50">
        <f>IF(F50="",MEDIAN(SalesTbl[Quantity]),F50)</f>
        <v>1</v>
      </c>
    </row>
    <row r="51" spans="1:14" x14ac:dyDescent="0.3">
      <c r="A51" t="s">
        <v>1875</v>
      </c>
      <c r="B51" s="2">
        <v>45607</v>
      </c>
      <c r="C51" t="s">
        <v>1304</v>
      </c>
      <c r="D51" t="s">
        <v>1590</v>
      </c>
      <c r="E51" t="s">
        <v>1804</v>
      </c>
      <c r="F51">
        <v>2</v>
      </c>
      <c r="G51">
        <v>384.66</v>
      </c>
      <c r="H51">
        <v>0.08</v>
      </c>
      <c r="I51" t="s">
        <v>1829</v>
      </c>
      <c r="J51">
        <v>707.77440000000013</v>
      </c>
      <c r="K51">
        <f>IF(J51="",MEDIAN(SalesTbl[Total_Amount]),J51)</f>
        <v>707.77440000000013</v>
      </c>
      <c r="L51">
        <f>IF(H51="",MEDIAN(SalesTbl[Discount]),H51)</f>
        <v>0.08</v>
      </c>
      <c r="M51">
        <f>IF(G51="",MEDIAN(SalesTbl[Unit_Price]),G51)</f>
        <v>384.66</v>
      </c>
      <c r="N51">
        <f>IF(F51="",MEDIAN(SalesTbl[Quantity]),F51)</f>
        <v>2</v>
      </c>
    </row>
    <row r="52" spans="1:14" x14ac:dyDescent="0.3">
      <c r="A52" t="s">
        <v>1876</v>
      </c>
      <c r="B52" s="2">
        <v>45291</v>
      </c>
      <c r="C52" t="s">
        <v>258</v>
      </c>
      <c r="D52" t="s">
        <v>1652</v>
      </c>
      <c r="E52" t="s">
        <v>1786</v>
      </c>
      <c r="F52">
        <v>3</v>
      </c>
      <c r="G52">
        <v>83.7</v>
      </c>
      <c r="H52">
        <v>0.24</v>
      </c>
      <c r="I52" t="s">
        <v>1826</v>
      </c>
      <c r="J52">
        <v>190.83600000000001</v>
      </c>
      <c r="K52">
        <f>IF(J52="",MEDIAN(SalesTbl[Total_Amount]),J52)</f>
        <v>190.83600000000001</v>
      </c>
      <c r="L52">
        <f>IF(H52="",MEDIAN(SalesTbl[Discount]),H52)</f>
        <v>0.24</v>
      </c>
      <c r="M52">
        <f>IF(G52="",MEDIAN(SalesTbl[Unit_Price]),G52)</f>
        <v>83.7</v>
      </c>
      <c r="N52">
        <f>IF(F52="",MEDIAN(SalesTbl[Quantity]),F52)</f>
        <v>3</v>
      </c>
    </row>
    <row r="53" spans="1:14" x14ac:dyDescent="0.3">
      <c r="A53" t="s">
        <v>1877</v>
      </c>
      <c r="B53" s="2">
        <v>45689</v>
      </c>
      <c r="C53" t="s">
        <v>481</v>
      </c>
      <c r="D53" t="s">
        <v>1686</v>
      </c>
      <c r="E53" t="s">
        <v>1779</v>
      </c>
      <c r="F53">
        <v>3</v>
      </c>
      <c r="G53">
        <v>76.569999999999993</v>
      </c>
      <c r="H53">
        <v>0.26</v>
      </c>
      <c r="I53" t="s">
        <v>1824</v>
      </c>
      <c r="J53">
        <v>169.9854</v>
      </c>
      <c r="K53">
        <f>IF(J53="",MEDIAN(SalesTbl[Total_Amount]),J53)</f>
        <v>169.9854</v>
      </c>
      <c r="L53">
        <f>IF(H53="",MEDIAN(SalesTbl[Discount]),H53)</f>
        <v>0.26</v>
      </c>
      <c r="M53">
        <f>IF(G53="",MEDIAN(SalesTbl[Unit_Price]),G53)</f>
        <v>76.569999999999993</v>
      </c>
      <c r="N53">
        <f>IF(F53="",MEDIAN(SalesTbl[Quantity]),F53)</f>
        <v>3</v>
      </c>
    </row>
    <row r="54" spans="1:14" x14ac:dyDescent="0.3">
      <c r="A54" t="s">
        <v>1878</v>
      </c>
      <c r="B54" s="2">
        <v>45894</v>
      </c>
      <c r="C54" t="s">
        <v>499</v>
      </c>
      <c r="D54" t="s">
        <v>1726</v>
      </c>
      <c r="E54" t="s">
        <v>1776</v>
      </c>
      <c r="F54">
        <v>3</v>
      </c>
      <c r="I54" t="s">
        <v>1824</v>
      </c>
      <c r="J54">
        <v>486.06330000000003</v>
      </c>
      <c r="K54">
        <f>IF(J54="",MEDIAN(SalesTbl[Total_Amount]),J54)</f>
        <v>486.06330000000003</v>
      </c>
      <c r="L54">
        <f>IF(H54="",MEDIAN(SalesTbl[Discount]),H54)</f>
        <v>0.14000000000000001</v>
      </c>
      <c r="M54">
        <f>IF(G54="",MEDIAN(SalesTbl[Unit_Price]),G54)</f>
        <v>527.90499999999997</v>
      </c>
      <c r="N54">
        <f>IF(F54="",MEDIAN(SalesTbl[Quantity]),F54)</f>
        <v>3</v>
      </c>
    </row>
    <row r="55" spans="1:14" x14ac:dyDescent="0.3">
      <c r="A55" t="s">
        <v>1879</v>
      </c>
      <c r="B55" s="2">
        <v>45677</v>
      </c>
      <c r="C55" t="s">
        <v>1020</v>
      </c>
      <c r="D55" t="s">
        <v>1588</v>
      </c>
      <c r="E55" t="s">
        <v>1782</v>
      </c>
      <c r="F55">
        <v>1</v>
      </c>
      <c r="G55">
        <v>900.35</v>
      </c>
      <c r="H55">
        <v>0.13</v>
      </c>
      <c r="I55" t="s">
        <v>1829</v>
      </c>
      <c r="J55">
        <v>783.30449999999996</v>
      </c>
      <c r="K55">
        <f>IF(J55="",MEDIAN(SalesTbl[Total_Amount]),J55)</f>
        <v>783.30449999999996</v>
      </c>
      <c r="L55">
        <f>IF(H55="",MEDIAN(SalesTbl[Discount]),H55)</f>
        <v>0.13</v>
      </c>
      <c r="M55">
        <f>IF(G55="",MEDIAN(SalesTbl[Unit_Price]),G55)</f>
        <v>900.35</v>
      </c>
      <c r="N55">
        <f>IF(F55="",MEDIAN(SalesTbl[Quantity]),F55)</f>
        <v>1</v>
      </c>
    </row>
    <row r="56" spans="1:14" x14ac:dyDescent="0.3">
      <c r="A56" t="s">
        <v>1880</v>
      </c>
      <c r="B56" s="2">
        <v>45706</v>
      </c>
      <c r="C56" t="s">
        <v>341</v>
      </c>
      <c r="D56" t="s">
        <v>1628</v>
      </c>
      <c r="E56" t="s">
        <v>1789</v>
      </c>
      <c r="F56">
        <v>4</v>
      </c>
      <c r="G56">
        <v>428.09</v>
      </c>
      <c r="H56">
        <v>7.0000000000000007E-2</v>
      </c>
      <c r="I56" t="s">
        <v>1824</v>
      </c>
      <c r="J56">
        <v>1592.4947999999999</v>
      </c>
      <c r="K56">
        <f>IF(J56="",MEDIAN(SalesTbl[Total_Amount]),J56)</f>
        <v>1592.4947999999999</v>
      </c>
      <c r="L56">
        <f>IF(H56="",MEDIAN(SalesTbl[Discount]),H56)</f>
        <v>7.0000000000000007E-2</v>
      </c>
      <c r="M56">
        <f>IF(G56="",MEDIAN(SalesTbl[Unit_Price]),G56)</f>
        <v>428.09</v>
      </c>
      <c r="N56">
        <f>IF(F56="",MEDIAN(SalesTbl[Quantity]),F56)</f>
        <v>4</v>
      </c>
    </row>
    <row r="57" spans="1:14" x14ac:dyDescent="0.3">
      <c r="A57" t="s">
        <v>1881</v>
      </c>
      <c r="B57" s="2">
        <v>45589</v>
      </c>
      <c r="C57" t="s">
        <v>1292</v>
      </c>
      <c r="D57" t="s">
        <v>1646</v>
      </c>
      <c r="E57" t="s">
        <v>1792</v>
      </c>
      <c r="F57">
        <v>2</v>
      </c>
      <c r="G57">
        <v>559.71</v>
      </c>
      <c r="H57">
        <v>0.3</v>
      </c>
      <c r="I57" t="s">
        <v>1829</v>
      </c>
      <c r="J57">
        <v>783.59400000000005</v>
      </c>
      <c r="K57">
        <f>IF(J57="",MEDIAN(SalesTbl[Total_Amount]),J57)</f>
        <v>783.59400000000005</v>
      </c>
      <c r="L57">
        <f>IF(H57="",MEDIAN(SalesTbl[Discount]),H57)</f>
        <v>0.3</v>
      </c>
      <c r="M57">
        <f>IF(G57="",MEDIAN(SalesTbl[Unit_Price]),G57)</f>
        <v>559.71</v>
      </c>
      <c r="N57">
        <f>IF(F57="",MEDIAN(SalesTbl[Quantity]),F57)</f>
        <v>2</v>
      </c>
    </row>
    <row r="58" spans="1:14" x14ac:dyDescent="0.3">
      <c r="A58" t="s">
        <v>1882</v>
      </c>
      <c r="B58" s="2">
        <v>45282</v>
      </c>
      <c r="C58" t="s">
        <v>292</v>
      </c>
      <c r="D58" t="s">
        <v>1616</v>
      </c>
      <c r="E58" t="s">
        <v>1776</v>
      </c>
      <c r="F58">
        <v>2</v>
      </c>
      <c r="G58">
        <v>833.7</v>
      </c>
      <c r="H58">
        <v>0.06</v>
      </c>
      <c r="I58" t="s">
        <v>1826</v>
      </c>
      <c r="J58">
        <v>1567.356</v>
      </c>
      <c r="K58">
        <f>IF(J58="",MEDIAN(SalesTbl[Total_Amount]),J58)</f>
        <v>1567.356</v>
      </c>
      <c r="L58">
        <f>IF(H58="",MEDIAN(SalesTbl[Discount]),H58)</f>
        <v>0.06</v>
      </c>
      <c r="M58">
        <f>IF(G58="",MEDIAN(SalesTbl[Unit_Price]),G58)</f>
        <v>833.7</v>
      </c>
      <c r="N58">
        <f>IF(F58="",MEDIAN(SalesTbl[Quantity]),F58)</f>
        <v>2</v>
      </c>
    </row>
    <row r="59" spans="1:14" x14ac:dyDescent="0.3">
      <c r="A59" t="s">
        <v>1883</v>
      </c>
      <c r="B59" s="2">
        <v>45462</v>
      </c>
      <c r="C59" t="s">
        <v>1440</v>
      </c>
      <c r="D59" t="s">
        <v>1642</v>
      </c>
      <c r="E59" t="s">
        <v>1799</v>
      </c>
      <c r="F59">
        <v>2</v>
      </c>
      <c r="G59">
        <v>680.16</v>
      </c>
      <c r="H59">
        <v>0.28000000000000003</v>
      </c>
      <c r="I59" t="s">
        <v>1824</v>
      </c>
      <c r="J59">
        <v>979.43039999999996</v>
      </c>
      <c r="K59">
        <f>IF(J59="",MEDIAN(SalesTbl[Total_Amount]),J59)</f>
        <v>979.43039999999996</v>
      </c>
      <c r="L59">
        <f>IF(H59="",MEDIAN(SalesTbl[Discount]),H59)</f>
        <v>0.28000000000000003</v>
      </c>
      <c r="M59">
        <f>IF(G59="",MEDIAN(SalesTbl[Unit_Price]),G59)</f>
        <v>680.16</v>
      </c>
      <c r="N59">
        <f>IF(F59="",MEDIAN(SalesTbl[Quantity]),F59)</f>
        <v>2</v>
      </c>
    </row>
    <row r="60" spans="1:14" x14ac:dyDescent="0.3">
      <c r="A60" t="s">
        <v>1884</v>
      </c>
      <c r="B60" s="2">
        <v>45633</v>
      </c>
      <c r="C60" t="s">
        <v>1257</v>
      </c>
      <c r="D60" t="s">
        <v>1726</v>
      </c>
      <c r="E60" t="s">
        <v>1792</v>
      </c>
      <c r="F60">
        <v>1</v>
      </c>
      <c r="G60">
        <v>996.33</v>
      </c>
      <c r="H60">
        <v>0.23</v>
      </c>
      <c r="I60" t="s">
        <v>1826</v>
      </c>
      <c r="J60">
        <v>767.17410000000007</v>
      </c>
      <c r="K60">
        <f>IF(J60="",MEDIAN(SalesTbl[Total_Amount]),J60)</f>
        <v>767.17410000000007</v>
      </c>
      <c r="L60">
        <f>IF(H60="",MEDIAN(SalesTbl[Discount]),H60)</f>
        <v>0.23</v>
      </c>
      <c r="M60">
        <f>IF(G60="",MEDIAN(SalesTbl[Unit_Price]),G60)</f>
        <v>996.33</v>
      </c>
      <c r="N60">
        <f>IF(F60="",MEDIAN(SalesTbl[Quantity]),F60)</f>
        <v>1</v>
      </c>
    </row>
    <row r="61" spans="1:14" x14ac:dyDescent="0.3">
      <c r="A61" t="s">
        <v>1885</v>
      </c>
      <c r="B61" s="2">
        <v>45257</v>
      </c>
      <c r="C61" t="s">
        <v>1148</v>
      </c>
      <c r="D61" t="s">
        <v>1610</v>
      </c>
      <c r="E61" t="s">
        <v>1789</v>
      </c>
      <c r="F61">
        <v>1</v>
      </c>
      <c r="G61">
        <v>198.83</v>
      </c>
      <c r="H61">
        <v>0.09</v>
      </c>
      <c r="I61" t="s">
        <v>1829</v>
      </c>
      <c r="J61">
        <v>180.93530000000001</v>
      </c>
      <c r="K61">
        <f>IF(J61="",MEDIAN(SalesTbl[Total_Amount]),J61)</f>
        <v>180.93530000000001</v>
      </c>
      <c r="L61">
        <f>IF(H61="",MEDIAN(SalesTbl[Discount]),H61)</f>
        <v>0.09</v>
      </c>
      <c r="M61">
        <f>IF(G61="",MEDIAN(SalesTbl[Unit_Price]),G61)</f>
        <v>198.83</v>
      </c>
      <c r="N61">
        <f>IF(F61="",MEDIAN(SalesTbl[Quantity]),F61)</f>
        <v>1</v>
      </c>
    </row>
    <row r="62" spans="1:14" x14ac:dyDescent="0.3">
      <c r="A62" t="s">
        <v>1886</v>
      </c>
      <c r="B62" s="2">
        <v>45854</v>
      </c>
      <c r="C62" t="s">
        <v>1269</v>
      </c>
      <c r="D62" t="s">
        <v>1586</v>
      </c>
      <c r="E62" t="s">
        <v>1779</v>
      </c>
      <c r="F62">
        <v>1</v>
      </c>
      <c r="G62">
        <v>374.92</v>
      </c>
      <c r="H62">
        <v>0.18</v>
      </c>
      <c r="I62" t="s">
        <v>1826</v>
      </c>
      <c r="J62">
        <v>307.43439999999998</v>
      </c>
      <c r="K62">
        <f>IF(J62="",MEDIAN(SalesTbl[Total_Amount]),J62)</f>
        <v>307.43439999999998</v>
      </c>
      <c r="L62">
        <f>IF(H62="",MEDIAN(SalesTbl[Discount]),H62)</f>
        <v>0.18</v>
      </c>
      <c r="M62">
        <f>IF(G62="",MEDIAN(SalesTbl[Unit_Price]),G62)</f>
        <v>374.92</v>
      </c>
      <c r="N62">
        <f>IF(F62="",MEDIAN(SalesTbl[Quantity]),F62)</f>
        <v>1</v>
      </c>
    </row>
    <row r="63" spans="1:14" x14ac:dyDescent="0.3">
      <c r="A63" t="s">
        <v>1887</v>
      </c>
      <c r="B63" s="2">
        <v>45716</v>
      </c>
      <c r="C63" t="s">
        <v>767</v>
      </c>
      <c r="D63" t="s">
        <v>1734</v>
      </c>
      <c r="E63" t="s">
        <v>1804</v>
      </c>
      <c r="F63">
        <v>1</v>
      </c>
      <c r="G63">
        <v>468.94</v>
      </c>
      <c r="H63">
        <v>0.12</v>
      </c>
      <c r="I63" t="s">
        <v>1824</v>
      </c>
      <c r="J63">
        <v>412.66719999999998</v>
      </c>
      <c r="K63">
        <f>IF(J63="",MEDIAN(SalesTbl[Total_Amount]),J63)</f>
        <v>412.66719999999998</v>
      </c>
      <c r="L63">
        <f>IF(H63="",MEDIAN(SalesTbl[Discount]),H63)</f>
        <v>0.12</v>
      </c>
      <c r="M63">
        <f>IF(G63="",MEDIAN(SalesTbl[Unit_Price]),G63)</f>
        <v>468.94</v>
      </c>
      <c r="N63">
        <f>IF(F63="",MEDIAN(SalesTbl[Quantity]),F63)</f>
        <v>1</v>
      </c>
    </row>
    <row r="64" spans="1:14" x14ac:dyDescent="0.3">
      <c r="A64" t="s">
        <v>1888</v>
      </c>
      <c r="B64" s="2">
        <v>45515</v>
      </c>
      <c r="C64" t="s">
        <v>1431</v>
      </c>
      <c r="D64" t="s">
        <v>1726</v>
      </c>
      <c r="E64" t="s">
        <v>1794</v>
      </c>
      <c r="F64">
        <v>2</v>
      </c>
      <c r="G64">
        <v>121.37</v>
      </c>
      <c r="H64">
        <v>0.05</v>
      </c>
      <c r="I64" t="s">
        <v>1824</v>
      </c>
      <c r="J64">
        <v>230.60300000000001</v>
      </c>
      <c r="K64">
        <f>IF(J64="",MEDIAN(SalesTbl[Total_Amount]),J64)</f>
        <v>230.60300000000001</v>
      </c>
      <c r="L64">
        <f>IF(H64="",MEDIAN(SalesTbl[Discount]),H64)</f>
        <v>0.05</v>
      </c>
      <c r="M64">
        <f>IF(G64="",MEDIAN(SalesTbl[Unit_Price]),G64)</f>
        <v>121.37</v>
      </c>
      <c r="N64">
        <f>IF(F64="",MEDIAN(SalesTbl[Quantity]),F64)</f>
        <v>2</v>
      </c>
    </row>
    <row r="65" spans="1:14" x14ac:dyDescent="0.3">
      <c r="A65" t="s">
        <v>1889</v>
      </c>
      <c r="B65" s="2">
        <v>45927</v>
      </c>
      <c r="C65" t="s">
        <v>435</v>
      </c>
      <c r="D65" t="s">
        <v>1654</v>
      </c>
      <c r="E65" t="s">
        <v>1789</v>
      </c>
      <c r="F65">
        <v>3</v>
      </c>
      <c r="G65">
        <v>480.06</v>
      </c>
      <c r="H65">
        <v>0.01</v>
      </c>
      <c r="I65" t="s">
        <v>1824</v>
      </c>
      <c r="K65">
        <f>IF(J65="",MEDIAN(SalesTbl[Total_Amount]),J65)</f>
        <v>837.23609999999985</v>
      </c>
      <c r="L65">
        <f>IF(H65="",MEDIAN(SalesTbl[Discount]),H65)</f>
        <v>0.01</v>
      </c>
      <c r="M65">
        <f>IF(G65="",MEDIAN(SalesTbl[Unit_Price]),G65)</f>
        <v>480.06</v>
      </c>
      <c r="N65">
        <f>IF(F65="",MEDIAN(SalesTbl[Quantity]),F65)</f>
        <v>3</v>
      </c>
    </row>
    <row r="66" spans="1:14" x14ac:dyDescent="0.3">
      <c r="A66" t="s">
        <v>1890</v>
      </c>
      <c r="B66" s="2">
        <v>45914</v>
      </c>
      <c r="C66" t="s">
        <v>815</v>
      </c>
      <c r="D66" t="s">
        <v>1746</v>
      </c>
      <c r="E66" t="s">
        <v>1807</v>
      </c>
      <c r="F66">
        <v>2</v>
      </c>
      <c r="G66">
        <v>856.57</v>
      </c>
      <c r="H66">
        <v>0.24</v>
      </c>
      <c r="I66" t="s">
        <v>1824</v>
      </c>
      <c r="J66">
        <v>1301.9864</v>
      </c>
      <c r="K66">
        <f>IF(J66="",MEDIAN(SalesTbl[Total_Amount]),J66)</f>
        <v>1301.9864</v>
      </c>
      <c r="L66">
        <f>IF(H66="",MEDIAN(SalesTbl[Discount]),H66)</f>
        <v>0.24</v>
      </c>
      <c r="M66">
        <f>IF(G66="",MEDIAN(SalesTbl[Unit_Price]),G66)</f>
        <v>856.57</v>
      </c>
      <c r="N66">
        <f>IF(F66="",MEDIAN(SalesTbl[Quantity]),F66)</f>
        <v>2</v>
      </c>
    </row>
    <row r="67" spans="1:14" x14ac:dyDescent="0.3">
      <c r="A67" t="s">
        <v>1891</v>
      </c>
      <c r="B67" s="2">
        <v>45290</v>
      </c>
      <c r="C67" t="s">
        <v>541</v>
      </c>
      <c r="D67" t="s">
        <v>1702</v>
      </c>
      <c r="E67" t="s">
        <v>1761</v>
      </c>
      <c r="F67">
        <v>4</v>
      </c>
      <c r="G67">
        <v>814.25</v>
      </c>
      <c r="H67">
        <v>0.18</v>
      </c>
      <c r="I67" t="s">
        <v>1824</v>
      </c>
      <c r="J67">
        <v>2670.74</v>
      </c>
      <c r="K67">
        <f>IF(J67="",MEDIAN(SalesTbl[Total_Amount]),J67)</f>
        <v>2670.74</v>
      </c>
      <c r="L67">
        <f>IF(H67="",MEDIAN(SalesTbl[Discount]),H67)</f>
        <v>0.18</v>
      </c>
      <c r="M67">
        <f>IF(G67="",MEDIAN(SalesTbl[Unit_Price]),G67)</f>
        <v>814.25</v>
      </c>
      <c r="N67">
        <f>IF(F67="",MEDIAN(SalesTbl[Quantity]),F67)</f>
        <v>4</v>
      </c>
    </row>
    <row r="68" spans="1:14" x14ac:dyDescent="0.3">
      <c r="A68" t="s">
        <v>1892</v>
      </c>
      <c r="B68" s="2">
        <v>45213</v>
      </c>
      <c r="C68" t="s">
        <v>857</v>
      </c>
      <c r="D68" t="s">
        <v>1572</v>
      </c>
      <c r="E68" t="s">
        <v>1761</v>
      </c>
      <c r="F68">
        <v>1</v>
      </c>
      <c r="G68">
        <v>989.17</v>
      </c>
      <c r="H68">
        <v>0.2</v>
      </c>
      <c r="I68" t="s">
        <v>1826</v>
      </c>
      <c r="J68">
        <v>791.33600000000001</v>
      </c>
      <c r="K68">
        <f>IF(J68="",MEDIAN(SalesTbl[Total_Amount]),J68)</f>
        <v>791.33600000000001</v>
      </c>
      <c r="L68">
        <f>IF(H68="",MEDIAN(SalesTbl[Discount]),H68)</f>
        <v>0.2</v>
      </c>
      <c r="M68">
        <f>IF(G68="",MEDIAN(SalesTbl[Unit_Price]),G68)</f>
        <v>989.17</v>
      </c>
      <c r="N68">
        <f>IF(F68="",MEDIAN(SalesTbl[Quantity]),F68)</f>
        <v>1</v>
      </c>
    </row>
    <row r="69" spans="1:14" x14ac:dyDescent="0.3">
      <c r="A69" t="s">
        <v>1893</v>
      </c>
      <c r="B69" s="2">
        <v>45255</v>
      </c>
      <c r="C69" t="s">
        <v>1487</v>
      </c>
      <c r="D69" t="s">
        <v>1692</v>
      </c>
      <c r="E69" t="s">
        <v>1789</v>
      </c>
      <c r="F69">
        <v>4</v>
      </c>
      <c r="G69">
        <v>62.48</v>
      </c>
      <c r="H69">
        <v>0.18</v>
      </c>
      <c r="I69" t="s">
        <v>1824</v>
      </c>
      <c r="J69">
        <v>204.93440000000001</v>
      </c>
      <c r="K69">
        <f>IF(J69="",MEDIAN(SalesTbl[Total_Amount]),J69)</f>
        <v>204.93440000000001</v>
      </c>
      <c r="L69">
        <f>IF(H69="",MEDIAN(SalesTbl[Discount]),H69)</f>
        <v>0.18</v>
      </c>
      <c r="M69">
        <f>IF(G69="",MEDIAN(SalesTbl[Unit_Price]),G69)</f>
        <v>62.48</v>
      </c>
      <c r="N69">
        <f>IF(F69="",MEDIAN(SalesTbl[Quantity]),F69)</f>
        <v>4</v>
      </c>
    </row>
    <row r="70" spans="1:14" x14ac:dyDescent="0.3">
      <c r="A70" t="s">
        <v>1894</v>
      </c>
      <c r="B70" s="2">
        <v>45270</v>
      </c>
      <c r="C70" t="s">
        <v>1163</v>
      </c>
      <c r="D70" t="s">
        <v>1574</v>
      </c>
      <c r="E70" t="s">
        <v>1804</v>
      </c>
      <c r="F70">
        <v>4</v>
      </c>
      <c r="G70">
        <v>561.24</v>
      </c>
      <c r="H70">
        <v>0.24</v>
      </c>
      <c r="I70" t="s">
        <v>1824</v>
      </c>
      <c r="J70">
        <v>1706.1695999999999</v>
      </c>
      <c r="K70">
        <f>IF(J70="",MEDIAN(SalesTbl[Total_Amount]),J70)</f>
        <v>1706.1695999999999</v>
      </c>
      <c r="L70">
        <f>IF(H70="",MEDIAN(SalesTbl[Discount]),H70)</f>
        <v>0.24</v>
      </c>
      <c r="M70">
        <f>IF(G70="",MEDIAN(SalesTbl[Unit_Price]),G70)</f>
        <v>561.24</v>
      </c>
      <c r="N70">
        <f>IF(F70="",MEDIAN(SalesTbl[Quantity]),F70)</f>
        <v>4</v>
      </c>
    </row>
    <row r="71" spans="1:14" x14ac:dyDescent="0.3">
      <c r="A71" t="s">
        <v>1895</v>
      </c>
      <c r="B71" s="2">
        <v>45897</v>
      </c>
      <c r="C71" t="s">
        <v>1313</v>
      </c>
      <c r="D71" t="s">
        <v>1668</v>
      </c>
      <c r="E71" t="s">
        <v>1773</v>
      </c>
      <c r="F71">
        <v>3</v>
      </c>
      <c r="G71">
        <v>92.24</v>
      </c>
      <c r="H71">
        <v>0.28000000000000003</v>
      </c>
      <c r="I71" t="s">
        <v>1829</v>
      </c>
      <c r="K71">
        <f>IF(J71="",MEDIAN(SalesTbl[Total_Amount]),J71)</f>
        <v>837.23609999999985</v>
      </c>
      <c r="L71">
        <f>IF(H71="",MEDIAN(SalesTbl[Discount]),H71)</f>
        <v>0.28000000000000003</v>
      </c>
      <c r="M71">
        <f>IF(G71="",MEDIAN(SalesTbl[Unit_Price]),G71)</f>
        <v>92.24</v>
      </c>
      <c r="N71">
        <f>IF(F71="",MEDIAN(SalesTbl[Quantity]),F71)</f>
        <v>3</v>
      </c>
    </row>
    <row r="72" spans="1:14" x14ac:dyDescent="0.3">
      <c r="A72" t="s">
        <v>1896</v>
      </c>
      <c r="B72" s="2">
        <v>45849</v>
      </c>
      <c r="C72" t="s">
        <v>218</v>
      </c>
      <c r="D72" t="s">
        <v>1692</v>
      </c>
      <c r="E72" t="s">
        <v>1757</v>
      </c>
      <c r="F72">
        <v>2</v>
      </c>
      <c r="G72">
        <v>668.3</v>
      </c>
      <c r="H72">
        <v>7.0000000000000007E-2</v>
      </c>
      <c r="I72" t="s">
        <v>1824</v>
      </c>
      <c r="J72">
        <v>1243.038</v>
      </c>
      <c r="K72">
        <f>IF(J72="",MEDIAN(SalesTbl[Total_Amount]),J72)</f>
        <v>1243.038</v>
      </c>
      <c r="L72">
        <f>IF(H72="",MEDIAN(SalesTbl[Discount]),H72)</f>
        <v>7.0000000000000007E-2</v>
      </c>
      <c r="M72">
        <f>IF(G72="",MEDIAN(SalesTbl[Unit_Price]),G72)</f>
        <v>668.3</v>
      </c>
      <c r="N72">
        <f>IF(F72="",MEDIAN(SalesTbl[Quantity]),F72)</f>
        <v>2</v>
      </c>
    </row>
    <row r="73" spans="1:14" x14ac:dyDescent="0.3">
      <c r="A73" t="s">
        <v>1897</v>
      </c>
      <c r="B73" s="2">
        <v>45889</v>
      </c>
      <c r="C73" t="s">
        <v>559</v>
      </c>
      <c r="D73" t="s">
        <v>1624</v>
      </c>
      <c r="E73" t="s">
        <v>1773</v>
      </c>
      <c r="F73">
        <v>1</v>
      </c>
      <c r="G73">
        <v>553.82000000000005</v>
      </c>
      <c r="H73">
        <v>0.09</v>
      </c>
      <c r="I73" t="s">
        <v>1824</v>
      </c>
      <c r="J73">
        <v>503.97620000000012</v>
      </c>
      <c r="K73">
        <f>IF(J73="",MEDIAN(SalesTbl[Total_Amount]),J73)</f>
        <v>503.97620000000012</v>
      </c>
      <c r="L73">
        <f>IF(H73="",MEDIAN(SalesTbl[Discount]),H73)</f>
        <v>0.09</v>
      </c>
      <c r="M73">
        <f>IF(G73="",MEDIAN(SalesTbl[Unit_Price]),G73)</f>
        <v>553.82000000000005</v>
      </c>
      <c r="N73">
        <f>IF(F73="",MEDIAN(SalesTbl[Quantity]),F73)</f>
        <v>1</v>
      </c>
    </row>
    <row r="74" spans="1:14" x14ac:dyDescent="0.3">
      <c r="A74" t="s">
        <v>1898</v>
      </c>
      <c r="B74" s="2">
        <v>45533</v>
      </c>
      <c r="C74" t="s">
        <v>1272</v>
      </c>
      <c r="D74" t="s">
        <v>1638</v>
      </c>
      <c r="E74" t="s">
        <v>1792</v>
      </c>
      <c r="F74">
        <v>2</v>
      </c>
      <c r="G74">
        <v>556.42999999999995</v>
      </c>
      <c r="H74">
        <v>0.13</v>
      </c>
      <c r="I74" t="s">
        <v>1824</v>
      </c>
      <c r="J74">
        <v>968.18819999999994</v>
      </c>
      <c r="K74">
        <f>IF(J74="",MEDIAN(SalesTbl[Total_Amount]),J74)</f>
        <v>968.18819999999994</v>
      </c>
      <c r="L74">
        <f>IF(H74="",MEDIAN(SalesTbl[Discount]),H74)</f>
        <v>0.13</v>
      </c>
      <c r="M74">
        <f>IF(G74="",MEDIAN(SalesTbl[Unit_Price]),G74)</f>
        <v>556.42999999999995</v>
      </c>
      <c r="N74">
        <f>IF(F74="",MEDIAN(SalesTbl[Quantity]),F74)</f>
        <v>2</v>
      </c>
    </row>
    <row r="75" spans="1:14" x14ac:dyDescent="0.3">
      <c r="A75" t="s">
        <v>1899</v>
      </c>
      <c r="B75" s="2">
        <v>45626</v>
      </c>
      <c r="C75" t="s">
        <v>147</v>
      </c>
      <c r="D75" t="s">
        <v>1742</v>
      </c>
      <c r="E75" t="s">
        <v>1794</v>
      </c>
      <c r="F75">
        <v>4</v>
      </c>
      <c r="G75">
        <v>700.18</v>
      </c>
      <c r="H75">
        <v>0.23</v>
      </c>
      <c r="I75" t="s">
        <v>1824</v>
      </c>
      <c r="J75">
        <v>2156.5544</v>
      </c>
      <c r="K75">
        <f>IF(J75="",MEDIAN(SalesTbl[Total_Amount]),J75)</f>
        <v>2156.5544</v>
      </c>
      <c r="L75">
        <f>IF(H75="",MEDIAN(SalesTbl[Discount]),H75)</f>
        <v>0.23</v>
      </c>
      <c r="M75">
        <f>IF(G75="",MEDIAN(SalesTbl[Unit_Price]),G75)</f>
        <v>700.18</v>
      </c>
      <c r="N75">
        <f>IF(F75="",MEDIAN(SalesTbl[Quantity]),F75)</f>
        <v>4</v>
      </c>
    </row>
    <row r="76" spans="1:14" x14ac:dyDescent="0.3">
      <c r="A76" t="s">
        <v>1900</v>
      </c>
      <c r="B76" s="2">
        <v>45942</v>
      </c>
      <c r="C76" t="s">
        <v>869</v>
      </c>
      <c r="D76" t="s">
        <v>1700</v>
      </c>
      <c r="E76" t="s">
        <v>1789</v>
      </c>
      <c r="F76">
        <v>2</v>
      </c>
      <c r="G76">
        <v>686.31</v>
      </c>
      <c r="H76">
        <v>0.25</v>
      </c>
      <c r="I76" t="s">
        <v>1824</v>
      </c>
      <c r="J76">
        <v>1029.4649999999999</v>
      </c>
      <c r="K76">
        <f>IF(J76="",MEDIAN(SalesTbl[Total_Amount]),J76)</f>
        <v>1029.4649999999999</v>
      </c>
      <c r="L76">
        <f>IF(H76="",MEDIAN(SalesTbl[Discount]),H76)</f>
        <v>0.25</v>
      </c>
      <c r="M76">
        <f>IF(G76="",MEDIAN(SalesTbl[Unit_Price]),G76)</f>
        <v>686.31</v>
      </c>
      <c r="N76">
        <f>IF(F76="",MEDIAN(SalesTbl[Quantity]),F76)</f>
        <v>2</v>
      </c>
    </row>
    <row r="77" spans="1:14" x14ac:dyDescent="0.3">
      <c r="A77" t="s">
        <v>1901</v>
      </c>
      <c r="B77" s="2">
        <v>45500</v>
      </c>
      <c r="C77" t="s">
        <v>141</v>
      </c>
      <c r="D77" t="s">
        <v>1682</v>
      </c>
      <c r="E77" t="s">
        <v>1801</v>
      </c>
      <c r="F77">
        <v>1</v>
      </c>
      <c r="G77">
        <v>687.82</v>
      </c>
      <c r="H77">
        <v>0.27</v>
      </c>
      <c r="I77" t="s">
        <v>1829</v>
      </c>
      <c r="J77">
        <v>502.10860000000002</v>
      </c>
      <c r="K77">
        <f>IF(J77="",MEDIAN(SalesTbl[Total_Amount]),J77)</f>
        <v>502.10860000000002</v>
      </c>
      <c r="L77">
        <f>IF(H77="",MEDIAN(SalesTbl[Discount]),H77)</f>
        <v>0.27</v>
      </c>
      <c r="M77">
        <f>IF(G77="",MEDIAN(SalesTbl[Unit_Price]),G77)</f>
        <v>687.82</v>
      </c>
      <c r="N77">
        <f>IF(F77="",MEDIAN(SalesTbl[Quantity]),F77)</f>
        <v>1</v>
      </c>
    </row>
    <row r="78" spans="1:14" x14ac:dyDescent="0.3">
      <c r="A78" t="s">
        <v>1902</v>
      </c>
      <c r="B78" s="2">
        <v>45285</v>
      </c>
      <c r="C78" t="s">
        <v>85</v>
      </c>
      <c r="D78" t="s">
        <v>1714</v>
      </c>
      <c r="E78" t="s">
        <v>1782</v>
      </c>
      <c r="F78">
        <v>2</v>
      </c>
      <c r="G78">
        <v>900.55</v>
      </c>
      <c r="H78">
        <v>0.16</v>
      </c>
      <c r="I78" t="s">
        <v>1824</v>
      </c>
      <c r="J78">
        <v>1512.924</v>
      </c>
      <c r="K78">
        <f>IF(J78="",MEDIAN(SalesTbl[Total_Amount]),J78)</f>
        <v>1512.924</v>
      </c>
      <c r="L78">
        <f>IF(H78="",MEDIAN(SalesTbl[Discount]),H78)</f>
        <v>0.16</v>
      </c>
      <c r="M78">
        <f>IF(G78="",MEDIAN(SalesTbl[Unit_Price]),G78)</f>
        <v>900.55</v>
      </c>
      <c r="N78">
        <f>IF(F78="",MEDIAN(SalesTbl[Quantity]),F78)</f>
        <v>2</v>
      </c>
    </row>
    <row r="79" spans="1:14" x14ac:dyDescent="0.3">
      <c r="A79" t="s">
        <v>1903</v>
      </c>
      <c r="B79" s="2">
        <v>45800</v>
      </c>
      <c r="C79" t="s">
        <v>40</v>
      </c>
      <c r="D79" t="s">
        <v>1590</v>
      </c>
      <c r="E79" t="s">
        <v>1761</v>
      </c>
      <c r="F79">
        <v>1</v>
      </c>
      <c r="G79">
        <v>341.17</v>
      </c>
      <c r="H79">
        <v>0.15</v>
      </c>
      <c r="I79" t="s">
        <v>1824</v>
      </c>
      <c r="J79">
        <v>289.99450000000002</v>
      </c>
      <c r="K79">
        <f>IF(J79="",MEDIAN(SalesTbl[Total_Amount]),J79)</f>
        <v>289.99450000000002</v>
      </c>
      <c r="L79">
        <f>IF(H79="",MEDIAN(SalesTbl[Discount]),H79)</f>
        <v>0.15</v>
      </c>
      <c r="M79">
        <f>IF(G79="",MEDIAN(SalesTbl[Unit_Price]),G79)</f>
        <v>341.17</v>
      </c>
      <c r="N79">
        <f>IF(F79="",MEDIAN(SalesTbl[Quantity]),F79)</f>
        <v>1</v>
      </c>
    </row>
    <row r="80" spans="1:14" x14ac:dyDescent="0.3">
      <c r="A80" t="s">
        <v>1904</v>
      </c>
      <c r="B80" s="2">
        <v>45609</v>
      </c>
      <c r="C80" t="s">
        <v>716</v>
      </c>
      <c r="D80" t="s">
        <v>1652</v>
      </c>
      <c r="E80" t="s">
        <v>1782</v>
      </c>
      <c r="F80">
        <v>1</v>
      </c>
      <c r="G80">
        <v>442.27</v>
      </c>
      <c r="H80">
        <v>0.06</v>
      </c>
      <c r="I80" t="s">
        <v>1829</v>
      </c>
      <c r="J80">
        <v>415.73379999999997</v>
      </c>
      <c r="K80">
        <f>IF(J80="",MEDIAN(SalesTbl[Total_Amount]),J80)</f>
        <v>415.73379999999997</v>
      </c>
      <c r="L80">
        <f>IF(H80="",MEDIAN(SalesTbl[Discount]),H80)</f>
        <v>0.06</v>
      </c>
      <c r="M80">
        <f>IF(G80="",MEDIAN(SalesTbl[Unit_Price]),G80)</f>
        <v>442.27</v>
      </c>
      <c r="N80">
        <f>IF(F80="",MEDIAN(SalesTbl[Quantity]),F80)</f>
        <v>1</v>
      </c>
    </row>
    <row r="81" spans="1:14" x14ac:dyDescent="0.3">
      <c r="A81" t="s">
        <v>1905</v>
      </c>
      <c r="B81" s="2">
        <v>45268</v>
      </c>
      <c r="C81" t="s">
        <v>402</v>
      </c>
      <c r="D81" t="s">
        <v>1690</v>
      </c>
      <c r="E81" t="s">
        <v>1786</v>
      </c>
      <c r="F81">
        <v>1</v>
      </c>
      <c r="G81">
        <v>363.73</v>
      </c>
      <c r="H81">
        <v>0.25</v>
      </c>
      <c r="I81" t="s">
        <v>1826</v>
      </c>
      <c r="J81">
        <v>272.79750000000001</v>
      </c>
      <c r="K81">
        <f>IF(J81="",MEDIAN(SalesTbl[Total_Amount]),J81)</f>
        <v>272.79750000000001</v>
      </c>
      <c r="L81">
        <f>IF(H81="",MEDIAN(SalesTbl[Discount]),H81)</f>
        <v>0.25</v>
      </c>
      <c r="M81">
        <f>IF(G81="",MEDIAN(SalesTbl[Unit_Price]),G81)</f>
        <v>363.73</v>
      </c>
      <c r="N81">
        <f>IF(F81="",MEDIAN(SalesTbl[Quantity]),F81)</f>
        <v>1</v>
      </c>
    </row>
    <row r="82" spans="1:14" x14ac:dyDescent="0.3">
      <c r="A82" t="s">
        <v>1906</v>
      </c>
      <c r="B82" s="2">
        <v>45885</v>
      </c>
      <c r="C82" t="s">
        <v>582</v>
      </c>
      <c r="D82" t="s">
        <v>1730</v>
      </c>
      <c r="E82" t="s">
        <v>1807</v>
      </c>
      <c r="F82">
        <v>2</v>
      </c>
      <c r="G82">
        <v>601.33000000000004</v>
      </c>
      <c r="H82">
        <v>0.16</v>
      </c>
      <c r="I82" t="s">
        <v>1826</v>
      </c>
      <c r="J82">
        <v>1010.2344000000001</v>
      </c>
      <c r="K82">
        <f>IF(J82="",MEDIAN(SalesTbl[Total_Amount]),J82)</f>
        <v>1010.2344000000001</v>
      </c>
      <c r="L82">
        <f>IF(H82="",MEDIAN(SalesTbl[Discount]),H82)</f>
        <v>0.16</v>
      </c>
      <c r="M82">
        <f>IF(G82="",MEDIAN(SalesTbl[Unit_Price]),G82)</f>
        <v>601.33000000000004</v>
      </c>
      <c r="N82">
        <f>IF(F82="",MEDIAN(SalesTbl[Quantity]),F82)</f>
        <v>2</v>
      </c>
    </row>
    <row r="83" spans="1:14" x14ac:dyDescent="0.3">
      <c r="A83" t="s">
        <v>1907</v>
      </c>
      <c r="B83" s="2">
        <v>45616</v>
      </c>
      <c r="C83" t="s">
        <v>809</v>
      </c>
      <c r="D83" t="s">
        <v>1582</v>
      </c>
      <c r="E83" t="s">
        <v>1810</v>
      </c>
      <c r="F83">
        <v>4</v>
      </c>
      <c r="G83">
        <v>34.39</v>
      </c>
      <c r="H83">
        <v>0.03</v>
      </c>
      <c r="I83" t="s">
        <v>1826</v>
      </c>
      <c r="J83">
        <v>133.4332</v>
      </c>
      <c r="K83">
        <f>IF(J83="",MEDIAN(SalesTbl[Total_Amount]),J83)</f>
        <v>133.4332</v>
      </c>
      <c r="L83">
        <f>IF(H83="",MEDIAN(SalesTbl[Discount]),H83)</f>
        <v>0.03</v>
      </c>
      <c r="M83">
        <f>IF(G83="",MEDIAN(SalesTbl[Unit_Price]),G83)</f>
        <v>34.39</v>
      </c>
      <c r="N83">
        <f>IF(F83="",MEDIAN(SalesTbl[Quantity]),F83)</f>
        <v>4</v>
      </c>
    </row>
    <row r="84" spans="1:14" x14ac:dyDescent="0.3">
      <c r="A84" t="s">
        <v>1908</v>
      </c>
      <c r="B84" s="2">
        <v>45518</v>
      </c>
      <c r="C84" t="s">
        <v>1181</v>
      </c>
      <c r="D84" t="s">
        <v>1640</v>
      </c>
      <c r="E84" t="s">
        <v>1807</v>
      </c>
      <c r="F84">
        <v>1</v>
      </c>
      <c r="G84">
        <v>773.57</v>
      </c>
      <c r="H84">
        <v>0.05</v>
      </c>
      <c r="I84" t="s">
        <v>1829</v>
      </c>
      <c r="K84">
        <f>IF(J84="",MEDIAN(SalesTbl[Total_Amount]),J84)</f>
        <v>837.23609999999985</v>
      </c>
      <c r="L84">
        <f>IF(H84="",MEDIAN(SalesTbl[Discount]),H84)</f>
        <v>0.05</v>
      </c>
      <c r="M84">
        <f>IF(G84="",MEDIAN(SalesTbl[Unit_Price]),G84)</f>
        <v>773.57</v>
      </c>
      <c r="N84">
        <f>IF(F84="",MEDIAN(SalesTbl[Quantity]),F84)</f>
        <v>1</v>
      </c>
    </row>
    <row r="85" spans="1:14" x14ac:dyDescent="0.3">
      <c r="A85" t="s">
        <v>1909</v>
      </c>
      <c r="B85" s="2">
        <v>45427</v>
      </c>
      <c r="C85" t="s">
        <v>1254</v>
      </c>
      <c r="D85" t="s">
        <v>1724</v>
      </c>
      <c r="E85" t="s">
        <v>1779</v>
      </c>
      <c r="F85">
        <v>4</v>
      </c>
      <c r="G85">
        <v>127.1</v>
      </c>
      <c r="H85">
        <v>0.24</v>
      </c>
      <c r="I85" t="s">
        <v>1829</v>
      </c>
      <c r="J85">
        <v>386.38400000000001</v>
      </c>
      <c r="K85">
        <f>IF(J85="",MEDIAN(SalesTbl[Total_Amount]),J85)</f>
        <v>386.38400000000001</v>
      </c>
      <c r="L85">
        <f>IF(H85="",MEDIAN(SalesTbl[Discount]),H85)</f>
        <v>0.24</v>
      </c>
      <c r="M85">
        <f>IF(G85="",MEDIAN(SalesTbl[Unit_Price]),G85)</f>
        <v>127.1</v>
      </c>
      <c r="N85">
        <f>IF(F85="",MEDIAN(SalesTbl[Quantity]),F85)</f>
        <v>4</v>
      </c>
    </row>
    <row r="86" spans="1:14" x14ac:dyDescent="0.3">
      <c r="A86" t="s">
        <v>1910</v>
      </c>
      <c r="B86" s="2">
        <v>45268</v>
      </c>
      <c r="C86" t="s">
        <v>1313</v>
      </c>
      <c r="D86" t="s">
        <v>1588</v>
      </c>
      <c r="E86" t="s">
        <v>1766</v>
      </c>
      <c r="F86">
        <v>3</v>
      </c>
      <c r="G86">
        <v>899.58</v>
      </c>
      <c r="H86">
        <v>0.28000000000000003</v>
      </c>
      <c r="I86" t="s">
        <v>1826</v>
      </c>
      <c r="J86">
        <v>1943.0927999999999</v>
      </c>
      <c r="K86">
        <f>IF(J86="",MEDIAN(SalesTbl[Total_Amount]),J86)</f>
        <v>1943.0927999999999</v>
      </c>
      <c r="L86">
        <f>IF(H86="",MEDIAN(SalesTbl[Discount]),H86)</f>
        <v>0.28000000000000003</v>
      </c>
      <c r="M86">
        <f>IF(G86="",MEDIAN(SalesTbl[Unit_Price]),G86)</f>
        <v>899.58</v>
      </c>
      <c r="N86">
        <f>IF(F86="",MEDIAN(SalesTbl[Quantity]),F86)</f>
        <v>3</v>
      </c>
    </row>
    <row r="87" spans="1:14" x14ac:dyDescent="0.3">
      <c r="A87" t="s">
        <v>1911</v>
      </c>
      <c r="B87" s="2">
        <v>45282</v>
      </c>
      <c r="C87" t="s">
        <v>205</v>
      </c>
      <c r="D87" t="s">
        <v>1546</v>
      </c>
      <c r="E87" t="s">
        <v>1789</v>
      </c>
      <c r="F87">
        <v>3</v>
      </c>
      <c r="G87">
        <v>964.39</v>
      </c>
      <c r="H87">
        <v>0.04</v>
      </c>
      <c r="I87" t="s">
        <v>1824</v>
      </c>
      <c r="J87">
        <v>2777.4432000000002</v>
      </c>
      <c r="K87">
        <f>IF(J87="",MEDIAN(SalesTbl[Total_Amount]),J87)</f>
        <v>2777.4432000000002</v>
      </c>
      <c r="L87">
        <f>IF(H87="",MEDIAN(SalesTbl[Discount]),H87)</f>
        <v>0.04</v>
      </c>
      <c r="M87">
        <f>IF(G87="",MEDIAN(SalesTbl[Unit_Price]),G87)</f>
        <v>964.39</v>
      </c>
      <c r="N87">
        <f>IF(F87="",MEDIAN(SalesTbl[Quantity]),F87)</f>
        <v>3</v>
      </c>
    </row>
    <row r="88" spans="1:14" x14ac:dyDescent="0.3">
      <c r="A88" t="s">
        <v>1912</v>
      </c>
      <c r="B88" s="2">
        <v>45545</v>
      </c>
      <c r="C88" t="s">
        <v>957</v>
      </c>
      <c r="D88" t="s">
        <v>1624</v>
      </c>
      <c r="E88" t="s">
        <v>1752</v>
      </c>
      <c r="F88">
        <v>2</v>
      </c>
      <c r="G88">
        <v>217.83</v>
      </c>
      <c r="H88">
        <v>0.14000000000000001</v>
      </c>
      <c r="I88" t="s">
        <v>1826</v>
      </c>
      <c r="J88">
        <v>374.66759999999999</v>
      </c>
      <c r="K88">
        <f>IF(J88="",MEDIAN(SalesTbl[Total_Amount]),J88)</f>
        <v>374.66759999999999</v>
      </c>
      <c r="L88">
        <f>IF(H88="",MEDIAN(SalesTbl[Discount]),H88)</f>
        <v>0.14000000000000001</v>
      </c>
      <c r="M88">
        <f>IF(G88="",MEDIAN(SalesTbl[Unit_Price]),G88)</f>
        <v>217.83</v>
      </c>
      <c r="N88">
        <f>IF(F88="",MEDIAN(SalesTbl[Quantity]),F88)</f>
        <v>2</v>
      </c>
    </row>
    <row r="89" spans="1:14" x14ac:dyDescent="0.3">
      <c r="A89" t="s">
        <v>1913</v>
      </c>
      <c r="B89" s="2">
        <v>45755</v>
      </c>
      <c r="C89" t="s">
        <v>1029</v>
      </c>
      <c r="D89" t="s">
        <v>1582</v>
      </c>
      <c r="E89" t="s">
        <v>1757</v>
      </c>
      <c r="F89">
        <v>4</v>
      </c>
      <c r="G89">
        <v>187.71</v>
      </c>
      <c r="H89">
        <v>0.06</v>
      </c>
      <c r="I89" t="s">
        <v>1829</v>
      </c>
      <c r="J89">
        <v>705.78959999999995</v>
      </c>
      <c r="K89">
        <f>IF(J89="",MEDIAN(SalesTbl[Total_Amount]),J89)</f>
        <v>705.78959999999995</v>
      </c>
      <c r="L89">
        <f>IF(H89="",MEDIAN(SalesTbl[Discount]),H89)</f>
        <v>0.06</v>
      </c>
      <c r="M89">
        <f>IF(G89="",MEDIAN(SalesTbl[Unit_Price]),G89)</f>
        <v>187.71</v>
      </c>
      <c r="N89">
        <f>IF(F89="",MEDIAN(SalesTbl[Quantity]),F89)</f>
        <v>4</v>
      </c>
    </row>
    <row r="90" spans="1:14" x14ac:dyDescent="0.3">
      <c r="A90" t="s">
        <v>1914</v>
      </c>
      <c r="B90" s="2">
        <v>45588</v>
      </c>
      <c r="C90" t="s">
        <v>604</v>
      </c>
      <c r="D90" t="s">
        <v>1614</v>
      </c>
      <c r="E90" t="s">
        <v>1810</v>
      </c>
      <c r="F90">
        <v>2</v>
      </c>
      <c r="G90">
        <v>350.12</v>
      </c>
      <c r="H90">
        <v>0.12</v>
      </c>
      <c r="I90" t="s">
        <v>1829</v>
      </c>
      <c r="J90">
        <v>616.21119999999996</v>
      </c>
      <c r="K90">
        <f>IF(J90="",MEDIAN(SalesTbl[Total_Amount]),J90)</f>
        <v>616.21119999999996</v>
      </c>
      <c r="L90">
        <f>IF(H90="",MEDIAN(SalesTbl[Discount]),H90)</f>
        <v>0.12</v>
      </c>
      <c r="M90">
        <f>IF(G90="",MEDIAN(SalesTbl[Unit_Price]),G90)</f>
        <v>350.12</v>
      </c>
      <c r="N90">
        <f>IF(F90="",MEDIAN(SalesTbl[Quantity]),F90)</f>
        <v>2</v>
      </c>
    </row>
    <row r="91" spans="1:14" x14ac:dyDescent="0.3">
      <c r="A91" t="s">
        <v>1915</v>
      </c>
      <c r="B91" s="2">
        <v>45848</v>
      </c>
      <c r="C91" t="s">
        <v>484</v>
      </c>
      <c r="D91" t="s">
        <v>1580</v>
      </c>
      <c r="E91" t="s">
        <v>1757</v>
      </c>
      <c r="F91">
        <v>4</v>
      </c>
      <c r="G91">
        <v>102.19</v>
      </c>
      <c r="H91">
        <v>0.17</v>
      </c>
      <c r="I91" t="s">
        <v>1826</v>
      </c>
      <c r="J91">
        <v>339.27080000000001</v>
      </c>
      <c r="K91">
        <f>IF(J91="",MEDIAN(SalesTbl[Total_Amount]),J91)</f>
        <v>339.27080000000001</v>
      </c>
      <c r="L91">
        <f>IF(H91="",MEDIAN(SalesTbl[Discount]),H91)</f>
        <v>0.17</v>
      </c>
      <c r="M91">
        <f>IF(G91="",MEDIAN(SalesTbl[Unit_Price]),G91)</f>
        <v>102.19</v>
      </c>
      <c r="N91">
        <f>IF(F91="",MEDIAN(SalesTbl[Quantity]),F91)</f>
        <v>4</v>
      </c>
    </row>
    <row r="92" spans="1:14" x14ac:dyDescent="0.3">
      <c r="A92" t="s">
        <v>1916</v>
      </c>
      <c r="B92" s="2">
        <v>45577</v>
      </c>
      <c r="C92" t="s">
        <v>52</v>
      </c>
      <c r="D92" t="s">
        <v>1720</v>
      </c>
      <c r="E92" t="s">
        <v>1769</v>
      </c>
      <c r="F92">
        <v>1</v>
      </c>
      <c r="G92">
        <v>696.53</v>
      </c>
      <c r="H92">
        <v>0.17</v>
      </c>
      <c r="I92" t="s">
        <v>1824</v>
      </c>
      <c r="J92">
        <v>578.11989999999992</v>
      </c>
      <c r="K92">
        <f>IF(J92="",MEDIAN(SalesTbl[Total_Amount]),J92)</f>
        <v>578.11989999999992</v>
      </c>
      <c r="L92">
        <f>IF(H92="",MEDIAN(SalesTbl[Discount]),H92)</f>
        <v>0.17</v>
      </c>
      <c r="M92">
        <f>IF(G92="",MEDIAN(SalesTbl[Unit_Price]),G92)</f>
        <v>696.53</v>
      </c>
      <c r="N92">
        <f>IF(F92="",MEDIAN(SalesTbl[Quantity]),F92)</f>
        <v>1</v>
      </c>
    </row>
    <row r="93" spans="1:14" x14ac:dyDescent="0.3">
      <c r="A93" t="s">
        <v>1917</v>
      </c>
      <c r="B93" s="2">
        <v>45312</v>
      </c>
      <c r="C93" t="s">
        <v>1263</v>
      </c>
      <c r="D93" t="s">
        <v>1586</v>
      </c>
      <c r="E93" t="s">
        <v>1769</v>
      </c>
      <c r="F93">
        <v>2</v>
      </c>
      <c r="G93">
        <v>327.52</v>
      </c>
      <c r="H93">
        <v>0.15</v>
      </c>
      <c r="I93" t="s">
        <v>1826</v>
      </c>
      <c r="J93">
        <v>556.78399999999999</v>
      </c>
      <c r="K93">
        <f>IF(J93="",MEDIAN(SalesTbl[Total_Amount]),J93)</f>
        <v>556.78399999999999</v>
      </c>
      <c r="L93">
        <f>IF(H93="",MEDIAN(SalesTbl[Discount]),H93)</f>
        <v>0.15</v>
      </c>
      <c r="M93">
        <f>IF(G93="",MEDIAN(SalesTbl[Unit_Price]),G93)</f>
        <v>327.52</v>
      </c>
      <c r="N93">
        <f>IF(F93="",MEDIAN(SalesTbl[Quantity]),F93)</f>
        <v>2</v>
      </c>
    </row>
    <row r="94" spans="1:14" x14ac:dyDescent="0.3">
      <c r="A94" t="s">
        <v>1918</v>
      </c>
      <c r="B94" s="2">
        <v>45350</v>
      </c>
      <c r="C94" t="s">
        <v>40</v>
      </c>
      <c r="D94" t="s">
        <v>1742</v>
      </c>
      <c r="E94" t="s">
        <v>1813</v>
      </c>
      <c r="F94">
        <v>2</v>
      </c>
      <c r="G94">
        <v>569.36</v>
      </c>
      <c r="H94">
        <v>0.01</v>
      </c>
      <c r="I94" t="s">
        <v>1826</v>
      </c>
      <c r="K94">
        <f>IF(J94="",MEDIAN(SalesTbl[Total_Amount]),J94)</f>
        <v>837.23609999999985</v>
      </c>
      <c r="L94">
        <f>IF(H94="",MEDIAN(SalesTbl[Discount]),H94)</f>
        <v>0.01</v>
      </c>
      <c r="M94">
        <f>IF(G94="",MEDIAN(SalesTbl[Unit_Price]),G94)</f>
        <v>569.36</v>
      </c>
      <c r="N94">
        <f>IF(F94="",MEDIAN(SalesTbl[Quantity]),F94)</f>
        <v>2</v>
      </c>
    </row>
    <row r="95" spans="1:14" x14ac:dyDescent="0.3">
      <c r="A95" t="s">
        <v>1919</v>
      </c>
      <c r="B95" s="2">
        <v>45657</v>
      </c>
      <c r="C95" t="s">
        <v>241</v>
      </c>
      <c r="D95" t="s">
        <v>1746</v>
      </c>
      <c r="E95" t="s">
        <v>1776</v>
      </c>
      <c r="F95">
        <v>2</v>
      </c>
      <c r="G95">
        <v>68.290000000000006</v>
      </c>
      <c r="H95">
        <v>0.14000000000000001</v>
      </c>
      <c r="I95" t="s">
        <v>1829</v>
      </c>
      <c r="J95">
        <v>117.4588</v>
      </c>
      <c r="K95">
        <f>IF(J95="",MEDIAN(SalesTbl[Total_Amount]),J95)</f>
        <v>117.4588</v>
      </c>
      <c r="L95">
        <f>IF(H95="",MEDIAN(SalesTbl[Discount]),H95)</f>
        <v>0.14000000000000001</v>
      </c>
      <c r="M95">
        <f>IF(G95="",MEDIAN(SalesTbl[Unit_Price]),G95)</f>
        <v>68.290000000000006</v>
      </c>
      <c r="N95">
        <f>IF(F95="",MEDIAN(SalesTbl[Quantity]),F95)</f>
        <v>2</v>
      </c>
    </row>
    <row r="96" spans="1:14" x14ac:dyDescent="0.3">
      <c r="A96" t="s">
        <v>1920</v>
      </c>
      <c r="B96" s="2">
        <v>45530</v>
      </c>
      <c r="C96" t="s">
        <v>942</v>
      </c>
      <c r="D96" t="s">
        <v>1648</v>
      </c>
      <c r="E96" t="s">
        <v>1789</v>
      </c>
      <c r="F96">
        <v>1</v>
      </c>
      <c r="G96">
        <v>842.9</v>
      </c>
      <c r="H96">
        <v>0.06</v>
      </c>
      <c r="I96" t="s">
        <v>1829</v>
      </c>
      <c r="J96">
        <v>792.32599999999991</v>
      </c>
      <c r="K96">
        <f>IF(J96="",MEDIAN(SalesTbl[Total_Amount]),J96)</f>
        <v>792.32599999999991</v>
      </c>
      <c r="L96">
        <f>IF(H96="",MEDIAN(SalesTbl[Discount]),H96)</f>
        <v>0.06</v>
      </c>
      <c r="M96">
        <f>IF(G96="",MEDIAN(SalesTbl[Unit_Price]),G96)</f>
        <v>842.9</v>
      </c>
      <c r="N96">
        <f>IF(F96="",MEDIAN(SalesTbl[Quantity]),F96)</f>
        <v>1</v>
      </c>
    </row>
    <row r="97" spans="1:14" x14ac:dyDescent="0.3">
      <c r="A97" t="s">
        <v>1921</v>
      </c>
      <c r="B97" s="2">
        <v>45556</v>
      </c>
      <c r="C97" t="s">
        <v>1011</v>
      </c>
      <c r="D97" t="s">
        <v>1551</v>
      </c>
      <c r="E97" t="s">
        <v>1766</v>
      </c>
      <c r="F97">
        <v>3</v>
      </c>
      <c r="G97">
        <v>751.94</v>
      </c>
      <c r="H97">
        <v>0.26</v>
      </c>
      <c r="I97" t="s">
        <v>1826</v>
      </c>
      <c r="J97">
        <v>1669.3068000000001</v>
      </c>
      <c r="K97">
        <f>IF(J97="",MEDIAN(SalesTbl[Total_Amount]),J97)</f>
        <v>1669.3068000000001</v>
      </c>
      <c r="L97">
        <f>IF(H97="",MEDIAN(SalesTbl[Discount]),H97)</f>
        <v>0.26</v>
      </c>
      <c r="M97">
        <f>IF(G97="",MEDIAN(SalesTbl[Unit_Price]),G97)</f>
        <v>751.94</v>
      </c>
      <c r="N97">
        <f>IF(F97="",MEDIAN(SalesTbl[Quantity]),F97)</f>
        <v>3</v>
      </c>
    </row>
    <row r="98" spans="1:14" x14ac:dyDescent="0.3">
      <c r="A98" t="s">
        <v>1922</v>
      </c>
      <c r="B98" s="2">
        <v>45523</v>
      </c>
      <c r="C98" t="s">
        <v>782</v>
      </c>
      <c r="D98" t="s">
        <v>1660</v>
      </c>
      <c r="E98" t="s">
        <v>1779</v>
      </c>
      <c r="F98">
        <v>4</v>
      </c>
      <c r="G98">
        <v>476.28</v>
      </c>
      <c r="H98">
        <v>0.17</v>
      </c>
      <c r="I98" t="s">
        <v>1824</v>
      </c>
      <c r="J98">
        <v>1581.2496000000001</v>
      </c>
      <c r="K98">
        <f>IF(J98="",MEDIAN(SalesTbl[Total_Amount]),J98)</f>
        <v>1581.2496000000001</v>
      </c>
      <c r="L98">
        <f>IF(H98="",MEDIAN(SalesTbl[Discount]),H98)</f>
        <v>0.17</v>
      </c>
      <c r="M98">
        <f>IF(G98="",MEDIAN(SalesTbl[Unit_Price]),G98)</f>
        <v>476.28</v>
      </c>
      <c r="N98">
        <f>IF(F98="",MEDIAN(SalesTbl[Quantity]),F98)</f>
        <v>4</v>
      </c>
    </row>
    <row r="99" spans="1:14" x14ac:dyDescent="0.3">
      <c r="A99" t="s">
        <v>1923</v>
      </c>
      <c r="B99" s="2">
        <v>45587</v>
      </c>
      <c r="C99" t="s">
        <v>911</v>
      </c>
      <c r="D99" t="s">
        <v>1656</v>
      </c>
      <c r="E99" t="s">
        <v>1766</v>
      </c>
      <c r="F99">
        <v>3</v>
      </c>
      <c r="G99">
        <v>541.99</v>
      </c>
      <c r="H99">
        <v>0.24</v>
      </c>
      <c r="I99" t="s">
        <v>1829</v>
      </c>
      <c r="J99">
        <v>1235.7372</v>
      </c>
      <c r="K99">
        <f>IF(J99="",MEDIAN(SalesTbl[Total_Amount]),J99)</f>
        <v>1235.7372</v>
      </c>
      <c r="L99">
        <f>IF(H99="",MEDIAN(SalesTbl[Discount]),H99)</f>
        <v>0.24</v>
      </c>
      <c r="M99">
        <f>IF(G99="",MEDIAN(SalesTbl[Unit_Price]),G99)</f>
        <v>541.99</v>
      </c>
      <c r="N99">
        <f>IF(F99="",MEDIAN(SalesTbl[Quantity]),F99)</f>
        <v>3</v>
      </c>
    </row>
    <row r="100" spans="1:14" x14ac:dyDescent="0.3">
      <c r="A100" t="s">
        <v>1924</v>
      </c>
      <c r="B100" s="2">
        <v>45580</v>
      </c>
      <c r="C100" t="s">
        <v>449</v>
      </c>
      <c r="D100" t="s">
        <v>1614</v>
      </c>
      <c r="E100" t="s">
        <v>1773</v>
      </c>
      <c r="F100">
        <v>2</v>
      </c>
      <c r="G100">
        <v>401.5</v>
      </c>
      <c r="H100">
        <v>0.18</v>
      </c>
      <c r="I100" t="s">
        <v>1824</v>
      </c>
      <c r="J100">
        <v>658.46</v>
      </c>
      <c r="K100">
        <f>IF(J100="",MEDIAN(SalesTbl[Total_Amount]),J100)</f>
        <v>658.46</v>
      </c>
      <c r="L100">
        <f>IF(H100="",MEDIAN(SalesTbl[Discount]),H100)</f>
        <v>0.18</v>
      </c>
      <c r="M100">
        <f>IF(G100="",MEDIAN(SalesTbl[Unit_Price]),G100)</f>
        <v>401.5</v>
      </c>
      <c r="N100">
        <f>IF(F100="",MEDIAN(SalesTbl[Quantity]),F100)</f>
        <v>2</v>
      </c>
    </row>
    <row r="101" spans="1:14" x14ac:dyDescent="0.3">
      <c r="A101" t="s">
        <v>1925</v>
      </c>
      <c r="B101" s="2">
        <v>45479</v>
      </c>
      <c r="C101" t="s">
        <v>1023</v>
      </c>
      <c r="D101" t="s">
        <v>1598</v>
      </c>
      <c r="E101" t="s">
        <v>1797</v>
      </c>
      <c r="F101">
        <v>3</v>
      </c>
      <c r="G101">
        <v>359.56</v>
      </c>
      <c r="H101">
        <v>0.17</v>
      </c>
      <c r="I101" t="s">
        <v>1826</v>
      </c>
      <c r="J101">
        <v>895.30439999999999</v>
      </c>
      <c r="K101">
        <f>IF(J101="",MEDIAN(SalesTbl[Total_Amount]),J101)</f>
        <v>895.30439999999999</v>
      </c>
      <c r="L101">
        <f>IF(H101="",MEDIAN(SalesTbl[Discount]),H101)</f>
        <v>0.17</v>
      </c>
      <c r="M101">
        <f>IF(G101="",MEDIAN(SalesTbl[Unit_Price]),G101)</f>
        <v>359.56</v>
      </c>
      <c r="N101">
        <f>IF(F101="",MEDIAN(SalesTbl[Quantity]),F101)</f>
        <v>3</v>
      </c>
    </row>
    <row r="102" spans="1:14" x14ac:dyDescent="0.3">
      <c r="A102" t="s">
        <v>1926</v>
      </c>
      <c r="B102" s="2">
        <v>45677</v>
      </c>
      <c r="C102" t="s">
        <v>1154</v>
      </c>
      <c r="D102" t="s">
        <v>1708</v>
      </c>
      <c r="E102" t="s">
        <v>1794</v>
      </c>
      <c r="F102">
        <v>2</v>
      </c>
      <c r="G102">
        <v>471.88</v>
      </c>
      <c r="H102">
        <v>0.24</v>
      </c>
      <c r="I102" t="s">
        <v>1826</v>
      </c>
      <c r="J102">
        <v>717.25760000000002</v>
      </c>
      <c r="K102">
        <f>IF(J102="",MEDIAN(SalesTbl[Total_Amount]),J102)</f>
        <v>717.25760000000002</v>
      </c>
      <c r="L102">
        <f>IF(H102="",MEDIAN(SalesTbl[Discount]),H102)</f>
        <v>0.24</v>
      </c>
      <c r="M102">
        <f>IF(G102="",MEDIAN(SalesTbl[Unit_Price]),G102)</f>
        <v>471.88</v>
      </c>
      <c r="N102">
        <f>IF(F102="",MEDIAN(SalesTbl[Quantity]),F102)</f>
        <v>2</v>
      </c>
    </row>
    <row r="103" spans="1:14" x14ac:dyDescent="0.3">
      <c r="A103" t="s">
        <v>1927</v>
      </c>
      <c r="B103" s="2">
        <v>45453</v>
      </c>
      <c r="C103" t="s">
        <v>304</v>
      </c>
      <c r="D103" t="s">
        <v>1616</v>
      </c>
      <c r="E103" t="s">
        <v>1769</v>
      </c>
      <c r="F103">
        <v>4</v>
      </c>
      <c r="G103">
        <v>925.19</v>
      </c>
      <c r="H103">
        <v>0.19</v>
      </c>
      <c r="I103" t="s">
        <v>1826</v>
      </c>
      <c r="J103">
        <v>2997.615600000001</v>
      </c>
      <c r="K103">
        <f>IF(J103="",MEDIAN(SalesTbl[Total_Amount]),J103)</f>
        <v>2997.615600000001</v>
      </c>
      <c r="L103">
        <f>IF(H103="",MEDIAN(SalesTbl[Discount]),H103)</f>
        <v>0.19</v>
      </c>
      <c r="M103">
        <f>IF(G103="",MEDIAN(SalesTbl[Unit_Price]),G103)</f>
        <v>925.19</v>
      </c>
      <c r="N103">
        <f>IF(F103="",MEDIAN(SalesTbl[Quantity]),F103)</f>
        <v>4</v>
      </c>
    </row>
    <row r="104" spans="1:14" x14ac:dyDescent="0.3">
      <c r="A104" t="s">
        <v>1928</v>
      </c>
      <c r="B104" s="2">
        <v>45552</v>
      </c>
      <c r="C104" t="s">
        <v>347</v>
      </c>
      <c r="D104" t="s">
        <v>1720</v>
      </c>
      <c r="E104" t="s">
        <v>1792</v>
      </c>
      <c r="F104">
        <v>2</v>
      </c>
      <c r="G104">
        <v>879.63</v>
      </c>
      <c r="H104">
        <v>7.0000000000000007E-2</v>
      </c>
      <c r="I104" t="s">
        <v>1829</v>
      </c>
      <c r="J104">
        <v>1636.1117999999999</v>
      </c>
      <c r="K104">
        <f>IF(J104="",MEDIAN(SalesTbl[Total_Amount]),J104)</f>
        <v>1636.1117999999999</v>
      </c>
      <c r="L104">
        <f>IF(H104="",MEDIAN(SalesTbl[Discount]),H104)</f>
        <v>7.0000000000000007E-2</v>
      </c>
      <c r="M104">
        <f>IF(G104="",MEDIAN(SalesTbl[Unit_Price]),G104)</f>
        <v>879.63</v>
      </c>
      <c r="N104">
        <f>IF(F104="",MEDIAN(SalesTbl[Quantity]),F104)</f>
        <v>2</v>
      </c>
    </row>
    <row r="105" spans="1:14" x14ac:dyDescent="0.3">
      <c r="A105" t="s">
        <v>1929</v>
      </c>
      <c r="B105" s="2">
        <v>45907</v>
      </c>
      <c r="C105" t="s">
        <v>601</v>
      </c>
      <c r="D105" t="s">
        <v>1706</v>
      </c>
      <c r="E105" t="s">
        <v>1807</v>
      </c>
      <c r="F105">
        <v>2</v>
      </c>
      <c r="G105">
        <v>418.23</v>
      </c>
      <c r="H105">
        <v>0.28000000000000003</v>
      </c>
      <c r="I105" t="s">
        <v>1824</v>
      </c>
      <c r="J105">
        <v>602.25120000000004</v>
      </c>
      <c r="K105">
        <f>IF(J105="",MEDIAN(SalesTbl[Total_Amount]),J105)</f>
        <v>602.25120000000004</v>
      </c>
      <c r="L105">
        <f>IF(H105="",MEDIAN(SalesTbl[Discount]),H105)</f>
        <v>0.28000000000000003</v>
      </c>
      <c r="M105">
        <f>IF(G105="",MEDIAN(SalesTbl[Unit_Price]),G105)</f>
        <v>418.23</v>
      </c>
      <c r="N105">
        <f>IF(F105="",MEDIAN(SalesTbl[Quantity]),F105)</f>
        <v>2</v>
      </c>
    </row>
    <row r="106" spans="1:14" x14ac:dyDescent="0.3">
      <c r="A106" t="s">
        <v>1930</v>
      </c>
      <c r="B106" s="2">
        <v>45330</v>
      </c>
      <c r="C106" t="s">
        <v>121</v>
      </c>
      <c r="D106" t="s">
        <v>1586</v>
      </c>
      <c r="E106" t="s">
        <v>1810</v>
      </c>
      <c r="F106">
        <v>3</v>
      </c>
      <c r="G106">
        <v>551.72</v>
      </c>
      <c r="H106">
        <v>0.03</v>
      </c>
      <c r="I106" t="s">
        <v>1829</v>
      </c>
      <c r="J106">
        <v>1605.5052000000001</v>
      </c>
      <c r="K106">
        <f>IF(J106="",MEDIAN(SalesTbl[Total_Amount]),J106)</f>
        <v>1605.5052000000001</v>
      </c>
      <c r="L106">
        <f>IF(H106="",MEDIAN(SalesTbl[Discount]),H106)</f>
        <v>0.03</v>
      </c>
      <c r="M106">
        <f>IF(G106="",MEDIAN(SalesTbl[Unit_Price]),G106)</f>
        <v>551.72</v>
      </c>
      <c r="N106">
        <f>IF(F106="",MEDIAN(SalesTbl[Quantity]),F106)</f>
        <v>3</v>
      </c>
    </row>
    <row r="107" spans="1:14" x14ac:dyDescent="0.3">
      <c r="A107" t="s">
        <v>1931</v>
      </c>
      <c r="B107" s="2">
        <v>45214</v>
      </c>
      <c r="C107" t="s">
        <v>20</v>
      </c>
      <c r="D107" t="s">
        <v>1720</v>
      </c>
      <c r="E107" t="s">
        <v>1779</v>
      </c>
      <c r="F107">
        <v>4</v>
      </c>
      <c r="G107">
        <v>525.61</v>
      </c>
      <c r="H107">
        <v>0.02</v>
      </c>
      <c r="I107" t="s">
        <v>1826</v>
      </c>
      <c r="J107">
        <v>2060.3912</v>
      </c>
      <c r="K107">
        <f>IF(J107="",MEDIAN(SalesTbl[Total_Amount]),J107)</f>
        <v>2060.3912</v>
      </c>
      <c r="L107">
        <f>IF(H107="",MEDIAN(SalesTbl[Discount]),H107)</f>
        <v>0.02</v>
      </c>
      <c r="M107">
        <f>IF(G107="",MEDIAN(SalesTbl[Unit_Price]),G107)</f>
        <v>525.61</v>
      </c>
      <c r="N107">
        <f>IF(F107="",MEDIAN(SalesTbl[Quantity]),F107)</f>
        <v>4</v>
      </c>
    </row>
    <row r="108" spans="1:14" x14ac:dyDescent="0.3">
      <c r="A108" t="s">
        <v>1932</v>
      </c>
      <c r="B108" s="2">
        <v>45891</v>
      </c>
      <c r="C108" t="s">
        <v>857</v>
      </c>
      <c r="D108" t="s">
        <v>1592</v>
      </c>
      <c r="E108" t="s">
        <v>1797</v>
      </c>
      <c r="F108">
        <v>3</v>
      </c>
      <c r="G108">
        <v>815.3</v>
      </c>
      <c r="H108">
        <v>0.03</v>
      </c>
      <c r="I108" t="s">
        <v>1824</v>
      </c>
      <c r="J108">
        <v>2372.5230000000001</v>
      </c>
      <c r="K108">
        <f>IF(J108="",MEDIAN(SalesTbl[Total_Amount]),J108)</f>
        <v>2372.5230000000001</v>
      </c>
      <c r="L108">
        <f>IF(H108="",MEDIAN(SalesTbl[Discount]),H108)</f>
        <v>0.03</v>
      </c>
      <c r="M108">
        <f>IF(G108="",MEDIAN(SalesTbl[Unit_Price]),G108)</f>
        <v>815.3</v>
      </c>
      <c r="N108">
        <f>IF(F108="",MEDIAN(SalesTbl[Quantity]),F108)</f>
        <v>3</v>
      </c>
    </row>
    <row r="109" spans="1:14" x14ac:dyDescent="0.3">
      <c r="A109" t="s">
        <v>1933</v>
      </c>
      <c r="B109" s="2">
        <v>45323</v>
      </c>
      <c r="C109" t="s">
        <v>1062</v>
      </c>
      <c r="D109" t="s">
        <v>1730</v>
      </c>
      <c r="E109" t="s">
        <v>1752</v>
      </c>
      <c r="F109">
        <v>3</v>
      </c>
      <c r="G109">
        <v>376.46</v>
      </c>
      <c r="H109">
        <v>0.09</v>
      </c>
      <c r="I109" t="s">
        <v>1829</v>
      </c>
      <c r="J109">
        <v>1027.7357999999999</v>
      </c>
      <c r="K109">
        <f>IF(J109="",MEDIAN(SalesTbl[Total_Amount]),J109)</f>
        <v>1027.7357999999999</v>
      </c>
      <c r="L109">
        <f>IF(H109="",MEDIAN(SalesTbl[Discount]),H109)</f>
        <v>0.09</v>
      </c>
      <c r="M109">
        <f>IF(G109="",MEDIAN(SalesTbl[Unit_Price]),G109)</f>
        <v>376.46</v>
      </c>
      <c r="N109">
        <f>IF(F109="",MEDIAN(SalesTbl[Quantity]),F109)</f>
        <v>3</v>
      </c>
    </row>
    <row r="110" spans="1:14" x14ac:dyDescent="0.3">
      <c r="A110" t="s">
        <v>1934</v>
      </c>
      <c r="B110" s="2">
        <v>45785</v>
      </c>
      <c r="C110" t="s">
        <v>160</v>
      </c>
      <c r="D110" t="s">
        <v>1632</v>
      </c>
      <c r="E110" t="s">
        <v>1782</v>
      </c>
      <c r="F110">
        <v>4</v>
      </c>
      <c r="G110">
        <v>239.83</v>
      </c>
      <c r="H110">
        <v>0.08</v>
      </c>
      <c r="I110" t="s">
        <v>1824</v>
      </c>
      <c r="J110">
        <v>882.57440000000008</v>
      </c>
      <c r="K110">
        <f>IF(J110="",MEDIAN(SalesTbl[Total_Amount]),J110)</f>
        <v>882.57440000000008</v>
      </c>
      <c r="L110">
        <f>IF(H110="",MEDIAN(SalesTbl[Discount]),H110)</f>
        <v>0.08</v>
      </c>
      <c r="M110">
        <f>IF(G110="",MEDIAN(SalesTbl[Unit_Price]),G110)</f>
        <v>239.83</v>
      </c>
      <c r="N110">
        <f>IF(F110="",MEDIAN(SalesTbl[Quantity]),F110)</f>
        <v>4</v>
      </c>
    </row>
    <row r="111" spans="1:14" x14ac:dyDescent="0.3">
      <c r="A111" t="s">
        <v>1935</v>
      </c>
      <c r="B111" s="2">
        <v>45738</v>
      </c>
      <c r="C111" t="s">
        <v>696</v>
      </c>
      <c r="D111" t="s">
        <v>1728</v>
      </c>
      <c r="E111" t="s">
        <v>1766</v>
      </c>
      <c r="F111">
        <v>2</v>
      </c>
      <c r="G111">
        <v>845.71</v>
      </c>
      <c r="H111">
        <v>0.01</v>
      </c>
      <c r="I111" t="s">
        <v>1826</v>
      </c>
      <c r="J111">
        <v>1674.5057999999999</v>
      </c>
      <c r="K111">
        <f>IF(J111="",MEDIAN(SalesTbl[Total_Amount]),J111)</f>
        <v>1674.5057999999999</v>
      </c>
      <c r="L111">
        <f>IF(H111="",MEDIAN(SalesTbl[Discount]),H111)</f>
        <v>0.01</v>
      </c>
      <c r="M111">
        <f>IF(G111="",MEDIAN(SalesTbl[Unit_Price]),G111)</f>
        <v>845.71</v>
      </c>
      <c r="N111">
        <f>IF(F111="",MEDIAN(SalesTbl[Quantity]),F111)</f>
        <v>2</v>
      </c>
    </row>
    <row r="112" spans="1:14" x14ac:dyDescent="0.3">
      <c r="A112" t="s">
        <v>1936</v>
      </c>
      <c r="B112" s="2">
        <v>45851</v>
      </c>
      <c r="C112" t="s">
        <v>40</v>
      </c>
      <c r="D112" t="s">
        <v>1700</v>
      </c>
      <c r="E112" t="s">
        <v>1797</v>
      </c>
      <c r="F112">
        <v>3</v>
      </c>
      <c r="G112">
        <v>948.69</v>
      </c>
      <c r="H112">
        <v>0.28999999999999998</v>
      </c>
      <c r="I112" t="s">
        <v>1824</v>
      </c>
      <c r="J112">
        <v>2020.7097000000001</v>
      </c>
      <c r="K112">
        <f>IF(J112="",MEDIAN(SalesTbl[Total_Amount]),J112)</f>
        <v>2020.7097000000001</v>
      </c>
      <c r="L112">
        <f>IF(H112="",MEDIAN(SalesTbl[Discount]),H112)</f>
        <v>0.28999999999999998</v>
      </c>
      <c r="M112">
        <f>IF(G112="",MEDIAN(SalesTbl[Unit_Price]),G112)</f>
        <v>948.69</v>
      </c>
      <c r="N112">
        <f>IF(F112="",MEDIAN(SalesTbl[Quantity]),F112)</f>
        <v>3</v>
      </c>
    </row>
    <row r="113" spans="1:14" x14ac:dyDescent="0.3">
      <c r="A113" t="s">
        <v>1937</v>
      </c>
      <c r="B113" s="2">
        <v>45798</v>
      </c>
      <c r="C113" t="s">
        <v>414</v>
      </c>
      <c r="D113" t="s">
        <v>1602</v>
      </c>
      <c r="E113" t="s">
        <v>1789</v>
      </c>
      <c r="F113">
        <v>1</v>
      </c>
      <c r="G113">
        <v>281.97000000000003</v>
      </c>
      <c r="H113">
        <v>0.2</v>
      </c>
      <c r="I113" t="s">
        <v>1826</v>
      </c>
      <c r="J113">
        <v>225.57599999999999</v>
      </c>
      <c r="K113">
        <f>IF(J113="",MEDIAN(SalesTbl[Total_Amount]),J113)</f>
        <v>225.57599999999999</v>
      </c>
      <c r="L113">
        <f>IF(H113="",MEDIAN(SalesTbl[Discount]),H113)</f>
        <v>0.2</v>
      </c>
      <c r="M113">
        <f>IF(G113="",MEDIAN(SalesTbl[Unit_Price]),G113)</f>
        <v>281.97000000000003</v>
      </c>
      <c r="N113">
        <f>IF(F113="",MEDIAN(SalesTbl[Quantity]),F113)</f>
        <v>1</v>
      </c>
    </row>
    <row r="114" spans="1:14" x14ac:dyDescent="0.3">
      <c r="A114" t="s">
        <v>1938</v>
      </c>
      <c r="B114" s="2">
        <v>45705</v>
      </c>
      <c r="C114" t="s">
        <v>314</v>
      </c>
      <c r="D114" t="s">
        <v>1730</v>
      </c>
      <c r="E114" t="s">
        <v>1769</v>
      </c>
      <c r="F114">
        <v>2</v>
      </c>
      <c r="G114">
        <v>731.01</v>
      </c>
      <c r="H114">
        <v>0.05</v>
      </c>
      <c r="I114" t="s">
        <v>1826</v>
      </c>
      <c r="J114">
        <v>1388.9190000000001</v>
      </c>
      <c r="K114">
        <f>IF(J114="",MEDIAN(SalesTbl[Total_Amount]),J114)</f>
        <v>1388.9190000000001</v>
      </c>
      <c r="L114">
        <f>IF(H114="",MEDIAN(SalesTbl[Discount]),H114)</f>
        <v>0.05</v>
      </c>
      <c r="M114">
        <f>IF(G114="",MEDIAN(SalesTbl[Unit_Price]),G114)</f>
        <v>731.01</v>
      </c>
      <c r="N114">
        <f>IF(F114="",MEDIAN(SalesTbl[Quantity]),F114)</f>
        <v>2</v>
      </c>
    </row>
    <row r="115" spans="1:14" x14ac:dyDescent="0.3">
      <c r="A115" t="s">
        <v>1939</v>
      </c>
      <c r="B115" s="2">
        <v>45413</v>
      </c>
      <c r="C115" t="s">
        <v>1440</v>
      </c>
      <c r="D115" t="s">
        <v>1718</v>
      </c>
      <c r="E115" t="s">
        <v>1779</v>
      </c>
      <c r="F115">
        <v>4</v>
      </c>
      <c r="G115">
        <v>930.85</v>
      </c>
      <c r="H115">
        <v>0.13</v>
      </c>
      <c r="I115" t="s">
        <v>1826</v>
      </c>
      <c r="J115">
        <v>3239.3580000000002</v>
      </c>
      <c r="K115">
        <f>IF(J115="",MEDIAN(SalesTbl[Total_Amount]),J115)</f>
        <v>3239.3580000000002</v>
      </c>
      <c r="L115">
        <f>IF(H115="",MEDIAN(SalesTbl[Discount]),H115)</f>
        <v>0.13</v>
      </c>
      <c r="M115">
        <f>IF(G115="",MEDIAN(SalesTbl[Unit_Price]),G115)</f>
        <v>930.85</v>
      </c>
      <c r="N115">
        <f>IF(F115="",MEDIAN(SalesTbl[Quantity]),F115)</f>
        <v>4</v>
      </c>
    </row>
    <row r="116" spans="1:14" x14ac:dyDescent="0.3">
      <c r="A116" t="s">
        <v>1940</v>
      </c>
      <c r="B116" s="2">
        <v>45482</v>
      </c>
      <c r="C116" t="s">
        <v>511</v>
      </c>
      <c r="D116" t="s">
        <v>1551</v>
      </c>
      <c r="E116" t="s">
        <v>1782</v>
      </c>
      <c r="F116">
        <v>4</v>
      </c>
      <c r="G116">
        <v>770.77</v>
      </c>
      <c r="H116">
        <v>0.22</v>
      </c>
      <c r="I116" t="s">
        <v>1824</v>
      </c>
      <c r="J116">
        <v>2404.8024</v>
      </c>
      <c r="K116">
        <f>IF(J116="",MEDIAN(SalesTbl[Total_Amount]),J116)</f>
        <v>2404.8024</v>
      </c>
      <c r="L116">
        <f>IF(H116="",MEDIAN(SalesTbl[Discount]),H116)</f>
        <v>0.22</v>
      </c>
      <c r="M116">
        <f>IF(G116="",MEDIAN(SalesTbl[Unit_Price]),G116)</f>
        <v>770.77</v>
      </c>
      <c r="N116">
        <f>IF(F116="",MEDIAN(SalesTbl[Quantity]),F116)</f>
        <v>4</v>
      </c>
    </row>
    <row r="117" spans="1:14" x14ac:dyDescent="0.3">
      <c r="A117" t="s">
        <v>1941</v>
      </c>
      <c r="B117" s="2">
        <v>45925</v>
      </c>
      <c r="C117" t="s">
        <v>821</v>
      </c>
      <c r="D117" t="s">
        <v>1640</v>
      </c>
      <c r="E117" t="s">
        <v>1769</v>
      </c>
      <c r="F117">
        <v>3</v>
      </c>
      <c r="G117">
        <v>479.63</v>
      </c>
      <c r="H117">
        <v>0.3</v>
      </c>
      <c r="I117" t="s">
        <v>1826</v>
      </c>
      <c r="J117">
        <v>1007.223</v>
      </c>
      <c r="K117">
        <f>IF(J117="",MEDIAN(SalesTbl[Total_Amount]),J117)</f>
        <v>1007.223</v>
      </c>
      <c r="L117">
        <f>IF(H117="",MEDIAN(SalesTbl[Discount]),H117)</f>
        <v>0.3</v>
      </c>
      <c r="M117">
        <f>IF(G117="",MEDIAN(SalesTbl[Unit_Price]),G117)</f>
        <v>479.63</v>
      </c>
      <c r="N117">
        <f>IF(F117="",MEDIAN(SalesTbl[Quantity]),F117)</f>
        <v>3</v>
      </c>
    </row>
    <row r="118" spans="1:14" x14ac:dyDescent="0.3">
      <c r="A118" t="s">
        <v>1942</v>
      </c>
      <c r="B118" s="2">
        <v>45420</v>
      </c>
      <c r="C118" t="s">
        <v>1301</v>
      </c>
      <c r="D118" t="s">
        <v>1626</v>
      </c>
      <c r="E118" t="s">
        <v>1792</v>
      </c>
      <c r="F118">
        <v>1</v>
      </c>
      <c r="G118">
        <v>165</v>
      </c>
      <c r="H118">
        <v>0.3</v>
      </c>
      <c r="I118" t="s">
        <v>1829</v>
      </c>
      <c r="J118">
        <v>115.5</v>
      </c>
      <c r="K118">
        <f>IF(J118="",MEDIAN(SalesTbl[Total_Amount]),J118)</f>
        <v>115.5</v>
      </c>
      <c r="L118">
        <f>IF(H118="",MEDIAN(SalesTbl[Discount]),H118)</f>
        <v>0.3</v>
      </c>
      <c r="M118">
        <f>IF(G118="",MEDIAN(SalesTbl[Unit_Price]),G118)</f>
        <v>165</v>
      </c>
      <c r="N118">
        <f>IF(F118="",MEDIAN(SalesTbl[Quantity]),F118)</f>
        <v>1</v>
      </c>
    </row>
    <row r="119" spans="1:14" x14ac:dyDescent="0.3">
      <c r="A119" t="s">
        <v>1943</v>
      </c>
      <c r="B119" s="2">
        <v>45554</v>
      </c>
      <c r="C119" t="s">
        <v>247</v>
      </c>
      <c r="D119" t="s">
        <v>1586</v>
      </c>
      <c r="E119" t="s">
        <v>1782</v>
      </c>
      <c r="F119">
        <v>2</v>
      </c>
      <c r="G119">
        <v>151.51</v>
      </c>
      <c r="H119">
        <v>0.28999999999999998</v>
      </c>
      <c r="I119" t="s">
        <v>1829</v>
      </c>
      <c r="J119">
        <v>215.14420000000001</v>
      </c>
      <c r="K119">
        <f>IF(J119="",MEDIAN(SalesTbl[Total_Amount]),J119)</f>
        <v>215.14420000000001</v>
      </c>
      <c r="L119">
        <f>IF(H119="",MEDIAN(SalesTbl[Discount]),H119)</f>
        <v>0.28999999999999998</v>
      </c>
      <c r="M119">
        <f>IF(G119="",MEDIAN(SalesTbl[Unit_Price]),G119)</f>
        <v>151.51</v>
      </c>
      <c r="N119">
        <f>IF(F119="",MEDIAN(SalesTbl[Quantity]),F119)</f>
        <v>2</v>
      </c>
    </row>
    <row r="120" spans="1:14" x14ac:dyDescent="0.3">
      <c r="A120" t="s">
        <v>1944</v>
      </c>
      <c r="B120" s="2">
        <v>45405</v>
      </c>
      <c r="C120" t="s">
        <v>372</v>
      </c>
      <c r="D120" t="s">
        <v>1610</v>
      </c>
      <c r="E120" t="s">
        <v>1807</v>
      </c>
      <c r="F120">
        <v>2</v>
      </c>
      <c r="G120">
        <v>872.93</v>
      </c>
      <c r="H120">
        <v>0.28999999999999998</v>
      </c>
      <c r="I120" t="s">
        <v>1829</v>
      </c>
      <c r="J120">
        <v>1239.5606</v>
      </c>
      <c r="K120">
        <f>IF(J120="",MEDIAN(SalesTbl[Total_Amount]),J120)</f>
        <v>1239.5606</v>
      </c>
      <c r="L120">
        <f>IF(H120="",MEDIAN(SalesTbl[Discount]),H120)</f>
        <v>0.28999999999999998</v>
      </c>
      <c r="M120">
        <f>IF(G120="",MEDIAN(SalesTbl[Unit_Price]),G120)</f>
        <v>872.93</v>
      </c>
      <c r="N120">
        <f>IF(F120="",MEDIAN(SalesTbl[Quantity]),F120)</f>
        <v>2</v>
      </c>
    </row>
    <row r="121" spans="1:14" x14ac:dyDescent="0.3">
      <c r="A121" t="s">
        <v>1945</v>
      </c>
      <c r="B121" s="2">
        <v>45503</v>
      </c>
      <c r="C121" t="s">
        <v>529</v>
      </c>
      <c r="D121" t="s">
        <v>1592</v>
      </c>
      <c r="E121" t="s">
        <v>1789</v>
      </c>
      <c r="F121">
        <v>3</v>
      </c>
      <c r="G121">
        <v>432.4</v>
      </c>
      <c r="H121">
        <v>0.04</v>
      </c>
      <c r="I121" t="s">
        <v>1824</v>
      </c>
      <c r="J121">
        <v>1245.3119999999999</v>
      </c>
      <c r="K121">
        <f>IF(J121="",MEDIAN(SalesTbl[Total_Amount]),J121)</f>
        <v>1245.3119999999999</v>
      </c>
      <c r="L121">
        <f>IF(H121="",MEDIAN(SalesTbl[Discount]),H121)</f>
        <v>0.04</v>
      </c>
      <c r="M121">
        <f>IF(G121="",MEDIAN(SalesTbl[Unit_Price]),G121)</f>
        <v>432.4</v>
      </c>
      <c r="N121">
        <f>IF(F121="",MEDIAN(SalesTbl[Quantity]),F121)</f>
        <v>3</v>
      </c>
    </row>
    <row r="122" spans="1:14" x14ac:dyDescent="0.3">
      <c r="A122" t="s">
        <v>1946</v>
      </c>
      <c r="B122" s="2">
        <v>45274</v>
      </c>
      <c r="C122" t="s">
        <v>743</v>
      </c>
      <c r="D122" t="s">
        <v>1648</v>
      </c>
      <c r="E122" t="s">
        <v>1779</v>
      </c>
      <c r="F122">
        <v>2</v>
      </c>
      <c r="G122">
        <v>197.76</v>
      </c>
      <c r="H122">
        <v>0.04</v>
      </c>
      <c r="I122" t="s">
        <v>1824</v>
      </c>
      <c r="J122">
        <v>379.69920000000002</v>
      </c>
      <c r="K122">
        <f>IF(J122="",MEDIAN(SalesTbl[Total_Amount]),J122)</f>
        <v>379.69920000000002</v>
      </c>
      <c r="L122">
        <f>IF(H122="",MEDIAN(SalesTbl[Discount]),H122)</f>
        <v>0.04</v>
      </c>
      <c r="M122">
        <f>IF(G122="",MEDIAN(SalesTbl[Unit_Price]),G122)</f>
        <v>197.76</v>
      </c>
      <c r="N122">
        <f>IF(F122="",MEDIAN(SalesTbl[Quantity]),F122)</f>
        <v>2</v>
      </c>
    </row>
    <row r="123" spans="1:14" x14ac:dyDescent="0.3">
      <c r="A123" t="s">
        <v>1947</v>
      </c>
      <c r="B123" s="2">
        <v>45558</v>
      </c>
      <c r="C123" t="s">
        <v>842</v>
      </c>
      <c r="D123" t="s">
        <v>1628</v>
      </c>
      <c r="E123" t="s">
        <v>1761</v>
      </c>
      <c r="F123">
        <v>3</v>
      </c>
      <c r="G123">
        <v>334.6</v>
      </c>
      <c r="H123">
        <v>0.11</v>
      </c>
      <c r="I123" t="s">
        <v>1826</v>
      </c>
      <c r="J123">
        <v>893.38200000000006</v>
      </c>
      <c r="K123">
        <f>IF(J123="",MEDIAN(SalesTbl[Total_Amount]),J123)</f>
        <v>893.38200000000006</v>
      </c>
      <c r="L123">
        <f>IF(H123="",MEDIAN(SalesTbl[Discount]),H123)</f>
        <v>0.11</v>
      </c>
      <c r="M123">
        <f>IF(G123="",MEDIAN(SalesTbl[Unit_Price]),G123)</f>
        <v>334.6</v>
      </c>
      <c r="N123">
        <f>IF(F123="",MEDIAN(SalesTbl[Quantity]),F123)</f>
        <v>3</v>
      </c>
    </row>
    <row r="124" spans="1:14" x14ac:dyDescent="0.3">
      <c r="A124" t="s">
        <v>1948</v>
      </c>
      <c r="B124" s="2">
        <v>45886</v>
      </c>
      <c r="C124" t="s">
        <v>1062</v>
      </c>
      <c r="D124" t="s">
        <v>1576</v>
      </c>
      <c r="E124" t="s">
        <v>1766</v>
      </c>
      <c r="F124">
        <v>2</v>
      </c>
      <c r="G124">
        <v>44.35</v>
      </c>
      <c r="H124">
        <v>0.2</v>
      </c>
      <c r="I124" t="s">
        <v>1829</v>
      </c>
      <c r="J124">
        <v>70.960000000000008</v>
      </c>
      <c r="K124">
        <f>IF(J124="",MEDIAN(SalesTbl[Total_Amount]),J124)</f>
        <v>70.960000000000008</v>
      </c>
      <c r="L124">
        <f>IF(H124="",MEDIAN(SalesTbl[Discount]),H124)</f>
        <v>0.2</v>
      </c>
      <c r="M124">
        <f>IF(G124="",MEDIAN(SalesTbl[Unit_Price]),G124)</f>
        <v>44.35</v>
      </c>
      <c r="N124">
        <f>IF(F124="",MEDIAN(SalesTbl[Quantity]),F124)</f>
        <v>2</v>
      </c>
    </row>
    <row r="125" spans="1:14" x14ac:dyDescent="0.3">
      <c r="A125" t="s">
        <v>1949</v>
      </c>
      <c r="B125" s="2">
        <v>45674</v>
      </c>
      <c r="C125" t="s">
        <v>1466</v>
      </c>
      <c r="D125" t="s">
        <v>1562</v>
      </c>
      <c r="E125" t="s">
        <v>1776</v>
      </c>
      <c r="F125">
        <v>1</v>
      </c>
      <c r="G125">
        <v>846.31</v>
      </c>
      <c r="H125">
        <v>0.05</v>
      </c>
      <c r="I125" t="s">
        <v>1826</v>
      </c>
      <c r="J125">
        <v>803.9944999999999</v>
      </c>
      <c r="K125">
        <f>IF(J125="",MEDIAN(SalesTbl[Total_Amount]),J125)</f>
        <v>803.9944999999999</v>
      </c>
      <c r="L125">
        <f>IF(H125="",MEDIAN(SalesTbl[Discount]),H125)</f>
        <v>0.05</v>
      </c>
      <c r="M125">
        <f>IF(G125="",MEDIAN(SalesTbl[Unit_Price]),G125)</f>
        <v>846.31</v>
      </c>
      <c r="N125">
        <f>IF(F125="",MEDIAN(SalesTbl[Quantity]),F125)</f>
        <v>1</v>
      </c>
    </row>
    <row r="126" spans="1:14" x14ac:dyDescent="0.3">
      <c r="A126" t="s">
        <v>1950</v>
      </c>
      <c r="B126" s="2">
        <v>45777</v>
      </c>
      <c r="C126" t="s">
        <v>314</v>
      </c>
      <c r="D126" t="s">
        <v>1618</v>
      </c>
      <c r="E126" t="s">
        <v>1794</v>
      </c>
      <c r="F126">
        <v>1</v>
      </c>
      <c r="G126">
        <v>996.48</v>
      </c>
      <c r="H126">
        <v>7.0000000000000007E-2</v>
      </c>
      <c r="I126" t="s">
        <v>1829</v>
      </c>
      <c r="J126">
        <v>926.7263999999999</v>
      </c>
      <c r="K126">
        <f>IF(J126="",MEDIAN(SalesTbl[Total_Amount]),J126)</f>
        <v>926.7263999999999</v>
      </c>
      <c r="L126">
        <f>IF(H126="",MEDIAN(SalesTbl[Discount]),H126)</f>
        <v>7.0000000000000007E-2</v>
      </c>
      <c r="M126">
        <f>IF(G126="",MEDIAN(SalesTbl[Unit_Price]),G126)</f>
        <v>996.48</v>
      </c>
      <c r="N126">
        <f>IF(F126="",MEDIAN(SalesTbl[Quantity]),F126)</f>
        <v>1</v>
      </c>
    </row>
    <row r="127" spans="1:14" x14ac:dyDescent="0.3">
      <c r="A127" t="s">
        <v>1951</v>
      </c>
      <c r="B127" s="2">
        <v>45598</v>
      </c>
      <c r="C127" t="s">
        <v>1530</v>
      </c>
      <c r="D127" t="s">
        <v>1734</v>
      </c>
      <c r="E127" t="s">
        <v>1776</v>
      </c>
      <c r="F127">
        <v>3</v>
      </c>
      <c r="G127">
        <v>949.19</v>
      </c>
      <c r="H127">
        <v>0.03</v>
      </c>
      <c r="I127" t="s">
        <v>1829</v>
      </c>
      <c r="J127">
        <v>2762.1428999999998</v>
      </c>
      <c r="K127">
        <f>IF(J127="",MEDIAN(SalesTbl[Total_Amount]),J127)</f>
        <v>2762.1428999999998</v>
      </c>
      <c r="L127">
        <f>IF(H127="",MEDIAN(SalesTbl[Discount]),H127)</f>
        <v>0.03</v>
      </c>
      <c r="M127">
        <f>IF(G127="",MEDIAN(SalesTbl[Unit_Price]),G127)</f>
        <v>949.19</v>
      </c>
      <c r="N127">
        <f>IF(F127="",MEDIAN(SalesTbl[Quantity]),F127)</f>
        <v>3</v>
      </c>
    </row>
    <row r="128" spans="1:14" x14ac:dyDescent="0.3">
      <c r="A128" t="s">
        <v>1952</v>
      </c>
      <c r="B128" s="2">
        <v>45884</v>
      </c>
      <c r="C128" t="s">
        <v>449</v>
      </c>
      <c r="D128" t="s">
        <v>1736</v>
      </c>
      <c r="E128" t="s">
        <v>1786</v>
      </c>
      <c r="F128">
        <v>2</v>
      </c>
      <c r="G128">
        <v>724.97</v>
      </c>
      <c r="H128">
        <v>0.1</v>
      </c>
      <c r="I128" t="s">
        <v>1824</v>
      </c>
      <c r="J128">
        <v>1304.9459999999999</v>
      </c>
      <c r="K128">
        <f>IF(J128="",MEDIAN(SalesTbl[Total_Amount]),J128)</f>
        <v>1304.9459999999999</v>
      </c>
      <c r="L128">
        <f>IF(H128="",MEDIAN(SalesTbl[Discount]),H128)</f>
        <v>0.1</v>
      </c>
      <c r="M128">
        <f>IF(G128="",MEDIAN(SalesTbl[Unit_Price]),G128)</f>
        <v>724.97</v>
      </c>
      <c r="N128">
        <f>IF(F128="",MEDIAN(SalesTbl[Quantity]),F128)</f>
        <v>2</v>
      </c>
    </row>
    <row r="129" spans="1:14" x14ac:dyDescent="0.3">
      <c r="A129" t="s">
        <v>1953</v>
      </c>
      <c r="B129" s="2">
        <v>45916</v>
      </c>
      <c r="C129" t="s">
        <v>881</v>
      </c>
      <c r="D129" t="s">
        <v>1546</v>
      </c>
      <c r="E129" t="s">
        <v>1804</v>
      </c>
      <c r="F129">
        <v>1</v>
      </c>
      <c r="G129">
        <v>783.25</v>
      </c>
      <c r="H129">
        <v>0.3</v>
      </c>
      <c r="I129" t="s">
        <v>1824</v>
      </c>
      <c r="J129">
        <v>548.27499999999998</v>
      </c>
      <c r="K129">
        <f>IF(J129="",MEDIAN(SalesTbl[Total_Amount]),J129)</f>
        <v>548.27499999999998</v>
      </c>
      <c r="L129">
        <f>IF(H129="",MEDIAN(SalesTbl[Discount]),H129)</f>
        <v>0.3</v>
      </c>
      <c r="M129">
        <f>IF(G129="",MEDIAN(SalesTbl[Unit_Price]),G129)</f>
        <v>783.25</v>
      </c>
      <c r="N129">
        <f>IF(F129="",MEDIAN(SalesTbl[Quantity]),F129)</f>
        <v>1</v>
      </c>
    </row>
    <row r="130" spans="1:14" x14ac:dyDescent="0.3">
      <c r="A130" t="s">
        <v>1954</v>
      </c>
      <c r="B130" s="2">
        <v>45347</v>
      </c>
      <c r="C130" t="s">
        <v>1238</v>
      </c>
      <c r="D130" t="s">
        <v>1582</v>
      </c>
      <c r="E130" t="s">
        <v>1766</v>
      </c>
      <c r="F130">
        <v>1</v>
      </c>
      <c r="G130">
        <v>942.38</v>
      </c>
      <c r="H130">
        <v>0.17</v>
      </c>
      <c r="I130" t="s">
        <v>1824</v>
      </c>
      <c r="J130">
        <v>782.17539999999997</v>
      </c>
      <c r="K130">
        <f>IF(J130="",MEDIAN(SalesTbl[Total_Amount]),J130)</f>
        <v>782.17539999999997</v>
      </c>
      <c r="L130">
        <f>IF(H130="",MEDIAN(SalesTbl[Discount]),H130)</f>
        <v>0.17</v>
      </c>
      <c r="M130">
        <f>IF(G130="",MEDIAN(SalesTbl[Unit_Price]),G130)</f>
        <v>942.38</v>
      </c>
      <c r="N130">
        <f>IF(F130="",MEDIAN(SalesTbl[Quantity]),F130)</f>
        <v>1</v>
      </c>
    </row>
    <row r="131" spans="1:14" x14ac:dyDescent="0.3">
      <c r="A131" t="s">
        <v>1955</v>
      </c>
      <c r="B131" s="2">
        <v>45723</v>
      </c>
      <c r="C131" t="s">
        <v>993</v>
      </c>
      <c r="D131" t="s">
        <v>1650</v>
      </c>
      <c r="E131" t="s">
        <v>1792</v>
      </c>
      <c r="F131">
        <v>3</v>
      </c>
      <c r="G131">
        <v>298.35000000000002</v>
      </c>
      <c r="H131">
        <v>0.05</v>
      </c>
      <c r="I131" t="s">
        <v>1829</v>
      </c>
      <c r="J131">
        <v>850.29750000000001</v>
      </c>
      <c r="K131">
        <f>IF(J131="",MEDIAN(SalesTbl[Total_Amount]),J131)</f>
        <v>850.29750000000001</v>
      </c>
      <c r="L131">
        <f>IF(H131="",MEDIAN(SalesTbl[Discount]),H131)</f>
        <v>0.05</v>
      </c>
      <c r="M131">
        <f>IF(G131="",MEDIAN(SalesTbl[Unit_Price]),G131)</f>
        <v>298.35000000000002</v>
      </c>
      <c r="N131">
        <f>IF(F131="",MEDIAN(SalesTbl[Quantity]),F131)</f>
        <v>3</v>
      </c>
    </row>
    <row r="132" spans="1:14" x14ac:dyDescent="0.3">
      <c r="A132" t="s">
        <v>1956</v>
      </c>
      <c r="B132" s="2">
        <v>45495</v>
      </c>
      <c r="C132" t="s">
        <v>1077</v>
      </c>
      <c r="D132" t="s">
        <v>1644</v>
      </c>
      <c r="E132" t="s">
        <v>1794</v>
      </c>
      <c r="F132">
        <v>4</v>
      </c>
      <c r="G132">
        <v>950.04</v>
      </c>
      <c r="H132">
        <v>0.13</v>
      </c>
      <c r="I132" t="s">
        <v>1826</v>
      </c>
      <c r="J132">
        <v>3306.1392000000001</v>
      </c>
      <c r="K132">
        <f>IF(J132="",MEDIAN(SalesTbl[Total_Amount]),J132)</f>
        <v>3306.1392000000001</v>
      </c>
      <c r="L132">
        <f>IF(H132="",MEDIAN(SalesTbl[Discount]),H132)</f>
        <v>0.13</v>
      </c>
      <c r="M132">
        <f>IF(G132="",MEDIAN(SalesTbl[Unit_Price]),G132)</f>
        <v>950.04</v>
      </c>
      <c r="N132">
        <f>IF(F132="",MEDIAN(SalesTbl[Quantity]),F132)</f>
        <v>4</v>
      </c>
    </row>
    <row r="133" spans="1:14" x14ac:dyDescent="0.3">
      <c r="A133" t="s">
        <v>1957</v>
      </c>
      <c r="B133" s="2">
        <v>45444</v>
      </c>
      <c r="C133" t="s">
        <v>1524</v>
      </c>
      <c r="D133" t="s">
        <v>1662</v>
      </c>
      <c r="E133" t="s">
        <v>1769</v>
      </c>
      <c r="F133">
        <v>2</v>
      </c>
      <c r="G133">
        <v>267.19</v>
      </c>
      <c r="H133">
        <v>7.0000000000000007E-2</v>
      </c>
      <c r="I133" t="s">
        <v>1824</v>
      </c>
      <c r="J133">
        <v>496.97340000000003</v>
      </c>
      <c r="K133">
        <f>IF(J133="",MEDIAN(SalesTbl[Total_Amount]),J133)</f>
        <v>496.97340000000003</v>
      </c>
      <c r="L133">
        <f>IF(H133="",MEDIAN(SalesTbl[Discount]),H133)</f>
        <v>7.0000000000000007E-2</v>
      </c>
      <c r="M133">
        <f>IF(G133="",MEDIAN(SalesTbl[Unit_Price]),G133)</f>
        <v>267.19</v>
      </c>
      <c r="N133">
        <f>IF(F133="",MEDIAN(SalesTbl[Quantity]),F133)</f>
        <v>2</v>
      </c>
    </row>
    <row r="134" spans="1:14" x14ac:dyDescent="0.3">
      <c r="A134" t="s">
        <v>1958</v>
      </c>
      <c r="B134" s="2">
        <v>45662</v>
      </c>
      <c r="C134" t="s">
        <v>547</v>
      </c>
      <c r="D134" t="s">
        <v>1722</v>
      </c>
      <c r="E134" t="s">
        <v>1801</v>
      </c>
      <c r="F134">
        <v>4</v>
      </c>
      <c r="G134">
        <v>72.63</v>
      </c>
      <c r="H134">
        <v>0.06</v>
      </c>
      <c r="I134" t="s">
        <v>1826</v>
      </c>
      <c r="J134">
        <v>273.08879999999999</v>
      </c>
      <c r="K134">
        <f>IF(J134="",MEDIAN(SalesTbl[Total_Amount]),J134)</f>
        <v>273.08879999999999</v>
      </c>
      <c r="L134">
        <f>IF(H134="",MEDIAN(SalesTbl[Discount]),H134)</f>
        <v>0.06</v>
      </c>
      <c r="M134">
        <f>IF(G134="",MEDIAN(SalesTbl[Unit_Price]),G134)</f>
        <v>72.63</v>
      </c>
      <c r="N134">
        <f>IF(F134="",MEDIAN(SalesTbl[Quantity]),F134)</f>
        <v>4</v>
      </c>
    </row>
    <row r="135" spans="1:14" x14ac:dyDescent="0.3">
      <c r="A135" t="s">
        <v>1959</v>
      </c>
      <c r="B135" s="2">
        <v>45910</v>
      </c>
      <c r="C135" t="s">
        <v>1035</v>
      </c>
      <c r="D135" t="s">
        <v>1654</v>
      </c>
      <c r="E135" t="s">
        <v>1773</v>
      </c>
      <c r="F135">
        <v>3</v>
      </c>
      <c r="G135">
        <v>576.52</v>
      </c>
      <c r="H135">
        <v>0.22</v>
      </c>
      <c r="I135" t="s">
        <v>1829</v>
      </c>
      <c r="J135">
        <v>1349.0568000000001</v>
      </c>
      <c r="K135">
        <f>IF(J135="",MEDIAN(SalesTbl[Total_Amount]),J135)</f>
        <v>1349.0568000000001</v>
      </c>
      <c r="L135">
        <f>IF(H135="",MEDIAN(SalesTbl[Discount]),H135)</f>
        <v>0.22</v>
      </c>
      <c r="M135">
        <f>IF(G135="",MEDIAN(SalesTbl[Unit_Price]),G135)</f>
        <v>576.52</v>
      </c>
      <c r="N135">
        <f>IF(F135="",MEDIAN(SalesTbl[Quantity]),F135)</f>
        <v>3</v>
      </c>
    </row>
    <row r="136" spans="1:14" x14ac:dyDescent="0.3">
      <c r="A136" t="s">
        <v>1960</v>
      </c>
      <c r="B136" s="2">
        <v>45827</v>
      </c>
      <c r="C136" t="s">
        <v>657</v>
      </c>
      <c r="D136" t="s">
        <v>1648</v>
      </c>
      <c r="E136" t="s">
        <v>1776</v>
      </c>
      <c r="F136">
        <v>1</v>
      </c>
      <c r="G136">
        <v>245.85</v>
      </c>
      <c r="H136">
        <v>0.18</v>
      </c>
      <c r="I136" t="s">
        <v>1829</v>
      </c>
      <c r="J136">
        <v>201.59700000000001</v>
      </c>
      <c r="K136">
        <f>IF(J136="",MEDIAN(SalesTbl[Total_Amount]),J136)</f>
        <v>201.59700000000001</v>
      </c>
      <c r="L136">
        <f>IF(H136="",MEDIAN(SalesTbl[Discount]),H136)</f>
        <v>0.18</v>
      </c>
      <c r="M136">
        <f>IF(G136="",MEDIAN(SalesTbl[Unit_Price]),G136)</f>
        <v>245.85</v>
      </c>
      <c r="N136">
        <f>IF(F136="",MEDIAN(SalesTbl[Quantity]),F136)</f>
        <v>1</v>
      </c>
    </row>
    <row r="137" spans="1:14" x14ac:dyDescent="0.3">
      <c r="A137" t="s">
        <v>1961</v>
      </c>
      <c r="B137" s="2">
        <v>45544</v>
      </c>
      <c r="C137" t="s">
        <v>1325</v>
      </c>
      <c r="D137" t="s">
        <v>1742</v>
      </c>
      <c r="E137" t="s">
        <v>1789</v>
      </c>
      <c r="F137">
        <v>3</v>
      </c>
      <c r="G137">
        <v>237.68</v>
      </c>
      <c r="H137">
        <v>0.1</v>
      </c>
      <c r="I137" t="s">
        <v>1829</v>
      </c>
      <c r="J137">
        <v>641.73599999999999</v>
      </c>
      <c r="K137">
        <f>IF(J137="",MEDIAN(SalesTbl[Total_Amount]),J137)</f>
        <v>641.73599999999999</v>
      </c>
      <c r="L137">
        <f>IF(H137="",MEDIAN(SalesTbl[Discount]),H137)</f>
        <v>0.1</v>
      </c>
      <c r="M137">
        <f>IF(G137="",MEDIAN(SalesTbl[Unit_Price]),G137)</f>
        <v>237.68</v>
      </c>
      <c r="N137">
        <f>IF(F137="",MEDIAN(SalesTbl[Quantity]),F137)</f>
        <v>3</v>
      </c>
    </row>
    <row r="138" spans="1:14" x14ac:dyDescent="0.3">
      <c r="A138" t="s">
        <v>1962</v>
      </c>
      <c r="B138" s="2">
        <v>45751</v>
      </c>
      <c r="C138" t="s">
        <v>1095</v>
      </c>
      <c r="D138" t="s">
        <v>1690</v>
      </c>
      <c r="E138" t="s">
        <v>1799</v>
      </c>
      <c r="F138">
        <v>4</v>
      </c>
      <c r="G138">
        <v>715.85</v>
      </c>
      <c r="H138">
        <v>0.25</v>
      </c>
      <c r="I138" t="s">
        <v>1826</v>
      </c>
      <c r="J138">
        <v>2147.5500000000002</v>
      </c>
      <c r="K138">
        <f>IF(J138="",MEDIAN(SalesTbl[Total_Amount]),J138)</f>
        <v>2147.5500000000002</v>
      </c>
      <c r="L138">
        <f>IF(H138="",MEDIAN(SalesTbl[Discount]),H138)</f>
        <v>0.25</v>
      </c>
      <c r="M138">
        <f>IF(G138="",MEDIAN(SalesTbl[Unit_Price]),G138)</f>
        <v>715.85</v>
      </c>
      <c r="N138">
        <f>IF(F138="",MEDIAN(SalesTbl[Quantity]),F138)</f>
        <v>4</v>
      </c>
    </row>
    <row r="139" spans="1:14" x14ac:dyDescent="0.3">
      <c r="A139" t="s">
        <v>1963</v>
      </c>
      <c r="B139" s="2">
        <v>45392</v>
      </c>
      <c r="C139" t="s">
        <v>1458</v>
      </c>
      <c r="D139" t="s">
        <v>1728</v>
      </c>
      <c r="E139" t="s">
        <v>1773</v>
      </c>
      <c r="F139">
        <v>2</v>
      </c>
      <c r="G139">
        <v>478.85</v>
      </c>
      <c r="H139">
        <v>0.01</v>
      </c>
      <c r="I139" t="s">
        <v>1829</v>
      </c>
      <c r="J139">
        <v>948.12300000000005</v>
      </c>
      <c r="K139">
        <f>IF(J139="",MEDIAN(SalesTbl[Total_Amount]),J139)</f>
        <v>948.12300000000005</v>
      </c>
      <c r="L139">
        <f>IF(H139="",MEDIAN(SalesTbl[Discount]),H139)</f>
        <v>0.01</v>
      </c>
      <c r="M139">
        <f>IF(G139="",MEDIAN(SalesTbl[Unit_Price]),G139)</f>
        <v>478.85</v>
      </c>
      <c r="N139">
        <f>IF(F139="",MEDIAN(SalesTbl[Quantity]),F139)</f>
        <v>2</v>
      </c>
    </row>
    <row r="140" spans="1:14" x14ac:dyDescent="0.3">
      <c r="A140" t="s">
        <v>1964</v>
      </c>
      <c r="B140" s="2">
        <v>45589</v>
      </c>
      <c r="C140" t="s">
        <v>589</v>
      </c>
      <c r="D140" t="s">
        <v>1642</v>
      </c>
      <c r="E140" t="s">
        <v>1752</v>
      </c>
      <c r="F140">
        <v>1</v>
      </c>
      <c r="G140">
        <v>503.95</v>
      </c>
      <c r="H140">
        <v>0.26</v>
      </c>
      <c r="I140" t="s">
        <v>1829</v>
      </c>
      <c r="J140">
        <v>372.923</v>
      </c>
      <c r="K140">
        <f>IF(J140="",MEDIAN(SalesTbl[Total_Amount]),J140)</f>
        <v>372.923</v>
      </c>
      <c r="L140">
        <f>IF(H140="",MEDIAN(SalesTbl[Discount]),H140)</f>
        <v>0.26</v>
      </c>
      <c r="M140">
        <f>IF(G140="",MEDIAN(SalesTbl[Unit_Price]),G140)</f>
        <v>503.95</v>
      </c>
      <c r="N140">
        <f>IF(F140="",MEDIAN(SalesTbl[Quantity]),F140)</f>
        <v>1</v>
      </c>
    </row>
    <row r="141" spans="1:14" x14ac:dyDescent="0.3">
      <c r="A141" t="s">
        <v>1965</v>
      </c>
      <c r="B141" s="2">
        <v>45756</v>
      </c>
      <c r="C141" t="s">
        <v>1059</v>
      </c>
      <c r="D141" t="s">
        <v>1680</v>
      </c>
      <c r="E141" t="s">
        <v>1794</v>
      </c>
      <c r="F141">
        <v>2</v>
      </c>
      <c r="G141">
        <v>975.48</v>
      </c>
      <c r="H141">
        <v>0.26</v>
      </c>
      <c r="I141" t="s">
        <v>1829</v>
      </c>
      <c r="J141">
        <v>1443.7103999999999</v>
      </c>
      <c r="K141">
        <f>IF(J141="",MEDIAN(SalesTbl[Total_Amount]),J141)</f>
        <v>1443.7103999999999</v>
      </c>
      <c r="L141">
        <f>IF(H141="",MEDIAN(SalesTbl[Discount]),H141)</f>
        <v>0.26</v>
      </c>
      <c r="M141">
        <f>IF(G141="",MEDIAN(SalesTbl[Unit_Price]),G141)</f>
        <v>975.48</v>
      </c>
      <c r="N141">
        <f>IF(F141="",MEDIAN(SalesTbl[Quantity]),F141)</f>
        <v>2</v>
      </c>
    </row>
    <row r="142" spans="1:14" x14ac:dyDescent="0.3">
      <c r="A142" t="s">
        <v>1966</v>
      </c>
      <c r="B142" s="2">
        <v>45255</v>
      </c>
      <c r="C142" t="s">
        <v>568</v>
      </c>
      <c r="D142" t="s">
        <v>1620</v>
      </c>
      <c r="E142" t="s">
        <v>1782</v>
      </c>
      <c r="F142">
        <v>3</v>
      </c>
      <c r="G142">
        <v>237.24</v>
      </c>
      <c r="H142">
        <v>0.24</v>
      </c>
      <c r="I142" t="s">
        <v>1826</v>
      </c>
      <c r="J142">
        <v>540.90719999999999</v>
      </c>
      <c r="K142">
        <f>IF(J142="",MEDIAN(SalesTbl[Total_Amount]),J142)</f>
        <v>540.90719999999999</v>
      </c>
      <c r="L142">
        <f>IF(H142="",MEDIAN(SalesTbl[Discount]),H142)</f>
        <v>0.24</v>
      </c>
      <c r="M142">
        <f>IF(G142="",MEDIAN(SalesTbl[Unit_Price]),G142)</f>
        <v>237.24</v>
      </c>
      <c r="N142">
        <f>IF(F142="",MEDIAN(SalesTbl[Quantity]),F142)</f>
        <v>3</v>
      </c>
    </row>
    <row r="143" spans="1:14" x14ac:dyDescent="0.3">
      <c r="A143" t="s">
        <v>1967</v>
      </c>
      <c r="B143" s="2">
        <v>45718</v>
      </c>
      <c r="C143" t="s">
        <v>396</v>
      </c>
      <c r="D143" t="s">
        <v>1656</v>
      </c>
      <c r="E143" t="s">
        <v>1801</v>
      </c>
      <c r="F143">
        <v>2</v>
      </c>
      <c r="G143">
        <v>536.84</v>
      </c>
      <c r="H143">
        <v>0.09</v>
      </c>
      <c r="I143" t="s">
        <v>1829</v>
      </c>
      <c r="J143">
        <v>977.04880000000014</v>
      </c>
      <c r="K143">
        <f>IF(J143="",MEDIAN(SalesTbl[Total_Amount]),J143)</f>
        <v>977.04880000000014</v>
      </c>
      <c r="L143">
        <f>IF(H143="",MEDIAN(SalesTbl[Discount]),H143)</f>
        <v>0.09</v>
      </c>
      <c r="M143">
        <f>IF(G143="",MEDIAN(SalesTbl[Unit_Price]),G143)</f>
        <v>536.84</v>
      </c>
      <c r="N143">
        <f>IF(F143="",MEDIAN(SalesTbl[Quantity]),F143)</f>
        <v>2</v>
      </c>
    </row>
    <row r="144" spans="1:14" x14ac:dyDescent="0.3">
      <c r="A144" t="s">
        <v>1968</v>
      </c>
      <c r="B144" s="2">
        <v>45573</v>
      </c>
      <c r="C144" t="s">
        <v>1243</v>
      </c>
      <c r="D144" t="s">
        <v>1620</v>
      </c>
      <c r="E144" t="s">
        <v>1813</v>
      </c>
      <c r="F144">
        <v>3</v>
      </c>
      <c r="G144">
        <v>584.41</v>
      </c>
      <c r="H144">
        <v>0</v>
      </c>
      <c r="I144" t="s">
        <v>1829</v>
      </c>
      <c r="J144">
        <v>1753.23</v>
      </c>
      <c r="K144">
        <f>IF(J144="",MEDIAN(SalesTbl[Total_Amount]),J144)</f>
        <v>1753.23</v>
      </c>
      <c r="L144">
        <f>IF(H144="",MEDIAN(SalesTbl[Discount]),H144)</f>
        <v>0</v>
      </c>
      <c r="M144">
        <f>IF(G144="",MEDIAN(SalesTbl[Unit_Price]),G144)</f>
        <v>584.41</v>
      </c>
      <c r="N144">
        <f>IF(F144="",MEDIAN(SalesTbl[Quantity]),F144)</f>
        <v>3</v>
      </c>
    </row>
    <row r="145" spans="1:14" x14ac:dyDescent="0.3">
      <c r="A145" t="s">
        <v>1969</v>
      </c>
      <c r="B145" s="2">
        <v>45884</v>
      </c>
      <c r="C145" t="s">
        <v>1249</v>
      </c>
      <c r="D145" t="s">
        <v>1712</v>
      </c>
      <c r="E145" t="s">
        <v>1813</v>
      </c>
      <c r="F145">
        <v>1</v>
      </c>
      <c r="G145">
        <v>653.87</v>
      </c>
      <c r="H145">
        <v>0.14000000000000001</v>
      </c>
      <c r="I145" t="s">
        <v>1826</v>
      </c>
      <c r="J145">
        <v>562.32820000000004</v>
      </c>
      <c r="K145">
        <f>IF(J145="",MEDIAN(SalesTbl[Total_Amount]),J145)</f>
        <v>562.32820000000004</v>
      </c>
      <c r="L145">
        <f>IF(H145="",MEDIAN(SalesTbl[Discount]),H145)</f>
        <v>0.14000000000000001</v>
      </c>
      <c r="M145">
        <f>IF(G145="",MEDIAN(SalesTbl[Unit_Price]),G145)</f>
        <v>653.87</v>
      </c>
      <c r="N145">
        <f>IF(F145="",MEDIAN(SalesTbl[Quantity]),F145)</f>
        <v>1</v>
      </c>
    </row>
    <row r="146" spans="1:14" x14ac:dyDescent="0.3">
      <c r="A146" t="s">
        <v>1970</v>
      </c>
      <c r="B146" s="2">
        <v>45448</v>
      </c>
      <c r="C146" t="s">
        <v>1349</v>
      </c>
      <c r="D146" t="s">
        <v>1722</v>
      </c>
      <c r="E146" t="s">
        <v>1752</v>
      </c>
      <c r="F146">
        <v>1</v>
      </c>
      <c r="G146">
        <v>652.03</v>
      </c>
      <c r="H146">
        <v>0.27</v>
      </c>
      <c r="I146" t="s">
        <v>1824</v>
      </c>
      <c r="J146">
        <v>475.9819</v>
      </c>
      <c r="K146">
        <f>IF(J146="",MEDIAN(SalesTbl[Total_Amount]),J146)</f>
        <v>475.9819</v>
      </c>
      <c r="L146">
        <f>IF(H146="",MEDIAN(SalesTbl[Discount]),H146)</f>
        <v>0.27</v>
      </c>
      <c r="M146">
        <f>IF(G146="",MEDIAN(SalesTbl[Unit_Price]),G146)</f>
        <v>652.03</v>
      </c>
      <c r="N146">
        <f>IF(F146="",MEDIAN(SalesTbl[Quantity]),F146)</f>
        <v>1</v>
      </c>
    </row>
    <row r="147" spans="1:14" x14ac:dyDescent="0.3">
      <c r="A147" t="s">
        <v>1971</v>
      </c>
      <c r="B147" s="2">
        <v>45522</v>
      </c>
      <c r="C147" t="s">
        <v>1417</v>
      </c>
      <c r="D147" t="s">
        <v>1555</v>
      </c>
      <c r="E147" t="s">
        <v>1794</v>
      </c>
      <c r="F147">
        <v>3</v>
      </c>
      <c r="G147">
        <v>513.36</v>
      </c>
      <c r="H147">
        <v>7.0000000000000007E-2</v>
      </c>
      <c r="I147" t="s">
        <v>1829</v>
      </c>
      <c r="J147">
        <v>1432.2744</v>
      </c>
      <c r="K147">
        <f>IF(J147="",MEDIAN(SalesTbl[Total_Amount]),J147)</f>
        <v>1432.2744</v>
      </c>
      <c r="L147">
        <f>IF(H147="",MEDIAN(SalesTbl[Discount]),H147)</f>
        <v>7.0000000000000007E-2</v>
      </c>
      <c r="M147">
        <f>IF(G147="",MEDIAN(SalesTbl[Unit_Price]),G147)</f>
        <v>513.36</v>
      </c>
      <c r="N147">
        <f>IF(F147="",MEDIAN(SalesTbl[Quantity]),F147)</f>
        <v>3</v>
      </c>
    </row>
    <row r="148" spans="1:14" x14ac:dyDescent="0.3">
      <c r="A148" t="s">
        <v>1972</v>
      </c>
      <c r="B148" s="2">
        <v>45626</v>
      </c>
      <c r="C148" t="s">
        <v>1371</v>
      </c>
      <c r="D148" t="s">
        <v>1652</v>
      </c>
      <c r="E148" t="s">
        <v>1773</v>
      </c>
      <c r="F148">
        <v>4</v>
      </c>
      <c r="G148">
        <v>355.64</v>
      </c>
      <c r="H148">
        <v>0.16</v>
      </c>
      <c r="I148" t="s">
        <v>1829</v>
      </c>
      <c r="J148">
        <v>1194.9503999999999</v>
      </c>
      <c r="K148">
        <f>IF(J148="",MEDIAN(SalesTbl[Total_Amount]),J148)</f>
        <v>1194.9503999999999</v>
      </c>
      <c r="L148">
        <f>IF(H148="",MEDIAN(SalesTbl[Discount]),H148)</f>
        <v>0.16</v>
      </c>
      <c r="M148">
        <f>IF(G148="",MEDIAN(SalesTbl[Unit_Price]),G148)</f>
        <v>355.64</v>
      </c>
      <c r="N148">
        <f>IF(F148="",MEDIAN(SalesTbl[Quantity]),F148)</f>
        <v>4</v>
      </c>
    </row>
    <row r="149" spans="1:14" x14ac:dyDescent="0.3">
      <c r="A149" t="s">
        <v>1973</v>
      </c>
      <c r="B149" s="2">
        <v>45617</v>
      </c>
      <c r="C149" t="s">
        <v>932</v>
      </c>
      <c r="D149" t="s">
        <v>1574</v>
      </c>
      <c r="E149" t="s">
        <v>1782</v>
      </c>
      <c r="F149">
        <v>4</v>
      </c>
      <c r="G149">
        <v>535.4</v>
      </c>
      <c r="H149">
        <v>0.26</v>
      </c>
      <c r="I149" t="s">
        <v>1826</v>
      </c>
      <c r="J149">
        <v>1584.7840000000001</v>
      </c>
      <c r="K149">
        <f>IF(J149="",MEDIAN(SalesTbl[Total_Amount]),J149)</f>
        <v>1584.7840000000001</v>
      </c>
      <c r="L149">
        <f>IF(H149="",MEDIAN(SalesTbl[Discount]),H149)</f>
        <v>0.26</v>
      </c>
      <c r="M149">
        <f>IF(G149="",MEDIAN(SalesTbl[Unit_Price]),G149)</f>
        <v>535.4</v>
      </c>
      <c r="N149">
        <f>IF(F149="",MEDIAN(SalesTbl[Quantity]),F149)</f>
        <v>4</v>
      </c>
    </row>
    <row r="150" spans="1:14" x14ac:dyDescent="0.3">
      <c r="A150" t="s">
        <v>1974</v>
      </c>
      <c r="B150" s="2">
        <v>45878</v>
      </c>
      <c r="C150" t="s">
        <v>1516</v>
      </c>
      <c r="D150" t="s">
        <v>1686</v>
      </c>
      <c r="E150" t="s">
        <v>1813</v>
      </c>
      <c r="F150">
        <v>2</v>
      </c>
      <c r="G150">
        <v>108.74</v>
      </c>
      <c r="H150">
        <v>0.11</v>
      </c>
      <c r="I150" t="s">
        <v>1826</v>
      </c>
      <c r="J150">
        <v>193.55719999999999</v>
      </c>
      <c r="K150">
        <f>IF(J150="",MEDIAN(SalesTbl[Total_Amount]),J150)</f>
        <v>193.55719999999999</v>
      </c>
      <c r="L150">
        <f>IF(H150="",MEDIAN(SalesTbl[Discount]),H150)</f>
        <v>0.11</v>
      </c>
      <c r="M150">
        <f>IF(G150="",MEDIAN(SalesTbl[Unit_Price]),G150)</f>
        <v>108.74</v>
      </c>
      <c r="N150">
        <f>IF(F150="",MEDIAN(SalesTbl[Quantity]),F150)</f>
        <v>2</v>
      </c>
    </row>
    <row r="151" spans="1:14" x14ac:dyDescent="0.3">
      <c r="A151" t="s">
        <v>1975</v>
      </c>
      <c r="B151" s="2">
        <v>45502</v>
      </c>
      <c r="C151" t="s">
        <v>335</v>
      </c>
      <c r="D151" t="s">
        <v>1570</v>
      </c>
      <c r="E151" t="s">
        <v>1813</v>
      </c>
      <c r="F151">
        <v>3</v>
      </c>
      <c r="G151">
        <v>591.98</v>
      </c>
      <c r="H151">
        <v>0.16</v>
      </c>
      <c r="I151" t="s">
        <v>1824</v>
      </c>
      <c r="J151">
        <v>1491.7896000000001</v>
      </c>
      <c r="K151">
        <f>IF(J151="",MEDIAN(SalesTbl[Total_Amount]),J151)</f>
        <v>1491.7896000000001</v>
      </c>
      <c r="L151">
        <f>IF(H151="",MEDIAN(SalesTbl[Discount]),H151)</f>
        <v>0.16</v>
      </c>
      <c r="M151">
        <f>IF(G151="",MEDIAN(SalesTbl[Unit_Price]),G151)</f>
        <v>591.98</v>
      </c>
      <c r="N151">
        <f>IF(F151="",MEDIAN(SalesTbl[Quantity]),F151)</f>
        <v>3</v>
      </c>
    </row>
    <row r="152" spans="1:14" x14ac:dyDescent="0.3">
      <c r="A152" t="s">
        <v>1976</v>
      </c>
      <c r="B152" s="2">
        <v>45433</v>
      </c>
      <c r="C152" t="s">
        <v>251</v>
      </c>
      <c r="D152" t="s">
        <v>1644</v>
      </c>
      <c r="E152" t="s">
        <v>1761</v>
      </c>
      <c r="F152">
        <v>1</v>
      </c>
      <c r="G152">
        <v>345.06</v>
      </c>
      <c r="H152">
        <v>0.13</v>
      </c>
      <c r="I152" t="s">
        <v>1829</v>
      </c>
      <c r="J152">
        <v>300.2022</v>
      </c>
      <c r="K152">
        <f>IF(J152="",MEDIAN(SalesTbl[Total_Amount]),J152)</f>
        <v>300.2022</v>
      </c>
      <c r="L152">
        <f>IF(H152="",MEDIAN(SalesTbl[Discount]),H152)</f>
        <v>0.13</v>
      </c>
      <c r="M152">
        <f>IF(G152="",MEDIAN(SalesTbl[Unit_Price]),G152)</f>
        <v>345.06</v>
      </c>
      <c r="N152">
        <f>IF(F152="",MEDIAN(SalesTbl[Quantity]),F152)</f>
        <v>1</v>
      </c>
    </row>
    <row r="153" spans="1:14" x14ac:dyDescent="0.3">
      <c r="A153" t="s">
        <v>1977</v>
      </c>
      <c r="B153" s="2">
        <v>45594</v>
      </c>
      <c r="C153" t="s">
        <v>97</v>
      </c>
      <c r="D153" t="s">
        <v>1734</v>
      </c>
      <c r="E153" t="s">
        <v>1794</v>
      </c>
      <c r="F153">
        <v>4</v>
      </c>
      <c r="G153">
        <v>986.41</v>
      </c>
      <c r="H153">
        <v>0.22</v>
      </c>
      <c r="I153" t="s">
        <v>1824</v>
      </c>
      <c r="J153">
        <v>3077.5992000000001</v>
      </c>
      <c r="K153">
        <f>IF(J153="",MEDIAN(SalesTbl[Total_Amount]),J153)</f>
        <v>3077.5992000000001</v>
      </c>
      <c r="L153">
        <f>IF(H153="",MEDIAN(SalesTbl[Discount]),H153)</f>
        <v>0.22</v>
      </c>
      <c r="M153">
        <f>IF(G153="",MEDIAN(SalesTbl[Unit_Price]),G153)</f>
        <v>986.41</v>
      </c>
      <c r="N153">
        <f>IF(F153="",MEDIAN(SalesTbl[Quantity]),F153)</f>
        <v>4</v>
      </c>
    </row>
    <row r="154" spans="1:14" x14ac:dyDescent="0.3">
      <c r="A154" t="s">
        <v>1978</v>
      </c>
      <c r="B154" s="2">
        <v>45798</v>
      </c>
      <c r="C154" t="s">
        <v>779</v>
      </c>
      <c r="D154" t="s">
        <v>1646</v>
      </c>
      <c r="E154" t="s">
        <v>1752</v>
      </c>
      <c r="F154">
        <v>2</v>
      </c>
      <c r="G154">
        <v>921.52</v>
      </c>
      <c r="H154">
        <v>0</v>
      </c>
      <c r="I154" t="s">
        <v>1826</v>
      </c>
      <c r="J154">
        <v>1843.04</v>
      </c>
      <c r="K154">
        <f>IF(J154="",MEDIAN(SalesTbl[Total_Amount]),J154)</f>
        <v>1843.04</v>
      </c>
      <c r="L154">
        <f>IF(H154="",MEDIAN(SalesTbl[Discount]),H154)</f>
        <v>0</v>
      </c>
      <c r="M154">
        <f>IF(G154="",MEDIAN(SalesTbl[Unit_Price]),G154)</f>
        <v>921.52</v>
      </c>
      <c r="N154">
        <f>IF(F154="",MEDIAN(SalesTbl[Quantity]),F154)</f>
        <v>2</v>
      </c>
    </row>
    <row r="155" spans="1:14" x14ac:dyDescent="0.3">
      <c r="A155" t="s">
        <v>1979</v>
      </c>
      <c r="B155" s="2">
        <v>45579</v>
      </c>
      <c r="C155" t="s">
        <v>990</v>
      </c>
      <c r="D155" t="s">
        <v>1658</v>
      </c>
      <c r="E155" t="s">
        <v>1773</v>
      </c>
      <c r="F155">
        <v>1</v>
      </c>
      <c r="G155">
        <v>83.1</v>
      </c>
      <c r="H155">
        <v>0.04</v>
      </c>
      <c r="I155" t="s">
        <v>1826</v>
      </c>
      <c r="J155">
        <v>79.775999999999996</v>
      </c>
      <c r="K155">
        <f>IF(J155="",MEDIAN(SalesTbl[Total_Amount]),J155)</f>
        <v>79.775999999999996</v>
      </c>
      <c r="L155">
        <f>IF(H155="",MEDIAN(SalesTbl[Discount]),H155)</f>
        <v>0.04</v>
      </c>
      <c r="M155">
        <f>IF(G155="",MEDIAN(SalesTbl[Unit_Price]),G155)</f>
        <v>83.1</v>
      </c>
      <c r="N155">
        <f>IF(F155="",MEDIAN(SalesTbl[Quantity]),F155)</f>
        <v>1</v>
      </c>
    </row>
    <row r="156" spans="1:14" x14ac:dyDescent="0.3">
      <c r="A156" t="s">
        <v>1980</v>
      </c>
      <c r="B156" s="2">
        <v>45613</v>
      </c>
      <c r="C156" t="s">
        <v>1260</v>
      </c>
      <c r="D156" t="s">
        <v>1604</v>
      </c>
      <c r="E156" t="s">
        <v>1792</v>
      </c>
      <c r="F156">
        <v>2</v>
      </c>
      <c r="G156">
        <v>60.98</v>
      </c>
      <c r="H156">
        <v>0.23</v>
      </c>
      <c r="I156" t="s">
        <v>1826</v>
      </c>
      <c r="J156">
        <v>93.909199999999998</v>
      </c>
      <c r="K156">
        <f>IF(J156="",MEDIAN(SalesTbl[Total_Amount]),J156)</f>
        <v>93.909199999999998</v>
      </c>
      <c r="L156">
        <f>IF(H156="",MEDIAN(SalesTbl[Discount]),H156)</f>
        <v>0.23</v>
      </c>
      <c r="M156">
        <f>IF(G156="",MEDIAN(SalesTbl[Unit_Price]),G156)</f>
        <v>60.98</v>
      </c>
      <c r="N156">
        <f>IF(F156="",MEDIAN(SalesTbl[Quantity]),F156)</f>
        <v>2</v>
      </c>
    </row>
    <row r="157" spans="1:14" x14ac:dyDescent="0.3">
      <c r="A157" t="s">
        <v>1981</v>
      </c>
      <c r="B157" s="2">
        <v>45745</v>
      </c>
      <c r="C157" t="s">
        <v>969</v>
      </c>
      <c r="D157" t="s">
        <v>1726</v>
      </c>
      <c r="E157" t="s">
        <v>1804</v>
      </c>
      <c r="F157">
        <v>2</v>
      </c>
      <c r="G157">
        <v>122.23</v>
      </c>
      <c r="H157">
        <v>0.21</v>
      </c>
      <c r="I157" t="s">
        <v>1829</v>
      </c>
      <c r="J157">
        <v>193.1234</v>
      </c>
      <c r="K157">
        <f>IF(J157="",MEDIAN(SalesTbl[Total_Amount]),J157)</f>
        <v>193.1234</v>
      </c>
      <c r="L157">
        <f>IF(H157="",MEDIAN(SalesTbl[Discount]),H157)</f>
        <v>0.21</v>
      </c>
      <c r="M157">
        <f>IF(G157="",MEDIAN(SalesTbl[Unit_Price]),G157)</f>
        <v>122.23</v>
      </c>
      <c r="N157">
        <f>IF(F157="",MEDIAN(SalesTbl[Quantity]),F157)</f>
        <v>2</v>
      </c>
    </row>
    <row r="158" spans="1:14" x14ac:dyDescent="0.3">
      <c r="A158" t="s">
        <v>1982</v>
      </c>
      <c r="B158" s="2">
        <v>45494</v>
      </c>
      <c r="C158" t="s">
        <v>1005</v>
      </c>
      <c r="D158" t="s">
        <v>1688</v>
      </c>
      <c r="E158" t="s">
        <v>1810</v>
      </c>
      <c r="F158">
        <v>2</v>
      </c>
      <c r="G158">
        <v>623.38</v>
      </c>
      <c r="H158">
        <v>0.13</v>
      </c>
      <c r="I158" t="s">
        <v>1824</v>
      </c>
      <c r="J158">
        <v>1084.6812</v>
      </c>
      <c r="K158">
        <f>IF(J158="",MEDIAN(SalesTbl[Total_Amount]),J158)</f>
        <v>1084.6812</v>
      </c>
      <c r="L158">
        <f>IF(H158="",MEDIAN(SalesTbl[Discount]),H158)</f>
        <v>0.13</v>
      </c>
      <c r="M158">
        <f>IF(G158="",MEDIAN(SalesTbl[Unit_Price]),G158)</f>
        <v>623.38</v>
      </c>
      <c r="N158">
        <f>IF(F158="",MEDIAN(SalesTbl[Quantity]),F158)</f>
        <v>2</v>
      </c>
    </row>
    <row r="159" spans="1:14" x14ac:dyDescent="0.3">
      <c r="A159" t="s">
        <v>1983</v>
      </c>
      <c r="B159" s="2">
        <v>45883</v>
      </c>
      <c r="C159" t="s">
        <v>347</v>
      </c>
      <c r="D159" t="s">
        <v>1688</v>
      </c>
      <c r="E159" t="s">
        <v>1752</v>
      </c>
      <c r="F159">
        <v>1</v>
      </c>
      <c r="G159">
        <v>479.58</v>
      </c>
      <c r="H159">
        <v>0.05</v>
      </c>
      <c r="I159" t="s">
        <v>1826</v>
      </c>
      <c r="J159">
        <v>455.60099999999989</v>
      </c>
      <c r="K159">
        <f>IF(J159="",MEDIAN(SalesTbl[Total_Amount]),J159)</f>
        <v>455.60099999999989</v>
      </c>
      <c r="L159">
        <f>IF(H159="",MEDIAN(SalesTbl[Discount]),H159)</f>
        <v>0.05</v>
      </c>
      <c r="M159">
        <f>IF(G159="",MEDIAN(SalesTbl[Unit_Price]),G159)</f>
        <v>479.58</v>
      </c>
      <c r="N159">
        <f>IF(F159="",MEDIAN(SalesTbl[Quantity]),F159)</f>
        <v>1</v>
      </c>
    </row>
    <row r="160" spans="1:14" x14ac:dyDescent="0.3">
      <c r="A160" t="s">
        <v>1984</v>
      </c>
      <c r="B160" s="2">
        <v>45601</v>
      </c>
      <c r="C160" t="s">
        <v>1154</v>
      </c>
      <c r="D160" t="s">
        <v>1694</v>
      </c>
      <c r="E160" t="s">
        <v>1776</v>
      </c>
      <c r="F160">
        <v>3</v>
      </c>
      <c r="G160">
        <v>369.32</v>
      </c>
      <c r="H160">
        <v>0.14000000000000001</v>
      </c>
      <c r="I160" t="s">
        <v>1826</v>
      </c>
      <c r="J160">
        <v>952.84559999999999</v>
      </c>
      <c r="K160">
        <f>IF(J160="",MEDIAN(SalesTbl[Total_Amount]),J160)</f>
        <v>952.84559999999999</v>
      </c>
      <c r="L160">
        <f>IF(H160="",MEDIAN(SalesTbl[Discount]),H160)</f>
        <v>0.14000000000000001</v>
      </c>
      <c r="M160">
        <f>IF(G160="",MEDIAN(SalesTbl[Unit_Price]),G160)</f>
        <v>369.32</v>
      </c>
      <c r="N160">
        <f>IF(F160="",MEDIAN(SalesTbl[Quantity]),F160)</f>
        <v>3</v>
      </c>
    </row>
    <row r="161" spans="1:14" x14ac:dyDescent="0.3">
      <c r="A161" t="s">
        <v>1985</v>
      </c>
      <c r="B161" s="2">
        <v>45454</v>
      </c>
      <c r="C161" t="s">
        <v>1229</v>
      </c>
      <c r="D161" t="s">
        <v>1612</v>
      </c>
      <c r="E161" t="s">
        <v>1757</v>
      </c>
      <c r="F161">
        <v>1</v>
      </c>
      <c r="G161">
        <v>488.31</v>
      </c>
      <c r="H161">
        <v>0.03</v>
      </c>
      <c r="I161" t="s">
        <v>1826</v>
      </c>
      <c r="J161">
        <v>473.66070000000002</v>
      </c>
      <c r="K161">
        <f>IF(J161="",MEDIAN(SalesTbl[Total_Amount]),J161)</f>
        <v>473.66070000000002</v>
      </c>
      <c r="L161">
        <f>IF(H161="",MEDIAN(SalesTbl[Discount]),H161)</f>
        <v>0.03</v>
      </c>
      <c r="M161">
        <f>IF(G161="",MEDIAN(SalesTbl[Unit_Price]),G161)</f>
        <v>488.31</v>
      </c>
      <c r="N161">
        <f>IF(F161="",MEDIAN(SalesTbl[Quantity]),F161)</f>
        <v>1</v>
      </c>
    </row>
    <row r="162" spans="1:14" x14ac:dyDescent="0.3">
      <c r="A162" t="s">
        <v>1986</v>
      </c>
      <c r="B162" s="2">
        <v>45918</v>
      </c>
      <c r="C162" t="s">
        <v>89</v>
      </c>
      <c r="D162" t="s">
        <v>1656</v>
      </c>
      <c r="E162" t="s">
        <v>1794</v>
      </c>
      <c r="F162">
        <v>4</v>
      </c>
      <c r="G162">
        <v>164.04</v>
      </c>
      <c r="H162">
        <v>0.26</v>
      </c>
      <c r="I162" t="s">
        <v>1824</v>
      </c>
      <c r="J162">
        <v>485.55839999999989</v>
      </c>
      <c r="K162">
        <f>IF(J162="",MEDIAN(SalesTbl[Total_Amount]),J162)</f>
        <v>485.55839999999989</v>
      </c>
      <c r="L162">
        <f>IF(H162="",MEDIAN(SalesTbl[Discount]),H162)</f>
        <v>0.26</v>
      </c>
      <c r="M162">
        <f>IF(G162="",MEDIAN(SalesTbl[Unit_Price]),G162)</f>
        <v>164.04</v>
      </c>
      <c r="N162">
        <f>IF(F162="",MEDIAN(SalesTbl[Quantity]),F162)</f>
        <v>4</v>
      </c>
    </row>
    <row r="163" spans="1:14" x14ac:dyDescent="0.3">
      <c r="A163" t="s">
        <v>1987</v>
      </c>
      <c r="B163" s="2">
        <v>45729</v>
      </c>
      <c r="C163" t="s">
        <v>218</v>
      </c>
      <c r="D163" t="s">
        <v>1686</v>
      </c>
      <c r="E163" t="s">
        <v>1782</v>
      </c>
      <c r="F163">
        <v>4</v>
      </c>
      <c r="G163">
        <v>714.47</v>
      </c>
      <c r="H163">
        <v>0.18</v>
      </c>
      <c r="I163" t="s">
        <v>1829</v>
      </c>
      <c r="J163">
        <v>2343.4616000000001</v>
      </c>
      <c r="K163">
        <f>IF(J163="",MEDIAN(SalesTbl[Total_Amount]),J163)</f>
        <v>2343.4616000000001</v>
      </c>
      <c r="L163">
        <f>IF(H163="",MEDIAN(SalesTbl[Discount]),H163)</f>
        <v>0.18</v>
      </c>
      <c r="M163">
        <f>IF(G163="",MEDIAN(SalesTbl[Unit_Price]),G163)</f>
        <v>714.47</v>
      </c>
      <c r="N163">
        <f>IF(F163="",MEDIAN(SalesTbl[Quantity]),F163)</f>
        <v>4</v>
      </c>
    </row>
    <row r="164" spans="1:14" x14ac:dyDescent="0.3">
      <c r="A164" t="s">
        <v>1988</v>
      </c>
      <c r="B164" s="2">
        <v>45276</v>
      </c>
      <c r="C164" t="s">
        <v>942</v>
      </c>
      <c r="D164" t="s">
        <v>1706</v>
      </c>
      <c r="E164" t="s">
        <v>1779</v>
      </c>
      <c r="F164">
        <v>4</v>
      </c>
      <c r="G164">
        <v>422.09</v>
      </c>
      <c r="H164">
        <v>0.04</v>
      </c>
      <c r="I164" t="s">
        <v>1824</v>
      </c>
      <c r="J164">
        <v>1620.8255999999999</v>
      </c>
      <c r="K164">
        <f>IF(J164="",MEDIAN(SalesTbl[Total_Amount]),J164)</f>
        <v>1620.8255999999999</v>
      </c>
      <c r="L164">
        <f>IF(H164="",MEDIAN(SalesTbl[Discount]),H164)</f>
        <v>0.04</v>
      </c>
      <c r="M164">
        <f>IF(G164="",MEDIAN(SalesTbl[Unit_Price]),G164)</f>
        <v>422.09</v>
      </c>
      <c r="N164">
        <f>IF(F164="",MEDIAN(SalesTbl[Quantity]),F164)</f>
        <v>4</v>
      </c>
    </row>
    <row r="165" spans="1:14" x14ac:dyDescent="0.3">
      <c r="A165" t="s">
        <v>1989</v>
      </c>
      <c r="B165" s="2">
        <v>45851</v>
      </c>
      <c r="C165" t="s">
        <v>278</v>
      </c>
      <c r="D165" t="s">
        <v>1608</v>
      </c>
      <c r="E165" t="s">
        <v>1786</v>
      </c>
      <c r="F165">
        <v>1</v>
      </c>
      <c r="G165">
        <v>998.19</v>
      </c>
      <c r="H165">
        <v>0.2</v>
      </c>
      <c r="I165" t="s">
        <v>1824</v>
      </c>
      <c r="J165">
        <v>798.55200000000013</v>
      </c>
      <c r="K165">
        <f>IF(J165="",MEDIAN(SalesTbl[Total_Amount]),J165)</f>
        <v>798.55200000000013</v>
      </c>
      <c r="L165">
        <f>IF(H165="",MEDIAN(SalesTbl[Discount]),H165)</f>
        <v>0.2</v>
      </c>
      <c r="M165">
        <f>IF(G165="",MEDIAN(SalesTbl[Unit_Price]),G165)</f>
        <v>998.19</v>
      </c>
      <c r="N165">
        <f>IF(F165="",MEDIAN(SalesTbl[Quantity]),F165)</f>
        <v>1</v>
      </c>
    </row>
    <row r="166" spans="1:14" x14ac:dyDescent="0.3">
      <c r="A166" t="s">
        <v>1990</v>
      </c>
      <c r="B166" s="2">
        <v>45418</v>
      </c>
      <c r="C166" t="s">
        <v>878</v>
      </c>
      <c r="D166" t="s">
        <v>1692</v>
      </c>
      <c r="E166" t="s">
        <v>1779</v>
      </c>
      <c r="F166">
        <v>2</v>
      </c>
      <c r="G166">
        <v>343.42</v>
      </c>
      <c r="H166">
        <v>0.12</v>
      </c>
      <c r="I166" t="s">
        <v>1829</v>
      </c>
      <c r="J166">
        <v>604.41920000000005</v>
      </c>
      <c r="K166">
        <f>IF(J166="",MEDIAN(SalesTbl[Total_Amount]),J166)</f>
        <v>604.41920000000005</v>
      </c>
      <c r="L166">
        <f>IF(H166="",MEDIAN(SalesTbl[Discount]),H166)</f>
        <v>0.12</v>
      </c>
      <c r="M166">
        <f>IF(G166="",MEDIAN(SalesTbl[Unit_Price]),G166)</f>
        <v>343.42</v>
      </c>
      <c r="N166">
        <f>IF(F166="",MEDIAN(SalesTbl[Quantity]),F166)</f>
        <v>2</v>
      </c>
    </row>
    <row r="167" spans="1:14" x14ac:dyDescent="0.3">
      <c r="A167" t="s">
        <v>1991</v>
      </c>
      <c r="B167" s="2">
        <v>45508</v>
      </c>
      <c r="C167" t="s">
        <v>268</v>
      </c>
      <c r="D167" t="s">
        <v>1726</v>
      </c>
      <c r="E167" t="s">
        <v>1789</v>
      </c>
      <c r="F167">
        <v>2</v>
      </c>
      <c r="G167">
        <v>827.92</v>
      </c>
      <c r="H167">
        <v>0.25</v>
      </c>
      <c r="I167" t="s">
        <v>1829</v>
      </c>
      <c r="J167">
        <v>1241.8800000000001</v>
      </c>
      <c r="K167">
        <f>IF(J167="",MEDIAN(SalesTbl[Total_Amount]),J167)</f>
        <v>1241.8800000000001</v>
      </c>
      <c r="L167">
        <f>IF(H167="",MEDIAN(SalesTbl[Discount]),H167)</f>
        <v>0.25</v>
      </c>
      <c r="M167">
        <f>IF(G167="",MEDIAN(SalesTbl[Unit_Price]),G167)</f>
        <v>827.92</v>
      </c>
      <c r="N167">
        <f>IF(F167="",MEDIAN(SalesTbl[Quantity]),F167)</f>
        <v>2</v>
      </c>
    </row>
    <row r="168" spans="1:14" x14ac:dyDescent="0.3">
      <c r="A168" t="s">
        <v>1992</v>
      </c>
      <c r="B168" s="2">
        <v>45269</v>
      </c>
      <c r="C168" t="s">
        <v>934</v>
      </c>
      <c r="D168" t="s">
        <v>1600</v>
      </c>
      <c r="E168" t="s">
        <v>1761</v>
      </c>
      <c r="F168">
        <v>2</v>
      </c>
      <c r="G168">
        <v>593.47</v>
      </c>
      <c r="H168">
        <v>0.1</v>
      </c>
      <c r="I168" t="s">
        <v>1829</v>
      </c>
      <c r="J168">
        <v>1068.2460000000001</v>
      </c>
      <c r="K168">
        <f>IF(J168="",MEDIAN(SalesTbl[Total_Amount]),J168)</f>
        <v>1068.2460000000001</v>
      </c>
      <c r="L168">
        <f>IF(H168="",MEDIAN(SalesTbl[Discount]),H168)</f>
        <v>0.1</v>
      </c>
      <c r="M168">
        <f>IF(G168="",MEDIAN(SalesTbl[Unit_Price]),G168)</f>
        <v>593.47</v>
      </c>
      <c r="N168">
        <f>IF(F168="",MEDIAN(SalesTbl[Quantity]),F168)</f>
        <v>2</v>
      </c>
    </row>
    <row r="169" spans="1:14" x14ac:dyDescent="0.3">
      <c r="A169" t="s">
        <v>1993</v>
      </c>
      <c r="B169" s="2">
        <v>45866</v>
      </c>
      <c r="C169" t="s">
        <v>1289</v>
      </c>
      <c r="D169" t="s">
        <v>1588</v>
      </c>
      <c r="E169" t="s">
        <v>1779</v>
      </c>
      <c r="F169">
        <v>4</v>
      </c>
      <c r="G169">
        <v>756.28</v>
      </c>
      <c r="H169">
        <v>0.05</v>
      </c>
      <c r="I169" t="s">
        <v>1829</v>
      </c>
      <c r="J169">
        <v>2873.864</v>
      </c>
      <c r="K169">
        <f>IF(J169="",MEDIAN(SalesTbl[Total_Amount]),J169)</f>
        <v>2873.864</v>
      </c>
      <c r="L169">
        <f>IF(H169="",MEDIAN(SalesTbl[Discount]),H169)</f>
        <v>0.05</v>
      </c>
      <c r="M169">
        <f>IF(G169="",MEDIAN(SalesTbl[Unit_Price]),G169)</f>
        <v>756.28</v>
      </c>
      <c r="N169">
        <f>IF(F169="",MEDIAN(SalesTbl[Quantity]),F169)</f>
        <v>4</v>
      </c>
    </row>
    <row r="170" spans="1:14" x14ac:dyDescent="0.3">
      <c r="A170" t="s">
        <v>1994</v>
      </c>
      <c r="B170" s="2">
        <v>45462</v>
      </c>
      <c r="C170" t="s">
        <v>381</v>
      </c>
      <c r="D170" t="s">
        <v>1732</v>
      </c>
      <c r="E170" t="s">
        <v>1757</v>
      </c>
      <c r="F170">
        <v>2</v>
      </c>
      <c r="G170">
        <v>707.65</v>
      </c>
      <c r="H170">
        <v>0.14000000000000001</v>
      </c>
      <c r="I170" t="s">
        <v>1824</v>
      </c>
      <c r="J170">
        <v>1217.1579999999999</v>
      </c>
      <c r="K170">
        <f>IF(J170="",MEDIAN(SalesTbl[Total_Amount]),J170)</f>
        <v>1217.1579999999999</v>
      </c>
      <c r="L170">
        <f>IF(H170="",MEDIAN(SalesTbl[Discount]),H170)</f>
        <v>0.14000000000000001</v>
      </c>
      <c r="M170">
        <f>IF(G170="",MEDIAN(SalesTbl[Unit_Price]),G170)</f>
        <v>707.65</v>
      </c>
      <c r="N170">
        <f>IF(F170="",MEDIAN(SalesTbl[Quantity]),F170)</f>
        <v>2</v>
      </c>
    </row>
    <row r="171" spans="1:14" x14ac:dyDescent="0.3">
      <c r="A171" t="s">
        <v>1995</v>
      </c>
      <c r="B171" s="2">
        <v>45313</v>
      </c>
      <c r="C171" t="s">
        <v>1166</v>
      </c>
      <c r="D171" t="s">
        <v>1598</v>
      </c>
      <c r="E171" t="s">
        <v>1801</v>
      </c>
      <c r="F171">
        <v>1</v>
      </c>
      <c r="G171">
        <v>857.35</v>
      </c>
      <c r="H171">
        <v>0.28000000000000003</v>
      </c>
      <c r="I171" t="s">
        <v>1826</v>
      </c>
      <c r="J171">
        <v>617.29200000000003</v>
      </c>
      <c r="K171">
        <f>IF(J171="",MEDIAN(SalesTbl[Total_Amount]),J171)</f>
        <v>617.29200000000003</v>
      </c>
      <c r="L171">
        <f>IF(H171="",MEDIAN(SalesTbl[Discount]),H171)</f>
        <v>0.28000000000000003</v>
      </c>
      <c r="M171">
        <f>IF(G171="",MEDIAN(SalesTbl[Unit_Price]),G171)</f>
        <v>857.35</v>
      </c>
      <c r="N171">
        <f>IF(F171="",MEDIAN(SalesTbl[Quantity]),F171)</f>
        <v>1</v>
      </c>
    </row>
    <row r="172" spans="1:14" x14ac:dyDescent="0.3">
      <c r="A172" t="s">
        <v>1996</v>
      </c>
      <c r="B172" s="2">
        <v>45390</v>
      </c>
      <c r="C172" t="s">
        <v>818</v>
      </c>
      <c r="D172" t="s">
        <v>1658</v>
      </c>
      <c r="E172" t="s">
        <v>1782</v>
      </c>
      <c r="F172">
        <v>1</v>
      </c>
      <c r="G172">
        <v>79</v>
      </c>
      <c r="H172">
        <v>0.04</v>
      </c>
      <c r="I172" t="s">
        <v>1826</v>
      </c>
      <c r="J172">
        <v>75.84</v>
      </c>
      <c r="K172">
        <f>IF(J172="",MEDIAN(SalesTbl[Total_Amount]),J172)</f>
        <v>75.84</v>
      </c>
      <c r="L172">
        <f>IF(H172="",MEDIAN(SalesTbl[Discount]),H172)</f>
        <v>0.04</v>
      </c>
      <c r="M172">
        <f>IF(G172="",MEDIAN(SalesTbl[Unit_Price]),G172)</f>
        <v>79</v>
      </c>
      <c r="N172">
        <f>IF(F172="",MEDIAN(SalesTbl[Quantity]),F172)</f>
        <v>1</v>
      </c>
    </row>
    <row r="173" spans="1:14" x14ac:dyDescent="0.3">
      <c r="A173" t="s">
        <v>1997</v>
      </c>
      <c r="B173" s="2">
        <v>45795</v>
      </c>
      <c r="C173" t="s">
        <v>579</v>
      </c>
      <c r="D173" t="s">
        <v>1736</v>
      </c>
      <c r="E173" t="s">
        <v>1773</v>
      </c>
      <c r="F173">
        <v>4</v>
      </c>
      <c r="G173">
        <v>638.91</v>
      </c>
      <c r="H173">
        <v>0</v>
      </c>
      <c r="I173" t="s">
        <v>1829</v>
      </c>
      <c r="J173">
        <v>2555.64</v>
      </c>
      <c r="K173">
        <f>IF(J173="",MEDIAN(SalesTbl[Total_Amount]),J173)</f>
        <v>2555.64</v>
      </c>
      <c r="L173">
        <f>IF(H173="",MEDIAN(SalesTbl[Discount]),H173)</f>
        <v>0</v>
      </c>
      <c r="M173">
        <f>IF(G173="",MEDIAN(SalesTbl[Unit_Price]),G173)</f>
        <v>638.91</v>
      </c>
      <c r="N173">
        <f>IF(F173="",MEDIAN(SalesTbl[Quantity]),F173)</f>
        <v>4</v>
      </c>
    </row>
    <row r="174" spans="1:14" x14ac:dyDescent="0.3">
      <c r="A174" t="s">
        <v>1998</v>
      </c>
      <c r="B174" s="2">
        <v>45267</v>
      </c>
      <c r="C174" t="s">
        <v>1080</v>
      </c>
      <c r="D174" t="s">
        <v>1638</v>
      </c>
      <c r="E174" t="s">
        <v>1752</v>
      </c>
      <c r="F174">
        <v>2</v>
      </c>
      <c r="G174">
        <v>522.16999999999996</v>
      </c>
      <c r="H174">
        <v>0.27</v>
      </c>
      <c r="I174" t="s">
        <v>1824</v>
      </c>
      <c r="J174">
        <v>762.36819999999989</v>
      </c>
      <c r="K174">
        <f>IF(J174="",MEDIAN(SalesTbl[Total_Amount]),J174)</f>
        <v>762.36819999999989</v>
      </c>
      <c r="L174">
        <f>IF(H174="",MEDIAN(SalesTbl[Discount]),H174)</f>
        <v>0.27</v>
      </c>
      <c r="M174">
        <f>IF(G174="",MEDIAN(SalesTbl[Unit_Price]),G174)</f>
        <v>522.16999999999996</v>
      </c>
      <c r="N174">
        <f>IF(F174="",MEDIAN(SalesTbl[Quantity]),F174)</f>
        <v>2</v>
      </c>
    </row>
    <row r="175" spans="1:14" x14ac:dyDescent="0.3">
      <c r="A175" t="s">
        <v>1999</v>
      </c>
      <c r="B175" s="2">
        <v>45314</v>
      </c>
      <c r="C175" t="s">
        <v>1492</v>
      </c>
      <c r="D175" t="s">
        <v>1626</v>
      </c>
      <c r="E175" t="s">
        <v>1794</v>
      </c>
      <c r="F175">
        <v>3</v>
      </c>
      <c r="G175">
        <v>954.29</v>
      </c>
      <c r="H175">
        <v>0.27</v>
      </c>
      <c r="I175" t="s">
        <v>1824</v>
      </c>
      <c r="J175">
        <v>2089.8951000000002</v>
      </c>
      <c r="K175">
        <f>IF(J175="",MEDIAN(SalesTbl[Total_Amount]),J175)</f>
        <v>2089.8951000000002</v>
      </c>
      <c r="L175">
        <f>IF(H175="",MEDIAN(SalesTbl[Discount]),H175)</f>
        <v>0.27</v>
      </c>
      <c r="M175">
        <f>IF(G175="",MEDIAN(SalesTbl[Unit_Price]),G175)</f>
        <v>954.29</v>
      </c>
      <c r="N175">
        <f>IF(F175="",MEDIAN(SalesTbl[Quantity]),F175)</f>
        <v>3</v>
      </c>
    </row>
    <row r="176" spans="1:14" x14ac:dyDescent="0.3">
      <c r="A176" t="s">
        <v>2000</v>
      </c>
      <c r="B176" s="2">
        <v>45267</v>
      </c>
      <c r="C176" t="s">
        <v>929</v>
      </c>
      <c r="D176" t="s">
        <v>1616</v>
      </c>
      <c r="E176" t="s">
        <v>1752</v>
      </c>
      <c r="F176">
        <v>4</v>
      </c>
      <c r="G176">
        <v>741.88</v>
      </c>
      <c r="H176">
        <v>0.02</v>
      </c>
      <c r="I176" t="s">
        <v>1829</v>
      </c>
      <c r="J176">
        <v>2908.1696000000002</v>
      </c>
      <c r="K176">
        <f>IF(J176="",MEDIAN(SalesTbl[Total_Amount]),J176)</f>
        <v>2908.1696000000002</v>
      </c>
      <c r="L176">
        <f>IF(H176="",MEDIAN(SalesTbl[Discount]),H176)</f>
        <v>0.02</v>
      </c>
      <c r="M176">
        <f>IF(G176="",MEDIAN(SalesTbl[Unit_Price]),G176)</f>
        <v>741.88</v>
      </c>
      <c r="N176">
        <f>IF(F176="",MEDIAN(SalesTbl[Quantity]),F176)</f>
        <v>4</v>
      </c>
    </row>
    <row r="177" spans="1:14" x14ac:dyDescent="0.3">
      <c r="A177" t="s">
        <v>2001</v>
      </c>
      <c r="B177" s="2">
        <v>45641</v>
      </c>
      <c r="C177" t="s">
        <v>1178</v>
      </c>
      <c r="D177" t="s">
        <v>1640</v>
      </c>
      <c r="E177" t="s">
        <v>1766</v>
      </c>
      <c r="F177">
        <v>1</v>
      </c>
      <c r="G177">
        <v>547.09</v>
      </c>
      <c r="H177">
        <v>0.01</v>
      </c>
      <c r="I177" t="s">
        <v>1826</v>
      </c>
      <c r="J177">
        <v>541.6191</v>
      </c>
      <c r="K177">
        <f>IF(J177="",MEDIAN(SalesTbl[Total_Amount]),J177)</f>
        <v>541.6191</v>
      </c>
      <c r="L177">
        <f>IF(H177="",MEDIAN(SalesTbl[Discount]),H177)</f>
        <v>0.01</v>
      </c>
      <c r="M177">
        <f>IF(G177="",MEDIAN(SalesTbl[Unit_Price]),G177)</f>
        <v>547.09</v>
      </c>
      <c r="N177">
        <f>IF(F177="",MEDIAN(SalesTbl[Quantity]),F177)</f>
        <v>1</v>
      </c>
    </row>
    <row r="178" spans="1:14" x14ac:dyDescent="0.3">
      <c r="A178" t="s">
        <v>2002</v>
      </c>
      <c r="B178" s="2">
        <v>45371</v>
      </c>
      <c r="C178" t="s">
        <v>441</v>
      </c>
      <c r="D178" t="s">
        <v>1726</v>
      </c>
      <c r="E178" t="s">
        <v>1766</v>
      </c>
      <c r="F178">
        <v>1</v>
      </c>
      <c r="G178">
        <v>789.35</v>
      </c>
      <c r="H178">
        <v>0.14000000000000001</v>
      </c>
      <c r="I178" t="s">
        <v>1826</v>
      </c>
      <c r="J178">
        <v>678.84100000000001</v>
      </c>
      <c r="K178">
        <f>IF(J178="",MEDIAN(SalesTbl[Total_Amount]),J178)</f>
        <v>678.84100000000001</v>
      </c>
      <c r="L178">
        <f>IF(H178="",MEDIAN(SalesTbl[Discount]),H178)</f>
        <v>0.14000000000000001</v>
      </c>
      <c r="M178">
        <f>IF(G178="",MEDIAN(SalesTbl[Unit_Price]),G178)</f>
        <v>789.35</v>
      </c>
      <c r="N178">
        <f>IF(F178="",MEDIAN(SalesTbl[Quantity]),F178)</f>
        <v>1</v>
      </c>
    </row>
    <row r="179" spans="1:14" x14ac:dyDescent="0.3">
      <c r="A179" t="s">
        <v>2003</v>
      </c>
      <c r="B179" s="2">
        <v>45670</v>
      </c>
      <c r="C179" t="s">
        <v>1533</v>
      </c>
      <c r="D179" t="s">
        <v>1674</v>
      </c>
      <c r="E179" t="s">
        <v>1766</v>
      </c>
      <c r="F179">
        <v>3</v>
      </c>
      <c r="G179">
        <v>476.78</v>
      </c>
      <c r="H179">
        <v>0.09</v>
      </c>
      <c r="I179" t="s">
        <v>1829</v>
      </c>
      <c r="J179">
        <v>1301.6094000000001</v>
      </c>
      <c r="K179">
        <f>IF(J179="",MEDIAN(SalesTbl[Total_Amount]),J179)</f>
        <v>1301.6094000000001</v>
      </c>
      <c r="L179">
        <f>IF(H179="",MEDIAN(SalesTbl[Discount]),H179)</f>
        <v>0.09</v>
      </c>
      <c r="M179">
        <f>IF(G179="",MEDIAN(SalesTbl[Unit_Price]),G179)</f>
        <v>476.78</v>
      </c>
      <c r="N179">
        <f>IF(F179="",MEDIAN(SalesTbl[Quantity]),F179)</f>
        <v>3</v>
      </c>
    </row>
    <row r="180" spans="1:14" x14ac:dyDescent="0.3">
      <c r="A180" t="s">
        <v>2004</v>
      </c>
      <c r="B180" s="2">
        <v>45885</v>
      </c>
      <c r="C180" t="s">
        <v>244</v>
      </c>
      <c r="D180" t="s">
        <v>1706</v>
      </c>
      <c r="E180" t="s">
        <v>1810</v>
      </c>
      <c r="F180">
        <v>2</v>
      </c>
      <c r="G180">
        <v>504.26</v>
      </c>
      <c r="H180">
        <v>0.04</v>
      </c>
      <c r="I180" t="s">
        <v>1826</v>
      </c>
      <c r="J180">
        <v>968.17919999999992</v>
      </c>
      <c r="K180">
        <f>IF(J180="",MEDIAN(SalesTbl[Total_Amount]),J180)</f>
        <v>968.17919999999992</v>
      </c>
      <c r="L180">
        <f>IF(H180="",MEDIAN(SalesTbl[Discount]),H180)</f>
        <v>0.04</v>
      </c>
      <c r="M180">
        <f>IF(G180="",MEDIAN(SalesTbl[Unit_Price]),G180)</f>
        <v>504.26</v>
      </c>
      <c r="N180">
        <f>IF(F180="",MEDIAN(SalesTbl[Quantity]),F180)</f>
        <v>2</v>
      </c>
    </row>
    <row r="181" spans="1:14" x14ac:dyDescent="0.3">
      <c r="A181" t="s">
        <v>2005</v>
      </c>
      <c r="B181" s="2">
        <v>45812</v>
      </c>
      <c r="C181" t="s">
        <v>295</v>
      </c>
      <c r="D181" t="s">
        <v>1710</v>
      </c>
      <c r="E181" t="s">
        <v>1776</v>
      </c>
      <c r="F181">
        <v>2</v>
      </c>
      <c r="G181">
        <v>549.33000000000004</v>
      </c>
      <c r="H181">
        <v>0.01</v>
      </c>
      <c r="I181" t="s">
        <v>1829</v>
      </c>
      <c r="J181">
        <v>1087.6733999999999</v>
      </c>
      <c r="K181">
        <f>IF(J181="",MEDIAN(SalesTbl[Total_Amount]),J181)</f>
        <v>1087.6733999999999</v>
      </c>
      <c r="L181">
        <f>IF(H181="",MEDIAN(SalesTbl[Discount]),H181)</f>
        <v>0.01</v>
      </c>
      <c r="M181">
        <f>IF(G181="",MEDIAN(SalesTbl[Unit_Price]),G181)</f>
        <v>549.33000000000004</v>
      </c>
      <c r="N181">
        <f>IF(F181="",MEDIAN(SalesTbl[Quantity]),F181)</f>
        <v>2</v>
      </c>
    </row>
    <row r="182" spans="1:14" x14ac:dyDescent="0.3">
      <c r="A182" t="s">
        <v>2006</v>
      </c>
      <c r="B182" s="2">
        <v>45235</v>
      </c>
      <c r="C182" t="s">
        <v>1472</v>
      </c>
      <c r="D182" t="s">
        <v>1553</v>
      </c>
      <c r="E182" t="s">
        <v>1766</v>
      </c>
      <c r="F182">
        <v>3</v>
      </c>
      <c r="G182">
        <v>620.22</v>
      </c>
      <c r="H182">
        <v>0.04</v>
      </c>
      <c r="I182" t="s">
        <v>1824</v>
      </c>
      <c r="J182">
        <v>1786.2336</v>
      </c>
      <c r="K182">
        <f>IF(J182="",MEDIAN(SalesTbl[Total_Amount]),J182)</f>
        <v>1786.2336</v>
      </c>
      <c r="L182">
        <f>IF(H182="",MEDIAN(SalesTbl[Discount]),H182)</f>
        <v>0.04</v>
      </c>
      <c r="M182">
        <f>IF(G182="",MEDIAN(SalesTbl[Unit_Price]),G182)</f>
        <v>620.22</v>
      </c>
      <c r="N182">
        <f>IF(F182="",MEDIAN(SalesTbl[Quantity]),F182)</f>
        <v>3</v>
      </c>
    </row>
    <row r="183" spans="1:14" x14ac:dyDescent="0.3">
      <c r="A183" t="s">
        <v>2007</v>
      </c>
      <c r="B183" s="2">
        <v>45710</v>
      </c>
      <c r="C183" t="s">
        <v>1425</v>
      </c>
      <c r="D183" t="s">
        <v>1640</v>
      </c>
      <c r="E183" t="s">
        <v>1810</v>
      </c>
      <c r="F183">
        <v>1</v>
      </c>
      <c r="G183">
        <v>804.9</v>
      </c>
      <c r="H183">
        <v>0.03</v>
      </c>
      <c r="I183" t="s">
        <v>1826</v>
      </c>
      <c r="J183">
        <v>780.75299999999993</v>
      </c>
      <c r="K183">
        <f>IF(J183="",MEDIAN(SalesTbl[Total_Amount]),J183)</f>
        <v>780.75299999999993</v>
      </c>
      <c r="L183">
        <f>IF(H183="",MEDIAN(SalesTbl[Discount]),H183)</f>
        <v>0.03</v>
      </c>
      <c r="M183">
        <f>IF(G183="",MEDIAN(SalesTbl[Unit_Price]),G183)</f>
        <v>804.9</v>
      </c>
      <c r="N183">
        <f>IF(F183="",MEDIAN(SalesTbl[Quantity]),F183)</f>
        <v>1</v>
      </c>
    </row>
    <row r="184" spans="1:14" x14ac:dyDescent="0.3">
      <c r="A184" t="s">
        <v>2008</v>
      </c>
      <c r="B184" s="2">
        <v>45753</v>
      </c>
      <c r="C184" t="s">
        <v>1235</v>
      </c>
      <c r="D184" t="s">
        <v>1732</v>
      </c>
      <c r="E184" t="s">
        <v>1799</v>
      </c>
      <c r="F184">
        <v>3</v>
      </c>
      <c r="G184">
        <v>361.65</v>
      </c>
      <c r="H184">
        <v>0.15</v>
      </c>
      <c r="I184" t="s">
        <v>1829</v>
      </c>
      <c r="J184">
        <v>922.20749999999987</v>
      </c>
      <c r="K184">
        <f>IF(J184="",MEDIAN(SalesTbl[Total_Amount]),J184)</f>
        <v>922.20749999999987</v>
      </c>
      <c r="L184">
        <f>IF(H184="",MEDIAN(SalesTbl[Discount]),H184)</f>
        <v>0.15</v>
      </c>
      <c r="M184">
        <f>IF(G184="",MEDIAN(SalesTbl[Unit_Price]),G184)</f>
        <v>361.65</v>
      </c>
      <c r="N184">
        <f>IF(F184="",MEDIAN(SalesTbl[Quantity]),F184)</f>
        <v>3</v>
      </c>
    </row>
    <row r="185" spans="1:14" x14ac:dyDescent="0.3">
      <c r="A185" t="s">
        <v>2009</v>
      </c>
      <c r="B185" s="2">
        <v>45594</v>
      </c>
      <c r="C185" t="s">
        <v>134</v>
      </c>
      <c r="D185" t="s">
        <v>1560</v>
      </c>
      <c r="E185" t="s">
        <v>1769</v>
      </c>
      <c r="F185">
        <v>1</v>
      </c>
      <c r="G185">
        <v>271.76</v>
      </c>
      <c r="H185">
        <v>0.03</v>
      </c>
      <c r="I185" t="s">
        <v>1824</v>
      </c>
      <c r="J185">
        <v>263.60719999999998</v>
      </c>
      <c r="K185">
        <f>IF(J185="",MEDIAN(SalesTbl[Total_Amount]),J185)</f>
        <v>263.60719999999998</v>
      </c>
      <c r="L185">
        <f>IF(H185="",MEDIAN(SalesTbl[Discount]),H185)</f>
        <v>0.03</v>
      </c>
      <c r="M185">
        <f>IF(G185="",MEDIAN(SalesTbl[Unit_Price]),G185)</f>
        <v>271.76</v>
      </c>
      <c r="N185">
        <f>IF(F185="",MEDIAN(SalesTbl[Quantity]),F185)</f>
        <v>1</v>
      </c>
    </row>
    <row r="186" spans="1:14" x14ac:dyDescent="0.3">
      <c r="A186" t="s">
        <v>2010</v>
      </c>
      <c r="B186" s="2">
        <v>45686</v>
      </c>
      <c r="C186" t="s">
        <v>1504</v>
      </c>
      <c r="D186" t="s">
        <v>1646</v>
      </c>
      <c r="E186" t="s">
        <v>1789</v>
      </c>
      <c r="F186">
        <v>3</v>
      </c>
      <c r="G186">
        <v>958.15</v>
      </c>
      <c r="H186">
        <v>0.24</v>
      </c>
      <c r="I186" t="s">
        <v>1829</v>
      </c>
      <c r="J186">
        <v>2184.5819999999999</v>
      </c>
      <c r="K186">
        <f>IF(J186="",MEDIAN(SalesTbl[Total_Amount]),J186)</f>
        <v>2184.5819999999999</v>
      </c>
      <c r="L186">
        <f>IF(H186="",MEDIAN(SalesTbl[Discount]),H186)</f>
        <v>0.24</v>
      </c>
      <c r="M186">
        <f>IF(G186="",MEDIAN(SalesTbl[Unit_Price]),G186)</f>
        <v>958.15</v>
      </c>
      <c r="N186">
        <f>IF(F186="",MEDIAN(SalesTbl[Quantity]),F186)</f>
        <v>3</v>
      </c>
    </row>
    <row r="187" spans="1:14" x14ac:dyDescent="0.3">
      <c r="A187" t="s">
        <v>2011</v>
      </c>
      <c r="B187" s="2">
        <v>45354</v>
      </c>
      <c r="C187" t="s">
        <v>1328</v>
      </c>
      <c r="D187" t="s">
        <v>1668</v>
      </c>
      <c r="E187" t="s">
        <v>1807</v>
      </c>
      <c r="F187">
        <v>1</v>
      </c>
      <c r="G187">
        <v>889.19</v>
      </c>
      <c r="H187">
        <v>0.03</v>
      </c>
      <c r="I187" t="s">
        <v>1824</v>
      </c>
      <c r="J187">
        <v>862.51430000000005</v>
      </c>
      <c r="K187">
        <f>IF(J187="",MEDIAN(SalesTbl[Total_Amount]),J187)</f>
        <v>862.51430000000005</v>
      </c>
      <c r="L187">
        <f>IF(H187="",MEDIAN(SalesTbl[Discount]),H187)</f>
        <v>0.03</v>
      </c>
      <c r="M187">
        <f>IF(G187="",MEDIAN(SalesTbl[Unit_Price]),G187)</f>
        <v>889.19</v>
      </c>
      <c r="N187">
        <f>IF(F187="",MEDIAN(SalesTbl[Quantity]),F187)</f>
        <v>1</v>
      </c>
    </row>
    <row r="188" spans="1:14" x14ac:dyDescent="0.3">
      <c r="A188" t="s">
        <v>2012</v>
      </c>
      <c r="B188" s="2">
        <v>45600</v>
      </c>
      <c r="C188" t="s">
        <v>1400</v>
      </c>
      <c r="D188" t="s">
        <v>1662</v>
      </c>
      <c r="E188" t="s">
        <v>1804</v>
      </c>
      <c r="F188">
        <v>4</v>
      </c>
      <c r="G188">
        <v>689.67</v>
      </c>
      <c r="H188">
        <v>0.05</v>
      </c>
      <c r="I188" t="s">
        <v>1829</v>
      </c>
      <c r="J188">
        <v>2620.7460000000001</v>
      </c>
      <c r="K188">
        <f>IF(J188="",MEDIAN(SalesTbl[Total_Amount]),J188)</f>
        <v>2620.7460000000001</v>
      </c>
      <c r="L188">
        <f>IF(H188="",MEDIAN(SalesTbl[Discount]),H188)</f>
        <v>0.05</v>
      </c>
      <c r="M188">
        <f>IF(G188="",MEDIAN(SalesTbl[Unit_Price]),G188)</f>
        <v>689.67</v>
      </c>
      <c r="N188">
        <f>IF(F188="",MEDIAN(SalesTbl[Quantity]),F188)</f>
        <v>4</v>
      </c>
    </row>
    <row r="189" spans="1:14" x14ac:dyDescent="0.3">
      <c r="A189" t="s">
        <v>2013</v>
      </c>
      <c r="B189" s="2">
        <v>45538</v>
      </c>
      <c r="C189" t="s">
        <v>866</v>
      </c>
      <c r="D189" t="s">
        <v>1636</v>
      </c>
      <c r="E189" t="s">
        <v>1792</v>
      </c>
      <c r="F189">
        <v>1</v>
      </c>
      <c r="G189">
        <v>541.24</v>
      </c>
      <c r="H189">
        <v>0.03</v>
      </c>
      <c r="I189" t="s">
        <v>1826</v>
      </c>
      <c r="J189">
        <v>525.00279999999998</v>
      </c>
      <c r="K189">
        <f>IF(J189="",MEDIAN(SalesTbl[Total_Amount]),J189)</f>
        <v>525.00279999999998</v>
      </c>
      <c r="L189">
        <f>IF(H189="",MEDIAN(SalesTbl[Discount]),H189)</f>
        <v>0.03</v>
      </c>
      <c r="M189">
        <f>IF(G189="",MEDIAN(SalesTbl[Unit_Price]),G189)</f>
        <v>541.24</v>
      </c>
      <c r="N189">
        <f>IF(F189="",MEDIAN(SalesTbl[Quantity]),F189)</f>
        <v>1</v>
      </c>
    </row>
    <row r="190" spans="1:14" x14ac:dyDescent="0.3">
      <c r="A190" t="s">
        <v>2014</v>
      </c>
      <c r="B190" s="2">
        <v>45411</v>
      </c>
      <c r="C190" t="s">
        <v>1193</v>
      </c>
      <c r="D190" t="s">
        <v>1680</v>
      </c>
      <c r="E190" t="s">
        <v>1773</v>
      </c>
      <c r="F190">
        <v>2</v>
      </c>
      <c r="G190">
        <v>397.63</v>
      </c>
      <c r="H190">
        <v>0.26</v>
      </c>
      <c r="I190" t="s">
        <v>1824</v>
      </c>
      <c r="J190">
        <v>588.49239999999998</v>
      </c>
      <c r="K190">
        <f>IF(J190="",MEDIAN(SalesTbl[Total_Amount]),J190)</f>
        <v>588.49239999999998</v>
      </c>
      <c r="L190">
        <f>IF(H190="",MEDIAN(SalesTbl[Discount]),H190)</f>
        <v>0.26</v>
      </c>
      <c r="M190">
        <f>IF(G190="",MEDIAN(SalesTbl[Unit_Price]),G190)</f>
        <v>397.63</v>
      </c>
      <c r="N190">
        <f>IF(F190="",MEDIAN(SalesTbl[Quantity]),F190)</f>
        <v>2</v>
      </c>
    </row>
    <row r="191" spans="1:14" x14ac:dyDescent="0.3">
      <c r="A191" t="s">
        <v>2015</v>
      </c>
      <c r="B191" s="2">
        <v>45411</v>
      </c>
      <c r="C191" t="s">
        <v>329</v>
      </c>
      <c r="D191" t="s">
        <v>1714</v>
      </c>
      <c r="E191" t="s">
        <v>1776</v>
      </c>
      <c r="F191">
        <v>3</v>
      </c>
      <c r="G191">
        <v>748.56</v>
      </c>
      <c r="H191">
        <v>0.26</v>
      </c>
      <c r="I191" t="s">
        <v>1826</v>
      </c>
      <c r="J191">
        <v>1661.8032000000001</v>
      </c>
      <c r="K191">
        <f>IF(J191="",MEDIAN(SalesTbl[Total_Amount]),J191)</f>
        <v>1661.8032000000001</v>
      </c>
      <c r="L191">
        <f>IF(H191="",MEDIAN(SalesTbl[Discount]),H191)</f>
        <v>0.26</v>
      </c>
      <c r="M191">
        <f>IF(G191="",MEDIAN(SalesTbl[Unit_Price]),G191)</f>
        <v>748.56</v>
      </c>
      <c r="N191">
        <f>IF(F191="",MEDIAN(SalesTbl[Quantity]),F191)</f>
        <v>3</v>
      </c>
    </row>
    <row r="192" spans="1:14" x14ac:dyDescent="0.3">
      <c r="A192" t="s">
        <v>2016</v>
      </c>
      <c r="B192" s="2">
        <v>45775</v>
      </c>
      <c r="C192" t="s">
        <v>1050</v>
      </c>
      <c r="D192" t="s">
        <v>1614</v>
      </c>
      <c r="E192" t="s">
        <v>1769</v>
      </c>
      <c r="F192">
        <v>1</v>
      </c>
      <c r="G192">
        <v>885.72</v>
      </c>
      <c r="H192">
        <v>0.15</v>
      </c>
      <c r="I192" t="s">
        <v>1824</v>
      </c>
      <c r="J192">
        <v>752.86199999999997</v>
      </c>
      <c r="K192">
        <f>IF(J192="",MEDIAN(SalesTbl[Total_Amount]),J192)</f>
        <v>752.86199999999997</v>
      </c>
      <c r="L192">
        <f>IF(H192="",MEDIAN(SalesTbl[Discount]),H192)</f>
        <v>0.15</v>
      </c>
      <c r="M192">
        <f>IF(G192="",MEDIAN(SalesTbl[Unit_Price]),G192)</f>
        <v>885.72</v>
      </c>
      <c r="N192">
        <f>IF(F192="",MEDIAN(SalesTbl[Quantity]),F192)</f>
        <v>1</v>
      </c>
    </row>
    <row r="193" spans="1:14" x14ac:dyDescent="0.3">
      <c r="A193" t="s">
        <v>2017</v>
      </c>
      <c r="B193" s="2">
        <v>45459</v>
      </c>
      <c r="C193" t="s">
        <v>470</v>
      </c>
      <c r="D193" t="s">
        <v>1672</v>
      </c>
      <c r="E193" t="s">
        <v>1757</v>
      </c>
      <c r="F193">
        <v>4</v>
      </c>
      <c r="G193">
        <v>408.07</v>
      </c>
      <c r="H193">
        <v>0.28000000000000003</v>
      </c>
      <c r="I193" t="s">
        <v>1829</v>
      </c>
      <c r="J193">
        <v>1175.2416000000001</v>
      </c>
      <c r="K193">
        <f>IF(J193="",MEDIAN(SalesTbl[Total_Amount]),J193)</f>
        <v>1175.2416000000001</v>
      </c>
      <c r="L193">
        <f>IF(H193="",MEDIAN(SalesTbl[Discount]),H193)</f>
        <v>0.28000000000000003</v>
      </c>
      <c r="M193">
        <f>IF(G193="",MEDIAN(SalesTbl[Unit_Price]),G193)</f>
        <v>408.07</v>
      </c>
      <c r="N193">
        <f>IF(F193="",MEDIAN(SalesTbl[Quantity]),F193)</f>
        <v>4</v>
      </c>
    </row>
    <row r="194" spans="1:14" x14ac:dyDescent="0.3">
      <c r="A194" t="s">
        <v>2018</v>
      </c>
      <c r="B194" s="2">
        <v>45617</v>
      </c>
      <c r="C194" t="s">
        <v>1316</v>
      </c>
      <c r="D194" t="s">
        <v>1616</v>
      </c>
      <c r="E194" t="s">
        <v>1786</v>
      </c>
      <c r="F194">
        <v>2</v>
      </c>
      <c r="G194">
        <v>597.07000000000005</v>
      </c>
      <c r="H194">
        <v>0.28000000000000003</v>
      </c>
      <c r="I194" t="s">
        <v>1826</v>
      </c>
      <c r="J194">
        <v>859.7808</v>
      </c>
      <c r="K194">
        <f>IF(J194="",MEDIAN(SalesTbl[Total_Amount]),J194)</f>
        <v>859.7808</v>
      </c>
      <c r="L194">
        <f>IF(H194="",MEDIAN(SalesTbl[Discount]),H194)</f>
        <v>0.28000000000000003</v>
      </c>
      <c r="M194">
        <f>IF(G194="",MEDIAN(SalesTbl[Unit_Price]),G194)</f>
        <v>597.07000000000005</v>
      </c>
      <c r="N194">
        <f>IF(F194="",MEDIAN(SalesTbl[Quantity]),F194)</f>
        <v>2</v>
      </c>
    </row>
    <row r="195" spans="1:14" x14ac:dyDescent="0.3">
      <c r="A195" t="s">
        <v>2019</v>
      </c>
      <c r="B195" s="2">
        <v>45763</v>
      </c>
      <c r="C195" t="s">
        <v>541</v>
      </c>
      <c r="D195" t="s">
        <v>1682</v>
      </c>
      <c r="E195" t="s">
        <v>1786</v>
      </c>
      <c r="F195">
        <v>3</v>
      </c>
      <c r="G195">
        <v>723.47</v>
      </c>
      <c r="H195">
        <v>0.12</v>
      </c>
      <c r="I195" t="s">
        <v>1829</v>
      </c>
      <c r="J195">
        <v>1909.9608000000001</v>
      </c>
      <c r="K195">
        <f>IF(J195="",MEDIAN(SalesTbl[Total_Amount]),J195)</f>
        <v>1909.9608000000001</v>
      </c>
      <c r="L195">
        <f>IF(H195="",MEDIAN(SalesTbl[Discount]),H195)</f>
        <v>0.12</v>
      </c>
      <c r="M195">
        <f>IF(G195="",MEDIAN(SalesTbl[Unit_Price]),G195)</f>
        <v>723.47</v>
      </c>
      <c r="N195">
        <f>IF(F195="",MEDIAN(SalesTbl[Quantity]),F195)</f>
        <v>3</v>
      </c>
    </row>
    <row r="196" spans="1:14" x14ac:dyDescent="0.3">
      <c r="A196" t="s">
        <v>2020</v>
      </c>
      <c r="B196" s="2">
        <v>45618</v>
      </c>
      <c r="C196" t="s">
        <v>1017</v>
      </c>
      <c r="D196" t="s">
        <v>1724</v>
      </c>
      <c r="E196" t="s">
        <v>1773</v>
      </c>
      <c r="F196">
        <v>1</v>
      </c>
      <c r="G196">
        <v>479.93</v>
      </c>
      <c r="H196">
        <v>0.22</v>
      </c>
      <c r="I196" t="s">
        <v>1824</v>
      </c>
      <c r="J196">
        <v>374.34539999999998</v>
      </c>
      <c r="K196">
        <f>IF(J196="",MEDIAN(SalesTbl[Total_Amount]),J196)</f>
        <v>374.34539999999998</v>
      </c>
      <c r="L196">
        <f>IF(H196="",MEDIAN(SalesTbl[Discount]),H196)</f>
        <v>0.22</v>
      </c>
      <c r="M196">
        <f>IF(G196="",MEDIAN(SalesTbl[Unit_Price]),G196)</f>
        <v>479.93</v>
      </c>
      <c r="N196">
        <f>IF(F196="",MEDIAN(SalesTbl[Quantity]),F196)</f>
        <v>1</v>
      </c>
    </row>
    <row r="197" spans="1:14" x14ac:dyDescent="0.3">
      <c r="A197" t="s">
        <v>2021</v>
      </c>
      <c r="B197" s="2">
        <v>45290</v>
      </c>
      <c r="C197" t="s">
        <v>1325</v>
      </c>
      <c r="D197" t="s">
        <v>1706</v>
      </c>
      <c r="E197" t="s">
        <v>1766</v>
      </c>
      <c r="F197">
        <v>1</v>
      </c>
      <c r="G197">
        <v>127.11</v>
      </c>
      <c r="H197">
        <v>0.01</v>
      </c>
      <c r="I197" t="s">
        <v>1826</v>
      </c>
      <c r="J197">
        <v>125.8389</v>
      </c>
      <c r="K197">
        <f>IF(J197="",MEDIAN(SalesTbl[Total_Amount]),J197)</f>
        <v>125.8389</v>
      </c>
      <c r="L197">
        <f>IF(H197="",MEDIAN(SalesTbl[Discount]),H197)</f>
        <v>0.01</v>
      </c>
      <c r="M197">
        <f>IF(G197="",MEDIAN(SalesTbl[Unit_Price]),G197)</f>
        <v>127.11</v>
      </c>
      <c r="N197">
        <f>IF(F197="",MEDIAN(SalesTbl[Quantity]),F197)</f>
        <v>1</v>
      </c>
    </row>
    <row r="198" spans="1:14" x14ac:dyDescent="0.3">
      <c r="A198" t="s">
        <v>2022</v>
      </c>
      <c r="B198" s="2">
        <v>45904</v>
      </c>
      <c r="C198" t="s">
        <v>1431</v>
      </c>
      <c r="D198" t="s">
        <v>1616</v>
      </c>
      <c r="E198" t="s">
        <v>1807</v>
      </c>
      <c r="F198">
        <v>4</v>
      </c>
      <c r="G198">
        <v>931.26</v>
      </c>
      <c r="H198">
        <v>0.04</v>
      </c>
      <c r="I198" t="s">
        <v>1824</v>
      </c>
      <c r="J198">
        <v>3576.0383999999999</v>
      </c>
      <c r="K198">
        <f>IF(J198="",MEDIAN(SalesTbl[Total_Amount]),J198)</f>
        <v>3576.0383999999999</v>
      </c>
      <c r="L198">
        <f>IF(H198="",MEDIAN(SalesTbl[Discount]),H198)</f>
        <v>0.04</v>
      </c>
      <c r="M198">
        <f>IF(G198="",MEDIAN(SalesTbl[Unit_Price]),G198)</f>
        <v>931.26</v>
      </c>
      <c r="N198">
        <f>IF(F198="",MEDIAN(SalesTbl[Quantity]),F198)</f>
        <v>4</v>
      </c>
    </row>
    <row r="199" spans="1:14" x14ac:dyDescent="0.3">
      <c r="A199" t="s">
        <v>2023</v>
      </c>
      <c r="B199" s="2">
        <v>45227</v>
      </c>
      <c r="C199" t="s">
        <v>461</v>
      </c>
      <c r="D199" t="s">
        <v>1682</v>
      </c>
      <c r="E199" t="s">
        <v>1782</v>
      </c>
      <c r="F199">
        <v>1</v>
      </c>
      <c r="G199">
        <v>620.80999999999995</v>
      </c>
      <c r="H199">
        <v>0.04</v>
      </c>
      <c r="I199" t="s">
        <v>1826</v>
      </c>
      <c r="J199">
        <v>595.97759999999994</v>
      </c>
      <c r="K199">
        <f>IF(J199="",MEDIAN(SalesTbl[Total_Amount]),J199)</f>
        <v>595.97759999999994</v>
      </c>
      <c r="L199">
        <f>IF(H199="",MEDIAN(SalesTbl[Discount]),H199)</f>
        <v>0.04</v>
      </c>
      <c r="M199">
        <f>IF(G199="",MEDIAN(SalesTbl[Unit_Price]),G199)</f>
        <v>620.80999999999995</v>
      </c>
      <c r="N199">
        <f>IF(F199="",MEDIAN(SalesTbl[Quantity]),F199)</f>
        <v>1</v>
      </c>
    </row>
    <row r="200" spans="1:14" x14ac:dyDescent="0.3">
      <c r="A200" t="s">
        <v>2024</v>
      </c>
      <c r="B200" s="2">
        <v>45600</v>
      </c>
      <c r="C200" t="s">
        <v>1386</v>
      </c>
      <c r="D200" t="s">
        <v>1648</v>
      </c>
      <c r="E200" t="s">
        <v>1761</v>
      </c>
      <c r="F200">
        <v>1</v>
      </c>
      <c r="G200">
        <v>823.26</v>
      </c>
      <c r="H200">
        <v>0.27</v>
      </c>
      <c r="I200" t="s">
        <v>1829</v>
      </c>
      <c r="J200">
        <v>600.97979999999995</v>
      </c>
      <c r="K200">
        <f>IF(J200="",MEDIAN(SalesTbl[Total_Amount]),J200)</f>
        <v>600.97979999999995</v>
      </c>
      <c r="L200">
        <f>IF(H200="",MEDIAN(SalesTbl[Discount]),H200)</f>
        <v>0.27</v>
      </c>
      <c r="M200">
        <f>IF(G200="",MEDIAN(SalesTbl[Unit_Price]),G200)</f>
        <v>823.26</v>
      </c>
      <c r="N200">
        <f>IF(F200="",MEDIAN(SalesTbl[Quantity]),F200)</f>
        <v>1</v>
      </c>
    </row>
    <row r="201" spans="1:14" x14ac:dyDescent="0.3">
      <c r="A201" t="s">
        <v>2025</v>
      </c>
      <c r="B201" s="2">
        <v>45646</v>
      </c>
      <c r="C201" t="s">
        <v>150</v>
      </c>
      <c r="D201" t="s">
        <v>1602</v>
      </c>
      <c r="E201" t="s">
        <v>1782</v>
      </c>
      <c r="F201">
        <v>3</v>
      </c>
      <c r="G201">
        <v>681.01</v>
      </c>
      <c r="H201">
        <v>0.27</v>
      </c>
      <c r="I201" t="s">
        <v>1829</v>
      </c>
      <c r="J201">
        <v>1491.4119000000001</v>
      </c>
      <c r="K201">
        <f>IF(J201="",MEDIAN(SalesTbl[Total_Amount]),J201)</f>
        <v>1491.4119000000001</v>
      </c>
      <c r="L201">
        <f>IF(H201="",MEDIAN(SalesTbl[Discount]),H201)</f>
        <v>0.27</v>
      </c>
      <c r="M201">
        <f>IF(G201="",MEDIAN(SalesTbl[Unit_Price]),G201)</f>
        <v>681.01</v>
      </c>
      <c r="N201">
        <f>IF(F201="",MEDIAN(SalesTbl[Quantity]),F201)</f>
        <v>3</v>
      </c>
    </row>
    <row r="202" spans="1:14" x14ac:dyDescent="0.3">
      <c r="A202" t="s">
        <v>2026</v>
      </c>
      <c r="B202" s="2">
        <v>45725</v>
      </c>
      <c r="C202" t="s">
        <v>565</v>
      </c>
      <c r="D202" t="s">
        <v>1660</v>
      </c>
      <c r="E202" t="s">
        <v>1813</v>
      </c>
      <c r="F202">
        <v>4</v>
      </c>
      <c r="G202">
        <v>119.83</v>
      </c>
      <c r="H202">
        <v>0.13</v>
      </c>
      <c r="I202" t="s">
        <v>1824</v>
      </c>
      <c r="J202">
        <v>417.00839999999999</v>
      </c>
      <c r="K202">
        <f>IF(J202="",MEDIAN(SalesTbl[Total_Amount]),J202)</f>
        <v>417.00839999999999</v>
      </c>
      <c r="L202">
        <f>IF(H202="",MEDIAN(SalesTbl[Discount]),H202)</f>
        <v>0.13</v>
      </c>
      <c r="M202">
        <f>IF(G202="",MEDIAN(SalesTbl[Unit_Price]),G202)</f>
        <v>119.83</v>
      </c>
      <c r="N202">
        <f>IF(F202="",MEDIAN(SalesTbl[Quantity]),F202)</f>
        <v>4</v>
      </c>
    </row>
    <row r="203" spans="1:14" x14ac:dyDescent="0.3">
      <c r="A203" t="s">
        <v>2027</v>
      </c>
      <c r="B203" s="2">
        <v>45742</v>
      </c>
      <c r="C203" t="s">
        <v>487</v>
      </c>
      <c r="D203" t="s">
        <v>1704</v>
      </c>
      <c r="E203" t="s">
        <v>1761</v>
      </c>
      <c r="F203">
        <v>1</v>
      </c>
      <c r="G203">
        <v>575.66</v>
      </c>
      <c r="H203">
        <v>0.03</v>
      </c>
      <c r="I203" t="s">
        <v>1826</v>
      </c>
      <c r="J203">
        <v>558.39019999999994</v>
      </c>
      <c r="K203">
        <f>IF(J203="",MEDIAN(SalesTbl[Total_Amount]),J203)</f>
        <v>558.39019999999994</v>
      </c>
      <c r="L203">
        <f>IF(H203="",MEDIAN(SalesTbl[Discount]),H203)</f>
        <v>0.03</v>
      </c>
      <c r="M203">
        <f>IF(G203="",MEDIAN(SalesTbl[Unit_Price]),G203)</f>
        <v>575.66</v>
      </c>
      <c r="N203">
        <f>IF(F203="",MEDIAN(SalesTbl[Quantity]),F203)</f>
        <v>1</v>
      </c>
    </row>
    <row r="204" spans="1:14" x14ac:dyDescent="0.3">
      <c r="A204" t="s">
        <v>2028</v>
      </c>
      <c r="B204" s="2">
        <v>45750</v>
      </c>
      <c r="C204" t="s">
        <v>381</v>
      </c>
      <c r="D204" t="s">
        <v>1644</v>
      </c>
      <c r="E204" t="s">
        <v>1804</v>
      </c>
      <c r="F204">
        <v>1</v>
      </c>
      <c r="G204">
        <v>775.84</v>
      </c>
      <c r="H204">
        <v>0.26</v>
      </c>
      <c r="I204" t="s">
        <v>1824</v>
      </c>
      <c r="J204">
        <v>574.12160000000006</v>
      </c>
      <c r="K204">
        <f>IF(J204="",MEDIAN(SalesTbl[Total_Amount]),J204)</f>
        <v>574.12160000000006</v>
      </c>
      <c r="L204">
        <f>IF(H204="",MEDIAN(SalesTbl[Discount]),H204)</f>
        <v>0.26</v>
      </c>
      <c r="M204">
        <f>IF(G204="",MEDIAN(SalesTbl[Unit_Price]),G204)</f>
        <v>775.84</v>
      </c>
      <c r="N204">
        <f>IF(F204="",MEDIAN(SalesTbl[Quantity]),F204)</f>
        <v>1</v>
      </c>
    </row>
    <row r="205" spans="1:14" x14ac:dyDescent="0.3">
      <c r="A205" t="s">
        <v>2029</v>
      </c>
      <c r="B205" s="2">
        <v>45327</v>
      </c>
      <c r="C205" t="s">
        <v>1455</v>
      </c>
      <c r="D205" t="s">
        <v>1576</v>
      </c>
      <c r="E205" t="s">
        <v>1786</v>
      </c>
      <c r="F205">
        <v>3</v>
      </c>
      <c r="G205">
        <v>318.43</v>
      </c>
      <c r="H205">
        <v>0.05</v>
      </c>
      <c r="I205" t="s">
        <v>1824</v>
      </c>
      <c r="J205">
        <v>907.52549999999997</v>
      </c>
      <c r="K205">
        <f>IF(J205="",MEDIAN(SalesTbl[Total_Amount]),J205)</f>
        <v>907.52549999999997</v>
      </c>
      <c r="L205">
        <f>IF(H205="",MEDIAN(SalesTbl[Discount]),H205)</f>
        <v>0.05</v>
      </c>
      <c r="M205">
        <f>IF(G205="",MEDIAN(SalesTbl[Unit_Price]),G205)</f>
        <v>318.43</v>
      </c>
      <c r="N205">
        <f>IF(F205="",MEDIAN(SalesTbl[Quantity]),F205)</f>
        <v>3</v>
      </c>
    </row>
    <row r="206" spans="1:14" x14ac:dyDescent="0.3">
      <c r="A206" t="s">
        <v>2030</v>
      </c>
      <c r="B206" s="2">
        <v>45465</v>
      </c>
      <c r="C206" t="s">
        <v>97</v>
      </c>
      <c r="D206" t="s">
        <v>1692</v>
      </c>
      <c r="E206" t="s">
        <v>1782</v>
      </c>
      <c r="F206">
        <v>3</v>
      </c>
      <c r="G206">
        <v>141.6</v>
      </c>
      <c r="H206">
        <v>0.08</v>
      </c>
      <c r="I206" t="s">
        <v>1829</v>
      </c>
      <c r="J206">
        <v>390.81599999999997</v>
      </c>
      <c r="K206">
        <f>IF(J206="",MEDIAN(SalesTbl[Total_Amount]),J206)</f>
        <v>390.81599999999997</v>
      </c>
      <c r="L206">
        <f>IF(H206="",MEDIAN(SalesTbl[Discount]),H206)</f>
        <v>0.08</v>
      </c>
      <c r="M206">
        <f>IF(G206="",MEDIAN(SalesTbl[Unit_Price]),G206)</f>
        <v>141.6</v>
      </c>
      <c r="N206">
        <f>IF(F206="",MEDIAN(SalesTbl[Quantity]),F206)</f>
        <v>3</v>
      </c>
    </row>
    <row r="207" spans="1:14" x14ac:dyDescent="0.3">
      <c r="A207" t="s">
        <v>2031</v>
      </c>
      <c r="B207" s="2">
        <v>45883</v>
      </c>
      <c r="C207" t="s">
        <v>1355</v>
      </c>
      <c r="D207" t="s">
        <v>1578</v>
      </c>
      <c r="E207" t="s">
        <v>1813</v>
      </c>
      <c r="F207">
        <v>1</v>
      </c>
      <c r="G207">
        <v>332.82</v>
      </c>
      <c r="H207">
        <v>0.14000000000000001</v>
      </c>
      <c r="I207" t="s">
        <v>1826</v>
      </c>
      <c r="J207">
        <v>286.22519999999997</v>
      </c>
      <c r="K207">
        <f>IF(J207="",MEDIAN(SalesTbl[Total_Amount]),J207)</f>
        <v>286.22519999999997</v>
      </c>
      <c r="L207">
        <f>IF(H207="",MEDIAN(SalesTbl[Discount]),H207)</f>
        <v>0.14000000000000001</v>
      </c>
      <c r="M207">
        <f>IF(G207="",MEDIAN(SalesTbl[Unit_Price]),G207)</f>
        <v>332.82</v>
      </c>
      <c r="N207">
        <f>IF(F207="",MEDIAN(SalesTbl[Quantity]),F207)</f>
        <v>1</v>
      </c>
    </row>
    <row r="208" spans="1:14" x14ac:dyDescent="0.3">
      <c r="A208" t="s">
        <v>2032</v>
      </c>
      <c r="B208" s="2">
        <v>45445</v>
      </c>
      <c r="C208" t="s">
        <v>779</v>
      </c>
      <c r="D208" t="s">
        <v>1728</v>
      </c>
      <c r="E208" t="s">
        <v>1801</v>
      </c>
      <c r="F208">
        <v>4</v>
      </c>
      <c r="G208">
        <v>75.37</v>
      </c>
      <c r="H208">
        <v>0.02</v>
      </c>
      <c r="I208" t="s">
        <v>1829</v>
      </c>
      <c r="J208">
        <v>295.4504</v>
      </c>
      <c r="K208">
        <f>IF(J208="",MEDIAN(SalesTbl[Total_Amount]),J208)</f>
        <v>295.4504</v>
      </c>
      <c r="L208">
        <f>IF(H208="",MEDIAN(SalesTbl[Discount]),H208)</f>
        <v>0.02</v>
      </c>
      <c r="M208">
        <f>IF(G208="",MEDIAN(SalesTbl[Unit_Price]),G208)</f>
        <v>75.37</v>
      </c>
      <c r="N208">
        <f>IF(F208="",MEDIAN(SalesTbl[Quantity]),F208)</f>
        <v>4</v>
      </c>
    </row>
    <row r="209" spans="1:14" x14ac:dyDescent="0.3">
      <c r="A209" t="s">
        <v>2033</v>
      </c>
      <c r="B209" s="2">
        <v>45640</v>
      </c>
      <c r="C209" t="s">
        <v>610</v>
      </c>
      <c r="D209" t="s">
        <v>1580</v>
      </c>
      <c r="E209" t="s">
        <v>1810</v>
      </c>
      <c r="F209">
        <v>3</v>
      </c>
      <c r="G209">
        <v>434.55</v>
      </c>
      <c r="H209">
        <v>0.08</v>
      </c>
      <c r="I209" t="s">
        <v>1829</v>
      </c>
      <c r="J209">
        <v>1199.3579999999999</v>
      </c>
      <c r="K209">
        <f>IF(J209="",MEDIAN(SalesTbl[Total_Amount]),J209)</f>
        <v>1199.3579999999999</v>
      </c>
      <c r="L209">
        <f>IF(H209="",MEDIAN(SalesTbl[Discount]),H209)</f>
        <v>0.08</v>
      </c>
      <c r="M209">
        <f>IF(G209="",MEDIAN(SalesTbl[Unit_Price]),G209)</f>
        <v>434.55</v>
      </c>
      <c r="N209">
        <f>IF(F209="",MEDIAN(SalesTbl[Quantity]),F209)</f>
        <v>3</v>
      </c>
    </row>
    <row r="210" spans="1:14" x14ac:dyDescent="0.3">
      <c r="A210" t="s">
        <v>2034</v>
      </c>
      <c r="B210" s="2">
        <v>45411</v>
      </c>
      <c r="C210" t="s">
        <v>607</v>
      </c>
      <c r="D210" t="s">
        <v>1600</v>
      </c>
      <c r="E210" t="s">
        <v>1799</v>
      </c>
      <c r="F210">
        <v>4</v>
      </c>
      <c r="G210">
        <v>652.28</v>
      </c>
      <c r="H210">
        <v>0.15</v>
      </c>
      <c r="I210" t="s">
        <v>1824</v>
      </c>
      <c r="J210">
        <v>2217.752</v>
      </c>
      <c r="K210">
        <f>IF(J210="",MEDIAN(SalesTbl[Total_Amount]),J210)</f>
        <v>2217.752</v>
      </c>
      <c r="L210">
        <f>IF(H210="",MEDIAN(SalesTbl[Discount]),H210)</f>
        <v>0.15</v>
      </c>
      <c r="M210">
        <f>IF(G210="",MEDIAN(SalesTbl[Unit_Price]),G210)</f>
        <v>652.28</v>
      </c>
      <c r="N210">
        <f>IF(F210="",MEDIAN(SalesTbl[Quantity]),F210)</f>
        <v>4</v>
      </c>
    </row>
    <row r="211" spans="1:14" x14ac:dyDescent="0.3">
      <c r="A211" t="s">
        <v>2035</v>
      </c>
      <c r="B211" s="2">
        <v>45224</v>
      </c>
      <c r="C211" t="s">
        <v>1160</v>
      </c>
      <c r="D211" t="s">
        <v>1700</v>
      </c>
      <c r="E211" t="s">
        <v>1807</v>
      </c>
      <c r="F211">
        <v>3</v>
      </c>
      <c r="G211">
        <v>207.8</v>
      </c>
      <c r="H211">
        <v>0.15</v>
      </c>
      <c r="I211" t="s">
        <v>1824</v>
      </c>
      <c r="J211">
        <v>529.8900000000001</v>
      </c>
      <c r="K211">
        <f>IF(J211="",MEDIAN(SalesTbl[Total_Amount]),J211)</f>
        <v>529.8900000000001</v>
      </c>
      <c r="L211">
        <f>IF(H211="",MEDIAN(SalesTbl[Discount]),H211)</f>
        <v>0.15</v>
      </c>
      <c r="M211">
        <f>IF(G211="",MEDIAN(SalesTbl[Unit_Price]),G211)</f>
        <v>207.8</v>
      </c>
      <c r="N211">
        <f>IF(F211="",MEDIAN(SalesTbl[Quantity]),F211)</f>
        <v>3</v>
      </c>
    </row>
    <row r="212" spans="1:14" x14ac:dyDescent="0.3">
      <c r="A212" t="s">
        <v>2036</v>
      </c>
      <c r="B212" s="2">
        <v>45497</v>
      </c>
      <c r="C212" t="s">
        <v>338</v>
      </c>
      <c r="D212" t="s">
        <v>1670</v>
      </c>
      <c r="E212" t="s">
        <v>1801</v>
      </c>
      <c r="F212">
        <v>4</v>
      </c>
      <c r="G212">
        <v>385.5</v>
      </c>
      <c r="H212">
        <v>0.03</v>
      </c>
      <c r="I212" t="s">
        <v>1826</v>
      </c>
      <c r="J212">
        <v>1495.74</v>
      </c>
      <c r="K212">
        <f>IF(J212="",MEDIAN(SalesTbl[Total_Amount]),J212)</f>
        <v>1495.74</v>
      </c>
      <c r="L212">
        <f>IF(H212="",MEDIAN(SalesTbl[Discount]),H212)</f>
        <v>0.03</v>
      </c>
      <c r="M212">
        <f>IF(G212="",MEDIAN(SalesTbl[Unit_Price]),G212)</f>
        <v>385.5</v>
      </c>
      <c r="N212">
        <f>IF(F212="",MEDIAN(SalesTbl[Quantity]),F212)</f>
        <v>4</v>
      </c>
    </row>
    <row r="213" spans="1:14" x14ac:dyDescent="0.3">
      <c r="A213" t="s">
        <v>2037</v>
      </c>
      <c r="B213" s="2">
        <v>45807</v>
      </c>
      <c r="C213" t="s">
        <v>59</v>
      </c>
      <c r="D213" t="s">
        <v>1678</v>
      </c>
      <c r="E213" t="s">
        <v>1776</v>
      </c>
      <c r="F213">
        <v>3</v>
      </c>
      <c r="G213">
        <v>548.19000000000005</v>
      </c>
      <c r="H213">
        <v>0.12</v>
      </c>
      <c r="I213" t="s">
        <v>1824</v>
      </c>
      <c r="J213">
        <v>1447.2216000000001</v>
      </c>
      <c r="K213">
        <f>IF(J213="",MEDIAN(SalesTbl[Total_Amount]),J213)</f>
        <v>1447.2216000000001</v>
      </c>
      <c r="L213">
        <f>IF(H213="",MEDIAN(SalesTbl[Discount]),H213)</f>
        <v>0.12</v>
      </c>
      <c r="M213">
        <f>IF(G213="",MEDIAN(SalesTbl[Unit_Price]),G213)</f>
        <v>548.19000000000005</v>
      </c>
      <c r="N213">
        <f>IF(F213="",MEDIAN(SalesTbl[Quantity]),F213)</f>
        <v>3</v>
      </c>
    </row>
    <row r="214" spans="1:14" x14ac:dyDescent="0.3">
      <c r="A214" t="s">
        <v>2038</v>
      </c>
      <c r="B214" s="2">
        <v>45942</v>
      </c>
      <c r="C214" t="s">
        <v>1368</v>
      </c>
      <c r="D214" t="s">
        <v>1694</v>
      </c>
      <c r="E214" t="s">
        <v>1786</v>
      </c>
      <c r="F214">
        <v>3</v>
      </c>
      <c r="G214">
        <v>927.6</v>
      </c>
      <c r="H214">
        <v>0.09</v>
      </c>
      <c r="I214" t="s">
        <v>1824</v>
      </c>
      <c r="J214">
        <v>2532.348</v>
      </c>
      <c r="K214">
        <f>IF(J214="",MEDIAN(SalesTbl[Total_Amount]),J214)</f>
        <v>2532.348</v>
      </c>
      <c r="L214">
        <f>IF(H214="",MEDIAN(SalesTbl[Discount]),H214)</f>
        <v>0.09</v>
      </c>
      <c r="M214">
        <f>IF(G214="",MEDIAN(SalesTbl[Unit_Price]),G214)</f>
        <v>927.6</v>
      </c>
      <c r="N214">
        <f>IF(F214="",MEDIAN(SalesTbl[Quantity]),F214)</f>
        <v>3</v>
      </c>
    </row>
    <row r="215" spans="1:14" x14ac:dyDescent="0.3">
      <c r="A215" t="s">
        <v>2039</v>
      </c>
      <c r="B215" s="2">
        <v>45314</v>
      </c>
      <c r="C215" t="s">
        <v>969</v>
      </c>
      <c r="D215" t="s">
        <v>1670</v>
      </c>
      <c r="E215" t="s">
        <v>1766</v>
      </c>
      <c r="F215">
        <v>4</v>
      </c>
      <c r="G215">
        <v>585.04</v>
      </c>
      <c r="H215">
        <v>0.22</v>
      </c>
      <c r="I215" t="s">
        <v>1826</v>
      </c>
      <c r="J215">
        <v>1825.3248000000001</v>
      </c>
      <c r="K215">
        <f>IF(J215="",MEDIAN(SalesTbl[Total_Amount]),J215)</f>
        <v>1825.3248000000001</v>
      </c>
      <c r="L215">
        <f>IF(H215="",MEDIAN(SalesTbl[Discount]),H215)</f>
        <v>0.22</v>
      </c>
      <c r="M215">
        <f>IF(G215="",MEDIAN(SalesTbl[Unit_Price]),G215)</f>
        <v>585.04</v>
      </c>
      <c r="N215">
        <f>IF(F215="",MEDIAN(SalesTbl[Quantity]),F215)</f>
        <v>4</v>
      </c>
    </row>
    <row r="216" spans="1:14" x14ac:dyDescent="0.3">
      <c r="A216" t="s">
        <v>2040</v>
      </c>
      <c r="B216" s="2">
        <v>45943</v>
      </c>
      <c r="C216" t="s">
        <v>651</v>
      </c>
      <c r="D216" t="s">
        <v>1626</v>
      </c>
      <c r="E216" t="s">
        <v>1761</v>
      </c>
      <c r="F216">
        <v>2</v>
      </c>
      <c r="G216">
        <v>999.89</v>
      </c>
      <c r="H216">
        <v>0.09</v>
      </c>
      <c r="I216" t="s">
        <v>1824</v>
      </c>
      <c r="J216">
        <v>1819.7998</v>
      </c>
      <c r="K216">
        <f>IF(J216="",MEDIAN(SalesTbl[Total_Amount]),J216)</f>
        <v>1819.7998</v>
      </c>
      <c r="L216">
        <f>IF(H216="",MEDIAN(SalesTbl[Discount]),H216)</f>
        <v>0.09</v>
      </c>
      <c r="M216">
        <f>IF(G216="",MEDIAN(SalesTbl[Unit_Price]),G216)</f>
        <v>999.89</v>
      </c>
      <c r="N216">
        <f>IF(F216="",MEDIAN(SalesTbl[Quantity]),F216)</f>
        <v>2</v>
      </c>
    </row>
    <row r="217" spans="1:14" x14ac:dyDescent="0.3">
      <c r="A217" t="s">
        <v>2041</v>
      </c>
      <c r="B217" s="2">
        <v>45356</v>
      </c>
      <c r="C217" t="s">
        <v>1371</v>
      </c>
      <c r="D217" t="s">
        <v>1698</v>
      </c>
      <c r="E217" t="s">
        <v>1766</v>
      </c>
      <c r="F217">
        <v>2</v>
      </c>
      <c r="G217">
        <v>848.98</v>
      </c>
      <c r="H217">
        <v>0.04</v>
      </c>
      <c r="I217" t="s">
        <v>1826</v>
      </c>
      <c r="J217">
        <v>1630.0416</v>
      </c>
      <c r="K217">
        <f>IF(J217="",MEDIAN(SalesTbl[Total_Amount]),J217)</f>
        <v>1630.0416</v>
      </c>
      <c r="L217">
        <f>IF(H217="",MEDIAN(SalesTbl[Discount]),H217)</f>
        <v>0.04</v>
      </c>
      <c r="M217">
        <f>IF(G217="",MEDIAN(SalesTbl[Unit_Price]),G217)</f>
        <v>848.98</v>
      </c>
      <c r="N217">
        <f>IF(F217="",MEDIAN(SalesTbl[Quantity]),F217)</f>
        <v>2</v>
      </c>
    </row>
    <row r="218" spans="1:14" x14ac:dyDescent="0.3">
      <c r="A218" t="s">
        <v>2042</v>
      </c>
      <c r="B218" s="2">
        <v>45854</v>
      </c>
      <c r="C218" t="s">
        <v>514</v>
      </c>
      <c r="D218" t="s">
        <v>1668</v>
      </c>
      <c r="E218" t="s">
        <v>1799</v>
      </c>
      <c r="F218">
        <v>3</v>
      </c>
      <c r="G218">
        <v>769.56</v>
      </c>
      <c r="H218">
        <v>0.08</v>
      </c>
      <c r="I218" t="s">
        <v>1824</v>
      </c>
      <c r="J218">
        <v>2123.9856</v>
      </c>
      <c r="K218">
        <f>IF(J218="",MEDIAN(SalesTbl[Total_Amount]),J218)</f>
        <v>2123.9856</v>
      </c>
      <c r="L218">
        <f>IF(H218="",MEDIAN(SalesTbl[Discount]),H218)</f>
        <v>0.08</v>
      </c>
      <c r="M218">
        <f>IF(G218="",MEDIAN(SalesTbl[Unit_Price]),G218)</f>
        <v>769.56</v>
      </c>
      <c r="N218">
        <f>IF(F218="",MEDIAN(SalesTbl[Quantity]),F218)</f>
        <v>3</v>
      </c>
    </row>
    <row r="219" spans="1:14" x14ac:dyDescent="0.3">
      <c r="A219" t="s">
        <v>2043</v>
      </c>
      <c r="B219" s="2">
        <v>45219</v>
      </c>
      <c r="C219" t="s">
        <v>849</v>
      </c>
      <c r="D219" t="s">
        <v>1644</v>
      </c>
      <c r="E219" t="s">
        <v>1797</v>
      </c>
      <c r="F219">
        <v>3</v>
      </c>
      <c r="G219">
        <v>449.88</v>
      </c>
      <c r="H219">
        <v>0.1</v>
      </c>
      <c r="I219" t="s">
        <v>1826</v>
      </c>
      <c r="J219">
        <v>1214.6759999999999</v>
      </c>
      <c r="K219">
        <f>IF(J219="",MEDIAN(SalesTbl[Total_Amount]),J219)</f>
        <v>1214.6759999999999</v>
      </c>
      <c r="L219">
        <f>IF(H219="",MEDIAN(SalesTbl[Discount]),H219)</f>
        <v>0.1</v>
      </c>
      <c r="M219">
        <f>IF(G219="",MEDIAN(SalesTbl[Unit_Price]),G219)</f>
        <v>449.88</v>
      </c>
      <c r="N219">
        <f>IF(F219="",MEDIAN(SalesTbl[Quantity]),F219)</f>
        <v>3</v>
      </c>
    </row>
    <row r="220" spans="1:14" x14ac:dyDescent="0.3">
      <c r="A220" t="s">
        <v>2044</v>
      </c>
      <c r="B220" s="2">
        <v>45447</v>
      </c>
      <c r="C220" t="s">
        <v>788</v>
      </c>
      <c r="D220" t="s">
        <v>1686</v>
      </c>
      <c r="E220" t="s">
        <v>1794</v>
      </c>
      <c r="F220">
        <v>4</v>
      </c>
      <c r="G220">
        <v>383.74</v>
      </c>
      <c r="H220">
        <v>0.01</v>
      </c>
      <c r="I220" t="s">
        <v>1824</v>
      </c>
      <c r="J220">
        <v>1519.6104</v>
      </c>
      <c r="K220">
        <f>IF(J220="",MEDIAN(SalesTbl[Total_Amount]),J220)</f>
        <v>1519.6104</v>
      </c>
      <c r="L220">
        <f>IF(H220="",MEDIAN(SalesTbl[Discount]),H220)</f>
        <v>0.01</v>
      </c>
      <c r="M220">
        <f>IF(G220="",MEDIAN(SalesTbl[Unit_Price]),G220)</f>
        <v>383.74</v>
      </c>
      <c r="N220">
        <f>IF(F220="",MEDIAN(SalesTbl[Quantity]),F220)</f>
        <v>4</v>
      </c>
    </row>
    <row r="221" spans="1:14" x14ac:dyDescent="0.3">
      <c r="A221" t="s">
        <v>2045</v>
      </c>
      <c r="B221" s="2">
        <v>45225</v>
      </c>
      <c r="C221" t="s">
        <v>663</v>
      </c>
      <c r="D221" t="s">
        <v>1664</v>
      </c>
      <c r="E221" t="s">
        <v>1789</v>
      </c>
      <c r="F221">
        <v>4</v>
      </c>
      <c r="G221">
        <v>794.97</v>
      </c>
      <c r="H221">
        <v>0.24</v>
      </c>
      <c r="I221" t="s">
        <v>1826</v>
      </c>
      <c r="J221">
        <v>2416.7087999999999</v>
      </c>
      <c r="K221">
        <f>IF(J221="",MEDIAN(SalesTbl[Total_Amount]),J221)</f>
        <v>2416.7087999999999</v>
      </c>
      <c r="L221">
        <f>IF(H221="",MEDIAN(SalesTbl[Discount]),H221)</f>
        <v>0.24</v>
      </c>
      <c r="M221">
        <f>IF(G221="",MEDIAN(SalesTbl[Unit_Price]),G221)</f>
        <v>794.97</v>
      </c>
      <c r="N221">
        <f>IF(F221="",MEDIAN(SalesTbl[Quantity]),F221)</f>
        <v>4</v>
      </c>
    </row>
    <row r="222" spans="1:14" x14ac:dyDescent="0.3">
      <c r="A222" t="s">
        <v>2046</v>
      </c>
      <c r="B222" s="2">
        <v>45754</v>
      </c>
      <c r="C222" t="s">
        <v>275</v>
      </c>
      <c r="D222" t="s">
        <v>1706</v>
      </c>
      <c r="E222" t="s">
        <v>1773</v>
      </c>
      <c r="F222">
        <v>1</v>
      </c>
      <c r="G222">
        <v>989.63</v>
      </c>
      <c r="H222">
        <v>0.05</v>
      </c>
      <c r="I222" t="s">
        <v>1826</v>
      </c>
      <c r="J222">
        <v>940.1484999999999</v>
      </c>
      <c r="K222">
        <f>IF(J222="",MEDIAN(SalesTbl[Total_Amount]),J222)</f>
        <v>940.1484999999999</v>
      </c>
      <c r="L222">
        <f>IF(H222="",MEDIAN(SalesTbl[Discount]),H222)</f>
        <v>0.05</v>
      </c>
      <c r="M222">
        <f>IF(G222="",MEDIAN(SalesTbl[Unit_Price]),G222)</f>
        <v>989.63</v>
      </c>
      <c r="N222">
        <f>IF(F222="",MEDIAN(SalesTbl[Quantity]),F222)</f>
        <v>1</v>
      </c>
    </row>
    <row r="223" spans="1:14" x14ac:dyDescent="0.3">
      <c r="A223" t="s">
        <v>2047</v>
      </c>
      <c r="B223" s="2">
        <v>45729</v>
      </c>
      <c r="C223" t="s">
        <v>353</v>
      </c>
      <c r="D223" t="s">
        <v>1656</v>
      </c>
      <c r="E223" t="s">
        <v>1752</v>
      </c>
      <c r="F223">
        <v>1</v>
      </c>
      <c r="G223">
        <v>447.16</v>
      </c>
      <c r="H223">
        <v>0.22</v>
      </c>
      <c r="I223" t="s">
        <v>1829</v>
      </c>
      <c r="J223">
        <v>348.78480000000002</v>
      </c>
      <c r="K223">
        <f>IF(J223="",MEDIAN(SalesTbl[Total_Amount]),J223)</f>
        <v>348.78480000000002</v>
      </c>
      <c r="L223">
        <f>IF(H223="",MEDIAN(SalesTbl[Discount]),H223)</f>
        <v>0.22</v>
      </c>
      <c r="M223">
        <f>IF(G223="",MEDIAN(SalesTbl[Unit_Price]),G223)</f>
        <v>447.16</v>
      </c>
      <c r="N223">
        <f>IF(F223="",MEDIAN(SalesTbl[Quantity]),F223)</f>
        <v>1</v>
      </c>
    </row>
    <row r="224" spans="1:14" x14ac:dyDescent="0.3">
      <c r="A224" t="s">
        <v>2048</v>
      </c>
      <c r="B224" s="2">
        <v>45480</v>
      </c>
      <c r="C224" t="s">
        <v>857</v>
      </c>
      <c r="D224" t="s">
        <v>1736</v>
      </c>
      <c r="E224" t="s">
        <v>1776</v>
      </c>
      <c r="F224">
        <v>1</v>
      </c>
      <c r="G224">
        <v>946.9</v>
      </c>
      <c r="H224">
        <v>0.28999999999999998</v>
      </c>
      <c r="I224" t="s">
        <v>1829</v>
      </c>
      <c r="J224">
        <v>672.29899999999998</v>
      </c>
      <c r="K224">
        <f>IF(J224="",MEDIAN(SalesTbl[Total_Amount]),J224)</f>
        <v>672.29899999999998</v>
      </c>
      <c r="L224">
        <f>IF(H224="",MEDIAN(SalesTbl[Discount]),H224)</f>
        <v>0.28999999999999998</v>
      </c>
      <c r="M224">
        <f>IF(G224="",MEDIAN(SalesTbl[Unit_Price]),G224)</f>
        <v>946.9</v>
      </c>
      <c r="N224">
        <f>IF(F224="",MEDIAN(SalesTbl[Quantity]),F224)</f>
        <v>1</v>
      </c>
    </row>
    <row r="225" spans="1:14" x14ac:dyDescent="0.3">
      <c r="A225" t="s">
        <v>2049</v>
      </c>
      <c r="B225" s="2">
        <v>45361</v>
      </c>
      <c r="C225" t="s">
        <v>1521</v>
      </c>
      <c r="D225" t="s">
        <v>1582</v>
      </c>
      <c r="E225" t="s">
        <v>1752</v>
      </c>
      <c r="F225">
        <v>4</v>
      </c>
      <c r="G225">
        <v>469.68</v>
      </c>
      <c r="H225">
        <v>0.19</v>
      </c>
      <c r="I225" t="s">
        <v>1824</v>
      </c>
      <c r="J225">
        <v>1521.7632000000001</v>
      </c>
      <c r="K225">
        <f>IF(J225="",MEDIAN(SalesTbl[Total_Amount]),J225)</f>
        <v>1521.7632000000001</v>
      </c>
      <c r="L225">
        <f>IF(H225="",MEDIAN(SalesTbl[Discount]),H225)</f>
        <v>0.19</v>
      </c>
      <c r="M225">
        <f>IF(G225="",MEDIAN(SalesTbl[Unit_Price]),G225)</f>
        <v>469.68</v>
      </c>
      <c r="N225">
        <f>IF(F225="",MEDIAN(SalesTbl[Quantity]),F225)</f>
        <v>4</v>
      </c>
    </row>
    <row r="226" spans="1:14" x14ac:dyDescent="0.3">
      <c r="A226" t="s">
        <v>2050</v>
      </c>
      <c r="B226" s="2">
        <v>45915</v>
      </c>
      <c r="C226" t="s">
        <v>344</v>
      </c>
      <c r="D226" t="s">
        <v>1604</v>
      </c>
      <c r="E226" t="s">
        <v>1807</v>
      </c>
      <c r="F226">
        <v>4</v>
      </c>
      <c r="G226">
        <v>320.64</v>
      </c>
      <c r="H226">
        <v>0.2</v>
      </c>
      <c r="I226" t="s">
        <v>1829</v>
      </c>
      <c r="J226">
        <v>1026.048</v>
      </c>
      <c r="K226">
        <f>IF(J226="",MEDIAN(SalesTbl[Total_Amount]),J226)</f>
        <v>1026.048</v>
      </c>
      <c r="L226">
        <f>IF(H226="",MEDIAN(SalesTbl[Discount]),H226)</f>
        <v>0.2</v>
      </c>
      <c r="M226">
        <f>IF(G226="",MEDIAN(SalesTbl[Unit_Price]),G226)</f>
        <v>320.64</v>
      </c>
      <c r="N226">
        <f>IF(F226="",MEDIAN(SalesTbl[Quantity]),F226)</f>
        <v>4</v>
      </c>
    </row>
    <row r="227" spans="1:14" x14ac:dyDescent="0.3">
      <c r="A227" t="s">
        <v>2051</v>
      </c>
      <c r="B227" s="2">
        <v>45607</v>
      </c>
      <c r="C227" t="s">
        <v>255</v>
      </c>
      <c r="D227" t="s">
        <v>1578</v>
      </c>
      <c r="E227" t="s">
        <v>1773</v>
      </c>
      <c r="F227">
        <v>1</v>
      </c>
      <c r="G227">
        <v>594.44000000000005</v>
      </c>
      <c r="H227">
        <v>0.21</v>
      </c>
      <c r="I227" t="s">
        <v>1824</v>
      </c>
      <c r="J227">
        <v>469.60759999999999</v>
      </c>
      <c r="K227">
        <f>IF(J227="",MEDIAN(SalesTbl[Total_Amount]),J227)</f>
        <v>469.60759999999999</v>
      </c>
      <c r="L227">
        <f>IF(H227="",MEDIAN(SalesTbl[Discount]),H227)</f>
        <v>0.21</v>
      </c>
      <c r="M227">
        <f>IF(G227="",MEDIAN(SalesTbl[Unit_Price]),G227)</f>
        <v>594.44000000000005</v>
      </c>
      <c r="N227">
        <f>IF(F227="",MEDIAN(SalesTbl[Quantity]),F227)</f>
        <v>1</v>
      </c>
    </row>
    <row r="228" spans="1:14" x14ac:dyDescent="0.3">
      <c r="A228" t="s">
        <v>2052</v>
      </c>
      <c r="B228" s="2">
        <v>45666</v>
      </c>
      <c r="C228" t="s">
        <v>849</v>
      </c>
      <c r="D228" t="s">
        <v>1720</v>
      </c>
      <c r="E228" t="s">
        <v>1782</v>
      </c>
      <c r="F228">
        <v>3</v>
      </c>
      <c r="G228">
        <v>91.7</v>
      </c>
      <c r="H228">
        <v>0.08</v>
      </c>
      <c r="I228" t="s">
        <v>1829</v>
      </c>
      <c r="J228">
        <v>253.09200000000001</v>
      </c>
      <c r="K228">
        <f>IF(J228="",MEDIAN(SalesTbl[Total_Amount]),J228)</f>
        <v>253.09200000000001</v>
      </c>
      <c r="L228">
        <f>IF(H228="",MEDIAN(SalesTbl[Discount]),H228)</f>
        <v>0.08</v>
      </c>
      <c r="M228">
        <f>IF(G228="",MEDIAN(SalesTbl[Unit_Price]),G228)</f>
        <v>91.7</v>
      </c>
      <c r="N228">
        <f>IF(F228="",MEDIAN(SalesTbl[Quantity]),F228)</f>
        <v>3</v>
      </c>
    </row>
    <row r="229" spans="1:14" x14ac:dyDescent="0.3">
      <c r="A229" t="s">
        <v>2053</v>
      </c>
      <c r="B229" s="2">
        <v>45406</v>
      </c>
      <c r="C229" t="s">
        <v>1533</v>
      </c>
      <c r="D229" t="s">
        <v>1672</v>
      </c>
      <c r="E229" t="s">
        <v>1794</v>
      </c>
      <c r="F229">
        <v>3</v>
      </c>
      <c r="G229">
        <v>741.33</v>
      </c>
      <c r="H229">
        <v>0.03</v>
      </c>
      <c r="I229" t="s">
        <v>1824</v>
      </c>
      <c r="J229">
        <v>2157.2703000000001</v>
      </c>
      <c r="K229">
        <f>IF(J229="",MEDIAN(SalesTbl[Total_Amount]),J229)</f>
        <v>2157.2703000000001</v>
      </c>
      <c r="L229">
        <f>IF(H229="",MEDIAN(SalesTbl[Discount]),H229)</f>
        <v>0.03</v>
      </c>
      <c r="M229">
        <f>IF(G229="",MEDIAN(SalesTbl[Unit_Price]),G229)</f>
        <v>741.33</v>
      </c>
      <c r="N229">
        <f>IF(F229="",MEDIAN(SalesTbl[Quantity]),F229)</f>
        <v>3</v>
      </c>
    </row>
    <row r="230" spans="1:14" x14ac:dyDescent="0.3">
      <c r="A230" t="s">
        <v>2054</v>
      </c>
      <c r="B230" s="2">
        <v>45284</v>
      </c>
      <c r="C230" t="s">
        <v>378</v>
      </c>
      <c r="D230" t="s">
        <v>1580</v>
      </c>
      <c r="E230" t="s">
        <v>1813</v>
      </c>
      <c r="F230">
        <v>1</v>
      </c>
      <c r="G230">
        <v>922.78</v>
      </c>
      <c r="H230">
        <v>0.28999999999999998</v>
      </c>
      <c r="I230" t="s">
        <v>1829</v>
      </c>
      <c r="J230">
        <v>655.17379999999991</v>
      </c>
      <c r="K230">
        <f>IF(J230="",MEDIAN(SalesTbl[Total_Amount]),J230)</f>
        <v>655.17379999999991</v>
      </c>
      <c r="L230">
        <f>IF(H230="",MEDIAN(SalesTbl[Discount]),H230)</f>
        <v>0.28999999999999998</v>
      </c>
      <c r="M230">
        <f>IF(G230="",MEDIAN(SalesTbl[Unit_Price]),G230)</f>
        <v>922.78</v>
      </c>
      <c r="N230">
        <f>IF(F230="",MEDIAN(SalesTbl[Quantity]),F230)</f>
        <v>1</v>
      </c>
    </row>
    <row r="231" spans="1:14" x14ac:dyDescent="0.3">
      <c r="A231" t="s">
        <v>2055</v>
      </c>
      <c r="B231" s="2">
        <v>45348</v>
      </c>
      <c r="C231" t="s">
        <v>481</v>
      </c>
      <c r="D231" t="s">
        <v>1562</v>
      </c>
      <c r="E231" t="s">
        <v>1804</v>
      </c>
      <c r="F231">
        <v>1</v>
      </c>
      <c r="G231">
        <v>394.35</v>
      </c>
      <c r="H231">
        <v>0.09</v>
      </c>
      <c r="I231" t="s">
        <v>1826</v>
      </c>
      <c r="J231">
        <v>358.85849999999999</v>
      </c>
      <c r="K231">
        <f>IF(J231="",MEDIAN(SalesTbl[Total_Amount]),J231)</f>
        <v>358.85849999999999</v>
      </c>
      <c r="L231">
        <f>IF(H231="",MEDIAN(SalesTbl[Discount]),H231)</f>
        <v>0.09</v>
      </c>
      <c r="M231">
        <f>IF(G231="",MEDIAN(SalesTbl[Unit_Price]),G231)</f>
        <v>394.35</v>
      </c>
      <c r="N231">
        <f>IF(F231="",MEDIAN(SalesTbl[Quantity]),F231)</f>
        <v>1</v>
      </c>
    </row>
    <row r="232" spans="1:14" x14ac:dyDescent="0.3">
      <c r="A232" t="s">
        <v>2056</v>
      </c>
      <c r="B232" s="2">
        <v>45676</v>
      </c>
      <c r="C232" t="s">
        <v>188</v>
      </c>
      <c r="D232" t="s">
        <v>1678</v>
      </c>
      <c r="E232" t="s">
        <v>1792</v>
      </c>
      <c r="F232">
        <v>2</v>
      </c>
      <c r="G232">
        <v>703.95</v>
      </c>
      <c r="H232">
        <v>0.03</v>
      </c>
      <c r="I232" t="s">
        <v>1824</v>
      </c>
      <c r="J232">
        <v>1365.663</v>
      </c>
      <c r="K232">
        <f>IF(J232="",MEDIAN(SalesTbl[Total_Amount]),J232)</f>
        <v>1365.663</v>
      </c>
      <c r="L232">
        <f>IF(H232="",MEDIAN(SalesTbl[Discount]),H232)</f>
        <v>0.03</v>
      </c>
      <c r="M232">
        <f>IF(G232="",MEDIAN(SalesTbl[Unit_Price]),G232)</f>
        <v>703.95</v>
      </c>
      <c r="N232">
        <f>IF(F232="",MEDIAN(SalesTbl[Quantity]),F232)</f>
        <v>2</v>
      </c>
    </row>
    <row r="233" spans="1:14" x14ac:dyDescent="0.3">
      <c r="A233" t="s">
        <v>2057</v>
      </c>
      <c r="B233" s="2">
        <v>45863</v>
      </c>
      <c r="C233" t="s">
        <v>875</v>
      </c>
      <c r="D233" t="s">
        <v>1576</v>
      </c>
      <c r="E233" t="s">
        <v>1752</v>
      </c>
      <c r="F233">
        <v>4</v>
      </c>
      <c r="G233">
        <v>452.67</v>
      </c>
      <c r="H233">
        <v>0.28000000000000003</v>
      </c>
      <c r="I233" t="s">
        <v>1826</v>
      </c>
      <c r="J233">
        <v>1303.6895999999999</v>
      </c>
      <c r="K233">
        <f>IF(J233="",MEDIAN(SalesTbl[Total_Amount]),J233)</f>
        <v>1303.6895999999999</v>
      </c>
      <c r="L233">
        <f>IF(H233="",MEDIAN(SalesTbl[Discount]),H233)</f>
        <v>0.28000000000000003</v>
      </c>
      <c r="M233">
        <f>IF(G233="",MEDIAN(SalesTbl[Unit_Price]),G233)</f>
        <v>452.67</v>
      </c>
      <c r="N233">
        <f>IF(F233="",MEDIAN(SalesTbl[Quantity]),F233)</f>
        <v>4</v>
      </c>
    </row>
    <row r="234" spans="1:14" x14ac:dyDescent="0.3">
      <c r="A234" t="s">
        <v>2058</v>
      </c>
      <c r="B234" s="2">
        <v>45409</v>
      </c>
      <c r="C234" t="s">
        <v>499</v>
      </c>
      <c r="D234" t="s">
        <v>1562</v>
      </c>
      <c r="E234" t="s">
        <v>1779</v>
      </c>
      <c r="F234">
        <v>2</v>
      </c>
      <c r="G234">
        <v>377.3</v>
      </c>
      <c r="H234">
        <v>0.15</v>
      </c>
      <c r="I234" t="s">
        <v>1826</v>
      </c>
      <c r="J234">
        <v>641.41</v>
      </c>
      <c r="K234">
        <f>IF(J234="",MEDIAN(SalesTbl[Total_Amount]),J234)</f>
        <v>641.41</v>
      </c>
      <c r="L234">
        <f>IF(H234="",MEDIAN(SalesTbl[Discount]),H234)</f>
        <v>0.15</v>
      </c>
      <c r="M234">
        <f>IF(G234="",MEDIAN(SalesTbl[Unit_Price]),G234)</f>
        <v>377.3</v>
      </c>
      <c r="N234">
        <f>IF(F234="",MEDIAN(SalesTbl[Quantity]),F234)</f>
        <v>2</v>
      </c>
    </row>
    <row r="235" spans="1:14" x14ac:dyDescent="0.3">
      <c r="A235" t="s">
        <v>2059</v>
      </c>
      <c r="B235" s="2">
        <v>45880</v>
      </c>
      <c r="C235" t="s">
        <v>52</v>
      </c>
      <c r="D235" t="s">
        <v>1696</v>
      </c>
      <c r="E235" t="s">
        <v>1779</v>
      </c>
      <c r="F235">
        <v>2</v>
      </c>
      <c r="G235">
        <v>130.47999999999999</v>
      </c>
      <c r="H235">
        <v>0.23</v>
      </c>
      <c r="I235" t="s">
        <v>1826</v>
      </c>
      <c r="J235">
        <v>200.9392</v>
      </c>
      <c r="K235">
        <f>IF(J235="",MEDIAN(SalesTbl[Total_Amount]),J235)</f>
        <v>200.9392</v>
      </c>
      <c r="L235">
        <f>IF(H235="",MEDIAN(SalesTbl[Discount]),H235)</f>
        <v>0.23</v>
      </c>
      <c r="M235">
        <f>IF(G235="",MEDIAN(SalesTbl[Unit_Price]),G235)</f>
        <v>130.47999999999999</v>
      </c>
      <c r="N235">
        <f>IF(F235="",MEDIAN(SalesTbl[Quantity]),F235)</f>
        <v>2</v>
      </c>
    </row>
    <row r="236" spans="1:14" x14ac:dyDescent="0.3">
      <c r="A236" t="s">
        <v>2060</v>
      </c>
      <c r="B236" s="2">
        <v>45731</v>
      </c>
      <c r="C236" t="s">
        <v>1053</v>
      </c>
      <c r="D236" t="s">
        <v>1736</v>
      </c>
      <c r="E236" t="s">
        <v>1794</v>
      </c>
      <c r="F236">
        <v>1</v>
      </c>
      <c r="G236">
        <v>809.45</v>
      </c>
      <c r="H236">
        <v>0.09</v>
      </c>
      <c r="I236" t="s">
        <v>1829</v>
      </c>
      <c r="J236">
        <v>736.59950000000003</v>
      </c>
      <c r="K236">
        <f>IF(J236="",MEDIAN(SalesTbl[Total_Amount]),J236)</f>
        <v>736.59950000000003</v>
      </c>
      <c r="L236">
        <f>IF(H236="",MEDIAN(SalesTbl[Discount]),H236)</f>
        <v>0.09</v>
      </c>
      <c r="M236">
        <f>IF(G236="",MEDIAN(SalesTbl[Unit_Price]),G236)</f>
        <v>809.45</v>
      </c>
      <c r="N236">
        <f>IF(F236="",MEDIAN(SalesTbl[Quantity]),F236)</f>
        <v>1</v>
      </c>
    </row>
    <row r="237" spans="1:14" x14ac:dyDescent="0.3">
      <c r="A237" t="s">
        <v>2061</v>
      </c>
      <c r="B237" s="2">
        <v>45671</v>
      </c>
      <c r="C237" t="s">
        <v>44</v>
      </c>
      <c r="D237" t="s">
        <v>1638</v>
      </c>
      <c r="E237" t="s">
        <v>1786</v>
      </c>
      <c r="F237">
        <v>3</v>
      </c>
      <c r="G237">
        <v>499.12</v>
      </c>
      <c r="H237">
        <v>0.05</v>
      </c>
      <c r="I237" t="s">
        <v>1826</v>
      </c>
      <c r="J237">
        <v>1422.492</v>
      </c>
      <c r="K237">
        <f>IF(J237="",MEDIAN(SalesTbl[Total_Amount]),J237)</f>
        <v>1422.492</v>
      </c>
      <c r="L237">
        <f>IF(H237="",MEDIAN(SalesTbl[Discount]),H237)</f>
        <v>0.05</v>
      </c>
      <c r="M237">
        <f>IF(G237="",MEDIAN(SalesTbl[Unit_Price]),G237)</f>
        <v>499.12</v>
      </c>
      <c r="N237">
        <f>IF(F237="",MEDIAN(SalesTbl[Quantity]),F237)</f>
        <v>3</v>
      </c>
    </row>
    <row r="238" spans="1:14" x14ac:dyDescent="0.3">
      <c r="A238" t="s">
        <v>2062</v>
      </c>
      <c r="B238" s="2">
        <v>45809</v>
      </c>
      <c r="C238" t="s">
        <v>562</v>
      </c>
      <c r="D238" t="s">
        <v>1684</v>
      </c>
      <c r="E238" t="s">
        <v>1766</v>
      </c>
      <c r="F238">
        <v>2</v>
      </c>
      <c r="G238">
        <v>894.58</v>
      </c>
      <c r="H238">
        <v>0.25</v>
      </c>
      <c r="I238" t="s">
        <v>1824</v>
      </c>
      <c r="J238">
        <v>1341.87</v>
      </c>
      <c r="K238">
        <f>IF(J238="",MEDIAN(SalesTbl[Total_Amount]),J238)</f>
        <v>1341.87</v>
      </c>
      <c r="L238">
        <f>IF(H238="",MEDIAN(SalesTbl[Discount]),H238)</f>
        <v>0.25</v>
      </c>
      <c r="M238">
        <f>IF(G238="",MEDIAN(SalesTbl[Unit_Price]),G238)</f>
        <v>894.58</v>
      </c>
      <c r="N238">
        <f>IF(F238="",MEDIAN(SalesTbl[Quantity]),F238)</f>
        <v>2</v>
      </c>
    </row>
    <row r="239" spans="1:14" x14ac:dyDescent="0.3">
      <c r="A239" t="s">
        <v>2063</v>
      </c>
      <c r="B239" s="2">
        <v>45559</v>
      </c>
      <c r="C239" t="s">
        <v>1518</v>
      </c>
      <c r="D239" t="s">
        <v>1698</v>
      </c>
      <c r="E239" t="s">
        <v>1786</v>
      </c>
      <c r="F239">
        <v>4</v>
      </c>
      <c r="G239">
        <v>578.39</v>
      </c>
      <c r="H239">
        <v>0.01</v>
      </c>
      <c r="I239" t="s">
        <v>1824</v>
      </c>
      <c r="J239">
        <v>2290.4243999999999</v>
      </c>
      <c r="K239">
        <f>IF(J239="",MEDIAN(SalesTbl[Total_Amount]),J239)</f>
        <v>2290.4243999999999</v>
      </c>
      <c r="L239">
        <f>IF(H239="",MEDIAN(SalesTbl[Discount]),H239)</f>
        <v>0.01</v>
      </c>
      <c r="M239">
        <f>IF(G239="",MEDIAN(SalesTbl[Unit_Price]),G239)</f>
        <v>578.39</v>
      </c>
      <c r="N239">
        <f>IF(F239="",MEDIAN(SalesTbl[Quantity]),F239)</f>
        <v>4</v>
      </c>
    </row>
    <row r="240" spans="1:14" x14ac:dyDescent="0.3">
      <c r="A240" t="s">
        <v>2064</v>
      </c>
      <c r="B240" s="2">
        <v>45253</v>
      </c>
      <c r="C240" t="s">
        <v>461</v>
      </c>
      <c r="D240" t="s">
        <v>1630</v>
      </c>
      <c r="E240" t="s">
        <v>1807</v>
      </c>
      <c r="F240">
        <v>4</v>
      </c>
      <c r="G240">
        <v>982.45</v>
      </c>
      <c r="H240">
        <v>0.2</v>
      </c>
      <c r="I240" t="s">
        <v>1826</v>
      </c>
      <c r="J240">
        <v>3143.84</v>
      </c>
      <c r="K240">
        <f>IF(J240="",MEDIAN(SalesTbl[Total_Amount]),J240)</f>
        <v>3143.84</v>
      </c>
      <c r="L240">
        <f>IF(H240="",MEDIAN(SalesTbl[Discount]),H240)</f>
        <v>0.2</v>
      </c>
      <c r="M240">
        <f>IF(G240="",MEDIAN(SalesTbl[Unit_Price]),G240)</f>
        <v>982.45</v>
      </c>
      <c r="N240">
        <f>IF(F240="",MEDIAN(SalesTbl[Quantity]),F240)</f>
        <v>4</v>
      </c>
    </row>
    <row r="241" spans="1:14" x14ac:dyDescent="0.3">
      <c r="A241" t="s">
        <v>2065</v>
      </c>
      <c r="B241" s="2">
        <v>45861</v>
      </c>
      <c r="C241" t="s">
        <v>702</v>
      </c>
      <c r="D241" t="s">
        <v>1744</v>
      </c>
      <c r="E241" t="s">
        <v>1813</v>
      </c>
      <c r="F241">
        <v>1</v>
      </c>
      <c r="G241">
        <v>549.52</v>
      </c>
      <c r="H241">
        <v>0.1</v>
      </c>
      <c r="I241" t="s">
        <v>1826</v>
      </c>
      <c r="J241">
        <v>494.56799999999998</v>
      </c>
      <c r="K241">
        <f>IF(J241="",MEDIAN(SalesTbl[Total_Amount]),J241)</f>
        <v>494.56799999999998</v>
      </c>
      <c r="L241">
        <f>IF(H241="",MEDIAN(SalesTbl[Discount]),H241)</f>
        <v>0.1</v>
      </c>
      <c r="M241">
        <f>IF(G241="",MEDIAN(SalesTbl[Unit_Price]),G241)</f>
        <v>549.52</v>
      </c>
      <c r="N241">
        <f>IF(F241="",MEDIAN(SalesTbl[Quantity]),F241)</f>
        <v>1</v>
      </c>
    </row>
    <row r="242" spans="1:14" x14ac:dyDescent="0.3">
      <c r="A242" t="s">
        <v>2066</v>
      </c>
      <c r="B242" s="2">
        <v>45917</v>
      </c>
      <c r="C242" t="s">
        <v>127</v>
      </c>
      <c r="D242" t="s">
        <v>1732</v>
      </c>
      <c r="E242" t="s">
        <v>1810</v>
      </c>
      <c r="F242">
        <v>2</v>
      </c>
      <c r="G242">
        <v>239.92</v>
      </c>
      <c r="H242">
        <v>0.16</v>
      </c>
      <c r="I242" t="s">
        <v>1824</v>
      </c>
      <c r="J242">
        <v>403.06560000000002</v>
      </c>
      <c r="K242">
        <f>IF(J242="",MEDIAN(SalesTbl[Total_Amount]),J242)</f>
        <v>403.06560000000002</v>
      </c>
      <c r="L242">
        <f>IF(H242="",MEDIAN(SalesTbl[Discount]),H242)</f>
        <v>0.16</v>
      </c>
      <c r="M242">
        <f>IF(G242="",MEDIAN(SalesTbl[Unit_Price]),G242)</f>
        <v>239.92</v>
      </c>
      <c r="N242">
        <f>IF(F242="",MEDIAN(SalesTbl[Quantity]),F242)</f>
        <v>2</v>
      </c>
    </row>
    <row r="243" spans="1:14" x14ac:dyDescent="0.3">
      <c r="A243" t="s">
        <v>2067</v>
      </c>
      <c r="B243" s="2">
        <v>45754</v>
      </c>
      <c r="C243" t="s">
        <v>1466</v>
      </c>
      <c r="D243" t="s">
        <v>1732</v>
      </c>
      <c r="E243" t="s">
        <v>1776</v>
      </c>
      <c r="F243">
        <v>2</v>
      </c>
      <c r="G243">
        <v>878.05</v>
      </c>
      <c r="H243">
        <v>0.11</v>
      </c>
      <c r="I243" t="s">
        <v>1826</v>
      </c>
      <c r="J243">
        <v>1562.9290000000001</v>
      </c>
      <c r="K243">
        <f>IF(J243="",MEDIAN(SalesTbl[Total_Amount]),J243)</f>
        <v>1562.9290000000001</v>
      </c>
      <c r="L243">
        <f>IF(H243="",MEDIAN(SalesTbl[Discount]),H243)</f>
        <v>0.11</v>
      </c>
      <c r="M243">
        <f>IF(G243="",MEDIAN(SalesTbl[Unit_Price]),G243)</f>
        <v>878.05</v>
      </c>
      <c r="N243">
        <f>IF(F243="",MEDIAN(SalesTbl[Quantity]),F243)</f>
        <v>2</v>
      </c>
    </row>
    <row r="244" spans="1:14" x14ac:dyDescent="0.3">
      <c r="A244" t="s">
        <v>2068</v>
      </c>
      <c r="B244" s="2">
        <v>45312</v>
      </c>
      <c r="C244" t="s">
        <v>1023</v>
      </c>
      <c r="D244" t="s">
        <v>1546</v>
      </c>
      <c r="E244" t="s">
        <v>1786</v>
      </c>
      <c r="F244">
        <v>3</v>
      </c>
      <c r="G244">
        <v>546.96</v>
      </c>
      <c r="H244">
        <v>0.19</v>
      </c>
      <c r="I244" t="s">
        <v>1824</v>
      </c>
      <c r="J244">
        <v>1329.1128000000001</v>
      </c>
      <c r="K244">
        <f>IF(J244="",MEDIAN(SalesTbl[Total_Amount]),J244)</f>
        <v>1329.1128000000001</v>
      </c>
      <c r="L244">
        <f>IF(H244="",MEDIAN(SalesTbl[Discount]),H244)</f>
        <v>0.19</v>
      </c>
      <c r="M244">
        <f>IF(G244="",MEDIAN(SalesTbl[Unit_Price]),G244)</f>
        <v>546.96</v>
      </c>
      <c r="N244">
        <f>IF(F244="",MEDIAN(SalesTbl[Quantity]),F244)</f>
        <v>3</v>
      </c>
    </row>
    <row r="245" spans="1:14" x14ac:dyDescent="0.3">
      <c r="A245" t="s">
        <v>2069</v>
      </c>
      <c r="B245" s="2">
        <v>45480</v>
      </c>
      <c r="C245" t="s">
        <v>1139</v>
      </c>
      <c r="D245" t="s">
        <v>1582</v>
      </c>
      <c r="E245" t="s">
        <v>1789</v>
      </c>
      <c r="F245">
        <v>2</v>
      </c>
      <c r="G245">
        <v>71.77</v>
      </c>
      <c r="H245">
        <v>0.22</v>
      </c>
      <c r="I245" t="s">
        <v>1824</v>
      </c>
      <c r="J245">
        <v>111.96120000000001</v>
      </c>
      <c r="K245">
        <f>IF(J245="",MEDIAN(SalesTbl[Total_Amount]),J245)</f>
        <v>111.96120000000001</v>
      </c>
      <c r="L245">
        <f>IF(H245="",MEDIAN(SalesTbl[Discount]),H245)</f>
        <v>0.22</v>
      </c>
      <c r="M245">
        <f>IF(G245="",MEDIAN(SalesTbl[Unit_Price]),G245)</f>
        <v>71.77</v>
      </c>
      <c r="N245">
        <f>IF(F245="",MEDIAN(SalesTbl[Quantity]),F245)</f>
        <v>2</v>
      </c>
    </row>
    <row r="246" spans="1:14" x14ac:dyDescent="0.3">
      <c r="A246" t="s">
        <v>2070</v>
      </c>
      <c r="B246" s="2">
        <v>45780</v>
      </c>
      <c r="C246" t="s">
        <v>654</v>
      </c>
      <c r="D246" t="s">
        <v>1596</v>
      </c>
      <c r="E246" t="s">
        <v>1757</v>
      </c>
      <c r="F246">
        <v>2</v>
      </c>
      <c r="G246">
        <v>679.86</v>
      </c>
      <c r="H246">
        <v>0.22</v>
      </c>
      <c r="I246" t="s">
        <v>1829</v>
      </c>
      <c r="J246">
        <v>1060.5816</v>
      </c>
      <c r="K246">
        <f>IF(J246="",MEDIAN(SalesTbl[Total_Amount]),J246)</f>
        <v>1060.5816</v>
      </c>
      <c r="L246">
        <f>IF(H246="",MEDIAN(SalesTbl[Discount]),H246)</f>
        <v>0.22</v>
      </c>
      <c r="M246">
        <f>IF(G246="",MEDIAN(SalesTbl[Unit_Price]),G246)</f>
        <v>679.86</v>
      </c>
      <c r="N246">
        <f>IF(F246="",MEDIAN(SalesTbl[Quantity]),F246)</f>
        <v>2</v>
      </c>
    </row>
    <row r="247" spans="1:14" x14ac:dyDescent="0.3">
      <c r="A247" t="s">
        <v>2071</v>
      </c>
      <c r="B247" s="2">
        <v>45349</v>
      </c>
      <c r="C247" t="s">
        <v>1428</v>
      </c>
      <c r="D247" t="s">
        <v>1618</v>
      </c>
      <c r="E247" t="s">
        <v>1807</v>
      </c>
      <c r="F247">
        <v>1</v>
      </c>
      <c r="G247">
        <v>222.94</v>
      </c>
      <c r="H247">
        <v>0.19</v>
      </c>
      <c r="I247" t="s">
        <v>1824</v>
      </c>
      <c r="J247">
        <v>180.5814</v>
      </c>
      <c r="K247">
        <f>IF(J247="",MEDIAN(SalesTbl[Total_Amount]),J247)</f>
        <v>180.5814</v>
      </c>
      <c r="L247">
        <f>IF(H247="",MEDIAN(SalesTbl[Discount]),H247)</f>
        <v>0.19</v>
      </c>
      <c r="M247">
        <f>IF(G247="",MEDIAN(SalesTbl[Unit_Price]),G247)</f>
        <v>222.94</v>
      </c>
      <c r="N247">
        <f>IF(F247="",MEDIAN(SalesTbl[Quantity]),F247)</f>
        <v>1</v>
      </c>
    </row>
    <row r="248" spans="1:14" x14ac:dyDescent="0.3">
      <c r="A248" t="s">
        <v>2072</v>
      </c>
      <c r="B248" s="2">
        <v>45846</v>
      </c>
      <c r="C248" t="s">
        <v>1080</v>
      </c>
      <c r="D248" t="s">
        <v>1618</v>
      </c>
      <c r="E248" t="s">
        <v>1761</v>
      </c>
      <c r="F248">
        <v>2</v>
      </c>
      <c r="G248">
        <v>355.3</v>
      </c>
      <c r="I248" t="s">
        <v>1826</v>
      </c>
      <c r="J248">
        <v>589.798</v>
      </c>
      <c r="K248">
        <f>IF(J248="",MEDIAN(SalesTbl[Total_Amount]),J248)</f>
        <v>589.798</v>
      </c>
      <c r="L248">
        <f>IF(H248="",MEDIAN(SalesTbl[Discount]),H248)</f>
        <v>0.14000000000000001</v>
      </c>
      <c r="M248">
        <f>IF(G248="",MEDIAN(SalesTbl[Unit_Price]),G248)</f>
        <v>355.3</v>
      </c>
      <c r="N248">
        <f>IF(F248="",MEDIAN(SalesTbl[Quantity]),F248)</f>
        <v>2</v>
      </c>
    </row>
    <row r="249" spans="1:14" x14ac:dyDescent="0.3">
      <c r="A249" t="s">
        <v>2073</v>
      </c>
      <c r="B249" s="2">
        <v>45729</v>
      </c>
      <c r="C249" t="s">
        <v>1349</v>
      </c>
      <c r="D249" t="s">
        <v>1726</v>
      </c>
      <c r="E249" t="s">
        <v>1813</v>
      </c>
      <c r="F249">
        <v>4</v>
      </c>
      <c r="G249">
        <v>611.29999999999995</v>
      </c>
      <c r="H249">
        <v>0.11</v>
      </c>
      <c r="I249" t="s">
        <v>1826</v>
      </c>
      <c r="J249">
        <v>2176.2280000000001</v>
      </c>
      <c r="K249">
        <f>IF(J249="",MEDIAN(SalesTbl[Total_Amount]),J249)</f>
        <v>2176.2280000000001</v>
      </c>
      <c r="L249">
        <f>IF(H249="",MEDIAN(SalesTbl[Discount]),H249)</f>
        <v>0.11</v>
      </c>
      <c r="M249">
        <f>IF(G249="",MEDIAN(SalesTbl[Unit_Price]),G249)</f>
        <v>611.29999999999995</v>
      </c>
      <c r="N249">
        <f>IF(F249="",MEDIAN(SalesTbl[Quantity]),F249)</f>
        <v>4</v>
      </c>
    </row>
    <row r="250" spans="1:14" x14ac:dyDescent="0.3">
      <c r="A250" t="s">
        <v>2074</v>
      </c>
      <c r="B250" s="2">
        <v>45768</v>
      </c>
      <c r="C250" t="s">
        <v>301</v>
      </c>
      <c r="D250" t="s">
        <v>1543</v>
      </c>
      <c r="E250" t="s">
        <v>1782</v>
      </c>
      <c r="F250">
        <v>4</v>
      </c>
      <c r="G250">
        <v>849.21</v>
      </c>
      <c r="H250">
        <v>7.0000000000000007E-2</v>
      </c>
      <c r="I250" t="s">
        <v>1824</v>
      </c>
      <c r="J250">
        <v>3159.0612000000001</v>
      </c>
      <c r="K250">
        <f>IF(J250="",MEDIAN(SalesTbl[Total_Amount]),J250)</f>
        <v>3159.0612000000001</v>
      </c>
      <c r="L250">
        <f>IF(H250="",MEDIAN(SalesTbl[Discount]),H250)</f>
        <v>7.0000000000000007E-2</v>
      </c>
      <c r="M250">
        <f>IF(G250="",MEDIAN(SalesTbl[Unit_Price]),G250)</f>
        <v>849.21</v>
      </c>
      <c r="N250">
        <f>IF(F250="",MEDIAN(SalesTbl[Quantity]),F250)</f>
        <v>4</v>
      </c>
    </row>
    <row r="251" spans="1:14" x14ac:dyDescent="0.3">
      <c r="A251" t="s">
        <v>2075</v>
      </c>
      <c r="B251" s="2">
        <v>45606</v>
      </c>
      <c r="C251" t="s">
        <v>100</v>
      </c>
      <c r="D251" t="s">
        <v>1632</v>
      </c>
      <c r="E251" t="s">
        <v>1779</v>
      </c>
      <c r="F251">
        <v>3</v>
      </c>
      <c r="G251">
        <v>553.12</v>
      </c>
      <c r="H251">
        <v>0.28000000000000003</v>
      </c>
      <c r="I251" t="s">
        <v>1829</v>
      </c>
      <c r="J251">
        <v>1194.7392</v>
      </c>
      <c r="K251">
        <f>IF(J251="",MEDIAN(SalesTbl[Total_Amount]),J251)</f>
        <v>1194.7392</v>
      </c>
      <c r="L251">
        <f>IF(H251="",MEDIAN(SalesTbl[Discount]),H251)</f>
        <v>0.28000000000000003</v>
      </c>
      <c r="M251">
        <f>IF(G251="",MEDIAN(SalesTbl[Unit_Price]),G251)</f>
        <v>553.12</v>
      </c>
      <c r="N251">
        <f>IF(F251="",MEDIAN(SalesTbl[Quantity]),F251)</f>
        <v>3</v>
      </c>
    </row>
    <row r="252" spans="1:14" x14ac:dyDescent="0.3">
      <c r="A252" t="s">
        <v>2076</v>
      </c>
      <c r="B252" s="2">
        <v>45513</v>
      </c>
      <c r="C252" t="s">
        <v>449</v>
      </c>
      <c r="D252" t="s">
        <v>1730</v>
      </c>
      <c r="E252" t="s">
        <v>1786</v>
      </c>
      <c r="F252">
        <v>2</v>
      </c>
      <c r="G252">
        <v>903.08</v>
      </c>
      <c r="H252">
        <v>0.18</v>
      </c>
      <c r="I252" t="s">
        <v>1829</v>
      </c>
      <c r="J252">
        <v>1481.0512000000001</v>
      </c>
      <c r="K252">
        <f>IF(J252="",MEDIAN(SalesTbl[Total_Amount]),J252)</f>
        <v>1481.0512000000001</v>
      </c>
      <c r="L252">
        <f>IF(H252="",MEDIAN(SalesTbl[Discount]),H252)</f>
        <v>0.18</v>
      </c>
      <c r="M252">
        <f>IF(G252="",MEDIAN(SalesTbl[Unit_Price]),G252)</f>
        <v>903.08</v>
      </c>
      <c r="N252">
        <f>IF(F252="",MEDIAN(SalesTbl[Quantity]),F252)</f>
        <v>2</v>
      </c>
    </row>
    <row r="253" spans="1:14" x14ac:dyDescent="0.3">
      <c r="A253" t="s">
        <v>2077</v>
      </c>
      <c r="B253" s="2">
        <v>45356</v>
      </c>
      <c r="C253" t="s">
        <v>1492</v>
      </c>
      <c r="D253" t="s">
        <v>1580</v>
      </c>
      <c r="E253" t="s">
        <v>1792</v>
      </c>
      <c r="F253">
        <v>4</v>
      </c>
      <c r="G253">
        <v>640.23</v>
      </c>
      <c r="H253">
        <v>0.06</v>
      </c>
      <c r="I253" t="s">
        <v>1829</v>
      </c>
      <c r="J253">
        <v>2407.2647999999999</v>
      </c>
      <c r="K253">
        <f>IF(J253="",MEDIAN(SalesTbl[Total_Amount]),J253)</f>
        <v>2407.2647999999999</v>
      </c>
      <c r="L253">
        <f>IF(H253="",MEDIAN(SalesTbl[Discount]),H253)</f>
        <v>0.06</v>
      </c>
      <c r="M253">
        <f>IF(G253="",MEDIAN(SalesTbl[Unit_Price]),G253)</f>
        <v>640.23</v>
      </c>
      <c r="N253">
        <f>IF(F253="",MEDIAN(SalesTbl[Quantity]),F253)</f>
        <v>4</v>
      </c>
    </row>
    <row r="254" spans="1:14" x14ac:dyDescent="0.3">
      <c r="A254" t="s">
        <v>2078</v>
      </c>
      <c r="B254" s="2">
        <v>45925</v>
      </c>
      <c r="C254" t="s">
        <v>1389</v>
      </c>
      <c r="D254" t="s">
        <v>1590</v>
      </c>
      <c r="E254" t="s">
        <v>1776</v>
      </c>
      <c r="F254">
        <v>1</v>
      </c>
      <c r="G254">
        <v>518</v>
      </c>
      <c r="H254">
        <v>0.25</v>
      </c>
      <c r="I254" t="s">
        <v>1824</v>
      </c>
      <c r="J254">
        <v>388.5</v>
      </c>
      <c r="K254">
        <f>IF(J254="",MEDIAN(SalesTbl[Total_Amount]),J254)</f>
        <v>388.5</v>
      </c>
      <c r="L254">
        <f>IF(H254="",MEDIAN(SalesTbl[Discount]),H254)</f>
        <v>0.25</v>
      </c>
      <c r="M254">
        <f>IF(G254="",MEDIAN(SalesTbl[Unit_Price]),G254)</f>
        <v>518</v>
      </c>
      <c r="N254">
        <f>IF(F254="",MEDIAN(SalesTbl[Quantity]),F254)</f>
        <v>1</v>
      </c>
    </row>
    <row r="255" spans="1:14" x14ac:dyDescent="0.3">
      <c r="A255" t="s">
        <v>2079</v>
      </c>
      <c r="B255" s="2">
        <v>45876</v>
      </c>
      <c r="C255" t="s">
        <v>770</v>
      </c>
      <c r="D255" t="s">
        <v>1676</v>
      </c>
      <c r="E255" t="s">
        <v>1769</v>
      </c>
      <c r="F255">
        <v>4</v>
      </c>
      <c r="G255">
        <v>779.25</v>
      </c>
      <c r="H255">
        <v>0.25</v>
      </c>
      <c r="I255" t="s">
        <v>1824</v>
      </c>
      <c r="J255">
        <v>2337.75</v>
      </c>
      <c r="K255">
        <f>IF(J255="",MEDIAN(SalesTbl[Total_Amount]),J255)</f>
        <v>2337.75</v>
      </c>
      <c r="L255">
        <f>IF(H255="",MEDIAN(SalesTbl[Discount]),H255)</f>
        <v>0.25</v>
      </c>
      <c r="M255">
        <f>IF(G255="",MEDIAN(SalesTbl[Unit_Price]),G255)</f>
        <v>779.25</v>
      </c>
      <c r="N255">
        <f>IF(F255="",MEDIAN(SalesTbl[Quantity]),F255)</f>
        <v>4</v>
      </c>
    </row>
    <row r="256" spans="1:14" x14ac:dyDescent="0.3">
      <c r="A256" t="s">
        <v>2080</v>
      </c>
      <c r="B256" s="2">
        <v>45338</v>
      </c>
      <c r="C256" t="s">
        <v>298</v>
      </c>
      <c r="D256" t="s">
        <v>1714</v>
      </c>
      <c r="E256" t="s">
        <v>1779</v>
      </c>
      <c r="F256">
        <v>2</v>
      </c>
      <c r="G256">
        <v>467.75</v>
      </c>
      <c r="H256">
        <v>0.26</v>
      </c>
      <c r="I256" t="s">
        <v>1824</v>
      </c>
      <c r="J256">
        <v>692.27</v>
      </c>
      <c r="K256">
        <f>IF(J256="",MEDIAN(SalesTbl[Total_Amount]),J256)</f>
        <v>692.27</v>
      </c>
      <c r="L256">
        <f>IF(H256="",MEDIAN(SalesTbl[Discount]),H256)</f>
        <v>0.26</v>
      </c>
      <c r="M256">
        <f>IF(G256="",MEDIAN(SalesTbl[Unit_Price]),G256)</f>
        <v>467.75</v>
      </c>
      <c r="N256">
        <f>IF(F256="",MEDIAN(SalesTbl[Quantity]),F256)</f>
        <v>2</v>
      </c>
    </row>
    <row r="257" spans="1:14" x14ac:dyDescent="0.3">
      <c r="A257" t="s">
        <v>2081</v>
      </c>
      <c r="B257" s="2">
        <v>45746</v>
      </c>
      <c r="C257" t="s">
        <v>172</v>
      </c>
      <c r="D257" t="s">
        <v>1728</v>
      </c>
      <c r="E257" t="s">
        <v>1810</v>
      </c>
      <c r="F257">
        <v>3</v>
      </c>
      <c r="H257">
        <v>0.06</v>
      </c>
      <c r="I257" t="s">
        <v>1824</v>
      </c>
      <c r="J257">
        <v>315.24779999999998</v>
      </c>
      <c r="K257">
        <f>IF(J257="",MEDIAN(SalesTbl[Total_Amount]),J257)</f>
        <v>315.24779999999998</v>
      </c>
      <c r="L257">
        <f>IF(H257="",MEDIAN(SalesTbl[Discount]),H257)</f>
        <v>0.06</v>
      </c>
      <c r="M257">
        <f>IF(G257="",MEDIAN(SalesTbl[Unit_Price]),G257)</f>
        <v>527.90499999999997</v>
      </c>
      <c r="N257">
        <f>IF(F257="",MEDIAN(SalesTbl[Quantity]),F257)</f>
        <v>3</v>
      </c>
    </row>
    <row r="258" spans="1:14" x14ac:dyDescent="0.3">
      <c r="A258" t="s">
        <v>2082</v>
      </c>
      <c r="B258" s="2">
        <v>45706</v>
      </c>
      <c r="C258" t="s">
        <v>1452</v>
      </c>
      <c r="D258" t="s">
        <v>1622</v>
      </c>
      <c r="E258" t="s">
        <v>1752</v>
      </c>
      <c r="F258">
        <v>4</v>
      </c>
      <c r="G258">
        <v>747.01</v>
      </c>
      <c r="H258">
        <v>0.13</v>
      </c>
      <c r="I258" t="s">
        <v>1826</v>
      </c>
      <c r="J258">
        <v>2599.5947999999999</v>
      </c>
      <c r="K258">
        <f>IF(J258="",MEDIAN(SalesTbl[Total_Amount]),J258)</f>
        <v>2599.5947999999999</v>
      </c>
      <c r="L258">
        <f>IF(H258="",MEDIAN(SalesTbl[Discount]),H258)</f>
        <v>0.13</v>
      </c>
      <c r="M258">
        <f>IF(G258="",MEDIAN(SalesTbl[Unit_Price]),G258)</f>
        <v>747.01</v>
      </c>
      <c r="N258">
        <f>IF(F258="",MEDIAN(SalesTbl[Quantity]),F258)</f>
        <v>4</v>
      </c>
    </row>
    <row r="259" spans="1:14" x14ac:dyDescent="0.3">
      <c r="A259" t="s">
        <v>2083</v>
      </c>
      <c r="B259" s="2">
        <v>45717</v>
      </c>
      <c r="C259" t="s">
        <v>63</v>
      </c>
      <c r="D259" t="s">
        <v>1594</v>
      </c>
      <c r="E259" t="s">
        <v>1766</v>
      </c>
      <c r="F259">
        <v>3</v>
      </c>
      <c r="G259">
        <v>610.24</v>
      </c>
      <c r="H259">
        <v>0.17</v>
      </c>
      <c r="I259" t="s">
        <v>1829</v>
      </c>
      <c r="J259">
        <v>1519.4975999999999</v>
      </c>
      <c r="K259">
        <f>IF(J259="",MEDIAN(SalesTbl[Total_Amount]),J259)</f>
        <v>1519.4975999999999</v>
      </c>
      <c r="L259">
        <f>IF(H259="",MEDIAN(SalesTbl[Discount]),H259)</f>
        <v>0.17</v>
      </c>
      <c r="M259">
        <f>IF(G259="",MEDIAN(SalesTbl[Unit_Price]),G259)</f>
        <v>610.24</v>
      </c>
      <c r="N259">
        <f>IF(F259="",MEDIAN(SalesTbl[Quantity]),F259)</f>
        <v>3</v>
      </c>
    </row>
    <row r="260" spans="1:14" x14ac:dyDescent="0.3">
      <c r="A260" t="s">
        <v>2084</v>
      </c>
      <c r="B260" s="2">
        <v>45300</v>
      </c>
      <c r="C260" t="s">
        <v>464</v>
      </c>
      <c r="D260" t="s">
        <v>1696</v>
      </c>
      <c r="E260" t="s">
        <v>1782</v>
      </c>
      <c r="F260">
        <v>1</v>
      </c>
      <c r="G260">
        <v>872.12</v>
      </c>
      <c r="H260">
        <v>7.0000000000000007E-2</v>
      </c>
      <c r="I260" t="s">
        <v>1826</v>
      </c>
      <c r="J260">
        <v>811.07159999999999</v>
      </c>
      <c r="K260">
        <f>IF(J260="",MEDIAN(SalesTbl[Total_Amount]),J260)</f>
        <v>811.07159999999999</v>
      </c>
      <c r="L260">
        <f>IF(H260="",MEDIAN(SalesTbl[Discount]),H260)</f>
        <v>7.0000000000000007E-2</v>
      </c>
      <c r="M260">
        <f>IF(G260="",MEDIAN(SalesTbl[Unit_Price]),G260)</f>
        <v>872.12</v>
      </c>
      <c r="N260">
        <f>IF(F260="",MEDIAN(SalesTbl[Quantity]),F260)</f>
        <v>1</v>
      </c>
    </row>
    <row r="261" spans="1:14" x14ac:dyDescent="0.3">
      <c r="A261" t="s">
        <v>2085</v>
      </c>
      <c r="B261" s="2">
        <v>45773</v>
      </c>
      <c r="C261" t="s">
        <v>794</v>
      </c>
      <c r="D261" t="s">
        <v>1568</v>
      </c>
      <c r="E261" t="s">
        <v>1757</v>
      </c>
      <c r="F261">
        <v>1</v>
      </c>
      <c r="G261">
        <v>406.79</v>
      </c>
      <c r="H261">
        <v>0.03</v>
      </c>
      <c r="I261" t="s">
        <v>1829</v>
      </c>
      <c r="J261">
        <v>394.58629999999999</v>
      </c>
      <c r="K261">
        <f>IF(J261="",MEDIAN(SalesTbl[Total_Amount]),J261)</f>
        <v>394.58629999999999</v>
      </c>
      <c r="L261">
        <f>IF(H261="",MEDIAN(SalesTbl[Discount]),H261)</f>
        <v>0.03</v>
      </c>
      <c r="M261">
        <f>IF(G261="",MEDIAN(SalesTbl[Unit_Price]),G261)</f>
        <v>406.79</v>
      </c>
      <c r="N261">
        <f>IF(F261="",MEDIAN(SalesTbl[Quantity]),F261)</f>
        <v>1</v>
      </c>
    </row>
    <row r="262" spans="1:14" x14ac:dyDescent="0.3">
      <c r="A262" t="s">
        <v>2086</v>
      </c>
      <c r="B262" s="2">
        <v>45497</v>
      </c>
      <c r="C262" t="s">
        <v>366</v>
      </c>
      <c r="D262" t="s">
        <v>1656</v>
      </c>
      <c r="E262" t="s">
        <v>1799</v>
      </c>
      <c r="F262">
        <v>1</v>
      </c>
      <c r="G262">
        <v>606.01</v>
      </c>
      <c r="H262">
        <v>0.04</v>
      </c>
      <c r="I262" t="s">
        <v>1826</v>
      </c>
      <c r="J262">
        <v>581.76959999999997</v>
      </c>
      <c r="K262">
        <f>IF(J262="",MEDIAN(SalesTbl[Total_Amount]),J262)</f>
        <v>581.76959999999997</v>
      </c>
      <c r="L262">
        <f>IF(H262="",MEDIAN(SalesTbl[Discount]),H262)</f>
        <v>0.04</v>
      </c>
      <c r="M262">
        <f>IF(G262="",MEDIAN(SalesTbl[Unit_Price]),G262)</f>
        <v>606.01</v>
      </c>
      <c r="N262">
        <f>IF(F262="",MEDIAN(SalesTbl[Quantity]),F262)</f>
        <v>1</v>
      </c>
    </row>
    <row r="263" spans="1:14" x14ac:dyDescent="0.3">
      <c r="A263" t="s">
        <v>2087</v>
      </c>
      <c r="B263" s="2">
        <v>45742</v>
      </c>
      <c r="C263" t="s">
        <v>1047</v>
      </c>
      <c r="D263" t="s">
        <v>1582</v>
      </c>
      <c r="E263" t="s">
        <v>1773</v>
      </c>
      <c r="F263">
        <v>4</v>
      </c>
      <c r="G263">
        <v>322.58</v>
      </c>
      <c r="H263">
        <v>0.06</v>
      </c>
      <c r="I263" t="s">
        <v>1824</v>
      </c>
      <c r="J263">
        <v>1212.9007999999999</v>
      </c>
      <c r="K263">
        <f>IF(J263="",MEDIAN(SalesTbl[Total_Amount]),J263)</f>
        <v>1212.9007999999999</v>
      </c>
      <c r="L263">
        <f>IF(H263="",MEDIAN(SalesTbl[Discount]),H263)</f>
        <v>0.06</v>
      </c>
      <c r="M263">
        <f>IF(G263="",MEDIAN(SalesTbl[Unit_Price]),G263)</f>
        <v>322.58</v>
      </c>
      <c r="N263">
        <f>IF(F263="",MEDIAN(SalesTbl[Quantity]),F263)</f>
        <v>4</v>
      </c>
    </row>
    <row r="264" spans="1:14" x14ac:dyDescent="0.3">
      <c r="A264" t="s">
        <v>2088</v>
      </c>
      <c r="B264" s="2">
        <v>45713</v>
      </c>
      <c r="C264" t="s">
        <v>681</v>
      </c>
      <c r="D264" t="s">
        <v>1702</v>
      </c>
      <c r="E264" t="s">
        <v>1810</v>
      </c>
      <c r="F264">
        <v>4</v>
      </c>
      <c r="G264">
        <v>463.17</v>
      </c>
      <c r="H264">
        <v>0.06</v>
      </c>
      <c r="I264" t="s">
        <v>1826</v>
      </c>
      <c r="J264">
        <v>1741.5192</v>
      </c>
      <c r="K264">
        <f>IF(J264="",MEDIAN(SalesTbl[Total_Amount]),J264)</f>
        <v>1741.5192</v>
      </c>
      <c r="L264">
        <f>IF(H264="",MEDIAN(SalesTbl[Discount]),H264)</f>
        <v>0.06</v>
      </c>
      <c r="M264">
        <f>IF(G264="",MEDIAN(SalesTbl[Unit_Price]),G264)</f>
        <v>463.17</v>
      </c>
      <c r="N264">
        <f>IF(F264="",MEDIAN(SalesTbl[Quantity]),F264)</f>
        <v>4</v>
      </c>
    </row>
    <row r="265" spans="1:14" x14ac:dyDescent="0.3">
      <c r="A265" t="s">
        <v>2089</v>
      </c>
      <c r="B265" s="2">
        <v>45826</v>
      </c>
      <c r="C265" t="s">
        <v>896</v>
      </c>
      <c r="D265" t="s">
        <v>1598</v>
      </c>
      <c r="E265" t="s">
        <v>1779</v>
      </c>
      <c r="F265">
        <v>4</v>
      </c>
      <c r="G265">
        <v>285.82</v>
      </c>
      <c r="H265">
        <v>0.18</v>
      </c>
      <c r="I265" t="s">
        <v>1826</v>
      </c>
      <c r="J265">
        <v>937.4896</v>
      </c>
      <c r="K265">
        <f>IF(J265="",MEDIAN(SalesTbl[Total_Amount]),J265)</f>
        <v>937.4896</v>
      </c>
      <c r="L265">
        <f>IF(H265="",MEDIAN(SalesTbl[Discount]),H265)</f>
        <v>0.18</v>
      </c>
      <c r="M265">
        <f>IF(G265="",MEDIAN(SalesTbl[Unit_Price]),G265)</f>
        <v>285.82</v>
      </c>
      <c r="N265">
        <f>IF(F265="",MEDIAN(SalesTbl[Quantity]),F265)</f>
        <v>4</v>
      </c>
    </row>
    <row r="266" spans="1:14" x14ac:dyDescent="0.3">
      <c r="A266" t="s">
        <v>2090</v>
      </c>
      <c r="B266" s="2">
        <v>45648</v>
      </c>
      <c r="C266" t="s">
        <v>1472</v>
      </c>
      <c r="D266" t="s">
        <v>1622</v>
      </c>
      <c r="E266" t="s">
        <v>1792</v>
      </c>
      <c r="F266">
        <v>3</v>
      </c>
      <c r="G266">
        <v>995.38</v>
      </c>
      <c r="H266">
        <v>0.1</v>
      </c>
      <c r="I266" t="s">
        <v>1826</v>
      </c>
      <c r="J266">
        <v>2687.5259999999998</v>
      </c>
      <c r="K266">
        <f>IF(J266="",MEDIAN(SalesTbl[Total_Amount]),J266)</f>
        <v>2687.5259999999998</v>
      </c>
      <c r="L266">
        <f>IF(H266="",MEDIAN(SalesTbl[Discount]),H266)</f>
        <v>0.1</v>
      </c>
      <c r="M266">
        <f>IF(G266="",MEDIAN(SalesTbl[Unit_Price]),G266)</f>
        <v>995.38</v>
      </c>
      <c r="N266">
        <f>IF(F266="",MEDIAN(SalesTbl[Quantity]),F266)</f>
        <v>3</v>
      </c>
    </row>
    <row r="267" spans="1:14" x14ac:dyDescent="0.3">
      <c r="A267" t="s">
        <v>2091</v>
      </c>
      <c r="B267" s="2">
        <v>45836</v>
      </c>
      <c r="C267" t="s">
        <v>478</v>
      </c>
      <c r="D267" t="s">
        <v>1672</v>
      </c>
      <c r="E267" t="s">
        <v>1782</v>
      </c>
      <c r="F267">
        <v>1</v>
      </c>
      <c r="G267">
        <v>329.31</v>
      </c>
      <c r="H267">
        <v>0.09</v>
      </c>
      <c r="I267" t="s">
        <v>1824</v>
      </c>
      <c r="J267">
        <v>299.6721</v>
      </c>
      <c r="K267">
        <f>IF(J267="",MEDIAN(SalesTbl[Total_Amount]),J267)</f>
        <v>299.6721</v>
      </c>
      <c r="L267">
        <f>IF(H267="",MEDIAN(SalesTbl[Discount]),H267)</f>
        <v>0.09</v>
      </c>
      <c r="M267">
        <f>IF(G267="",MEDIAN(SalesTbl[Unit_Price]),G267)</f>
        <v>329.31</v>
      </c>
      <c r="N267">
        <f>IF(F267="",MEDIAN(SalesTbl[Quantity]),F267)</f>
        <v>1</v>
      </c>
    </row>
    <row r="268" spans="1:14" x14ac:dyDescent="0.3">
      <c r="A268" t="s">
        <v>2092</v>
      </c>
      <c r="B268" s="2">
        <v>45437</v>
      </c>
      <c r="C268" t="s">
        <v>1343</v>
      </c>
      <c r="D268" t="s">
        <v>1642</v>
      </c>
      <c r="E268" t="s">
        <v>1804</v>
      </c>
      <c r="F268">
        <v>3</v>
      </c>
      <c r="G268">
        <v>64.2</v>
      </c>
      <c r="H268">
        <v>0.08</v>
      </c>
      <c r="I268" t="s">
        <v>1829</v>
      </c>
      <c r="J268">
        <v>177.19200000000001</v>
      </c>
      <c r="K268">
        <f>IF(J268="",MEDIAN(SalesTbl[Total_Amount]),J268)</f>
        <v>177.19200000000001</v>
      </c>
      <c r="L268">
        <f>IF(H268="",MEDIAN(SalesTbl[Discount]),H268)</f>
        <v>0.08</v>
      </c>
      <c r="M268">
        <f>IF(G268="",MEDIAN(SalesTbl[Unit_Price]),G268)</f>
        <v>64.2</v>
      </c>
      <c r="N268">
        <f>IF(F268="",MEDIAN(SalesTbl[Quantity]),F268)</f>
        <v>3</v>
      </c>
    </row>
    <row r="269" spans="1:14" x14ac:dyDescent="0.3">
      <c r="A269" t="s">
        <v>2093</v>
      </c>
      <c r="B269" s="2">
        <v>45807</v>
      </c>
      <c r="C269" t="s">
        <v>411</v>
      </c>
      <c r="D269" t="s">
        <v>1570</v>
      </c>
      <c r="E269" t="s">
        <v>1797</v>
      </c>
      <c r="F269">
        <v>3</v>
      </c>
      <c r="G269">
        <v>697.13</v>
      </c>
      <c r="H269">
        <v>0.25</v>
      </c>
      <c r="I269" t="s">
        <v>1829</v>
      </c>
      <c r="J269">
        <v>1568.5425</v>
      </c>
      <c r="K269">
        <f>IF(J269="",MEDIAN(SalesTbl[Total_Amount]),J269)</f>
        <v>1568.5425</v>
      </c>
      <c r="L269">
        <f>IF(H269="",MEDIAN(SalesTbl[Discount]),H269)</f>
        <v>0.25</v>
      </c>
      <c r="M269">
        <f>IF(G269="",MEDIAN(SalesTbl[Unit_Price]),G269)</f>
        <v>697.13</v>
      </c>
      <c r="N269">
        <f>IF(F269="",MEDIAN(SalesTbl[Quantity]),F269)</f>
        <v>3</v>
      </c>
    </row>
    <row r="270" spans="1:14" x14ac:dyDescent="0.3">
      <c r="A270" t="s">
        <v>2094</v>
      </c>
      <c r="B270" s="2">
        <v>45555</v>
      </c>
      <c r="C270" t="s">
        <v>1263</v>
      </c>
      <c r="D270" t="s">
        <v>1565</v>
      </c>
      <c r="E270" t="s">
        <v>1773</v>
      </c>
      <c r="F270">
        <v>3</v>
      </c>
      <c r="G270">
        <v>134.30000000000001</v>
      </c>
      <c r="H270">
        <v>0.14000000000000001</v>
      </c>
      <c r="I270" t="s">
        <v>1824</v>
      </c>
      <c r="J270">
        <v>346.49400000000003</v>
      </c>
      <c r="K270">
        <f>IF(J270="",MEDIAN(SalesTbl[Total_Amount]),J270)</f>
        <v>346.49400000000003</v>
      </c>
      <c r="L270">
        <f>IF(H270="",MEDIAN(SalesTbl[Discount]),H270)</f>
        <v>0.14000000000000001</v>
      </c>
      <c r="M270">
        <f>IF(G270="",MEDIAN(SalesTbl[Unit_Price]),G270)</f>
        <v>134.30000000000001</v>
      </c>
      <c r="N270">
        <f>IF(F270="",MEDIAN(SalesTbl[Quantity]),F270)</f>
        <v>3</v>
      </c>
    </row>
    <row r="271" spans="1:14" x14ac:dyDescent="0.3">
      <c r="A271" t="s">
        <v>2095</v>
      </c>
      <c r="B271" s="2">
        <v>45803</v>
      </c>
      <c r="C271" t="s">
        <v>711</v>
      </c>
      <c r="D271" t="s">
        <v>1716</v>
      </c>
      <c r="E271" t="s">
        <v>1797</v>
      </c>
      <c r="F271">
        <v>1</v>
      </c>
      <c r="G271">
        <v>520.92999999999995</v>
      </c>
      <c r="H271">
        <v>0.15</v>
      </c>
      <c r="I271" t="s">
        <v>1824</v>
      </c>
      <c r="J271">
        <v>442.79050000000001</v>
      </c>
      <c r="K271">
        <f>IF(J271="",MEDIAN(SalesTbl[Total_Amount]),J271)</f>
        <v>442.79050000000001</v>
      </c>
      <c r="L271">
        <f>IF(H271="",MEDIAN(SalesTbl[Discount]),H271)</f>
        <v>0.15</v>
      </c>
      <c r="M271">
        <f>IF(G271="",MEDIAN(SalesTbl[Unit_Price]),G271)</f>
        <v>520.92999999999995</v>
      </c>
      <c r="N271">
        <f>IF(F271="",MEDIAN(SalesTbl[Quantity]),F271)</f>
        <v>1</v>
      </c>
    </row>
    <row r="272" spans="1:14" x14ac:dyDescent="0.3">
      <c r="A272" t="s">
        <v>2096</v>
      </c>
      <c r="B272" s="2">
        <v>45735</v>
      </c>
      <c r="C272" t="s">
        <v>360</v>
      </c>
      <c r="D272" t="s">
        <v>1644</v>
      </c>
      <c r="E272" t="s">
        <v>1813</v>
      </c>
      <c r="F272">
        <v>3</v>
      </c>
      <c r="G272">
        <v>807.95</v>
      </c>
      <c r="H272">
        <v>0.1</v>
      </c>
      <c r="I272" t="s">
        <v>1826</v>
      </c>
      <c r="J272">
        <v>2181.4650000000011</v>
      </c>
      <c r="K272">
        <f>IF(J272="",MEDIAN(SalesTbl[Total_Amount]),J272)</f>
        <v>2181.4650000000011</v>
      </c>
      <c r="L272">
        <f>IF(H272="",MEDIAN(SalesTbl[Discount]),H272)</f>
        <v>0.1</v>
      </c>
      <c r="M272">
        <f>IF(G272="",MEDIAN(SalesTbl[Unit_Price]),G272)</f>
        <v>807.95</v>
      </c>
      <c r="N272">
        <f>IF(F272="",MEDIAN(SalesTbl[Quantity]),F272)</f>
        <v>3</v>
      </c>
    </row>
    <row r="273" spans="1:14" x14ac:dyDescent="0.3">
      <c r="A273" t="s">
        <v>2097</v>
      </c>
      <c r="B273" s="2">
        <v>45750</v>
      </c>
      <c r="C273" t="s">
        <v>458</v>
      </c>
      <c r="D273" t="s">
        <v>1624</v>
      </c>
      <c r="E273" t="s">
        <v>1776</v>
      </c>
      <c r="F273">
        <v>4</v>
      </c>
      <c r="G273">
        <v>766.03</v>
      </c>
      <c r="H273">
        <v>0.28999999999999998</v>
      </c>
      <c r="I273" t="s">
        <v>1826</v>
      </c>
      <c r="J273">
        <v>2175.5252</v>
      </c>
      <c r="K273">
        <f>IF(J273="",MEDIAN(SalesTbl[Total_Amount]),J273)</f>
        <v>2175.5252</v>
      </c>
      <c r="L273">
        <f>IF(H273="",MEDIAN(SalesTbl[Discount]),H273)</f>
        <v>0.28999999999999998</v>
      </c>
      <c r="M273">
        <f>IF(G273="",MEDIAN(SalesTbl[Unit_Price]),G273)</f>
        <v>766.03</v>
      </c>
      <c r="N273">
        <f>IF(F273="",MEDIAN(SalesTbl[Quantity]),F273)</f>
        <v>4</v>
      </c>
    </row>
    <row r="274" spans="1:14" x14ac:dyDescent="0.3">
      <c r="A274" t="s">
        <v>2098</v>
      </c>
      <c r="B274" s="2">
        <v>45693</v>
      </c>
      <c r="C274" t="s">
        <v>134</v>
      </c>
      <c r="D274" t="s">
        <v>1662</v>
      </c>
      <c r="E274" t="s">
        <v>1782</v>
      </c>
      <c r="F274">
        <v>3</v>
      </c>
      <c r="G274">
        <v>545.1</v>
      </c>
      <c r="H274">
        <v>0.08</v>
      </c>
      <c r="I274" t="s">
        <v>1829</v>
      </c>
      <c r="J274">
        <v>1504.4760000000001</v>
      </c>
      <c r="K274">
        <f>IF(J274="",MEDIAN(SalesTbl[Total_Amount]),J274)</f>
        <v>1504.4760000000001</v>
      </c>
      <c r="L274">
        <f>IF(H274="",MEDIAN(SalesTbl[Discount]),H274)</f>
        <v>0.08</v>
      </c>
      <c r="M274">
        <f>IF(G274="",MEDIAN(SalesTbl[Unit_Price]),G274)</f>
        <v>545.1</v>
      </c>
      <c r="N274">
        <f>IF(F274="",MEDIAN(SalesTbl[Quantity]),F274)</f>
        <v>3</v>
      </c>
    </row>
    <row r="275" spans="1:14" x14ac:dyDescent="0.3">
      <c r="A275" t="s">
        <v>2099</v>
      </c>
      <c r="B275" s="2">
        <v>45667</v>
      </c>
      <c r="C275" t="s">
        <v>984</v>
      </c>
      <c r="D275" t="s">
        <v>1678</v>
      </c>
      <c r="E275" t="s">
        <v>1779</v>
      </c>
      <c r="F275">
        <v>1</v>
      </c>
      <c r="G275">
        <v>203.61</v>
      </c>
      <c r="H275">
        <v>0.24</v>
      </c>
      <c r="I275" t="s">
        <v>1829</v>
      </c>
      <c r="J275">
        <v>154.74359999999999</v>
      </c>
      <c r="K275">
        <f>IF(J275="",MEDIAN(SalesTbl[Total_Amount]),J275)</f>
        <v>154.74359999999999</v>
      </c>
      <c r="L275">
        <f>IF(H275="",MEDIAN(SalesTbl[Discount]),H275)</f>
        <v>0.24</v>
      </c>
      <c r="M275">
        <f>IF(G275="",MEDIAN(SalesTbl[Unit_Price]),G275)</f>
        <v>203.61</v>
      </c>
      <c r="N275">
        <f>IF(F275="",MEDIAN(SalesTbl[Quantity]),F275)</f>
        <v>1</v>
      </c>
    </row>
    <row r="276" spans="1:14" x14ac:dyDescent="0.3">
      <c r="A276" t="s">
        <v>2100</v>
      </c>
      <c r="B276" s="2">
        <v>45316</v>
      </c>
      <c r="C276" t="s">
        <v>1343</v>
      </c>
      <c r="D276" t="s">
        <v>1742</v>
      </c>
      <c r="E276" t="s">
        <v>1801</v>
      </c>
      <c r="F276">
        <v>4</v>
      </c>
      <c r="G276">
        <v>493.8</v>
      </c>
      <c r="H276">
        <v>0.24</v>
      </c>
      <c r="I276" t="s">
        <v>1829</v>
      </c>
      <c r="J276">
        <v>1501.152</v>
      </c>
      <c r="K276">
        <f>IF(J276="",MEDIAN(SalesTbl[Total_Amount]),J276)</f>
        <v>1501.152</v>
      </c>
      <c r="L276">
        <f>IF(H276="",MEDIAN(SalesTbl[Discount]),H276)</f>
        <v>0.24</v>
      </c>
      <c r="M276">
        <f>IF(G276="",MEDIAN(SalesTbl[Unit_Price]),G276)</f>
        <v>493.8</v>
      </c>
      <c r="N276">
        <f>IF(F276="",MEDIAN(SalesTbl[Quantity]),F276)</f>
        <v>4</v>
      </c>
    </row>
    <row r="277" spans="1:14" x14ac:dyDescent="0.3">
      <c r="A277" t="s">
        <v>2101</v>
      </c>
      <c r="B277" s="2">
        <v>45932</v>
      </c>
      <c r="C277" t="s">
        <v>1163</v>
      </c>
      <c r="D277" t="s">
        <v>1696</v>
      </c>
      <c r="E277" t="s">
        <v>1769</v>
      </c>
      <c r="F277">
        <v>1</v>
      </c>
      <c r="G277">
        <v>702.53</v>
      </c>
      <c r="H277">
        <v>0.3</v>
      </c>
      <c r="I277" t="s">
        <v>1824</v>
      </c>
      <c r="J277">
        <v>491.77100000000002</v>
      </c>
      <c r="K277">
        <f>IF(J277="",MEDIAN(SalesTbl[Total_Amount]),J277)</f>
        <v>491.77100000000002</v>
      </c>
      <c r="L277">
        <f>IF(H277="",MEDIAN(SalesTbl[Discount]),H277)</f>
        <v>0.3</v>
      </c>
      <c r="M277">
        <f>IF(G277="",MEDIAN(SalesTbl[Unit_Price]),G277)</f>
        <v>702.53</v>
      </c>
      <c r="N277">
        <f>IF(F277="",MEDIAN(SalesTbl[Quantity]),F277)</f>
        <v>1</v>
      </c>
    </row>
    <row r="278" spans="1:14" x14ac:dyDescent="0.3">
      <c r="A278" t="s">
        <v>2102</v>
      </c>
      <c r="B278" s="2">
        <v>45483</v>
      </c>
      <c r="C278" t="s">
        <v>1095</v>
      </c>
      <c r="D278" t="s">
        <v>1626</v>
      </c>
      <c r="E278" t="s">
        <v>1782</v>
      </c>
      <c r="F278">
        <v>4</v>
      </c>
      <c r="G278">
        <v>139.94</v>
      </c>
      <c r="H278">
        <v>0.24</v>
      </c>
      <c r="I278" t="s">
        <v>1824</v>
      </c>
      <c r="J278">
        <v>425.41759999999999</v>
      </c>
      <c r="K278">
        <f>IF(J278="",MEDIAN(SalesTbl[Total_Amount]),J278)</f>
        <v>425.41759999999999</v>
      </c>
      <c r="L278">
        <f>IF(H278="",MEDIAN(SalesTbl[Discount]),H278)</f>
        <v>0.24</v>
      </c>
      <c r="M278">
        <f>IF(G278="",MEDIAN(SalesTbl[Unit_Price]),G278)</f>
        <v>139.94</v>
      </c>
      <c r="N278">
        <f>IF(F278="",MEDIAN(SalesTbl[Quantity]),F278)</f>
        <v>4</v>
      </c>
    </row>
    <row r="279" spans="1:14" x14ac:dyDescent="0.3">
      <c r="A279" t="s">
        <v>2103</v>
      </c>
      <c r="B279" s="2">
        <v>45661</v>
      </c>
      <c r="C279" t="s">
        <v>1489</v>
      </c>
      <c r="D279" t="s">
        <v>1718</v>
      </c>
      <c r="E279" t="s">
        <v>1807</v>
      </c>
      <c r="F279">
        <v>4</v>
      </c>
      <c r="G279">
        <v>626.35</v>
      </c>
      <c r="H279">
        <v>0.25</v>
      </c>
      <c r="I279" t="s">
        <v>1829</v>
      </c>
      <c r="J279">
        <v>1879.05</v>
      </c>
      <c r="K279">
        <f>IF(J279="",MEDIAN(SalesTbl[Total_Amount]),J279)</f>
        <v>1879.05</v>
      </c>
      <c r="L279">
        <f>IF(H279="",MEDIAN(SalesTbl[Discount]),H279)</f>
        <v>0.25</v>
      </c>
      <c r="M279">
        <f>IF(G279="",MEDIAN(SalesTbl[Unit_Price]),G279)</f>
        <v>626.35</v>
      </c>
      <c r="N279">
        <f>IF(F279="",MEDIAN(SalesTbl[Quantity]),F279)</f>
        <v>4</v>
      </c>
    </row>
    <row r="280" spans="1:14" x14ac:dyDescent="0.3">
      <c r="A280" t="s">
        <v>2104</v>
      </c>
      <c r="B280" s="2">
        <v>45798</v>
      </c>
      <c r="C280" t="s">
        <v>996</v>
      </c>
      <c r="D280" t="s">
        <v>1630</v>
      </c>
      <c r="E280" t="s">
        <v>1799</v>
      </c>
      <c r="F280">
        <v>4</v>
      </c>
      <c r="G280">
        <v>108.55</v>
      </c>
      <c r="H280">
        <v>0.18</v>
      </c>
      <c r="I280" t="s">
        <v>1826</v>
      </c>
      <c r="J280">
        <v>356.04399999999998</v>
      </c>
      <c r="K280">
        <f>IF(J280="",MEDIAN(SalesTbl[Total_Amount]),J280)</f>
        <v>356.04399999999998</v>
      </c>
      <c r="L280">
        <f>IF(H280="",MEDIAN(SalesTbl[Discount]),H280)</f>
        <v>0.18</v>
      </c>
      <c r="M280">
        <f>IF(G280="",MEDIAN(SalesTbl[Unit_Price]),G280)</f>
        <v>108.55</v>
      </c>
      <c r="N280">
        <f>IF(F280="",MEDIAN(SalesTbl[Quantity]),F280)</f>
        <v>4</v>
      </c>
    </row>
    <row r="281" spans="1:14" x14ac:dyDescent="0.3">
      <c r="A281" t="s">
        <v>2105</v>
      </c>
      <c r="B281" s="2">
        <v>45868</v>
      </c>
      <c r="C281" t="s">
        <v>1026</v>
      </c>
      <c r="D281" t="s">
        <v>1728</v>
      </c>
      <c r="E281" t="s">
        <v>1757</v>
      </c>
      <c r="F281">
        <v>4</v>
      </c>
      <c r="G281">
        <v>61.98</v>
      </c>
      <c r="H281">
        <v>0.16</v>
      </c>
      <c r="I281" t="s">
        <v>1824</v>
      </c>
      <c r="J281">
        <v>208.25280000000001</v>
      </c>
      <c r="K281">
        <f>IF(J281="",MEDIAN(SalesTbl[Total_Amount]),J281)</f>
        <v>208.25280000000001</v>
      </c>
      <c r="L281">
        <f>IF(H281="",MEDIAN(SalesTbl[Discount]),H281)</f>
        <v>0.16</v>
      </c>
      <c r="M281">
        <f>IF(G281="",MEDIAN(SalesTbl[Unit_Price]),G281)</f>
        <v>61.98</v>
      </c>
      <c r="N281">
        <f>IF(F281="",MEDIAN(SalesTbl[Quantity]),F281)</f>
        <v>4</v>
      </c>
    </row>
    <row r="282" spans="1:14" x14ac:dyDescent="0.3">
      <c r="A282" t="s">
        <v>2106</v>
      </c>
      <c r="B282" s="2">
        <v>45757</v>
      </c>
      <c r="C282" t="s">
        <v>414</v>
      </c>
      <c r="D282" t="s">
        <v>1592</v>
      </c>
      <c r="E282" t="s">
        <v>1813</v>
      </c>
      <c r="F282">
        <v>2</v>
      </c>
      <c r="G282">
        <v>873.1</v>
      </c>
      <c r="H282">
        <v>0.12</v>
      </c>
      <c r="I282" t="s">
        <v>1826</v>
      </c>
      <c r="J282">
        <v>1536.6559999999999</v>
      </c>
      <c r="K282">
        <f>IF(J282="",MEDIAN(SalesTbl[Total_Amount]),J282)</f>
        <v>1536.6559999999999</v>
      </c>
      <c r="L282">
        <f>IF(H282="",MEDIAN(SalesTbl[Discount]),H282)</f>
        <v>0.12</v>
      </c>
      <c r="M282">
        <f>IF(G282="",MEDIAN(SalesTbl[Unit_Price]),G282)</f>
        <v>873.1</v>
      </c>
      <c r="N282">
        <f>IF(F282="",MEDIAN(SalesTbl[Quantity]),F282)</f>
        <v>2</v>
      </c>
    </row>
    <row r="283" spans="1:14" x14ac:dyDescent="0.3">
      <c r="A283" t="s">
        <v>2107</v>
      </c>
      <c r="B283" s="2">
        <v>45475</v>
      </c>
      <c r="C283" t="s">
        <v>1507</v>
      </c>
      <c r="D283" t="s">
        <v>1572</v>
      </c>
      <c r="E283" t="s">
        <v>1801</v>
      </c>
      <c r="F283">
        <v>4</v>
      </c>
      <c r="G283">
        <v>889.47</v>
      </c>
      <c r="H283">
        <v>0.24</v>
      </c>
      <c r="I283" t="s">
        <v>1824</v>
      </c>
      <c r="J283">
        <v>2703.9888000000001</v>
      </c>
      <c r="K283">
        <f>IF(J283="",MEDIAN(SalesTbl[Total_Amount]),J283)</f>
        <v>2703.9888000000001</v>
      </c>
      <c r="L283">
        <f>IF(H283="",MEDIAN(SalesTbl[Discount]),H283)</f>
        <v>0.24</v>
      </c>
      <c r="M283">
        <f>IF(G283="",MEDIAN(SalesTbl[Unit_Price]),G283)</f>
        <v>889.47</v>
      </c>
      <c r="N283">
        <f>IF(F283="",MEDIAN(SalesTbl[Quantity]),F283)</f>
        <v>4</v>
      </c>
    </row>
    <row r="284" spans="1:14" x14ac:dyDescent="0.3">
      <c r="A284" t="s">
        <v>2108</v>
      </c>
      <c r="B284" s="2">
        <v>45829</v>
      </c>
      <c r="C284" t="s">
        <v>836</v>
      </c>
      <c r="D284" t="s">
        <v>1696</v>
      </c>
      <c r="E284" t="s">
        <v>1792</v>
      </c>
      <c r="F284">
        <v>3</v>
      </c>
      <c r="G284">
        <v>803.76</v>
      </c>
      <c r="H284">
        <v>0.19</v>
      </c>
      <c r="I284" t="s">
        <v>1829</v>
      </c>
      <c r="J284">
        <v>1953.1368</v>
      </c>
      <c r="K284">
        <f>IF(J284="",MEDIAN(SalesTbl[Total_Amount]),J284)</f>
        <v>1953.1368</v>
      </c>
      <c r="L284">
        <f>IF(H284="",MEDIAN(SalesTbl[Discount]),H284)</f>
        <v>0.19</v>
      </c>
      <c r="M284">
        <f>IF(G284="",MEDIAN(SalesTbl[Unit_Price]),G284)</f>
        <v>803.76</v>
      </c>
      <c r="N284">
        <f>IF(F284="",MEDIAN(SalesTbl[Quantity]),F284)</f>
        <v>3</v>
      </c>
    </row>
    <row r="285" spans="1:14" x14ac:dyDescent="0.3">
      <c r="A285" t="s">
        <v>2109</v>
      </c>
      <c r="B285" s="2">
        <v>45639</v>
      </c>
      <c r="C285" t="s">
        <v>97</v>
      </c>
      <c r="D285" t="s">
        <v>1698</v>
      </c>
      <c r="E285" t="s">
        <v>1773</v>
      </c>
      <c r="F285">
        <v>2</v>
      </c>
      <c r="G285">
        <v>865.14</v>
      </c>
      <c r="H285">
        <v>0.2</v>
      </c>
      <c r="I285" t="s">
        <v>1826</v>
      </c>
      <c r="J285">
        <v>1384.2239999999999</v>
      </c>
      <c r="K285">
        <f>IF(J285="",MEDIAN(SalesTbl[Total_Amount]),J285)</f>
        <v>1384.2239999999999</v>
      </c>
      <c r="L285">
        <f>IF(H285="",MEDIAN(SalesTbl[Discount]),H285)</f>
        <v>0.2</v>
      </c>
      <c r="M285">
        <f>IF(G285="",MEDIAN(SalesTbl[Unit_Price]),G285)</f>
        <v>865.14</v>
      </c>
      <c r="N285">
        <f>IF(F285="",MEDIAN(SalesTbl[Quantity]),F285)</f>
        <v>2</v>
      </c>
    </row>
    <row r="286" spans="1:14" x14ac:dyDescent="0.3">
      <c r="A286" t="s">
        <v>2110</v>
      </c>
      <c r="B286" s="2">
        <v>45518</v>
      </c>
      <c r="C286" t="s">
        <v>830</v>
      </c>
      <c r="D286" t="s">
        <v>1610</v>
      </c>
      <c r="E286" t="s">
        <v>1786</v>
      </c>
      <c r="F286">
        <v>2</v>
      </c>
      <c r="G286">
        <v>916.49</v>
      </c>
      <c r="H286">
        <v>0.3</v>
      </c>
      <c r="I286" t="s">
        <v>1829</v>
      </c>
      <c r="J286">
        <v>1283.086</v>
      </c>
      <c r="K286">
        <f>IF(J286="",MEDIAN(SalesTbl[Total_Amount]),J286)</f>
        <v>1283.086</v>
      </c>
      <c r="L286">
        <f>IF(H286="",MEDIAN(SalesTbl[Discount]),H286)</f>
        <v>0.3</v>
      </c>
      <c r="M286">
        <f>IF(G286="",MEDIAN(SalesTbl[Unit_Price]),G286)</f>
        <v>916.49</v>
      </c>
      <c r="N286">
        <f>IF(F286="",MEDIAN(SalesTbl[Quantity]),F286)</f>
        <v>2</v>
      </c>
    </row>
    <row r="287" spans="1:14" x14ac:dyDescent="0.3">
      <c r="A287" t="s">
        <v>2111</v>
      </c>
      <c r="B287" s="2">
        <v>45721</v>
      </c>
      <c r="C287" t="s">
        <v>727</v>
      </c>
      <c r="D287" t="s">
        <v>1650</v>
      </c>
      <c r="E287" t="s">
        <v>1794</v>
      </c>
      <c r="F287">
        <v>3</v>
      </c>
      <c r="G287">
        <v>781.39</v>
      </c>
      <c r="H287">
        <v>0.12</v>
      </c>
      <c r="I287" t="s">
        <v>1824</v>
      </c>
      <c r="J287">
        <v>2062.8696</v>
      </c>
      <c r="K287">
        <f>IF(J287="",MEDIAN(SalesTbl[Total_Amount]),J287)</f>
        <v>2062.8696</v>
      </c>
      <c r="L287">
        <f>IF(H287="",MEDIAN(SalesTbl[Discount]),H287)</f>
        <v>0.12</v>
      </c>
      <c r="M287">
        <f>IF(G287="",MEDIAN(SalesTbl[Unit_Price]),G287)</f>
        <v>781.39</v>
      </c>
      <c r="N287">
        <f>IF(F287="",MEDIAN(SalesTbl[Quantity]),F287)</f>
        <v>3</v>
      </c>
    </row>
    <row r="288" spans="1:14" x14ac:dyDescent="0.3">
      <c r="A288" t="s">
        <v>2112</v>
      </c>
      <c r="B288" s="2">
        <v>45308</v>
      </c>
      <c r="C288" t="s">
        <v>1437</v>
      </c>
      <c r="D288" t="s">
        <v>1624</v>
      </c>
      <c r="E288" t="s">
        <v>1794</v>
      </c>
      <c r="F288">
        <v>4</v>
      </c>
      <c r="G288">
        <v>619.74</v>
      </c>
      <c r="H288">
        <v>0.13</v>
      </c>
      <c r="I288" t="s">
        <v>1829</v>
      </c>
      <c r="J288">
        <v>2156.6952000000001</v>
      </c>
      <c r="K288">
        <f>IF(J288="",MEDIAN(SalesTbl[Total_Amount]),J288)</f>
        <v>2156.6952000000001</v>
      </c>
      <c r="L288">
        <f>IF(H288="",MEDIAN(SalesTbl[Discount]),H288)</f>
        <v>0.13</v>
      </c>
      <c r="M288">
        <f>IF(G288="",MEDIAN(SalesTbl[Unit_Price]),G288)</f>
        <v>619.74</v>
      </c>
      <c r="N288">
        <f>IF(F288="",MEDIAN(SalesTbl[Quantity]),F288)</f>
        <v>4</v>
      </c>
    </row>
    <row r="289" spans="1:14" x14ac:dyDescent="0.3">
      <c r="A289" t="s">
        <v>2113</v>
      </c>
      <c r="B289" s="2">
        <v>45889</v>
      </c>
      <c r="C289" t="s">
        <v>1053</v>
      </c>
      <c r="D289" t="s">
        <v>1672</v>
      </c>
      <c r="E289" t="s">
        <v>1799</v>
      </c>
      <c r="F289">
        <v>2</v>
      </c>
      <c r="G289">
        <v>837.76</v>
      </c>
      <c r="H289">
        <v>0.03</v>
      </c>
      <c r="I289" t="s">
        <v>1829</v>
      </c>
      <c r="J289">
        <v>1625.2544</v>
      </c>
      <c r="K289">
        <f>IF(J289="",MEDIAN(SalesTbl[Total_Amount]),J289)</f>
        <v>1625.2544</v>
      </c>
      <c r="L289">
        <f>IF(H289="",MEDIAN(SalesTbl[Discount]),H289)</f>
        <v>0.03</v>
      </c>
      <c r="M289">
        <f>IF(G289="",MEDIAN(SalesTbl[Unit_Price]),G289)</f>
        <v>837.76</v>
      </c>
      <c r="N289">
        <f>IF(F289="",MEDIAN(SalesTbl[Quantity]),F289)</f>
        <v>2</v>
      </c>
    </row>
    <row r="290" spans="1:14" x14ac:dyDescent="0.3">
      <c r="A290" t="s">
        <v>2114</v>
      </c>
      <c r="B290" s="2">
        <v>45386</v>
      </c>
      <c r="C290" t="s">
        <v>601</v>
      </c>
      <c r="D290" t="s">
        <v>1696</v>
      </c>
      <c r="E290" t="s">
        <v>1757</v>
      </c>
      <c r="F290">
        <v>4</v>
      </c>
      <c r="G290">
        <v>396.53</v>
      </c>
      <c r="H290">
        <v>7.0000000000000007E-2</v>
      </c>
      <c r="I290" t="s">
        <v>1826</v>
      </c>
      <c r="J290">
        <v>1475.0916</v>
      </c>
      <c r="K290">
        <f>IF(J290="",MEDIAN(SalesTbl[Total_Amount]),J290)</f>
        <v>1475.0916</v>
      </c>
      <c r="L290">
        <f>IF(H290="",MEDIAN(SalesTbl[Discount]),H290)</f>
        <v>7.0000000000000007E-2</v>
      </c>
      <c r="M290">
        <f>IF(G290="",MEDIAN(SalesTbl[Unit_Price]),G290)</f>
        <v>396.53</v>
      </c>
      <c r="N290">
        <f>IF(F290="",MEDIAN(SalesTbl[Quantity]),F290)</f>
        <v>4</v>
      </c>
    </row>
    <row r="291" spans="1:14" x14ac:dyDescent="0.3">
      <c r="A291" t="s">
        <v>2115</v>
      </c>
      <c r="B291" s="2">
        <v>45438</v>
      </c>
      <c r="C291" t="s">
        <v>839</v>
      </c>
      <c r="D291" t="s">
        <v>1606</v>
      </c>
      <c r="E291" t="s">
        <v>1799</v>
      </c>
      <c r="F291">
        <v>2</v>
      </c>
      <c r="G291">
        <v>722.45</v>
      </c>
      <c r="H291">
        <v>0.22</v>
      </c>
      <c r="I291" t="s">
        <v>1826</v>
      </c>
      <c r="J291">
        <v>1127.0219999999999</v>
      </c>
      <c r="K291">
        <f>IF(J291="",MEDIAN(SalesTbl[Total_Amount]),J291)</f>
        <v>1127.0219999999999</v>
      </c>
      <c r="L291">
        <f>IF(H291="",MEDIAN(SalesTbl[Discount]),H291)</f>
        <v>0.22</v>
      </c>
      <c r="M291">
        <f>IF(G291="",MEDIAN(SalesTbl[Unit_Price]),G291)</f>
        <v>722.45</v>
      </c>
      <c r="N291">
        <f>IF(F291="",MEDIAN(SalesTbl[Quantity]),F291)</f>
        <v>2</v>
      </c>
    </row>
    <row r="292" spans="1:14" x14ac:dyDescent="0.3">
      <c r="A292" t="s">
        <v>2116</v>
      </c>
      <c r="B292" s="2">
        <v>45856</v>
      </c>
      <c r="C292" t="s">
        <v>1295</v>
      </c>
      <c r="D292" t="s">
        <v>1676</v>
      </c>
      <c r="E292" t="s">
        <v>1761</v>
      </c>
      <c r="F292">
        <v>2</v>
      </c>
      <c r="G292">
        <v>138.41</v>
      </c>
      <c r="H292">
        <v>0.02</v>
      </c>
      <c r="I292" t="s">
        <v>1824</v>
      </c>
      <c r="J292">
        <v>271.28359999999998</v>
      </c>
      <c r="K292">
        <f>IF(J292="",MEDIAN(SalesTbl[Total_Amount]),J292)</f>
        <v>271.28359999999998</v>
      </c>
      <c r="L292">
        <f>IF(H292="",MEDIAN(SalesTbl[Discount]),H292)</f>
        <v>0.02</v>
      </c>
      <c r="M292">
        <f>IF(G292="",MEDIAN(SalesTbl[Unit_Price]),G292)</f>
        <v>138.41</v>
      </c>
      <c r="N292">
        <f>IF(F292="",MEDIAN(SalesTbl[Quantity]),F292)</f>
        <v>2</v>
      </c>
    </row>
    <row r="293" spans="1:14" x14ac:dyDescent="0.3">
      <c r="A293" t="s">
        <v>2117</v>
      </c>
      <c r="B293" s="2">
        <v>45485</v>
      </c>
      <c r="C293" t="s">
        <v>78</v>
      </c>
      <c r="D293" t="s">
        <v>1708</v>
      </c>
      <c r="E293" t="s">
        <v>1761</v>
      </c>
      <c r="F293">
        <v>4</v>
      </c>
      <c r="G293">
        <v>741.51</v>
      </c>
      <c r="H293">
        <v>0.09</v>
      </c>
      <c r="I293" t="s">
        <v>1829</v>
      </c>
      <c r="J293">
        <v>2699.0963999999999</v>
      </c>
      <c r="K293">
        <f>IF(J293="",MEDIAN(SalesTbl[Total_Amount]),J293)</f>
        <v>2699.0963999999999</v>
      </c>
      <c r="L293">
        <f>IF(H293="",MEDIAN(SalesTbl[Discount]),H293)</f>
        <v>0.09</v>
      </c>
      <c r="M293">
        <f>IF(G293="",MEDIAN(SalesTbl[Unit_Price]),G293)</f>
        <v>741.51</v>
      </c>
      <c r="N293">
        <f>IF(F293="",MEDIAN(SalesTbl[Quantity]),F293)</f>
        <v>4</v>
      </c>
    </row>
    <row r="294" spans="1:14" x14ac:dyDescent="0.3">
      <c r="A294" t="s">
        <v>2118</v>
      </c>
      <c r="B294" s="2">
        <v>45545</v>
      </c>
      <c r="C294" t="s">
        <v>414</v>
      </c>
      <c r="D294" t="s">
        <v>1708</v>
      </c>
      <c r="E294" t="s">
        <v>1807</v>
      </c>
      <c r="F294">
        <v>2</v>
      </c>
      <c r="G294">
        <v>588.9</v>
      </c>
      <c r="H294">
        <v>0.19</v>
      </c>
      <c r="I294" t="s">
        <v>1826</v>
      </c>
      <c r="J294">
        <v>954.01800000000003</v>
      </c>
      <c r="K294">
        <f>IF(J294="",MEDIAN(SalesTbl[Total_Amount]),J294)</f>
        <v>954.01800000000003</v>
      </c>
      <c r="L294">
        <f>IF(H294="",MEDIAN(SalesTbl[Discount]),H294)</f>
        <v>0.19</v>
      </c>
      <c r="M294">
        <f>IF(G294="",MEDIAN(SalesTbl[Unit_Price]),G294)</f>
        <v>588.9</v>
      </c>
      <c r="N294">
        <f>IF(F294="",MEDIAN(SalesTbl[Quantity]),F294)</f>
        <v>2</v>
      </c>
    </row>
    <row r="295" spans="1:14" x14ac:dyDescent="0.3">
      <c r="A295" t="s">
        <v>2119</v>
      </c>
      <c r="B295" s="2">
        <v>45826</v>
      </c>
      <c r="C295" t="s">
        <v>724</v>
      </c>
      <c r="D295" t="s">
        <v>1670</v>
      </c>
      <c r="E295" t="s">
        <v>1804</v>
      </c>
      <c r="F295">
        <v>1</v>
      </c>
      <c r="G295">
        <v>299.13</v>
      </c>
      <c r="H295">
        <v>0.1</v>
      </c>
      <c r="I295" t="s">
        <v>1829</v>
      </c>
      <c r="J295">
        <v>269.21699999999998</v>
      </c>
      <c r="K295">
        <f>IF(J295="",MEDIAN(SalesTbl[Total_Amount]),J295)</f>
        <v>269.21699999999998</v>
      </c>
      <c r="L295">
        <f>IF(H295="",MEDIAN(SalesTbl[Discount]),H295)</f>
        <v>0.1</v>
      </c>
      <c r="M295">
        <f>IF(G295="",MEDIAN(SalesTbl[Unit_Price]),G295)</f>
        <v>299.13</v>
      </c>
      <c r="N295">
        <f>IF(F295="",MEDIAN(SalesTbl[Quantity]),F295)</f>
        <v>1</v>
      </c>
    </row>
    <row r="296" spans="1:14" x14ac:dyDescent="0.3">
      <c r="A296" t="s">
        <v>2120</v>
      </c>
      <c r="B296" s="2">
        <v>45654</v>
      </c>
      <c r="C296" t="s">
        <v>881</v>
      </c>
      <c r="D296" t="s">
        <v>1702</v>
      </c>
      <c r="E296" t="s">
        <v>1766</v>
      </c>
      <c r="F296">
        <v>2</v>
      </c>
      <c r="G296">
        <v>548.29999999999995</v>
      </c>
      <c r="H296">
        <v>0.23</v>
      </c>
      <c r="I296" t="s">
        <v>1824</v>
      </c>
      <c r="J296">
        <v>844.38199999999995</v>
      </c>
      <c r="K296">
        <f>IF(J296="",MEDIAN(SalesTbl[Total_Amount]),J296)</f>
        <v>844.38199999999995</v>
      </c>
      <c r="L296">
        <f>IF(H296="",MEDIAN(SalesTbl[Discount]),H296)</f>
        <v>0.23</v>
      </c>
      <c r="M296">
        <f>IF(G296="",MEDIAN(SalesTbl[Unit_Price]),G296)</f>
        <v>548.29999999999995</v>
      </c>
      <c r="N296">
        <f>IF(F296="",MEDIAN(SalesTbl[Quantity]),F296)</f>
        <v>2</v>
      </c>
    </row>
    <row r="297" spans="1:14" x14ac:dyDescent="0.3">
      <c r="A297" t="s">
        <v>2121</v>
      </c>
      <c r="B297" s="2">
        <v>45556</v>
      </c>
      <c r="C297" t="s">
        <v>687</v>
      </c>
      <c r="D297" t="s">
        <v>1656</v>
      </c>
      <c r="E297" t="s">
        <v>1789</v>
      </c>
      <c r="F297">
        <v>3</v>
      </c>
      <c r="G297">
        <v>977.55</v>
      </c>
      <c r="H297">
        <v>0.02</v>
      </c>
      <c r="I297" t="s">
        <v>1826</v>
      </c>
      <c r="J297">
        <v>2873.9969999999989</v>
      </c>
      <c r="K297">
        <f>IF(J297="",MEDIAN(SalesTbl[Total_Amount]),J297)</f>
        <v>2873.9969999999989</v>
      </c>
      <c r="L297">
        <f>IF(H297="",MEDIAN(SalesTbl[Discount]),H297)</f>
        <v>0.02</v>
      </c>
      <c r="M297">
        <f>IF(G297="",MEDIAN(SalesTbl[Unit_Price]),G297)</f>
        <v>977.55</v>
      </c>
      <c r="N297">
        <f>IF(F297="",MEDIAN(SalesTbl[Quantity]),F297)</f>
        <v>3</v>
      </c>
    </row>
    <row r="298" spans="1:14" x14ac:dyDescent="0.3">
      <c r="A298" t="s">
        <v>2122</v>
      </c>
      <c r="B298" s="2">
        <v>45434</v>
      </c>
      <c r="C298" t="s">
        <v>298</v>
      </c>
      <c r="D298" t="s">
        <v>1636</v>
      </c>
      <c r="E298" t="s">
        <v>1810</v>
      </c>
      <c r="F298">
        <v>1</v>
      </c>
      <c r="G298">
        <v>459.42</v>
      </c>
      <c r="H298">
        <v>0.28000000000000003</v>
      </c>
      <c r="I298" t="s">
        <v>1829</v>
      </c>
      <c r="J298">
        <v>330.7824</v>
      </c>
      <c r="K298">
        <f>IF(J298="",MEDIAN(SalesTbl[Total_Amount]),J298)</f>
        <v>330.7824</v>
      </c>
      <c r="L298">
        <f>IF(H298="",MEDIAN(SalesTbl[Discount]),H298)</f>
        <v>0.28000000000000003</v>
      </c>
      <c r="M298">
        <f>IF(G298="",MEDIAN(SalesTbl[Unit_Price]),G298)</f>
        <v>459.42</v>
      </c>
      <c r="N298">
        <f>IF(F298="",MEDIAN(SalesTbl[Quantity]),F298)</f>
        <v>1</v>
      </c>
    </row>
    <row r="299" spans="1:14" x14ac:dyDescent="0.3">
      <c r="A299" t="s">
        <v>2123</v>
      </c>
      <c r="B299" s="2">
        <v>45871</v>
      </c>
      <c r="C299" t="s">
        <v>628</v>
      </c>
      <c r="D299" t="s">
        <v>1549</v>
      </c>
      <c r="E299" t="s">
        <v>1769</v>
      </c>
      <c r="F299">
        <v>2</v>
      </c>
      <c r="G299">
        <v>123.19</v>
      </c>
      <c r="H299">
        <v>0.19</v>
      </c>
      <c r="I299" t="s">
        <v>1824</v>
      </c>
      <c r="J299">
        <v>199.56780000000001</v>
      </c>
      <c r="K299">
        <f>IF(J299="",MEDIAN(SalesTbl[Total_Amount]),J299)</f>
        <v>199.56780000000001</v>
      </c>
      <c r="L299">
        <f>IF(H299="",MEDIAN(SalesTbl[Discount]),H299)</f>
        <v>0.19</v>
      </c>
      <c r="M299">
        <f>IF(G299="",MEDIAN(SalesTbl[Unit_Price]),G299)</f>
        <v>123.19</v>
      </c>
      <c r="N299">
        <f>IF(F299="",MEDIAN(SalesTbl[Quantity]),F299)</f>
        <v>2</v>
      </c>
    </row>
    <row r="300" spans="1:14" x14ac:dyDescent="0.3">
      <c r="A300" t="s">
        <v>2124</v>
      </c>
      <c r="B300" s="2">
        <v>45583</v>
      </c>
      <c r="C300" t="s">
        <v>241</v>
      </c>
      <c r="D300" t="s">
        <v>1658</v>
      </c>
      <c r="E300" t="s">
        <v>1813</v>
      </c>
      <c r="F300">
        <v>1</v>
      </c>
      <c r="G300">
        <v>222.95</v>
      </c>
      <c r="H300">
        <v>0.02</v>
      </c>
      <c r="I300" t="s">
        <v>1826</v>
      </c>
      <c r="J300">
        <v>218.49100000000001</v>
      </c>
      <c r="K300">
        <f>IF(J300="",MEDIAN(SalesTbl[Total_Amount]),J300)</f>
        <v>218.49100000000001</v>
      </c>
      <c r="L300">
        <f>IF(H300="",MEDIAN(SalesTbl[Discount]),H300)</f>
        <v>0.02</v>
      </c>
      <c r="M300">
        <f>IF(G300="",MEDIAN(SalesTbl[Unit_Price]),G300)</f>
        <v>222.95</v>
      </c>
      <c r="N300">
        <f>IF(F300="",MEDIAN(SalesTbl[Quantity]),F300)</f>
        <v>1</v>
      </c>
    </row>
    <row r="301" spans="1:14" x14ac:dyDescent="0.3">
      <c r="A301" t="s">
        <v>2125</v>
      </c>
      <c r="B301" s="2">
        <v>45348</v>
      </c>
      <c r="C301" t="s">
        <v>702</v>
      </c>
      <c r="D301" t="s">
        <v>1612</v>
      </c>
      <c r="E301" t="s">
        <v>1769</v>
      </c>
      <c r="F301">
        <v>3</v>
      </c>
      <c r="G301">
        <v>601.92999999999995</v>
      </c>
      <c r="H301">
        <v>0.14000000000000001</v>
      </c>
      <c r="I301" t="s">
        <v>1824</v>
      </c>
      <c r="J301">
        <v>1552.9793999999999</v>
      </c>
      <c r="K301">
        <f>IF(J301="",MEDIAN(SalesTbl[Total_Amount]),J301)</f>
        <v>1552.9793999999999</v>
      </c>
      <c r="L301">
        <f>IF(H301="",MEDIAN(SalesTbl[Discount]),H301)</f>
        <v>0.14000000000000001</v>
      </c>
      <c r="M301">
        <f>IF(G301="",MEDIAN(SalesTbl[Unit_Price]),G301)</f>
        <v>601.92999999999995</v>
      </c>
      <c r="N301">
        <f>IF(F301="",MEDIAN(SalesTbl[Quantity]),F301)</f>
        <v>3</v>
      </c>
    </row>
    <row r="302" spans="1:14" x14ac:dyDescent="0.3">
      <c r="A302" t="s">
        <v>2126</v>
      </c>
      <c r="B302" s="2">
        <v>45268</v>
      </c>
      <c r="C302" t="s">
        <v>648</v>
      </c>
      <c r="D302" t="s">
        <v>1686</v>
      </c>
      <c r="E302" t="s">
        <v>1761</v>
      </c>
      <c r="F302">
        <v>1</v>
      </c>
      <c r="G302">
        <v>564.1</v>
      </c>
      <c r="H302">
        <v>0.03</v>
      </c>
      <c r="I302" t="s">
        <v>1824</v>
      </c>
      <c r="J302">
        <v>547.17700000000002</v>
      </c>
      <c r="K302">
        <f>IF(J302="",MEDIAN(SalesTbl[Total_Amount]),J302)</f>
        <v>547.17700000000002</v>
      </c>
      <c r="L302">
        <f>IF(H302="",MEDIAN(SalesTbl[Discount]),H302)</f>
        <v>0.03</v>
      </c>
      <c r="M302">
        <f>IF(G302="",MEDIAN(SalesTbl[Unit_Price]),G302)</f>
        <v>564.1</v>
      </c>
      <c r="N302">
        <f>IF(F302="",MEDIAN(SalesTbl[Quantity]),F302)</f>
        <v>1</v>
      </c>
    </row>
    <row r="303" spans="1:14" x14ac:dyDescent="0.3">
      <c r="A303" t="s">
        <v>2127</v>
      </c>
      <c r="B303" s="2">
        <v>45596</v>
      </c>
      <c r="C303" t="s">
        <v>118</v>
      </c>
      <c r="D303" t="s">
        <v>1708</v>
      </c>
      <c r="E303" t="s">
        <v>1773</v>
      </c>
      <c r="F303">
        <v>1</v>
      </c>
      <c r="G303">
        <v>516.62</v>
      </c>
      <c r="H303">
        <v>0.18</v>
      </c>
      <c r="I303" t="s">
        <v>1824</v>
      </c>
      <c r="J303">
        <v>423.62840000000011</v>
      </c>
      <c r="K303">
        <f>IF(J303="",MEDIAN(SalesTbl[Total_Amount]),J303)</f>
        <v>423.62840000000011</v>
      </c>
      <c r="L303">
        <f>IF(H303="",MEDIAN(SalesTbl[Discount]),H303)</f>
        <v>0.18</v>
      </c>
      <c r="M303">
        <f>IF(G303="",MEDIAN(SalesTbl[Unit_Price]),G303)</f>
        <v>516.62</v>
      </c>
      <c r="N303">
        <f>IF(F303="",MEDIAN(SalesTbl[Quantity]),F303)</f>
        <v>1</v>
      </c>
    </row>
    <row r="304" spans="1:14" x14ac:dyDescent="0.3">
      <c r="A304" t="s">
        <v>2128</v>
      </c>
      <c r="B304" s="2">
        <v>45624</v>
      </c>
      <c r="C304" t="s">
        <v>1443</v>
      </c>
      <c r="D304" t="s">
        <v>1674</v>
      </c>
      <c r="E304" t="s">
        <v>1794</v>
      </c>
      <c r="F304">
        <v>1</v>
      </c>
      <c r="G304">
        <v>934.75</v>
      </c>
      <c r="H304">
        <v>0.11</v>
      </c>
      <c r="I304" t="s">
        <v>1826</v>
      </c>
      <c r="J304">
        <v>831.92750000000001</v>
      </c>
      <c r="K304">
        <f>IF(J304="",MEDIAN(SalesTbl[Total_Amount]),J304)</f>
        <v>831.92750000000001</v>
      </c>
      <c r="L304">
        <f>IF(H304="",MEDIAN(SalesTbl[Discount]),H304)</f>
        <v>0.11</v>
      </c>
      <c r="M304">
        <f>IF(G304="",MEDIAN(SalesTbl[Unit_Price]),G304)</f>
        <v>934.75</v>
      </c>
      <c r="N304">
        <f>IF(F304="",MEDIAN(SalesTbl[Quantity]),F304)</f>
        <v>1</v>
      </c>
    </row>
    <row r="305" spans="1:14" x14ac:dyDescent="0.3">
      <c r="A305" t="s">
        <v>2129</v>
      </c>
      <c r="B305" s="2">
        <v>45813</v>
      </c>
      <c r="C305" t="s">
        <v>347</v>
      </c>
      <c r="D305" t="s">
        <v>1744</v>
      </c>
      <c r="E305" t="s">
        <v>1779</v>
      </c>
      <c r="F305">
        <v>4</v>
      </c>
      <c r="G305">
        <v>548.44000000000005</v>
      </c>
      <c r="H305">
        <v>0.05</v>
      </c>
      <c r="I305" t="s">
        <v>1826</v>
      </c>
      <c r="J305">
        <v>2084.0720000000001</v>
      </c>
      <c r="K305">
        <f>IF(J305="",MEDIAN(SalesTbl[Total_Amount]),J305)</f>
        <v>2084.0720000000001</v>
      </c>
      <c r="L305">
        <f>IF(H305="",MEDIAN(SalesTbl[Discount]),H305)</f>
        <v>0.05</v>
      </c>
      <c r="M305">
        <f>IF(G305="",MEDIAN(SalesTbl[Unit_Price]),G305)</f>
        <v>548.44000000000005</v>
      </c>
      <c r="N305">
        <f>IF(F305="",MEDIAN(SalesTbl[Quantity]),F305)</f>
        <v>4</v>
      </c>
    </row>
    <row r="306" spans="1:14" x14ac:dyDescent="0.3">
      <c r="A306" t="s">
        <v>2130</v>
      </c>
      <c r="B306" s="2">
        <v>45615</v>
      </c>
      <c r="C306" t="s">
        <v>164</v>
      </c>
      <c r="D306" t="s">
        <v>1622</v>
      </c>
      <c r="E306" t="s">
        <v>1766</v>
      </c>
      <c r="F306">
        <v>3</v>
      </c>
      <c r="G306">
        <v>361.11</v>
      </c>
      <c r="H306">
        <v>0.06</v>
      </c>
      <c r="I306" t="s">
        <v>1824</v>
      </c>
      <c r="J306">
        <v>1018.3302</v>
      </c>
      <c r="K306">
        <f>IF(J306="",MEDIAN(SalesTbl[Total_Amount]),J306)</f>
        <v>1018.3302</v>
      </c>
      <c r="L306">
        <f>IF(H306="",MEDIAN(SalesTbl[Discount]),H306)</f>
        <v>0.06</v>
      </c>
      <c r="M306">
        <f>IF(G306="",MEDIAN(SalesTbl[Unit_Price]),G306)</f>
        <v>361.11</v>
      </c>
      <c r="N306">
        <f>IF(F306="",MEDIAN(SalesTbl[Quantity]),F306)</f>
        <v>3</v>
      </c>
    </row>
    <row r="307" spans="1:14" x14ac:dyDescent="0.3">
      <c r="A307" t="s">
        <v>2131</v>
      </c>
      <c r="B307" s="2">
        <v>45431</v>
      </c>
      <c r="C307" t="s">
        <v>687</v>
      </c>
      <c r="D307" t="s">
        <v>1574</v>
      </c>
      <c r="E307" t="s">
        <v>1757</v>
      </c>
      <c r="F307">
        <v>2</v>
      </c>
      <c r="G307">
        <v>610.37</v>
      </c>
      <c r="H307">
        <v>0.1</v>
      </c>
      <c r="I307" t="s">
        <v>1826</v>
      </c>
      <c r="J307">
        <v>1098.6659999999999</v>
      </c>
      <c r="K307">
        <f>IF(J307="",MEDIAN(SalesTbl[Total_Amount]),J307)</f>
        <v>1098.6659999999999</v>
      </c>
      <c r="L307">
        <f>IF(H307="",MEDIAN(SalesTbl[Discount]),H307)</f>
        <v>0.1</v>
      </c>
      <c r="M307">
        <f>IF(G307="",MEDIAN(SalesTbl[Unit_Price]),G307)</f>
        <v>610.37</v>
      </c>
      <c r="N307">
        <f>IF(F307="",MEDIAN(SalesTbl[Quantity]),F307)</f>
        <v>2</v>
      </c>
    </row>
    <row r="308" spans="1:14" x14ac:dyDescent="0.3">
      <c r="A308" t="s">
        <v>2132</v>
      </c>
      <c r="B308" s="2">
        <v>45679</v>
      </c>
      <c r="C308" t="s">
        <v>1481</v>
      </c>
      <c r="D308" t="s">
        <v>1650</v>
      </c>
      <c r="E308" t="s">
        <v>1804</v>
      </c>
      <c r="F308">
        <v>1</v>
      </c>
      <c r="G308">
        <v>272.2</v>
      </c>
      <c r="H308">
        <v>0.3</v>
      </c>
      <c r="I308" t="s">
        <v>1824</v>
      </c>
      <c r="J308">
        <v>190.54</v>
      </c>
      <c r="K308">
        <f>IF(J308="",MEDIAN(SalesTbl[Total_Amount]),J308)</f>
        <v>190.54</v>
      </c>
      <c r="L308">
        <f>IF(H308="",MEDIAN(SalesTbl[Discount]),H308)</f>
        <v>0.3</v>
      </c>
      <c r="M308">
        <f>IF(G308="",MEDIAN(SalesTbl[Unit_Price]),G308)</f>
        <v>272.2</v>
      </c>
      <c r="N308">
        <f>IF(F308="",MEDIAN(SalesTbl[Quantity]),F308)</f>
        <v>1</v>
      </c>
    </row>
    <row r="309" spans="1:14" x14ac:dyDescent="0.3">
      <c r="A309" t="s">
        <v>2133</v>
      </c>
      <c r="B309" s="2">
        <v>45842</v>
      </c>
      <c r="C309" t="s">
        <v>1395</v>
      </c>
      <c r="D309" t="s">
        <v>1702</v>
      </c>
      <c r="E309" t="s">
        <v>1776</v>
      </c>
      <c r="F309">
        <v>3</v>
      </c>
      <c r="G309">
        <v>573.1</v>
      </c>
      <c r="H309">
        <v>0.16</v>
      </c>
      <c r="I309" t="s">
        <v>1829</v>
      </c>
      <c r="J309">
        <v>1444.212</v>
      </c>
      <c r="K309">
        <f>IF(J309="",MEDIAN(SalesTbl[Total_Amount]),J309)</f>
        <v>1444.212</v>
      </c>
      <c r="L309">
        <f>IF(H309="",MEDIAN(SalesTbl[Discount]),H309)</f>
        <v>0.16</v>
      </c>
      <c r="M309">
        <f>IF(G309="",MEDIAN(SalesTbl[Unit_Price]),G309)</f>
        <v>573.1</v>
      </c>
      <c r="N309">
        <f>IF(F309="",MEDIAN(SalesTbl[Quantity]),F309)</f>
        <v>3</v>
      </c>
    </row>
    <row r="310" spans="1:14" x14ac:dyDescent="0.3">
      <c r="A310" t="s">
        <v>2134</v>
      </c>
      <c r="B310" s="2">
        <v>45796</v>
      </c>
      <c r="C310" t="s">
        <v>1475</v>
      </c>
      <c r="D310" t="s">
        <v>1557</v>
      </c>
      <c r="E310" t="s">
        <v>1752</v>
      </c>
      <c r="F310">
        <v>4</v>
      </c>
      <c r="G310">
        <v>24.72</v>
      </c>
      <c r="H310">
        <v>0.28000000000000003</v>
      </c>
      <c r="I310" t="s">
        <v>1824</v>
      </c>
      <c r="J310">
        <v>71.193599999999989</v>
      </c>
      <c r="K310">
        <f>IF(J310="",MEDIAN(SalesTbl[Total_Amount]),J310)</f>
        <v>71.193599999999989</v>
      </c>
      <c r="L310">
        <f>IF(H310="",MEDIAN(SalesTbl[Discount]),H310)</f>
        <v>0.28000000000000003</v>
      </c>
      <c r="M310">
        <f>IF(G310="",MEDIAN(SalesTbl[Unit_Price]),G310)</f>
        <v>24.72</v>
      </c>
      <c r="N310">
        <f>IF(F310="",MEDIAN(SalesTbl[Quantity]),F310)</f>
        <v>4</v>
      </c>
    </row>
    <row r="311" spans="1:14" x14ac:dyDescent="0.3">
      <c r="A311" t="s">
        <v>2135</v>
      </c>
      <c r="B311" s="2">
        <v>45264</v>
      </c>
      <c r="C311" t="s">
        <v>713</v>
      </c>
      <c r="D311" t="s">
        <v>1565</v>
      </c>
      <c r="E311" t="s">
        <v>1786</v>
      </c>
      <c r="F311">
        <v>3</v>
      </c>
      <c r="G311">
        <v>268.89</v>
      </c>
      <c r="H311">
        <v>7.0000000000000007E-2</v>
      </c>
      <c r="I311" t="s">
        <v>1829</v>
      </c>
      <c r="J311">
        <v>750.20309999999995</v>
      </c>
      <c r="K311">
        <f>IF(J311="",MEDIAN(SalesTbl[Total_Amount]),J311)</f>
        <v>750.20309999999995</v>
      </c>
      <c r="L311">
        <f>IF(H311="",MEDIAN(SalesTbl[Discount]),H311)</f>
        <v>7.0000000000000007E-2</v>
      </c>
      <c r="M311">
        <f>IF(G311="",MEDIAN(SalesTbl[Unit_Price]),G311)</f>
        <v>268.89</v>
      </c>
      <c r="N311">
        <f>IF(F311="",MEDIAN(SalesTbl[Quantity]),F311)</f>
        <v>3</v>
      </c>
    </row>
    <row r="312" spans="1:14" x14ac:dyDescent="0.3">
      <c r="A312" t="s">
        <v>2136</v>
      </c>
      <c r="B312" s="2">
        <v>45504</v>
      </c>
      <c r="C312" t="s">
        <v>181</v>
      </c>
      <c r="D312" t="s">
        <v>1684</v>
      </c>
      <c r="E312" t="s">
        <v>1786</v>
      </c>
      <c r="F312">
        <v>1</v>
      </c>
      <c r="G312">
        <v>78.5</v>
      </c>
      <c r="H312">
        <v>0.17</v>
      </c>
      <c r="I312" t="s">
        <v>1829</v>
      </c>
      <c r="J312">
        <v>65.155000000000001</v>
      </c>
      <c r="K312">
        <f>IF(J312="",MEDIAN(SalesTbl[Total_Amount]),J312)</f>
        <v>65.155000000000001</v>
      </c>
      <c r="L312">
        <f>IF(H312="",MEDIAN(SalesTbl[Discount]),H312)</f>
        <v>0.17</v>
      </c>
      <c r="M312">
        <f>IF(G312="",MEDIAN(SalesTbl[Unit_Price]),G312)</f>
        <v>78.5</v>
      </c>
      <c r="N312">
        <f>IF(F312="",MEDIAN(SalesTbl[Quantity]),F312)</f>
        <v>1</v>
      </c>
    </row>
    <row r="313" spans="1:14" x14ac:dyDescent="0.3">
      <c r="A313" t="s">
        <v>2137</v>
      </c>
      <c r="B313" s="2">
        <v>45679</v>
      </c>
      <c r="C313" t="s">
        <v>435</v>
      </c>
      <c r="D313" t="s">
        <v>1620</v>
      </c>
      <c r="E313" t="s">
        <v>1769</v>
      </c>
      <c r="F313">
        <v>3</v>
      </c>
      <c r="G313">
        <v>399.42</v>
      </c>
      <c r="H313">
        <v>0.02</v>
      </c>
      <c r="I313" t="s">
        <v>1824</v>
      </c>
      <c r="J313">
        <v>1174.2947999999999</v>
      </c>
      <c r="K313">
        <f>IF(J313="",MEDIAN(SalesTbl[Total_Amount]),J313)</f>
        <v>1174.2947999999999</v>
      </c>
      <c r="L313">
        <f>IF(H313="",MEDIAN(SalesTbl[Discount]),H313)</f>
        <v>0.02</v>
      </c>
      <c r="M313">
        <f>IF(G313="",MEDIAN(SalesTbl[Unit_Price]),G313)</f>
        <v>399.42</v>
      </c>
      <c r="N313">
        <f>IF(F313="",MEDIAN(SalesTbl[Quantity]),F313)</f>
        <v>3</v>
      </c>
    </row>
    <row r="314" spans="1:14" x14ac:dyDescent="0.3">
      <c r="A314" t="s">
        <v>2138</v>
      </c>
      <c r="B314" s="2">
        <v>45611</v>
      </c>
      <c r="C314" t="s">
        <v>100</v>
      </c>
      <c r="D314" t="s">
        <v>1610</v>
      </c>
      <c r="E314" t="s">
        <v>1813</v>
      </c>
      <c r="F314">
        <v>3</v>
      </c>
      <c r="G314">
        <v>455.82</v>
      </c>
      <c r="H314">
        <v>0.01</v>
      </c>
      <c r="I314" t="s">
        <v>1826</v>
      </c>
      <c r="J314">
        <v>1353.7854</v>
      </c>
      <c r="K314">
        <f>IF(J314="",MEDIAN(SalesTbl[Total_Amount]),J314)</f>
        <v>1353.7854</v>
      </c>
      <c r="L314">
        <f>IF(H314="",MEDIAN(SalesTbl[Discount]),H314)</f>
        <v>0.01</v>
      </c>
      <c r="M314">
        <f>IF(G314="",MEDIAN(SalesTbl[Unit_Price]),G314)</f>
        <v>455.82</v>
      </c>
      <c r="N314">
        <f>IF(F314="",MEDIAN(SalesTbl[Quantity]),F314)</f>
        <v>3</v>
      </c>
    </row>
    <row r="315" spans="1:14" x14ac:dyDescent="0.3">
      <c r="A315" t="s">
        <v>2139</v>
      </c>
      <c r="B315" s="2">
        <v>45389</v>
      </c>
      <c r="C315" t="s">
        <v>960</v>
      </c>
      <c r="D315" t="s">
        <v>1648</v>
      </c>
      <c r="E315" t="s">
        <v>1773</v>
      </c>
      <c r="F315">
        <v>2</v>
      </c>
      <c r="G315">
        <v>613.23</v>
      </c>
      <c r="H315">
        <v>0.15</v>
      </c>
      <c r="I315" t="s">
        <v>1826</v>
      </c>
      <c r="J315">
        <v>1042.491</v>
      </c>
      <c r="K315">
        <f>IF(J315="",MEDIAN(SalesTbl[Total_Amount]),J315)</f>
        <v>1042.491</v>
      </c>
      <c r="L315">
        <f>IF(H315="",MEDIAN(SalesTbl[Discount]),H315)</f>
        <v>0.15</v>
      </c>
      <c r="M315">
        <f>IF(G315="",MEDIAN(SalesTbl[Unit_Price]),G315)</f>
        <v>613.23</v>
      </c>
      <c r="N315">
        <f>IF(F315="",MEDIAN(SalesTbl[Quantity]),F315)</f>
        <v>2</v>
      </c>
    </row>
    <row r="316" spans="1:14" x14ac:dyDescent="0.3">
      <c r="A316" t="s">
        <v>2140</v>
      </c>
      <c r="B316" s="2">
        <v>45339</v>
      </c>
      <c r="C316" t="s">
        <v>411</v>
      </c>
      <c r="D316" t="s">
        <v>1549</v>
      </c>
      <c r="E316" t="s">
        <v>1799</v>
      </c>
      <c r="F316">
        <v>4</v>
      </c>
      <c r="G316">
        <v>971.9</v>
      </c>
      <c r="H316">
        <v>0.28000000000000003</v>
      </c>
      <c r="I316" t="s">
        <v>1826</v>
      </c>
      <c r="J316">
        <v>2799.0720000000001</v>
      </c>
      <c r="K316">
        <f>IF(J316="",MEDIAN(SalesTbl[Total_Amount]),J316)</f>
        <v>2799.0720000000001</v>
      </c>
      <c r="L316">
        <f>IF(H316="",MEDIAN(SalesTbl[Discount]),H316)</f>
        <v>0.28000000000000003</v>
      </c>
      <c r="M316">
        <f>IF(G316="",MEDIAN(SalesTbl[Unit_Price]),G316)</f>
        <v>971.9</v>
      </c>
      <c r="N316">
        <f>IF(F316="",MEDIAN(SalesTbl[Quantity]),F316)</f>
        <v>4</v>
      </c>
    </row>
    <row r="317" spans="1:14" x14ac:dyDescent="0.3">
      <c r="A317" t="s">
        <v>2141</v>
      </c>
      <c r="B317" s="2">
        <v>45433</v>
      </c>
      <c r="C317" t="s">
        <v>405</v>
      </c>
      <c r="D317" t="s">
        <v>1604</v>
      </c>
      <c r="E317" t="s">
        <v>1779</v>
      </c>
      <c r="F317">
        <v>3</v>
      </c>
      <c r="G317">
        <v>884.92</v>
      </c>
      <c r="H317">
        <v>0.06</v>
      </c>
      <c r="I317" t="s">
        <v>1826</v>
      </c>
      <c r="J317">
        <v>2495.4744000000001</v>
      </c>
      <c r="K317">
        <f>IF(J317="",MEDIAN(SalesTbl[Total_Amount]),J317)</f>
        <v>2495.4744000000001</v>
      </c>
      <c r="L317">
        <f>IF(H317="",MEDIAN(SalesTbl[Discount]),H317)</f>
        <v>0.06</v>
      </c>
      <c r="M317">
        <f>IF(G317="",MEDIAN(SalesTbl[Unit_Price]),G317)</f>
        <v>884.92</v>
      </c>
      <c r="N317">
        <f>IF(F317="",MEDIAN(SalesTbl[Quantity]),F317)</f>
        <v>3</v>
      </c>
    </row>
    <row r="318" spans="1:14" x14ac:dyDescent="0.3">
      <c r="A318" t="s">
        <v>2142</v>
      </c>
      <c r="B318" s="2">
        <v>45435</v>
      </c>
      <c r="C318" t="s">
        <v>836</v>
      </c>
      <c r="D318" t="s">
        <v>1562</v>
      </c>
      <c r="E318" t="s">
        <v>1786</v>
      </c>
      <c r="F318">
        <v>1</v>
      </c>
      <c r="G318">
        <v>125</v>
      </c>
      <c r="H318">
        <v>0.23</v>
      </c>
      <c r="I318" t="s">
        <v>1824</v>
      </c>
      <c r="J318">
        <v>96.25</v>
      </c>
      <c r="K318">
        <f>IF(J318="",MEDIAN(SalesTbl[Total_Amount]),J318)</f>
        <v>96.25</v>
      </c>
      <c r="L318">
        <f>IF(H318="",MEDIAN(SalesTbl[Discount]),H318)</f>
        <v>0.23</v>
      </c>
      <c r="M318">
        <f>IF(G318="",MEDIAN(SalesTbl[Unit_Price]),G318)</f>
        <v>125</v>
      </c>
      <c r="N318">
        <f>IF(F318="",MEDIAN(SalesTbl[Quantity]),F318)</f>
        <v>1</v>
      </c>
    </row>
    <row r="319" spans="1:14" x14ac:dyDescent="0.3">
      <c r="A319" t="s">
        <v>2143</v>
      </c>
      <c r="B319" s="2">
        <v>45823</v>
      </c>
      <c r="C319" t="s">
        <v>1086</v>
      </c>
      <c r="D319" t="s">
        <v>1568</v>
      </c>
      <c r="E319" t="s">
        <v>1801</v>
      </c>
      <c r="F319">
        <v>2</v>
      </c>
      <c r="G319">
        <v>188.25</v>
      </c>
      <c r="H319">
        <v>0.08</v>
      </c>
      <c r="I319" t="s">
        <v>1826</v>
      </c>
      <c r="J319">
        <v>346.38</v>
      </c>
      <c r="K319">
        <f>IF(J319="",MEDIAN(SalesTbl[Total_Amount]),J319)</f>
        <v>346.38</v>
      </c>
      <c r="L319">
        <f>IF(H319="",MEDIAN(SalesTbl[Discount]),H319)</f>
        <v>0.08</v>
      </c>
      <c r="M319">
        <f>IF(G319="",MEDIAN(SalesTbl[Unit_Price]),G319)</f>
        <v>188.25</v>
      </c>
      <c r="N319">
        <f>IF(F319="",MEDIAN(SalesTbl[Quantity]),F319)</f>
        <v>2</v>
      </c>
    </row>
    <row r="320" spans="1:14" x14ac:dyDescent="0.3">
      <c r="A320" t="s">
        <v>2144</v>
      </c>
      <c r="B320" s="2">
        <v>45663</v>
      </c>
      <c r="C320" t="s">
        <v>318</v>
      </c>
      <c r="D320" t="s">
        <v>1640</v>
      </c>
      <c r="E320" t="s">
        <v>1776</v>
      </c>
      <c r="F320">
        <v>4</v>
      </c>
      <c r="G320">
        <v>344.12</v>
      </c>
      <c r="H320">
        <v>0.25</v>
      </c>
      <c r="I320" t="s">
        <v>1826</v>
      </c>
      <c r="J320">
        <v>1032.3599999999999</v>
      </c>
      <c r="K320">
        <f>IF(J320="",MEDIAN(SalesTbl[Total_Amount]),J320)</f>
        <v>1032.3599999999999</v>
      </c>
      <c r="L320">
        <f>IF(H320="",MEDIAN(SalesTbl[Discount]),H320)</f>
        <v>0.25</v>
      </c>
      <c r="M320">
        <f>IF(G320="",MEDIAN(SalesTbl[Unit_Price]),G320)</f>
        <v>344.12</v>
      </c>
      <c r="N320">
        <f>IF(F320="",MEDIAN(SalesTbl[Quantity]),F320)</f>
        <v>4</v>
      </c>
    </row>
    <row r="321" spans="1:14" x14ac:dyDescent="0.3">
      <c r="A321" t="s">
        <v>2145</v>
      </c>
      <c r="B321" s="2">
        <v>45879</v>
      </c>
      <c r="C321" t="s">
        <v>1121</v>
      </c>
      <c r="D321" t="s">
        <v>1582</v>
      </c>
      <c r="E321" t="s">
        <v>1813</v>
      </c>
      <c r="F321">
        <v>3</v>
      </c>
      <c r="G321">
        <v>997.95</v>
      </c>
      <c r="H321">
        <v>0.09</v>
      </c>
      <c r="I321" t="s">
        <v>1829</v>
      </c>
      <c r="J321">
        <v>2724.4034999999999</v>
      </c>
      <c r="K321">
        <f>IF(J321="",MEDIAN(SalesTbl[Total_Amount]),J321)</f>
        <v>2724.4034999999999</v>
      </c>
      <c r="L321">
        <f>IF(H321="",MEDIAN(SalesTbl[Discount]),H321)</f>
        <v>0.09</v>
      </c>
      <c r="M321">
        <f>IF(G321="",MEDIAN(SalesTbl[Unit_Price]),G321)</f>
        <v>997.95</v>
      </c>
      <c r="N321">
        <f>IF(F321="",MEDIAN(SalesTbl[Quantity]),F321)</f>
        <v>3</v>
      </c>
    </row>
    <row r="322" spans="1:14" x14ac:dyDescent="0.3">
      <c r="A322" t="s">
        <v>2146</v>
      </c>
      <c r="B322" s="2">
        <v>45840</v>
      </c>
      <c r="C322" t="s">
        <v>1044</v>
      </c>
      <c r="D322" t="s">
        <v>1570</v>
      </c>
      <c r="E322" t="s">
        <v>1801</v>
      </c>
      <c r="F322">
        <v>3</v>
      </c>
      <c r="G322">
        <v>121.64</v>
      </c>
      <c r="H322">
        <v>7.0000000000000007E-2</v>
      </c>
      <c r="I322" t="s">
        <v>1826</v>
      </c>
      <c r="J322">
        <v>339.37560000000002</v>
      </c>
      <c r="K322">
        <f>IF(J322="",MEDIAN(SalesTbl[Total_Amount]),J322)</f>
        <v>339.37560000000002</v>
      </c>
      <c r="L322">
        <f>IF(H322="",MEDIAN(SalesTbl[Discount]),H322)</f>
        <v>7.0000000000000007E-2</v>
      </c>
      <c r="M322">
        <f>IF(G322="",MEDIAN(SalesTbl[Unit_Price]),G322)</f>
        <v>121.64</v>
      </c>
      <c r="N322">
        <f>IF(F322="",MEDIAN(SalesTbl[Quantity]),F322)</f>
        <v>3</v>
      </c>
    </row>
    <row r="323" spans="1:14" x14ac:dyDescent="0.3">
      <c r="A323" t="s">
        <v>2147</v>
      </c>
      <c r="B323" s="2">
        <v>45380</v>
      </c>
      <c r="C323" t="s">
        <v>939</v>
      </c>
      <c r="D323" t="s">
        <v>1684</v>
      </c>
      <c r="E323" t="s">
        <v>1789</v>
      </c>
      <c r="F323">
        <v>2</v>
      </c>
      <c r="G323">
        <v>692.72</v>
      </c>
      <c r="H323">
        <v>0.13</v>
      </c>
      <c r="I323" t="s">
        <v>1826</v>
      </c>
      <c r="J323">
        <v>1205.3327999999999</v>
      </c>
      <c r="K323">
        <f>IF(J323="",MEDIAN(SalesTbl[Total_Amount]),J323)</f>
        <v>1205.3327999999999</v>
      </c>
      <c r="L323">
        <f>IF(H323="",MEDIAN(SalesTbl[Discount]),H323)</f>
        <v>0.13</v>
      </c>
      <c r="M323">
        <f>IF(G323="",MEDIAN(SalesTbl[Unit_Price]),G323)</f>
        <v>692.72</v>
      </c>
      <c r="N323">
        <f>IF(F323="",MEDIAN(SalesTbl[Quantity]),F323)</f>
        <v>2</v>
      </c>
    </row>
    <row r="324" spans="1:14" x14ac:dyDescent="0.3">
      <c r="A324" t="s">
        <v>2148</v>
      </c>
      <c r="B324" s="2">
        <v>45672</v>
      </c>
      <c r="C324" t="s">
        <v>341</v>
      </c>
      <c r="D324" t="s">
        <v>1596</v>
      </c>
      <c r="E324" t="s">
        <v>1813</v>
      </c>
      <c r="F324">
        <v>3</v>
      </c>
      <c r="G324">
        <v>794.59</v>
      </c>
      <c r="H324">
        <v>0.03</v>
      </c>
      <c r="I324" t="s">
        <v>1826</v>
      </c>
      <c r="J324">
        <v>2312.2568999999999</v>
      </c>
      <c r="K324">
        <f>IF(J324="",MEDIAN(SalesTbl[Total_Amount]),J324)</f>
        <v>2312.2568999999999</v>
      </c>
      <c r="L324">
        <f>IF(H324="",MEDIAN(SalesTbl[Discount]),H324)</f>
        <v>0.03</v>
      </c>
      <c r="M324">
        <f>IF(G324="",MEDIAN(SalesTbl[Unit_Price]),G324)</f>
        <v>794.59</v>
      </c>
      <c r="N324">
        <f>IF(F324="",MEDIAN(SalesTbl[Quantity]),F324)</f>
        <v>3</v>
      </c>
    </row>
    <row r="325" spans="1:14" x14ac:dyDescent="0.3">
      <c r="A325" t="s">
        <v>2149</v>
      </c>
      <c r="B325" s="2">
        <v>45497</v>
      </c>
      <c r="C325" t="s">
        <v>1357</v>
      </c>
      <c r="D325" t="s">
        <v>1600</v>
      </c>
      <c r="E325" t="s">
        <v>1786</v>
      </c>
      <c r="F325">
        <v>1</v>
      </c>
      <c r="G325">
        <v>907.95</v>
      </c>
      <c r="H325">
        <v>0.1</v>
      </c>
      <c r="I325" t="s">
        <v>1826</v>
      </c>
      <c r="J325">
        <v>817.15500000000009</v>
      </c>
      <c r="K325">
        <f>IF(J325="",MEDIAN(SalesTbl[Total_Amount]),J325)</f>
        <v>817.15500000000009</v>
      </c>
      <c r="L325">
        <f>IF(H325="",MEDIAN(SalesTbl[Discount]),H325)</f>
        <v>0.1</v>
      </c>
      <c r="M325">
        <f>IF(G325="",MEDIAN(SalesTbl[Unit_Price]),G325)</f>
        <v>907.95</v>
      </c>
      <c r="N325">
        <f>IF(F325="",MEDIAN(SalesTbl[Quantity]),F325)</f>
        <v>1</v>
      </c>
    </row>
    <row r="326" spans="1:14" x14ac:dyDescent="0.3">
      <c r="A326" t="s">
        <v>2150</v>
      </c>
      <c r="B326" s="2">
        <v>45407</v>
      </c>
      <c r="C326" t="s">
        <v>752</v>
      </c>
      <c r="D326" t="s">
        <v>1648</v>
      </c>
      <c r="E326" t="s">
        <v>1752</v>
      </c>
      <c r="F326">
        <v>2</v>
      </c>
      <c r="G326">
        <v>660.81</v>
      </c>
      <c r="H326">
        <v>0.18</v>
      </c>
      <c r="I326" t="s">
        <v>1824</v>
      </c>
      <c r="J326">
        <v>1083.7284</v>
      </c>
      <c r="K326">
        <f>IF(J326="",MEDIAN(SalesTbl[Total_Amount]),J326)</f>
        <v>1083.7284</v>
      </c>
      <c r="L326">
        <f>IF(H326="",MEDIAN(SalesTbl[Discount]),H326)</f>
        <v>0.18</v>
      </c>
      <c r="M326">
        <f>IF(G326="",MEDIAN(SalesTbl[Unit_Price]),G326)</f>
        <v>660.81</v>
      </c>
      <c r="N326">
        <f>IF(F326="",MEDIAN(SalesTbl[Quantity]),F326)</f>
        <v>2</v>
      </c>
    </row>
    <row r="327" spans="1:14" x14ac:dyDescent="0.3">
      <c r="A327" t="s">
        <v>2151</v>
      </c>
      <c r="B327" s="2">
        <v>45764</v>
      </c>
      <c r="C327" t="s">
        <v>63</v>
      </c>
      <c r="D327" t="s">
        <v>1650</v>
      </c>
      <c r="E327" t="s">
        <v>1782</v>
      </c>
      <c r="F327">
        <v>3</v>
      </c>
      <c r="G327">
        <v>564.94000000000005</v>
      </c>
      <c r="H327">
        <v>0.22</v>
      </c>
      <c r="I327" t="s">
        <v>1829</v>
      </c>
      <c r="J327">
        <v>1321.9595999999999</v>
      </c>
      <c r="K327">
        <f>IF(J327="",MEDIAN(SalesTbl[Total_Amount]),J327)</f>
        <v>1321.9595999999999</v>
      </c>
      <c r="L327">
        <f>IF(H327="",MEDIAN(SalesTbl[Discount]),H327)</f>
        <v>0.22</v>
      </c>
      <c r="M327">
        <f>IF(G327="",MEDIAN(SalesTbl[Unit_Price]),G327)</f>
        <v>564.94000000000005</v>
      </c>
      <c r="N327">
        <f>IF(F327="",MEDIAN(SalesTbl[Quantity]),F327)</f>
        <v>3</v>
      </c>
    </row>
    <row r="328" spans="1:14" x14ac:dyDescent="0.3">
      <c r="A328" t="s">
        <v>2152</v>
      </c>
      <c r="B328" s="2">
        <v>45924</v>
      </c>
      <c r="C328" t="s">
        <v>616</v>
      </c>
      <c r="D328" t="s">
        <v>1578</v>
      </c>
      <c r="E328" t="s">
        <v>1801</v>
      </c>
      <c r="F328">
        <v>2</v>
      </c>
      <c r="G328">
        <v>280.37</v>
      </c>
      <c r="H328">
        <v>0.22</v>
      </c>
      <c r="I328" t="s">
        <v>1829</v>
      </c>
      <c r="J328">
        <v>437.37720000000002</v>
      </c>
      <c r="K328">
        <f>IF(J328="",MEDIAN(SalesTbl[Total_Amount]),J328)</f>
        <v>437.37720000000002</v>
      </c>
      <c r="L328">
        <f>IF(H328="",MEDIAN(SalesTbl[Discount]),H328)</f>
        <v>0.22</v>
      </c>
      <c r="M328">
        <f>IF(G328="",MEDIAN(SalesTbl[Unit_Price]),G328)</f>
        <v>280.37</v>
      </c>
      <c r="N328">
        <f>IF(F328="",MEDIAN(SalesTbl[Quantity]),F328)</f>
        <v>2</v>
      </c>
    </row>
    <row r="329" spans="1:14" x14ac:dyDescent="0.3">
      <c r="A329" t="s">
        <v>2153</v>
      </c>
      <c r="B329" s="2">
        <v>45240</v>
      </c>
      <c r="C329" t="s">
        <v>1050</v>
      </c>
      <c r="D329" t="s">
        <v>1648</v>
      </c>
      <c r="E329" t="s">
        <v>1766</v>
      </c>
      <c r="F329">
        <v>2</v>
      </c>
      <c r="G329">
        <v>85.23</v>
      </c>
      <c r="H329">
        <v>0.13</v>
      </c>
      <c r="I329" t="s">
        <v>1824</v>
      </c>
      <c r="J329">
        <v>148.30019999999999</v>
      </c>
      <c r="K329">
        <f>IF(J329="",MEDIAN(SalesTbl[Total_Amount]),J329)</f>
        <v>148.30019999999999</v>
      </c>
      <c r="L329">
        <f>IF(H329="",MEDIAN(SalesTbl[Discount]),H329)</f>
        <v>0.13</v>
      </c>
      <c r="M329">
        <f>IF(G329="",MEDIAN(SalesTbl[Unit_Price]),G329)</f>
        <v>85.23</v>
      </c>
      <c r="N329">
        <f>IF(F329="",MEDIAN(SalesTbl[Quantity]),F329)</f>
        <v>2</v>
      </c>
    </row>
    <row r="330" spans="1:14" x14ac:dyDescent="0.3">
      <c r="A330" t="s">
        <v>2154</v>
      </c>
      <c r="B330" s="2">
        <v>45349</v>
      </c>
      <c r="C330" t="s">
        <v>1357</v>
      </c>
      <c r="D330" t="s">
        <v>1602</v>
      </c>
      <c r="E330" t="s">
        <v>1797</v>
      </c>
      <c r="F330">
        <v>2</v>
      </c>
      <c r="G330">
        <v>563.29999999999995</v>
      </c>
      <c r="H330">
        <v>0.26</v>
      </c>
      <c r="I330" t="s">
        <v>1824</v>
      </c>
      <c r="J330">
        <v>833.68399999999997</v>
      </c>
      <c r="K330">
        <f>IF(J330="",MEDIAN(SalesTbl[Total_Amount]),J330)</f>
        <v>833.68399999999997</v>
      </c>
      <c r="L330">
        <f>IF(H330="",MEDIAN(SalesTbl[Discount]),H330)</f>
        <v>0.26</v>
      </c>
      <c r="M330">
        <f>IF(G330="",MEDIAN(SalesTbl[Unit_Price]),G330)</f>
        <v>563.29999999999995</v>
      </c>
      <c r="N330">
        <f>IF(F330="",MEDIAN(SalesTbl[Quantity]),F330)</f>
        <v>2</v>
      </c>
    </row>
    <row r="331" spans="1:14" x14ac:dyDescent="0.3">
      <c r="A331" t="s">
        <v>2155</v>
      </c>
      <c r="B331" s="2">
        <v>45756</v>
      </c>
      <c r="C331" t="s">
        <v>1014</v>
      </c>
      <c r="D331" t="s">
        <v>1708</v>
      </c>
      <c r="E331" t="s">
        <v>1810</v>
      </c>
      <c r="F331">
        <v>2</v>
      </c>
      <c r="G331">
        <v>827.81</v>
      </c>
      <c r="H331">
        <v>0.04</v>
      </c>
      <c r="I331" t="s">
        <v>1826</v>
      </c>
      <c r="J331">
        <v>1589.3951999999999</v>
      </c>
      <c r="K331">
        <f>IF(J331="",MEDIAN(SalesTbl[Total_Amount]),J331)</f>
        <v>1589.3951999999999</v>
      </c>
      <c r="L331">
        <f>IF(H331="",MEDIAN(SalesTbl[Discount]),H331)</f>
        <v>0.04</v>
      </c>
      <c r="M331">
        <f>IF(G331="",MEDIAN(SalesTbl[Unit_Price]),G331)</f>
        <v>827.81</v>
      </c>
      <c r="N331">
        <f>IF(F331="",MEDIAN(SalesTbl[Quantity]),F331)</f>
        <v>2</v>
      </c>
    </row>
    <row r="332" spans="1:14" x14ac:dyDescent="0.3">
      <c r="A332" t="s">
        <v>2156</v>
      </c>
      <c r="B332" s="2">
        <v>45478</v>
      </c>
      <c r="C332" t="s">
        <v>803</v>
      </c>
      <c r="D332" t="s">
        <v>1572</v>
      </c>
      <c r="E332" t="s">
        <v>1810</v>
      </c>
      <c r="F332">
        <v>3</v>
      </c>
      <c r="G332">
        <v>877.71</v>
      </c>
      <c r="H332">
        <v>0.12</v>
      </c>
      <c r="I332" t="s">
        <v>1826</v>
      </c>
      <c r="J332">
        <v>2317.1543999999999</v>
      </c>
      <c r="K332">
        <f>IF(J332="",MEDIAN(SalesTbl[Total_Amount]),J332)</f>
        <v>2317.1543999999999</v>
      </c>
      <c r="L332">
        <f>IF(H332="",MEDIAN(SalesTbl[Discount]),H332)</f>
        <v>0.12</v>
      </c>
      <c r="M332">
        <f>IF(G332="",MEDIAN(SalesTbl[Unit_Price]),G332)</f>
        <v>877.71</v>
      </c>
      <c r="N332">
        <f>IF(F332="",MEDIAN(SalesTbl[Quantity]),F332)</f>
        <v>3</v>
      </c>
    </row>
    <row r="333" spans="1:14" x14ac:dyDescent="0.3">
      <c r="A333" t="s">
        <v>2157</v>
      </c>
      <c r="B333" s="2">
        <v>45890</v>
      </c>
      <c r="C333" t="s">
        <v>821</v>
      </c>
      <c r="D333" t="s">
        <v>1662</v>
      </c>
      <c r="E333" t="s">
        <v>1786</v>
      </c>
      <c r="F333">
        <v>4</v>
      </c>
      <c r="G333">
        <v>488.56</v>
      </c>
      <c r="H333">
        <v>0.26</v>
      </c>
      <c r="I333" t="s">
        <v>1829</v>
      </c>
      <c r="J333">
        <v>1446.1376</v>
      </c>
      <c r="K333">
        <f>IF(J333="",MEDIAN(SalesTbl[Total_Amount]),J333)</f>
        <v>1446.1376</v>
      </c>
      <c r="L333">
        <f>IF(H333="",MEDIAN(SalesTbl[Discount]),H333)</f>
        <v>0.26</v>
      </c>
      <c r="M333">
        <f>IF(G333="",MEDIAN(SalesTbl[Unit_Price]),G333)</f>
        <v>488.56</v>
      </c>
      <c r="N333">
        <f>IF(F333="",MEDIAN(SalesTbl[Quantity]),F333)</f>
        <v>4</v>
      </c>
    </row>
    <row r="334" spans="1:14" x14ac:dyDescent="0.3">
      <c r="A334" t="s">
        <v>2158</v>
      </c>
      <c r="B334" s="2">
        <v>45815</v>
      </c>
      <c r="C334" t="s">
        <v>455</v>
      </c>
      <c r="D334" t="s">
        <v>1598</v>
      </c>
      <c r="E334" t="s">
        <v>1794</v>
      </c>
      <c r="F334">
        <v>4</v>
      </c>
      <c r="G334">
        <v>175.91</v>
      </c>
      <c r="H334">
        <v>0.13</v>
      </c>
      <c r="I334" t="s">
        <v>1826</v>
      </c>
      <c r="J334">
        <v>612.16679999999997</v>
      </c>
      <c r="K334">
        <f>IF(J334="",MEDIAN(SalesTbl[Total_Amount]),J334)</f>
        <v>612.16679999999997</v>
      </c>
      <c r="L334">
        <f>IF(H334="",MEDIAN(SalesTbl[Discount]),H334)</f>
        <v>0.13</v>
      </c>
      <c r="M334">
        <f>IF(G334="",MEDIAN(SalesTbl[Unit_Price]),G334)</f>
        <v>175.91</v>
      </c>
      <c r="N334">
        <f>IF(F334="",MEDIAN(SalesTbl[Quantity]),F334)</f>
        <v>4</v>
      </c>
    </row>
    <row r="335" spans="1:14" x14ac:dyDescent="0.3">
      <c r="A335" t="s">
        <v>2159</v>
      </c>
      <c r="B335" s="2">
        <v>45891</v>
      </c>
      <c r="C335" t="s">
        <v>307</v>
      </c>
      <c r="D335" t="s">
        <v>1722</v>
      </c>
      <c r="E335" t="s">
        <v>1782</v>
      </c>
      <c r="F335">
        <v>4</v>
      </c>
      <c r="G335">
        <v>289.66000000000003</v>
      </c>
      <c r="H335">
        <v>0.25</v>
      </c>
      <c r="I335" t="s">
        <v>1829</v>
      </c>
      <c r="J335">
        <v>868.98</v>
      </c>
      <c r="K335">
        <f>IF(J335="",MEDIAN(SalesTbl[Total_Amount]),J335)</f>
        <v>868.98</v>
      </c>
      <c r="L335">
        <f>IF(H335="",MEDIAN(SalesTbl[Discount]),H335)</f>
        <v>0.25</v>
      </c>
      <c r="M335">
        <f>IF(G335="",MEDIAN(SalesTbl[Unit_Price]),G335)</f>
        <v>289.66000000000003</v>
      </c>
      <c r="N335">
        <f>IF(F335="",MEDIAN(SalesTbl[Quantity]),F335)</f>
        <v>4</v>
      </c>
    </row>
    <row r="336" spans="1:14" x14ac:dyDescent="0.3">
      <c r="A336" t="s">
        <v>2160</v>
      </c>
      <c r="B336" s="2">
        <v>45609</v>
      </c>
      <c r="C336" t="s">
        <v>1095</v>
      </c>
      <c r="D336" t="s">
        <v>1584</v>
      </c>
      <c r="E336" t="s">
        <v>1757</v>
      </c>
      <c r="F336">
        <v>1</v>
      </c>
      <c r="G336">
        <v>691.38</v>
      </c>
      <c r="H336">
        <v>0.11</v>
      </c>
      <c r="I336" t="s">
        <v>1829</v>
      </c>
      <c r="J336">
        <v>615.32820000000004</v>
      </c>
      <c r="K336">
        <f>IF(J336="",MEDIAN(SalesTbl[Total_Amount]),J336)</f>
        <v>615.32820000000004</v>
      </c>
      <c r="L336">
        <f>IF(H336="",MEDIAN(SalesTbl[Discount]),H336)</f>
        <v>0.11</v>
      </c>
      <c r="M336">
        <f>IF(G336="",MEDIAN(SalesTbl[Unit_Price]),G336)</f>
        <v>691.38</v>
      </c>
      <c r="N336">
        <f>IF(F336="",MEDIAN(SalesTbl[Quantity]),F336)</f>
        <v>1</v>
      </c>
    </row>
    <row r="337" spans="1:14" x14ac:dyDescent="0.3">
      <c r="A337" t="s">
        <v>2161</v>
      </c>
      <c r="B337" s="2">
        <v>45309</v>
      </c>
      <c r="C337" t="s">
        <v>1414</v>
      </c>
      <c r="D337" t="s">
        <v>1602</v>
      </c>
      <c r="E337" t="s">
        <v>1752</v>
      </c>
      <c r="F337">
        <v>3</v>
      </c>
      <c r="G337">
        <v>158.72</v>
      </c>
      <c r="H337">
        <v>0.13</v>
      </c>
      <c r="I337" t="s">
        <v>1824</v>
      </c>
      <c r="J337">
        <v>414.25920000000002</v>
      </c>
      <c r="K337">
        <f>IF(J337="",MEDIAN(SalesTbl[Total_Amount]),J337)</f>
        <v>414.25920000000002</v>
      </c>
      <c r="L337">
        <f>IF(H337="",MEDIAN(SalesTbl[Discount]),H337)</f>
        <v>0.13</v>
      </c>
      <c r="M337">
        <f>IF(G337="",MEDIAN(SalesTbl[Unit_Price]),G337)</f>
        <v>158.72</v>
      </c>
      <c r="N337">
        <f>IF(F337="",MEDIAN(SalesTbl[Quantity]),F337)</f>
        <v>3</v>
      </c>
    </row>
    <row r="338" spans="1:14" x14ac:dyDescent="0.3">
      <c r="A338" t="s">
        <v>2162</v>
      </c>
      <c r="B338" s="2">
        <v>45519</v>
      </c>
      <c r="C338" t="s">
        <v>137</v>
      </c>
      <c r="D338" t="s">
        <v>1668</v>
      </c>
      <c r="E338" t="s">
        <v>1804</v>
      </c>
      <c r="F338">
        <v>4</v>
      </c>
      <c r="G338">
        <v>537.15</v>
      </c>
      <c r="H338">
        <v>0.06</v>
      </c>
      <c r="I338" t="s">
        <v>1829</v>
      </c>
      <c r="J338">
        <v>2019.684</v>
      </c>
      <c r="K338">
        <f>IF(J338="",MEDIAN(SalesTbl[Total_Amount]),J338)</f>
        <v>2019.684</v>
      </c>
      <c r="L338">
        <f>IF(H338="",MEDIAN(SalesTbl[Discount]),H338)</f>
        <v>0.06</v>
      </c>
      <c r="M338">
        <f>IF(G338="",MEDIAN(SalesTbl[Unit_Price]),G338)</f>
        <v>537.15</v>
      </c>
      <c r="N338">
        <f>IF(F338="",MEDIAN(SalesTbl[Quantity]),F338)</f>
        <v>4</v>
      </c>
    </row>
    <row r="339" spans="1:14" x14ac:dyDescent="0.3">
      <c r="A339" t="s">
        <v>2163</v>
      </c>
      <c r="B339" s="2">
        <v>45921</v>
      </c>
      <c r="C339" t="s">
        <v>314</v>
      </c>
      <c r="D339" t="s">
        <v>1630</v>
      </c>
      <c r="E339" t="s">
        <v>1786</v>
      </c>
      <c r="F339">
        <v>3</v>
      </c>
      <c r="G339">
        <v>771.7</v>
      </c>
      <c r="H339">
        <v>0.05</v>
      </c>
      <c r="I339" t="s">
        <v>1829</v>
      </c>
      <c r="J339">
        <v>2199.3449999999998</v>
      </c>
      <c r="K339">
        <f>IF(J339="",MEDIAN(SalesTbl[Total_Amount]),J339)</f>
        <v>2199.3449999999998</v>
      </c>
      <c r="L339">
        <f>IF(H339="",MEDIAN(SalesTbl[Discount]),H339)</f>
        <v>0.05</v>
      </c>
      <c r="M339">
        <f>IF(G339="",MEDIAN(SalesTbl[Unit_Price]),G339)</f>
        <v>771.7</v>
      </c>
      <c r="N339">
        <f>IF(F339="",MEDIAN(SalesTbl[Quantity]),F339)</f>
        <v>3</v>
      </c>
    </row>
    <row r="340" spans="1:14" x14ac:dyDescent="0.3">
      <c r="A340" t="s">
        <v>2164</v>
      </c>
      <c r="B340" s="2">
        <v>45465</v>
      </c>
      <c r="C340" t="s">
        <v>441</v>
      </c>
      <c r="D340" t="s">
        <v>1724</v>
      </c>
      <c r="E340" t="s">
        <v>1757</v>
      </c>
      <c r="F340">
        <v>4</v>
      </c>
      <c r="G340">
        <v>677.25</v>
      </c>
      <c r="H340">
        <v>0.14000000000000001</v>
      </c>
      <c r="I340" t="s">
        <v>1826</v>
      </c>
      <c r="J340">
        <v>2329.7399999999998</v>
      </c>
      <c r="K340">
        <f>IF(J340="",MEDIAN(SalesTbl[Total_Amount]),J340)</f>
        <v>2329.7399999999998</v>
      </c>
      <c r="L340">
        <f>IF(H340="",MEDIAN(SalesTbl[Discount]),H340)</f>
        <v>0.14000000000000001</v>
      </c>
      <c r="M340">
        <f>IF(G340="",MEDIAN(SalesTbl[Unit_Price]),G340)</f>
        <v>677.25</v>
      </c>
      <c r="N340">
        <f>IF(F340="",MEDIAN(SalesTbl[Quantity]),F340)</f>
        <v>4</v>
      </c>
    </row>
    <row r="341" spans="1:14" x14ac:dyDescent="0.3">
      <c r="A341" t="s">
        <v>2165</v>
      </c>
      <c r="B341" s="2">
        <v>45303</v>
      </c>
      <c r="C341" t="s">
        <v>719</v>
      </c>
      <c r="D341" t="s">
        <v>1744</v>
      </c>
      <c r="E341" t="s">
        <v>1792</v>
      </c>
      <c r="F341">
        <v>1</v>
      </c>
      <c r="G341">
        <v>645.48</v>
      </c>
      <c r="H341">
        <v>0.26</v>
      </c>
      <c r="I341" t="s">
        <v>1829</v>
      </c>
      <c r="J341">
        <v>477.65519999999998</v>
      </c>
      <c r="K341">
        <f>IF(J341="",MEDIAN(SalesTbl[Total_Amount]),J341)</f>
        <v>477.65519999999998</v>
      </c>
      <c r="L341">
        <f>IF(H341="",MEDIAN(SalesTbl[Discount]),H341)</f>
        <v>0.26</v>
      </c>
      <c r="M341">
        <f>IF(G341="",MEDIAN(SalesTbl[Unit_Price]),G341)</f>
        <v>645.48</v>
      </c>
      <c r="N341">
        <f>IF(F341="",MEDIAN(SalesTbl[Quantity]),F341)</f>
        <v>1</v>
      </c>
    </row>
    <row r="342" spans="1:14" x14ac:dyDescent="0.3">
      <c r="A342" t="s">
        <v>2166</v>
      </c>
      <c r="B342" s="2">
        <v>45218</v>
      </c>
      <c r="C342" t="s">
        <v>181</v>
      </c>
      <c r="D342" t="s">
        <v>1694</v>
      </c>
      <c r="E342" t="s">
        <v>1761</v>
      </c>
      <c r="F342">
        <v>2</v>
      </c>
      <c r="G342">
        <v>934</v>
      </c>
      <c r="H342">
        <v>0.3</v>
      </c>
      <c r="I342" t="s">
        <v>1829</v>
      </c>
      <c r="J342">
        <v>1307.5999999999999</v>
      </c>
      <c r="K342">
        <f>IF(J342="",MEDIAN(SalesTbl[Total_Amount]),J342)</f>
        <v>1307.5999999999999</v>
      </c>
      <c r="L342">
        <f>IF(H342="",MEDIAN(SalesTbl[Discount]),H342)</f>
        <v>0.3</v>
      </c>
      <c r="M342">
        <f>IF(G342="",MEDIAN(SalesTbl[Unit_Price]),G342)</f>
        <v>934</v>
      </c>
      <c r="N342">
        <f>IF(F342="",MEDIAN(SalesTbl[Quantity]),F342)</f>
        <v>2</v>
      </c>
    </row>
    <row r="343" spans="1:14" x14ac:dyDescent="0.3">
      <c r="A343" t="s">
        <v>2167</v>
      </c>
      <c r="B343" s="2">
        <v>45727</v>
      </c>
      <c r="C343" t="s">
        <v>505</v>
      </c>
      <c r="D343" t="s">
        <v>1640</v>
      </c>
      <c r="E343" t="s">
        <v>1761</v>
      </c>
      <c r="F343">
        <v>1</v>
      </c>
      <c r="G343">
        <v>669.53</v>
      </c>
      <c r="H343">
        <v>0.2</v>
      </c>
      <c r="I343" t="s">
        <v>1824</v>
      </c>
      <c r="J343">
        <v>535.62400000000002</v>
      </c>
      <c r="K343">
        <f>IF(J343="",MEDIAN(SalesTbl[Total_Amount]),J343)</f>
        <v>535.62400000000002</v>
      </c>
      <c r="L343">
        <f>IF(H343="",MEDIAN(SalesTbl[Discount]),H343)</f>
        <v>0.2</v>
      </c>
      <c r="M343">
        <f>IF(G343="",MEDIAN(SalesTbl[Unit_Price]),G343)</f>
        <v>669.53</v>
      </c>
      <c r="N343">
        <f>IF(F343="",MEDIAN(SalesTbl[Quantity]),F343)</f>
        <v>1</v>
      </c>
    </row>
    <row r="344" spans="1:14" x14ac:dyDescent="0.3">
      <c r="A344" t="s">
        <v>2168</v>
      </c>
      <c r="B344" s="2">
        <v>45557</v>
      </c>
      <c r="C344" t="s">
        <v>716</v>
      </c>
      <c r="D344" t="s">
        <v>1618</v>
      </c>
      <c r="E344" t="s">
        <v>1810</v>
      </c>
      <c r="F344">
        <v>1</v>
      </c>
      <c r="G344">
        <v>213.69</v>
      </c>
      <c r="H344">
        <v>0.28000000000000003</v>
      </c>
      <c r="I344" t="s">
        <v>1829</v>
      </c>
      <c r="J344">
        <v>153.85679999999999</v>
      </c>
      <c r="K344">
        <f>IF(J344="",MEDIAN(SalesTbl[Total_Amount]),J344)</f>
        <v>153.85679999999999</v>
      </c>
      <c r="L344">
        <f>IF(H344="",MEDIAN(SalesTbl[Discount]),H344)</f>
        <v>0.28000000000000003</v>
      </c>
      <c r="M344">
        <f>IF(G344="",MEDIAN(SalesTbl[Unit_Price]),G344)</f>
        <v>213.69</v>
      </c>
      <c r="N344">
        <f>IF(F344="",MEDIAN(SalesTbl[Quantity]),F344)</f>
        <v>1</v>
      </c>
    </row>
    <row r="345" spans="1:14" x14ac:dyDescent="0.3">
      <c r="A345" t="s">
        <v>2169</v>
      </c>
      <c r="B345" s="2">
        <v>45623</v>
      </c>
      <c r="C345" t="s">
        <v>114</v>
      </c>
      <c r="D345" t="s">
        <v>1590</v>
      </c>
      <c r="E345" t="s">
        <v>1813</v>
      </c>
      <c r="F345">
        <v>2</v>
      </c>
      <c r="G345">
        <v>99.1</v>
      </c>
      <c r="H345">
        <v>0.2</v>
      </c>
      <c r="I345" t="s">
        <v>1826</v>
      </c>
      <c r="J345">
        <v>158.56</v>
      </c>
      <c r="K345">
        <f>IF(J345="",MEDIAN(SalesTbl[Total_Amount]),J345)</f>
        <v>158.56</v>
      </c>
      <c r="L345">
        <f>IF(H345="",MEDIAN(SalesTbl[Discount]),H345)</f>
        <v>0.2</v>
      </c>
      <c r="M345">
        <f>IF(G345="",MEDIAN(SalesTbl[Unit_Price]),G345)</f>
        <v>99.1</v>
      </c>
      <c r="N345">
        <f>IF(F345="",MEDIAN(SalesTbl[Quantity]),F345)</f>
        <v>2</v>
      </c>
    </row>
    <row r="346" spans="1:14" x14ac:dyDescent="0.3">
      <c r="A346" t="s">
        <v>2170</v>
      </c>
      <c r="B346" s="2">
        <v>45224</v>
      </c>
      <c r="C346" t="s">
        <v>67</v>
      </c>
      <c r="D346" t="s">
        <v>1622</v>
      </c>
      <c r="E346" t="s">
        <v>1804</v>
      </c>
      <c r="F346">
        <v>1</v>
      </c>
      <c r="G346">
        <v>628.98</v>
      </c>
      <c r="H346">
        <v>0.03</v>
      </c>
      <c r="I346" t="s">
        <v>1829</v>
      </c>
      <c r="J346">
        <v>610.11059999999998</v>
      </c>
      <c r="K346">
        <f>IF(J346="",MEDIAN(SalesTbl[Total_Amount]),J346)</f>
        <v>610.11059999999998</v>
      </c>
      <c r="L346">
        <f>IF(H346="",MEDIAN(SalesTbl[Discount]),H346)</f>
        <v>0.03</v>
      </c>
      <c r="M346">
        <f>IF(G346="",MEDIAN(SalesTbl[Unit_Price]),G346)</f>
        <v>628.98</v>
      </c>
      <c r="N346">
        <f>IF(F346="",MEDIAN(SalesTbl[Quantity]),F346)</f>
        <v>1</v>
      </c>
    </row>
    <row r="347" spans="1:14" x14ac:dyDescent="0.3">
      <c r="A347" t="s">
        <v>2171</v>
      </c>
      <c r="B347" s="2">
        <v>45940</v>
      </c>
      <c r="C347" t="s">
        <v>911</v>
      </c>
      <c r="D347" t="s">
        <v>1716</v>
      </c>
      <c r="E347" t="s">
        <v>1769</v>
      </c>
      <c r="F347">
        <v>3</v>
      </c>
      <c r="G347">
        <v>944.64</v>
      </c>
      <c r="H347">
        <v>0.26</v>
      </c>
      <c r="I347" t="s">
        <v>1824</v>
      </c>
      <c r="J347">
        <v>2097.1008000000002</v>
      </c>
      <c r="K347">
        <f>IF(J347="",MEDIAN(SalesTbl[Total_Amount]),J347)</f>
        <v>2097.1008000000002</v>
      </c>
      <c r="L347">
        <f>IF(H347="",MEDIAN(SalesTbl[Discount]),H347)</f>
        <v>0.26</v>
      </c>
      <c r="M347">
        <f>IF(G347="",MEDIAN(SalesTbl[Unit_Price]),G347)</f>
        <v>944.64</v>
      </c>
      <c r="N347">
        <f>IF(F347="",MEDIAN(SalesTbl[Quantity]),F347)</f>
        <v>3</v>
      </c>
    </row>
    <row r="348" spans="1:14" x14ac:dyDescent="0.3">
      <c r="A348" t="s">
        <v>2172</v>
      </c>
      <c r="B348" s="2">
        <v>45915</v>
      </c>
      <c r="C348" t="s">
        <v>227</v>
      </c>
      <c r="D348" t="s">
        <v>1678</v>
      </c>
      <c r="E348" t="s">
        <v>1766</v>
      </c>
      <c r="F348">
        <v>4</v>
      </c>
      <c r="G348">
        <v>269.49</v>
      </c>
      <c r="H348">
        <v>7.0000000000000007E-2</v>
      </c>
      <c r="I348" t="s">
        <v>1826</v>
      </c>
      <c r="J348">
        <v>1002.5028</v>
      </c>
      <c r="K348">
        <f>IF(J348="",MEDIAN(SalesTbl[Total_Amount]),J348)</f>
        <v>1002.5028</v>
      </c>
      <c r="L348">
        <f>IF(H348="",MEDIAN(SalesTbl[Discount]),H348)</f>
        <v>7.0000000000000007E-2</v>
      </c>
      <c r="M348">
        <f>IF(G348="",MEDIAN(SalesTbl[Unit_Price]),G348)</f>
        <v>269.49</v>
      </c>
      <c r="N348">
        <f>IF(F348="",MEDIAN(SalesTbl[Quantity]),F348)</f>
        <v>4</v>
      </c>
    </row>
    <row r="349" spans="1:14" x14ac:dyDescent="0.3">
      <c r="A349" t="s">
        <v>2173</v>
      </c>
      <c r="B349" s="2">
        <v>45541</v>
      </c>
      <c r="C349" t="s">
        <v>205</v>
      </c>
      <c r="D349" t="s">
        <v>1592</v>
      </c>
      <c r="E349" t="s">
        <v>1810</v>
      </c>
      <c r="F349">
        <v>1</v>
      </c>
      <c r="G349">
        <v>678.2</v>
      </c>
      <c r="H349">
        <v>0.14000000000000001</v>
      </c>
      <c r="I349" t="s">
        <v>1824</v>
      </c>
      <c r="J349">
        <v>583.25200000000007</v>
      </c>
      <c r="K349">
        <f>IF(J349="",MEDIAN(SalesTbl[Total_Amount]),J349)</f>
        <v>583.25200000000007</v>
      </c>
      <c r="L349">
        <f>IF(H349="",MEDIAN(SalesTbl[Discount]),H349)</f>
        <v>0.14000000000000001</v>
      </c>
      <c r="M349">
        <f>IF(G349="",MEDIAN(SalesTbl[Unit_Price]),G349)</f>
        <v>678.2</v>
      </c>
      <c r="N349">
        <f>IF(F349="",MEDIAN(SalesTbl[Quantity]),F349)</f>
        <v>1</v>
      </c>
    </row>
    <row r="350" spans="1:14" x14ac:dyDescent="0.3">
      <c r="A350" t="s">
        <v>2174</v>
      </c>
      <c r="B350" s="2">
        <v>45489</v>
      </c>
      <c r="C350" t="s">
        <v>1163</v>
      </c>
      <c r="D350" t="s">
        <v>1728</v>
      </c>
      <c r="E350" t="s">
        <v>1797</v>
      </c>
      <c r="F350">
        <v>1</v>
      </c>
      <c r="G350">
        <v>752.45</v>
      </c>
      <c r="H350">
        <v>0.21</v>
      </c>
      <c r="I350" t="s">
        <v>1829</v>
      </c>
      <c r="J350">
        <v>594.43550000000005</v>
      </c>
      <c r="K350">
        <f>IF(J350="",MEDIAN(SalesTbl[Total_Amount]),J350)</f>
        <v>594.43550000000005</v>
      </c>
      <c r="L350">
        <f>IF(H350="",MEDIAN(SalesTbl[Discount]),H350)</f>
        <v>0.21</v>
      </c>
      <c r="M350">
        <f>IF(G350="",MEDIAN(SalesTbl[Unit_Price]),G350)</f>
        <v>752.45</v>
      </c>
      <c r="N350">
        <f>IF(F350="",MEDIAN(SalesTbl[Quantity]),F350)</f>
        <v>1</v>
      </c>
    </row>
    <row r="351" spans="1:14" x14ac:dyDescent="0.3">
      <c r="A351" t="s">
        <v>2175</v>
      </c>
      <c r="B351" s="2">
        <v>45748</v>
      </c>
      <c r="C351" t="s">
        <v>984</v>
      </c>
      <c r="D351" t="s">
        <v>1736</v>
      </c>
      <c r="E351" t="s">
        <v>1797</v>
      </c>
      <c r="F351">
        <v>2</v>
      </c>
      <c r="G351">
        <v>209.66</v>
      </c>
      <c r="H351">
        <v>0.21</v>
      </c>
      <c r="I351" t="s">
        <v>1824</v>
      </c>
      <c r="J351">
        <v>331.26280000000003</v>
      </c>
      <c r="K351">
        <f>IF(J351="",MEDIAN(SalesTbl[Total_Amount]),J351)</f>
        <v>331.26280000000003</v>
      </c>
      <c r="L351">
        <f>IF(H351="",MEDIAN(SalesTbl[Discount]),H351)</f>
        <v>0.21</v>
      </c>
      <c r="M351">
        <f>IF(G351="",MEDIAN(SalesTbl[Unit_Price]),G351)</f>
        <v>209.66</v>
      </c>
      <c r="N351">
        <f>IF(F351="",MEDIAN(SalesTbl[Quantity]),F351)</f>
        <v>2</v>
      </c>
    </row>
    <row r="352" spans="1:14" x14ac:dyDescent="0.3">
      <c r="A352" t="s">
        <v>2176</v>
      </c>
      <c r="B352" s="2">
        <v>45309</v>
      </c>
      <c r="C352" t="s">
        <v>134</v>
      </c>
      <c r="D352" t="s">
        <v>1638</v>
      </c>
      <c r="E352" t="s">
        <v>1801</v>
      </c>
      <c r="F352">
        <v>1</v>
      </c>
      <c r="G352">
        <v>496.19</v>
      </c>
      <c r="H352">
        <v>0.08</v>
      </c>
      <c r="I352" t="s">
        <v>1829</v>
      </c>
      <c r="J352">
        <v>456.4948</v>
      </c>
      <c r="K352">
        <f>IF(J352="",MEDIAN(SalesTbl[Total_Amount]),J352)</f>
        <v>456.4948</v>
      </c>
      <c r="L352">
        <f>IF(H352="",MEDIAN(SalesTbl[Discount]),H352)</f>
        <v>0.08</v>
      </c>
      <c r="M352">
        <f>IF(G352="",MEDIAN(SalesTbl[Unit_Price]),G352)</f>
        <v>496.19</v>
      </c>
      <c r="N352">
        <f>IF(F352="",MEDIAN(SalesTbl[Quantity]),F352)</f>
        <v>1</v>
      </c>
    </row>
    <row r="353" spans="1:14" x14ac:dyDescent="0.3">
      <c r="A353" t="s">
        <v>2177</v>
      </c>
      <c r="B353" s="2">
        <v>45621</v>
      </c>
      <c r="C353" t="s">
        <v>696</v>
      </c>
      <c r="D353" t="s">
        <v>1565</v>
      </c>
      <c r="E353" t="s">
        <v>1794</v>
      </c>
      <c r="F353">
        <v>1</v>
      </c>
      <c r="G353">
        <v>306.36</v>
      </c>
      <c r="H353">
        <v>0.01</v>
      </c>
      <c r="I353" t="s">
        <v>1826</v>
      </c>
      <c r="J353">
        <v>303.29640000000001</v>
      </c>
      <c r="K353">
        <f>IF(J353="",MEDIAN(SalesTbl[Total_Amount]),J353)</f>
        <v>303.29640000000001</v>
      </c>
      <c r="L353">
        <f>IF(H353="",MEDIAN(SalesTbl[Discount]),H353)</f>
        <v>0.01</v>
      </c>
      <c r="M353">
        <f>IF(G353="",MEDIAN(SalesTbl[Unit_Price]),G353)</f>
        <v>306.36</v>
      </c>
      <c r="N353">
        <f>IF(F353="",MEDIAN(SalesTbl[Quantity]),F353)</f>
        <v>1</v>
      </c>
    </row>
    <row r="354" spans="1:14" x14ac:dyDescent="0.3">
      <c r="A354" t="s">
        <v>2178</v>
      </c>
      <c r="B354" s="2">
        <v>45603</v>
      </c>
      <c r="C354" t="s">
        <v>821</v>
      </c>
      <c r="D354" t="s">
        <v>1694</v>
      </c>
      <c r="E354" t="s">
        <v>1769</v>
      </c>
      <c r="F354">
        <v>4</v>
      </c>
      <c r="G354">
        <v>693.16</v>
      </c>
      <c r="H354">
        <v>0.05</v>
      </c>
      <c r="I354" t="s">
        <v>1826</v>
      </c>
      <c r="J354">
        <v>2634.0079999999998</v>
      </c>
      <c r="K354">
        <f>IF(J354="",MEDIAN(SalesTbl[Total_Amount]),J354)</f>
        <v>2634.0079999999998</v>
      </c>
      <c r="L354">
        <f>IF(H354="",MEDIAN(SalesTbl[Discount]),H354)</f>
        <v>0.05</v>
      </c>
      <c r="M354">
        <f>IF(G354="",MEDIAN(SalesTbl[Unit_Price]),G354)</f>
        <v>693.16</v>
      </c>
      <c r="N354">
        <f>IF(F354="",MEDIAN(SalesTbl[Quantity]),F354)</f>
        <v>4</v>
      </c>
    </row>
    <row r="355" spans="1:14" x14ac:dyDescent="0.3">
      <c r="A355" t="s">
        <v>2179</v>
      </c>
      <c r="B355" s="2">
        <v>45501</v>
      </c>
      <c r="C355" t="s">
        <v>369</v>
      </c>
      <c r="D355" t="s">
        <v>1714</v>
      </c>
      <c r="E355" t="s">
        <v>1789</v>
      </c>
      <c r="F355">
        <v>1</v>
      </c>
      <c r="G355">
        <v>995.52</v>
      </c>
      <c r="H355">
        <v>0.22</v>
      </c>
      <c r="I355" t="s">
        <v>1826</v>
      </c>
      <c r="J355">
        <v>776.50559999999996</v>
      </c>
      <c r="K355">
        <f>IF(J355="",MEDIAN(SalesTbl[Total_Amount]),J355)</f>
        <v>776.50559999999996</v>
      </c>
      <c r="L355">
        <f>IF(H355="",MEDIAN(SalesTbl[Discount]),H355)</f>
        <v>0.22</v>
      </c>
      <c r="M355">
        <f>IF(G355="",MEDIAN(SalesTbl[Unit_Price]),G355)</f>
        <v>995.52</v>
      </c>
      <c r="N355">
        <f>IF(F355="",MEDIAN(SalesTbl[Quantity]),F355)</f>
        <v>1</v>
      </c>
    </row>
    <row r="356" spans="1:14" x14ac:dyDescent="0.3">
      <c r="A356" t="s">
        <v>2180</v>
      </c>
      <c r="B356" s="2">
        <v>45398</v>
      </c>
      <c r="C356" t="s">
        <v>794</v>
      </c>
      <c r="D356" t="s">
        <v>1560</v>
      </c>
      <c r="E356" t="s">
        <v>1810</v>
      </c>
      <c r="F356">
        <v>4</v>
      </c>
      <c r="G356">
        <v>241.32</v>
      </c>
      <c r="H356">
        <v>0.28999999999999998</v>
      </c>
      <c r="I356" t="s">
        <v>1829</v>
      </c>
      <c r="J356">
        <v>685.34879999999998</v>
      </c>
      <c r="K356">
        <f>IF(J356="",MEDIAN(SalesTbl[Total_Amount]),J356)</f>
        <v>685.34879999999998</v>
      </c>
      <c r="L356">
        <f>IF(H356="",MEDIAN(SalesTbl[Discount]),H356)</f>
        <v>0.28999999999999998</v>
      </c>
      <c r="M356">
        <f>IF(G356="",MEDIAN(SalesTbl[Unit_Price]),G356)</f>
        <v>241.32</v>
      </c>
      <c r="N356">
        <f>IF(F356="",MEDIAN(SalesTbl[Quantity]),F356)</f>
        <v>4</v>
      </c>
    </row>
    <row r="357" spans="1:14" x14ac:dyDescent="0.3">
      <c r="A357" t="s">
        <v>2181</v>
      </c>
      <c r="B357" s="2">
        <v>45304</v>
      </c>
      <c r="C357" t="s">
        <v>773</v>
      </c>
      <c r="D357" t="s">
        <v>1704</v>
      </c>
      <c r="E357" t="s">
        <v>1757</v>
      </c>
      <c r="F357">
        <v>3</v>
      </c>
      <c r="G357">
        <v>636.03</v>
      </c>
      <c r="H357">
        <v>0.06</v>
      </c>
      <c r="I357" t="s">
        <v>1829</v>
      </c>
      <c r="J357">
        <v>1793.6045999999999</v>
      </c>
      <c r="K357">
        <f>IF(J357="",MEDIAN(SalesTbl[Total_Amount]),J357)</f>
        <v>1793.6045999999999</v>
      </c>
      <c r="L357">
        <f>IF(H357="",MEDIAN(SalesTbl[Discount]),H357)</f>
        <v>0.06</v>
      </c>
      <c r="M357">
        <f>IF(G357="",MEDIAN(SalesTbl[Unit_Price]),G357)</f>
        <v>636.03</v>
      </c>
      <c r="N357">
        <f>IF(F357="",MEDIAN(SalesTbl[Quantity]),F357)</f>
        <v>3</v>
      </c>
    </row>
    <row r="358" spans="1:14" x14ac:dyDescent="0.3">
      <c r="A358" t="s">
        <v>2182</v>
      </c>
      <c r="B358" s="2">
        <v>45299</v>
      </c>
      <c r="C358" t="s">
        <v>241</v>
      </c>
      <c r="D358" t="s">
        <v>1553</v>
      </c>
      <c r="E358" t="s">
        <v>1813</v>
      </c>
      <c r="F358">
        <v>4</v>
      </c>
      <c r="G358">
        <v>603.30999999999995</v>
      </c>
      <c r="H358">
        <v>0.15</v>
      </c>
      <c r="I358" t="s">
        <v>1824</v>
      </c>
      <c r="J358">
        <v>2051.2539999999999</v>
      </c>
      <c r="K358">
        <f>IF(J358="",MEDIAN(SalesTbl[Total_Amount]),J358)</f>
        <v>2051.2539999999999</v>
      </c>
      <c r="L358">
        <f>IF(H358="",MEDIAN(SalesTbl[Discount]),H358)</f>
        <v>0.15</v>
      </c>
      <c r="M358">
        <f>IF(G358="",MEDIAN(SalesTbl[Unit_Price]),G358)</f>
        <v>603.30999999999995</v>
      </c>
      <c r="N358">
        <f>IF(F358="",MEDIAN(SalesTbl[Quantity]),F358)</f>
        <v>4</v>
      </c>
    </row>
    <row r="359" spans="1:14" x14ac:dyDescent="0.3">
      <c r="A359" t="s">
        <v>2183</v>
      </c>
      <c r="B359" s="2">
        <v>45564</v>
      </c>
      <c r="C359" t="s">
        <v>550</v>
      </c>
      <c r="D359" t="s">
        <v>1700</v>
      </c>
      <c r="E359" t="s">
        <v>1776</v>
      </c>
      <c r="F359">
        <v>1</v>
      </c>
      <c r="G359">
        <v>141.79</v>
      </c>
      <c r="H359">
        <v>0.1</v>
      </c>
      <c r="I359" t="s">
        <v>1824</v>
      </c>
      <c r="J359">
        <v>127.611</v>
      </c>
      <c r="K359">
        <f>IF(J359="",MEDIAN(SalesTbl[Total_Amount]),J359)</f>
        <v>127.611</v>
      </c>
      <c r="L359">
        <f>IF(H359="",MEDIAN(SalesTbl[Discount]),H359)</f>
        <v>0.1</v>
      </c>
      <c r="M359">
        <f>IF(G359="",MEDIAN(SalesTbl[Unit_Price]),G359)</f>
        <v>141.79</v>
      </c>
      <c r="N359">
        <f>IF(F359="",MEDIAN(SalesTbl[Quantity]),F359)</f>
        <v>1</v>
      </c>
    </row>
    <row r="360" spans="1:14" x14ac:dyDescent="0.3">
      <c r="A360" t="s">
        <v>2184</v>
      </c>
      <c r="B360" s="2">
        <v>45413</v>
      </c>
      <c r="C360" t="s">
        <v>684</v>
      </c>
      <c r="D360" t="s">
        <v>1565</v>
      </c>
      <c r="E360" t="s">
        <v>1801</v>
      </c>
      <c r="F360">
        <v>4</v>
      </c>
      <c r="G360">
        <v>355.14</v>
      </c>
      <c r="H360">
        <v>0.16</v>
      </c>
      <c r="I360" t="s">
        <v>1829</v>
      </c>
      <c r="J360">
        <v>1193.2704000000001</v>
      </c>
      <c r="K360">
        <f>IF(J360="",MEDIAN(SalesTbl[Total_Amount]),J360)</f>
        <v>1193.2704000000001</v>
      </c>
      <c r="L360">
        <f>IF(H360="",MEDIAN(SalesTbl[Discount]),H360)</f>
        <v>0.16</v>
      </c>
      <c r="M360">
        <f>IF(G360="",MEDIAN(SalesTbl[Unit_Price]),G360)</f>
        <v>355.14</v>
      </c>
      <c r="N360">
        <f>IF(F360="",MEDIAN(SalesTbl[Quantity]),F360)</f>
        <v>4</v>
      </c>
    </row>
    <row r="361" spans="1:14" x14ac:dyDescent="0.3">
      <c r="A361" t="s">
        <v>2185</v>
      </c>
      <c r="B361" s="2">
        <v>45480</v>
      </c>
      <c r="C361" t="s">
        <v>1295</v>
      </c>
      <c r="D361" t="s">
        <v>1686</v>
      </c>
      <c r="E361" t="s">
        <v>1804</v>
      </c>
      <c r="F361">
        <v>3</v>
      </c>
      <c r="G361">
        <v>847.21</v>
      </c>
      <c r="H361">
        <v>0.06</v>
      </c>
      <c r="I361" t="s">
        <v>1826</v>
      </c>
      <c r="J361">
        <v>2389.1322</v>
      </c>
      <c r="K361">
        <f>IF(J361="",MEDIAN(SalesTbl[Total_Amount]),J361)</f>
        <v>2389.1322</v>
      </c>
      <c r="L361">
        <f>IF(H361="",MEDIAN(SalesTbl[Discount]),H361)</f>
        <v>0.06</v>
      </c>
      <c r="M361">
        <f>IF(G361="",MEDIAN(SalesTbl[Unit_Price]),G361)</f>
        <v>847.21</v>
      </c>
      <c r="N361">
        <f>IF(F361="",MEDIAN(SalesTbl[Quantity]),F361)</f>
        <v>3</v>
      </c>
    </row>
    <row r="362" spans="1:14" x14ac:dyDescent="0.3">
      <c r="A362" t="s">
        <v>2186</v>
      </c>
      <c r="B362" s="2">
        <v>45610</v>
      </c>
      <c r="C362" t="s">
        <v>381</v>
      </c>
      <c r="D362" t="s">
        <v>1708</v>
      </c>
      <c r="E362" t="s">
        <v>1789</v>
      </c>
      <c r="F362">
        <v>4</v>
      </c>
      <c r="G362">
        <v>773.81</v>
      </c>
      <c r="H362">
        <v>0.08</v>
      </c>
      <c r="I362" t="s">
        <v>1829</v>
      </c>
      <c r="J362">
        <v>2847.6208000000001</v>
      </c>
      <c r="K362">
        <f>IF(J362="",MEDIAN(SalesTbl[Total_Amount]),J362)</f>
        <v>2847.6208000000001</v>
      </c>
      <c r="L362">
        <f>IF(H362="",MEDIAN(SalesTbl[Discount]),H362)</f>
        <v>0.08</v>
      </c>
      <c r="M362">
        <f>IF(G362="",MEDIAN(SalesTbl[Unit_Price]),G362)</f>
        <v>773.81</v>
      </c>
      <c r="N362">
        <f>IF(F362="",MEDIAN(SalesTbl[Quantity]),F362)</f>
        <v>4</v>
      </c>
    </row>
    <row r="363" spans="1:14" x14ac:dyDescent="0.3">
      <c r="A363" t="s">
        <v>2187</v>
      </c>
      <c r="B363" s="2">
        <v>45763</v>
      </c>
      <c r="C363" t="s">
        <v>363</v>
      </c>
      <c r="D363" t="s">
        <v>1674</v>
      </c>
      <c r="E363" t="s">
        <v>1804</v>
      </c>
      <c r="F363">
        <v>1</v>
      </c>
      <c r="G363">
        <v>664.71</v>
      </c>
      <c r="H363">
        <v>0.1</v>
      </c>
      <c r="I363" t="s">
        <v>1826</v>
      </c>
      <c r="J363">
        <v>598.23900000000003</v>
      </c>
      <c r="K363">
        <f>IF(J363="",MEDIAN(SalesTbl[Total_Amount]),J363)</f>
        <v>598.23900000000003</v>
      </c>
      <c r="L363">
        <f>IF(H363="",MEDIAN(SalesTbl[Discount]),H363)</f>
        <v>0.1</v>
      </c>
      <c r="M363">
        <f>IF(G363="",MEDIAN(SalesTbl[Unit_Price]),G363)</f>
        <v>664.71</v>
      </c>
      <c r="N363">
        <f>IF(F363="",MEDIAN(SalesTbl[Quantity]),F363)</f>
        <v>1</v>
      </c>
    </row>
    <row r="364" spans="1:14" x14ac:dyDescent="0.3">
      <c r="A364" t="s">
        <v>2188</v>
      </c>
      <c r="B364" s="2">
        <v>45856</v>
      </c>
      <c r="C364" t="s">
        <v>1127</v>
      </c>
      <c r="D364" t="s">
        <v>1622</v>
      </c>
      <c r="E364" t="s">
        <v>1779</v>
      </c>
      <c r="F364">
        <v>4</v>
      </c>
      <c r="G364">
        <v>482.06</v>
      </c>
      <c r="H364">
        <v>7.0000000000000007E-2</v>
      </c>
      <c r="I364" t="s">
        <v>1826</v>
      </c>
      <c r="J364">
        <v>1793.2632000000001</v>
      </c>
      <c r="K364">
        <f>IF(J364="",MEDIAN(SalesTbl[Total_Amount]),J364)</f>
        <v>1793.2632000000001</v>
      </c>
      <c r="L364">
        <f>IF(H364="",MEDIAN(SalesTbl[Discount]),H364)</f>
        <v>7.0000000000000007E-2</v>
      </c>
      <c r="M364">
        <f>IF(G364="",MEDIAN(SalesTbl[Unit_Price]),G364)</f>
        <v>482.06</v>
      </c>
      <c r="N364">
        <f>IF(F364="",MEDIAN(SalesTbl[Quantity]),F364)</f>
        <v>4</v>
      </c>
    </row>
    <row r="365" spans="1:14" x14ac:dyDescent="0.3">
      <c r="A365" t="s">
        <v>2189</v>
      </c>
      <c r="B365" s="2">
        <v>45712</v>
      </c>
      <c r="C365" t="s">
        <v>1050</v>
      </c>
      <c r="D365" t="s">
        <v>1662</v>
      </c>
      <c r="E365" t="s">
        <v>1766</v>
      </c>
      <c r="F365">
        <v>4</v>
      </c>
      <c r="G365">
        <v>995.55</v>
      </c>
      <c r="H365">
        <v>0.19</v>
      </c>
      <c r="I365" t="s">
        <v>1826</v>
      </c>
      <c r="J365">
        <v>3225.5819999999999</v>
      </c>
      <c r="K365">
        <f>IF(J365="",MEDIAN(SalesTbl[Total_Amount]),J365)</f>
        <v>3225.5819999999999</v>
      </c>
      <c r="L365">
        <f>IF(H365="",MEDIAN(SalesTbl[Discount]),H365)</f>
        <v>0.19</v>
      </c>
      <c r="M365">
        <f>IF(G365="",MEDIAN(SalesTbl[Unit_Price]),G365)</f>
        <v>995.55</v>
      </c>
      <c r="N365">
        <f>IF(F365="",MEDIAN(SalesTbl[Quantity]),F365)</f>
        <v>4</v>
      </c>
    </row>
    <row r="366" spans="1:14" x14ac:dyDescent="0.3">
      <c r="A366" t="s">
        <v>2190</v>
      </c>
      <c r="B366" s="2">
        <v>45723</v>
      </c>
      <c r="C366" t="s">
        <v>702</v>
      </c>
      <c r="D366" t="s">
        <v>1734</v>
      </c>
      <c r="E366" t="s">
        <v>1797</v>
      </c>
      <c r="F366">
        <v>2</v>
      </c>
      <c r="G366">
        <v>153.84</v>
      </c>
      <c r="H366">
        <v>0.27</v>
      </c>
      <c r="I366" t="s">
        <v>1826</v>
      </c>
      <c r="J366">
        <v>224.60640000000001</v>
      </c>
      <c r="K366">
        <f>IF(J366="",MEDIAN(SalesTbl[Total_Amount]),J366)</f>
        <v>224.60640000000001</v>
      </c>
      <c r="L366">
        <f>IF(H366="",MEDIAN(SalesTbl[Discount]),H366)</f>
        <v>0.27</v>
      </c>
      <c r="M366">
        <f>IF(G366="",MEDIAN(SalesTbl[Unit_Price]),G366)</f>
        <v>153.84</v>
      </c>
      <c r="N366">
        <f>IF(F366="",MEDIAN(SalesTbl[Quantity]),F366)</f>
        <v>2</v>
      </c>
    </row>
    <row r="367" spans="1:14" x14ac:dyDescent="0.3">
      <c r="A367" t="s">
        <v>2191</v>
      </c>
      <c r="B367" s="2">
        <v>45706</v>
      </c>
      <c r="C367" t="s">
        <v>281</v>
      </c>
      <c r="D367" t="s">
        <v>1704</v>
      </c>
      <c r="E367" t="s">
        <v>1776</v>
      </c>
      <c r="F367">
        <v>3</v>
      </c>
      <c r="G367">
        <v>362.11</v>
      </c>
      <c r="H367">
        <v>0.23</v>
      </c>
      <c r="I367" t="s">
        <v>1829</v>
      </c>
      <c r="J367">
        <v>836.47409999999991</v>
      </c>
      <c r="K367">
        <f>IF(J367="",MEDIAN(SalesTbl[Total_Amount]),J367)</f>
        <v>836.47409999999991</v>
      </c>
      <c r="L367">
        <f>IF(H367="",MEDIAN(SalesTbl[Discount]),H367)</f>
        <v>0.23</v>
      </c>
      <c r="M367">
        <f>IF(G367="",MEDIAN(SalesTbl[Unit_Price]),G367)</f>
        <v>362.11</v>
      </c>
      <c r="N367">
        <f>IF(F367="",MEDIAN(SalesTbl[Quantity]),F367)</f>
        <v>3</v>
      </c>
    </row>
    <row r="368" spans="1:14" x14ac:dyDescent="0.3">
      <c r="A368" t="s">
        <v>2192</v>
      </c>
      <c r="B368" s="2">
        <v>45469</v>
      </c>
      <c r="C368" t="s">
        <v>1157</v>
      </c>
      <c r="D368" t="s">
        <v>1634</v>
      </c>
      <c r="E368" t="s">
        <v>1782</v>
      </c>
      <c r="F368">
        <v>3</v>
      </c>
      <c r="G368">
        <v>112.26</v>
      </c>
      <c r="H368">
        <v>0.11</v>
      </c>
      <c r="I368" t="s">
        <v>1824</v>
      </c>
      <c r="J368">
        <v>299.73419999999999</v>
      </c>
      <c r="K368">
        <f>IF(J368="",MEDIAN(SalesTbl[Total_Amount]),J368)</f>
        <v>299.73419999999999</v>
      </c>
      <c r="L368">
        <f>IF(H368="",MEDIAN(SalesTbl[Discount]),H368)</f>
        <v>0.11</v>
      </c>
      <c r="M368">
        <f>IF(G368="",MEDIAN(SalesTbl[Unit_Price]),G368)</f>
        <v>112.26</v>
      </c>
      <c r="N368">
        <f>IF(F368="",MEDIAN(SalesTbl[Quantity]),F368)</f>
        <v>3</v>
      </c>
    </row>
    <row r="369" spans="1:14" x14ac:dyDescent="0.3">
      <c r="A369" t="s">
        <v>2193</v>
      </c>
      <c r="B369" s="2">
        <v>45711</v>
      </c>
      <c r="C369" t="s">
        <v>307</v>
      </c>
      <c r="D369" t="s">
        <v>1736</v>
      </c>
      <c r="E369" t="s">
        <v>1813</v>
      </c>
      <c r="F369">
        <v>2</v>
      </c>
      <c r="G369">
        <v>962.81</v>
      </c>
      <c r="H369">
        <v>0.06</v>
      </c>
      <c r="I369" t="s">
        <v>1829</v>
      </c>
      <c r="J369">
        <v>1810.0827999999999</v>
      </c>
      <c r="K369">
        <f>IF(J369="",MEDIAN(SalesTbl[Total_Amount]),J369)</f>
        <v>1810.0827999999999</v>
      </c>
      <c r="L369">
        <f>IF(H369="",MEDIAN(SalesTbl[Discount]),H369)</f>
        <v>0.06</v>
      </c>
      <c r="M369">
        <f>IF(G369="",MEDIAN(SalesTbl[Unit_Price]),G369)</f>
        <v>962.81</v>
      </c>
      <c r="N369">
        <f>IF(F369="",MEDIAN(SalesTbl[Quantity]),F369)</f>
        <v>2</v>
      </c>
    </row>
    <row r="370" spans="1:14" x14ac:dyDescent="0.3">
      <c r="A370" t="s">
        <v>2194</v>
      </c>
      <c r="B370" s="2">
        <v>45823</v>
      </c>
      <c r="C370" t="s">
        <v>1452</v>
      </c>
      <c r="D370" t="s">
        <v>1590</v>
      </c>
      <c r="E370" t="s">
        <v>1752</v>
      </c>
      <c r="F370">
        <v>4</v>
      </c>
      <c r="G370">
        <v>276.23</v>
      </c>
      <c r="H370">
        <v>0.12</v>
      </c>
      <c r="I370" t="s">
        <v>1824</v>
      </c>
      <c r="J370">
        <v>972.32960000000003</v>
      </c>
      <c r="K370">
        <f>IF(J370="",MEDIAN(SalesTbl[Total_Amount]),J370)</f>
        <v>972.32960000000003</v>
      </c>
      <c r="L370">
        <f>IF(H370="",MEDIAN(SalesTbl[Discount]),H370)</f>
        <v>0.12</v>
      </c>
      <c r="M370">
        <f>IF(G370="",MEDIAN(SalesTbl[Unit_Price]),G370)</f>
        <v>276.23</v>
      </c>
      <c r="N370">
        <f>IF(F370="",MEDIAN(SalesTbl[Quantity]),F370)</f>
        <v>4</v>
      </c>
    </row>
    <row r="371" spans="1:14" x14ac:dyDescent="0.3">
      <c r="A371" t="s">
        <v>2195</v>
      </c>
      <c r="B371" s="2">
        <v>45217</v>
      </c>
      <c r="C371" t="s">
        <v>1386</v>
      </c>
      <c r="D371" t="s">
        <v>1584</v>
      </c>
      <c r="E371" t="s">
        <v>1799</v>
      </c>
      <c r="F371">
        <v>3</v>
      </c>
      <c r="G371">
        <v>991.37</v>
      </c>
      <c r="H371">
        <v>0.1</v>
      </c>
      <c r="I371" t="s">
        <v>1826</v>
      </c>
      <c r="J371">
        <v>2676.6990000000001</v>
      </c>
      <c r="K371">
        <f>IF(J371="",MEDIAN(SalesTbl[Total_Amount]),J371)</f>
        <v>2676.6990000000001</v>
      </c>
      <c r="L371">
        <f>IF(H371="",MEDIAN(SalesTbl[Discount]),H371)</f>
        <v>0.1</v>
      </c>
      <c r="M371">
        <f>IF(G371="",MEDIAN(SalesTbl[Unit_Price]),G371)</f>
        <v>991.37</v>
      </c>
      <c r="N371">
        <f>IF(F371="",MEDIAN(SalesTbl[Quantity]),F371)</f>
        <v>3</v>
      </c>
    </row>
    <row r="372" spans="1:14" x14ac:dyDescent="0.3">
      <c r="A372" t="s">
        <v>2196</v>
      </c>
      <c r="B372" s="2">
        <v>45733</v>
      </c>
      <c r="C372" t="s">
        <v>353</v>
      </c>
      <c r="D372" t="s">
        <v>1590</v>
      </c>
      <c r="E372" t="s">
        <v>1797</v>
      </c>
      <c r="F372">
        <v>3</v>
      </c>
      <c r="G372">
        <v>977.47</v>
      </c>
      <c r="H372">
        <v>0.05</v>
      </c>
      <c r="I372" t="s">
        <v>1824</v>
      </c>
      <c r="J372">
        <v>2785.7894999999999</v>
      </c>
      <c r="K372">
        <f>IF(J372="",MEDIAN(SalesTbl[Total_Amount]),J372)</f>
        <v>2785.7894999999999</v>
      </c>
      <c r="L372">
        <f>IF(H372="",MEDIAN(SalesTbl[Discount]),H372)</f>
        <v>0.05</v>
      </c>
      <c r="M372">
        <f>IF(G372="",MEDIAN(SalesTbl[Unit_Price]),G372)</f>
        <v>977.47</v>
      </c>
      <c r="N372">
        <f>IF(F372="",MEDIAN(SalesTbl[Quantity]),F372)</f>
        <v>3</v>
      </c>
    </row>
    <row r="373" spans="1:14" x14ac:dyDescent="0.3">
      <c r="A373" t="s">
        <v>2197</v>
      </c>
      <c r="B373" s="2">
        <v>45520</v>
      </c>
      <c r="C373" t="s">
        <v>743</v>
      </c>
      <c r="D373" t="s">
        <v>1557</v>
      </c>
      <c r="E373" t="s">
        <v>1804</v>
      </c>
      <c r="F373">
        <v>2</v>
      </c>
      <c r="G373">
        <v>733.87</v>
      </c>
      <c r="H373">
        <v>0.1</v>
      </c>
      <c r="I373" t="s">
        <v>1826</v>
      </c>
      <c r="J373">
        <v>1320.9659999999999</v>
      </c>
      <c r="K373">
        <f>IF(J373="",MEDIAN(SalesTbl[Total_Amount]),J373)</f>
        <v>1320.9659999999999</v>
      </c>
      <c r="L373">
        <f>IF(H373="",MEDIAN(SalesTbl[Discount]),H373)</f>
        <v>0.1</v>
      </c>
      <c r="M373">
        <f>IF(G373="",MEDIAN(SalesTbl[Unit_Price]),G373)</f>
        <v>733.87</v>
      </c>
      <c r="N373">
        <f>IF(F373="",MEDIAN(SalesTbl[Quantity]),F373)</f>
        <v>2</v>
      </c>
    </row>
    <row r="374" spans="1:14" x14ac:dyDescent="0.3">
      <c r="A374" t="s">
        <v>2198</v>
      </c>
      <c r="B374" s="2">
        <v>45373</v>
      </c>
      <c r="C374" t="s">
        <v>147</v>
      </c>
      <c r="D374" t="s">
        <v>1586</v>
      </c>
      <c r="E374" t="s">
        <v>1804</v>
      </c>
      <c r="F374">
        <v>2</v>
      </c>
      <c r="G374">
        <v>22.47</v>
      </c>
      <c r="H374">
        <v>0.22</v>
      </c>
      <c r="I374" t="s">
        <v>1826</v>
      </c>
      <c r="J374">
        <v>35.053199999999997</v>
      </c>
      <c r="K374">
        <f>IF(J374="",MEDIAN(SalesTbl[Total_Amount]),J374)</f>
        <v>35.053199999999997</v>
      </c>
      <c r="L374">
        <f>IF(H374="",MEDIAN(SalesTbl[Discount]),H374)</f>
        <v>0.22</v>
      </c>
      <c r="M374">
        <f>IF(G374="",MEDIAN(SalesTbl[Unit_Price]),G374)</f>
        <v>22.47</v>
      </c>
      <c r="N374">
        <f>IF(F374="",MEDIAN(SalesTbl[Quantity]),F374)</f>
        <v>2</v>
      </c>
    </row>
    <row r="375" spans="1:14" x14ac:dyDescent="0.3">
      <c r="A375" t="s">
        <v>2199</v>
      </c>
      <c r="B375" s="2">
        <v>45688</v>
      </c>
      <c r="C375" t="s">
        <v>538</v>
      </c>
      <c r="D375" t="s">
        <v>1662</v>
      </c>
      <c r="E375" t="s">
        <v>1797</v>
      </c>
      <c r="F375">
        <v>4</v>
      </c>
      <c r="G375">
        <v>651.36</v>
      </c>
      <c r="H375">
        <v>0.13</v>
      </c>
      <c r="I375" t="s">
        <v>1824</v>
      </c>
      <c r="J375">
        <v>2266.7328000000002</v>
      </c>
      <c r="K375">
        <f>IF(J375="",MEDIAN(SalesTbl[Total_Amount]),J375)</f>
        <v>2266.7328000000002</v>
      </c>
      <c r="L375">
        <f>IF(H375="",MEDIAN(SalesTbl[Discount]),H375)</f>
        <v>0.13</v>
      </c>
      <c r="M375">
        <f>IF(G375="",MEDIAN(SalesTbl[Unit_Price]),G375)</f>
        <v>651.36</v>
      </c>
      <c r="N375">
        <f>IF(F375="",MEDIAN(SalesTbl[Quantity]),F375)</f>
        <v>4</v>
      </c>
    </row>
    <row r="376" spans="1:14" x14ac:dyDescent="0.3">
      <c r="A376" t="s">
        <v>2200</v>
      </c>
      <c r="B376" s="2">
        <v>45276</v>
      </c>
      <c r="C376" t="s">
        <v>1446</v>
      </c>
      <c r="D376" t="s">
        <v>1576</v>
      </c>
      <c r="E376" t="s">
        <v>1789</v>
      </c>
      <c r="F376">
        <v>1</v>
      </c>
      <c r="G376">
        <v>753.39</v>
      </c>
      <c r="H376">
        <v>0.04</v>
      </c>
      <c r="I376" t="s">
        <v>1829</v>
      </c>
      <c r="J376">
        <v>723.25439999999992</v>
      </c>
      <c r="K376">
        <f>IF(J376="",MEDIAN(SalesTbl[Total_Amount]),J376)</f>
        <v>723.25439999999992</v>
      </c>
      <c r="L376">
        <f>IF(H376="",MEDIAN(SalesTbl[Discount]),H376)</f>
        <v>0.04</v>
      </c>
      <c r="M376">
        <f>IF(G376="",MEDIAN(SalesTbl[Unit_Price]),G376)</f>
        <v>753.39</v>
      </c>
      <c r="N376">
        <f>IF(F376="",MEDIAN(SalesTbl[Quantity]),F376)</f>
        <v>1</v>
      </c>
    </row>
    <row r="377" spans="1:14" x14ac:dyDescent="0.3">
      <c r="A377" t="s">
        <v>2201</v>
      </c>
      <c r="B377" s="2">
        <v>45756</v>
      </c>
      <c r="C377" t="s">
        <v>172</v>
      </c>
      <c r="D377" t="s">
        <v>1690</v>
      </c>
      <c r="E377" t="s">
        <v>1794</v>
      </c>
      <c r="F377">
        <v>4</v>
      </c>
      <c r="G377">
        <v>849.17</v>
      </c>
      <c r="H377">
        <v>0.12</v>
      </c>
      <c r="I377" t="s">
        <v>1829</v>
      </c>
      <c r="J377">
        <v>2989.0783999999999</v>
      </c>
      <c r="K377">
        <f>IF(J377="",MEDIAN(SalesTbl[Total_Amount]),J377)</f>
        <v>2989.0783999999999</v>
      </c>
      <c r="L377">
        <f>IF(H377="",MEDIAN(SalesTbl[Discount]),H377)</f>
        <v>0.12</v>
      </c>
      <c r="M377">
        <f>IF(G377="",MEDIAN(SalesTbl[Unit_Price]),G377)</f>
        <v>849.17</v>
      </c>
      <c r="N377">
        <f>IF(F377="",MEDIAN(SalesTbl[Quantity]),F377)</f>
        <v>4</v>
      </c>
    </row>
    <row r="378" spans="1:14" x14ac:dyDescent="0.3">
      <c r="A378" t="s">
        <v>2202</v>
      </c>
      <c r="B378" s="2">
        <v>45309</v>
      </c>
      <c r="C378" t="s">
        <v>417</v>
      </c>
      <c r="D378" t="s">
        <v>1588</v>
      </c>
      <c r="E378" t="s">
        <v>1752</v>
      </c>
      <c r="F378">
        <v>4</v>
      </c>
      <c r="G378">
        <v>585.45000000000005</v>
      </c>
      <c r="H378">
        <v>0.25</v>
      </c>
      <c r="I378" t="s">
        <v>1829</v>
      </c>
      <c r="J378">
        <v>1756.35</v>
      </c>
      <c r="K378">
        <f>IF(J378="",MEDIAN(SalesTbl[Total_Amount]),J378)</f>
        <v>1756.35</v>
      </c>
      <c r="L378">
        <f>IF(H378="",MEDIAN(SalesTbl[Discount]),H378)</f>
        <v>0.25</v>
      </c>
      <c r="M378">
        <f>IF(G378="",MEDIAN(SalesTbl[Unit_Price]),G378)</f>
        <v>585.45000000000005</v>
      </c>
      <c r="N378">
        <f>IF(F378="",MEDIAN(SalesTbl[Quantity]),F378)</f>
        <v>4</v>
      </c>
    </row>
    <row r="379" spans="1:14" x14ac:dyDescent="0.3">
      <c r="A379" t="s">
        <v>2203</v>
      </c>
      <c r="B379" s="2">
        <v>45744</v>
      </c>
      <c r="C379" t="s">
        <v>1405</v>
      </c>
      <c r="D379" t="s">
        <v>1698</v>
      </c>
      <c r="E379" t="s">
        <v>1804</v>
      </c>
      <c r="F379">
        <v>1</v>
      </c>
      <c r="G379">
        <v>745.15</v>
      </c>
      <c r="H379">
        <v>0.25</v>
      </c>
      <c r="I379" t="s">
        <v>1829</v>
      </c>
      <c r="J379">
        <v>558.86249999999995</v>
      </c>
      <c r="K379">
        <f>IF(J379="",MEDIAN(SalesTbl[Total_Amount]),J379)</f>
        <v>558.86249999999995</v>
      </c>
      <c r="L379">
        <f>IF(H379="",MEDIAN(SalesTbl[Discount]),H379)</f>
        <v>0.25</v>
      </c>
      <c r="M379">
        <f>IF(G379="",MEDIAN(SalesTbl[Unit_Price]),G379)</f>
        <v>745.15</v>
      </c>
      <c r="N379">
        <f>IF(F379="",MEDIAN(SalesTbl[Quantity]),F379)</f>
        <v>1</v>
      </c>
    </row>
    <row r="380" spans="1:14" x14ac:dyDescent="0.3">
      <c r="A380" t="s">
        <v>2204</v>
      </c>
      <c r="B380" s="2">
        <v>45535</v>
      </c>
      <c r="C380" t="s">
        <v>431</v>
      </c>
      <c r="D380" t="s">
        <v>1746</v>
      </c>
      <c r="E380" t="s">
        <v>1761</v>
      </c>
      <c r="F380">
        <v>1</v>
      </c>
      <c r="G380">
        <v>848.69</v>
      </c>
      <c r="H380">
        <v>0.04</v>
      </c>
      <c r="I380" t="s">
        <v>1829</v>
      </c>
      <c r="J380">
        <v>814.74239999999998</v>
      </c>
      <c r="K380">
        <f>IF(J380="",MEDIAN(SalesTbl[Total_Amount]),J380)</f>
        <v>814.74239999999998</v>
      </c>
      <c r="L380">
        <f>IF(H380="",MEDIAN(SalesTbl[Discount]),H380)</f>
        <v>0.04</v>
      </c>
      <c r="M380">
        <f>IF(G380="",MEDIAN(SalesTbl[Unit_Price]),G380)</f>
        <v>848.69</v>
      </c>
      <c r="N380">
        <f>IF(F380="",MEDIAN(SalesTbl[Quantity]),F380)</f>
        <v>1</v>
      </c>
    </row>
    <row r="381" spans="1:14" x14ac:dyDescent="0.3">
      <c r="A381" t="s">
        <v>2205</v>
      </c>
      <c r="B381" s="2">
        <v>45240</v>
      </c>
      <c r="C381" t="s">
        <v>767</v>
      </c>
      <c r="D381" t="s">
        <v>1688</v>
      </c>
      <c r="E381" t="s">
        <v>1799</v>
      </c>
      <c r="F381">
        <v>2</v>
      </c>
      <c r="G381">
        <v>247.67</v>
      </c>
      <c r="H381">
        <v>0.1</v>
      </c>
      <c r="I381" t="s">
        <v>1826</v>
      </c>
      <c r="J381">
        <v>445.80599999999998</v>
      </c>
      <c r="K381">
        <f>IF(J381="",MEDIAN(SalesTbl[Total_Amount]),J381)</f>
        <v>445.80599999999998</v>
      </c>
      <c r="L381">
        <f>IF(H381="",MEDIAN(SalesTbl[Discount]),H381)</f>
        <v>0.1</v>
      </c>
      <c r="M381">
        <f>IF(G381="",MEDIAN(SalesTbl[Unit_Price]),G381)</f>
        <v>247.67</v>
      </c>
      <c r="N381">
        <f>IF(F381="",MEDIAN(SalesTbl[Quantity]),F381)</f>
        <v>2</v>
      </c>
    </row>
    <row r="382" spans="1:14" x14ac:dyDescent="0.3">
      <c r="A382" t="s">
        <v>2206</v>
      </c>
      <c r="B382" s="2">
        <v>45275</v>
      </c>
      <c r="C382" t="s">
        <v>344</v>
      </c>
      <c r="D382" t="s">
        <v>1696</v>
      </c>
      <c r="E382" t="s">
        <v>1766</v>
      </c>
      <c r="F382">
        <v>3</v>
      </c>
      <c r="G382">
        <v>220.51</v>
      </c>
      <c r="H382">
        <v>0.02</v>
      </c>
      <c r="I382" t="s">
        <v>1826</v>
      </c>
      <c r="J382">
        <v>648.29939999999999</v>
      </c>
      <c r="K382">
        <f>IF(J382="",MEDIAN(SalesTbl[Total_Amount]),J382)</f>
        <v>648.29939999999999</v>
      </c>
      <c r="L382">
        <f>IF(H382="",MEDIAN(SalesTbl[Discount]),H382)</f>
        <v>0.02</v>
      </c>
      <c r="M382">
        <f>IF(G382="",MEDIAN(SalesTbl[Unit_Price]),G382)</f>
        <v>220.51</v>
      </c>
      <c r="N382">
        <f>IF(F382="",MEDIAN(SalesTbl[Quantity]),F382)</f>
        <v>3</v>
      </c>
    </row>
    <row r="383" spans="1:14" x14ac:dyDescent="0.3">
      <c r="A383" t="s">
        <v>2207</v>
      </c>
      <c r="B383" s="2">
        <v>45427</v>
      </c>
      <c r="C383" t="s">
        <v>275</v>
      </c>
      <c r="D383" t="s">
        <v>1578</v>
      </c>
      <c r="E383" t="s">
        <v>1804</v>
      </c>
      <c r="F383">
        <v>4</v>
      </c>
      <c r="G383">
        <v>370.63</v>
      </c>
      <c r="H383">
        <v>0.08</v>
      </c>
      <c r="I383" t="s">
        <v>1824</v>
      </c>
      <c r="J383">
        <v>1363.9184</v>
      </c>
      <c r="K383">
        <f>IF(J383="",MEDIAN(SalesTbl[Total_Amount]),J383)</f>
        <v>1363.9184</v>
      </c>
      <c r="L383">
        <f>IF(H383="",MEDIAN(SalesTbl[Discount]),H383)</f>
        <v>0.08</v>
      </c>
      <c r="M383">
        <f>IF(G383="",MEDIAN(SalesTbl[Unit_Price]),G383)</f>
        <v>370.63</v>
      </c>
      <c r="N383">
        <f>IF(F383="",MEDIAN(SalesTbl[Quantity]),F383)</f>
        <v>4</v>
      </c>
    </row>
    <row r="384" spans="1:14" x14ac:dyDescent="0.3">
      <c r="A384" t="s">
        <v>2208</v>
      </c>
      <c r="B384" s="2">
        <v>45322</v>
      </c>
      <c r="C384" t="s">
        <v>678</v>
      </c>
      <c r="D384" t="s">
        <v>1606</v>
      </c>
      <c r="E384" t="s">
        <v>1813</v>
      </c>
      <c r="F384">
        <v>4</v>
      </c>
      <c r="G384">
        <v>349.84</v>
      </c>
      <c r="H384">
        <v>0.11</v>
      </c>
      <c r="I384" t="s">
        <v>1824</v>
      </c>
      <c r="J384">
        <v>1245.4304</v>
      </c>
      <c r="K384">
        <f>IF(J384="",MEDIAN(SalesTbl[Total_Amount]),J384)</f>
        <v>1245.4304</v>
      </c>
      <c r="L384">
        <f>IF(H384="",MEDIAN(SalesTbl[Discount]),H384)</f>
        <v>0.11</v>
      </c>
      <c r="M384">
        <f>IF(G384="",MEDIAN(SalesTbl[Unit_Price]),G384)</f>
        <v>349.84</v>
      </c>
      <c r="N384">
        <f>IF(F384="",MEDIAN(SalesTbl[Quantity]),F384)</f>
        <v>4</v>
      </c>
    </row>
    <row r="385" spans="1:14" x14ac:dyDescent="0.3">
      <c r="A385" t="s">
        <v>2209</v>
      </c>
      <c r="B385" s="2">
        <v>45266</v>
      </c>
      <c r="C385" t="s">
        <v>1050</v>
      </c>
      <c r="D385" t="s">
        <v>1680</v>
      </c>
      <c r="E385" t="s">
        <v>1786</v>
      </c>
      <c r="F385">
        <v>1</v>
      </c>
      <c r="G385">
        <v>87.78</v>
      </c>
      <c r="H385">
        <v>0.06</v>
      </c>
      <c r="I385" t="s">
        <v>1824</v>
      </c>
      <c r="J385">
        <v>82.513199999999998</v>
      </c>
      <c r="K385">
        <f>IF(J385="",MEDIAN(SalesTbl[Total_Amount]),J385)</f>
        <v>82.513199999999998</v>
      </c>
      <c r="L385">
        <f>IF(H385="",MEDIAN(SalesTbl[Discount]),H385)</f>
        <v>0.06</v>
      </c>
      <c r="M385">
        <f>IF(G385="",MEDIAN(SalesTbl[Unit_Price]),G385)</f>
        <v>87.78</v>
      </c>
      <c r="N385">
        <f>IF(F385="",MEDIAN(SalesTbl[Quantity]),F385)</f>
        <v>1</v>
      </c>
    </row>
    <row r="386" spans="1:14" x14ac:dyDescent="0.3">
      <c r="A386" t="s">
        <v>2210</v>
      </c>
      <c r="B386" s="2">
        <v>45302</v>
      </c>
      <c r="C386" t="s">
        <v>1487</v>
      </c>
      <c r="D386" t="s">
        <v>1734</v>
      </c>
      <c r="E386" t="s">
        <v>1769</v>
      </c>
      <c r="F386">
        <v>2</v>
      </c>
      <c r="G386">
        <v>772.24</v>
      </c>
      <c r="H386">
        <v>0.22</v>
      </c>
      <c r="I386" t="s">
        <v>1824</v>
      </c>
      <c r="J386">
        <v>1204.6944000000001</v>
      </c>
      <c r="K386">
        <f>IF(J386="",MEDIAN(SalesTbl[Total_Amount]),J386)</f>
        <v>1204.6944000000001</v>
      </c>
      <c r="L386">
        <f>IF(H386="",MEDIAN(SalesTbl[Discount]),H386)</f>
        <v>0.22</v>
      </c>
      <c r="M386">
        <f>IF(G386="",MEDIAN(SalesTbl[Unit_Price]),G386)</f>
        <v>772.24</v>
      </c>
      <c r="N386">
        <f>IF(F386="",MEDIAN(SalesTbl[Quantity]),F386)</f>
        <v>2</v>
      </c>
    </row>
    <row r="387" spans="1:14" x14ac:dyDescent="0.3">
      <c r="A387" t="s">
        <v>2211</v>
      </c>
      <c r="B387" s="2">
        <v>45907</v>
      </c>
      <c r="C387" t="s">
        <v>687</v>
      </c>
      <c r="D387" t="s">
        <v>1624</v>
      </c>
      <c r="E387" t="s">
        <v>1807</v>
      </c>
      <c r="F387">
        <v>2</v>
      </c>
      <c r="G387">
        <v>839.24</v>
      </c>
      <c r="H387">
        <v>0.21</v>
      </c>
      <c r="I387" t="s">
        <v>1826</v>
      </c>
      <c r="J387">
        <v>1325.9992</v>
      </c>
      <c r="K387">
        <f>IF(J387="",MEDIAN(SalesTbl[Total_Amount]),J387)</f>
        <v>1325.9992</v>
      </c>
      <c r="L387">
        <f>IF(H387="",MEDIAN(SalesTbl[Discount]),H387)</f>
        <v>0.21</v>
      </c>
      <c r="M387">
        <f>IF(G387="",MEDIAN(SalesTbl[Unit_Price]),G387)</f>
        <v>839.24</v>
      </c>
      <c r="N387">
        <f>IF(F387="",MEDIAN(SalesTbl[Quantity]),F387)</f>
        <v>2</v>
      </c>
    </row>
    <row r="388" spans="1:14" x14ac:dyDescent="0.3">
      <c r="A388" t="s">
        <v>2212</v>
      </c>
      <c r="B388" s="2">
        <v>45433</v>
      </c>
      <c r="C388" t="s">
        <v>1304</v>
      </c>
      <c r="D388" t="s">
        <v>1730</v>
      </c>
      <c r="E388" t="s">
        <v>1813</v>
      </c>
      <c r="F388">
        <v>2</v>
      </c>
      <c r="G388">
        <v>782.11</v>
      </c>
      <c r="H388">
        <v>0.17</v>
      </c>
      <c r="I388" t="s">
        <v>1826</v>
      </c>
      <c r="J388">
        <v>1298.3026</v>
      </c>
      <c r="K388">
        <f>IF(J388="",MEDIAN(SalesTbl[Total_Amount]),J388)</f>
        <v>1298.3026</v>
      </c>
      <c r="L388">
        <f>IF(H388="",MEDIAN(SalesTbl[Discount]),H388)</f>
        <v>0.17</v>
      </c>
      <c r="M388">
        <f>IF(G388="",MEDIAN(SalesTbl[Unit_Price]),G388)</f>
        <v>782.11</v>
      </c>
      <c r="N388">
        <f>IF(F388="",MEDIAN(SalesTbl[Quantity]),F388)</f>
        <v>2</v>
      </c>
    </row>
    <row r="389" spans="1:14" x14ac:dyDescent="0.3">
      <c r="A389" t="s">
        <v>2213</v>
      </c>
      <c r="B389" s="2">
        <v>45892</v>
      </c>
      <c r="C389" t="s">
        <v>244</v>
      </c>
      <c r="D389" t="s">
        <v>1628</v>
      </c>
      <c r="E389" t="s">
        <v>1792</v>
      </c>
      <c r="F389">
        <v>2</v>
      </c>
      <c r="G389">
        <v>74.63</v>
      </c>
      <c r="H389">
        <v>0.01</v>
      </c>
      <c r="I389" t="s">
        <v>1826</v>
      </c>
      <c r="J389">
        <v>147.76740000000001</v>
      </c>
      <c r="K389">
        <f>IF(J389="",MEDIAN(SalesTbl[Total_Amount]),J389)</f>
        <v>147.76740000000001</v>
      </c>
      <c r="L389">
        <f>IF(H389="",MEDIAN(SalesTbl[Discount]),H389)</f>
        <v>0.01</v>
      </c>
      <c r="M389">
        <f>IF(G389="",MEDIAN(SalesTbl[Unit_Price]),G389)</f>
        <v>74.63</v>
      </c>
      <c r="N389">
        <f>IF(F389="",MEDIAN(SalesTbl[Quantity]),F389)</f>
        <v>2</v>
      </c>
    </row>
    <row r="390" spans="1:14" x14ac:dyDescent="0.3">
      <c r="A390" t="s">
        <v>2214</v>
      </c>
      <c r="B390" s="2">
        <v>45780</v>
      </c>
      <c r="C390" t="s">
        <v>8</v>
      </c>
      <c r="D390" t="s">
        <v>1718</v>
      </c>
      <c r="E390" t="s">
        <v>1776</v>
      </c>
      <c r="F390">
        <v>3</v>
      </c>
      <c r="G390">
        <v>522.78</v>
      </c>
      <c r="H390">
        <v>0.25</v>
      </c>
      <c r="I390" t="s">
        <v>1826</v>
      </c>
      <c r="J390">
        <v>1176.2550000000001</v>
      </c>
      <c r="K390">
        <f>IF(J390="",MEDIAN(SalesTbl[Total_Amount]),J390)</f>
        <v>1176.2550000000001</v>
      </c>
      <c r="L390">
        <f>IF(H390="",MEDIAN(SalesTbl[Discount]),H390)</f>
        <v>0.25</v>
      </c>
      <c r="M390">
        <f>IF(G390="",MEDIAN(SalesTbl[Unit_Price]),G390)</f>
        <v>522.78</v>
      </c>
      <c r="N390">
        <f>IF(F390="",MEDIAN(SalesTbl[Quantity]),F390)</f>
        <v>3</v>
      </c>
    </row>
    <row r="391" spans="1:14" x14ac:dyDescent="0.3">
      <c r="A391" t="s">
        <v>2215</v>
      </c>
      <c r="B391" s="2">
        <v>45233</v>
      </c>
      <c r="C391" t="s">
        <v>1089</v>
      </c>
      <c r="D391" t="s">
        <v>1574</v>
      </c>
      <c r="E391" t="s">
        <v>1801</v>
      </c>
      <c r="F391">
        <v>1</v>
      </c>
      <c r="G391">
        <v>206.45</v>
      </c>
      <c r="H391">
        <v>0.15</v>
      </c>
      <c r="I391" t="s">
        <v>1826</v>
      </c>
      <c r="J391">
        <v>175.48249999999999</v>
      </c>
      <c r="K391">
        <f>IF(J391="",MEDIAN(SalesTbl[Total_Amount]),J391)</f>
        <v>175.48249999999999</v>
      </c>
      <c r="L391">
        <f>IF(H391="",MEDIAN(SalesTbl[Discount]),H391)</f>
        <v>0.15</v>
      </c>
      <c r="M391">
        <f>IF(G391="",MEDIAN(SalesTbl[Unit_Price]),G391)</f>
        <v>206.45</v>
      </c>
      <c r="N391">
        <f>IF(F391="",MEDIAN(SalesTbl[Quantity]),F391)</f>
        <v>1</v>
      </c>
    </row>
    <row r="392" spans="1:14" x14ac:dyDescent="0.3">
      <c r="A392" t="s">
        <v>2216</v>
      </c>
      <c r="B392" s="2">
        <v>45742</v>
      </c>
      <c r="C392" t="s">
        <v>321</v>
      </c>
      <c r="D392" t="s">
        <v>1686</v>
      </c>
      <c r="E392" t="s">
        <v>1773</v>
      </c>
      <c r="F392">
        <v>1</v>
      </c>
      <c r="G392">
        <v>815.53</v>
      </c>
      <c r="H392">
        <v>0.3</v>
      </c>
      <c r="I392" t="s">
        <v>1826</v>
      </c>
      <c r="J392">
        <v>570.87099999999998</v>
      </c>
      <c r="K392">
        <f>IF(J392="",MEDIAN(SalesTbl[Total_Amount]),J392)</f>
        <v>570.87099999999998</v>
      </c>
      <c r="L392">
        <f>IF(H392="",MEDIAN(SalesTbl[Discount]),H392)</f>
        <v>0.3</v>
      </c>
      <c r="M392">
        <f>IF(G392="",MEDIAN(SalesTbl[Unit_Price]),G392)</f>
        <v>815.53</v>
      </c>
      <c r="N392">
        <f>IF(F392="",MEDIAN(SalesTbl[Quantity]),F392)</f>
        <v>1</v>
      </c>
    </row>
    <row r="393" spans="1:14" x14ac:dyDescent="0.3">
      <c r="A393" t="s">
        <v>2217</v>
      </c>
      <c r="B393" s="2">
        <v>45478</v>
      </c>
      <c r="C393" t="s">
        <v>478</v>
      </c>
      <c r="D393" t="s">
        <v>1706</v>
      </c>
      <c r="E393" t="s">
        <v>1797</v>
      </c>
      <c r="F393">
        <v>1</v>
      </c>
      <c r="G393">
        <v>823.61</v>
      </c>
      <c r="H393">
        <v>0.28000000000000003</v>
      </c>
      <c r="I393" t="s">
        <v>1829</v>
      </c>
      <c r="J393">
        <v>592.99919999999997</v>
      </c>
      <c r="K393">
        <f>IF(J393="",MEDIAN(SalesTbl[Total_Amount]),J393)</f>
        <v>592.99919999999997</v>
      </c>
      <c r="L393">
        <f>IF(H393="",MEDIAN(SalesTbl[Discount]),H393)</f>
        <v>0.28000000000000003</v>
      </c>
      <c r="M393">
        <f>IF(G393="",MEDIAN(SalesTbl[Unit_Price]),G393)</f>
        <v>823.61</v>
      </c>
      <c r="N393">
        <f>IF(F393="",MEDIAN(SalesTbl[Quantity]),F393)</f>
        <v>1</v>
      </c>
    </row>
    <row r="394" spans="1:14" x14ac:dyDescent="0.3">
      <c r="A394" t="s">
        <v>2218</v>
      </c>
      <c r="B394" s="2">
        <v>45789</v>
      </c>
      <c r="C394" t="s">
        <v>514</v>
      </c>
      <c r="D394" t="s">
        <v>1722</v>
      </c>
      <c r="E394" t="s">
        <v>1786</v>
      </c>
      <c r="F394">
        <v>2</v>
      </c>
      <c r="G394">
        <v>209.96</v>
      </c>
      <c r="H394">
        <v>0</v>
      </c>
      <c r="I394" t="s">
        <v>1824</v>
      </c>
      <c r="J394">
        <v>419.92</v>
      </c>
      <c r="K394">
        <f>IF(J394="",MEDIAN(SalesTbl[Total_Amount]),J394)</f>
        <v>419.92</v>
      </c>
      <c r="L394">
        <f>IF(H394="",MEDIAN(SalesTbl[Discount]),H394)</f>
        <v>0</v>
      </c>
      <c r="M394">
        <f>IF(G394="",MEDIAN(SalesTbl[Unit_Price]),G394)</f>
        <v>209.96</v>
      </c>
      <c r="N394">
        <f>IF(F394="",MEDIAN(SalesTbl[Quantity]),F394)</f>
        <v>2</v>
      </c>
    </row>
    <row r="395" spans="1:14" x14ac:dyDescent="0.3">
      <c r="A395" t="s">
        <v>2219</v>
      </c>
      <c r="B395" s="2">
        <v>45561</v>
      </c>
      <c r="C395" t="s">
        <v>1455</v>
      </c>
      <c r="D395" t="s">
        <v>1543</v>
      </c>
      <c r="E395" t="s">
        <v>1804</v>
      </c>
      <c r="F395">
        <v>4</v>
      </c>
      <c r="G395">
        <v>897.93</v>
      </c>
      <c r="H395">
        <v>0.05</v>
      </c>
      <c r="I395" t="s">
        <v>1829</v>
      </c>
      <c r="J395">
        <v>3412.134</v>
      </c>
      <c r="K395">
        <f>IF(J395="",MEDIAN(SalesTbl[Total_Amount]),J395)</f>
        <v>3412.134</v>
      </c>
      <c r="L395">
        <f>IF(H395="",MEDIAN(SalesTbl[Discount]),H395)</f>
        <v>0.05</v>
      </c>
      <c r="M395">
        <f>IF(G395="",MEDIAN(SalesTbl[Unit_Price]),G395)</f>
        <v>897.93</v>
      </c>
      <c r="N395">
        <f>IF(F395="",MEDIAN(SalesTbl[Quantity]),F395)</f>
        <v>4</v>
      </c>
    </row>
    <row r="396" spans="1:14" x14ac:dyDescent="0.3">
      <c r="A396" t="s">
        <v>2220</v>
      </c>
      <c r="B396" s="2">
        <v>45378</v>
      </c>
      <c r="C396" t="s">
        <v>663</v>
      </c>
      <c r="D396" t="s">
        <v>1674</v>
      </c>
      <c r="E396" t="s">
        <v>1752</v>
      </c>
      <c r="F396">
        <v>4</v>
      </c>
      <c r="G396">
        <v>925.95</v>
      </c>
      <c r="H396">
        <v>0.16</v>
      </c>
      <c r="I396" t="s">
        <v>1829</v>
      </c>
      <c r="J396">
        <v>3111.192</v>
      </c>
      <c r="K396">
        <f>IF(J396="",MEDIAN(SalesTbl[Total_Amount]),J396)</f>
        <v>3111.192</v>
      </c>
      <c r="L396">
        <f>IF(H396="",MEDIAN(SalesTbl[Discount]),H396)</f>
        <v>0.16</v>
      </c>
      <c r="M396">
        <f>IF(G396="",MEDIAN(SalesTbl[Unit_Price]),G396)</f>
        <v>925.95</v>
      </c>
      <c r="N396">
        <f>IF(F396="",MEDIAN(SalesTbl[Quantity]),F396)</f>
        <v>4</v>
      </c>
    </row>
    <row r="397" spans="1:14" x14ac:dyDescent="0.3">
      <c r="A397" t="s">
        <v>2221</v>
      </c>
      <c r="B397" s="2">
        <v>45308</v>
      </c>
      <c r="C397" t="s">
        <v>693</v>
      </c>
      <c r="D397" t="s">
        <v>1650</v>
      </c>
      <c r="E397" t="s">
        <v>1776</v>
      </c>
      <c r="F397">
        <v>2</v>
      </c>
      <c r="G397">
        <v>573.09</v>
      </c>
      <c r="H397">
        <v>0.03</v>
      </c>
      <c r="I397" t="s">
        <v>1829</v>
      </c>
      <c r="J397">
        <v>1111.7945999999999</v>
      </c>
      <c r="K397">
        <f>IF(J397="",MEDIAN(SalesTbl[Total_Amount]),J397)</f>
        <v>1111.7945999999999</v>
      </c>
      <c r="L397">
        <f>IF(H397="",MEDIAN(SalesTbl[Discount]),H397)</f>
        <v>0.03</v>
      </c>
      <c r="M397">
        <f>IF(G397="",MEDIAN(SalesTbl[Unit_Price]),G397)</f>
        <v>573.09</v>
      </c>
      <c r="N397">
        <f>IF(F397="",MEDIAN(SalesTbl[Quantity]),F397)</f>
        <v>2</v>
      </c>
    </row>
    <row r="398" spans="1:14" x14ac:dyDescent="0.3">
      <c r="A398" t="s">
        <v>2222</v>
      </c>
      <c r="B398" s="2">
        <v>45407</v>
      </c>
      <c r="C398" t="s">
        <v>71</v>
      </c>
      <c r="D398" t="s">
        <v>1650</v>
      </c>
      <c r="E398" t="s">
        <v>1799</v>
      </c>
      <c r="F398">
        <v>3</v>
      </c>
      <c r="G398">
        <v>287.70999999999998</v>
      </c>
      <c r="H398">
        <v>0.03</v>
      </c>
      <c r="I398" t="s">
        <v>1829</v>
      </c>
      <c r="J398">
        <v>837.23609999999985</v>
      </c>
      <c r="K398">
        <f>IF(J398="",MEDIAN(SalesTbl[Total_Amount]),J398)</f>
        <v>837.23609999999985</v>
      </c>
      <c r="L398">
        <f>IF(H398="",MEDIAN(SalesTbl[Discount]),H398)</f>
        <v>0.03</v>
      </c>
      <c r="M398">
        <f>IF(G398="",MEDIAN(SalesTbl[Unit_Price]),G398)</f>
        <v>287.70999999999998</v>
      </c>
      <c r="N398">
        <f>IF(F398="",MEDIAN(SalesTbl[Quantity]),F398)</f>
        <v>3</v>
      </c>
    </row>
    <row r="399" spans="1:14" x14ac:dyDescent="0.3">
      <c r="A399" t="s">
        <v>2223</v>
      </c>
      <c r="B399" s="2">
        <v>45929</v>
      </c>
      <c r="C399" t="s">
        <v>559</v>
      </c>
      <c r="D399" t="s">
        <v>1630</v>
      </c>
      <c r="E399" t="s">
        <v>1766</v>
      </c>
      <c r="F399">
        <v>3</v>
      </c>
      <c r="G399">
        <v>482.58</v>
      </c>
      <c r="H399">
        <v>0.28000000000000003</v>
      </c>
      <c r="I399" t="s">
        <v>1826</v>
      </c>
      <c r="J399">
        <v>1042.3728000000001</v>
      </c>
      <c r="K399">
        <f>IF(J399="",MEDIAN(SalesTbl[Total_Amount]),J399)</f>
        <v>1042.3728000000001</v>
      </c>
      <c r="L399">
        <f>IF(H399="",MEDIAN(SalesTbl[Discount]),H399)</f>
        <v>0.28000000000000003</v>
      </c>
      <c r="M399">
        <f>IF(G399="",MEDIAN(SalesTbl[Unit_Price]),G399)</f>
        <v>482.58</v>
      </c>
      <c r="N399">
        <f>IF(F399="",MEDIAN(SalesTbl[Quantity]),F399)</f>
        <v>3</v>
      </c>
    </row>
    <row r="400" spans="1:14" x14ac:dyDescent="0.3">
      <c r="A400" t="s">
        <v>2224</v>
      </c>
      <c r="B400" s="2">
        <v>45844</v>
      </c>
      <c r="C400" t="s">
        <v>672</v>
      </c>
      <c r="D400" t="s">
        <v>1666</v>
      </c>
      <c r="E400" t="s">
        <v>1761</v>
      </c>
      <c r="F400">
        <v>2</v>
      </c>
      <c r="G400">
        <v>64.7</v>
      </c>
      <c r="H400">
        <v>0</v>
      </c>
      <c r="I400" t="s">
        <v>1824</v>
      </c>
      <c r="J400">
        <v>129.4</v>
      </c>
      <c r="K400">
        <f>IF(J400="",MEDIAN(SalesTbl[Total_Amount]),J400)</f>
        <v>129.4</v>
      </c>
      <c r="L400">
        <f>IF(H400="",MEDIAN(SalesTbl[Discount]),H400)</f>
        <v>0</v>
      </c>
      <c r="M400">
        <f>IF(G400="",MEDIAN(SalesTbl[Unit_Price]),G400)</f>
        <v>64.7</v>
      </c>
      <c r="N400">
        <f>IF(F400="",MEDIAN(SalesTbl[Quantity]),F400)</f>
        <v>2</v>
      </c>
    </row>
    <row r="401" spans="1:14" x14ac:dyDescent="0.3">
      <c r="A401" t="s">
        <v>2225</v>
      </c>
      <c r="B401" s="2">
        <v>45579</v>
      </c>
      <c r="C401" t="s">
        <v>147</v>
      </c>
      <c r="D401" t="s">
        <v>1555</v>
      </c>
      <c r="E401" t="s">
        <v>1773</v>
      </c>
      <c r="F401">
        <v>3</v>
      </c>
      <c r="G401">
        <v>589.83000000000004</v>
      </c>
      <c r="H401">
        <v>0.26</v>
      </c>
      <c r="I401" t="s">
        <v>1824</v>
      </c>
      <c r="J401">
        <v>1309.4226000000001</v>
      </c>
      <c r="K401">
        <f>IF(J401="",MEDIAN(SalesTbl[Total_Amount]),J401)</f>
        <v>1309.4226000000001</v>
      </c>
      <c r="L401">
        <f>IF(H401="",MEDIAN(SalesTbl[Discount]),H401)</f>
        <v>0.26</v>
      </c>
      <c r="M401">
        <f>IF(G401="",MEDIAN(SalesTbl[Unit_Price]),G401)</f>
        <v>589.83000000000004</v>
      </c>
      <c r="N401">
        <f>IF(F401="",MEDIAN(SalesTbl[Quantity]),F401)</f>
        <v>3</v>
      </c>
    </row>
    <row r="402" spans="1:14" x14ac:dyDescent="0.3">
      <c r="A402" t="s">
        <v>2226</v>
      </c>
      <c r="B402" s="2">
        <v>45227</v>
      </c>
      <c r="C402" t="s">
        <v>341</v>
      </c>
      <c r="D402" t="s">
        <v>1551</v>
      </c>
      <c r="E402" t="s">
        <v>1786</v>
      </c>
      <c r="F402">
        <v>4</v>
      </c>
      <c r="G402">
        <v>758.49</v>
      </c>
      <c r="H402">
        <v>0.16</v>
      </c>
      <c r="I402" t="s">
        <v>1829</v>
      </c>
      <c r="J402">
        <v>2548.5264000000002</v>
      </c>
      <c r="K402">
        <f>IF(J402="",MEDIAN(SalesTbl[Total_Amount]),J402)</f>
        <v>2548.5264000000002</v>
      </c>
      <c r="L402">
        <f>IF(H402="",MEDIAN(SalesTbl[Discount]),H402)</f>
        <v>0.16</v>
      </c>
      <c r="M402">
        <f>IF(G402="",MEDIAN(SalesTbl[Unit_Price]),G402)</f>
        <v>758.49</v>
      </c>
      <c r="N402">
        <f>IF(F402="",MEDIAN(SalesTbl[Quantity]),F402)</f>
        <v>4</v>
      </c>
    </row>
    <row r="403" spans="1:14" x14ac:dyDescent="0.3">
      <c r="A403" t="s">
        <v>2227</v>
      </c>
      <c r="B403" s="2">
        <v>45380</v>
      </c>
      <c r="C403" t="s">
        <v>1092</v>
      </c>
      <c r="D403" t="s">
        <v>1622</v>
      </c>
      <c r="E403" t="s">
        <v>1794</v>
      </c>
      <c r="F403">
        <v>4</v>
      </c>
      <c r="G403">
        <v>747.56</v>
      </c>
      <c r="H403">
        <v>0.09</v>
      </c>
      <c r="I403" t="s">
        <v>1829</v>
      </c>
      <c r="J403">
        <v>2721.1183999999998</v>
      </c>
      <c r="K403">
        <f>IF(J403="",MEDIAN(SalesTbl[Total_Amount]),J403)</f>
        <v>2721.1183999999998</v>
      </c>
      <c r="L403">
        <f>IF(H403="",MEDIAN(SalesTbl[Discount]),H403)</f>
        <v>0.09</v>
      </c>
      <c r="M403">
        <f>IF(G403="",MEDIAN(SalesTbl[Unit_Price]),G403)</f>
        <v>747.56</v>
      </c>
      <c r="N403">
        <f>IF(F403="",MEDIAN(SalesTbl[Quantity]),F403)</f>
        <v>4</v>
      </c>
    </row>
    <row r="404" spans="1:14" x14ac:dyDescent="0.3">
      <c r="A404" t="s">
        <v>2228</v>
      </c>
      <c r="B404" s="2">
        <v>45817</v>
      </c>
      <c r="C404" t="s">
        <v>937</v>
      </c>
      <c r="D404" t="s">
        <v>1628</v>
      </c>
      <c r="E404" t="s">
        <v>1807</v>
      </c>
      <c r="F404">
        <v>3</v>
      </c>
      <c r="G404">
        <v>551.22</v>
      </c>
      <c r="H404">
        <v>0.12</v>
      </c>
      <c r="I404" t="s">
        <v>1826</v>
      </c>
      <c r="J404">
        <v>1455.2208000000001</v>
      </c>
      <c r="K404">
        <f>IF(J404="",MEDIAN(SalesTbl[Total_Amount]),J404)</f>
        <v>1455.2208000000001</v>
      </c>
      <c r="L404">
        <f>IF(H404="",MEDIAN(SalesTbl[Discount]),H404)</f>
        <v>0.12</v>
      </c>
      <c r="M404">
        <f>IF(G404="",MEDIAN(SalesTbl[Unit_Price]),G404)</f>
        <v>551.22</v>
      </c>
      <c r="N404">
        <f>IF(F404="",MEDIAN(SalesTbl[Quantity]),F404)</f>
        <v>3</v>
      </c>
    </row>
    <row r="405" spans="1:14" x14ac:dyDescent="0.3">
      <c r="A405" t="s">
        <v>2229</v>
      </c>
      <c r="B405" s="2">
        <v>45576</v>
      </c>
      <c r="C405" t="s">
        <v>657</v>
      </c>
      <c r="D405" t="s">
        <v>1686</v>
      </c>
      <c r="E405" t="s">
        <v>1799</v>
      </c>
      <c r="F405">
        <v>2</v>
      </c>
      <c r="G405">
        <v>527.05999999999995</v>
      </c>
      <c r="H405">
        <v>0.17</v>
      </c>
      <c r="I405" t="s">
        <v>1826</v>
      </c>
      <c r="J405">
        <v>874.91959999999983</v>
      </c>
      <c r="K405">
        <f>IF(J405="",MEDIAN(SalesTbl[Total_Amount]),J405)</f>
        <v>874.91959999999983</v>
      </c>
      <c r="L405">
        <f>IF(H405="",MEDIAN(SalesTbl[Discount]),H405)</f>
        <v>0.17</v>
      </c>
      <c r="M405">
        <f>IF(G405="",MEDIAN(SalesTbl[Unit_Price]),G405)</f>
        <v>527.05999999999995</v>
      </c>
      <c r="N405">
        <f>IF(F405="",MEDIAN(SalesTbl[Quantity]),F405)</f>
        <v>2</v>
      </c>
    </row>
    <row r="406" spans="1:14" x14ac:dyDescent="0.3">
      <c r="A406" t="s">
        <v>2230</v>
      </c>
      <c r="B406" s="2">
        <v>45495</v>
      </c>
      <c r="C406" t="s">
        <v>1184</v>
      </c>
      <c r="D406" t="s">
        <v>1672</v>
      </c>
      <c r="E406" t="s">
        <v>1773</v>
      </c>
      <c r="F406">
        <v>4</v>
      </c>
      <c r="G406">
        <v>875.41</v>
      </c>
      <c r="H406">
        <v>0.27</v>
      </c>
      <c r="I406" t="s">
        <v>1824</v>
      </c>
      <c r="J406">
        <v>2556.1972000000001</v>
      </c>
      <c r="K406">
        <f>IF(J406="",MEDIAN(SalesTbl[Total_Amount]),J406)</f>
        <v>2556.1972000000001</v>
      </c>
      <c r="L406">
        <f>IF(H406="",MEDIAN(SalesTbl[Discount]),H406)</f>
        <v>0.27</v>
      </c>
      <c r="M406">
        <f>IF(G406="",MEDIAN(SalesTbl[Unit_Price]),G406)</f>
        <v>875.41</v>
      </c>
      <c r="N406">
        <f>IF(F406="",MEDIAN(SalesTbl[Quantity]),F406)</f>
        <v>4</v>
      </c>
    </row>
    <row r="407" spans="1:14" x14ac:dyDescent="0.3">
      <c r="A407" t="s">
        <v>2231</v>
      </c>
      <c r="B407" s="2">
        <v>45628</v>
      </c>
      <c r="C407" t="s">
        <v>1466</v>
      </c>
      <c r="D407" t="s">
        <v>1718</v>
      </c>
      <c r="E407" t="s">
        <v>1752</v>
      </c>
      <c r="F407">
        <v>2</v>
      </c>
      <c r="G407">
        <v>226.43</v>
      </c>
      <c r="H407">
        <v>0.03</v>
      </c>
      <c r="I407" t="s">
        <v>1824</v>
      </c>
      <c r="J407">
        <v>439.27420000000001</v>
      </c>
      <c r="K407">
        <f>IF(J407="",MEDIAN(SalesTbl[Total_Amount]),J407)</f>
        <v>439.27420000000001</v>
      </c>
      <c r="L407">
        <f>IF(H407="",MEDIAN(SalesTbl[Discount]),H407)</f>
        <v>0.03</v>
      </c>
      <c r="M407">
        <f>IF(G407="",MEDIAN(SalesTbl[Unit_Price]),G407)</f>
        <v>226.43</v>
      </c>
      <c r="N407">
        <f>IF(F407="",MEDIAN(SalesTbl[Quantity]),F407)</f>
        <v>2</v>
      </c>
    </row>
    <row r="408" spans="1:14" x14ac:dyDescent="0.3">
      <c r="A408" t="s">
        <v>2232</v>
      </c>
      <c r="B408" s="2">
        <v>45244</v>
      </c>
      <c r="C408" t="s">
        <v>191</v>
      </c>
      <c r="D408" t="s">
        <v>1628</v>
      </c>
      <c r="E408" t="s">
        <v>1769</v>
      </c>
      <c r="F408">
        <v>4</v>
      </c>
      <c r="G408">
        <v>753.49</v>
      </c>
      <c r="H408">
        <v>0.26</v>
      </c>
      <c r="I408" t="s">
        <v>1829</v>
      </c>
      <c r="J408">
        <v>2230.3303999999998</v>
      </c>
      <c r="K408">
        <f>IF(J408="",MEDIAN(SalesTbl[Total_Amount]),J408)</f>
        <v>2230.3303999999998</v>
      </c>
      <c r="L408">
        <f>IF(H408="",MEDIAN(SalesTbl[Discount]),H408)</f>
        <v>0.26</v>
      </c>
      <c r="M408">
        <f>IF(G408="",MEDIAN(SalesTbl[Unit_Price]),G408)</f>
        <v>753.49</v>
      </c>
      <c r="N408">
        <f>IF(F408="",MEDIAN(SalesTbl[Quantity]),F408)</f>
        <v>4</v>
      </c>
    </row>
    <row r="409" spans="1:14" x14ac:dyDescent="0.3">
      <c r="A409" t="s">
        <v>2233</v>
      </c>
      <c r="B409" s="2">
        <v>45336</v>
      </c>
      <c r="C409" t="s">
        <v>1283</v>
      </c>
      <c r="D409" t="s">
        <v>1704</v>
      </c>
      <c r="E409" t="s">
        <v>1794</v>
      </c>
      <c r="F409">
        <v>2</v>
      </c>
      <c r="G409">
        <v>130.38999999999999</v>
      </c>
      <c r="H409">
        <v>0.17</v>
      </c>
      <c r="I409" t="s">
        <v>1826</v>
      </c>
      <c r="J409">
        <v>216.44739999999999</v>
      </c>
      <c r="K409">
        <f>IF(J409="",MEDIAN(SalesTbl[Total_Amount]),J409)</f>
        <v>216.44739999999999</v>
      </c>
      <c r="L409">
        <f>IF(H409="",MEDIAN(SalesTbl[Discount]),H409)</f>
        <v>0.17</v>
      </c>
      <c r="M409">
        <f>IF(G409="",MEDIAN(SalesTbl[Unit_Price]),G409)</f>
        <v>130.38999999999999</v>
      </c>
      <c r="N409">
        <f>IF(F409="",MEDIAN(SalesTbl[Quantity]),F409)</f>
        <v>2</v>
      </c>
    </row>
    <row r="410" spans="1:14" x14ac:dyDescent="0.3">
      <c r="A410" t="s">
        <v>2234</v>
      </c>
      <c r="B410" s="2">
        <v>45465</v>
      </c>
      <c r="C410" t="s">
        <v>153</v>
      </c>
      <c r="D410" t="s">
        <v>1592</v>
      </c>
      <c r="E410" t="s">
        <v>1786</v>
      </c>
      <c r="F410">
        <v>4</v>
      </c>
      <c r="G410">
        <v>164.02</v>
      </c>
      <c r="H410">
        <v>0.01</v>
      </c>
      <c r="I410" t="s">
        <v>1826</v>
      </c>
      <c r="J410">
        <v>649.51920000000007</v>
      </c>
      <c r="K410">
        <f>IF(J410="",MEDIAN(SalesTbl[Total_Amount]),J410)</f>
        <v>649.51920000000007</v>
      </c>
      <c r="L410">
        <f>IF(H410="",MEDIAN(SalesTbl[Discount]),H410)</f>
        <v>0.01</v>
      </c>
      <c r="M410">
        <f>IF(G410="",MEDIAN(SalesTbl[Unit_Price]),G410)</f>
        <v>164.02</v>
      </c>
      <c r="N410">
        <f>IF(F410="",MEDIAN(SalesTbl[Quantity]),F410)</f>
        <v>4</v>
      </c>
    </row>
    <row r="411" spans="1:14" x14ac:dyDescent="0.3">
      <c r="A411" t="s">
        <v>2235</v>
      </c>
      <c r="B411" s="2">
        <v>45837</v>
      </c>
      <c r="C411" t="s">
        <v>1029</v>
      </c>
      <c r="D411" t="s">
        <v>1606</v>
      </c>
      <c r="E411" t="s">
        <v>1769</v>
      </c>
      <c r="F411">
        <v>2</v>
      </c>
      <c r="G411">
        <v>527.51</v>
      </c>
      <c r="H411">
        <v>0.18</v>
      </c>
      <c r="I411" t="s">
        <v>1826</v>
      </c>
      <c r="J411">
        <v>865.1164</v>
      </c>
      <c r="K411">
        <f>IF(J411="",MEDIAN(SalesTbl[Total_Amount]),J411)</f>
        <v>865.1164</v>
      </c>
      <c r="L411">
        <f>IF(H411="",MEDIAN(SalesTbl[Discount]),H411)</f>
        <v>0.18</v>
      </c>
      <c r="M411">
        <f>IF(G411="",MEDIAN(SalesTbl[Unit_Price]),G411)</f>
        <v>527.51</v>
      </c>
      <c r="N411">
        <f>IF(F411="",MEDIAN(SalesTbl[Quantity]),F411)</f>
        <v>2</v>
      </c>
    </row>
    <row r="412" spans="1:14" x14ac:dyDescent="0.3">
      <c r="A412" t="s">
        <v>2236</v>
      </c>
      <c r="B412" s="2">
        <v>45706</v>
      </c>
      <c r="C412" t="s">
        <v>1220</v>
      </c>
      <c r="D412" t="s">
        <v>1660</v>
      </c>
      <c r="E412" t="s">
        <v>1766</v>
      </c>
      <c r="F412">
        <v>1</v>
      </c>
      <c r="G412">
        <v>862.31</v>
      </c>
      <c r="H412">
        <v>0.06</v>
      </c>
      <c r="I412" t="s">
        <v>1824</v>
      </c>
      <c r="J412">
        <v>810.57139999999993</v>
      </c>
      <c r="K412">
        <f>IF(J412="",MEDIAN(SalesTbl[Total_Amount]),J412)</f>
        <v>810.57139999999993</v>
      </c>
      <c r="L412">
        <f>IF(H412="",MEDIAN(SalesTbl[Discount]),H412)</f>
        <v>0.06</v>
      </c>
      <c r="M412">
        <f>IF(G412="",MEDIAN(SalesTbl[Unit_Price]),G412)</f>
        <v>862.31</v>
      </c>
      <c r="N412">
        <f>IF(F412="",MEDIAN(SalesTbl[Quantity]),F412)</f>
        <v>1</v>
      </c>
    </row>
    <row r="413" spans="1:14" x14ac:dyDescent="0.3">
      <c r="A413" t="s">
        <v>2237</v>
      </c>
      <c r="B413" s="2">
        <v>45823</v>
      </c>
      <c r="C413" t="s">
        <v>168</v>
      </c>
      <c r="D413" t="s">
        <v>1714</v>
      </c>
      <c r="E413" t="s">
        <v>1799</v>
      </c>
      <c r="F413">
        <v>2</v>
      </c>
      <c r="G413">
        <v>541.39</v>
      </c>
      <c r="H413">
        <v>0.03</v>
      </c>
      <c r="I413" t="s">
        <v>1829</v>
      </c>
      <c r="J413">
        <v>1050.2965999999999</v>
      </c>
      <c r="K413">
        <f>IF(J413="",MEDIAN(SalesTbl[Total_Amount]),J413)</f>
        <v>1050.2965999999999</v>
      </c>
      <c r="L413">
        <f>IF(H413="",MEDIAN(SalesTbl[Discount]),H413)</f>
        <v>0.03</v>
      </c>
      <c r="M413">
        <f>IF(G413="",MEDIAN(SalesTbl[Unit_Price]),G413)</f>
        <v>541.39</v>
      </c>
      <c r="N413">
        <f>IF(F413="",MEDIAN(SalesTbl[Quantity]),F413)</f>
        <v>2</v>
      </c>
    </row>
    <row r="414" spans="1:14" x14ac:dyDescent="0.3">
      <c r="A414" t="s">
        <v>2238</v>
      </c>
      <c r="B414" s="2">
        <v>45518</v>
      </c>
      <c r="C414" t="s">
        <v>1475</v>
      </c>
      <c r="D414" t="s">
        <v>1700</v>
      </c>
      <c r="E414" t="s">
        <v>1804</v>
      </c>
      <c r="F414">
        <v>3</v>
      </c>
      <c r="G414">
        <v>761.8</v>
      </c>
      <c r="H414">
        <v>0.06</v>
      </c>
      <c r="I414" t="s">
        <v>1829</v>
      </c>
      <c r="J414">
        <v>2148.2759999999989</v>
      </c>
      <c r="K414">
        <f>IF(J414="",MEDIAN(SalesTbl[Total_Amount]),J414)</f>
        <v>2148.2759999999989</v>
      </c>
      <c r="L414">
        <f>IF(H414="",MEDIAN(SalesTbl[Discount]),H414)</f>
        <v>0.06</v>
      </c>
      <c r="M414">
        <f>IF(G414="",MEDIAN(SalesTbl[Unit_Price]),G414)</f>
        <v>761.8</v>
      </c>
      <c r="N414">
        <f>IF(F414="",MEDIAN(SalesTbl[Quantity]),F414)</f>
        <v>3</v>
      </c>
    </row>
    <row r="415" spans="1:14" x14ac:dyDescent="0.3">
      <c r="A415" t="s">
        <v>2239</v>
      </c>
      <c r="B415" s="2">
        <v>45863</v>
      </c>
      <c r="C415" t="s">
        <v>610</v>
      </c>
      <c r="D415" t="s">
        <v>1646</v>
      </c>
      <c r="E415" t="s">
        <v>1761</v>
      </c>
      <c r="F415">
        <v>4</v>
      </c>
      <c r="G415">
        <v>829.36</v>
      </c>
      <c r="H415">
        <v>0.11</v>
      </c>
      <c r="I415" t="s">
        <v>1826</v>
      </c>
      <c r="J415">
        <v>2952.5216</v>
      </c>
      <c r="K415">
        <f>IF(J415="",MEDIAN(SalesTbl[Total_Amount]),J415)</f>
        <v>2952.5216</v>
      </c>
      <c r="L415">
        <f>IF(H415="",MEDIAN(SalesTbl[Discount]),H415)</f>
        <v>0.11</v>
      </c>
      <c r="M415">
        <f>IF(G415="",MEDIAN(SalesTbl[Unit_Price]),G415)</f>
        <v>829.36</v>
      </c>
      <c r="N415">
        <f>IF(F415="",MEDIAN(SalesTbl[Quantity]),F415)</f>
        <v>4</v>
      </c>
    </row>
    <row r="416" spans="1:14" x14ac:dyDescent="0.3">
      <c r="A416" t="s">
        <v>2240</v>
      </c>
      <c r="B416" s="2">
        <v>45666</v>
      </c>
      <c r="C416" t="s">
        <v>36</v>
      </c>
      <c r="D416" t="s">
        <v>1594</v>
      </c>
      <c r="E416" t="s">
        <v>1804</v>
      </c>
      <c r="F416">
        <v>2</v>
      </c>
      <c r="G416">
        <v>425.06</v>
      </c>
      <c r="H416">
        <v>0.09</v>
      </c>
      <c r="I416" t="s">
        <v>1826</v>
      </c>
      <c r="J416">
        <v>773.60919999999999</v>
      </c>
      <c r="K416">
        <f>IF(J416="",MEDIAN(SalesTbl[Total_Amount]),J416)</f>
        <v>773.60919999999999</v>
      </c>
      <c r="L416">
        <f>IF(H416="",MEDIAN(SalesTbl[Discount]),H416)</f>
        <v>0.09</v>
      </c>
      <c r="M416">
        <f>IF(G416="",MEDIAN(SalesTbl[Unit_Price]),G416)</f>
        <v>425.06</v>
      </c>
      <c r="N416">
        <f>IF(F416="",MEDIAN(SalesTbl[Quantity]),F416)</f>
        <v>2</v>
      </c>
    </row>
    <row r="417" spans="1:14" x14ac:dyDescent="0.3">
      <c r="A417" t="s">
        <v>2241</v>
      </c>
      <c r="B417" s="2">
        <v>45813</v>
      </c>
      <c r="C417" t="s">
        <v>181</v>
      </c>
      <c r="D417" t="s">
        <v>1658</v>
      </c>
      <c r="E417" t="s">
        <v>1752</v>
      </c>
      <c r="F417">
        <v>2</v>
      </c>
      <c r="G417">
        <v>911.14</v>
      </c>
      <c r="H417">
        <v>0.1</v>
      </c>
      <c r="I417" t="s">
        <v>1824</v>
      </c>
      <c r="J417">
        <v>1640.0519999999999</v>
      </c>
      <c r="K417">
        <f>IF(J417="",MEDIAN(SalesTbl[Total_Amount]),J417)</f>
        <v>1640.0519999999999</v>
      </c>
      <c r="L417">
        <f>IF(H417="",MEDIAN(SalesTbl[Discount]),H417)</f>
        <v>0.1</v>
      </c>
      <c r="M417">
        <f>IF(G417="",MEDIAN(SalesTbl[Unit_Price]),G417)</f>
        <v>911.14</v>
      </c>
      <c r="N417">
        <f>IF(F417="",MEDIAN(SalesTbl[Quantity]),F417)</f>
        <v>2</v>
      </c>
    </row>
    <row r="418" spans="1:14" x14ac:dyDescent="0.3">
      <c r="A418" t="s">
        <v>2242</v>
      </c>
      <c r="B418" s="2">
        <v>45633</v>
      </c>
      <c r="C418" t="s">
        <v>1089</v>
      </c>
      <c r="D418" t="s">
        <v>1684</v>
      </c>
      <c r="E418" t="s">
        <v>1782</v>
      </c>
      <c r="F418">
        <v>3</v>
      </c>
      <c r="G418">
        <v>811.96</v>
      </c>
      <c r="H418">
        <v>0.28999999999999998</v>
      </c>
      <c r="I418" t="s">
        <v>1824</v>
      </c>
      <c r="J418">
        <v>1729.4748</v>
      </c>
      <c r="K418">
        <f>IF(J418="",MEDIAN(SalesTbl[Total_Amount]),J418)</f>
        <v>1729.4748</v>
      </c>
      <c r="L418">
        <f>IF(H418="",MEDIAN(SalesTbl[Discount]),H418)</f>
        <v>0.28999999999999998</v>
      </c>
      <c r="M418">
        <f>IF(G418="",MEDIAN(SalesTbl[Unit_Price]),G418)</f>
        <v>811.96</v>
      </c>
      <c r="N418">
        <f>IF(F418="",MEDIAN(SalesTbl[Quantity]),F418)</f>
        <v>3</v>
      </c>
    </row>
    <row r="419" spans="1:14" x14ac:dyDescent="0.3">
      <c r="A419" t="s">
        <v>2243</v>
      </c>
      <c r="B419" s="2">
        <v>45331</v>
      </c>
      <c r="C419" t="s">
        <v>1196</v>
      </c>
      <c r="D419" t="s">
        <v>1612</v>
      </c>
      <c r="E419" t="s">
        <v>1786</v>
      </c>
      <c r="F419">
        <v>4</v>
      </c>
      <c r="G419">
        <v>315.95</v>
      </c>
      <c r="H419">
        <v>0.19</v>
      </c>
      <c r="I419" t="s">
        <v>1829</v>
      </c>
      <c r="J419">
        <v>1023.678</v>
      </c>
      <c r="K419">
        <f>IF(J419="",MEDIAN(SalesTbl[Total_Amount]),J419)</f>
        <v>1023.678</v>
      </c>
      <c r="L419">
        <f>IF(H419="",MEDIAN(SalesTbl[Discount]),H419)</f>
        <v>0.19</v>
      </c>
      <c r="M419">
        <f>IF(G419="",MEDIAN(SalesTbl[Unit_Price]),G419)</f>
        <v>315.95</v>
      </c>
      <c r="N419">
        <f>IF(F419="",MEDIAN(SalesTbl[Quantity]),F419)</f>
        <v>4</v>
      </c>
    </row>
    <row r="420" spans="1:14" x14ac:dyDescent="0.3">
      <c r="A420" t="s">
        <v>2244</v>
      </c>
      <c r="B420" s="2">
        <v>45942</v>
      </c>
      <c r="C420" t="s">
        <v>1240</v>
      </c>
      <c r="D420" t="s">
        <v>1702</v>
      </c>
      <c r="E420" t="s">
        <v>1786</v>
      </c>
      <c r="F420">
        <v>4</v>
      </c>
      <c r="G420">
        <v>700.31</v>
      </c>
      <c r="H420">
        <v>0.2</v>
      </c>
      <c r="I420" t="s">
        <v>1826</v>
      </c>
      <c r="J420">
        <v>2240.9920000000002</v>
      </c>
      <c r="K420">
        <f>IF(J420="",MEDIAN(SalesTbl[Total_Amount]),J420)</f>
        <v>2240.9920000000002</v>
      </c>
      <c r="L420">
        <f>IF(H420="",MEDIAN(SalesTbl[Discount]),H420)</f>
        <v>0.2</v>
      </c>
      <c r="M420">
        <f>IF(G420="",MEDIAN(SalesTbl[Unit_Price]),G420)</f>
        <v>700.31</v>
      </c>
      <c r="N420">
        <f>IF(F420="",MEDIAN(SalesTbl[Quantity]),F420)</f>
        <v>4</v>
      </c>
    </row>
    <row r="421" spans="1:14" x14ac:dyDescent="0.3">
      <c r="A421" t="s">
        <v>2245</v>
      </c>
      <c r="B421" s="2">
        <v>45824</v>
      </c>
      <c r="C421" t="s">
        <v>1295</v>
      </c>
      <c r="D421" t="s">
        <v>1730</v>
      </c>
      <c r="E421" t="s">
        <v>1792</v>
      </c>
      <c r="F421">
        <v>4</v>
      </c>
      <c r="G421">
        <v>202.46</v>
      </c>
      <c r="H421">
        <v>0.24</v>
      </c>
      <c r="I421" t="s">
        <v>1824</v>
      </c>
      <c r="J421">
        <v>615.47840000000008</v>
      </c>
      <c r="K421">
        <f>IF(J421="",MEDIAN(SalesTbl[Total_Amount]),J421)</f>
        <v>615.47840000000008</v>
      </c>
      <c r="L421">
        <f>IF(H421="",MEDIAN(SalesTbl[Discount]),H421)</f>
        <v>0.24</v>
      </c>
      <c r="M421">
        <f>IF(G421="",MEDIAN(SalesTbl[Unit_Price]),G421)</f>
        <v>202.46</v>
      </c>
      <c r="N421">
        <f>IF(F421="",MEDIAN(SalesTbl[Quantity]),F421)</f>
        <v>4</v>
      </c>
    </row>
    <row r="422" spans="1:14" x14ac:dyDescent="0.3">
      <c r="A422" t="s">
        <v>2246</v>
      </c>
      <c r="B422" s="2">
        <v>45921</v>
      </c>
      <c r="C422" t="s">
        <v>1395</v>
      </c>
      <c r="D422" t="s">
        <v>1722</v>
      </c>
      <c r="E422" t="s">
        <v>1757</v>
      </c>
      <c r="F422">
        <v>2</v>
      </c>
      <c r="G422">
        <v>291.83999999999997</v>
      </c>
      <c r="H422">
        <v>0.25</v>
      </c>
      <c r="I422" t="s">
        <v>1826</v>
      </c>
      <c r="J422">
        <v>437.76</v>
      </c>
      <c r="K422">
        <f>IF(J422="",MEDIAN(SalesTbl[Total_Amount]),J422)</f>
        <v>437.76</v>
      </c>
      <c r="L422">
        <f>IF(H422="",MEDIAN(SalesTbl[Discount]),H422)</f>
        <v>0.25</v>
      </c>
      <c r="M422">
        <f>IF(G422="",MEDIAN(SalesTbl[Unit_Price]),G422)</f>
        <v>291.83999999999997</v>
      </c>
      <c r="N422">
        <f>IF(F422="",MEDIAN(SalesTbl[Quantity]),F422)</f>
        <v>2</v>
      </c>
    </row>
    <row r="423" spans="1:14" x14ac:dyDescent="0.3">
      <c r="A423" t="s">
        <v>2247</v>
      </c>
      <c r="B423" s="2">
        <v>45909</v>
      </c>
      <c r="C423" t="s">
        <v>160</v>
      </c>
      <c r="D423" t="s">
        <v>1742</v>
      </c>
      <c r="E423" t="s">
        <v>1773</v>
      </c>
      <c r="F423">
        <v>2</v>
      </c>
      <c r="G423">
        <v>261.48</v>
      </c>
      <c r="H423">
        <v>0.17</v>
      </c>
      <c r="I423" t="s">
        <v>1824</v>
      </c>
      <c r="J423">
        <v>434.05680000000001</v>
      </c>
      <c r="K423">
        <f>IF(J423="",MEDIAN(SalesTbl[Total_Amount]),J423)</f>
        <v>434.05680000000001</v>
      </c>
      <c r="L423">
        <f>IF(H423="",MEDIAN(SalesTbl[Discount]),H423)</f>
        <v>0.17</v>
      </c>
      <c r="M423">
        <f>IF(G423="",MEDIAN(SalesTbl[Unit_Price]),G423)</f>
        <v>261.48</v>
      </c>
      <c r="N423">
        <f>IF(F423="",MEDIAN(SalesTbl[Quantity]),F423)</f>
        <v>2</v>
      </c>
    </row>
    <row r="424" spans="1:14" x14ac:dyDescent="0.3">
      <c r="A424" t="s">
        <v>2248</v>
      </c>
      <c r="B424" s="2">
        <v>45853</v>
      </c>
      <c r="C424" t="s">
        <v>1062</v>
      </c>
      <c r="D424" t="s">
        <v>1620</v>
      </c>
      <c r="E424" t="s">
        <v>1799</v>
      </c>
      <c r="F424">
        <v>1</v>
      </c>
      <c r="G424">
        <v>850.83</v>
      </c>
      <c r="H424">
        <v>0.28000000000000003</v>
      </c>
      <c r="I424" t="s">
        <v>1826</v>
      </c>
      <c r="J424">
        <v>612.59760000000006</v>
      </c>
      <c r="K424">
        <f>IF(J424="",MEDIAN(SalesTbl[Total_Amount]),J424)</f>
        <v>612.59760000000006</v>
      </c>
      <c r="L424">
        <f>IF(H424="",MEDIAN(SalesTbl[Discount]),H424)</f>
        <v>0.28000000000000003</v>
      </c>
      <c r="M424">
        <f>IF(G424="",MEDIAN(SalesTbl[Unit_Price]),G424)</f>
        <v>850.83</v>
      </c>
      <c r="N424">
        <f>IF(F424="",MEDIAN(SalesTbl[Quantity]),F424)</f>
        <v>1</v>
      </c>
    </row>
    <row r="425" spans="1:14" x14ac:dyDescent="0.3">
      <c r="A425" t="s">
        <v>2249</v>
      </c>
      <c r="B425" s="2">
        <v>45580</v>
      </c>
      <c r="C425" t="s">
        <v>490</v>
      </c>
      <c r="D425" t="s">
        <v>1640</v>
      </c>
      <c r="E425" t="s">
        <v>1786</v>
      </c>
      <c r="F425">
        <v>1</v>
      </c>
      <c r="G425">
        <v>83.83</v>
      </c>
      <c r="H425">
        <v>0.05</v>
      </c>
      <c r="I425" t="s">
        <v>1824</v>
      </c>
      <c r="J425">
        <v>79.638499999999993</v>
      </c>
      <c r="K425">
        <f>IF(J425="",MEDIAN(SalesTbl[Total_Amount]),J425)</f>
        <v>79.638499999999993</v>
      </c>
      <c r="L425">
        <f>IF(H425="",MEDIAN(SalesTbl[Discount]),H425)</f>
        <v>0.05</v>
      </c>
      <c r="M425">
        <f>IF(G425="",MEDIAN(SalesTbl[Unit_Price]),G425)</f>
        <v>83.83</v>
      </c>
      <c r="N425">
        <f>IF(F425="",MEDIAN(SalesTbl[Quantity]),F425)</f>
        <v>1</v>
      </c>
    </row>
    <row r="426" spans="1:14" x14ac:dyDescent="0.3">
      <c r="A426" t="s">
        <v>2250</v>
      </c>
      <c r="B426" s="2">
        <v>45220</v>
      </c>
      <c r="C426" t="s">
        <v>147</v>
      </c>
      <c r="D426" t="s">
        <v>1724</v>
      </c>
      <c r="E426" t="s">
        <v>1804</v>
      </c>
      <c r="F426">
        <v>3</v>
      </c>
      <c r="G426">
        <v>649.95000000000005</v>
      </c>
      <c r="H426">
        <v>0.28000000000000003</v>
      </c>
      <c r="I426" t="s">
        <v>1829</v>
      </c>
      <c r="J426">
        <v>1403.8920000000001</v>
      </c>
      <c r="K426">
        <f>IF(J426="",MEDIAN(SalesTbl[Total_Amount]),J426)</f>
        <v>1403.8920000000001</v>
      </c>
      <c r="L426">
        <f>IF(H426="",MEDIAN(SalesTbl[Discount]),H426)</f>
        <v>0.28000000000000003</v>
      </c>
      <c r="M426">
        <f>IF(G426="",MEDIAN(SalesTbl[Unit_Price]),G426)</f>
        <v>649.95000000000005</v>
      </c>
      <c r="N426">
        <f>IF(F426="",MEDIAN(SalesTbl[Quantity]),F426)</f>
        <v>3</v>
      </c>
    </row>
    <row r="427" spans="1:14" x14ac:dyDescent="0.3">
      <c r="A427" t="s">
        <v>2251</v>
      </c>
      <c r="B427" s="2">
        <v>45807</v>
      </c>
      <c r="C427" t="s">
        <v>1472</v>
      </c>
      <c r="D427" t="s">
        <v>1582</v>
      </c>
      <c r="E427" t="s">
        <v>1799</v>
      </c>
      <c r="F427">
        <v>1</v>
      </c>
      <c r="G427">
        <v>880.89</v>
      </c>
      <c r="H427">
        <v>0.13</v>
      </c>
      <c r="I427" t="s">
        <v>1829</v>
      </c>
      <c r="J427">
        <v>766.37429999999995</v>
      </c>
      <c r="K427">
        <f>IF(J427="",MEDIAN(SalesTbl[Total_Amount]),J427)</f>
        <v>766.37429999999995</v>
      </c>
      <c r="L427">
        <f>IF(H427="",MEDIAN(SalesTbl[Discount]),H427)</f>
        <v>0.13</v>
      </c>
      <c r="M427">
        <f>IF(G427="",MEDIAN(SalesTbl[Unit_Price]),G427)</f>
        <v>880.89</v>
      </c>
      <c r="N427">
        <f>IF(F427="",MEDIAN(SalesTbl[Quantity]),F427)</f>
        <v>1</v>
      </c>
    </row>
    <row r="428" spans="1:14" x14ac:dyDescent="0.3">
      <c r="A428" t="s">
        <v>2252</v>
      </c>
      <c r="B428" s="2">
        <v>45462</v>
      </c>
      <c r="C428" t="s">
        <v>579</v>
      </c>
      <c r="D428" t="s">
        <v>1604</v>
      </c>
      <c r="E428" t="s">
        <v>1810</v>
      </c>
      <c r="F428">
        <v>1</v>
      </c>
      <c r="G428">
        <v>514.19000000000005</v>
      </c>
      <c r="H428">
        <v>0.2</v>
      </c>
      <c r="I428" t="s">
        <v>1824</v>
      </c>
      <c r="J428">
        <v>411.35200000000009</v>
      </c>
      <c r="K428">
        <f>IF(J428="",MEDIAN(SalesTbl[Total_Amount]),J428)</f>
        <v>411.35200000000009</v>
      </c>
      <c r="L428">
        <f>IF(H428="",MEDIAN(SalesTbl[Discount]),H428)</f>
        <v>0.2</v>
      </c>
      <c r="M428">
        <f>IF(G428="",MEDIAN(SalesTbl[Unit_Price]),G428)</f>
        <v>514.19000000000005</v>
      </c>
      <c r="N428">
        <f>IF(F428="",MEDIAN(SalesTbl[Quantity]),F428)</f>
        <v>1</v>
      </c>
    </row>
    <row r="429" spans="1:14" x14ac:dyDescent="0.3">
      <c r="A429" t="s">
        <v>2253</v>
      </c>
      <c r="B429" s="2">
        <v>45646</v>
      </c>
      <c r="C429" t="s">
        <v>598</v>
      </c>
      <c r="D429" t="s">
        <v>1622</v>
      </c>
      <c r="E429" t="s">
        <v>1797</v>
      </c>
      <c r="F429">
        <v>1</v>
      </c>
      <c r="G429">
        <v>546.20000000000005</v>
      </c>
      <c r="H429">
        <v>0.22</v>
      </c>
      <c r="I429" t="s">
        <v>1826</v>
      </c>
      <c r="J429">
        <v>426.03600000000012</v>
      </c>
      <c r="K429">
        <f>IF(J429="",MEDIAN(SalesTbl[Total_Amount]),J429)</f>
        <v>426.03600000000012</v>
      </c>
      <c r="L429">
        <f>IF(H429="",MEDIAN(SalesTbl[Discount]),H429)</f>
        <v>0.22</v>
      </c>
      <c r="M429">
        <f>IF(G429="",MEDIAN(SalesTbl[Unit_Price]),G429)</f>
        <v>546.20000000000005</v>
      </c>
      <c r="N429">
        <f>IF(F429="",MEDIAN(SalesTbl[Quantity]),F429)</f>
        <v>1</v>
      </c>
    </row>
    <row r="430" spans="1:14" x14ac:dyDescent="0.3">
      <c r="A430" t="s">
        <v>2254</v>
      </c>
      <c r="B430" s="2">
        <v>45520</v>
      </c>
      <c r="C430" t="s">
        <v>304</v>
      </c>
      <c r="D430" t="s">
        <v>1696</v>
      </c>
      <c r="E430" t="s">
        <v>1789</v>
      </c>
      <c r="F430">
        <v>1</v>
      </c>
      <c r="G430">
        <v>30.94</v>
      </c>
      <c r="H430">
        <v>0.21</v>
      </c>
      <c r="I430" t="s">
        <v>1829</v>
      </c>
      <c r="J430">
        <v>24.442599999999999</v>
      </c>
      <c r="K430">
        <f>IF(J430="",MEDIAN(SalesTbl[Total_Amount]),J430)</f>
        <v>24.442599999999999</v>
      </c>
      <c r="L430">
        <f>IF(H430="",MEDIAN(SalesTbl[Discount]),H430)</f>
        <v>0.21</v>
      </c>
      <c r="M430">
        <f>IF(G430="",MEDIAN(SalesTbl[Unit_Price]),G430)</f>
        <v>30.94</v>
      </c>
      <c r="N430">
        <f>IF(F430="",MEDIAN(SalesTbl[Quantity]),F430)</f>
        <v>1</v>
      </c>
    </row>
    <row r="431" spans="1:14" x14ac:dyDescent="0.3">
      <c r="A431" t="s">
        <v>2255</v>
      </c>
      <c r="B431" s="2">
        <v>45731</v>
      </c>
      <c r="C431" t="s">
        <v>604</v>
      </c>
      <c r="D431" t="s">
        <v>1664</v>
      </c>
      <c r="E431" t="s">
        <v>1804</v>
      </c>
      <c r="F431">
        <v>3</v>
      </c>
      <c r="G431">
        <v>666.39</v>
      </c>
      <c r="H431">
        <v>0.21</v>
      </c>
      <c r="I431" t="s">
        <v>1829</v>
      </c>
      <c r="J431">
        <v>1579.3443</v>
      </c>
      <c r="K431">
        <f>IF(J431="",MEDIAN(SalesTbl[Total_Amount]),J431)</f>
        <v>1579.3443</v>
      </c>
      <c r="L431">
        <f>IF(H431="",MEDIAN(SalesTbl[Discount]),H431)</f>
        <v>0.21</v>
      </c>
      <c r="M431">
        <f>IF(G431="",MEDIAN(SalesTbl[Unit_Price]),G431)</f>
        <v>666.39</v>
      </c>
      <c r="N431">
        <f>IF(F431="",MEDIAN(SalesTbl[Quantity]),F431)</f>
        <v>3</v>
      </c>
    </row>
    <row r="432" spans="1:14" x14ac:dyDescent="0.3">
      <c r="A432" t="s">
        <v>2256</v>
      </c>
      <c r="B432" s="2">
        <v>45445</v>
      </c>
      <c r="C432" t="s">
        <v>14</v>
      </c>
      <c r="D432" t="s">
        <v>1710</v>
      </c>
      <c r="E432" t="s">
        <v>1789</v>
      </c>
      <c r="F432">
        <v>2</v>
      </c>
      <c r="G432">
        <v>145.26</v>
      </c>
      <c r="H432">
        <v>0.19</v>
      </c>
      <c r="I432" t="s">
        <v>1826</v>
      </c>
      <c r="J432">
        <v>235.3212</v>
      </c>
      <c r="K432">
        <f>IF(J432="",MEDIAN(SalesTbl[Total_Amount]),J432)</f>
        <v>235.3212</v>
      </c>
      <c r="L432">
        <f>IF(H432="",MEDIAN(SalesTbl[Discount]),H432)</f>
        <v>0.19</v>
      </c>
      <c r="M432">
        <f>IF(G432="",MEDIAN(SalesTbl[Unit_Price]),G432)</f>
        <v>145.26</v>
      </c>
      <c r="N432">
        <f>IF(F432="",MEDIAN(SalesTbl[Quantity]),F432)</f>
        <v>2</v>
      </c>
    </row>
    <row r="433" spans="1:14" x14ac:dyDescent="0.3">
      <c r="A433" t="s">
        <v>2257</v>
      </c>
      <c r="B433" s="2">
        <v>45860</v>
      </c>
      <c r="C433" t="s">
        <v>338</v>
      </c>
      <c r="D433" t="s">
        <v>1730</v>
      </c>
      <c r="E433" t="s">
        <v>1773</v>
      </c>
      <c r="F433">
        <v>4</v>
      </c>
      <c r="G433">
        <v>940.77</v>
      </c>
      <c r="H433">
        <v>0.24</v>
      </c>
      <c r="I433" t="s">
        <v>1829</v>
      </c>
      <c r="J433">
        <v>2859.9407999999999</v>
      </c>
      <c r="K433">
        <f>IF(J433="",MEDIAN(SalesTbl[Total_Amount]),J433)</f>
        <v>2859.9407999999999</v>
      </c>
      <c r="L433">
        <f>IF(H433="",MEDIAN(SalesTbl[Discount]),H433)</f>
        <v>0.24</v>
      </c>
      <c r="M433">
        <f>IF(G433="",MEDIAN(SalesTbl[Unit_Price]),G433)</f>
        <v>940.77</v>
      </c>
      <c r="N433">
        <f>IF(F433="",MEDIAN(SalesTbl[Quantity]),F433)</f>
        <v>4</v>
      </c>
    </row>
    <row r="434" spans="1:14" x14ac:dyDescent="0.3">
      <c r="A434" t="s">
        <v>2258</v>
      </c>
      <c r="B434" s="2">
        <v>45725</v>
      </c>
      <c r="C434" t="s">
        <v>75</v>
      </c>
      <c r="D434" t="s">
        <v>1608</v>
      </c>
      <c r="E434" t="s">
        <v>1761</v>
      </c>
      <c r="F434">
        <v>1</v>
      </c>
      <c r="G434">
        <v>790.73</v>
      </c>
      <c r="H434">
        <v>0.24</v>
      </c>
      <c r="I434" t="s">
        <v>1826</v>
      </c>
      <c r="J434">
        <v>600.95479999999998</v>
      </c>
      <c r="K434">
        <f>IF(J434="",MEDIAN(SalesTbl[Total_Amount]),J434)</f>
        <v>600.95479999999998</v>
      </c>
      <c r="L434">
        <f>IF(H434="",MEDIAN(SalesTbl[Discount]),H434)</f>
        <v>0.24</v>
      </c>
      <c r="M434">
        <f>IF(G434="",MEDIAN(SalesTbl[Unit_Price]),G434)</f>
        <v>790.73</v>
      </c>
      <c r="N434">
        <f>IF(F434="",MEDIAN(SalesTbl[Quantity]),F434)</f>
        <v>1</v>
      </c>
    </row>
    <row r="435" spans="1:14" x14ac:dyDescent="0.3">
      <c r="A435" t="s">
        <v>2259</v>
      </c>
      <c r="B435" s="2">
        <v>45699</v>
      </c>
      <c r="C435" t="s">
        <v>399</v>
      </c>
      <c r="D435" t="s">
        <v>1578</v>
      </c>
      <c r="E435" t="s">
        <v>1786</v>
      </c>
      <c r="F435">
        <v>3</v>
      </c>
      <c r="G435">
        <v>635.13</v>
      </c>
      <c r="H435">
        <v>0.09</v>
      </c>
      <c r="I435" t="s">
        <v>1826</v>
      </c>
      <c r="J435">
        <v>1733.9049</v>
      </c>
      <c r="K435">
        <f>IF(J435="",MEDIAN(SalesTbl[Total_Amount]),J435)</f>
        <v>1733.9049</v>
      </c>
      <c r="L435">
        <f>IF(H435="",MEDIAN(SalesTbl[Discount]),H435)</f>
        <v>0.09</v>
      </c>
      <c r="M435">
        <f>IF(G435="",MEDIAN(SalesTbl[Unit_Price]),G435)</f>
        <v>635.13</v>
      </c>
      <c r="N435">
        <f>IF(F435="",MEDIAN(SalesTbl[Quantity]),F435)</f>
        <v>3</v>
      </c>
    </row>
    <row r="436" spans="1:14" x14ac:dyDescent="0.3">
      <c r="A436" t="s">
        <v>2260</v>
      </c>
      <c r="B436" s="2">
        <v>45266</v>
      </c>
      <c r="C436" t="s">
        <v>499</v>
      </c>
      <c r="D436" t="s">
        <v>1734</v>
      </c>
      <c r="E436" t="s">
        <v>1799</v>
      </c>
      <c r="F436">
        <v>1</v>
      </c>
      <c r="G436">
        <v>744.88</v>
      </c>
      <c r="H436">
        <v>0.15</v>
      </c>
      <c r="I436" t="s">
        <v>1829</v>
      </c>
      <c r="J436">
        <v>633.14800000000002</v>
      </c>
      <c r="K436">
        <f>IF(J436="",MEDIAN(SalesTbl[Total_Amount]),J436)</f>
        <v>633.14800000000002</v>
      </c>
      <c r="L436">
        <f>IF(H436="",MEDIAN(SalesTbl[Discount]),H436)</f>
        <v>0.15</v>
      </c>
      <c r="M436">
        <f>IF(G436="",MEDIAN(SalesTbl[Unit_Price]),G436)</f>
        <v>744.88</v>
      </c>
      <c r="N436">
        <f>IF(F436="",MEDIAN(SalesTbl[Quantity]),F436)</f>
        <v>1</v>
      </c>
    </row>
    <row r="437" spans="1:14" x14ac:dyDescent="0.3">
      <c r="A437" t="s">
        <v>2261</v>
      </c>
      <c r="B437" s="2">
        <v>45889</v>
      </c>
      <c r="C437" t="s">
        <v>914</v>
      </c>
      <c r="D437" t="s">
        <v>1604</v>
      </c>
      <c r="E437" t="s">
        <v>1757</v>
      </c>
      <c r="F437">
        <v>3</v>
      </c>
      <c r="G437">
        <v>205.34</v>
      </c>
      <c r="H437">
        <v>0.25</v>
      </c>
      <c r="I437" t="s">
        <v>1824</v>
      </c>
      <c r="J437">
        <v>462.01499999999999</v>
      </c>
      <c r="K437">
        <f>IF(J437="",MEDIAN(SalesTbl[Total_Amount]),J437)</f>
        <v>462.01499999999999</v>
      </c>
      <c r="L437">
        <f>IF(H437="",MEDIAN(SalesTbl[Discount]),H437)</f>
        <v>0.25</v>
      </c>
      <c r="M437">
        <f>IF(G437="",MEDIAN(SalesTbl[Unit_Price]),G437)</f>
        <v>205.34</v>
      </c>
      <c r="N437">
        <f>IF(F437="",MEDIAN(SalesTbl[Quantity]),F437)</f>
        <v>3</v>
      </c>
    </row>
    <row r="438" spans="1:14" x14ac:dyDescent="0.3">
      <c r="A438" t="s">
        <v>2262</v>
      </c>
      <c r="B438" s="2">
        <v>45555</v>
      </c>
      <c r="C438" t="s">
        <v>202</v>
      </c>
      <c r="D438" t="s">
        <v>1606</v>
      </c>
      <c r="E438" t="s">
        <v>1782</v>
      </c>
      <c r="F438">
        <v>2</v>
      </c>
      <c r="G438">
        <v>756.8</v>
      </c>
      <c r="H438">
        <v>0.15</v>
      </c>
      <c r="I438" t="s">
        <v>1824</v>
      </c>
      <c r="J438">
        <v>1286.56</v>
      </c>
      <c r="K438">
        <f>IF(J438="",MEDIAN(SalesTbl[Total_Amount]),J438)</f>
        <v>1286.56</v>
      </c>
      <c r="L438">
        <f>IF(H438="",MEDIAN(SalesTbl[Discount]),H438)</f>
        <v>0.15</v>
      </c>
      <c r="M438">
        <f>IF(G438="",MEDIAN(SalesTbl[Unit_Price]),G438)</f>
        <v>756.8</v>
      </c>
      <c r="N438">
        <f>IF(F438="",MEDIAN(SalesTbl[Quantity]),F438)</f>
        <v>2</v>
      </c>
    </row>
    <row r="439" spans="1:14" x14ac:dyDescent="0.3">
      <c r="A439" t="s">
        <v>2263</v>
      </c>
      <c r="B439" s="2">
        <v>45813</v>
      </c>
      <c r="C439" t="s">
        <v>809</v>
      </c>
      <c r="D439" t="s">
        <v>1590</v>
      </c>
      <c r="E439" t="s">
        <v>1789</v>
      </c>
      <c r="F439">
        <v>1</v>
      </c>
      <c r="G439">
        <v>771.73</v>
      </c>
      <c r="H439">
        <v>0.2</v>
      </c>
      <c r="I439" t="s">
        <v>1824</v>
      </c>
      <c r="J439">
        <v>617.38400000000001</v>
      </c>
      <c r="K439">
        <f>IF(J439="",MEDIAN(SalesTbl[Total_Amount]),J439)</f>
        <v>617.38400000000001</v>
      </c>
      <c r="L439">
        <f>IF(H439="",MEDIAN(SalesTbl[Discount]),H439)</f>
        <v>0.2</v>
      </c>
      <c r="M439">
        <f>IF(G439="",MEDIAN(SalesTbl[Unit_Price]),G439)</f>
        <v>771.73</v>
      </c>
      <c r="N439">
        <f>IF(F439="",MEDIAN(SalesTbl[Quantity]),F439)</f>
        <v>1</v>
      </c>
    </row>
    <row r="440" spans="1:14" x14ac:dyDescent="0.3">
      <c r="A440" t="s">
        <v>2264</v>
      </c>
      <c r="B440" s="2">
        <v>45811</v>
      </c>
      <c r="C440" t="s">
        <v>532</v>
      </c>
      <c r="D440" t="s">
        <v>1680</v>
      </c>
      <c r="E440" t="s">
        <v>1807</v>
      </c>
      <c r="F440">
        <v>1</v>
      </c>
      <c r="G440">
        <v>440.19</v>
      </c>
      <c r="H440">
        <v>0.03</v>
      </c>
      <c r="I440" t="s">
        <v>1826</v>
      </c>
      <c r="J440">
        <v>426.98430000000002</v>
      </c>
      <c r="K440">
        <f>IF(J440="",MEDIAN(SalesTbl[Total_Amount]),J440)</f>
        <v>426.98430000000002</v>
      </c>
      <c r="L440">
        <f>IF(H440="",MEDIAN(SalesTbl[Discount]),H440)</f>
        <v>0.03</v>
      </c>
      <c r="M440">
        <f>IF(G440="",MEDIAN(SalesTbl[Unit_Price]),G440)</f>
        <v>440.19</v>
      </c>
      <c r="N440">
        <f>IF(F440="",MEDIAN(SalesTbl[Quantity]),F440)</f>
        <v>1</v>
      </c>
    </row>
    <row r="441" spans="1:14" x14ac:dyDescent="0.3">
      <c r="A441" t="s">
        <v>2265</v>
      </c>
      <c r="B441" s="2">
        <v>45670</v>
      </c>
      <c r="C441" t="s">
        <v>350</v>
      </c>
      <c r="D441" t="s">
        <v>1553</v>
      </c>
      <c r="E441" t="s">
        <v>1761</v>
      </c>
      <c r="F441">
        <v>2</v>
      </c>
      <c r="G441">
        <v>409</v>
      </c>
      <c r="H441">
        <v>0.17</v>
      </c>
      <c r="I441" t="s">
        <v>1824</v>
      </c>
      <c r="J441">
        <v>678.93999999999994</v>
      </c>
      <c r="K441">
        <f>IF(J441="",MEDIAN(SalesTbl[Total_Amount]),J441)</f>
        <v>678.93999999999994</v>
      </c>
      <c r="L441">
        <f>IF(H441="",MEDIAN(SalesTbl[Discount]),H441)</f>
        <v>0.17</v>
      </c>
      <c r="M441">
        <f>IF(G441="",MEDIAN(SalesTbl[Unit_Price]),G441)</f>
        <v>409</v>
      </c>
      <c r="N441">
        <f>IF(F441="",MEDIAN(SalesTbl[Quantity]),F441)</f>
        <v>2</v>
      </c>
    </row>
    <row r="442" spans="1:14" x14ac:dyDescent="0.3">
      <c r="A442" t="s">
        <v>2266</v>
      </c>
      <c r="B442" s="2">
        <v>45736</v>
      </c>
      <c r="C442" t="s">
        <v>40</v>
      </c>
      <c r="D442" t="s">
        <v>1624</v>
      </c>
      <c r="E442" t="s">
        <v>1813</v>
      </c>
      <c r="F442">
        <v>3</v>
      </c>
      <c r="G442">
        <v>134.58000000000001</v>
      </c>
      <c r="H442">
        <v>0.04</v>
      </c>
      <c r="I442" t="s">
        <v>1829</v>
      </c>
      <c r="J442">
        <v>387.59039999999999</v>
      </c>
      <c r="K442">
        <f>IF(J442="",MEDIAN(SalesTbl[Total_Amount]),J442)</f>
        <v>387.59039999999999</v>
      </c>
      <c r="L442">
        <f>IF(H442="",MEDIAN(SalesTbl[Discount]),H442)</f>
        <v>0.04</v>
      </c>
      <c r="M442">
        <f>IF(G442="",MEDIAN(SalesTbl[Unit_Price]),G442)</f>
        <v>134.58000000000001</v>
      </c>
      <c r="N442">
        <f>IF(F442="",MEDIAN(SalesTbl[Quantity]),F442)</f>
        <v>3</v>
      </c>
    </row>
    <row r="443" spans="1:14" x14ac:dyDescent="0.3">
      <c r="A443" t="s">
        <v>2267</v>
      </c>
      <c r="B443" s="2">
        <v>45480</v>
      </c>
      <c r="C443" t="s">
        <v>141</v>
      </c>
      <c r="D443" t="s">
        <v>1626</v>
      </c>
      <c r="E443" t="s">
        <v>1779</v>
      </c>
      <c r="F443">
        <v>4</v>
      </c>
      <c r="G443">
        <v>284.44</v>
      </c>
      <c r="H443">
        <v>0.02</v>
      </c>
      <c r="I443" t="s">
        <v>1824</v>
      </c>
      <c r="J443">
        <v>1115.0047999999999</v>
      </c>
      <c r="K443">
        <f>IF(J443="",MEDIAN(SalesTbl[Total_Amount]),J443)</f>
        <v>1115.0047999999999</v>
      </c>
      <c r="L443">
        <f>IF(H443="",MEDIAN(SalesTbl[Discount]),H443)</f>
        <v>0.02</v>
      </c>
      <c r="M443">
        <f>IF(G443="",MEDIAN(SalesTbl[Unit_Price]),G443)</f>
        <v>284.44</v>
      </c>
      <c r="N443">
        <f>IF(F443="",MEDIAN(SalesTbl[Quantity]),F443)</f>
        <v>4</v>
      </c>
    </row>
    <row r="444" spans="1:14" x14ac:dyDescent="0.3">
      <c r="A444" t="s">
        <v>2268</v>
      </c>
      <c r="B444" s="2">
        <v>45929</v>
      </c>
      <c r="C444" t="s">
        <v>1050</v>
      </c>
      <c r="D444" t="s">
        <v>1694</v>
      </c>
      <c r="E444" t="s">
        <v>1797</v>
      </c>
      <c r="F444">
        <v>4</v>
      </c>
      <c r="G444">
        <v>922.69</v>
      </c>
      <c r="H444">
        <v>0.16</v>
      </c>
      <c r="I444" t="s">
        <v>1824</v>
      </c>
      <c r="J444">
        <v>3100.2384000000002</v>
      </c>
      <c r="K444">
        <f>IF(J444="",MEDIAN(SalesTbl[Total_Amount]),J444)</f>
        <v>3100.2384000000002</v>
      </c>
      <c r="L444">
        <f>IF(H444="",MEDIAN(SalesTbl[Discount]),H444)</f>
        <v>0.16</v>
      </c>
      <c r="M444">
        <f>IF(G444="",MEDIAN(SalesTbl[Unit_Price]),G444)</f>
        <v>922.69</v>
      </c>
      <c r="N444">
        <f>IF(F444="",MEDIAN(SalesTbl[Quantity]),F444)</f>
        <v>4</v>
      </c>
    </row>
    <row r="445" spans="1:14" x14ac:dyDescent="0.3">
      <c r="A445" t="s">
        <v>2269</v>
      </c>
      <c r="B445" s="2">
        <v>45626</v>
      </c>
      <c r="C445" t="s">
        <v>532</v>
      </c>
      <c r="D445" t="s">
        <v>1620</v>
      </c>
      <c r="E445" t="s">
        <v>1776</v>
      </c>
      <c r="F445">
        <v>2</v>
      </c>
      <c r="G445">
        <v>992.55</v>
      </c>
      <c r="H445">
        <v>0.28000000000000003</v>
      </c>
      <c r="I445" t="s">
        <v>1824</v>
      </c>
      <c r="J445">
        <v>1429.2719999999999</v>
      </c>
      <c r="K445">
        <f>IF(J445="",MEDIAN(SalesTbl[Total_Amount]),J445)</f>
        <v>1429.2719999999999</v>
      </c>
      <c r="L445">
        <f>IF(H445="",MEDIAN(SalesTbl[Discount]),H445)</f>
        <v>0.28000000000000003</v>
      </c>
      <c r="M445">
        <f>IF(G445="",MEDIAN(SalesTbl[Unit_Price]),G445)</f>
        <v>992.55</v>
      </c>
      <c r="N445">
        <f>IF(F445="",MEDIAN(SalesTbl[Quantity]),F445)</f>
        <v>2</v>
      </c>
    </row>
    <row r="446" spans="1:14" x14ac:dyDescent="0.3">
      <c r="A446" t="s">
        <v>2270</v>
      </c>
      <c r="B446" s="2">
        <v>45460</v>
      </c>
      <c r="C446" t="s">
        <v>1501</v>
      </c>
      <c r="D446" t="s">
        <v>1726</v>
      </c>
      <c r="E446" t="s">
        <v>1810</v>
      </c>
      <c r="F446">
        <v>1</v>
      </c>
      <c r="G446">
        <v>170.43</v>
      </c>
      <c r="H446">
        <v>0.03</v>
      </c>
      <c r="I446" t="s">
        <v>1824</v>
      </c>
      <c r="J446">
        <v>165.31710000000001</v>
      </c>
      <c r="K446">
        <f>IF(J446="",MEDIAN(SalesTbl[Total_Amount]),J446)</f>
        <v>165.31710000000001</v>
      </c>
      <c r="L446">
        <f>IF(H446="",MEDIAN(SalesTbl[Discount]),H446)</f>
        <v>0.03</v>
      </c>
      <c r="M446">
        <f>IF(G446="",MEDIAN(SalesTbl[Unit_Price]),G446)</f>
        <v>170.43</v>
      </c>
      <c r="N446">
        <f>IF(F446="",MEDIAN(SalesTbl[Quantity]),F446)</f>
        <v>1</v>
      </c>
    </row>
    <row r="447" spans="1:14" x14ac:dyDescent="0.3">
      <c r="A447" t="s">
        <v>2271</v>
      </c>
      <c r="B447" s="2">
        <v>45709</v>
      </c>
      <c r="C447" t="s">
        <v>1083</v>
      </c>
      <c r="D447" t="s">
        <v>1692</v>
      </c>
      <c r="E447" t="s">
        <v>1761</v>
      </c>
      <c r="F447">
        <v>3</v>
      </c>
      <c r="G447">
        <v>480.51</v>
      </c>
      <c r="H447">
        <v>0.03</v>
      </c>
      <c r="I447" t="s">
        <v>1824</v>
      </c>
      <c r="J447">
        <v>1398.2841000000001</v>
      </c>
      <c r="K447">
        <f>IF(J447="",MEDIAN(SalesTbl[Total_Amount]),J447)</f>
        <v>1398.2841000000001</v>
      </c>
      <c r="L447">
        <f>IF(H447="",MEDIAN(SalesTbl[Discount]),H447)</f>
        <v>0.03</v>
      </c>
      <c r="M447">
        <f>IF(G447="",MEDIAN(SalesTbl[Unit_Price]),G447)</f>
        <v>480.51</v>
      </c>
      <c r="N447">
        <f>IF(F447="",MEDIAN(SalesTbl[Quantity]),F447)</f>
        <v>3</v>
      </c>
    </row>
    <row r="448" spans="1:14" x14ac:dyDescent="0.3">
      <c r="A448" t="s">
        <v>2272</v>
      </c>
      <c r="B448" s="2">
        <v>45551</v>
      </c>
      <c r="C448" t="s">
        <v>547</v>
      </c>
      <c r="D448" t="s">
        <v>1646</v>
      </c>
      <c r="E448" t="s">
        <v>1779</v>
      </c>
      <c r="F448">
        <v>2</v>
      </c>
      <c r="G448">
        <v>955.66</v>
      </c>
      <c r="H448">
        <v>0.28999999999999998</v>
      </c>
      <c r="I448" t="s">
        <v>1829</v>
      </c>
      <c r="J448">
        <v>1357.0372</v>
      </c>
      <c r="K448">
        <f>IF(J448="",MEDIAN(SalesTbl[Total_Amount]),J448)</f>
        <v>1357.0372</v>
      </c>
      <c r="L448">
        <f>IF(H448="",MEDIAN(SalesTbl[Discount]),H448)</f>
        <v>0.28999999999999998</v>
      </c>
      <c r="M448">
        <f>IF(G448="",MEDIAN(SalesTbl[Unit_Price]),G448)</f>
        <v>955.66</v>
      </c>
      <c r="N448">
        <f>IF(F448="",MEDIAN(SalesTbl[Quantity]),F448)</f>
        <v>2</v>
      </c>
    </row>
    <row r="449" spans="1:14" x14ac:dyDescent="0.3">
      <c r="A449" t="s">
        <v>2273</v>
      </c>
      <c r="B449" s="2">
        <v>45939</v>
      </c>
      <c r="C449" t="s">
        <v>809</v>
      </c>
      <c r="D449" t="s">
        <v>1692</v>
      </c>
      <c r="E449" t="s">
        <v>1752</v>
      </c>
      <c r="F449">
        <v>2</v>
      </c>
      <c r="G449">
        <v>488.02</v>
      </c>
      <c r="H449">
        <v>0.27</v>
      </c>
      <c r="I449" t="s">
        <v>1826</v>
      </c>
      <c r="J449">
        <v>712.50919999999996</v>
      </c>
      <c r="K449">
        <f>IF(J449="",MEDIAN(SalesTbl[Total_Amount]),J449)</f>
        <v>712.50919999999996</v>
      </c>
      <c r="L449">
        <f>IF(H449="",MEDIAN(SalesTbl[Discount]),H449)</f>
        <v>0.27</v>
      </c>
      <c r="M449">
        <f>IF(G449="",MEDIAN(SalesTbl[Unit_Price]),G449)</f>
        <v>488.02</v>
      </c>
      <c r="N449">
        <f>IF(F449="",MEDIAN(SalesTbl[Quantity]),F449)</f>
        <v>2</v>
      </c>
    </row>
    <row r="450" spans="1:14" x14ac:dyDescent="0.3">
      <c r="A450" t="s">
        <v>2274</v>
      </c>
      <c r="B450" s="2">
        <v>45553</v>
      </c>
      <c r="C450" t="s">
        <v>857</v>
      </c>
      <c r="D450" t="s">
        <v>1584</v>
      </c>
      <c r="E450" t="s">
        <v>1752</v>
      </c>
      <c r="F450">
        <v>1</v>
      </c>
      <c r="G450">
        <v>917.17</v>
      </c>
      <c r="H450">
        <v>0.13</v>
      </c>
      <c r="I450" t="s">
        <v>1829</v>
      </c>
      <c r="J450">
        <v>797.93790000000001</v>
      </c>
      <c r="K450">
        <f>IF(J450="",MEDIAN(SalesTbl[Total_Amount]),J450)</f>
        <v>797.93790000000001</v>
      </c>
      <c r="L450">
        <f>IF(H450="",MEDIAN(SalesTbl[Discount]),H450)</f>
        <v>0.13</v>
      </c>
      <c r="M450">
        <f>IF(G450="",MEDIAN(SalesTbl[Unit_Price]),G450)</f>
        <v>917.17</v>
      </c>
      <c r="N450">
        <f>IF(F450="",MEDIAN(SalesTbl[Quantity]),F450)</f>
        <v>1</v>
      </c>
    </row>
    <row r="451" spans="1:14" x14ac:dyDescent="0.3">
      <c r="A451" t="s">
        <v>2275</v>
      </c>
      <c r="B451" s="2">
        <v>45806</v>
      </c>
      <c r="C451" t="s">
        <v>261</v>
      </c>
      <c r="D451" t="s">
        <v>1562</v>
      </c>
      <c r="E451" t="s">
        <v>1773</v>
      </c>
      <c r="F451">
        <v>2</v>
      </c>
      <c r="G451">
        <v>406.46</v>
      </c>
      <c r="H451">
        <v>0.3</v>
      </c>
      <c r="I451" t="s">
        <v>1826</v>
      </c>
      <c r="J451">
        <v>569.04399999999998</v>
      </c>
      <c r="K451">
        <f>IF(J451="",MEDIAN(SalesTbl[Total_Amount]),J451)</f>
        <v>569.04399999999998</v>
      </c>
      <c r="L451">
        <f>IF(H451="",MEDIAN(SalesTbl[Discount]),H451)</f>
        <v>0.3</v>
      </c>
      <c r="M451">
        <f>IF(G451="",MEDIAN(SalesTbl[Unit_Price]),G451)</f>
        <v>406.46</v>
      </c>
      <c r="N451">
        <f>IF(F451="",MEDIAN(SalesTbl[Quantity]),F451)</f>
        <v>2</v>
      </c>
    </row>
    <row r="452" spans="1:14" x14ac:dyDescent="0.3">
      <c r="A452" t="s">
        <v>2276</v>
      </c>
      <c r="B452" s="2">
        <v>45811</v>
      </c>
      <c r="C452" t="s">
        <v>1469</v>
      </c>
      <c r="D452" t="s">
        <v>1738</v>
      </c>
      <c r="E452" t="s">
        <v>1752</v>
      </c>
      <c r="F452">
        <v>2</v>
      </c>
      <c r="G452">
        <v>264.39</v>
      </c>
      <c r="H452">
        <v>0.11</v>
      </c>
      <c r="I452" t="s">
        <v>1829</v>
      </c>
      <c r="J452">
        <v>470.61419999999998</v>
      </c>
      <c r="K452">
        <f>IF(J452="",MEDIAN(SalesTbl[Total_Amount]),J452)</f>
        <v>470.61419999999998</v>
      </c>
      <c r="L452">
        <f>IF(H452="",MEDIAN(SalesTbl[Discount]),H452)</f>
        <v>0.11</v>
      </c>
      <c r="M452">
        <f>IF(G452="",MEDIAN(SalesTbl[Unit_Price]),G452)</f>
        <v>264.39</v>
      </c>
      <c r="N452">
        <f>IF(F452="",MEDIAN(SalesTbl[Quantity]),F452)</f>
        <v>2</v>
      </c>
    </row>
    <row r="453" spans="1:14" x14ac:dyDescent="0.3">
      <c r="A453" t="s">
        <v>2277</v>
      </c>
      <c r="B453" s="2">
        <v>45508</v>
      </c>
      <c r="C453" t="s">
        <v>1310</v>
      </c>
      <c r="D453" t="s">
        <v>1684</v>
      </c>
      <c r="E453" t="s">
        <v>1804</v>
      </c>
      <c r="F453">
        <v>1</v>
      </c>
      <c r="G453">
        <v>414.97</v>
      </c>
      <c r="H453">
        <v>0.22</v>
      </c>
      <c r="I453" t="s">
        <v>1826</v>
      </c>
      <c r="J453">
        <v>323.67660000000001</v>
      </c>
      <c r="K453">
        <f>IF(J453="",MEDIAN(SalesTbl[Total_Amount]),J453)</f>
        <v>323.67660000000001</v>
      </c>
      <c r="L453">
        <f>IF(H453="",MEDIAN(SalesTbl[Discount]),H453)</f>
        <v>0.22</v>
      </c>
      <c r="M453">
        <f>IF(G453="",MEDIAN(SalesTbl[Unit_Price]),G453)</f>
        <v>414.97</v>
      </c>
      <c r="N453">
        <f>IF(F453="",MEDIAN(SalesTbl[Quantity]),F453)</f>
        <v>1</v>
      </c>
    </row>
    <row r="454" spans="1:14" x14ac:dyDescent="0.3">
      <c r="A454" t="s">
        <v>2278</v>
      </c>
      <c r="B454" s="2">
        <v>45460</v>
      </c>
      <c r="C454" t="s">
        <v>1257</v>
      </c>
      <c r="D454" t="s">
        <v>1568</v>
      </c>
      <c r="E454" t="s">
        <v>1773</v>
      </c>
      <c r="F454">
        <v>4</v>
      </c>
      <c r="G454">
        <v>168.55</v>
      </c>
      <c r="H454">
        <v>0.15</v>
      </c>
      <c r="I454" t="s">
        <v>1826</v>
      </c>
      <c r="J454">
        <v>573.07000000000005</v>
      </c>
      <c r="K454">
        <f>IF(J454="",MEDIAN(SalesTbl[Total_Amount]),J454)</f>
        <v>573.07000000000005</v>
      </c>
      <c r="L454">
        <f>IF(H454="",MEDIAN(SalesTbl[Discount]),H454)</f>
        <v>0.15</v>
      </c>
      <c r="M454">
        <f>IF(G454="",MEDIAN(SalesTbl[Unit_Price]),G454)</f>
        <v>168.55</v>
      </c>
      <c r="N454">
        <f>IF(F454="",MEDIAN(SalesTbl[Quantity]),F454)</f>
        <v>4</v>
      </c>
    </row>
    <row r="455" spans="1:14" x14ac:dyDescent="0.3">
      <c r="A455" t="s">
        <v>2279</v>
      </c>
      <c r="B455" s="2">
        <v>45311</v>
      </c>
      <c r="C455" t="s">
        <v>438</v>
      </c>
      <c r="D455" t="s">
        <v>1636</v>
      </c>
      <c r="E455" t="s">
        <v>1761</v>
      </c>
      <c r="F455">
        <v>1</v>
      </c>
      <c r="G455">
        <v>230.53</v>
      </c>
      <c r="H455">
        <v>0.06</v>
      </c>
      <c r="I455" t="s">
        <v>1829</v>
      </c>
      <c r="J455">
        <v>216.69820000000001</v>
      </c>
      <c r="K455">
        <f>IF(J455="",MEDIAN(SalesTbl[Total_Amount]),J455)</f>
        <v>216.69820000000001</v>
      </c>
      <c r="L455">
        <f>IF(H455="",MEDIAN(SalesTbl[Discount]),H455)</f>
        <v>0.06</v>
      </c>
      <c r="M455">
        <f>IF(G455="",MEDIAN(SalesTbl[Unit_Price]),G455)</f>
        <v>230.53</v>
      </c>
      <c r="N455">
        <f>IF(F455="",MEDIAN(SalesTbl[Quantity]),F455)</f>
        <v>1</v>
      </c>
    </row>
    <row r="456" spans="1:14" x14ac:dyDescent="0.3">
      <c r="A456" t="s">
        <v>2280</v>
      </c>
      <c r="B456" s="2">
        <v>45906</v>
      </c>
      <c r="C456" t="s">
        <v>304</v>
      </c>
      <c r="D456" t="s">
        <v>1656</v>
      </c>
      <c r="E456" t="s">
        <v>1757</v>
      </c>
      <c r="F456">
        <v>2</v>
      </c>
      <c r="G456">
        <v>355.41</v>
      </c>
      <c r="H456">
        <v>0.13</v>
      </c>
      <c r="I456" t="s">
        <v>1829</v>
      </c>
      <c r="J456">
        <v>618.41340000000002</v>
      </c>
      <c r="K456">
        <f>IF(J456="",MEDIAN(SalesTbl[Total_Amount]),J456)</f>
        <v>618.41340000000002</v>
      </c>
      <c r="L456">
        <f>IF(H456="",MEDIAN(SalesTbl[Discount]),H456)</f>
        <v>0.13</v>
      </c>
      <c r="M456">
        <f>IF(G456="",MEDIAN(SalesTbl[Unit_Price]),G456)</f>
        <v>355.41</v>
      </c>
      <c r="N456">
        <f>IF(F456="",MEDIAN(SalesTbl[Quantity]),F456)</f>
        <v>2</v>
      </c>
    </row>
    <row r="457" spans="1:14" x14ac:dyDescent="0.3">
      <c r="A457" t="s">
        <v>2281</v>
      </c>
      <c r="B457" s="2">
        <v>45380</v>
      </c>
      <c r="C457" t="s">
        <v>869</v>
      </c>
      <c r="D457" t="s">
        <v>1642</v>
      </c>
      <c r="E457" t="s">
        <v>1761</v>
      </c>
      <c r="F457">
        <v>3</v>
      </c>
      <c r="G457">
        <v>843.44</v>
      </c>
      <c r="H457">
        <v>0.22</v>
      </c>
      <c r="I457" t="s">
        <v>1824</v>
      </c>
      <c r="J457">
        <v>1973.6496</v>
      </c>
      <c r="K457">
        <f>IF(J457="",MEDIAN(SalesTbl[Total_Amount]),J457)</f>
        <v>1973.6496</v>
      </c>
      <c r="L457">
        <f>IF(H457="",MEDIAN(SalesTbl[Discount]),H457)</f>
        <v>0.22</v>
      </c>
      <c r="M457">
        <f>IF(G457="",MEDIAN(SalesTbl[Unit_Price]),G457)</f>
        <v>843.44</v>
      </c>
      <c r="N457">
        <f>IF(F457="",MEDIAN(SalesTbl[Quantity]),F457)</f>
        <v>3</v>
      </c>
    </row>
    <row r="458" spans="1:14" x14ac:dyDescent="0.3">
      <c r="A458" t="s">
        <v>2282</v>
      </c>
      <c r="B458" s="2">
        <v>45527</v>
      </c>
      <c r="C458" t="s">
        <v>699</v>
      </c>
      <c r="D458" t="s">
        <v>1738</v>
      </c>
      <c r="E458" t="s">
        <v>1757</v>
      </c>
      <c r="F458">
        <v>1</v>
      </c>
      <c r="G458">
        <v>301.60000000000002</v>
      </c>
      <c r="H458">
        <v>0.27</v>
      </c>
      <c r="I458" t="s">
        <v>1824</v>
      </c>
      <c r="J458">
        <v>220.16800000000001</v>
      </c>
      <c r="K458">
        <f>IF(J458="",MEDIAN(SalesTbl[Total_Amount]),J458)</f>
        <v>220.16800000000001</v>
      </c>
      <c r="L458">
        <f>IF(H458="",MEDIAN(SalesTbl[Discount]),H458)</f>
        <v>0.27</v>
      </c>
      <c r="M458">
        <f>IF(G458="",MEDIAN(SalesTbl[Unit_Price]),G458)</f>
        <v>301.60000000000002</v>
      </c>
      <c r="N458">
        <f>IF(F458="",MEDIAN(SalesTbl[Quantity]),F458)</f>
        <v>1</v>
      </c>
    </row>
    <row r="459" spans="1:14" x14ac:dyDescent="0.3">
      <c r="A459" t="s">
        <v>2283</v>
      </c>
      <c r="B459" s="2">
        <v>45796</v>
      </c>
      <c r="C459" t="s">
        <v>737</v>
      </c>
      <c r="D459" t="s">
        <v>1726</v>
      </c>
      <c r="E459" t="s">
        <v>1761</v>
      </c>
      <c r="F459">
        <v>3</v>
      </c>
      <c r="G459">
        <v>21.59</v>
      </c>
      <c r="H459">
        <v>0.16</v>
      </c>
      <c r="I459" t="s">
        <v>1829</v>
      </c>
      <c r="J459">
        <v>54.406799999999997</v>
      </c>
      <c r="K459">
        <f>IF(J459="",MEDIAN(SalesTbl[Total_Amount]),J459)</f>
        <v>54.406799999999997</v>
      </c>
      <c r="L459">
        <f>IF(H459="",MEDIAN(SalesTbl[Discount]),H459)</f>
        <v>0.16</v>
      </c>
      <c r="M459">
        <f>IF(G459="",MEDIAN(SalesTbl[Unit_Price]),G459)</f>
        <v>21.59</v>
      </c>
      <c r="N459">
        <f>IF(F459="",MEDIAN(SalesTbl[Quantity]),F459)</f>
        <v>3</v>
      </c>
    </row>
    <row r="460" spans="1:14" x14ac:dyDescent="0.3">
      <c r="A460" t="s">
        <v>2284</v>
      </c>
      <c r="B460" s="2">
        <v>45389</v>
      </c>
      <c r="C460" t="s">
        <v>669</v>
      </c>
      <c r="D460" t="s">
        <v>1555</v>
      </c>
      <c r="E460" t="s">
        <v>1786</v>
      </c>
      <c r="F460">
        <v>1</v>
      </c>
      <c r="G460">
        <v>191.6</v>
      </c>
      <c r="H460">
        <v>0.27</v>
      </c>
      <c r="I460" t="s">
        <v>1826</v>
      </c>
      <c r="J460">
        <v>139.86799999999999</v>
      </c>
      <c r="K460">
        <f>IF(J460="",MEDIAN(SalesTbl[Total_Amount]),J460)</f>
        <v>139.86799999999999</v>
      </c>
      <c r="L460">
        <f>IF(H460="",MEDIAN(SalesTbl[Discount]),H460)</f>
        <v>0.27</v>
      </c>
      <c r="M460">
        <f>IF(G460="",MEDIAN(SalesTbl[Unit_Price]),G460)</f>
        <v>191.6</v>
      </c>
      <c r="N460">
        <f>IF(F460="",MEDIAN(SalesTbl[Quantity]),F460)</f>
        <v>1</v>
      </c>
    </row>
    <row r="461" spans="1:14" x14ac:dyDescent="0.3">
      <c r="A461" t="s">
        <v>2285</v>
      </c>
      <c r="B461" s="2">
        <v>45315</v>
      </c>
      <c r="C461" t="s">
        <v>1440</v>
      </c>
      <c r="D461" t="s">
        <v>1604</v>
      </c>
      <c r="E461" t="s">
        <v>1789</v>
      </c>
      <c r="F461">
        <v>3</v>
      </c>
      <c r="G461">
        <v>125.68</v>
      </c>
      <c r="H461">
        <v>0.26</v>
      </c>
      <c r="I461" t="s">
        <v>1829</v>
      </c>
      <c r="J461">
        <v>279.00959999999998</v>
      </c>
      <c r="K461">
        <f>IF(J461="",MEDIAN(SalesTbl[Total_Amount]),J461)</f>
        <v>279.00959999999998</v>
      </c>
      <c r="L461">
        <f>IF(H461="",MEDIAN(SalesTbl[Discount]),H461)</f>
        <v>0.26</v>
      </c>
      <c r="M461">
        <f>IF(G461="",MEDIAN(SalesTbl[Unit_Price]),G461)</f>
        <v>125.68</v>
      </c>
      <c r="N461">
        <f>IF(F461="",MEDIAN(SalesTbl[Quantity]),F461)</f>
        <v>3</v>
      </c>
    </row>
    <row r="462" spans="1:14" x14ac:dyDescent="0.3">
      <c r="A462" t="s">
        <v>2286</v>
      </c>
      <c r="B462" s="2">
        <v>45311</v>
      </c>
      <c r="C462" t="s">
        <v>114</v>
      </c>
      <c r="D462" t="s">
        <v>1634</v>
      </c>
      <c r="E462" t="s">
        <v>1769</v>
      </c>
      <c r="F462">
        <v>3</v>
      </c>
      <c r="G462">
        <v>307.48</v>
      </c>
      <c r="H462">
        <v>0.24</v>
      </c>
      <c r="I462" t="s">
        <v>1824</v>
      </c>
      <c r="J462">
        <v>701.0544000000001</v>
      </c>
      <c r="K462">
        <f>IF(J462="",MEDIAN(SalesTbl[Total_Amount]),J462)</f>
        <v>701.0544000000001</v>
      </c>
      <c r="L462">
        <f>IF(H462="",MEDIAN(SalesTbl[Discount]),H462)</f>
        <v>0.24</v>
      </c>
      <c r="M462">
        <f>IF(G462="",MEDIAN(SalesTbl[Unit_Price]),G462)</f>
        <v>307.48</v>
      </c>
      <c r="N462">
        <f>IF(F462="",MEDIAN(SalesTbl[Quantity]),F462)</f>
        <v>3</v>
      </c>
    </row>
    <row r="463" spans="1:14" x14ac:dyDescent="0.3">
      <c r="A463" t="s">
        <v>2287</v>
      </c>
      <c r="B463" s="2">
        <v>45270</v>
      </c>
      <c r="C463" t="s">
        <v>444</v>
      </c>
      <c r="D463" t="s">
        <v>1549</v>
      </c>
      <c r="E463" t="s">
        <v>1813</v>
      </c>
      <c r="F463">
        <v>1</v>
      </c>
      <c r="G463">
        <v>505.23</v>
      </c>
      <c r="H463">
        <v>0.11</v>
      </c>
      <c r="I463" t="s">
        <v>1824</v>
      </c>
      <c r="J463">
        <v>449.65469999999999</v>
      </c>
      <c r="K463">
        <f>IF(J463="",MEDIAN(SalesTbl[Total_Amount]),J463)</f>
        <v>449.65469999999999</v>
      </c>
      <c r="L463">
        <f>IF(H463="",MEDIAN(SalesTbl[Discount]),H463)</f>
        <v>0.11</v>
      </c>
      <c r="M463">
        <f>IF(G463="",MEDIAN(SalesTbl[Unit_Price]),G463)</f>
        <v>505.23</v>
      </c>
      <c r="N463">
        <f>IF(F463="",MEDIAN(SalesTbl[Quantity]),F463)</f>
        <v>1</v>
      </c>
    </row>
    <row r="464" spans="1:14" x14ac:dyDescent="0.3">
      <c r="A464" t="s">
        <v>2288</v>
      </c>
      <c r="B464" s="2">
        <v>45279</v>
      </c>
      <c r="C464" t="s">
        <v>846</v>
      </c>
      <c r="D464" t="s">
        <v>1638</v>
      </c>
      <c r="E464" t="s">
        <v>1804</v>
      </c>
      <c r="F464">
        <v>1</v>
      </c>
      <c r="G464">
        <v>853.12</v>
      </c>
      <c r="H464">
        <v>0.19</v>
      </c>
      <c r="I464" t="s">
        <v>1829</v>
      </c>
      <c r="J464">
        <v>691.02719999999999</v>
      </c>
      <c r="K464">
        <f>IF(J464="",MEDIAN(SalesTbl[Total_Amount]),J464)</f>
        <v>691.02719999999999</v>
      </c>
      <c r="L464">
        <f>IF(H464="",MEDIAN(SalesTbl[Discount]),H464)</f>
        <v>0.19</v>
      </c>
      <c r="M464">
        <f>IF(G464="",MEDIAN(SalesTbl[Unit_Price]),G464)</f>
        <v>853.12</v>
      </c>
      <c r="N464">
        <f>IF(F464="",MEDIAN(SalesTbl[Quantity]),F464)</f>
        <v>1</v>
      </c>
    </row>
    <row r="465" spans="1:14" x14ac:dyDescent="0.3">
      <c r="A465" t="s">
        <v>2289</v>
      </c>
      <c r="B465" s="2">
        <v>45252</v>
      </c>
      <c r="C465" t="s">
        <v>544</v>
      </c>
      <c r="D465" t="s">
        <v>1543</v>
      </c>
      <c r="E465" t="s">
        <v>1779</v>
      </c>
      <c r="F465">
        <v>4</v>
      </c>
      <c r="G465">
        <v>191.65</v>
      </c>
      <c r="H465">
        <v>0.19</v>
      </c>
      <c r="I465" t="s">
        <v>1826</v>
      </c>
      <c r="J465">
        <v>620.94600000000003</v>
      </c>
      <c r="K465">
        <f>IF(J465="",MEDIAN(SalesTbl[Total_Amount]),J465)</f>
        <v>620.94600000000003</v>
      </c>
      <c r="L465">
        <f>IF(H465="",MEDIAN(SalesTbl[Discount]),H465)</f>
        <v>0.19</v>
      </c>
      <c r="M465">
        <f>IF(G465="",MEDIAN(SalesTbl[Unit_Price]),G465)</f>
        <v>191.65</v>
      </c>
      <c r="N465">
        <f>IF(F465="",MEDIAN(SalesTbl[Quantity]),F465)</f>
        <v>4</v>
      </c>
    </row>
    <row r="466" spans="1:14" x14ac:dyDescent="0.3">
      <c r="A466" t="s">
        <v>2290</v>
      </c>
      <c r="B466" s="2">
        <v>45938</v>
      </c>
      <c r="C466" t="s">
        <v>948</v>
      </c>
      <c r="D466" t="s">
        <v>1642</v>
      </c>
      <c r="E466" t="s">
        <v>1766</v>
      </c>
      <c r="F466">
        <v>1</v>
      </c>
      <c r="G466">
        <v>169.69</v>
      </c>
      <c r="H466">
        <v>0.22</v>
      </c>
      <c r="I466" t="s">
        <v>1824</v>
      </c>
      <c r="J466">
        <v>132.35820000000001</v>
      </c>
      <c r="K466">
        <f>IF(J466="",MEDIAN(SalesTbl[Total_Amount]),J466)</f>
        <v>132.35820000000001</v>
      </c>
      <c r="L466">
        <f>IF(H466="",MEDIAN(SalesTbl[Discount]),H466)</f>
        <v>0.22</v>
      </c>
      <c r="M466">
        <f>IF(G466="",MEDIAN(SalesTbl[Unit_Price]),G466)</f>
        <v>169.69</v>
      </c>
      <c r="N466">
        <f>IF(F466="",MEDIAN(SalesTbl[Quantity]),F466)</f>
        <v>1</v>
      </c>
    </row>
    <row r="467" spans="1:14" x14ac:dyDescent="0.3">
      <c r="A467" t="s">
        <v>2291</v>
      </c>
      <c r="B467" s="2">
        <v>45711</v>
      </c>
      <c r="C467" t="s">
        <v>1260</v>
      </c>
      <c r="D467" t="s">
        <v>1738</v>
      </c>
      <c r="E467" t="s">
        <v>1779</v>
      </c>
      <c r="F467">
        <v>3</v>
      </c>
      <c r="G467">
        <v>268.76</v>
      </c>
      <c r="H467">
        <v>0.01</v>
      </c>
      <c r="I467" t="s">
        <v>1826</v>
      </c>
      <c r="J467">
        <v>798.21719999999993</v>
      </c>
      <c r="K467">
        <f>IF(J467="",MEDIAN(SalesTbl[Total_Amount]),J467)</f>
        <v>798.21719999999993</v>
      </c>
      <c r="L467">
        <f>IF(H467="",MEDIAN(SalesTbl[Discount]),H467)</f>
        <v>0.01</v>
      </c>
      <c r="M467">
        <f>IF(G467="",MEDIAN(SalesTbl[Unit_Price]),G467)</f>
        <v>268.76</v>
      </c>
      <c r="N467">
        <f>IF(F467="",MEDIAN(SalesTbl[Quantity]),F467)</f>
        <v>3</v>
      </c>
    </row>
    <row r="468" spans="1:14" x14ac:dyDescent="0.3">
      <c r="A468" t="s">
        <v>2292</v>
      </c>
      <c r="B468" s="2">
        <v>45713</v>
      </c>
      <c r="C468" t="s">
        <v>36</v>
      </c>
      <c r="D468" t="s">
        <v>1724</v>
      </c>
      <c r="E468" t="s">
        <v>1752</v>
      </c>
      <c r="F468">
        <v>4</v>
      </c>
      <c r="G468">
        <v>370.09</v>
      </c>
      <c r="H468">
        <v>0.22</v>
      </c>
      <c r="I468" t="s">
        <v>1829</v>
      </c>
      <c r="J468">
        <v>1154.6808000000001</v>
      </c>
      <c r="K468">
        <f>IF(J468="",MEDIAN(SalesTbl[Total_Amount]),J468)</f>
        <v>1154.6808000000001</v>
      </c>
      <c r="L468">
        <f>IF(H468="",MEDIAN(SalesTbl[Discount]),H468)</f>
        <v>0.22</v>
      </c>
      <c r="M468">
        <f>IF(G468="",MEDIAN(SalesTbl[Unit_Price]),G468)</f>
        <v>370.09</v>
      </c>
      <c r="N468">
        <f>IF(F468="",MEDIAN(SalesTbl[Quantity]),F468)</f>
        <v>4</v>
      </c>
    </row>
    <row r="469" spans="1:14" x14ac:dyDescent="0.3">
      <c r="A469" t="s">
        <v>2293</v>
      </c>
      <c r="B469" s="2">
        <v>45565</v>
      </c>
      <c r="C469" t="s">
        <v>1145</v>
      </c>
      <c r="D469" t="s">
        <v>1694</v>
      </c>
      <c r="E469" t="s">
        <v>1752</v>
      </c>
      <c r="F469">
        <v>3</v>
      </c>
      <c r="G469">
        <v>780.69</v>
      </c>
      <c r="H469">
        <v>0.1</v>
      </c>
      <c r="I469" t="s">
        <v>1829</v>
      </c>
      <c r="J469">
        <v>2107.8629999999998</v>
      </c>
      <c r="K469">
        <f>IF(J469="",MEDIAN(SalesTbl[Total_Amount]),J469)</f>
        <v>2107.8629999999998</v>
      </c>
      <c r="L469">
        <f>IF(H469="",MEDIAN(SalesTbl[Discount]),H469)</f>
        <v>0.1</v>
      </c>
      <c r="M469">
        <f>IF(G469="",MEDIAN(SalesTbl[Unit_Price]),G469)</f>
        <v>780.69</v>
      </c>
      <c r="N469">
        <f>IF(F469="",MEDIAN(SalesTbl[Quantity]),F469)</f>
        <v>3</v>
      </c>
    </row>
    <row r="470" spans="1:14" x14ac:dyDescent="0.3">
      <c r="A470" t="s">
        <v>2294</v>
      </c>
      <c r="B470" s="2">
        <v>45279</v>
      </c>
      <c r="C470" t="s">
        <v>672</v>
      </c>
      <c r="D470" t="s">
        <v>1632</v>
      </c>
      <c r="E470" t="s">
        <v>1761</v>
      </c>
      <c r="F470">
        <v>2</v>
      </c>
      <c r="G470">
        <v>42.97</v>
      </c>
      <c r="H470">
        <v>0.18</v>
      </c>
      <c r="I470" t="s">
        <v>1826</v>
      </c>
      <c r="J470">
        <v>70.470799999999997</v>
      </c>
      <c r="K470">
        <f>IF(J470="",MEDIAN(SalesTbl[Total_Amount]),J470)</f>
        <v>70.470799999999997</v>
      </c>
      <c r="L470">
        <f>IF(H470="",MEDIAN(SalesTbl[Discount]),H470)</f>
        <v>0.18</v>
      </c>
      <c r="M470">
        <f>IF(G470="",MEDIAN(SalesTbl[Unit_Price]),G470)</f>
        <v>42.97</v>
      </c>
      <c r="N470">
        <f>IF(F470="",MEDIAN(SalesTbl[Quantity]),F470)</f>
        <v>2</v>
      </c>
    </row>
    <row r="471" spans="1:14" x14ac:dyDescent="0.3">
      <c r="A471" t="s">
        <v>2295</v>
      </c>
      <c r="B471" s="2">
        <v>45614</v>
      </c>
      <c r="C471" t="s">
        <v>1469</v>
      </c>
      <c r="D471" t="s">
        <v>1712</v>
      </c>
      <c r="E471" t="s">
        <v>1752</v>
      </c>
      <c r="F471">
        <v>4</v>
      </c>
      <c r="G471">
        <v>854.37</v>
      </c>
      <c r="H471">
        <v>7.0000000000000007E-2</v>
      </c>
      <c r="I471" t="s">
        <v>1826</v>
      </c>
      <c r="J471">
        <v>3178.2564000000002</v>
      </c>
      <c r="K471">
        <f>IF(J471="",MEDIAN(SalesTbl[Total_Amount]),J471)</f>
        <v>3178.2564000000002</v>
      </c>
      <c r="L471">
        <f>IF(H471="",MEDIAN(SalesTbl[Discount]),H471)</f>
        <v>7.0000000000000007E-2</v>
      </c>
      <c r="M471">
        <f>IF(G471="",MEDIAN(SalesTbl[Unit_Price]),G471)</f>
        <v>854.37</v>
      </c>
      <c r="N471">
        <f>IF(F471="",MEDIAN(SalesTbl[Quantity]),F471)</f>
        <v>4</v>
      </c>
    </row>
    <row r="472" spans="1:14" x14ac:dyDescent="0.3">
      <c r="A472" t="s">
        <v>2296</v>
      </c>
      <c r="B472" s="2">
        <v>45912</v>
      </c>
      <c r="C472" t="s">
        <v>275</v>
      </c>
      <c r="D472" t="s">
        <v>1596</v>
      </c>
      <c r="E472" t="s">
        <v>1804</v>
      </c>
      <c r="F472">
        <v>2</v>
      </c>
      <c r="G472">
        <v>409.52</v>
      </c>
      <c r="H472">
        <v>0.06</v>
      </c>
      <c r="I472" t="s">
        <v>1829</v>
      </c>
      <c r="J472">
        <v>769.8975999999999</v>
      </c>
      <c r="K472">
        <f>IF(J472="",MEDIAN(SalesTbl[Total_Amount]),J472)</f>
        <v>769.8975999999999</v>
      </c>
      <c r="L472">
        <f>IF(H472="",MEDIAN(SalesTbl[Discount]),H472)</f>
        <v>0.06</v>
      </c>
      <c r="M472">
        <f>IF(G472="",MEDIAN(SalesTbl[Unit_Price]),G472)</f>
        <v>409.52</v>
      </c>
      <c r="N472">
        <f>IF(F472="",MEDIAN(SalesTbl[Quantity]),F472)</f>
        <v>2</v>
      </c>
    </row>
    <row r="473" spans="1:14" x14ac:dyDescent="0.3">
      <c r="A473" t="s">
        <v>2297</v>
      </c>
      <c r="B473" s="2">
        <v>45688</v>
      </c>
      <c r="C473" t="s">
        <v>1243</v>
      </c>
      <c r="D473" t="s">
        <v>1553</v>
      </c>
      <c r="E473" t="s">
        <v>1782</v>
      </c>
      <c r="F473">
        <v>1</v>
      </c>
      <c r="G473">
        <v>728.84</v>
      </c>
      <c r="H473">
        <v>0.28000000000000003</v>
      </c>
      <c r="I473" t="s">
        <v>1826</v>
      </c>
      <c r="J473">
        <v>524.76480000000004</v>
      </c>
      <c r="K473">
        <f>IF(J473="",MEDIAN(SalesTbl[Total_Amount]),J473)</f>
        <v>524.76480000000004</v>
      </c>
      <c r="L473">
        <f>IF(H473="",MEDIAN(SalesTbl[Discount]),H473)</f>
        <v>0.28000000000000003</v>
      </c>
      <c r="M473">
        <f>IF(G473="",MEDIAN(SalesTbl[Unit_Price]),G473)</f>
        <v>728.84</v>
      </c>
      <c r="N473">
        <f>IF(F473="",MEDIAN(SalesTbl[Quantity]),F473)</f>
        <v>1</v>
      </c>
    </row>
    <row r="474" spans="1:14" x14ac:dyDescent="0.3">
      <c r="A474" t="s">
        <v>2298</v>
      </c>
      <c r="B474" s="2">
        <v>45591</v>
      </c>
      <c r="C474" t="s">
        <v>646</v>
      </c>
      <c r="D474" t="s">
        <v>1568</v>
      </c>
      <c r="E474" t="s">
        <v>1792</v>
      </c>
      <c r="F474">
        <v>1</v>
      </c>
      <c r="G474">
        <v>57.94</v>
      </c>
      <c r="H474">
        <v>0.13</v>
      </c>
      <c r="I474" t="s">
        <v>1826</v>
      </c>
      <c r="J474">
        <v>50.407799999999988</v>
      </c>
      <c r="K474">
        <f>IF(J474="",MEDIAN(SalesTbl[Total_Amount]),J474)</f>
        <v>50.407799999999988</v>
      </c>
      <c r="L474">
        <f>IF(H474="",MEDIAN(SalesTbl[Discount]),H474)</f>
        <v>0.13</v>
      </c>
      <c r="M474">
        <f>IF(G474="",MEDIAN(SalesTbl[Unit_Price]),G474)</f>
        <v>57.94</v>
      </c>
      <c r="N474">
        <f>IF(F474="",MEDIAN(SalesTbl[Quantity]),F474)</f>
        <v>1</v>
      </c>
    </row>
    <row r="475" spans="1:14" x14ac:dyDescent="0.3">
      <c r="A475" t="s">
        <v>2299</v>
      </c>
      <c r="B475" s="2">
        <v>45864</v>
      </c>
      <c r="C475" t="s">
        <v>1199</v>
      </c>
      <c r="D475" t="s">
        <v>1646</v>
      </c>
      <c r="E475" t="s">
        <v>1807</v>
      </c>
      <c r="F475">
        <v>1</v>
      </c>
      <c r="G475">
        <v>540.1</v>
      </c>
      <c r="H475">
        <v>0.22</v>
      </c>
      <c r="I475" t="s">
        <v>1824</v>
      </c>
      <c r="J475">
        <v>421.27800000000002</v>
      </c>
      <c r="K475">
        <f>IF(J475="",MEDIAN(SalesTbl[Total_Amount]),J475)</f>
        <v>421.27800000000002</v>
      </c>
      <c r="L475">
        <f>IF(H475="",MEDIAN(SalesTbl[Discount]),H475)</f>
        <v>0.22</v>
      </c>
      <c r="M475">
        <f>IF(G475="",MEDIAN(SalesTbl[Unit_Price]),G475)</f>
        <v>540.1</v>
      </c>
      <c r="N475">
        <f>IF(F475="",MEDIAN(SalesTbl[Quantity]),F475)</f>
        <v>1</v>
      </c>
    </row>
    <row r="476" spans="1:14" x14ac:dyDescent="0.3">
      <c r="A476" t="s">
        <v>2300</v>
      </c>
      <c r="B476" s="2">
        <v>45875</v>
      </c>
      <c r="C476" t="s">
        <v>654</v>
      </c>
      <c r="D476" t="s">
        <v>1562</v>
      </c>
      <c r="E476" t="s">
        <v>1813</v>
      </c>
      <c r="F476">
        <v>4</v>
      </c>
      <c r="G476">
        <v>816.28</v>
      </c>
      <c r="H476">
        <v>0.15</v>
      </c>
      <c r="I476" t="s">
        <v>1829</v>
      </c>
      <c r="J476">
        <v>2775.3519999999999</v>
      </c>
      <c r="K476">
        <f>IF(J476="",MEDIAN(SalesTbl[Total_Amount]),J476)</f>
        <v>2775.3519999999999</v>
      </c>
      <c r="L476">
        <f>IF(H476="",MEDIAN(SalesTbl[Discount]),H476)</f>
        <v>0.15</v>
      </c>
      <c r="M476">
        <f>IF(G476="",MEDIAN(SalesTbl[Unit_Price]),G476)</f>
        <v>816.28</v>
      </c>
      <c r="N476">
        <f>IF(F476="",MEDIAN(SalesTbl[Quantity]),F476)</f>
        <v>4</v>
      </c>
    </row>
    <row r="477" spans="1:14" x14ac:dyDescent="0.3">
      <c r="A477" t="s">
        <v>2301</v>
      </c>
      <c r="B477" s="2">
        <v>45797</v>
      </c>
      <c r="C477" t="s">
        <v>553</v>
      </c>
      <c r="D477" t="s">
        <v>1720</v>
      </c>
      <c r="E477" t="s">
        <v>1797</v>
      </c>
      <c r="F477">
        <v>4</v>
      </c>
      <c r="G477">
        <v>817.92</v>
      </c>
      <c r="H477">
        <v>0.21</v>
      </c>
      <c r="I477" t="s">
        <v>1824</v>
      </c>
      <c r="J477">
        <v>2584.6271999999999</v>
      </c>
      <c r="K477">
        <f>IF(J477="",MEDIAN(SalesTbl[Total_Amount]),J477)</f>
        <v>2584.6271999999999</v>
      </c>
      <c r="L477">
        <f>IF(H477="",MEDIAN(SalesTbl[Discount]),H477)</f>
        <v>0.21</v>
      </c>
      <c r="M477">
        <f>IF(G477="",MEDIAN(SalesTbl[Unit_Price]),G477)</f>
        <v>817.92</v>
      </c>
      <c r="N477">
        <f>IF(F477="",MEDIAN(SalesTbl[Quantity]),F477)</f>
        <v>4</v>
      </c>
    </row>
    <row r="478" spans="1:14" x14ac:dyDescent="0.3">
      <c r="A478" t="s">
        <v>2302</v>
      </c>
      <c r="B478" s="2">
        <v>45364</v>
      </c>
      <c r="C478" t="s">
        <v>411</v>
      </c>
      <c r="D478" t="s">
        <v>1624</v>
      </c>
      <c r="E478" t="s">
        <v>1779</v>
      </c>
      <c r="F478">
        <v>2</v>
      </c>
      <c r="G478">
        <v>358.45</v>
      </c>
      <c r="H478">
        <v>7.0000000000000007E-2</v>
      </c>
      <c r="I478" t="s">
        <v>1829</v>
      </c>
      <c r="J478">
        <v>666.71699999999998</v>
      </c>
      <c r="K478">
        <f>IF(J478="",MEDIAN(SalesTbl[Total_Amount]),J478)</f>
        <v>666.71699999999998</v>
      </c>
      <c r="L478">
        <f>IF(H478="",MEDIAN(SalesTbl[Discount]),H478)</f>
        <v>7.0000000000000007E-2</v>
      </c>
      <c r="M478">
        <f>IF(G478="",MEDIAN(SalesTbl[Unit_Price]),G478)</f>
        <v>358.45</v>
      </c>
      <c r="N478">
        <f>IF(F478="",MEDIAN(SalesTbl[Quantity]),F478)</f>
        <v>2</v>
      </c>
    </row>
    <row r="479" spans="1:14" x14ac:dyDescent="0.3">
      <c r="A479" t="s">
        <v>2303</v>
      </c>
      <c r="B479" s="2">
        <v>45700</v>
      </c>
      <c r="C479" t="s">
        <v>1446</v>
      </c>
      <c r="D479" t="s">
        <v>1580</v>
      </c>
      <c r="E479" t="s">
        <v>1752</v>
      </c>
      <c r="F479">
        <v>1</v>
      </c>
      <c r="G479">
        <v>791.36</v>
      </c>
      <c r="H479">
        <v>0.06</v>
      </c>
      <c r="I479" t="s">
        <v>1826</v>
      </c>
      <c r="J479">
        <v>743.87839999999994</v>
      </c>
      <c r="K479">
        <f>IF(J479="",MEDIAN(SalesTbl[Total_Amount]),J479)</f>
        <v>743.87839999999994</v>
      </c>
      <c r="L479">
        <f>IF(H479="",MEDIAN(SalesTbl[Discount]),H479)</f>
        <v>0.06</v>
      </c>
      <c r="M479">
        <f>IF(G479="",MEDIAN(SalesTbl[Unit_Price]),G479)</f>
        <v>791.36</v>
      </c>
      <c r="N479">
        <f>IF(F479="",MEDIAN(SalesTbl[Quantity]),F479)</f>
        <v>1</v>
      </c>
    </row>
    <row r="480" spans="1:14" x14ac:dyDescent="0.3">
      <c r="A480" t="s">
        <v>2304</v>
      </c>
      <c r="B480" s="2">
        <v>45924</v>
      </c>
      <c r="C480" t="s">
        <v>969</v>
      </c>
      <c r="D480" t="s">
        <v>1676</v>
      </c>
      <c r="E480" t="s">
        <v>1773</v>
      </c>
      <c r="F480">
        <v>4</v>
      </c>
      <c r="G480">
        <v>839.65</v>
      </c>
      <c r="H480">
        <v>0.26</v>
      </c>
      <c r="I480" t="s">
        <v>1829</v>
      </c>
      <c r="J480">
        <v>2485.364</v>
      </c>
      <c r="K480">
        <f>IF(J480="",MEDIAN(SalesTbl[Total_Amount]),J480)</f>
        <v>2485.364</v>
      </c>
      <c r="L480">
        <f>IF(H480="",MEDIAN(SalesTbl[Discount]),H480)</f>
        <v>0.26</v>
      </c>
      <c r="M480">
        <f>IF(G480="",MEDIAN(SalesTbl[Unit_Price]),G480)</f>
        <v>839.65</v>
      </c>
      <c r="N480">
        <f>IF(F480="",MEDIAN(SalesTbl[Quantity]),F480)</f>
        <v>4</v>
      </c>
    </row>
    <row r="481" spans="1:14" x14ac:dyDescent="0.3">
      <c r="A481" t="s">
        <v>2305</v>
      </c>
      <c r="B481" s="2">
        <v>45574</v>
      </c>
      <c r="C481" t="s">
        <v>1389</v>
      </c>
      <c r="D481" t="s">
        <v>1712</v>
      </c>
      <c r="E481" t="s">
        <v>1782</v>
      </c>
      <c r="F481">
        <v>3</v>
      </c>
      <c r="G481">
        <v>787.91</v>
      </c>
      <c r="H481">
        <v>0.06</v>
      </c>
      <c r="I481" t="s">
        <v>1826</v>
      </c>
      <c r="J481">
        <v>2221.9061999999999</v>
      </c>
      <c r="K481">
        <f>IF(J481="",MEDIAN(SalesTbl[Total_Amount]),J481)</f>
        <v>2221.9061999999999</v>
      </c>
      <c r="L481">
        <f>IF(H481="",MEDIAN(SalesTbl[Discount]),H481)</f>
        <v>0.06</v>
      </c>
      <c r="M481">
        <f>IF(G481="",MEDIAN(SalesTbl[Unit_Price]),G481)</f>
        <v>787.91</v>
      </c>
      <c r="N481">
        <f>IF(F481="",MEDIAN(SalesTbl[Quantity]),F481)</f>
        <v>3</v>
      </c>
    </row>
    <row r="482" spans="1:14" x14ac:dyDescent="0.3">
      <c r="A482" t="s">
        <v>2306</v>
      </c>
      <c r="B482" s="2">
        <v>45233</v>
      </c>
      <c r="C482" t="s">
        <v>849</v>
      </c>
      <c r="D482" t="s">
        <v>1698</v>
      </c>
      <c r="E482" t="s">
        <v>1769</v>
      </c>
      <c r="F482">
        <v>2</v>
      </c>
      <c r="G482">
        <v>709.17</v>
      </c>
      <c r="H482">
        <v>0.22</v>
      </c>
      <c r="I482" t="s">
        <v>1824</v>
      </c>
      <c r="J482">
        <v>1106.3052</v>
      </c>
      <c r="K482">
        <f>IF(J482="",MEDIAN(SalesTbl[Total_Amount]),J482)</f>
        <v>1106.3052</v>
      </c>
      <c r="L482">
        <f>IF(H482="",MEDIAN(SalesTbl[Discount]),H482)</f>
        <v>0.22</v>
      </c>
      <c r="M482">
        <f>IF(G482="",MEDIAN(SalesTbl[Unit_Price]),G482)</f>
        <v>709.17</v>
      </c>
      <c r="N482">
        <f>IF(F482="",MEDIAN(SalesTbl[Quantity]),F482)</f>
        <v>2</v>
      </c>
    </row>
    <row r="483" spans="1:14" x14ac:dyDescent="0.3">
      <c r="A483" t="s">
        <v>2307</v>
      </c>
      <c r="B483" s="2">
        <v>45745</v>
      </c>
      <c r="C483" t="s">
        <v>604</v>
      </c>
      <c r="D483" t="s">
        <v>1730</v>
      </c>
      <c r="E483" t="s">
        <v>1779</v>
      </c>
      <c r="F483">
        <v>2</v>
      </c>
      <c r="G483">
        <v>533.91999999999996</v>
      </c>
      <c r="H483">
        <v>0.13</v>
      </c>
      <c r="I483" t="s">
        <v>1824</v>
      </c>
      <c r="J483">
        <v>929.02079999999989</v>
      </c>
      <c r="K483">
        <f>IF(J483="",MEDIAN(SalesTbl[Total_Amount]),J483)</f>
        <v>929.02079999999989</v>
      </c>
      <c r="L483">
        <f>IF(H483="",MEDIAN(SalesTbl[Discount]),H483)</f>
        <v>0.13</v>
      </c>
      <c r="M483">
        <f>IF(G483="",MEDIAN(SalesTbl[Unit_Price]),G483)</f>
        <v>533.91999999999996</v>
      </c>
      <c r="N483">
        <f>IF(F483="",MEDIAN(SalesTbl[Quantity]),F483)</f>
        <v>2</v>
      </c>
    </row>
    <row r="484" spans="1:14" x14ac:dyDescent="0.3">
      <c r="A484" t="s">
        <v>2308</v>
      </c>
      <c r="B484" s="2">
        <v>45851</v>
      </c>
      <c r="C484" t="s">
        <v>1301</v>
      </c>
      <c r="D484" t="s">
        <v>1632</v>
      </c>
      <c r="E484" t="s">
        <v>1752</v>
      </c>
      <c r="F484">
        <v>1</v>
      </c>
      <c r="G484">
        <v>878.84</v>
      </c>
      <c r="H484">
        <v>0.28000000000000003</v>
      </c>
      <c r="I484" t="s">
        <v>1829</v>
      </c>
      <c r="J484">
        <v>632.76480000000004</v>
      </c>
      <c r="K484">
        <f>IF(J484="",MEDIAN(SalesTbl[Total_Amount]),J484)</f>
        <v>632.76480000000004</v>
      </c>
      <c r="L484">
        <f>IF(H484="",MEDIAN(SalesTbl[Discount]),H484)</f>
        <v>0.28000000000000003</v>
      </c>
      <c r="M484">
        <f>IF(G484="",MEDIAN(SalesTbl[Unit_Price]),G484)</f>
        <v>878.84</v>
      </c>
      <c r="N484">
        <f>IF(F484="",MEDIAN(SalesTbl[Quantity]),F484)</f>
        <v>1</v>
      </c>
    </row>
    <row r="485" spans="1:14" x14ac:dyDescent="0.3">
      <c r="A485" t="s">
        <v>2309</v>
      </c>
      <c r="B485" s="2">
        <v>45308</v>
      </c>
      <c r="C485" t="s">
        <v>172</v>
      </c>
      <c r="D485" t="s">
        <v>1636</v>
      </c>
      <c r="E485" t="s">
        <v>1804</v>
      </c>
      <c r="F485">
        <v>1</v>
      </c>
      <c r="G485">
        <v>442.36</v>
      </c>
      <c r="H485">
        <v>0.14000000000000001</v>
      </c>
      <c r="I485" t="s">
        <v>1824</v>
      </c>
      <c r="J485">
        <v>380.42959999999999</v>
      </c>
      <c r="K485">
        <f>IF(J485="",MEDIAN(SalesTbl[Total_Amount]),J485)</f>
        <v>380.42959999999999</v>
      </c>
      <c r="L485">
        <f>IF(H485="",MEDIAN(SalesTbl[Discount]),H485)</f>
        <v>0.14000000000000001</v>
      </c>
      <c r="M485">
        <f>IF(G485="",MEDIAN(SalesTbl[Unit_Price]),G485)</f>
        <v>442.36</v>
      </c>
      <c r="N485">
        <f>IF(F485="",MEDIAN(SalesTbl[Quantity]),F485)</f>
        <v>1</v>
      </c>
    </row>
    <row r="486" spans="1:14" x14ac:dyDescent="0.3">
      <c r="A486" t="s">
        <v>2310</v>
      </c>
      <c r="B486" s="2">
        <v>45639</v>
      </c>
      <c r="C486" t="s">
        <v>1475</v>
      </c>
      <c r="D486" t="s">
        <v>1618</v>
      </c>
      <c r="E486" t="s">
        <v>1776</v>
      </c>
      <c r="F486">
        <v>1</v>
      </c>
      <c r="G486">
        <v>763.34</v>
      </c>
      <c r="H486">
        <v>0.11</v>
      </c>
      <c r="I486" t="s">
        <v>1829</v>
      </c>
      <c r="J486">
        <v>679.37260000000003</v>
      </c>
      <c r="K486">
        <f>IF(J486="",MEDIAN(SalesTbl[Total_Amount]),J486)</f>
        <v>679.37260000000003</v>
      </c>
      <c r="L486">
        <f>IF(H486="",MEDIAN(SalesTbl[Discount]),H486)</f>
        <v>0.11</v>
      </c>
      <c r="M486">
        <f>IF(G486="",MEDIAN(SalesTbl[Unit_Price]),G486)</f>
        <v>763.34</v>
      </c>
      <c r="N486">
        <f>IF(F486="",MEDIAN(SalesTbl[Quantity]),F486)</f>
        <v>1</v>
      </c>
    </row>
    <row r="487" spans="1:14" x14ac:dyDescent="0.3">
      <c r="A487" t="s">
        <v>2311</v>
      </c>
      <c r="B487" s="2">
        <v>45919</v>
      </c>
      <c r="C487" t="s">
        <v>181</v>
      </c>
      <c r="D487" t="s">
        <v>1666</v>
      </c>
      <c r="E487" t="s">
        <v>1810</v>
      </c>
      <c r="F487">
        <v>3</v>
      </c>
      <c r="G487">
        <v>178.22</v>
      </c>
      <c r="H487">
        <v>0.15</v>
      </c>
      <c r="I487" t="s">
        <v>1829</v>
      </c>
      <c r="J487">
        <v>454.46100000000001</v>
      </c>
      <c r="K487">
        <f>IF(J487="",MEDIAN(SalesTbl[Total_Amount]),J487)</f>
        <v>454.46100000000001</v>
      </c>
      <c r="L487">
        <f>IF(H487="",MEDIAN(SalesTbl[Discount]),H487)</f>
        <v>0.15</v>
      </c>
      <c r="M487">
        <f>IF(G487="",MEDIAN(SalesTbl[Unit_Price]),G487)</f>
        <v>178.22</v>
      </c>
      <c r="N487">
        <f>IF(F487="",MEDIAN(SalesTbl[Quantity]),F487)</f>
        <v>3</v>
      </c>
    </row>
    <row r="488" spans="1:14" x14ac:dyDescent="0.3">
      <c r="A488" t="s">
        <v>2312</v>
      </c>
      <c r="B488" s="2">
        <v>45333</v>
      </c>
      <c r="C488" t="s">
        <v>1077</v>
      </c>
      <c r="D488" t="s">
        <v>1600</v>
      </c>
      <c r="E488" t="s">
        <v>1757</v>
      </c>
      <c r="F488">
        <v>4</v>
      </c>
      <c r="G488">
        <v>90.32</v>
      </c>
      <c r="H488">
        <v>0.08</v>
      </c>
      <c r="I488" t="s">
        <v>1826</v>
      </c>
      <c r="J488">
        <v>332.37759999999997</v>
      </c>
      <c r="K488">
        <f>IF(J488="",MEDIAN(SalesTbl[Total_Amount]),J488)</f>
        <v>332.37759999999997</v>
      </c>
      <c r="L488">
        <f>IF(H488="",MEDIAN(SalesTbl[Discount]),H488)</f>
        <v>0.08</v>
      </c>
      <c r="M488">
        <f>IF(G488="",MEDIAN(SalesTbl[Unit_Price]),G488)</f>
        <v>90.32</v>
      </c>
      <c r="N488">
        <f>IF(F488="",MEDIAN(SalesTbl[Quantity]),F488)</f>
        <v>4</v>
      </c>
    </row>
    <row r="489" spans="1:14" x14ac:dyDescent="0.3">
      <c r="A489" t="s">
        <v>2313</v>
      </c>
      <c r="B489" s="2">
        <v>45811</v>
      </c>
      <c r="C489" t="s">
        <v>1092</v>
      </c>
      <c r="D489" t="s">
        <v>1568</v>
      </c>
      <c r="E489" t="s">
        <v>1776</v>
      </c>
      <c r="F489">
        <v>3</v>
      </c>
      <c r="G489">
        <v>370.93</v>
      </c>
      <c r="H489">
        <v>0</v>
      </c>
      <c r="I489" t="s">
        <v>1824</v>
      </c>
      <c r="J489">
        <v>1112.79</v>
      </c>
      <c r="K489">
        <f>IF(J489="",MEDIAN(SalesTbl[Total_Amount]),J489)</f>
        <v>1112.79</v>
      </c>
      <c r="L489">
        <f>IF(H489="",MEDIAN(SalesTbl[Discount]),H489)</f>
        <v>0</v>
      </c>
      <c r="M489">
        <f>IF(G489="",MEDIAN(SalesTbl[Unit_Price]),G489)</f>
        <v>370.93</v>
      </c>
      <c r="N489">
        <f>IF(F489="",MEDIAN(SalesTbl[Quantity]),F489)</f>
        <v>3</v>
      </c>
    </row>
    <row r="490" spans="1:14" x14ac:dyDescent="0.3">
      <c r="A490" t="s">
        <v>2314</v>
      </c>
      <c r="B490" s="2">
        <v>45726</v>
      </c>
      <c r="C490" t="s">
        <v>1260</v>
      </c>
      <c r="D490" t="s">
        <v>1594</v>
      </c>
      <c r="E490" t="s">
        <v>1801</v>
      </c>
      <c r="F490">
        <v>1</v>
      </c>
      <c r="G490">
        <v>352.43</v>
      </c>
      <c r="H490">
        <v>0.14000000000000001</v>
      </c>
      <c r="I490" t="s">
        <v>1826</v>
      </c>
      <c r="J490">
        <v>303.08980000000003</v>
      </c>
      <c r="K490">
        <f>IF(J490="",MEDIAN(SalesTbl[Total_Amount]),J490)</f>
        <v>303.08980000000003</v>
      </c>
      <c r="L490">
        <f>IF(H490="",MEDIAN(SalesTbl[Discount]),H490)</f>
        <v>0.14000000000000001</v>
      </c>
      <c r="M490">
        <f>IF(G490="",MEDIAN(SalesTbl[Unit_Price]),G490)</f>
        <v>352.43</v>
      </c>
      <c r="N490">
        <f>IF(F490="",MEDIAN(SalesTbl[Quantity]),F490)</f>
        <v>1</v>
      </c>
    </row>
    <row r="491" spans="1:14" x14ac:dyDescent="0.3">
      <c r="A491" t="s">
        <v>2315</v>
      </c>
      <c r="B491" s="2">
        <v>45644</v>
      </c>
      <c r="C491" t="s">
        <v>875</v>
      </c>
      <c r="D491" t="s">
        <v>1658</v>
      </c>
      <c r="E491" t="s">
        <v>1779</v>
      </c>
      <c r="F491">
        <v>1</v>
      </c>
      <c r="G491">
        <v>522.85</v>
      </c>
      <c r="H491">
        <v>0.12</v>
      </c>
      <c r="I491" t="s">
        <v>1826</v>
      </c>
      <c r="J491">
        <v>460.108</v>
      </c>
      <c r="K491">
        <f>IF(J491="",MEDIAN(SalesTbl[Total_Amount]),J491)</f>
        <v>460.108</v>
      </c>
      <c r="L491">
        <f>IF(H491="",MEDIAN(SalesTbl[Discount]),H491)</f>
        <v>0.12</v>
      </c>
      <c r="M491">
        <f>IF(G491="",MEDIAN(SalesTbl[Unit_Price]),G491)</f>
        <v>522.85</v>
      </c>
      <c r="N491">
        <f>IF(F491="",MEDIAN(SalesTbl[Quantity]),F491)</f>
        <v>1</v>
      </c>
    </row>
    <row r="492" spans="1:14" x14ac:dyDescent="0.3">
      <c r="A492" t="s">
        <v>2316</v>
      </c>
      <c r="B492" s="2">
        <v>45371</v>
      </c>
      <c r="C492" t="s">
        <v>1298</v>
      </c>
      <c r="D492" t="s">
        <v>1634</v>
      </c>
      <c r="E492" t="s">
        <v>1761</v>
      </c>
      <c r="F492">
        <v>3</v>
      </c>
      <c r="G492">
        <v>137.77000000000001</v>
      </c>
      <c r="H492">
        <v>0.26</v>
      </c>
      <c r="I492" t="s">
        <v>1826</v>
      </c>
      <c r="J492">
        <v>305.84940000000012</v>
      </c>
      <c r="K492">
        <f>IF(J492="",MEDIAN(SalesTbl[Total_Amount]),J492)</f>
        <v>305.84940000000012</v>
      </c>
      <c r="L492">
        <f>IF(H492="",MEDIAN(SalesTbl[Discount]),H492)</f>
        <v>0.26</v>
      </c>
      <c r="M492">
        <f>IF(G492="",MEDIAN(SalesTbl[Unit_Price]),G492)</f>
        <v>137.77000000000001</v>
      </c>
      <c r="N492">
        <f>IF(F492="",MEDIAN(SalesTbl[Quantity]),F492)</f>
        <v>3</v>
      </c>
    </row>
    <row r="493" spans="1:14" x14ac:dyDescent="0.3">
      <c r="A493" t="s">
        <v>2317</v>
      </c>
      <c r="B493" s="2">
        <v>45462</v>
      </c>
      <c r="C493" t="s">
        <v>722</v>
      </c>
      <c r="D493" t="s">
        <v>1732</v>
      </c>
      <c r="E493" t="s">
        <v>1792</v>
      </c>
      <c r="F493">
        <v>3</v>
      </c>
      <c r="G493">
        <v>862.18</v>
      </c>
      <c r="H493">
        <v>0.22</v>
      </c>
      <c r="I493" t="s">
        <v>1826</v>
      </c>
      <c r="J493">
        <v>2017.5011999999999</v>
      </c>
      <c r="K493">
        <f>IF(J493="",MEDIAN(SalesTbl[Total_Amount]),J493)</f>
        <v>2017.5011999999999</v>
      </c>
      <c r="L493">
        <f>IF(H493="",MEDIAN(SalesTbl[Discount]),H493)</f>
        <v>0.22</v>
      </c>
      <c r="M493">
        <f>IF(G493="",MEDIAN(SalesTbl[Unit_Price]),G493)</f>
        <v>862.18</v>
      </c>
      <c r="N493">
        <f>IF(F493="",MEDIAN(SalesTbl[Quantity]),F493)</f>
        <v>3</v>
      </c>
    </row>
    <row r="494" spans="1:14" x14ac:dyDescent="0.3">
      <c r="A494" t="s">
        <v>2318</v>
      </c>
      <c r="B494" s="2">
        <v>45632</v>
      </c>
      <c r="C494" t="s">
        <v>523</v>
      </c>
      <c r="D494" t="s">
        <v>1624</v>
      </c>
      <c r="E494" t="s">
        <v>1799</v>
      </c>
      <c r="F494">
        <v>2</v>
      </c>
      <c r="G494">
        <v>833.64</v>
      </c>
      <c r="H494">
        <v>0.24</v>
      </c>
      <c r="I494" t="s">
        <v>1826</v>
      </c>
      <c r="J494">
        <v>1267.1328000000001</v>
      </c>
      <c r="K494">
        <f>IF(J494="",MEDIAN(SalesTbl[Total_Amount]),J494)</f>
        <v>1267.1328000000001</v>
      </c>
      <c r="L494">
        <f>IF(H494="",MEDIAN(SalesTbl[Discount]),H494)</f>
        <v>0.24</v>
      </c>
      <c r="M494">
        <f>IF(G494="",MEDIAN(SalesTbl[Unit_Price]),G494)</f>
        <v>833.64</v>
      </c>
      <c r="N494">
        <f>IF(F494="",MEDIAN(SalesTbl[Quantity]),F494)</f>
        <v>2</v>
      </c>
    </row>
    <row r="495" spans="1:14" x14ac:dyDescent="0.3">
      <c r="A495" t="s">
        <v>2319</v>
      </c>
      <c r="B495" s="2">
        <v>45863</v>
      </c>
      <c r="C495" t="s">
        <v>1395</v>
      </c>
      <c r="D495" t="s">
        <v>1586</v>
      </c>
      <c r="E495" t="s">
        <v>1801</v>
      </c>
      <c r="F495">
        <v>3</v>
      </c>
      <c r="G495">
        <v>543.22</v>
      </c>
      <c r="H495">
        <v>0.05</v>
      </c>
      <c r="I495" t="s">
        <v>1829</v>
      </c>
      <c r="J495">
        <v>1548.1769999999999</v>
      </c>
      <c r="K495">
        <f>IF(J495="",MEDIAN(SalesTbl[Total_Amount]),J495)</f>
        <v>1548.1769999999999</v>
      </c>
      <c r="L495">
        <f>IF(H495="",MEDIAN(SalesTbl[Discount]),H495)</f>
        <v>0.05</v>
      </c>
      <c r="M495">
        <f>IF(G495="",MEDIAN(SalesTbl[Unit_Price]),G495)</f>
        <v>543.22</v>
      </c>
      <c r="N495">
        <f>IF(F495="",MEDIAN(SalesTbl[Quantity]),F495)</f>
        <v>3</v>
      </c>
    </row>
    <row r="496" spans="1:14" x14ac:dyDescent="0.3">
      <c r="A496" t="s">
        <v>2320</v>
      </c>
      <c r="B496" s="2">
        <v>45501</v>
      </c>
      <c r="C496" t="s">
        <v>770</v>
      </c>
      <c r="D496" t="s">
        <v>1724</v>
      </c>
      <c r="E496" t="s">
        <v>1761</v>
      </c>
      <c r="F496">
        <v>3</v>
      </c>
      <c r="G496">
        <v>691.02</v>
      </c>
      <c r="H496">
        <v>0.12</v>
      </c>
      <c r="I496" t="s">
        <v>1829</v>
      </c>
      <c r="J496">
        <v>1824.2927999999999</v>
      </c>
      <c r="K496">
        <f>IF(J496="",MEDIAN(SalesTbl[Total_Amount]),J496)</f>
        <v>1824.2927999999999</v>
      </c>
      <c r="L496">
        <f>IF(H496="",MEDIAN(SalesTbl[Discount]),H496)</f>
        <v>0.12</v>
      </c>
      <c r="M496">
        <f>IF(G496="",MEDIAN(SalesTbl[Unit_Price]),G496)</f>
        <v>691.02</v>
      </c>
      <c r="N496">
        <f>IF(F496="",MEDIAN(SalesTbl[Quantity]),F496)</f>
        <v>3</v>
      </c>
    </row>
    <row r="497" spans="1:14" x14ac:dyDescent="0.3">
      <c r="A497" t="s">
        <v>2321</v>
      </c>
      <c r="B497" s="2">
        <v>45568</v>
      </c>
      <c r="C497" t="s">
        <v>1020</v>
      </c>
      <c r="D497" t="s">
        <v>1720</v>
      </c>
      <c r="E497" t="s">
        <v>1807</v>
      </c>
      <c r="F497">
        <v>4</v>
      </c>
      <c r="G497">
        <v>338.73</v>
      </c>
      <c r="H497">
        <v>0.18</v>
      </c>
      <c r="I497" t="s">
        <v>1824</v>
      </c>
      <c r="J497">
        <v>1111.0344</v>
      </c>
      <c r="K497">
        <f>IF(J497="",MEDIAN(SalesTbl[Total_Amount]),J497)</f>
        <v>1111.0344</v>
      </c>
      <c r="L497">
        <f>IF(H497="",MEDIAN(SalesTbl[Discount]),H497)</f>
        <v>0.18</v>
      </c>
      <c r="M497">
        <f>IF(G497="",MEDIAN(SalesTbl[Unit_Price]),G497)</f>
        <v>338.73</v>
      </c>
      <c r="N497">
        <f>IF(F497="",MEDIAN(SalesTbl[Quantity]),F497)</f>
        <v>4</v>
      </c>
    </row>
    <row r="498" spans="1:14" x14ac:dyDescent="0.3">
      <c r="A498" t="s">
        <v>2322</v>
      </c>
      <c r="B498" s="2">
        <v>45238</v>
      </c>
      <c r="C498" t="s">
        <v>746</v>
      </c>
      <c r="D498" t="s">
        <v>1716</v>
      </c>
      <c r="E498" t="s">
        <v>1804</v>
      </c>
      <c r="F498">
        <v>3</v>
      </c>
      <c r="G498">
        <v>366.08</v>
      </c>
      <c r="H498">
        <v>0.05</v>
      </c>
      <c r="I498" t="s">
        <v>1824</v>
      </c>
      <c r="J498">
        <v>1043.328</v>
      </c>
      <c r="K498">
        <f>IF(J498="",MEDIAN(SalesTbl[Total_Amount]),J498)</f>
        <v>1043.328</v>
      </c>
      <c r="L498">
        <f>IF(H498="",MEDIAN(SalesTbl[Discount]),H498)</f>
        <v>0.05</v>
      </c>
      <c r="M498">
        <f>IF(G498="",MEDIAN(SalesTbl[Unit_Price]),G498)</f>
        <v>366.08</v>
      </c>
      <c r="N498">
        <f>IF(F498="",MEDIAN(SalesTbl[Quantity]),F498)</f>
        <v>3</v>
      </c>
    </row>
    <row r="499" spans="1:14" x14ac:dyDescent="0.3">
      <c r="A499" t="s">
        <v>2323</v>
      </c>
      <c r="B499" s="2">
        <v>45754</v>
      </c>
      <c r="C499" t="s">
        <v>628</v>
      </c>
      <c r="D499" t="s">
        <v>1574</v>
      </c>
      <c r="E499" t="s">
        <v>1797</v>
      </c>
      <c r="F499">
        <v>4</v>
      </c>
      <c r="G499">
        <v>539.48</v>
      </c>
      <c r="H499">
        <v>0.28000000000000003</v>
      </c>
      <c r="I499" t="s">
        <v>1829</v>
      </c>
      <c r="J499">
        <v>1553.7023999999999</v>
      </c>
      <c r="K499">
        <f>IF(J499="",MEDIAN(SalesTbl[Total_Amount]),J499)</f>
        <v>1553.7023999999999</v>
      </c>
      <c r="L499">
        <f>IF(H499="",MEDIAN(SalesTbl[Discount]),H499)</f>
        <v>0.28000000000000003</v>
      </c>
      <c r="M499">
        <f>IF(G499="",MEDIAN(SalesTbl[Unit_Price]),G499)</f>
        <v>539.48</v>
      </c>
      <c r="N499">
        <f>IF(F499="",MEDIAN(SalesTbl[Quantity]),F499)</f>
        <v>4</v>
      </c>
    </row>
    <row r="500" spans="1:14" x14ac:dyDescent="0.3">
      <c r="A500" t="s">
        <v>2324</v>
      </c>
      <c r="B500" s="2">
        <v>45280</v>
      </c>
      <c r="C500" t="s">
        <v>493</v>
      </c>
      <c r="D500" t="s">
        <v>1730</v>
      </c>
      <c r="E500" t="s">
        <v>1804</v>
      </c>
      <c r="F500">
        <v>1</v>
      </c>
      <c r="G500">
        <v>499.59</v>
      </c>
      <c r="H500">
        <v>0.03</v>
      </c>
      <c r="I500" t="s">
        <v>1829</v>
      </c>
      <c r="J500">
        <v>484.60230000000001</v>
      </c>
      <c r="K500">
        <f>IF(J500="",MEDIAN(SalesTbl[Total_Amount]),J500)</f>
        <v>484.60230000000001</v>
      </c>
      <c r="L500">
        <f>IF(H500="",MEDIAN(SalesTbl[Discount]),H500)</f>
        <v>0.03</v>
      </c>
      <c r="M500">
        <f>IF(G500="",MEDIAN(SalesTbl[Unit_Price]),G500)</f>
        <v>499.59</v>
      </c>
      <c r="N500">
        <f>IF(F500="",MEDIAN(SalesTbl[Quantity]),F500)</f>
        <v>1</v>
      </c>
    </row>
    <row r="501" spans="1:14" x14ac:dyDescent="0.3">
      <c r="A501" t="s">
        <v>2325</v>
      </c>
      <c r="B501" s="2">
        <v>45911</v>
      </c>
      <c r="C501" t="s">
        <v>55</v>
      </c>
      <c r="D501" t="s">
        <v>1608</v>
      </c>
      <c r="E501" t="s">
        <v>1782</v>
      </c>
      <c r="F501">
        <v>3</v>
      </c>
      <c r="G501">
        <v>330.04</v>
      </c>
      <c r="H501">
        <v>0.2</v>
      </c>
      <c r="I501" t="s">
        <v>1824</v>
      </c>
      <c r="J501">
        <v>792.09600000000012</v>
      </c>
      <c r="K501">
        <f>IF(J501="",MEDIAN(SalesTbl[Total_Amount]),J501)</f>
        <v>792.09600000000012</v>
      </c>
      <c r="L501">
        <f>IF(H501="",MEDIAN(SalesTbl[Discount]),H501)</f>
        <v>0.2</v>
      </c>
      <c r="M501">
        <f>IF(G501="",MEDIAN(SalesTbl[Unit_Price]),G501)</f>
        <v>330.04</v>
      </c>
      <c r="N501">
        <f>IF(F501="",MEDIAN(SalesTbl[Quantity]),F501)</f>
        <v>3</v>
      </c>
    </row>
    <row r="502" spans="1:14" x14ac:dyDescent="0.3">
      <c r="A502" t="s">
        <v>2326</v>
      </c>
      <c r="B502" s="2">
        <v>45627</v>
      </c>
      <c r="C502" t="s">
        <v>1377</v>
      </c>
      <c r="D502" t="s">
        <v>1570</v>
      </c>
      <c r="E502" t="s">
        <v>1807</v>
      </c>
      <c r="F502">
        <v>2</v>
      </c>
      <c r="G502">
        <v>813.01</v>
      </c>
      <c r="H502">
        <v>0.06</v>
      </c>
      <c r="I502" t="s">
        <v>1826</v>
      </c>
      <c r="J502">
        <v>1528.4588000000001</v>
      </c>
      <c r="K502">
        <f>IF(J502="",MEDIAN(SalesTbl[Total_Amount]),J502)</f>
        <v>1528.4588000000001</v>
      </c>
      <c r="L502">
        <f>IF(H502="",MEDIAN(SalesTbl[Discount]),H502)</f>
        <v>0.06</v>
      </c>
      <c r="M502">
        <f>IF(G502="",MEDIAN(SalesTbl[Unit_Price]),G502)</f>
        <v>813.01</v>
      </c>
      <c r="N502">
        <f>IF(F502="",MEDIAN(SalesTbl[Quantity]),F502)</f>
        <v>2</v>
      </c>
    </row>
    <row r="503" spans="1:14" x14ac:dyDescent="0.3">
      <c r="A503" t="s">
        <v>2327</v>
      </c>
      <c r="B503" s="2">
        <v>45617</v>
      </c>
      <c r="C503" t="s">
        <v>544</v>
      </c>
      <c r="D503" t="s">
        <v>1546</v>
      </c>
      <c r="E503" t="s">
        <v>1761</v>
      </c>
      <c r="F503">
        <v>4</v>
      </c>
      <c r="G503">
        <v>204.8</v>
      </c>
      <c r="H503">
        <v>0.03</v>
      </c>
      <c r="I503" t="s">
        <v>1826</v>
      </c>
      <c r="J503">
        <v>794.62400000000002</v>
      </c>
      <c r="K503">
        <f>IF(J503="",MEDIAN(SalesTbl[Total_Amount]),J503)</f>
        <v>794.62400000000002</v>
      </c>
      <c r="L503">
        <f>IF(H503="",MEDIAN(SalesTbl[Discount]),H503)</f>
        <v>0.03</v>
      </c>
      <c r="M503">
        <f>IF(G503="",MEDIAN(SalesTbl[Unit_Price]),G503)</f>
        <v>204.8</v>
      </c>
      <c r="N503">
        <f>IF(F503="",MEDIAN(SalesTbl[Quantity]),F503)</f>
        <v>4</v>
      </c>
    </row>
    <row r="504" spans="1:14" x14ac:dyDescent="0.3">
      <c r="A504" t="s">
        <v>2328</v>
      </c>
      <c r="B504" s="2">
        <v>45899</v>
      </c>
      <c r="C504" t="s">
        <v>1501</v>
      </c>
      <c r="D504" t="s">
        <v>1666</v>
      </c>
      <c r="E504" t="s">
        <v>1779</v>
      </c>
      <c r="F504">
        <v>3</v>
      </c>
      <c r="G504">
        <v>836.4</v>
      </c>
      <c r="H504">
        <v>0</v>
      </c>
      <c r="I504" t="s">
        <v>1824</v>
      </c>
      <c r="J504">
        <v>2509.1999999999998</v>
      </c>
      <c r="K504">
        <f>IF(J504="",MEDIAN(SalesTbl[Total_Amount]),J504)</f>
        <v>2509.1999999999998</v>
      </c>
      <c r="L504">
        <f>IF(H504="",MEDIAN(SalesTbl[Discount]),H504)</f>
        <v>0</v>
      </c>
      <c r="M504">
        <f>IF(G504="",MEDIAN(SalesTbl[Unit_Price]),G504)</f>
        <v>836.4</v>
      </c>
      <c r="N504">
        <f>IF(F504="",MEDIAN(SalesTbl[Quantity]),F504)</f>
        <v>3</v>
      </c>
    </row>
    <row r="505" spans="1:14" x14ac:dyDescent="0.3">
      <c r="A505" t="s">
        <v>2329</v>
      </c>
      <c r="B505" s="2">
        <v>45889</v>
      </c>
      <c r="C505" t="s">
        <v>40</v>
      </c>
      <c r="D505" t="s">
        <v>1728</v>
      </c>
      <c r="E505" t="s">
        <v>1794</v>
      </c>
      <c r="F505">
        <v>1</v>
      </c>
      <c r="G505">
        <v>780.16</v>
      </c>
      <c r="H505">
        <v>0.02</v>
      </c>
      <c r="I505" t="s">
        <v>1829</v>
      </c>
      <c r="J505">
        <v>764.55679999999995</v>
      </c>
      <c r="K505">
        <f>IF(J505="",MEDIAN(SalesTbl[Total_Amount]),J505)</f>
        <v>764.55679999999995</v>
      </c>
      <c r="L505">
        <f>IF(H505="",MEDIAN(SalesTbl[Discount]),H505)</f>
        <v>0.02</v>
      </c>
      <c r="M505">
        <f>IF(G505="",MEDIAN(SalesTbl[Unit_Price]),G505)</f>
        <v>780.16</v>
      </c>
      <c r="N505">
        <f>IF(F505="",MEDIAN(SalesTbl[Quantity]),F505)</f>
        <v>1</v>
      </c>
    </row>
    <row r="506" spans="1:14" x14ac:dyDescent="0.3">
      <c r="A506" t="s">
        <v>2330</v>
      </c>
      <c r="B506" s="2">
        <v>45943</v>
      </c>
      <c r="C506" t="s">
        <v>556</v>
      </c>
      <c r="D506" t="s">
        <v>1640</v>
      </c>
      <c r="E506" t="s">
        <v>1797</v>
      </c>
      <c r="F506">
        <v>4</v>
      </c>
      <c r="G506">
        <v>354.12</v>
      </c>
      <c r="H506">
        <v>0.06</v>
      </c>
      <c r="I506" t="s">
        <v>1826</v>
      </c>
      <c r="J506">
        <v>1331.4911999999999</v>
      </c>
      <c r="K506">
        <f>IF(J506="",MEDIAN(SalesTbl[Total_Amount]),J506)</f>
        <v>1331.4911999999999</v>
      </c>
      <c r="L506">
        <f>IF(H506="",MEDIAN(SalesTbl[Discount]),H506)</f>
        <v>0.06</v>
      </c>
      <c r="M506">
        <f>IF(G506="",MEDIAN(SalesTbl[Unit_Price]),G506)</f>
        <v>354.12</v>
      </c>
      <c r="N506">
        <f>IF(F506="",MEDIAN(SalesTbl[Quantity]),F506)</f>
        <v>4</v>
      </c>
    </row>
    <row r="507" spans="1:14" x14ac:dyDescent="0.3">
      <c r="A507" t="s">
        <v>2331</v>
      </c>
      <c r="B507" s="2">
        <v>45306</v>
      </c>
      <c r="C507" t="s">
        <v>544</v>
      </c>
      <c r="D507" t="s">
        <v>1674</v>
      </c>
      <c r="E507" t="s">
        <v>1761</v>
      </c>
      <c r="F507">
        <v>4</v>
      </c>
      <c r="G507">
        <v>282.48</v>
      </c>
      <c r="H507">
        <v>0.11</v>
      </c>
      <c r="I507" t="s">
        <v>1826</v>
      </c>
      <c r="J507">
        <v>1005.6288</v>
      </c>
      <c r="K507">
        <f>IF(J507="",MEDIAN(SalesTbl[Total_Amount]),J507)</f>
        <v>1005.6288</v>
      </c>
      <c r="L507">
        <f>IF(H507="",MEDIAN(SalesTbl[Discount]),H507)</f>
        <v>0.11</v>
      </c>
      <c r="M507">
        <f>IF(G507="",MEDIAN(SalesTbl[Unit_Price]),G507)</f>
        <v>282.48</v>
      </c>
      <c r="N507">
        <f>IF(F507="",MEDIAN(SalesTbl[Quantity]),F507)</f>
        <v>4</v>
      </c>
    </row>
    <row r="508" spans="1:14" x14ac:dyDescent="0.3">
      <c r="A508" t="s">
        <v>2332</v>
      </c>
      <c r="B508" s="2">
        <v>45772</v>
      </c>
      <c r="C508" t="s">
        <v>164</v>
      </c>
      <c r="D508" t="s">
        <v>1588</v>
      </c>
      <c r="E508" t="s">
        <v>1776</v>
      </c>
      <c r="F508">
        <v>2</v>
      </c>
      <c r="G508">
        <v>740.68</v>
      </c>
      <c r="H508">
        <v>0.02</v>
      </c>
      <c r="I508" t="s">
        <v>1826</v>
      </c>
      <c r="J508">
        <v>1451.7328</v>
      </c>
      <c r="K508">
        <f>IF(J508="",MEDIAN(SalesTbl[Total_Amount]),J508)</f>
        <v>1451.7328</v>
      </c>
      <c r="L508">
        <f>IF(H508="",MEDIAN(SalesTbl[Discount]),H508)</f>
        <v>0.02</v>
      </c>
      <c r="M508">
        <f>IF(G508="",MEDIAN(SalesTbl[Unit_Price]),G508)</f>
        <v>740.68</v>
      </c>
      <c r="N508">
        <f>IF(F508="",MEDIAN(SalesTbl[Quantity]),F508)</f>
        <v>2</v>
      </c>
    </row>
    <row r="509" spans="1:14" x14ac:dyDescent="0.3">
      <c r="A509" t="s">
        <v>2333</v>
      </c>
      <c r="B509" s="2">
        <v>45346</v>
      </c>
      <c r="C509" t="s">
        <v>690</v>
      </c>
      <c r="D509" t="s">
        <v>1660</v>
      </c>
      <c r="E509" t="s">
        <v>1786</v>
      </c>
      <c r="F509">
        <v>3</v>
      </c>
      <c r="G509">
        <v>600.58000000000004</v>
      </c>
      <c r="H509">
        <v>0.28999999999999998</v>
      </c>
      <c r="I509" t="s">
        <v>1829</v>
      </c>
      <c r="J509">
        <v>1279.2354</v>
      </c>
      <c r="K509">
        <f>IF(J509="",MEDIAN(SalesTbl[Total_Amount]),J509)</f>
        <v>1279.2354</v>
      </c>
      <c r="L509">
        <f>IF(H509="",MEDIAN(SalesTbl[Discount]),H509)</f>
        <v>0.28999999999999998</v>
      </c>
      <c r="M509">
        <f>IF(G509="",MEDIAN(SalesTbl[Unit_Price]),G509)</f>
        <v>600.58000000000004</v>
      </c>
      <c r="N509">
        <f>IF(F509="",MEDIAN(SalesTbl[Quantity]),F509)</f>
        <v>3</v>
      </c>
    </row>
    <row r="510" spans="1:14" x14ac:dyDescent="0.3">
      <c r="A510" t="s">
        <v>2334</v>
      </c>
      <c r="B510" s="2">
        <v>45656</v>
      </c>
      <c r="C510" t="s">
        <v>1151</v>
      </c>
      <c r="D510" t="s">
        <v>1584</v>
      </c>
      <c r="E510" t="s">
        <v>1792</v>
      </c>
      <c r="F510">
        <v>1</v>
      </c>
      <c r="G510">
        <v>974.52</v>
      </c>
      <c r="H510">
        <v>0.01</v>
      </c>
      <c r="I510" t="s">
        <v>1826</v>
      </c>
      <c r="J510">
        <v>964.77480000000003</v>
      </c>
      <c r="K510">
        <f>IF(J510="",MEDIAN(SalesTbl[Total_Amount]),J510)</f>
        <v>964.77480000000003</v>
      </c>
      <c r="L510">
        <f>IF(H510="",MEDIAN(SalesTbl[Discount]),H510)</f>
        <v>0.01</v>
      </c>
      <c r="M510">
        <f>IF(G510="",MEDIAN(SalesTbl[Unit_Price]),G510)</f>
        <v>974.52</v>
      </c>
      <c r="N510">
        <f>IF(F510="",MEDIAN(SalesTbl[Quantity]),F510)</f>
        <v>1</v>
      </c>
    </row>
    <row r="511" spans="1:14" x14ac:dyDescent="0.3">
      <c r="A511" t="s">
        <v>2335</v>
      </c>
      <c r="B511" s="2">
        <v>45762</v>
      </c>
      <c r="C511" t="s">
        <v>981</v>
      </c>
      <c r="D511" t="s">
        <v>1700</v>
      </c>
      <c r="E511" t="s">
        <v>1813</v>
      </c>
      <c r="F511">
        <v>4</v>
      </c>
      <c r="G511">
        <v>158.46</v>
      </c>
      <c r="H511">
        <v>0.09</v>
      </c>
      <c r="I511" t="s">
        <v>1826</v>
      </c>
      <c r="J511">
        <v>576.7944</v>
      </c>
      <c r="K511">
        <f>IF(J511="",MEDIAN(SalesTbl[Total_Amount]),J511)</f>
        <v>576.7944</v>
      </c>
      <c r="L511">
        <f>IF(H511="",MEDIAN(SalesTbl[Discount]),H511)</f>
        <v>0.09</v>
      </c>
      <c r="M511">
        <f>IF(G511="",MEDIAN(SalesTbl[Unit_Price]),G511)</f>
        <v>158.46</v>
      </c>
      <c r="N511">
        <f>IF(F511="",MEDIAN(SalesTbl[Quantity]),F511)</f>
        <v>4</v>
      </c>
    </row>
    <row r="512" spans="1:14" x14ac:dyDescent="0.3">
      <c r="A512" t="s">
        <v>2336</v>
      </c>
      <c r="B512" s="2">
        <v>45580</v>
      </c>
      <c r="C512" t="s">
        <v>559</v>
      </c>
      <c r="D512" t="s">
        <v>1648</v>
      </c>
      <c r="E512" t="s">
        <v>1813</v>
      </c>
      <c r="F512">
        <v>4</v>
      </c>
      <c r="G512">
        <v>280.16000000000003</v>
      </c>
      <c r="H512">
        <v>0.18</v>
      </c>
      <c r="I512" t="s">
        <v>1829</v>
      </c>
      <c r="J512">
        <v>918.92480000000012</v>
      </c>
      <c r="K512">
        <f>IF(J512="",MEDIAN(SalesTbl[Total_Amount]),J512)</f>
        <v>918.92480000000012</v>
      </c>
      <c r="L512">
        <f>IF(H512="",MEDIAN(SalesTbl[Discount]),H512)</f>
        <v>0.18</v>
      </c>
      <c r="M512">
        <f>IF(G512="",MEDIAN(SalesTbl[Unit_Price]),G512)</f>
        <v>280.16000000000003</v>
      </c>
      <c r="N512">
        <f>IF(F512="",MEDIAN(SalesTbl[Quantity]),F512)</f>
        <v>4</v>
      </c>
    </row>
    <row r="513" spans="1:14" x14ac:dyDescent="0.3">
      <c r="A513" t="s">
        <v>2337</v>
      </c>
      <c r="B513" s="2">
        <v>45676</v>
      </c>
      <c r="C513" t="s">
        <v>1104</v>
      </c>
      <c r="D513" t="s">
        <v>1690</v>
      </c>
      <c r="E513" t="s">
        <v>1797</v>
      </c>
      <c r="F513">
        <v>2</v>
      </c>
      <c r="G513">
        <v>649.54999999999995</v>
      </c>
      <c r="H513">
        <v>0.28999999999999998</v>
      </c>
      <c r="I513" t="s">
        <v>1826</v>
      </c>
      <c r="J513">
        <v>922.36099999999988</v>
      </c>
      <c r="K513">
        <f>IF(J513="",MEDIAN(SalesTbl[Total_Amount]),J513)</f>
        <v>922.36099999999988</v>
      </c>
      <c r="L513">
        <f>IF(H513="",MEDIAN(SalesTbl[Discount]),H513)</f>
        <v>0.28999999999999998</v>
      </c>
      <c r="M513">
        <f>IF(G513="",MEDIAN(SalesTbl[Unit_Price]),G513)</f>
        <v>649.54999999999995</v>
      </c>
      <c r="N513">
        <f>IF(F513="",MEDIAN(SalesTbl[Quantity]),F513)</f>
        <v>2</v>
      </c>
    </row>
    <row r="514" spans="1:14" x14ac:dyDescent="0.3">
      <c r="A514" t="s">
        <v>2338</v>
      </c>
      <c r="B514" s="2">
        <v>45495</v>
      </c>
      <c r="C514" t="s">
        <v>942</v>
      </c>
      <c r="D514" t="s">
        <v>1710</v>
      </c>
      <c r="E514" t="s">
        <v>1794</v>
      </c>
      <c r="F514">
        <v>1</v>
      </c>
      <c r="G514">
        <v>64.94</v>
      </c>
      <c r="H514">
        <v>0.21</v>
      </c>
      <c r="I514" t="s">
        <v>1826</v>
      </c>
      <c r="J514">
        <v>51.302599999999998</v>
      </c>
      <c r="K514">
        <f>IF(J514="",MEDIAN(SalesTbl[Total_Amount]),J514)</f>
        <v>51.302599999999998</v>
      </c>
      <c r="L514">
        <f>IF(H514="",MEDIAN(SalesTbl[Discount]),H514)</f>
        <v>0.21</v>
      </c>
      <c r="M514">
        <f>IF(G514="",MEDIAN(SalesTbl[Unit_Price]),G514)</f>
        <v>64.94</v>
      </c>
      <c r="N514">
        <f>IF(F514="",MEDIAN(SalesTbl[Quantity]),F514)</f>
        <v>1</v>
      </c>
    </row>
    <row r="515" spans="1:14" x14ac:dyDescent="0.3">
      <c r="A515" t="s">
        <v>2339</v>
      </c>
      <c r="B515" s="2">
        <v>45735</v>
      </c>
      <c r="C515" t="s">
        <v>1142</v>
      </c>
      <c r="D515" t="s">
        <v>1710</v>
      </c>
      <c r="E515" t="s">
        <v>1769</v>
      </c>
      <c r="F515">
        <v>4</v>
      </c>
      <c r="G515">
        <v>968.27</v>
      </c>
      <c r="H515">
        <v>0.03</v>
      </c>
      <c r="I515" t="s">
        <v>1826</v>
      </c>
      <c r="J515">
        <v>3756.8876</v>
      </c>
      <c r="K515">
        <f>IF(J515="",MEDIAN(SalesTbl[Total_Amount]),J515)</f>
        <v>3756.8876</v>
      </c>
      <c r="L515">
        <f>IF(H515="",MEDIAN(SalesTbl[Discount]),H515)</f>
        <v>0.03</v>
      </c>
      <c r="M515">
        <f>IF(G515="",MEDIAN(SalesTbl[Unit_Price]),G515)</f>
        <v>968.27</v>
      </c>
      <c r="N515">
        <f>IF(F515="",MEDIAN(SalesTbl[Quantity]),F515)</f>
        <v>4</v>
      </c>
    </row>
    <row r="516" spans="1:14" x14ac:dyDescent="0.3">
      <c r="A516" t="s">
        <v>2340</v>
      </c>
      <c r="B516" s="2">
        <v>45312</v>
      </c>
      <c r="C516" t="s">
        <v>444</v>
      </c>
      <c r="D516" t="s">
        <v>1636</v>
      </c>
      <c r="E516" t="s">
        <v>1813</v>
      </c>
      <c r="F516">
        <v>2</v>
      </c>
      <c r="G516">
        <v>156.72999999999999</v>
      </c>
      <c r="H516">
        <v>0.18</v>
      </c>
      <c r="I516" t="s">
        <v>1829</v>
      </c>
      <c r="J516">
        <v>257.03719999999998</v>
      </c>
      <c r="K516">
        <f>IF(J516="",MEDIAN(SalesTbl[Total_Amount]),J516)</f>
        <v>257.03719999999998</v>
      </c>
      <c r="L516">
        <f>IF(H516="",MEDIAN(SalesTbl[Discount]),H516)</f>
        <v>0.18</v>
      </c>
      <c r="M516">
        <f>IF(G516="",MEDIAN(SalesTbl[Unit_Price]),G516)</f>
        <v>156.72999999999999</v>
      </c>
      <c r="N516">
        <f>IF(F516="",MEDIAN(SalesTbl[Quantity]),F516)</f>
        <v>2</v>
      </c>
    </row>
    <row r="517" spans="1:14" x14ac:dyDescent="0.3">
      <c r="A517" t="s">
        <v>2341</v>
      </c>
      <c r="B517" s="2">
        <v>45286</v>
      </c>
      <c r="C517" t="s">
        <v>535</v>
      </c>
      <c r="D517" t="s">
        <v>1746</v>
      </c>
      <c r="E517" t="s">
        <v>1789</v>
      </c>
      <c r="F517">
        <v>3</v>
      </c>
      <c r="G517">
        <v>53.83</v>
      </c>
      <c r="H517">
        <v>0.24</v>
      </c>
      <c r="I517" t="s">
        <v>1824</v>
      </c>
      <c r="J517">
        <v>122.7324</v>
      </c>
      <c r="K517">
        <f>IF(J517="",MEDIAN(SalesTbl[Total_Amount]),J517)</f>
        <v>122.7324</v>
      </c>
      <c r="L517">
        <f>IF(H517="",MEDIAN(SalesTbl[Discount]),H517)</f>
        <v>0.24</v>
      </c>
      <c r="M517">
        <f>IF(G517="",MEDIAN(SalesTbl[Unit_Price]),G517)</f>
        <v>53.83</v>
      </c>
      <c r="N517">
        <f>IF(F517="",MEDIAN(SalesTbl[Quantity]),F517)</f>
        <v>3</v>
      </c>
    </row>
    <row r="518" spans="1:14" x14ac:dyDescent="0.3">
      <c r="A518" t="s">
        <v>2342</v>
      </c>
      <c r="B518" s="2">
        <v>45372</v>
      </c>
      <c r="C518" t="s">
        <v>579</v>
      </c>
      <c r="D518" t="s">
        <v>1704</v>
      </c>
      <c r="E518" t="s">
        <v>1769</v>
      </c>
      <c r="F518">
        <v>1</v>
      </c>
      <c r="G518">
        <v>34.71</v>
      </c>
      <c r="H518">
        <v>0.1</v>
      </c>
      <c r="I518" t="s">
        <v>1829</v>
      </c>
      <c r="J518">
        <v>31.239000000000001</v>
      </c>
      <c r="K518">
        <f>IF(J518="",MEDIAN(SalesTbl[Total_Amount]),J518)</f>
        <v>31.239000000000001</v>
      </c>
      <c r="L518">
        <f>IF(H518="",MEDIAN(SalesTbl[Discount]),H518)</f>
        <v>0.1</v>
      </c>
      <c r="M518">
        <f>IF(G518="",MEDIAN(SalesTbl[Unit_Price]),G518)</f>
        <v>34.71</v>
      </c>
      <c r="N518">
        <f>IF(F518="",MEDIAN(SalesTbl[Quantity]),F518)</f>
        <v>1</v>
      </c>
    </row>
    <row r="519" spans="1:14" x14ac:dyDescent="0.3">
      <c r="A519" t="s">
        <v>2343</v>
      </c>
      <c r="B519" s="2">
        <v>45633</v>
      </c>
      <c r="C519" t="s">
        <v>304</v>
      </c>
      <c r="D519" t="s">
        <v>1702</v>
      </c>
      <c r="E519" t="s">
        <v>1757</v>
      </c>
      <c r="F519">
        <v>2</v>
      </c>
      <c r="G519">
        <v>829.15</v>
      </c>
      <c r="H519">
        <v>0.11</v>
      </c>
      <c r="I519" t="s">
        <v>1826</v>
      </c>
      <c r="J519">
        <v>1475.8869999999999</v>
      </c>
      <c r="K519">
        <f>IF(J519="",MEDIAN(SalesTbl[Total_Amount]),J519)</f>
        <v>1475.8869999999999</v>
      </c>
      <c r="L519">
        <f>IF(H519="",MEDIAN(SalesTbl[Discount]),H519)</f>
        <v>0.11</v>
      </c>
      <c r="M519">
        <f>IF(G519="",MEDIAN(SalesTbl[Unit_Price]),G519)</f>
        <v>829.15</v>
      </c>
      <c r="N519">
        <f>IF(F519="",MEDIAN(SalesTbl[Quantity]),F519)</f>
        <v>2</v>
      </c>
    </row>
    <row r="520" spans="1:14" x14ac:dyDescent="0.3">
      <c r="A520" t="s">
        <v>2344</v>
      </c>
      <c r="B520" s="2">
        <v>45598</v>
      </c>
      <c r="C520" t="s">
        <v>1133</v>
      </c>
      <c r="D520" t="s">
        <v>1744</v>
      </c>
      <c r="E520" t="s">
        <v>1766</v>
      </c>
      <c r="F520">
        <v>2</v>
      </c>
      <c r="G520">
        <v>481.86</v>
      </c>
      <c r="H520">
        <v>0.1</v>
      </c>
      <c r="I520" t="s">
        <v>1829</v>
      </c>
      <c r="J520">
        <v>867.34800000000007</v>
      </c>
      <c r="K520">
        <f>IF(J520="",MEDIAN(SalesTbl[Total_Amount]),J520)</f>
        <v>867.34800000000007</v>
      </c>
      <c r="L520">
        <f>IF(H520="",MEDIAN(SalesTbl[Discount]),H520)</f>
        <v>0.1</v>
      </c>
      <c r="M520">
        <f>IF(G520="",MEDIAN(SalesTbl[Unit_Price]),G520)</f>
        <v>481.86</v>
      </c>
      <c r="N520">
        <f>IF(F520="",MEDIAN(SalesTbl[Quantity]),F520)</f>
        <v>2</v>
      </c>
    </row>
    <row r="521" spans="1:14" x14ac:dyDescent="0.3">
      <c r="A521" t="s">
        <v>2345</v>
      </c>
      <c r="B521" s="2">
        <v>45495</v>
      </c>
      <c r="C521" t="s">
        <v>749</v>
      </c>
      <c r="D521" t="s">
        <v>1652</v>
      </c>
      <c r="E521" t="s">
        <v>1779</v>
      </c>
      <c r="F521">
        <v>4</v>
      </c>
      <c r="G521">
        <v>915.17</v>
      </c>
      <c r="H521">
        <v>0.19</v>
      </c>
      <c r="I521" t="s">
        <v>1829</v>
      </c>
      <c r="J521">
        <v>2965.1507999999999</v>
      </c>
      <c r="K521">
        <f>IF(J521="",MEDIAN(SalesTbl[Total_Amount]),J521)</f>
        <v>2965.1507999999999</v>
      </c>
      <c r="L521">
        <f>IF(H521="",MEDIAN(SalesTbl[Discount]),H521)</f>
        <v>0.19</v>
      </c>
      <c r="M521">
        <f>IF(G521="",MEDIAN(SalesTbl[Unit_Price]),G521)</f>
        <v>915.17</v>
      </c>
      <c r="N521">
        <f>IF(F521="",MEDIAN(SalesTbl[Quantity]),F521)</f>
        <v>4</v>
      </c>
    </row>
    <row r="522" spans="1:14" x14ac:dyDescent="0.3">
      <c r="A522" t="s">
        <v>2346</v>
      </c>
      <c r="B522" s="2">
        <v>45229</v>
      </c>
      <c r="C522" t="s">
        <v>809</v>
      </c>
      <c r="D522" t="s">
        <v>1690</v>
      </c>
      <c r="E522" t="s">
        <v>1810</v>
      </c>
      <c r="F522">
        <v>1</v>
      </c>
      <c r="G522">
        <v>250.95</v>
      </c>
      <c r="H522">
        <v>0.03</v>
      </c>
      <c r="I522" t="s">
        <v>1826</v>
      </c>
      <c r="J522">
        <v>243.42150000000001</v>
      </c>
      <c r="K522">
        <f>IF(J522="",MEDIAN(SalesTbl[Total_Amount]),J522)</f>
        <v>243.42150000000001</v>
      </c>
      <c r="L522">
        <f>IF(H522="",MEDIAN(SalesTbl[Discount]),H522)</f>
        <v>0.03</v>
      </c>
      <c r="M522">
        <f>IF(G522="",MEDIAN(SalesTbl[Unit_Price]),G522)</f>
        <v>250.95</v>
      </c>
      <c r="N522">
        <f>IF(F522="",MEDIAN(SalesTbl[Quantity]),F522)</f>
        <v>1</v>
      </c>
    </row>
    <row r="523" spans="1:14" x14ac:dyDescent="0.3">
      <c r="A523" t="s">
        <v>2347</v>
      </c>
      <c r="B523" s="2">
        <v>45433</v>
      </c>
      <c r="C523" t="s">
        <v>1166</v>
      </c>
      <c r="D523" t="s">
        <v>1740</v>
      </c>
      <c r="E523" t="s">
        <v>1773</v>
      </c>
      <c r="F523">
        <v>3</v>
      </c>
      <c r="G523">
        <v>882.84</v>
      </c>
      <c r="H523">
        <v>0.1</v>
      </c>
      <c r="I523" t="s">
        <v>1824</v>
      </c>
      <c r="J523">
        <v>2383.6680000000001</v>
      </c>
      <c r="K523">
        <f>IF(J523="",MEDIAN(SalesTbl[Total_Amount]),J523)</f>
        <v>2383.6680000000001</v>
      </c>
      <c r="L523">
        <f>IF(H523="",MEDIAN(SalesTbl[Discount]),H523)</f>
        <v>0.1</v>
      </c>
      <c r="M523">
        <f>IF(G523="",MEDIAN(SalesTbl[Unit_Price]),G523)</f>
        <v>882.84</v>
      </c>
      <c r="N523">
        <f>IF(F523="",MEDIAN(SalesTbl[Quantity]),F523)</f>
        <v>3</v>
      </c>
    </row>
    <row r="524" spans="1:14" x14ac:dyDescent="0.3">
      <c r="A524" t="s">
        <v>2348</v>
      </c>
      <c r="B524" s="2">
        <v>45766</v>
      </c>
      <c r="C524" t="s">
        <v>833</v>
      </c>
      <c r="D524" t="s">
        <v>1612</v>
      </c>
      <c r="E524" t="s">
        <v>1794</v>
      </c>
      <c r="F524">
        <v>3</v>
      </c>
      <c r="G524">
        <v>622.72</v>
      </c>
      <c r="H524">
        <v>0.04</v>
      </c>
      <c r="I524" t="s">
        <v>1824</v>
      </c>
      <c r="J524">
        <v>1793.4336000000001</v>
      </c>
      <c r="K524">
        <f>IF(J524="",MEDIAN(SalesTbl[Total_Amount]),J524)</f>
        <v>1793.4336000000001</v>
      </c>
      <c r="L524">
        <f>IF(H524="",MEDIAN(SalesTbl[Discount]),H524)</f>
        <v>0.04</v>
      </c>
      <c r="M524">
        <f>IF(G524="",MEDIAN(SalesTbl[Unit_Price]),G524)</f>
        <v>622.72</v>
      </c>
      <c r="N524">
        <f>IF(F524="",MEDIAN(SalesTbl[Quantity]),F524)</f>
        <v>3</v>
      </c>
    </row>
    <row r="525" spans="1:14" x14ac:dyDescent="0.3">
      <c r="A525" t="s">
        <v>2349</v>
      </c>
      <c r="B525" s="2">
        <v>45639</v>
      </c>
      <c r="C525" t="s">
        <v>908</v>
      </c>
      <c r="D525" t="s">
        <v>1732</v>
      </c>
      <c r="E525" t="s">
        <v>1807</v>
      </c>
      <c r="F525">
        <v>3</v>
      </c>
      <c r="G525">
        <v>259.74</v>
      </c>
      <c r="H525">
        <v>0.24</v>
      </c>
      <c r="I525" t="s">
        <v>1824</v>
      </c>
      <c r="J525">
        <v>592.20720000000006</v>
      </c>
      <c r="K525">
        <f>IF(J525="",MEDIAN(SalesTbl[Total_Amount]),J525)</f>
        <v>592.20720000000006</v>
      </c>
      <c r="L525">
        <f>IF(H525="",MEDIAN(SalesTbl[Discount]),H525)</f>
        <v>0.24</v>
      </c>
      <c r="M525">
        <f>IF(G525="",MEDIAN(SalesTbl[Unit_Price]),G525)</f>
        <v>259.74</v>
      </c>
      <c r="N525">
        <f>IF(F525="",MEDIAN(SalesTbl[Quantity]),F525)</f>
        <v>3</v>
      </c>
    </row>
    <row r="526" spans="1:14" x14ac:dyDescent="0.3">
      <c r="A526" t="s">
        <v>2350</v>
      </c>
      <c r="B526" s="2">
        <v>45774</v>
      </c>
      <c r="C526" t="s">
        <v>356</v>
      </c>
      <c r="D526" t="s">
        <v>1604</v>
      </c>
      <c r="E526" t="s">
        <v>1797</v>
      </c>
      <c r="F526">
        <v>4</v>
      </c>
      <c r="G526">
        <v>951.09</v>
      </c>
      <c r="H526">
        <v>0.14000000000000001</v>
      </c>
      <c r="I526" t="s">
        <v>1829</v>
      </c>
      <c r="J526">
        <v>3271.7496000000001</v>
      </c>
      <c r="K526">
        <f>IF(J526="",MEDIAN(SalesTbl[Total_Amount]),J526)</f>
        <v>3271.7496000000001</v>
      </c>
      <c r="L526">
        <f>IF(H526="",MEDIAN(SalesTbl[Discount]),H526)</f>
        <v>0.14000000000000001</v>
      </c>
      <c r="M526">
        <f>IF(G526="",MEDIAN(SalesTbl[Unit_Price]),G526)</f>
        <v>951.09</v>
      </c>
      <c r="N526">
        <f>IF(F526="",MEDIAN(SalesTbl[Quantity]),F526)</f>
        <v>4</v>
      </c>
    </row>
    <row r="527" spans="1:14" x14ac:dyDescent="0.3">
      <c r="A527" t="s">
        <v>2351</v>
      </c>
      <c r="B527" s="2">
        <v>45569</v>
      </c>
      <c r="C527" t="s">
        <v>547</v>
      </c>
      <c r="D527" t="s">
        <v>1704</v>
      </c>
      <c r="E527" t="s">
        <v>1782</v>
      </c>
      <c r="F527">
        <v>4</v>
      </c>
      <c r="G527">
        <v>870.18</v>
      </c>
      <c r="H527">
        <v>0.13</v>
      </c>
      <c r="I527" t="s">
        <v>1829</v>
      </c>
      <c r="J527">
        <v>3028.2264</v>
      </c>
      <c r="K527">
        <f>IF(J527="",MEDIAN(SalesTbl[Total_Amount]),J527)</f>
        <v>3028.2264</v>
      </c>
      <c r="L527">
        <f>IF(H527="",MEDIAN(SalesTbl[Discount]),H527)</f>
        <v>0.13</v>
      </c>
      <c r="M527">
        <f>IF(G527="",MEDIAN(SalesTbl[Unit_Price]),G527)</f>
        <v>870.18</v>
      </c>
      <c r="N527">
        <f>IF(F527="",MEDIAN(SalesTbl[Quantity]),F527)</f>
        <v>4</v>
      </c>
    </row>
    <row r="528" spans="1:14" x14ac:dyDescent="0.3">
      <c r="A528" t="s">
        <v>2352</v>
      </c>
      <c r="B528" s="2">
        <v>45856</v>
      </c>
      <c r="C528" t="s">
        <v>735</v>
      </c>
      <c r="D528" t="s">
        <v>1565</v>
      </c>
      <c r="E528" t="s">
        <v>1761</v>
      </c>
      <c r="F528">
        <v>2</v>
      </c>
      <c r="G528">
        <v>823.03</v>
      </c>
      <c r="H528">
        <v>0.18</v>
      </c>
      <c r="I528" t="s">
        <v>1826</v>
      </c>
      <c r="J528">
        <v>1349.7692</v>
      </c>
      <c r="K528">
        <f>IF(J528="",MEDIAN(SalesTbl[Total_Amount]),J528)</f>
        <v>1349.7692</v>
      </c>
      <c r="L528">
        <f>IF(H528="",MEDIAN(SalesTbl[Discount]),H528)</f>
        <v>0.18</v>
      </c>
      <c r="M528">
        <f>IF(G528="",MEDIAN(SalesTbl[Unit_Price]),G528)</f>
        <v>823.03</v>
      </c>
      <c r="N528">
        <f>IF(F528="",MEDIAN(SalesTbl[Quantity]),F528)</f>
        <v>2</v>
      </c>
    </row>
    <row r="529" spans="1:14" x14ac:dyDescent="0.3">
      <c r="A529" t="s">
        <v>2353</v>
      </c>
      <c r="B529" s="2">
        <v>45362</v>
      </c>
      <c r="C529" t="s">
        <v>1400</v>
      </c>
      <c r="D529" t="s">
        <v>1660</v>
      </c>
      <c r="E529" t="s">
        <v>1757</v>
      </c>
      <c r="F529">
        <v>4</v>
      </c>
      <c r="G529">
        <v>165.37</v>
      </c>
      <c r="H529">
        <v>0.28999999999999998</v>
      </c>
      <c r="I529" t="s">
        <v>1824</v>
      </c>
      <c r="J529">
        <v>469.6508</v>
      </c>
      <c r="K529">
        <f>IF(J529="",MEDIAN(SalesTbl[Total_Amount]),J529)</f>
        <v>469.6508</v>
      </c>
      <c r="L529">
        <f>IF(H529="",MEDIAN(SalesTbl[Discount]),H529)</f>
        <v>0.28999999999999998</v>
      </c>
      <c r="M529">
        <f>IF(G529="",MEDIAN(SalesTbl[Unit_Price]),G529)</f>
        <v>165.37</v>
      </c>
      <c r="N529">
        <f>IF(F529="",MEDIAN(SalesTbl[Quantity]),F529)</f>
        <v>4</v>
      </c>
    </row>
    <row r="530" spans="1:14" x14ac:dyDescent="0.3">
      <c r="A530" t="s">
        <v>2354</v>
      </c>
      <c r="B530" s="2">
        <v>45457</v>
      </c>
      <c r="C530" t="s">
        <v>332</v>
      </c>
      <c r="D530" t="s">
        <v>1557</v>
      </c>
      <c r="E530" t="s">
        <v>1789</v>
      </c>
      <c r="F530">
        <v>3</v>
      </c>
      <c r="G530">
        <v>483.06</v>
      </c>
      <c r="H530">
        <v>0.05</v>
      </c>
      <c r="I530" t="s">
        <v>1824</v>
      </c>
      <c r="J530">
        <v>1376.721</v>
      </c>
      <c r="K530">
        <f>IF(J530="",MEDIAN(SalesTbl[Total_Amount]),J530)</f>
        <v>1376.721</v>
      </c>
      <c r="L530">
        <f>IF(H530="",MEDIAN(SalesTbl[Discount]),H530)</f>
        <v>0.05</v>
      </c>
      <c r="M530">
        <f>IF(G530="",MEDIAN(SalesTbl[Unit_Price]),G530)</f>
        <v>483.06</v>
      </c>
      <c r="N530">
        <f>IF(F530="",MEDIAN(SalesTbl[Quantity]),F530)</f>
        <v>3</v>
      </c>
    </row>
    <row r="531" spans="1:14" x14ac:dyDescent="0.3">
      <c r="A531" t="s">
        <v>2355</v>
      </c>
      <c r="B531" s="2">
        <v>45338</v>
      </c>
      <c r="C531" t="s">
        <v>1080</v>
      </c>
      <c r="D531" t="s">
        <v>1710</v>
      </c>
      <c r="E531" t="s">
        <v>1779</v>
      </c>
      <c r="F531">
        <v>4</v>
      </c>
      <c r="G531">
        <v>262.05</v>
      </c>
      <c r="H531">
        <v>0.24</v>
      </c>
      <c r="I531" t="s">
        <v>1826</v>
      </c>
      <c r="J531">
        <v>796.63200000000006</v>
      </c>
      <c r="K531">
        <f>IF(J531="",MEDIAN(SalesTbl[Total_Amount]),J531)</f>
        <v>796.63200000000006</v>
      </c>
      <c r="L531">
        <f>IF(H531="",MEDIAN(SalesTbl[Discount]),H531)</f>
        <v>0.24</v>
      </c>
      <c r="M531">
        <f>IF(G531="",MEDIAN(SalesTbl[Unit_Price]),G531)</f>
        <v>262.05</v>
      </c>
      <c r="N531">
        <f>IF(F531="",MEDIAN(SalesTbl[Quantity]),F531)</f>
        <v>4</v>
      </c>
    </row>
    <row r="532" spans="1:14" x14ac:dyDescent="0.3">
      <c r="A532" t="s">
        <v>2356</v>
      </c>
      <c r="B532" s="2">
        <v>45552</v>
      </c>
      <c r="C532" t="s">
        <v>281</v>
      </c>
      <c r="D532" t="s">
        <v>1576</v>
      </c>
      <c r="E532" t="s">
        <v>1799</v>
      </c>
      <c r="F532">
        <v>3</v>
      </c>
      <c r="G532">
        <v>970.89</v>
      </c>
      <c r="H532">
        <v>0.11</v>
      </c>
      <c r="I532" t="s">
        <v>1829</v>
      </c>
      <c r="J532">
        <v>2592.2763</v>
      </c>
      <c r="K532">
        <f>IF(J532="",MEDIAN(SalesTbl[Total_Amount]),J532)</f>
        <v>2592.2763</v>
      </c>
      <c r="L532">
        <f>IF(H532="",MEDIAN(SalesTbl[Discount]),H532)</f>
        <v>0.11</v>
      </c>
      <c r="M532">
        <f>IF(G532="",MEDIAN(SalesTbl[Unit_Price]),G532)</f>
        <v>970.89</v>
      </c>
      <c r="N532">
        <f>IF(F532="",MEDIAN(SalesTbl[Quantity]),F532)</f>
        <v>3</v>
      </c>
    </row>
    <row r="533" spans="1:14" x14ac:dyDescent="0.3">
      <c r="A533" t="s">
        <v>2357</v>
      </c>
      <c r="B533" s="2">
        <v>45895</v>
      </c>
      <c r="C533" t="s">
        <v>589</v>
      </c>
      <c r="D533" t="s">
        <v>1722</v>
      </c>
      <c r="E533" t="s">
        <v>1797</v>
      </c>
      <c r="F533">
        <v>3</v>
      </c>
      <c r="G533">
        <v>926.85</v>
      </c>
      <c r="H533">
        <v>0.18</v>
      </c>
      <c r="I533" t="s">
        <v>1829</v>
      </c>
      <c r="J533">
        <v>2280.0509999999999</v>
      </c>
      <c r="K533">
        <f>IF(J533="",MEDIAN(SalesTbl[Total_Amount]),J533)</f>
        <v>2280.0509999999999</v>
      </c>
      <c r="L533">
        <f>IF(H533="",MEDIAN(SalesTbl[Discount]),H533)</f>
        <v>0.18</v>
      </c>
      <c r="M533">
        <f>IF(G533="",MEDIAN(SalesTbl[Unit_Price]),G533)</f>
        <v>926.85</v>
      </c>
      <c r="N533">
        <f>IF(F533="",MEDIAN(SalesTbl[Quantity]),F533)</f>
        <v>3</v>
      </c>
    </row>
    <row r="534" spans="1:14" x14ac:dyDescent="0.3">
      <c r="A534" t="s">
        <v>2358</v>
      </c>
      <c r="B534" s="2">
        <v>45447</v>
      </c>
      <c r="C534" t="s">
        <v>568</v>
      </c>
      <c r="D534" t="s">
        <v>1568</v>
      </c>
      <c r="E534" t="s">
        <v>1799</v>
      </c>
      <c r="F534">
        <v>1</v>
      </c>
      <c r="G534">
        <v>874.59</v>
      </c>
      <c r="H534">
        <v>0.28999999999999998</v>
      </c>
      <c r="I534" t="s">
        <v>1826</v>
      </c>
      <c r="J534">
        <v>620.95889999999997</v>
      </c>
      <c r="K534">
        <f>IF(J534="",MEDIAN(SalesTbl[Total_Amount]),J534)</f>
        <v>620.95889999999997</v>
      </c>
      <c r="L534">
        <f>IF(H534="",MEDIAN(SalesTbl[Discount]),H534)</f>
        <v>0.28999999999999998</v>
      </c>
      <c r="M534">
        <f>IF(G534="",MEDIAN(SalesTbl[Unit_Price]),G534)</f>
        <v>874.59</v>
      </c>
      <c r="N534">
        <f>IF(F534="",MEDIAN(SalesTbl[Quantity]),F534)</f>
        <v>1</v>
      </c>
    </row>
    <row r="535" spans="1:14" x14ac:dyDescent="0.3">
      <c r="A535" t="s">
        <v>2359</v>
      </c>
      <c r="B535" s="2">
        <v>45578</v>
      </c>
      <c r="C535" t="s">
        <v>1023</v>
      </c>
      <c r="D535" t="s">
        <v>1578</v>
      </c>
      <c r="E535" t="s">
        <v>1757</v>
      </c>
      <c r="F535">
        <v>4</v>
      </c>
      <c r="G535">
        <v>479.11</v>
      </c>
      <c r="H535">
        <v>0.24</v>
      </c>
      <c r="I535" t="s">
        <v>1826</v>
      </c>
      <c r="J535">
        <v>1456.4944</v>
      </c>
      <c r="K535">
        <f>IF(J535="",MEDIAN(SalesTbl[Total_Amount]),J535)</f>
        <v>1456.4944</v>
      </c>
      <c r="L535">
        <f>IF(H535="",MEDIAN(SalesTbl[Discount]),H535)</f>
        <v>0.24</v>
      </c>
      <c r="M535">
        <f>IF(G535="",MEDIAN(SalesTbl[Unit_Price]),G535)</f>
        <v>479.11</v>
      </c>
      <c r="N535">
        <f>IF(F535="",MEDIAN(SalesTbl[Quantity]),F535)</f>
        <v>4</v>
      </c>
    </row>
    <row r="536" spans="1:14" x14ac:dyDescent="0.3">
      <c r="A536" t="s">
        <v>2360</v>
      </c>
      <c r="B536" s="2">
        <v>45697</v>
      </c>
      <c r="C536" t="s">
        <v>657</v>
      </c>
      <c r="D536" t="s">
        <v>1612</v>
      </c>
      <c r="E536" t="s">
        <v>1807</v>
      </c>
      <c r="F536">
        <v>3</v>
      </c>
      <c r="G536">
        <v>182.91</v>
      </c>
      <c r="H536">
        <v>0.28999999999999998</v>
      </c>
      <c r="I536" t="s">
        <v>1824</v>
      </c>
      <c r="J536">
        <v>389.59829999999999</v>
      </c>
      <c r="K536">
        <f>IF(J536="",MEDIAN(SalesTbl[Total_Amount]),J536)</f>
        <v>389.59829999999999</v>
      </c>
      <c r="L536">
        <f>IF(H536="",MEDIAN(SalesTbl[Discount]),H536)</f>
        <v>0.28999999999999998</v>
      </c>
      <c r="M536">
        <f>IF(G536="",MEDIAN(SalesTbl[Unit_Price]),G536)</f>
        <v>182.91</v>
      </c>
      <c r="N536">
        <f>IF(F536="",MEDIAN(SalesTbl[Quantity]),F536)</f>
        <v>3</v>
      </c>
    </row>
    <row r="537" spans="1:14" x14ac:dyDescent="0.3">
      <c r="A537" t="s">
        <v>2361</v>
      </c>
      <c r="B537" s="2">
        <v>45281</v>
      </c>
      <c r="C537" t="s">
        <v>130</v>
      </c>
      <c r="D537" t="s">
        <v>1616</v>
      </c>
      <c r="E537" t="s">
        <v>1773</v>
      </c>
      <c r="F537">
        <v>4</v>
      </c>
      <c r="G537">
        <v>745.51</v>
      </c>
      <c r="H537">
        <v>0.05</v>
      </c>
      <c r="I537" t="s">
        <v>1824</v>
      </c>
      <c r="J537">
        <v>2832.9380000000001</v>
      </c>
      <c r="K537">
        <f>IF(J537="",MEDIAN(SalesTbl[Total_Amount]),J537)</f>
        <v>2832.9380000000001</v>
      </c>
      <c r="L537">
        <f>IF(H537="",MEDIAN(SalesTbl[Discount]),H537)</f>
        <v>0.05</v>
      </c>
      <c r="M537">
        <f>IF(G537="",MEDIAN(SalesTbl[Unit_Price]),G537)</f>
        <v>745.51</v>
      </c>
      <c r="N537">
        <f>IF(F537="",MEDIAN(SalesTbl[Quantity]),F537)</f>
        <v>4</v>
      </c>
    </row>
    <row r="538" spans="1:14" x14ac:dyDescent="0.3">
      <c r="A538" t="s">
        <v>2362</v>
      </c>
      <c r="B538" s="2">
        <v>45855</v>
      </c>
      <c r="C538" t="s">
        <v>990</v>
      </c>
      <c r="D538" t="s">
        <v>1724</v>
      </c>
      <c r="E538" t="s">
        <v>1801</v>
      </c>
      <c r="F538">
        <v>3</v>
      </c>
      <c r="G538">
        <v>920.61</v>
      </c>
      <c r="H538">
        <v>0.04</v>
      </c>
      <c r="I538" t="s">
        <v>1824</v>
      </c>
      <c r="J538">
        <v>2651.3568</v>
      </c>
      <c r="K538">
        <f>IF(J538="",MEDIAN(SalesTbl[Total_Amount]),J538)</f>
        <v>2651.3568</v>
      </c>
      <c r="L538">
        <f>IF(H538="",MEDIAN(SalesTbl[Discount]),H538)</f>
        <v>0.04</v>
      </c>
      <c r="M538">
        <f>IF(G538="",MEDIAN(SalesTbl[Unit_Price]),G538)</f>
        <v>920.61</v>
      </c>
      <c r="N538">
        <f>IF(F538="",MEDIAN(SalesTbl[Quantity]),F538)</f>
        <v>3</v>
      </c>
    </row>
    <row r="539" spans="1:14" x14ac:dyDescent="0.3">
      <c r="A539" t="s">
        <v>2363</v>
      </c>
      <c r="B539" s="2">
        <v>45793</v>
      </c>
      <c r="C539" t="s">
        <v>815</v>
      </c>
      <c r="D539" t="s">
        <v>1698</v>
      </c>
      <c r="E539" t="s">
        <v>1789</v>
      </c>
      <c r="F539">
        <v>4</v>
      </c>
      <c r="G539">
        <v>659.03</v>
      </c>
      <c r="H539">
        <v>0.15</v>
      </c>
      <c r="I539" t="s">
        <v>1824</v>
      </c>
      <c r="J539">
        <v>2240.7020000000002</v>
      </c>
      <c r="K539">
        <f>IF(J539="",MEDIAN(SalesTbl[Total_Amount]),J539)</f>
        <v>2240.7020000000002</v>
      </c>
      <c r="L539">
        <f>IF(H539="",MEDIAN(SalesTbl[Discount]),H539)</f>
        <v>0.15</v>
      </c>
      <c r="M539">
        <f>IF(G539="",MEDIAN(SalesTbl[Unit_Price]),G539)</f>
        <v>659.03</v>
      </c>
      <c r="N539">
        <f>IF(F539="",MEDIAN(SalesTbl[Quantity]),F539)</f>
        <v>4</v>
      </c>
    </row>
    <row r="540" spans="1:14" x14ac:dyDescent="0.3">
      <c r="A540" t="s">
        <v>2364</v>
      </c>
      <c r="B540" s="2">
        <v>45881</v>
      </c>
      <c r="C540" t="s">
        <v>1211</v>
      </c>
      <c r="D540" t="s">
        <v>1565</v>
      </c>
      <c r="E540" t="s">
        <v>1789</v>
      </c>
      <c r="F540">
        <v>4</v>
      </c>
      <c r="G540">
        <v>386.41</v>
      </c>
      <c r="H540">
        <v>0.13</v>
      </c>
      <c r="I540" t="s">
        <v>1829</v>
      </c>
      <c r="J540">
        <v>1344.7067999999999</v>
      </c>
      <c r="K540">
        <f>IF(J540="",MEDIAN(SalesTbl[Total_Amount]),J540)</f>
        <v>1344.7067999999999</v>
      </c>
      <c r="L540">
        <f>IF(H540="",MEDIAN(SalesTbl[Discount]),H540)</f>
        <v>0.13</v>
      </c>
      <c r="M540">
        <f>IF(G540="",MEDIAN(SalesTbl[Unit_Price]),G540)</f>
        <v>386.41</v>
      </c>
      <c r="N540">
        <f>IF(F540="",MEDIAN(SalesTbl[Quantity]),F540)</f>
        <v>4</v>
      </c>
    </row>
    <row r="541" spans="1:14" x14ac:dyDescent="0.3">
      <c r="A541" t="s">
        <v>2365</v>
      </c>
      <c r="B541" s="2">
        <v>45890</v>
      </c>
      <c r="C541" t="s">
        <v>202</v>
      </c>
      <c r="D541" t="s">
        <v>1736</v>
      </c>
      <c r="E541" t="s">
        <v>1792</v>
      </c>
      <c r="F541">
        <v>3</v>
      </c>
      <c r="G541">
        <v>265.89</v>
      </c>
      <c r="H541">
        <v>0.08</v>
      </c>
      <c r="I541" t="s">
        <v>1829</v>
      </c>
      <c r="J541">
        <v>733.85640000000001</v>
      </c>
      <c r="K541">
        <f>IF(J541="",MEDIAN(SalesTbl[Total_Amount]),J541)</f>
        <v>733.85640000000001</v>
      </c>
      <c r="L541">
        <f>IF(H541="",MEDIAN(SalesTbl[Discount]),H541)</f>
        <v>0.08</v>
      </c>
      <c r="M541">
        <f>IF(G541="",MEDIAN(SalesTbl[Unit_Price]),G541)</f>
        <v>265.89</v>
      </c>
      <c r="N541">
        <f>IF(F541="",MEDIAN(SalesTbl[Quantity]),F541)</f>
        <v>3</v>
      </c>
    </row>
    <row r="542" spans="1:14" x14ac:dyDescent="0.3">
      <c r="A542" t="s">
        <v>2366</v>
      </c>
      <c r="B542" s="2">
        <v>45251</v>
      </c>
      <c r="C542" t="s">
        <v>755</v>
      </c>
      <c r="D542" t="s">
        <v>1608</v>
      </c>
      <c r="E542" t="s">
        <v>1804</v>
      </c>
      <c r="F542">
        <v>1</v>
      </c>
      <c r="G542">
        <v>703.16</v>
      </c>
      <c r="H542">
        <v>0.28999999999999998</v>
      </c>
      <c r="I542" t="s">
        <v>1824</v>
      </c>
      <c r="J542">
        <v>499.24360000000001</v>
      </c>
      <c r="K542">
        <f>IF(J542="",MEDIAN(SalesTbl[Total_Amount]),J542)</f>
        <v>499.24360000000001</v>
      </c>
      <c r="L542">
        <f>IF(H542="",MEDIAN(SalesTbl[Discount]),H542)</f>
        <v>0.28999999999999998</v>
      </c>
      <c r="M542">
        <f>IF(G542="",MEDIAN(SalesTbl[Unit_Price]),G542)</f>
        <v>703.16</v>
      </c>
      <c r="N542">
        <f>IF(F542="",MEDIAN(SalesTbl[Quantity]),F542)</f>
        <v>1</v>
      </c>
    </row>
    <row r="543" spans="1:14" x14ac:dyDescent="0.3">
      <c r="A543" t="s">
        <v>2367</v>
      </c>
      <c r="B543" s="2">
        <v>45695</v>
      </c>
      <c r="C543" t="s">
        <v>1513</v>
      </c>
      <c r="D543" t="s">
        <v>1742</v>
      </c>
      <c r="E543" t="s">
        <v>1797</v>
      </c>
      <c r="F543">
        <v>2</v>
      </c>
      <c r="G543">
        <v>394.5</v>
      </c>
      <c r="H543">
        <v>0.28999999999999998</v>
      </c>
      <c r="I543" t="s">
        <v>1829</v>
      </c>
      <c r="J543">
        <v>560.18999999999994</v>
      </c>
      <c r="K543">
        <f>IF(J543="",MEDIAN(SalesTbl[Total_Amount]),J543)</f>
        <v>560.18999999999994</v>
      </c>
      <c r="L543">
        <f>IF(H543="",MEDIAN(SalesTbl[Discount]),H543)</f>
        <v>0.28999999999999998</v>
      </c>
      <c r="M543">
        <f>IF(G543="",MEDIAN(SalesTbl[Unit_Price]),G543)</f>
        <v>394.5</v>
      </c>
      <c r="N543">
        <f>IF(F543="",MEDIAN(SalesTbl[Quantity]),F543)</f>
        <v>2</v>
      </c>
    </row>
    <row r="544" spans="1:14" x14ac:dyDescent="0.3">
      <c r="A544" t="s">
        <v>2368</v>
      </c>
      <c r="B544" s="2">
        <v>45287</v>
      </c>
      <c r="C544" t="s">
        <v>666</v>
      </c>
      <c r="D544" t="s">
        <v>1742</v>
      </c>
      <c r="E544" t="s">
        <v>1779</v>
      </c>
      <c r="F544">
        <v>3</v>
      </c>
      <c r="G544">
        <v>411.25</v>
      </c>
      <c r="H544">
        <v>0.05</v>
      </c>
      <c r="I544" t="s">
        <v>1824</v>
      </c>
      <c r="J544">
        <v>1172.0625</v>
      </c>
      <c r="K544">
        <f>IF(J544="",MEDIAN(SalesTbl[Total_Amount]),J544)</f>
        <v>1172.0625</v>
      </c>
      <c r="L544">
        <f>IF(H544="",MEDIAN(SalesTbl[Discount]),H544)</f>
        <v>0.05</v>
      </c>
      <c r="M544">
        <f>IF(G544="",MEDIAN(SalesTbl[Unit_Price]),G544)</f>
        <v>411.25</v>
      </c>
      <c r="N544">
        <f>IF(F544="",MEDIAN(SalesTbl[Quantity]),F544)</f>
        <v>3</v>
      </c>
    </row>
    <row r="545" spans="1:14" x14ac:dyDescent="0.3">
      <c r="A545" t="s">
        <v>2369</v>
      </c>
      <c r="B545" s="2">
        <v>45711</v>
      </c>
      <c r="C545" t="s">
        <v>1047</v>
      </c>
      <c r="D545" t="s">
        <v>1602</v>
      </c>
      <c r="E545" t="s">
        <v>1799</v>
      </c>
      <c r="F545">
        <v>4</v>
      </c>
      <c r="G545">
        <v>757.71</v>
      </c>
      <c r="H545">
        <v>0.26</v>
      </c>
      <c r="I545" t="s">
        <v>1829</v>
      </c>
      <c r="J545">
        <v>2242.8216000000002</v>
      </c>
      <c r="K545">
        <f>IF(J545="",MEDIAN(SalesTbl[Total_Amount]),J545)</f>
        <v>2242.8216000000002</v>
      </c>
      <c r="L545">
        <f>IF(H545="",MEDIAN(SalesTbl[Discount]),H545)</f>
        <v>0.26</v>
      </c>
      <c r="M545">
        <f>IF(G545="",MEDIAN(SalesTbl[Unit_Price]),G545)</f>
        <v>757.71</v>
      </c>
      <c r="N545">
        <f>IF(F545="",MEDIAN(SalesTbl[Quantity]),F545)</f>
        <v>4</v>
      </c>
    </row>
    <row r="546" spans="1:14" x14ac:dyDescent="0.3">
      <c r="A546" t="s">
        <v>2370</v>
      </c>
      <c r="B546" s="2">
        <v>45842</v>
      </c>
      <c r="C546" t="s">
        <v>553</v>
      </c>
      <c r="D546" t="s">
        <v>1736</v>
      </c>
      <c r="E546" t="s">
        <v>1769</v>
      </c>
      <c r="F546">
        <v>1</v>
      </c>
      <c r="G546">
        <v>647.86</v>
      </c>
      <c r="H546">
        <v>0.05</v>
      </c>
      <c r="I546" t="s">
        <v>1829</v>
      </c>
      <c r="J546">
        <v>615.46699999999998</v>
      </c>
      <c r="K546">
        <f>IF(J546="",MEDIAN(SalesTbl[Total_Amount]),J546)</f>
        <v>615.46699999999998</v>
      </c>
      <c r="L546">
        <f>IF(H546="",MEDIAN(SalesTbl[Discount]),H546)</f>
        <v>0.05</v>
      </c>
      <c r="M546">
        <f>IF(G546="",MEDIAN(SalesTbl[Unit_Price]),G546)</f>
        <v>647.86</v>
      </c>
      <c r="N546">
        <f>IF(F546="",MEDIAN(SalesTbl[Quantity]),F546)</f>
        <v>1</v>
      </c>
    </row>
    <row r="547" spans="1:14" x14ac:dyDescent="0.3">
      <c r="A547" t="s">
        <v>2371</v>
      </c>
      <c r="B547" s="2">
        <v>45255</v>
      </c>
      <c r="C547" t="s">
        <v>366</v>
      </c>
      <c r="D547" t="s">
        <v>1672</v>
      </c>
      <c r="E547" t="s">
        <v>1769</v>
      </c>
      <c r="F547">
        <v>3</v>
      </c>
      <c r="G547">
        <v>392.65</v>
      </c>
      <c r="H547">
        <v>0.17</v>
      </c>
      <c r="I547" t="s">
        <v>1826</v>
      </c>
      <c r="J547">
        <v>977.69849999999985</v>
      </c>
      <c r="K547">
        <f>IF(J547="",MEDIAN(SalesTbl[Total_Amount]),J547)</f>
        <v>977.69849999999985</v>
      </c>
      <c r="L547">
        <f>IF(H547="",MEDIAN(SalesTbl[Discount]),H547)</f>
        <v>0.17</v>
      </c>
      <c r="M547">
        <f>IF(G547="",MEDIAN(SalesTbl[Unit_Price]),G547)</f>
        <v>392.65</v>
      </c>
      <c r="N547">
        <f>IF(F547="",MEDIAN(SalesTbl[Quantity]),F547)</f>
        <v>3</v>
      </c>
    </row>
    <row r="548" spans="1:14" x14ac:dyDescent="0.3">
      <c r="A548" t="s">
        <v>2372</v>
      </c>
      <c r="B548" s="2">
        <v>45695</v>
      </c>
      <c r="C548" t="s">
        <v>1181</v>
      </c>
      <c r="D548" t="s">
        <v>1696</v>
      </c>
      <c r="E548" t="s">
        <v>1794</v>
      </c>
      <c r="F548">
        <v>3</v>
      </c>
      <c r="G548">
        <v>322.94</v>
      </c>
      <c r="H548">
        <v>0.01</v>
      </c>
      <c r="I548" t="s">
        <v>1824</v>
      </c>
      <c r="J548">
        <v>959.13179999999988</v>
      </c>
      <c r="K548">
        <f>IF(J548="",MEDIAN(SalesTbl[Total_Amount]),J548)</f>
        <v>959.13179999999988</v>
      </c>
      <c r="L548">
        <f>IF(H548="",MEDIAN(SalesTbl[Discount]),H548)</f>
        <v>0.01</v>
      </c>
      <c r="M548">
        <f>IF(G548="",MEDIAN(SalesTbl[Unit_Price]),G548)</f>
        <v>322.94</v>
      </c>
      <c r="N548">
        <f>IF(F548="",MEDIAN(SalesTbl[Quantity]),F548)</f>
        <v>3</v>
      </c>
    </row>
    <row r="549" spans="1:14" x14ac:dyDescent="0.3">
      <c r="A549" t="s">
        <v>2373</v>
      </c>
      <c r="B549" s="2">
        <v>45281</v>
      </c>
      <c r="C549" t="s">
        <v>178</v>
      </c>
      <c r="D549" t="s">
        <v>1714</v>
      </c>
      <c r="E549" t="s">
        <v>1752</v>
      </c>
      <c r="F549">
        <v>1</v>
      </c>
      <c r="G549">
        <v>92.83</v>
      </c>
      <c r="H549">
        <v>0.26</v>
      </c>
      <c r="I549" t="s">
        <v>1826</v>
      </c>
      <c r="J549">
        <v>68.694199999999995</v>
      </c>
      <c r="K549">
        <f>IF(J549="",MEDIAN(SalesTbl[Total_Amount]),J549)</f>
        <v>68.694199999999995</v>
      </c>
      <c r="L549">
        <f>IF(H549="",MEDIAN(SalesTbl[Discount]),H549)</f>
        <v>0.26</v>
      </c>
      <c r="M549">
        <f>IF(G549="",MEDIAN(SalesTbl[Unit_Price]),G549)</f>
        <v>92.83</v>
      </c>
      <c r="N549">
        <f>IF(F549="",MEDIAN(SalesTbl[Quantity]),F549)</f>
        <v>1</v>
      </c>
    </row>
    <row r="550" spans="1:14" x14ac:dyDescent="0.3">
      <c r="A550" t="s">
        <v>2374</v>
      </c>
      <c r="B550" s="2">
        <v>45295</v>
      </c>
      <c r="C550" t="s">
        <v>425</v>
      </c>
      <c r="D550" t="s">
        <v>1562</v>
      </c>
      <c r="E550" t="s">
        <v>1766</v>
      </c>
      <c r="F550">
        <v>4</v>
      </c>
      <c r="G550">
        <v>432.29</v>
      </c>
      <c r="H550">
        <v>0.16</v>
      </c>
      <c r="I550" t="s">
        <v>1829</v>
      </c>
      <c r="J550">
        <v>1452.4944</v>
      </c>
      <c r="K550">
        <f>IF(J550="",MEDIAN(SalesTbl[Total_Amount]),J550)</f>
        <v>1452.4944</v>
      </c>
      <c r="L550">
        <f>IF(H550="",MEDIAN(SalesTbl[Discount]),H550)</f>
        <v>0.16</v>
      </c>
      <c r="M550">
        <f>IF(G550="",MEDIAN(SalesTbl[Unit_Price]),G550)</f>
        <v>432.29</v>
      </c>
      <c r="N550">
        <f>IF(F550="",MEDIAN(SalesTbl[Quantity]),F550)</f>
        <v>4</v>
      </c>
    </row>
    <row r="551" spans="1:14" x14ac:dyDescent="0.3">
      <c r="A551" t="s">
        <v>2375</v>
      </c>
      <c r="B551" s="2">
        <v>45260</v>
      </c>
      <c r="C551" t="s">
        <v>526</v>
      </c>
      <c r="D551" t="s">
        <v>1626</v>
      </c>
      <c r="E551" t="s">
        <v>1797</v>
      </c>
      <c r="F551">
        <v>2</v>
      </c>
      <c r="G551">
        <v>925.78</v>
      </c>
      <c r="H551">
        <v>0.14000000000000001</v>
      </c>
      <c r="I551" t="s">
        <v>1829</v>
      </c>
      <c r="J551">
        <v>1592.3416</v>
      </c>
      <c r="K551">
        <f>IF(J551="",MEDIAN(SalesTbl[Total_Amount]),J551)</f>
        <v>1592.3416</v>
      </c>
      <c r="L551">
        <f>IF(H551="",MEDIAN(SalesTbl[Discount]),H551)</f>
        <v>0.14000000000000001</v>
      </c>
      <c r="M551">
        <f>IF(G551="",MEDIAN(SalesTbl[Unit_Price]),G551)</f>
        <v>925.78</v>
      </c>
      <c r="N551">
        <f>IF(F551="",MEDIAN(SalesTbl[Quantity]),F551)</f>
        <v>2</v>
      </c>
    </row>
    <row r="552" spans="1:14" x14ac:dyDescent="0.3">
      <c r="A552" t="s">
        <v>2376</v>
      </c>
      <c r="B552" s="2">
        <v>45851</v>
      </c>
      <c r="C552" t="s">
        <v>1095</v>
      </c>
      <c r="D552" t="s">
        <v>1598</v>
      </c>
      <c r="E552" t="s">
        <v>1792</v>
      </c>
      <c r="F552">
        <v>2</v>
      </c>
      <c r="G552">
        <v>151.47</v>
      </c>
      <c r="H552">
        <v>0.21</v>
      </c>
      <c r="I552" t="s">
        <v>1826</v>
      </c>
      <c r="J552">
        <v>239.32259999999999</v>
      </c>
      <c r="K552">
        <f>IF(J552="",MEDIAN(SalesTbl[Total_Amount]),J552)</f>
        <v>239.32259999999999</v>
      </c>
      <c r="L552">
        <f>IF(H552="",MEDIAN(SalesTbl[Discount]),H552)</f>
        <v>0.21</v>
      </c>
      <c r="M552">
        <f>IF(G552="",MEDIAN(SalesTbl[Unit_Price]),G552)</f>
        <v>151.47</v>
      </c>
      <c r="N552">
        <f>IF(F552="",MEDIAN(SalesTbl[Quantity]),F552)</f>
        <v>2</v>
      </c>
    </row>
    <row r="553" spans="1:14" x14ac:dyDescent="0.3">
      <c r="A553" t="s">
        <v>2377</v>
      </c>
      <c r="B553" s="2">
        <v>45222</v>
      </c>
      <c r="C553" t="s">
        <v>616</v>
      </c>
      <c r="D553" t="s">
        <v>1582</v>
      </c>
      <c r="E553" t="s">
        <v>1769</v>
      </c>
      <c r="F553">
        <v>1</v>
      </c>
      <c r="G553">
        <v>373.06</v>
      </c>
      <c r="H553">
        <v>0.11</v>
      </c>
      <c r="I553" t="s">
        <v>1826</v>
      </c>
      <c r="J553">
        <v>332.02339999999998</v>
      </c>
      <c r="K553">
        <f>IF(J553="",MEDIAN(SalesTbl[Total_Amount]),J553)</f>
        <v>332.02339999999998</v>
      </c>
      <c r="L553">
        <f>IF(H553="",MEDIAN(SalesTbl[Discount]),H553)</f>
        <v>0.11</v>
      </c>
      <c r="M553">
        <f>IF(G553="",MEDIAN(SalesTbl[Unit_Price]),G553)</f>
        <v>373.06</v>
      </c>
      <c r="N553">
        <f>IF(F553="",MEDIAN(SalesTbl[Quantity]),F553)</f>
        <v>1</v>
      </c>
    </row>
    <row r="554" spans="1:14" x14ac:dyDescent="0.3">
      <c r="A554" t="s">
        <v>2378</v>
      </c>
      <c r="B554" s="2">
        <v>45940</v>
      </c>
      <c r="C554" t="s">
        <v>114</v>
      </c>
      <c r="D554" t="s">
        <v>1584</v>
      </c>
      <c r="E554" t="s">
        <v>1801</v>
      </c>
      <c r="F554">
        <v>1</v>
      </c>
      <c r="G554">
        <v>124.98</v>
      </c>
      <c r="H554">
        <v>7.0000000000000007E-2</v>
      </c>
      <c r="I554" t="s">
        <v>1829</v>
      </c>
      <c r="J554">
        <v>116.23139999999999</v>
      </c>
      <c r="K554">
        <f>IF(J554="",MEDIAN(SalesTbl[Total_Amount]),J554)</f>
        <v>116.23139999999999</v>
      </c>
      <c r="L554">
        <f>IF(H554="",MEDIAN(SalesTbl[Discount]),H554)</f>
        <v>7.0000000000000007E-2</v>
      </c>
      <c r="M554">
        <f>IF(G554="",MEDIAN(SalesTbl[Unit_Price]),G554)</f>
        <v>124.98</v>
      </c>
      <c r="N554">
        <f>IF(F554="",MEDIAN(SalesTbl[Quantity]),F554)</f>
        <v>1</v>
      </c>
    </row>
    <row r="555" spans="1:14" x14ac:dyDescent="0.3">
      <c r="A555" t="s">
        <v>2379</v>
      </c>
      <c r="B555" s="2">
        <v>45822</v>
      </c>
      <c r="C555" t="s">
        <v>214</v>
      </c>
      <c r="D555" t="s">
        <v>1694</v>
      </c>
      <c r="E555" t="s">
        <v>1813</v>
      </c>
      <c r="F555">
        <v>4</v>
      </c>
      <c r="G555">
        <v>221.49</v>
      </c>
      <c r="H555">
        <v>0.26</v>
      </c>
      <c r="I555" t="s">
        <v>1826</v>
      </c>
      <c r="J555">
        <v>655.61040000000003</v>
      </c>
      <c r="K555">
        <f>IF(J555="",MEDIAN(SalesTbl[Total_Amount]),J555)</f>
        <v>655.61040000000003</v>
      </c>
      <c r="L555">
        <f>IF(H555="",MEDIAN(SalesTbl[Discount]),H555)</f>
        <v>0.26</v>
      </c>
      <c r="M555">
        <f>IF(G555="",MEDIAN(SalesTbl[Unit_Price]),G555)</f>
        <v>221.49</v>
      </c>
      <c r="N555">
        <f>IF(F555="",MEDIAN(SalesTbl[Quantity]),F555)</f>
        <v>4</v>
      </c>
    </row>
    <row r="556" spans="1:14" x14ac:dyDescent="0.3">
      <c r="A556" t="s">
        <v>2380</v>
      </c>
      <c r="B556" s="2">
        <v>45752</v>
      </c>
      <c r="C556" t="s">
        <v>860</v>
      </c>
      <c r="D556" t="s">
        <v>1570</v>
      </c>
      <c r="E556" t="s">
        <v>1752</v>
      </c>
      <c r="F556">
        <v>1</v>
      </c>
      <c r="G556">
        <v>362.93</v>
      </c>
      <c r="H556">
        <v>0.27</v>
      </c>
      <c r="I556" t="s">
        <v>1824</v>
      </c>
      <c r="J556">
        <v>264.93889999999999</v>
      </c>
      <c r="K556">
        <f>IF(J556="",MEDIAN(SalesTbl[Total_Amount]),J556)</f>
        <v>264.93889999999999</v>
      </c>
      <c r="L556">
        <f>IF(H556="",MEDIAN(SalesTbl[Discount]),H556)</f>
        <v>0.27</v>
      </c>
      <c r="M556">
        <f>IF(G556="",MEDIAN(SalesTbl[Unit_Price]),G556)</f>
        <v>362.93</v>
      </c>
      <c r="N556">
        <f>IF(F556="",MEDIAN(SalesTbl[Quantity]),F556)</f>
        <v>1</v>
      </c>
    </row>
    <row r="557" spans="1:14" x14ac:dyDescent="0.3">
      <c r="A557" t="s">
        <v>2381</v>
      </c>
      <c r="B557" s="2">
        <v>45677</v>
      </c>
      <c r="C557" t="s">
        <v>884</v>
      </c>
      <c r="D557" t="s">
        <v>1740</v>
      </c>
      <c r="E557" t="s">
        <v>1799</v>
      </c>
      <c r="F557">
        <v>3</v>
      </c>
      <c r="G557">
        <v>950.83</v>
      </c>
      <c r="H557">
        <v>0.06</v>
      </c>
      <c r="I557" t="s">
        <v>1826</v>
      </c>
      <c r="J557">
        <v>2681.3406</v>
      </c>
      <c r="K557">
        <f>IF(J557="",MEDIAN(SalesTbl[Total_Amount]),J557)</f>
        <v>2681.3406</v>
      </c>
      <c r="L557">
        <f>IF(H557="",MEDIAN(SalesTbl[Discount]),H557)</f>
        <v>0.06</v>
      </c>
      <c r="M557">
        <f>IF(G557="",MEDIAN(SalesTbl[Unit_Price]),G557)</f>
        <v>950.83</v>
      </c>
      <c r="N557">
        <f>IF(F557="",MEDIAN(SalesTbl[Quantity]),F557)</f>
        <v>3</v>
      </c>
    </row>
    <row r="558" spans="1:14" x14ac:dyDescent="0.3">
      <c r="A558" t="s">
        <v>2382</v>
      </c>
      <c r="B558" s="2">
        <v>45253</v>
      </c>
      <c r="C558" t="s">
        <v>314</v>
      </c>
      <c r="D558" t="s">
        <v>1658</v>
      </c>
      <c r="E558" t="s">
        <v>1757</v>
      </c>
      <c r="F558">
        <v>1</v>
      </c>
      <c r="G558">
        <v>172.04</v>
      </c>
      <c r="H558">
        <v>0.04</v>
      </c>
      <c r="I558" t="s">
        <v>1826</v>
      </c>
      <c r="J558">
        <v>165.1584</v>
      </c>
      <c r="K558">
        <f>IF(J558="",MEDIAN(SalesTbl[Total_Amount]),J558)</f>
        <v>165.1584</v>
      </c>
      <c r="L558">
        <f>IF(H558="",MEDIAN(SalesTbl[Discount]),H558)</f>
        <v>0.04</v>
      </c>
      <c r="M558">
        <f>IF(G558="",MEDIAN(SalesTbl[Unit_Price]),G558)</f>
        <v>172.04</v>
      </c>
      <c r="N558">
        <f>IF(F558="",MEDIAN(SalesTbl[Quantity]),F558)</f>
        <v>1</v>
      </c>
    </row>
    <row r="559" spans="1:14" x14ac:dyDescent="0.3">
      <c r="A559" t="s">
        <v>2383</v>
      </c>
      <c r="B559" s="2">
        <v>45389</v>
      </c>
      <c r="C559" t="s">
        <v>230</v>
      </c>
      <c r="D559" t="s">
        <v>1702</v>
      </c>
      <c r="E559" t="s">
        <v>1797</v>
      </c>
      <c r="F559">
        <v>3</v>
      </c>
      <c r="G559">
        <v>865.96</v>
      </c>
      <c r="H559">
        <v>0.12</v>
      </c>
      <c r="I559" t="s">
        <v>1826</v>
      </c>
      <c r="J559">
        <v>2286.1343999999999</v>
      </c>
      <c r="K559">
        <f>IF(J559="",MEDIAN(SalesTbl[Total_Amount]),J559)</f>
        <v>2286.1343999999999</v>
      </c>
      <c r="L559">
        <f>IF(H559="",MEDIAN(SalesTbl[Discount]),H559)</f>
        <v>0.12</v>
      </c>
      <c r="M559">
        <f>IF(G559="",MEDIAN(SalesTbl[Unit_Price]),G559)</f>
        <v>865.96</v>
      </c>
      <c r="N559">
        <f>IF(F559="",MEDIAN(SalesTbl[Quantity]),F559)</f>
        <v>3</v>
      </c>
    </row>
    <row r="560" spans="1:14" x14ac:dyDescent="0.3">
      <c r="A560" t="s">
        <v>2384</v>
      </c>
      <c r="B560" s="2">
        <v>45840</v>
      </c>
      <c r="C560" t="s">
        <v>372</v>
      </c>
      <c r="D560" t="s">
        <v>1586</v>
      </c>
      <c r="E560" t="s">
        <v>1757</v>
      </c>
      <c r="F560">
        <v>3</v>
      </c>
      <c r="G560">
        <v>79.95</v>
      </c>
      <c r="H560">
        <v>0.2</v>
      </c>
      <c r="I560" t="s">
        <v>1829</v>
      </c>
      <c r="J560">
        <v>191.88</v>
      </c>
      <c r="K560">
        <f>IF(J560="",MEDIAN(SalesTbl[Total_Amount]),J560)</f>
        <v>191.88</v>
      </c>
      <c r="L560">
        <f>IF(H560="",MEDIAN(SalesTbl[Discount]),H560)</f>
        <v>0.2</v>
      </c>
      <c r="M560">
        <f>IF(G560="",MEDIAN(SalesTbl[Unit_Price]),G560)</f>
        <v>79.95</v>
      </c>
      <c r="N560">
        <f>IF(F560="",MEDIAN(SalesTbl[Quantity]),F560)</f>
        <v>3</v>
      </c>
    </row>
    <row r="561" spans="1:14" x14ac:dyDescent="0.3">
      <c r="A561" t="s">
        <v>2385</v>
      </c>
      <c r="B561" s="2">
        <v>45256</v>
      </c>
      <c r="C561" t="s">
        <v>1214</v>
      </c>
      <c r="D561" t="s">
        <v>1600</v>
      </c>
      <c r="E561" t="s">
        <v>1779</v>
      </c>
      <c r="F561">
        <v>1</v>
      </c>
      <c r="G561">
        <v>566.5</v>
      </c>
      <c r="H561">
        <v>0.25</v>
      </c>
      <c r="I561" t="s">
        <v>1829</v>
      </c>
      <c r="J561">
        <v>424.875</v>
      </c>
      <c r="K561">
        <f>IF(J561="",MEDIAN(SalesTbl[Total_Amount]),J561)</f>
        <v>424.875</v>
      </c>
      <c r="L561">
        <f>IF(H561="",MEDIAN(SalesTbl[Discount]),H561)</f>
        <v>0.25</v>
      </c>
      <c r="M561">
        <f>IF(G561="",MEDIAN(SalesTbl[Unit_Price]),G561)</f>
        <v>566.5</v>
      </c>
      <c r="N561">
        <f>IF(F561="",MEDIAN(SalesTbl[Quantity]),F561)</f>
        <v>1</v>
      </c>
    </row>
    <row r="562" spans="1:14" x14ac:dyDescent="0.3">
      <c r="A562" t="s">
        <v>2386</v>
      </c>
      <c r="B562" s="2">
        <v>45326</v>
      </c>
      <c r="C562" t="s">
        <v>619</v>
      </c>
      <c r="D562" t="s">
        <v>1664</v>
      </c>
      <c r="E562" t="s">
        <v>1766</v>
      </c>
      <c r="F562">
        <v>2</v>
      </c>
      <c r="G562">
        <v>250.83</v>
      </c>
      <c r="H562">
        <v>0.15</v>
      </c>
      <c r="I562" t="s">
        <v>1826</v>
      </c>
      <c r="J562">
        <v>426.411</v>
      </c>
      <c r="K562">
        <f>IF(J562="",MEDIAN(SalesTbl[Total_Amount]),J562)</f>
        <v>426.411</v>
      </c>
      <c r="L562">
        <f>IF(H562="",MEDIAN(SalesTbl[Discount]),H562)</f>
        <v>0.15</v>
      </c>
      <c r="M562">
        <f>IF(G562="",MEDIAN(SalesTbl[Unit_Price]),G562)</f>
        <v>250.83</v>
      </c>
      <c r="N562">
        <f>IF(F562="",MEDIAN(SalesTbl[Quantity]),F562)</f>
        <v>2</v>
      </c>
    </row>
    <row r="563" spans="1:14" x14ac:dyDescent="0.3">
      <c r="A563" t="s">
        <v>2387</v>
      </c>
      <c r="B563" s="2">
        <v>45459</v>
      </c>
      <c r="C563" t="s">
        <v>601</v>
      </c>
      <c r="D563" t="s">
        <v>1690</v>
      </c>
      <c r="E563" t="s">
        <v>1757</v>
      </c>
      <c r="F563">
        <v>1</v>
      </c>
      <c r="G563">
        <v>888.05</v>
      </c>
      <c r="H563">
        <v>0.2</v>
      </c>
      <c r="I563" t="s">
        <v>1826</v>
      </c>
      <c r="J563">
        <v>710.44</v>
      </c>
      <c r="K563">
        <f>IF(J563="",MEDIAN(SalesTbl[Total_Amount]),J563)</f>
        <v>710.44</v>
      </c>
      <c r="L563">
        <f>IF(H563="",MEDIAN(SalesTbl[Discount]),H563)</f>
        <v>0.2</v>
      </c>
      <c r="M563">
        <f>IF(G563="",MEDIAN(SalesTbl[Unit_Price]),G563)</f>
        <v>888.05</v>
      </c>
      <c r="N563">
        <f>IF(F563="",MEDIAN(SalesTbl[Quantity]),F563)</f>
        <v>1</v>
      </c>
    </row>
    <row r="564" spans="1:14" x14ac:dyDescent="0.3">
      <c r="A564" t="s">
        <v>2388</v>
      </c>
      <c r="B564" s="2">
        <v>45715</v>
      </c>
      <c r="C564" t="s">
        <v>110</v>
      </c>
      <c r="D564" t="s">
        <v>1626</v>
      </c>
      <c r="E564" t="s">
        <v>1810</v>
      </c>
      <c r="F564">
        <v>2</v>
      </c>
      <c r="G564">
        <v>673.02</v>
      </c>
      <c r="H564">
        <v>0.11</v>
      </c>
      <c r="I564" t="s">
        <v>1826</v>
      </c>
      <c r="J564">
        <v>1197.9756</v>
      </c>
      <c r="K564">
        <f>IF(J564="",MEDIAN(SalesTbl[Total_Amount]),J564)</f>
        <v>1197.9756</v>
      </c>
      <c r="L564">
        <f>IF(H564="",MEDIAN(SalesTbl[Discount]),H564)</f>
        <v>0.11</v>
      </c>
      <c r="M564">
        <f>IF(G564="",MEDIAN(SalesTbl[Unit_Price]),G564)</f>
        <v>673.02</v>
      </c>
      <c r="N564">
        <f>IF(F564="",MEDIAN(SalesTbl[Quantity]),F564)</f>
        <v>2</v>
      </c>
    </row>
    <row r="565" spans="1:14" x14ac:dyDescent="0.3">
      <c r="A565" t="s">
        <v>2389</v>
      </c>
      <c r="B565" s="2">
        <v>45223</v>
      </c>
      <c r="C565" t="s">
        <v>55</v>
      </c>
      <c r="D565" t="s">
        <v>1676</v>
      </c>
      <c r="E565" t="s">
        <v>1766</v>
      </c>
      <c r="F565">
        <v>2</v>
      </c>
      <c r="G565">
        <v>492.62</v>
      </c>
      <c r="H565">
        <v>0.26</v>
      </c>
      <c r="I565" t="s">
        <v>1829</v>
      </c>
      <c r="J565">
        <v>729.07759999999996</v>
      </c>
      <c r="K565">
        <f>IF(J565="",MEDIAN(SalesTbl[Total_Amount]),J565)</f>
        <v>729.07759999999996</v>
      </c>
      <c r="L565">
        <f>IF(H565="",MEDIAN(SalesTbl[Discount]),H565)</f>
        <v>0.26</v>
      </c>
      <c r="M565">
        <f>IF(G565="",MEDIAN(SalesTbl[Unit_Price]),G565)</f>
        <v>492.62</v>
      </c>
      <c r="N565">
        <f>IF(F565="",MEDIAN(SalesTbl[Quantity]),F565)</f>
        <v>2</v>
      </c>
    </row>
    <row r="566" spans="1:14" x14ac:dyDescent="0.3">
      <c r="A566" t="s">
        <v>2390</v>
      </c>
      <c r="B566" s="2">
        <v>45507</v>
      </c>
      <c r="C566" t="s">
        <v>1397</v>
      </c>
      <c r="D566" t="s">
        <v>1718</v>
      </c>
      <c r="E566" t="s">
        <v>1766</v>
      </c>
      <c r="F566">
        <v>4</v>
      </c>
      <c r="G566">
        <v>986.93</v>
      </c>
      <c r="H566">
        <v>0.01</v>
      </c>
      <c r="I566" t="s">
        <v>1824</v>
      </c>
      <c r="J566">
        <v>3908.2428</v>
      </c>
      <c r="K566">
        <f>IF(J566="",MEDIAN(SalesTbl[Total_Amount]),J566)</f>
        <v>3908.2428</v>
      </c>
      <c r="L566">
        <f>IF(H566="",MEDIAN(SalesTbl[Discount]),H566)</f>
        <v>0.01</v>
      </c>
      <c r="M566">
        <f>IF(G566="",MEDIAN(SalesTbl[Unit_Price]),G566)</f>
        <v>986.93</v>
      </c>
      <c r="N566">
        <f>IF(F566="",MEDIAN(SalesTbl[Quantity]),F566)</f>
        <v>4</v>
      </c>
    </row>
    <row r="567" spans="1:14" x14ac:dyDescent="0.3">
      <c r="A567" t="s">
        <v>2391</v>
      </c>
      <c r="B567" s="2">
        <v>45843</v>
      </c>
      <c r="C567" t="s">
        <v>502</v>
      </c>
      <c r="D567" t="s">
        <v>1592</v>
      </c>
      <c r="E567" t="s">
        <v>1794</v>
      </c>
      <c r="F567">
        <v>4</v>
      </c>
      <c r="G567">
        <v>411.68</v>
      </c>
      <c r="H567">
        <v>0.06</v>
      </c>
      <c r="I567" t="s">
        <v>1826</v>
      </c>
      <c r="J567">
        <v>1547.9168</v>
      </c>
      <c r="K567">
        <f>IF(J567="",MEDIAN(SalesTbl[Total_Amount]),J567)</f>
        <v>1547.9168</v>
      </c>
      <c r="L567">
        <f>IF(H567="",MEDIAN(SalesTbl[Discount]),H567)</f>
        <v>0.06</v>
      </c>
      <c r="M567">
        <f>IF(G567="",MEDIAN(SalesTbl[Unit_Price]),G567)</f>
        <v>411.68</v>
      </c>
      <c r="N567">
        <f>IF(F567="",MEDIAN(SalesTbl[Quantity]),F567)</f>
        <v>4</v>
      </c>
    </row>
    <row r="568" spans="1:14" x14ac:dyDescent="0.3">
      <c r="A568" t="s">
        <v>2392</v>
      </c>
      <c r="B568" s="2">
        <v>45804</v>
      </c>
      <c r="C568" t="s">
        <v>1449</v>
      </c>
      <c r="D568" t="s">
        <v>1620</v>
      </c>
      <c r="E568" t="s">
        <v>1807</v>
      </c>
      <c r="F568">
        <v>2</v>
      </c>
      <c r="G568">
        <v>637.55999999999995</v>
      </c>
      <c r="H568">
        <v>0.05</v>
      </c>
      <c r="I568" t="s">
        <v>1829</v>
      </c>
      <c r="J568">
        <v>1211.364</v>
      </c>
      <c r="K568">
        <f>IF(J568="",MEDIAN(SalesTbl[Total_Amount]),J568)</f>
        <v>1211.364</v>
      </c>
      <c r="L568">
        <f>IF(H568="",MEDIAN(SalesTbl[Discount]),H568)</f>
        <v>0.05</v>
      </c>
      <c r="M568">
        <f>IF(G568="",MEDIAN(SalesTbl[Unit_Price]),G568)</f>
        <v>637.55999999999995</v>
      </c>
      <c r="N568">
        <f>IF(F568="",MEDIAN(SalesTbl[Quantity]),F568)</f>
        <v>2</v>
      </c>
    </row>
    <row r="569" spans="1:14" x14ac:dyDescent="0.3">
      <c r="A569" t="s">
        <v>2393</v>
      </c>
      <c r="B569" s="2">
        <v>45602</v>
      </c>
      <c r="C569" t="s">
        <v>1397</v>
      </c>
      <c r="D569" t="s">
        <v>1574</v>
      </c>
      <c r="E569" t="s">
        <v>1766</v>
      </c>
      <c r="F569">
        <v>3</v>
      </c>
      <c r="G569">
        <v>706.87</v>
      </c>
      <c r="H569">
        <v>0.27</v>
      </c>
      <c r="I569" t="s">
        <v>1824</v>
      </c>
      <c r="J569">
        <v>1548.0453</v>
      </c>
      <c r="K569">
        <f>IF(J569="",MEDIAN(SalesTbl[Total_Amount]),J569)</f>
        <v>1548.0453</v>
      </c>
      <c r="L569">
        <f>IF(H569="",MEDIAN(SalesTbl[Discount]),H569)</f>
        <v>0.27</v>
      </c>
      <c r="M569">
        <f>IF(G569="",MEDIAN(SalesTbl[Unit_Price]),G569)</f>
        <v>706.87</v>
      </c>
      <c r="N569">
        <f>IF(F569="",MEDIAN(SalesTbl[Quantity]),F569)</f>
        <v>3</v>
      </c>
    </row>
    <row r="570" spans="1:14" x14ac:dyDescent="0.3">
      <c r="A570" t="s">
        <v>2394</v>
      </c>
      <c r="B570" s="2">
        <v>45446</v>
      </c>
      <c r="C570" t="s">
        <v>1032</v>
      </c>
      <c r="D570" t="s">
        <v>1578</v>
      </c>
      <c r="E570" t="s">
        <v>1776</v>
      </c>
      <c r="F570">
        <v>2</v>
      </c>
      <c r="G570">
        <v>884.48</v>
      </c>
      <c r="H570">
        <v>0</v>
      </c>
      <c r="I570" t="s">
        <v>1829</v>
      </c>
      <c r="J570">
        <v>1768.96</v>
      </c>
      <c r="K570">
        <f>IF(J570="",MEDIAN(SalesTbl[Total_Amount]),J570)</f>
        <v>1768.96</v>
      </c>
      <c r="L570">
        <f>IF(H570="",MEDIAN(SalesTbl[Discount]),H570)</f>
        <v>0</v>
      </c>
      <c r="M570">
        <f>IF(G570="",MEDIAN(SalesTbl[Unit_Price]),G570)</f>
        <v>884.48</v>
      </c>
      <c r="N570">
        <f>IF(F570="",MEDIAN(SalesTbl[Quantity]),F570)</f>
        <v>2</v>
      </c>
    </row>
    <row r="571" spans="1:14" x14ac:dyDescent="0.3">
      <c r="A571" t="s">
        <v>2395</v>
      </c>
      <c r="B571" s="2">
        <v>45384</v>
      </c>
      <c r="C571" t="s">
        <v>372</v>
      </c>
      <c r="D571" t="s">
        <v>1732</v>
      </c>
      <c r="E571" t="s">
        <v>1769</v>
      </c>
      <c r="F571">
        <v>3</v>
      </c>
      <c r="G571">
        <v>718.23</v>
      </c>
      <c r="H571">
        <v>0.19</v>
      </c>
      <c r="I571" t="s">
        <v>1826</v>
      </c>
      <c r="J571">
        <v>1745.2989</v>
      </c>
      <c r="K571">
        <f>IF(J571="",MEDIAN(SalesTbl[Total_Amount]),J571)</f>
        <v>1745.2989</v>
      </c>
      <c r="L571">
        <f>IF(H571="",MEDIAN(SalesTbl[Discount]),H571)</f>
        <v>0.19</v>
      </c>
      <c r="M571">
        <f>IF(G571="",MEDIAN(SalesTbl[Unit_Price]),G571)</f>
        <v>718.23</v>
      </c>
      <c r="N571">
        <f>IF(F571="",MEDIAN(SalesTbl[Quantity]),F571)</f>
        <v>3</v>
      </c>
    </row>
    <row r="572" spans="1:14" x14ac:dyDescent="0.3">
      <c r="A572" t="s">
        <v>2396</v>
      </c>
      <c r="B572" s="2">
        <v>45348</v>
      </c>
      <c r="C572" t="s">
        <v>1422</v>
      </c>
      <c r="D572" t="s">
        <v>1670</v>
      </c>
      <c r="E572" t="s">
        <v>1776</v>
      </c>
      <c r="F572">
        <v>3</v>
      </c>
      <c r="G572">
        <v>260.45999999999998</v>
      </c>
      <c r="H572">
        <v>0.09</v>
      </c>
      <c r="I572" t="s">
        <v>1824</v>
      </c>
      <c r="J572">
        <v>711.05579999999986</v>
      </c>
      <c r="K572">
        <f>IF(J572="",MEDIAN(SalesTbl[Total_Amount]),J572)</f>
        <v>711.05579999999986</v>
      </c>
      <c r="L572">
        <f>IF(H572="",MEDIAN(SalesTbl[Discount]),H572)</f>
        <v>0.09</v>
      </c>
      <c r="M572">
        <f>IF(G572="",MEDIAN(SalesTbl[Unit_Price]),G572)</f>
        <v>260.45999999999998</v>
      </c>
      <c r="N572">
        <f>IF(F572="",MEDIAN(SalesTbl[Quantity]),F572)</f>
        <v>3</v>
      </c>
    </row>
    <row r="573" spans="1:14" x14ac:dyDescent="0.3">
      <c r="A573" t="s">
        <v>2397</v>
      </c>
      <c r="B573" s="2">
        <v>45688</v>
      </c>
      <c r="C573" t="s">
        <v>902</v>
      </c>
      <c r="D573" t="s">
        <v>1592</v>
      </c>
      <c r="E573" t="s">
        <v>1776</v>
      </c>
      <c r="F573">
        <v>1</v>
      </c>
      <c r="G573">
        <v>747.03</v>
      </c>
      <c r="H573">
        <v>0.01</v>
      </c>
      <c r="I573" t="s">
        <v>1824</v>
      </c>
      <c r="J573">
        <v>739.55970000000002</v>
      </c>
      <c r="K573">
        <f>IF(J573="",MEDIAN(SalesTbl[Total_Amount]),J573)</f>
        <v>739.55970000000002</v>
      </c>
      <c r="L573">
        <f>IF(H573="",MEDIAN(SalesTbl[Discount]),H573)</f>
        <v>0.01</v>
      </c>
      <c r="M573">
        <f>IF(G573="",MEDIAN(SalesTbl[Unit_Price]),G573)</f>
        <v>747.03</v>
      </c>
      <c r="N573">
        <f>IF(F573="",MEDIAN(SalesTbl[Quantity]),F573)</f>
        <v>1</v>
      </c>
    </row>
    <row r="574" spans="1:14" x14ac:dyDescent="0.3">
      <c r="A574" t="s">
        <v>2398</v>
      </c>
      <c r="B574" s="2">
        <v>45249</v>
      </c>
      <c r="C574" t="s">
        <v>157</v>
      </c>
      <c r="D574" t="s">
        <v>1580</v>
      </c>
      <c r="E574" t="s">
        <v>1782</v>
      </c>
      <c r="F574">
        <v>4</v>
      </c>
      <c r="G574">
        <v>700.88</v>
      </c>
      <c r="H574">
        <v>0.23</v>
      </c>
      <c r="I574" t="s">
        <v>1826</v>
      </c>
      <c r="J574">
        <v>2158.7103999999999</v>
      </c>
      <c r="K574">
        <f>IF(J574="",MEDIAN(SalesTbl[Total_Amount]),J574)</f>
        <v>2158.7103999999999</v>
      </c>
      <c r="L574">
        <f>IF(H574="",MEDIAN(SalesTbl[Discount]),H574)</f>
        <v>0.23</v>
      </c>
      <c r="M574">
        <f>IF(G574="",MEDIAN(SalesTbl[Unit_Price]),G574)</f>
        <v>700.88</v>
      </c>
      <c r="N574">
        <f>IF(F574="",MEDIAN(SalesTbl[Quantity]),F574)</f>
        <v>4</v>
      </c>
    </row>
    <row r="575" spans="1:14" x14ac:dyDescent="0.3">
      <c r="A575" t="s">
        <v>2399</v>
      </c>
      <c r="B575" s="2">
        <v>45726</v>
      </c>
      <c r="C575" t="s">
        <v>1193</v>
      </c>
      <c r="D575" t="s">
        <v>1738</v>
      </c>
      <c r="E575" t="s">
        <v>1799</v>
      </c>
      <c r="F575">
        <v>4</v>
      </c>
      <c r="G575">
        <v>20.09</v>
      </c>
      <c r="H575">
        <v>0.16</v>
      </c>
      <c r="I575" t="s">
        <v>1826</v>
      </c>
      <c r="J575">
        <v>67.502399999999994</v>
      </c>
      <c r="K575">
        <f>IF(J575="",MEDIAN(SalesTbl[Total_Amount]),J575)</f>
        <v>67.502399999999994</v>
      </c>
      <c r="L575">
        <f>IF(H575="",MEDIAN(SalesTbl[Discount]),H575)</f>
        <v>0.16</v>
      </c>
      <c r="M575">
        <f>IF(G575="",MEDIAN(SalesTbl[Unit_Price]),G575)</f>
        <v>20.09</v>
      </c>
      <c r="N575">
        <f>IF(F575="",MEDIAN(SalesTbl[Quantity]),F575)</f>
        <v>4</v>
      </c>
    </row>
    <row r="576" spans="1:14" x14ac:dyDescent="0.3">
      <c r="A576" t="s">
        <v>2400</v>
      </c>
      <c r="B576" s="2">
        <v>45283</v>
      </c>
      <c r="C576" t="s">
        <v>1077</v>
      </c>
      <c r="D576" t="s">
        <v>1674</v>
      </c>
      <c r="E576" t="s">
        <v>1779</v>
      </c>
      <c r="F576">
        <v>1</v>
      </c>
      <c r="G576">
        <v>536.67999999999995</v>
      </c>
      <c r="H576">
        <v>0.27</v>
      </c>
      <c r="I576" t="s">
        <v>1824</v>
      </c>
      <c r="J576">
        <v>391.77640000000002</v>
      </c>
      <c r="K576">
        <f>IF(J576="",MEDIAN(SalesTbl[Total_Amount]),J576)</f>
        <v>391.77640000000002</v>
      </c>
      <c r="L576">
        <f>IF(H576="",MEDIAN(SalesTbl[Discount]),H576)</f>
        <v>0.27</v>
      </c>
      <c r="M576">
        <f>IF(G576="",MEDIAN(SalesTbl[Unit_Price]),G576)</f>
        <v>536.67999999999995</v>
      </c>
      <c r="N576">
        <f>IF(F576="",MEDIAN(SalesTbl[Quantity]),F576)</f>
        <v>1</v>
      </c>
    </row>
    <row r="577" spans="1:14" x14ac:dyDescent="0.3">
      <c r="A577" t="s">
        <v>2401</v>
      </c>
      <c r="B577" s="2">
        <v>45353</v>
      </c>
      <c r="C577" t="s">
        <v>761</v>
      </c>
      <c r="D577" t="s">
        <v>1682</v>
      </c>
      <c r="E577" t="s">
        <v>1769</v>
      </c>
      <c r="F577">
        <v>2</v>
      </c>
      <c r="G577">
        <v>132.77000000000001</v>
      </c>
      <c r="H577">
        <v>0.13</v>
      </c>
      <c r="I577" t="s">
        <v>1829</v>
      </c>
      <c r="J577">
        <v>231.0198</v>
      </c>
      <c r="K577">
        <f>IF(J577="",MEDIAN(SalesTbl[Total_Amount]),J577)</f>
        <v>231.0198</v>
      </c>
      <c r="L577">
        <f>IF(H577="",MEDIAN(SalesTbl[Discount]),H577)</f>
        <v>0.13</v>
      </c>
      <c r="M577">
        <f>IF(G577="",MEDIAN(SalesTbl[Unit_Price]),G577)</f>
        <v>132.77000000000001</v>
      </c>
      <c r="N577">
        <f>IF(F577="",MEDIAN(SalesTbl[Quantity]),F577)</f>
        <v>2</v>
      </c>
    </row>
    <row r="578" spans="1:14" x14ac:dyDescent="0.3">
      <c r="A578" t="s">
        <v>2402</v>
      </c>
      <c r="B578" s="2">
        <v>45592</v>
      </c>
      <c r="C578" t="s">
        <v>911</v>
      </c>
      <c r="D578" t="s">
        <v>1662</v>
      </c>
      <c r="E578" t="s">
        <v>1807</v>
      </c>
      <c r="F578">
        <v>2</v>
      </c>
      <c r="G578">
        <v>218.11</v>
      </c>
      <c r="H578">
        <v>0.02</v>
      </c>
      <c r="I578" t="s">
        <v>1829</v>
      </c>
      <c r="J578">
        <v>427.49560000000002</v>
      </c>
      <c r="K578">
        <f>IF(J578="",MEDIAN(SalesTbl[Total_Amount]),J578)</f>
        <v>427.49560000000002</v>
      </c>
      <c r="L578">
        <f>IF(H578="",MEDIAN(SalesTbl[Discount]),H578)</f>
        <v>0.02</v>
      </c>
      <c r="M578">
        <f>IF(G578="",MEDIAN(SalesTbl[Unit_Price]),G578)</f>
        <v>218.11</v>
      </c>
      <c r="N578">
        <f>IF(F578="",MEDIAN(SalesTbl[Quantity]),F578)</f>
        <v>2</v>
      </c>
    </row>
    <row r="579" spans="1:14" x14ac:dyDescent="0.3">
      <c r="A579" t="s">
        <v>2403</v>
      </c>
      <c r="B579" s="2">
        <v>45360</v>
      </c>
      <c r="C579" t="s">
        <v>40</v>
      </c>
      <c r="D579" t="s">
        <v>1546</v>
      </c>
      <c r="E579" t="s">
        <v>1776</v>
      </c>
      <c r="F579">
        <v>4</v>
      </c>
      <c r="G579">
        <v>845.58</v>
      </c>
      <c r="H579">
        <v>0.06</v>
      </c>
      <c r="I579" t="s">
        <v>1826</v>
      </c>
      <c r="J579">
        <v>3179.3807999999999</v>
      </c>
      <c r="K579">
        <f>IF(J579="",MEDIAN(SalesTbl[Total_Amount]),J579)</f>
        <v>3179.3807999999999</v>
      </c>
      <c r="L579">
        <f>IF(H579="",MEDIAN(SalesTbl[Discount]),H579)</f>
        <v>0.06</v>
      </c>
      <c r="M579">
        <f>IF(G579="",MEDIAN(SalesTbl[Unit_Price]),G579)</f>
        <v>845.58</v>
      </c>
      <c r="N579">
        <f>IF(F579="",MEDIAN(SalesTbl[Quantity]),F579)</f>
        <v>4</v>
      </c>
    </row>
    <row r="580" spans="1:14" x14ac:dyDescent="0.3">
      <c r="A580" t="s">
        <v>2404</v>
      </c>
      <c r="B580" s="2">
        <v>45649</v>
      </c>
      <c r="C580" t="s">
        <v>722</v>
      </c>
      <c r="D580" t="s">
        <v>1666</v>
      </c>
      <c r="E580" t="s">
        <v>1799</v>
      </c>
      <c r="F580">
        <v>2</v>
      </c>
      <c r="G580">
        <v>37.21</v>
      </c>
      <c r="H580">
        <v>0.19</v>
      </c>
      <c r="I580" t="s">
        <v>1824</v>
      </c>
      <c r="J580">
        <v>60.280200000000008</v>
      </c>
      <c r="K580">
        <f>IF(J580="",MEDIAN(SalesTbl[Total_Amount]),J580)</f>
        <v>60.280200000000008</v>
      </c>
      <c r="L580">
        <f>IF(H580="",MEDIAN(SalesTbl[Discount]),H580)</f>
        <v>0.19</v>
      </c>
      <c r="M580">
        <f>IF(G580="",MEDIAN(SalesTbl[Unit_Price]),G580)</f>
        <v>37.21</v>
      </c>
      <c r="N580">
        <f>IF(F580="",MEDIAN(SalesTbl[Quantity]),F580)</f>
        <v>2</v>
      </c>
    </row>
    <row r="581" spans="1:14" x14ac:dyDescent="0.3">
      <c r="A581" t="s">
        <v>2405</v>
      </c>
      <c r="B581" s="2">
        <v>45709</v>
      </c>
      <c r="C581" t="s">
        <v>464</v>
      </c>
      <c r="D581" t="s">
        <v>1672</v>
      </c>
      <c r="E581" t="s">
        <v>1797</v>
      </c>
      <c r="F581">
        <v>1</v>
      </c>
      <c r="G581">
        <v>331.73</v>
      </c>
      <c r="H581">
        <v>0.04</v>
      </c>
      <c r="I581" t="s">
        <v>1824</v>
      </c>
      <c r="J581">
        <v>318.46080000000001</v>
      </c>
      <c r="K581">
        <f>IF(J581="",MEDIAN(SalesTbl[Total_Amount]),J581)</f>
        <v>318.46080000000001</v>
      </c>
      <c r="L581">
        <f>IF(H581="",MEDIAN(SalesTbl[Discount]),H581)</f>
        <v>0.04</v>
      </c>
      <c r="M581">
        <f>IF(G581="",MEDIAN(SalesTbl[Unit_Price]),G581)</f>
        <v>331.73</v>
      </c>
      <c r="N581">
        <f>IF(F581="",MEDIAN(SalesTbl[Quantity]),F581)</f>
        <v>1</v>
      </c>
    </row>
    <row r="582" spans="1:14" x14ac:dyDescent="0.3">
      <c r="A582" t="s">
        <v>2406</v>
      </c>
      <c r="B582" s="2">
        <v>45273</v>
      </c>
      <c r="C582" t="s">
        <v>776</v>
      </c>
      <c r="D582" t="s">
        <v>1688</v>
      </c>
      <c r="E582" t="s">
        <v>1794</v>
      </c>
      <c r="F582">
        <v>3</v>
      </c>
      <c r="G582">
        <v>306.70999999999998</v>
      </c>
      <c r="H582">
        <v>0.09</v>
      </c>
      <c r="I582" t="s">
        <v>1826</v>
      </c>
      <c r="J582">
        <v>837.31829999999991</v>
      </c>
      <c r="K582">
        <f>IF(J582="",MEDIAN(SalesTbl[Total_Amount]),J582)</f>
        <v>837.31829999999991</v>
      </c>
      <c r="L582">
        <f>IF(H582="",MEDIAN(SalesTbl[Discount]),H582)</f>
        <v>0.09</v>
      </c>
      <c r="M582">
        <f>IF(G582="",MEDIAN(SalesTbl[Unit_Price]),G582)</f>
        <v>306.70999999999998</v>
      </c>
      <c r="N582">
        <f>IF(F582="",MEDIAN(SalesTbl[Quantity]),F582)</f>
        <v>3</v>
      </c>
    </row>
    <row r="583" spans="1:14" x14ac:dyDescent="0.3">
      <c r="A583" t="s">
        <v>2407</v>
      </c>
      <c r="B583" s="2">
        <v>45250</v>
      </c>
      <c r="C583" t="s">
        <v>78</v>
      </c>
      <c r="D583" t="s">
        <v>1598</v>
      </c>
      <c r="E583" t="s">
        <v>1776</v>
      </c>
      <c r="F583">
        <v>4</v>
      </c>
      <c r="G583">
        <v>484.92</v>
      </c>
      <c r="H583">
        <v>0.28000000000000003</v>
      </c>
      <c r="I583" t="s">
        <v>1826</v>
      </c>
      <c r="J583">
        <v>1396.5696</v>
      </c>
      <c r="K583">
        <f>IF(J583="",MEDIAN(SalesTbl[Total_Amount]),J583)</f>
        <v>1396.5696</v>
      </c>
      <c r="L583">
        <f>IF(H583="",MEDIAN(SalesTbl[Discount]),H583)</f>
        <v>0.28000000000000003</v>
      </c>
      <c r="M583">
        <f>IF(G583="",MEDIAN(SalesTbl[Unit_Price]),G583)</f>
        <v>484.92</v>
      </c>
      <c r="N583">
        <f>IF(F583="",MEDIAN(SalesTbl[Quantity]),F583)</f>
        <v>4</v>
      </c>
    </row>
    <row r="584" spans="1:14" x14ac:dyDescent="0.3">
      <c r="A584" t="s">
        <v>2408</v>
      </c>
      <c r="B584" s="2">
        <v>45539</v>
      </c>
      <c r="C584" t="s">
        <v>55</v>
      </c>
      <c r="D584" t="s">
        <v>1658</v>
      </c>
      <c r="E584" t="s">
        <v>1776</v>
      </c>
      <c r="F584">
        <v>3</v>
      </c>
      <c r="G584">
        <v>599.48</v>
      </c>
      <c r="H584">
        <v>0.22</v>
      </c>
      <c r="I584" t="s">
        <v>1826</v>
      </c>
      <c r="J584">
        <v>1402.7832000000001</v>
      </c>
      <c r="K584">
        <f>IF(J584="",MEDIAN(SalesTbl[Total_Amount]),J584)</f>
        <v>1402.7832000000001</v>
      </c>
      <c r="L584">
        <f>IF(H584="",MEDIAN(SalesTbl[Discount]),H584)</f>
        <v>0.22</v>
      </c>
      <c r="M584">
        <f>IF(G584="",MEDIAN(SalesTbl[Unit_Price]),G584)</f>
        <v>599.48</v>
      </c>
      <c r="N584">
        <f>IF(F584="",MEDIAN(SalesTbl[Quantity]),F584)</f>
        <v>3</v>
      </c>
    </row>
    <row r="585" spans="1:14" x14ac:dyDescent="0.3">
      <c r="A585" t="s">
        <v>2409</v>
      </c>
      <c r="B585" s="2">
        <v>45810</v>
      </c>
      <c r="C585" t="s">
        <v>481</v>
      </c>
      <c r="D585" t="s">
        <v>1640</v>
      </c>
      <c r="E585" t="s">
        <v>1782</v>
      </c>
      <c r="F585">
        <v>4</v>
      </c>
      <c r="G585">
        <v>442.54</v>
      </c>
      <c r="H585">
        <v>0.06</v>
      </c>
      <c r="I585" t="s">
        <v>1824</v>
      </c>
      <c r="J585">
        <v>1663.9503999999999</v>
      </c>
      <c r="K585">
        <f>IF(J585="",MEDIAN(SalesTbl[Total_Amount]),J585)</f>
        <v>1663.9503999999999</v>
      </c>
      <c r="L585">
        <f>IF(H585="",MEDIAN(SalesTbl[Discount]),H585)</f>
        <v>0.06</v>
      </c>
      <c r="M585">
        <f>IF(G585="",MEDIAN(SalesTbl[Unit_Price]),G585)</f>
        <v>442.54</v>
      </c>
      <c r="N585">
        <f>IF(F585="",MEDIAN(SalesTbl[Quantity]),F585)</f>
        <v>4</v>
      </c>
    </row>
    <row r="586" spans="1:14" x14ac:dyDescent="0.3">
      <c r="A586" t="s">
        <v>2410</v>
      </c>
      <c r="B586" s="2">
        <v>45350</v>
      </c>
      <c r="C586" t="s">
        <v>1178</v>
      </c>
      <c r="D586" t="s">
        <v>1724</v>
      </c>
      <c r="E586" t="s">
        <v>1797</v>
      </c>
      <c r="F586">
        <v>4</v>
      </c>
      <c r="G586">
        <v>451.41</v>
      </c>
      <c r="H586">
        <v>0.06</v>
      </c>
      <c r="I586" t="s">
        <v>1826</v>
      </c>
      <c r="J586">
        <v>1697.3016</v>
      </c>
      <c r="K586">
        <f>IF(J586="",MEDIAN(SalesTbl[Total_Amount]),J586)</f>
        <v>1697.3016</v>
      </c>
      <c r="L586">
        <f>IF(H586="",MEDIAN(SalesTbl[Discount]),H586)</f>
        <v>0.06</v>
      </c>
      <c r="M586">
        <f>IF(G586="",MEDIAN(SalesTbl[Unit_Price]),G586)</f>
        <v>451.41</v>
      </c>
      <c r="N586">
        <f>IF(F586="",MEDIAN(SalesTbl[Quantity]),F586)</f>
        <v>4</v>
      </c>
    </row>
    <row r="587" spans="1:14" x14ac:dyDescent="0.3">
      <c r="A587" t="s">
        <v>2411</v>
      </c>
      <c r="B587" s="2">
        <v>45633</v>
      </c>
      <c r="C587" t="s">
        <v>737</v>
      </c>
      <c r="D587" t="s">
        <v>1722</v>
      </c>
      <c r="E587" t="s">
        <v>1769</v>
      </c>
      <c r="F587">
        <v>1</v>
      </c>
      <c r="G587">
        <v>979.28</v>
      </c>
      <c r="H587">
        <v>0.2</v>
      </c>
      <c r="I587" t="s">
        <v>1826</v>
      </c>
      <c r="J587">
        <v>783.42399999999998</v>
      </c>
      <c r="K587">
        <f>IF(J587="",MEDIAN(SalesTbl[Total_Amount]),J587)</f>
        <v>783.42399999999998</v>
      </c>
      <c r="L587">
        <f>IF(H587="",MEDIAN(SalesTbl[Discount]),H587)</f>
        <v>0.2</v>
      </c>
      <c r="M587">
        <f>IF(G587="",MEDIAN(SalesTbl[Unit_Price]),G587)</f>
        <v>979.28</v>
      </c>
      <c r="N587">
        <f>IF(F587="",MEDIAN(SalesTbl[Quantity]),F587)</f>
        <v>1</v>
      </c>
    </row>
    <row r="588" spans="1:14" x14ac:dyDescent="0.3">
      <c r="A588" t="s">
        <v>2412</v>
      </c>
      <c r="B588" s="2">
        <v>45798</v>
      </c>
      <c r="C588" t="s">
        <v>842</v>
      </c>
      <c r="D588" t="s">
        <v>1656</v>
      </c>
      <c r="E588" t="s">
        <v>1773</v>
      </c>
      <c r="F588">
        <v>1</v>
      </c>
      <c r="G588">
        <v>692.75</v>
      </c>
      <c r="H588">
        <v>0.11</v>
      </c>
      <c r="I588" t="s">
        <v>1829</v>
      </c>
      <c r="J588">
        <v>616.54750000000001</v>
      </c>
      <c r="K588">
        <f>IF(J588="",MEDIAN(SalesTbl[Total_Amount]),J588)</f>
        <v>616.54750000000001</v>
      </c>
      <c r="L588">
        <f>IF(H588="",MEDIAN(SalesTbl[Discount]),H588)</f>
        <v>0.11</v>
      </c>
      <c r="M588">
        <f>IF(G588="",MEDIAN(SalesTbl[Unit_Price]),G588)</f>
        <v>692.75</v>
      </c>
      <c r="N588">
        <f>IF(F588="",MEDIAN(SalesTbl[Quantity]),F588)</f>
        <v>1</v>
      </c>
    </row>
    <row r="589" spans="1:14" x14ac:dyDescent="0.3">
      <c r="A589" t="s">
        <v>2413</v>
      </c>
      <c r="B589" s="2">
        <v>45354</v>
      </c>
      <c r="C589" t="s">
        <v>496</v>
      </c>
      <c r="D589" t="s">
        <v>1592</v>
      </c>
      <c r="E589" t="s">
        <v>1761</v>
      </c>
      <c r="F589">
        <v>2</v>
      </c>
      <c r="G589">
        <v>419.25</v>
      </c>
      <c r="H589">
        <v>0.17</v>
      </c>
      <c r="I589" t="s">
        <v>1826</v>
      </c>
      <c r="J589">
        <v>695.95499999999993</v>
      </c>
      <c r="K589">
        <f>IF(J589="",MEDIAN(SalesTbl[Total_Amount]),J589)</f>
        <v>695.95499999999993</v>
      </c>
      <c r="L589">
        <f>IF(H589="",MEDIAN(SalesTbl[Discount]),H589)</f>
        <v>0.17</v>
      </c>
      <c r="M589">
        <f>IF(G589="",MEDIAN(SalesTbl[Unit_Price]),G589)</f>
        <v>419.25</v>
      </c>
      <c r="N589">
        <f>IF(F589="",MEDIAN(SalesTbl[Quantity]),F589)</f>
        <v>2</v>
      </c>
    </row>
    <row r="590" spans="1:14" x14ac:dyDescent="0.3">
      <c r="A590" t="s">
        <v>2414</v>
      </c>
      <c r="B590" s="2">
        <v>45357</v>
      </c>
      <c r="C590" t="s">
        <v>696</v>
      </c>
      <c r="D590" t="s">
        <v>1718</v>
      </c>
      <c r="E590" t="s">
        <v>1773</v>
      </c>
      <c r="F590">
        <v>2</v>
      </c>
      <c r="G590">
        <v>701.49</v>
      </c>
      <c r="H590">
        <v>0.09</v>
      </c>
      <c r="I590" t="s">
        <v>1826</v>
      </c>
      <c r="J590">
        <v>1276.7118</v>
      </c>
      <c r="K590">
        <f>IF(J590="",MEDIAN(SalesTbl[Total_Amount]),J590)</f>
        <v>1276.7118</v>
      </c>
      <c r="L590">
        <f>IF(H590="",MEDIAN(SalesTbl[Discount]),H590)</f>
        <v>0.09</v>
      </c>
      <c r="M590">
        <f>IF(G590="",MEDIAN(SalesTbl[Unit_Price]),G590)</f>
        <v>701.49</v>
      </c>
      <c r="N590">
        <f>IF(F590="",MEDIAN(SalesTbl[Quantity]),F590)</f>
        <v>2</v>
      </c>
    </row>
    <row r="591" spans="1:14" x14ac:dyDescent="0.3">
      <c r="A591" t="s">
        <v>2415</v>
      </c>
      <c r="B591" s="2">
        <v>45257</v>
      </c>
      <c r="C591" t="s">
        <v>1023</v>
      </c>
      <c r="D591" t="s">
        <v>1600</v>
      </c>
      <c r="E591" t="s">
        <v>1789</v>
      </c>
      <c r="F591">
        <v>4</v>
      </c>
      <c r="G591">
        <v>413.48</v>
      </c>
      <c r="H591">
        <v>0.02</v>
      </c>
      <c r="I591" t="s">
        <v>1826</v>
      </c>
      <c r="J591">
        <v>1620.8416</v>
      </c>
      <c r="K591">
        <f>IF(J591="",MEDIAN(SalesTbl[Total_Amount]),J591)</f>
        <v>1620.8416</v>
      </c>
      <c r="L591">
        <f>IF(H591="",MEDIAN(SalesTbl[Discount]),H591)</f>
        <v>0.02</v>
      </c>
      <c r="M591">
        <f>IF(G591="",MEDIAN(SalesTbl[Unit_Price]),G591)</f>
        <v>413.48</v>
      </c>
      <c r="N591">
        <f>IF(F591="",MEDIAN(SalesTbl[Quantity]),F591)</f>
        <v>4</v>
      </c>
    </row>
    <row r="592" spans="1:14" x14ac:dyDescent="0.3">
      <c r="A592" t="s">
        <v>2416</v>
      </c>
      <c r="B592" s="2">
        <v>45702</v>
      </c>
      <c r="C592" t="s">
        <v>470</v>
      </c>
      <c r="D592" t="s">
        <v>1562</v>
      </c>
      <c r="E592" t="s">
        <v>1757</v>
      </c>
      <c r="F592">
        <v>4</v>
      </c>
      <c r="G592">
        <v>167.83</v>
      </c>
      <c r="H592">
        <v>0.15</v>
      </c>
      <c r="I592" t="s">
        <v>1824</v>
      </c>
      <c r="J592">
        <v>570.62200000000007</v>
      </c>
      <c r="K592">
        <f>IF(J592="",MEDIAN(SalesTbl[Total_Amount]),J592)</f>
        <v>570.62200000000007</v>
      </c>
      <c r="L592">
        <f>IF(H592="",MEDIAN(SalesTbl[Discount]),H592)</f>
        <v>0.15</v>
      </c>
      <c r="M592">
        <f>IF(G592="",MEDIAN(SalesTbl[Unit_Price]),G592)</f>
        <v>167.83</v>
      </c>
      <c r="N592">
        <f>IF(F592="",MEDIAN(SalesTbl[Quantity]),F592)</f>
        <v>4</v>
      </c>
    </row>
    <row r="593" spans="1:14" x14ac:dyDescent="0.3">
      <c r="A593" t="s">
        <v>2417</v>
      </c>
      <c r="B593" s="2">
        <v>45318</v>
      </c>
      <c r="C593" t="s">
        <v>218</v>
      </c>
      <c r="D593" t="s">
        <v>1578</v>
      </c>
      <c r="E593" t="s">
        <v>1810</v>
      </c>
      <c r="F593">
        <v>2</v>
      </c>
      <c r="G593">
        <v>669.12</v>
      </c>
      <c r="H593">
        <v>0.22</v>
      </c>
      <c r="I593" t="s">
        <v>1824</v>
      </c>
      <c r="J593">
        <v>1043.8271999999999</v>
      </c>
      <c r="K593">
        <f>IF(J593="",MEDIAN(SalesTbl[Total_Amount]),J593)</f>
        <v>1043.8271999999999</v>
      </c>
      <c r="L593">
        <f>IF(H593="",MEDIAN(SalesTbl[Discount]),H593)</f>
        <v>0.22</v>
      </c>
      <c r="M593">
        <f>IF(G593="",MEDIAN(SalesTbl[Unit_Price]),G593)</f>
        <v>669.12</v>
      </c>
      <c r="N593">
        <f>IF(F593="",MEDIAN(SalesTbl[Quantity]),F593)</f>
        <v>2</v>
      </c>
    </row>
    <row r="594" spans="1:14" x14ac:dyDescent="0.3">
      <c r="A594" t="s">
        <v>2418</v>
      </c>
      <c r="B594" s="2">
        <v>45943</v>
      </c>
      <c r="C594" t="s">
        <v>1211</v>
      </c>
      <c r="D594" t="s">
        <v>1594</v>
      </c>
      <c r="E594" t="s">
        <v>1813</v>
      </c>
      <c r="F594">
        <v>3</v>
      </c>
      <c r="G594">
        <v>648.33000000000004</v>
      </c>
      <c r="H594">
        <v>0.2</v>
      </c>
      <c r="I594" t="s">
        <v>1829</v>
      </c>
      <c r="J594">
        <v>1555.992</v>
      </c>
      <c r="K594">
        <f>IF(J594="",MEDIAN(SalesTbl[Total_Amount]),J594)</f>
        <v>1555.992</v>
      </c>
      <c r="L594">
        <f>IF(H594="",MEDIAN(SalesTbl[Discount]),H594)</f>
        <v>0.2</v>
      </c>
      <c r="M594">
        <f>IF(G594="",MEDIAN(SalesTbl[Unit_Price]),G594)</f>
        <v>648.33000000000004</v>
      </c>
      <c r="N594">
        <f>IF(F594="",MEDIAN(SalesTbl[Quantity]),F594)</f>
        <v>3</v>
      </c>
    </row>
    <row r="595" spans="1:14" x14ac:dyDescent="0.3">
      <c r="A595" t="s">
        <v>2419</v>
      </c>
      <c r="B595" s="2">
        <v>45769</v>
      </c>
      <c r="C595" t="s">
        <v>205</v>
      </c>
      <c r="D595" t="s">
        <v>1557</v>
      </c>
      <c r="E595" t="s">
        <v>1761</v>
      </c>
      <c r="F595">
        <v>4</v>
      </c>
      <c r="G595">
        <v>254.94</v>
      </c>
      <c r="H595">
        <v>0.06</v>
      </c>
      <c r="I595" t="s">
        <v>1826</v>
      </c>
      <c r="J595">
        <v>958.57439999999997</v>
      </c>
      <c r="K595">
        <f>IF(J595="",MEDIAN(SalesTbl[Total_Amount]),J595)</f>
        <v>958.57439999999997</v>
      </c>
      <c r="L595">
        <f>IF(H595="",MEDIAN(SalesTbl[Discount]),H595)</f>
        <v>0.06</v>
      </c>
      <c r="M595">
        <f>IF(G595="",MEDIAN(SalesTbl[Unit_Price]),G595)</f>
        <v>254.94</v>
      </c>
      <c r="N595">
        <f>IF(F595="",MEDIAN(SalesTbl[Quantity]),F595)</f>
        <v>4</v>
      </c>
    </row>
    <row r="596" spans="1:14" x14ac:dyDescent="0.3">
      <c r="A596" t="s">
        <v>2420</v>
      </c>
      <c r="B596" s="2">
        <v>45765</v>
      </c>
      <c r="C596" t="s">
        <v>651</v>
      </c>
      <c r="D596" t="s">
        <v>1728</v>
      </c>
      <c r="E596" t="s">
        <v>1769</v>
      </c>
      <c r="F596">
        <v>1</v>
      </c>
      <c r="G596">
        <v>900.94</v>
      </c>
      <c r="H596">
        <v>0.1</v>
      </c>
      <c r="I596" t="s">
        <v>1824</v>
      </c>
      <c r="J596">
        <v>810.84600000000012</v>
      </c>
      <c r="K596">
        <f>IF(J596="",MEDIAN(SalesTbl[Total_Amount]),J596)</f>
        <v>810.84600000000012</v>
      </c>
      <c r="L596">
        <f>IF(H596="",MEDIAN(SalesTbl[Discount]),H596)</f>
        <v>0.1</v>
      </c>
      <c r="M596">
        <f>IF(G596="",MEDIAN(SalesTbl[Unit_Price]),G596)</f>
        <v>900.94</v>
      </c>
      <c r="N596">
        <f>IF(F596="",MEDIAN(SalesTbl[Quantity]),F596)</f>
        <v>1</v>
      </c>
    </row>
    <row r="597" spans="1:14" x14ac:dyDescent="0.3">
      <c r="A597" t="s">
        <v>2421</v>
      </c>
      <c r="B597" s="2">
        <v>45891</v>
      </c>
      <c r="C597" t="s">
        <v>574</v>
      </c>
      <c r="D597" t="s">
        <v>1684</v>
      </c>
      <c r="E597" t="s">
        <v>1761</v>
      </c>
      <c r="F597">
        <v>3</v>
      </c>
      <c r="G597">
        <v>212.72</v>
      </c>
      <c r="H597">
        <v>0.22</v>
      </c>
      <c r="I597" t="s">
        <v>1826</v>
      </c>
      <c r="J597">
        <v>497.76479999999998</v>
      </c>
      <c r="K597">
        <f>IF(J597="",MEDIAN(SalesTbl[Total_Amount]),J597)</f>
        <v>497.76479999999998</v>
      </c>
      <c r="L597">
        <f>IF(H597="",MEDIAN(SalesTbl[Discount]),H597)</f>
        <v>0.22</v>
      </c>
      <c r="M597">
        <f>IF(G597="",MEDIAN(SalesTbl[Unit_Price]),G597)</f>
        <v>212.72</v>
      </c>
      <c r="N597">
        <f>IF(F597="",MEDIAN(SalesTbl[Quantity]),F597)</f>
        <v>3</v>
      </c>
    </row>
    <row r="598" spans="1:14" x14ac:dyDescent="0.3">
      <c r="A598" t="s">
        <v>2422</v>
      </c>
      <c r="B598" s="2">
        <v>45842</v>
      </c>
      <c r="C598" t="s">
        <v>660</v>
      </c>
      <c r="D598" t="s">
        <v>1596</v>
      </c>
      <c r="E598" t="s">
        <v>1810</v>
      </c>
      <c r="F598">
        <v>4</v>
      </c>
      <c r="G598">
        <v>757.9</v>
      </c>
      <c r="H598">
        <v>0.22</v>
      </c>
      <c r="I598" t="s">
        <v>1826</v>
      </c>
      <c r="J598">
        <v>2364.6480000000001</v>
      </c>
      <c r="K598">
        <f>IF(J598="",MEDIAN(SalesTbl[Total_Amount]),J598)</f>
        <v>2364.6480000000001</v>
      </c>
      <c r="L598">
        <f>IF(H598="",MEDIAN(SalesTbl[Discount]),H598)</f>
        <v>0.22</v>
      </c>
      <c r="M598">
        <f>IF(G598="",MEDIAN(SalesTbl[Unit_Price]),G598)</f>
        <v>757.9</v>
      </c>
      <c r="N598">
        <f>IF(F598="",MEDIAN(SalesTbl[Quantity]),F598)</f>
        <v>4</v>
      </c>
    </row>
    <row r="599" spans="1:14" x14ac:dyDescent="0.3">
      <c r="A599" t="s">
        <v>2423</v>
      </c>
      <c r="B599" s="2">
        <v>45382</v>
      </c>
      <c r="C599" t="s">
        <v>884</v>
      </c>
      <c r="D599" t="s">
        <v>1610</v>
      </c>
      <c r="E599" t="s">
        <v>1769</v>
      </c>
      <c r="F599">
        <v>4</v>
      </c>
      <c r="G599">
        <v>681.08</v>
      </c>
      <c r="H599">
        <v>0</v>
      </c>
      <c r="I599" t="s">
        <v>1826</v>
      </c>
      <c r="J599">
        <v>2724.32</v>
      </c>
      <c r="K599">
        <f>IF(J599="",MEDIAN(SalesTbl[Total_Amount]),J599)</f>
        <v>2724.32</v>
      </c>
      <c r="L599">
        <f>IF(H599="",MEDIAN(SalesTbl[Discount]),H599)</f>
        <v>0</v>
      </c>
      <c r="M599">
        <f>IF(G599="",MEDIAN(SalesTbl[Unit_Price]),G599)</f>
        <v>681.08</v>
      </c>
      <c r="N599">
        <f>IF(F599="",MEDIAN(SalesTbl[Quantity]),F599)</f>
        <v>4</v>
      </c>
    </row>
    <row r="600" spans="1:14" x14ac:dyDescent="0.3">
      <c r="A600" t="s">
        <v>2424</v>
      </c>
      <c r="B600" s="2">
        <v>45236</v>
      </c>
      <c r="C600" t="s">
        <v>788</v>
      </c>
      <c r="D600" t="s">
        <v>1553</v>
      </c>
      <c r="E600" t="s">
        <v>1779</v>
      </c>
      <c r="F600">
        <v>4</v>
      </c>
      <c r="G600">
        <v>723.44</v>
      </c>
      <c r="H600">
        <v>0.14000000000000001</v>
      </c>
      <c r="I600" t="s">
        <v>1826</v>
      </c>
      <c r="J600">
        <v>2488.6336000000001</v>
      </c>
      <c r="K600">
        <f>IF(J600="",MEDIAN(SalesTbl[Total_Amount]),J600)</f>
        <v>2488.6336000000001</v>
      </c>
      <c r="L600">
        <f>IF(H600="",MEDIAN(SalesTbl[Discount]),H600)</f>
        <v>0.14000000000000001</v>
      </c>
      <c r="M600">
        <f>IF(G600="",MEDIAN(SalesTbl[Unit_Price]),G600)</f>
        <v>723.44</v>
      </c>
      <c r="N600">
        <f>IF(F600="",MEDIAN(SalesTbl[Quantity]),F600)</f>
        <v>4</v>
      </c>
    </row>
    <row r="601" spans="1:14" x14ac:dyDescent="0.3">
      <c r="A601" t="s">
        <v>2425</v>
      </c>
      <c r="B601" s="2">
        <v>45806</v>
      </c>
      <c r="C601" t="s">
        <v>1065</v>
      </c>
      <c r="D601" t="s">
        <v>1610</v>
      </c>
      <c r="E601" t="s">
        <v>1799</v>
      </c>
      <c r="F601">
        <v>4</v>
      </c>
      <c r="G601">
        <v>471.89</v>
      </c>
      <c r="H601">
        <v>0.12</v>
      </c>
      <c r="I601" t="s">
        <v>1829</v>
      </c>
      <c r="J601">
        <v>1661.0527999999999</v>
      </c>
      <c r="K601">
        <f>IF(J601="",MEDIAN(SalesTbl[Total_Amount]),J601)</f>
        <v>1661.0527999999999</v>
      </c>
      <c r="L601">
        <f>IF(H601="",MEDIAN(SalesTbl[Discount]),H601)</f>
        <v>0.12</v>
      </c>
      <c r="M601">
        <f>IF(G601="",MEDIAN(SalesTbl[Unit_Price]),G601)</f>
        <v>471.89</v>
      </c>
      <c r="N601">
        <f>IF(F601="",MEDIAN(SalesTbl[Quantity]),F601)</f>
        <v>4</v>
      </c>
    </row>
    <row r="602" spans="1:14" x14ac:dyDescent="0.3">
      <c r="A602" t="s">
        <v>2426</v>
      </c>
      <c r="B602" s="2">
        <v>45401</v>
      </c>
      <c r="C602" t="s">
        <v>815</v>
      </c>
      <c r="D602" t="s">
        <v>1690</v>
      </c>
      <c r="E602" t="s">
        <v>1807</v>
      </c>
      <c r="F602">
        <v>1</v>
      </c>
      <c r="G602">
        <v>613.17999999999995</v>
      </c>
      <c r="H602">
        <v>0.14000000000000001</v>
      </c>
      <c r="I602" t="s">
        <v>1829</v>
      </c>
      <c r="J602">
        <v>527.33479999999997</v>
      </c>
      <c r="K602">
        <f>IF(J602="",MEDIAN(SalesTbl[Total_Amount]),J602)</f>
        <v>527.33479999999997</v>
      </c>
      <c r="L602">
        <f>IF(H602="",MEDIAN(SalesTbl[Discount]),H602)</f>
        <v>0.14000000000000001</v>
      </c>
      <c r="M602">
        <f>IF(G602="",MEDIAN(SalesTbl[Unit_Price]),G602)</f>
        <v>613.17999999999995</v>
      </c>
      <c r="N602">
        <f>IF(F602="",MEDIAN(SalesTbl[Quantity]),F602)</f>
        <v>1</v>
      </c>
    </row>
    <row r="603" spans="1:14" x14ac:dyDescent="0.3">
      <c r="A603" t="s">
        <v>2427</v>
      </c>
      <c r="B603" s="2">
        <v>45716</v>
      </c>
      <c r="C603" t="s">
        <v>369</v>
      </c>
      <c r="D603" t="s">
        <v>1551</v>
      </c>
      <c r="E603" t="s">
        <v>1776</v>
      </c>
      <c r="F603">
        <v>2</v>
      </c>
      <c r="G603">
        <v>635.14</v>
      </c>
      <c r="H603">
        <v>0.1</v>
      </c>
      <c r="I603" t="s">
        <v>1829</v>
      </c>
      <c r="J603">
        <v>1143.252</v>
      </c>
      <c r="K603">
        <f>IF(J603="",MEDIAN(SalesTbl[Total_Amount]),J603)</f>
        <v>1143.252</v>
      </c>
      <c r="L603">
        <f>IF(H603="",MEDIAN(SalesTbl[Discount]),H603)</f>
        <v>0.1</v>
      </c>
      <c r="M603">
        <f>IF(G603="",MEDIAN(SalesTbl[Unit_Price]),G603)</f>
        <v>635.14</v>
      </c>
      <c r="N603">
        <f>IF(F603="",MEDIAN(SalesTbl[Quantity]),F603)</f>
        <v>2</v>
      </c>
    </row>
    <row r="604" spans="1:14" x14ac:dyDescent="0.3">
      <c r="A604" t="s">
        <v>2428</v>
      </c>
      <c r="B604" s="2">
        <v>45718</v>
      </c>
      <c r="C604" t="s">
        <v>1181</v>
      </c>
      <c r="D604" t="s">
        <v>1744</v>
      </c>
      <c r="E604" t="s">
        <v>1799</v>
      </c>
      <c r="F604">
        <v>4</v>
      </c>
      <c r="G604">
        <v>912.61</v>
      </c>
      <c r="H604">
        <v>0.14000000000000001</v>
      </c>
      <c r="I604" t="s">
        <v>1824</v>
      </c>
      <c r="J604">
        <v>3139.3784000000001</v>
      </c>
      <c r="K604">
        <f>IF(J604="",MEDIAN(SalesTbl[Total_Amount]),J604)</f>
        <v>3139.3784000000001</v>
      </c>
      <c r="L604">
        <f>IF(H604="",MEDIAN(SalesTbl[Discount]),H604)</f>
        <v>0.14000000000000001</v>
      </c>
      <c r="M604">
        <f>IF(G604="",MEDIAN(SalesTbl[Unit_Price]),G604)</f>
        <v>912.61</v>
      </c>
      <c r="N604">
        <f>IF(F604="",MEDIAN(SalesTbl[Quantity]),F604)</f>
        <v>4</v>
      </c>
    </row>
    <row r="605" spans="1:14" x14ac:dyDescent="0.3">
      <c r="A605" t="s">
        <v>2429</v>
      </c>
      <c r="B605" s="2">
        <v>45379</v>
      </c>
      <c r="C605" t="s">
        <v>929</v>
      </c>
      <c r="D605" t="s">
        <v>1642</v>
      </c>
      <c r="E605" t="s">
        <v>1779</v>
      </c>
      <c r="F605">
        <v>3</v>
      </c>
      <c r="G605">
        <v>79.77</v>
      </c>
      <c r="H605">
        <v>0.09</v>
      </c>
      <c r="I605" t="s">
        <v>1824</v>
      </c>
      <c r="J605">
        <v>217.77209999999999</v>
      </c>
      <c r="K605">
        <f>IF(J605="",MEDIAN(SalesTbl[Total_Amount]),J605)</f>
        <v>217.77209999999999</v>
      </c>
      <c r="L605">
        <f>IF(H605="",MEDIAN(SalesTbl[Discount]),H605)</f>
        <v>0.09</v>
      </c>
      <c r="M605">
        <f>IF(G605="",MEDIAN(SalesTbl[Unit_Price]),G605)</f>
        <v>79.77</v>
      </c>
      <c r="N605">
        <f>IF(F605="",MEDIAN(SalesTbl[Quantity]),F605)</f>
        <v>3</v>
      </c>
    </row>
    <row r="606" spans="1:14" x14ac:dyDescent="0.3">
      <c r="A606" t="s">
        <v>2430</v>
      </c>
      <c r="B606" s="2">
        <v>45635</v>
      </c>
      <c r="C606" t="s">
        <v>1428</v>
      </c>
      <c r="D606" t="s">
        <v>1736</v>
      </c>
      <c r="E606" t="s">
        <v>1801</v>
      </c>
      <c r="F606">
        <v>4</v>
      </c>
      <c r="G606">
        <v>603.52</v>
      </c>
      <c r="H606">
        <v>0.25</v>
      </c>
      <c r="I606" t="s">
        <v>1824</v>
      </c>
      <c r="J606">
        <v>1810.56</v>
      </c>
      <c r="K606">
        <f>IF(J606="",MEDIAN(SalesTbl[Total_Amount]),J606)</f>
        <v>1810.56</v>
      </c>
      <c r="L606">
        <f>IF(H606="",MEDIAN(SalesTbl[Discount]),H606)</f>
        <v>0.25</v>
      </c>
      <c r="M606">
        <f>IF(G606="",MEDIAN(SalesTbl[Unit_Price]),G606)</f>
        <v>603.52</v>
      </c>
      <c r="N606">
        <f>IF(F606="",MEDIAN(SalesTbl[Quantity]),F606)</f>
        <v>4</v>
      </c>
    </row>
    <row r="607" spans="1:14" x14ac:dyDescent="0.3">
      <c r="A607" t="s">
        <v>2431</v>
      </c>
      <c r="B607" s="2">
        <v>45222</v>
      </c>
      <c r="C607" t="s">
        <v>702</v>
      </c>
      <c r="D607" t="s">
        <v>1702</v>
      </c>
      <c r="E607" t="s">
        <v>1794</v>
      </c>
      <c r="F607">
        <v>4</v>
      </c>
      <c r="G607">
        <v>453.12</v>
      </c>
      <c r="H607">
        <v>0.23</v>
      </c>
      <c r="I607" t="s">
        <v>1829</v>
      </c>
      <c r="J607">
        <v>1395.6096</v>
      </c>
      <c r="K607">
        <f>IF(J607="",MEDIAN(SalesTbl[Total_Amount]),J607)</f>
        <v>1395.6096</v>
      </c>
      <c r="L607">
        <f>IF(H607="",MEDIAN(SalesTbl[Discount]),H607)</f>
        <v>0.23</v>
      </c>
      <c r="M607">
        <f>IF(G607="",MEDIAN(SalesTbl[Unit_Price]),G607)</f>
        <v>453.12</v>
      </c>
      <c r="N607">
        <f>IF(F607="",MEDIAN(SalesTbl[Quantity]),F607)</f>
        <v>4</v>
      </c>
    </row>
    <row r="608" spans="1:14" x14ac:dyDescent="0.3">
      <c r="A608" t="s">
        <v>2432</v>
      </c>
      <c r="B608" s="2">
        <v>45555</v>
      </c>
      <c r="C608" t="s">
        <v>121</v>
      </c>
      <c r="D608" t="s">
        <v>1614</v>
      </c>
      <c r="E608" t="s">
        <v>1786</v>
      </c>
      <c r="F608">
        <v>2</v>
      </c>
      <c r="G608">
        <v>974.35</v>
      </c>
      <c r="H608">
        <v>0.15</v>
      </c>
      <c r="I608" t="s">
        <v>1824</v>
      </c>
      <c r="J608">
        <v>1656.395</v>
      </c>
      <c r="K608">
        <f>IF(J608="",MEDIAN(SalesTbl[Total_Amount]),J608)</f>
        <v>1656.395</v>
      </c>
      <c r="L608">
        <f>IF(H608="",MEDIAN(SalesTbl[Discount]),H608)</f>
        <v>0.15</v>
      </c>
      <c r="M608">
        <f>IF(G608="",MEDIAN(SalesTbl[Unit_Price]),G608)</f>
        <v>974.35</v>
      </c>
      <c r="N608">
        <f>IF(F608="",MEDIAN(SalesTbl[Quantity]),F608)</f>
        <v>2</v>
      </c>
    </row>
    <row r="609" spans="1:14" x14ac:dyDescent="0.3">
      <c r="A609" t="s">
        <v>2433</v>
      </c>
      <c r="B609" s="2">
        <v>45583</v>
      </c>
      <c r="C609" t="s">
        <v>1334</v>
      </c>
      <c r="D609" t="s">
        <v>1738</v>
      </c>
      <c r="E609" t="s">
        <v>1807</v>
      </c>
      <c r="F609">
        <v>4</v>
      </c>
      <c r="G609">
        <v>52.35</v>
      </c>
      <c r="H609">
        <v>0.23</v>
      </c>
      <c r="I609" t="s">
        <v>1829</v>
      </c>
      <c r="J609">
        <v>161.238</v>
      </c>
      <c r="K609">
        <f>IF(J609="",MEDIAN(SalesTbl[Total_Amount]),J609)</f>
        <v>161.238</v>
      </c>
      <c r="L609">
        <f>IF(H609="",MEDIAN(SalesTbl[Discount]),H609)</f>
        <v>0.23</v>
      </c>
      <c r="M609">
        <f>IF(G609="",MEDIAN(SalesTbl[Unit_Price]),G609)</f>
        <v>52.35</v>
      </c>
      <c r="N609">
        <f>IF(F609="",MEDIAN(SalesTbl[Quantity]),F609)</f>
        <v>4</v>
      </c>
    </row>
    <row r="610" spans="1:14" x14ac:dyDescent="0.3">
      <c r="A610" t="s">
        <v>2434</v>
      </c>
      <c r="B610" s="2">
        <v>45662</v>
      </c>
      <c r="C610" t="s">
        <v>999</v>
      </c>
      <c r="D610" t="s">
        <v>1678</v>
      </c>
      <c r="E610" t="s">
        <v>1807</v>
      </c>
      <c r="F610">
        <v>3</v>
      </c>
      <c r="G610">
        <v>681.58</v>
      </c>
      <c r="H610">
        <v>0.23</v>
      </c>
      <c r="I610" t="s">
        <v>1824</v>
      </c>
      <c r="J610">
        <v>1574.4498000000001</v>
      </c>
      <c r="K610">
        <f>IF(J610="",MEDIAN(SalesTbl[Total_Amount]),J610)</f>
        <v>1574.4498000000001</v>
      </c>
      <c r="L610">
        <f>IF(H610="",MEDIAN(SalesTbl[Discount]),H610)</f>
        <v>0.23</v>
      </c>
      <c r="M610">
        <f>IF(G610="",MEDIAN(SalesTbl[Unit_Price]),G610)</f>
        <v>681.58</v>
      </c>
      <c r="N610">
        <f>IF(F610="",MEDIAN(SalesTbl[Quantity]),F610)</f>
        <v>3</v>
      </c>
    </row>
    <row r="611" spans="1:14" x14ac:dyDescent="0.3">
      <c r="A611" t="s">
        <v>2435</v>
      </c>
      <c r="B611" s="2">
        <v>45921</v>
      </c>
      <c r="C611" t="s">
        <v>1449</v>
      </c>
      <c r="D611" t="s">
        <v>1714</v>
      </c>
      <c r="E611" t="s">
        <v>1801</v>
      </c>
      <c r="F611">
        <v>3</v>
      </c>
      <c r="G611">
        <v>71.23</v>
      </c>
      <c r="H611">
        <v>0.03</v>
      </c>
      <c r="I611" t="s">
        <v>1824</v>
      </c>
      <c r="J611">
        <v>207.27930000000001</v>
      </c>
      <c r="K611">
        <f>IF(J611="",MEDIAN(SalesTbl[Total_Amount]),J611)</f>
        <v>207.27930000000001</v>
      </c>
      <c r="L611">
        <f>IF(H611="",MEDIAN(SalesTbl[Discount]),H611)</f>
        <v>0.03</v>
      </c>
      <c r="M611">
        <f>IF(G611="",MEDIAN(SalesTbl[Unit_Price]),G611)</f>
        <v>71.23</v>
      </c>
      <c r="N611">
        <f>IF(F611="",MEDIAN(SalesTbl[Quantity]),F611)</f>
        <v>3</v>
      </c>
    </row>
    <row r="612" spans="1:14" x14ac:dyDescent="0.3">
      <c r="A612" t="s">
        <v>2436</v>
      </c>
      <c r="B612" s="2">
        <v>45490</v>
      </c>
      <c r="C612" t="s">
        <v>693</v>
      </c>
      <c r="D612" t="s">
        <v>1578</v>
      </c>
      <c r="E612" t="s">
        <v>1799</v>
      </c>
      <c r="F612">
        <v>1</v>
      </c>
      <c r="G612">
        <v>31.36</v>
      </c>
      <c r="H612">
        <v>0.21</v>
      </c>
      <c r="I612" t="s">
        <v>1829</v>
      </c>
      <c r="J612">
        <v>24.7744</v>
      </c>
      <c r="K612">
        <f>IF(J612="",MEDIAN(SalesTbl[Total_Amount]),J612)</f>
        <v>24.7744</v>
      </c>
      <c r="L612">
        <f>IF(H612="",MEDIAN(SalesTbl[Discount]),H612)</f>
        <v>0.21</v>
      </c>
      <c r="M612">
        <f>IF(G612="",MEDIAN(SalesTbl[Unit_Price]),G612)</f>
        <v>31.36</v>
      </c>
      <c r="N612">
        <f>IF(F612="",MEDIAN(SalesTbl[Quantity]),F612)</f>
        <v>1</v>
      </c>
    </row>
    <row r="613" spans="1:14" x14ac:dyDescent="0.3">
      <c r="A613" t="s">
        <v>2437</v>
      </c>
      <c r="B613" s="2">
        <v>45652</v>
      </c>
      <c r="C613" t="s">
        <v>866</v>
      </c>
      <c r="D613" t="s">
        <v>1630</v>
      </c>
      <c r="E613" t="s">
        <v>1797</v>
      </c>
      <c r="F613">
        <v>2</v>
      </c>
      <c r="G613">
        <v>555.54999999999995</v>
      </c>
      <c r="H613">
        <v>0.14000000000000001</v>
      </c>
      <c r="I613" t="s">
        <v>1824</v>
      </c>
      <c r="J613">
        <v>955.54599999999994</v>
      </c>
      <c r="K613">
        <f>IF(J613="",MEDIAN(SalesTbl[Total_Amount]),J613)</f>
        <v>955.54599999999994</v>
      </c>
      <c r="L613">
        <f>IF(H613="",MEDIAN(SalesTbl[Discount]),H613)</f>
        <v>0.14000000000000001</v>
      </c>
      <c r="M613">
        <f>IF(G613="",MEDIAN(SalesTbl[Unit_Price]),G613)</f>
        <v>555.54999999999995</v>
      </c>
      <c r="N613">
        <f>IF(F613="",MEDIAN(SalesTbl[Quantity]),F613)</f>
        <v>2</v>
      </c>
    </row>
    <row r="614" spans="1:14" x14ac:dyDescent="0.3">
      <c r="A614" t="s">
        <v>2438</v>
      </c>
      <c r="B614" s="2">
        <v>45598</v>
      </c>
      <c r="C614" t="s">
        <v>1481</v>
      </c>
      <c r="D614" t="s">
        <v>1680</v>
      </c>
      <c r="E614" t="s">
        <v>1804</v>
      </c>
      <c r="F614">
        <v>4</v>
      </c>
      <c r="G614">
        <v>805.99</v>
      </c>
      <c r="H614">
        <v>0.06</v>
      </c>
      <c r="I614" t="s">
        <v>1824</v>
      </c>
      <c r="J614">
        <v>3030.5223999999998</v>
      </c>
      <c r="K614">
        <f>IF(J614="",MEDIAN(SalesTbl[Total_Amount]),J614)</f>
        <v>3030.5223999999998</v>
      </c>
      <c r="L614">
        <f>IF(H614="",MEDIAN(SalesTbl[Discount]),H614)</f>
        <v>0.06</v>
      </c>
      <c r="M614">
        <f>IF(G614="",MEDIAN(SalesTbl[Unit_Price]),G614)</f>
        <v>805.99</v>
      </c>
      <c r="N614">
        <f>IF(F614="",MEDIAN(SalesTbl[Quantity]),F614)</f>
        <v>4</v>
      </c>
    </row>
    <row r="615" spans="1:14" x14ac:dyDescent="0.3">
      <c r="A615" t="s">
        <v>2439</v>
      </c>
      <c r="B615" s="2">
        <v>45772</v>
      </c>
      <c r="C615" t="s">
        <v>1319</v>
      </c>
      <c r="D615" t="s">
        <v>1630</v>
      </c>
      <c r="E615" t="s">
        <v>1792</v>
      </c>
      <c r="F615">
        <v>3</v>
      </c>
      <c r="G615">
        <v>28.69</v>
      </c>
      <c r="H615">
        <v>0.02</v>
      </c>
      <c r="I615" t="s">
        <v>1824</v>
      </c>
      <c r="J615">
        <v>84.348600000000005</v>
      </c>
      <c r="K615">
        <f>IF(J615="",MEDIAN(SalesTbl[Total_Amount]),J615)</f>
        <v>84.348600000000005</v>
      </c>
      <c r="L615">
        <f>IF(H615="",MEDIAN(SalesTbl[Discount]),H615)</f>
        <v>0.02</v>
      </c>
      <c r="M615">
        <f>IF(G615="",MEDIAN(SalesTbl[Unit_Price]),G615)</f>
        <v>28.69</v>
      </c>
      <c r="N615">
        <f>IF(F615="",MEDIAN(SalesTbl[Quantity]),F615)</f>
        <v>3</v>
      </c>
    </row>
    <row r="616" spans="1:14" x14ac:dyDescent="0.3">
      <c r="A616" t="s">
        <v>2440</v>
      </c>
      <c r="B616" s="2">
        <v>45338</v>
      </c>
      <c r="C616" t="s">
        <v>1510</v>
      </c>
      <c r="D616" t="s">
        <v>1700</v>
      </c>
      <c r="E616" t="s">
        <v>1769</v>
      </c>
      <c r="F616">
        <v>1</v>
      </c>
      <c r="G616">
        <v>106.07</v>
      </c>
      <c r="H616">
        <v>0.23</v>
      </c>
      <c r="I616" t="s">
        <v>1829</v>
      </c>
      <c r="J616">
        <v>81.673900000000003</v>
      </c>
      <c r="K616">
        <f>IF(J616="",MEDIAN(SalesTbl[Total_Amount]),J616)</f>
        <v>81.673900000000003</v>
      </c>
      <c r="L616">
        <f>IF(H616="",MEDIAN(SalesTbl[Discount]),H616)</f>
        <v>0.23</v>
      </c>
      <c r="M616">
        <f>IF(G616="",MEDIAN(SalesTbl[Unit_Price]),G616)</f>
        <v>106.07</v>
      </c>
      <c r="N616">
        <f>IF(F616="",MEDIAN(SalesTbl[Quantity]),F616)</f>
        <v>1</v>
      </c>
    </row>
    <row r="617" spans="1:14" x14ac:dyDescent="0.3">
      <c r="A617" t="s">
        <v>2441</v>
      </c>
      <c r="B617" s="2">
        <v>45524</v>
      </c>
      <c r="C617" t="s">
        <v>735</v>
      </c>
      <c r="D617" t="s">
        <v>1714</v>
      </c>
      <c r="E617" t="s">
        <v>1810</v>
      </c>
      <c r="F617">
        <v>2</v>
      </c>
      <c r="G617">
        <v>354.26</v>
      </c>
      <c r="H617">
        <v>0.01</v>
      </c>
      <c r="I617" t="s">
        <v>1829</v>
      </c>
      <c r="J617">
        <v>701.4348</v>
      </c>
      <c r="K617">
        <f>IF(J617="",MEDIAN(SalesTbl[Total_Amount]),J617)</f>
        <v>701.4348</v>
      </c>
      <c r="L617">
        <f>IF(H617="",MEDIAN(SalesTbl[Discount]),H617)</f>
        <v>0.01</v>
      </c>
      <c r="M617">
        <f>IF(G617="",MEDIAN(SalesTbl[Unit_Price]),G617)</f>
        <v>354.26</v>
      </c>
      <c r="N617">
        <f>IF(F617="",MEDIAN(SalesTbl[Quantity]),F617)</f>
        <v>2</v>
      </c>
    </row>
    <row r="618" spans="1:14" x14ac:dyDescent="0.3">
      <c r="A618" t="s">
        <v>2442</v>
      </c>
      <c r="B618" s="2">
        <v>45497</v>
      </c>
      <c r="C618" t="s">
        <v>487</v>
      </c>
      <c r="D618" t="s">
        <v>1684</v>
      </c>
      <c r="E618" t="s">
        <v>1799</v>
      </c>
      <c r="F618">
        <v>1</v>
      </c>
      <c r="G618">
        <v>522.72</v>
      </c>
      <c r="H618">
        <v>0.25</v>
      </c>
      <c r="I618" t="s">
        <v>1826</v>
      </c>
      <c r="J618">
        <v>392.04</v>
      </c>
      <c r="K618">
        <f>IF(J618="",MEDIAN(SalesTbl[Total_Amount]),J618)</f>
        <v>392.04</v>
      </c>
      <c r="L618">
        <f>IF(H618="",MEDIAN(SalesTbl[Discount]),H618)</f>
        <v>0.25</v>
      </c>
      <c r="M618">
        <f>IF(G618="",MEDIAN(SalesTbl[Unit_Price]),G618)</f>
        <v>522.72</v>
      </c>
      <c r="N618">
        <f>IF(F618="",MEDIAN(SalesTbl[Quantity]),F618)</f>
        <v>1</v>
      </c>
    </row>
    <row r="619" spans="1:14" x14ac:dyDescent="0.3">
      <c r="A619" t="s">
        <v>2443</v>
      </c>
      <c r="B619" s="2">
        <v>45534</v>
      </c>
      <c r="C619" t="s">
        <v>121</v>
      </c>
      <c r="D619" t="s">
        <v>1648</v>
      </c>
      <c r="E619" t="s">
        <v>1807</v>
      </c>
      <c r="F619">
        <v>1</v>
      </c>
      <c r="G619">
        <v>498.61</v>
      </c>
      <c r="H619">
        <v>0.04</v>
      </c>
      <c r="I619" t="s">
        <v>1826</v>
      </c>
      <c r="J619">
        <v>478.66559999999998</v>
      </c>
      <c r="K619">
        <f>IF(J619="",MEDIAN(SalesTbl[Total_Amount]),J619)</f>
        <v>478.66559999999998</v>
      </c>
      <c r="L619">
        <f>IF(H619="",MEDIAN(SalesTbl[Discount]),H619)</f>
        <v>0.04</v>
      </c>
      <c r="M619">
        <f>IF(G619="",MEDIAN(SalesTbl[Unit_Price]),G619)</f>
        <v>498.61</v>
      </c>
      <c r="N619">
        <f>IF(F619="",MEDIAN(SalesTbl[Quantity]),F619)</f>
        <v>1</v>
      </c>
    </row>
    <row r="620" spans="1:14" x14ac:dyDescent="0.3">
      <c r="A620" t="s">
        <v>2444</v>
      </c>
      <c r="B620" s="2">
        <v>45925</v>
      </c>
      <c r="C620" t="s">
        <v>275</v>
      </c>
      <c r="D620" t="s">
        <v>1632</v>
      </c>
      <c r="E620" t="s">
        <v>1776</v>
      </c>
      <c r="F620">
        <v>4</v>
      </c>
      <c r="G620">
        <v>758.27</v>
      </c>
      <c r="H620">
        <v>0.05</v>
      </c>
      <c r="I620" t="s">
        <v>1826</v>
      </c>
      <c r="J620">
        <v>2881.4259999999999</v>
      </c>
      <c r="K620">
        <f>IF(J620="",MEDIAN(SalesTbl[Total_Amount]),J620)</f>
        <v>2881.4259999999999</v>
      </c>
      <c r="L620">
        <f>IF(H620="",MEDIAN(SalesTbl[Discount]),H620)</f>
        <v>0.05</v>
      </c>
      <c r="M620">
        <f>IF(G620="",MEDIAN(SalesTbl[Unit_Price]),G620)</f>
        <v>758.27</v>
      </c>
      <c r="N620">
        <f>IF(F620="",MEDIAN(SalesTbl[Quantity]),F620)</f>
        <v>4</v>
      </c>
    </row>
    <row r="621" spans="1:14" x14ac:dyDescent="0.3">
      <c r="A621" t="s">
        <v>2445</v>
      </c>
      <c r="B621" s="2">
        <v>45765</v>
      </c>
      <c r="C621" t="s">
        <v>1452</v>
      </c>
      <c r="D621" t="s">
        <v>1551</v>
      </c>
      <c r="E621" t="s">
        <v>1761</v>
      </c>
      <c r="F621">
        <v>2</v>
      </c>
      <c r="G621">
        <v>371.03</v>
      </c>
      <c r="H621">
        <v>0.23</v>
      </c>
      <c r="I621" t="s">
        <v>1826</v>
      </c>
      <c r="J621">
        <v>571.38619999999992</v>
      </c>
      <c r="K621">
        <f>IF(J621="",MEDIAN(SalesTbl[Total_Amount]),J621)</f>
        <v>571.38619999999992</v>
      </c>
      <c r="L621">
        <f>IF(H621="",MEDIAN(SalesTbl[Discount]),H621)</f>
        <v>0.23</v>
      </c>
      <c r="M621">
        <f>IF(G621="",MEDIAN(SalesTbl[Unit_Price]),G621)</f>
        <v>371.03</v>
      </c>
      <c r="N621">
        <f>IF(F621="",MEDIAN(SalesTbl[Quantity]),F621)</f>
        <v>2</v>
      </c>
    </row>
    <row r="622" spans="1:14" x14ac:dyDescent="0.3">
      <c r="A622" t="s">
        <v>2446</v>
      </c>
      <c r="B622" s="2">
        <v>45882</v>
      </c>
      <c r="C622" t="s">
        <v>408</v>
      </c>
      <c r="D622" t="s">
        <v>1565</v>
      </c>
      <c r="E622" t="s">
        <v>1769</v>
      </c>
      <c r="F622">
        <v>2</v>
      </c>
      <c r="G622">
        <v>492.5</v>
      </c>
      <c r="H622">
        <v>0.3</v>
      </c>
      <c r="I622" t="s">
        <v>1826</v>
      </c>
      <c r="J622">
        <v>689.5</v>
      </c>
      <c r="K622">
        <f>IF(J622="",MEDIAN(SalesTbl[Total_Amount]),J622)</f>
        <v>689.5</v>
      </c>
      <c r="L622">
        <f>IF(H622="",MEDIAN(SalesTbl[Discount]),H622)</f>
        <v>0.3</v>
      </c>
      <c r="M622">
        <f>IF(G622="",MEDIAN(SalesTbl[Unit_Price]),G622)</f>
        <v>492.5</v>
      </c>
      <c r="N622">
        <f>IF(F622="",MEDIAN(SalesTbl[Quantity]),F622)</f>
        <v>2</v>
      </c>
    </row>
    <row r="623" spans="1:14" x14ac:dyDescent="0.3">
      <c r="A623" t="s">
        <v>2447</v>
      </c>
      <c r="B623" s="2">
        <v>45923</v>
      </c>
      <c r="C623" t="s">
        <v>1107</v>
      </c>
      <c r="D623" t="s">
        <v>1640</v>
      </c>
      <c r="E623" t="s">
        <v>1792</v>
      </c>
      <c r="F623">
        <v>2</v>
      </c>
      <c r="G623">
        <v>213.69</v>
      </c>
      <c r="H623">
        <v>0.28000000000000003</v>
      </c>
      <c r="I623" t="s">
        <v>1826</v>
      </c>
      <c r="J623">
        <v>307.71359999999999</v>
      </c>
      <c r="K623">
        <f>IF(J623="",MEDIAN(SalesTbl[Total_Amount]),J623)</f>
        <v>307.71359999999999</v>
      </c>
      <c r="L623">
        <f>IF(H623="",MEDIAN(SalesTbl[Discount]),H623)</f>
        <v>0.28000000000000003</v>
      </c>
      <c r="M623">
        <f>IF(G623="",MEDIAN(SalesTbl[Unit_Price]),G623)</f>
        <v>213.69</v>
      </c>
      <c r="N623">
        <f>IF(F623="",MEDIAN(SalesTbl[Quantity]),F623)</f>
        <v>2</v>
      </c>
    </row>
    <row r="624" spans="1:14" x14ac:dyDescent="0.3">
      <c r="A624" t="s">
        <v>2448</v>
      </c>
      <c r="B624" s="2">
        <v>45421</v>
      </c>
      <c r="C624" t="s">
        <v>144</v>
      </c>
      <c r="D624" t="s">
        <v>1666</v>
      </c>
      <c r="E624" t="s">
        <v>1792</v>
      </c>
      <c r="F624">
        <v>2</v>
      </c>
      <c r="G624">
        <v>81.16</v>
      </c>
      <c r="H624">
        <v>0.16</v>
      </c>
      <c r="I624" t="s">
        <v>1826</v>
      </c>
      <c r="J624">
        <v>136.34880000000001</v>
      </c>
      <c r="K624">
        <f>IF(J624="",MEDIAN(SalesTbl[Total_Amount]),J624)</f>
        <v>136.34880000000001</v>
      </c>
      <c r="L624">
        <f>IF(H624="",MEDIAN(SalesTbl[Discount]),H624)</f>
        <v>0.16</v>
      </c>
      <c r="M624">
        <f>IF(G624="",MEDIAN(SalesTbl[Unit_Price]),G624)</f>
        <v>81.16</v>
      </c>
      <c r="N624">
        <f>IF(F624="",MEDIAN(SalesTbl[Quantity]),F624)</f>
        <v>2</v>
      </c>
    </row>
    <row r="625" spans="1:14" x14ac:dyDescent="0.3">
      <c r="A625" t="s">
        <v>2449</v>
      </c>
      <c r="B625" s="2">
        <v>45608</v>
      </c>
      <c r="C625" t="s">
        <v>264</v>
      </c>
      <c r="D625" t="s">
        <v>1720</v>
      </c>
      <c r="E625" t="s">
        <v>1786</v>
      </c>
      <c r="F625">
        <v>1</v>
      </c>
      <c r="G625">
        <v>431.69</v>
      </c>
      <c r="H625">
        <v>0.09</v>
      </c>
      <c r="I625" t="s">
        <v>1824</v>
      </c>
      <c r="J625">
        <v>392.83789999999999</v>
      </c>
      <c r="K625">
        <f>IF(J625="",MEDIAN(SalesTbl[Total_Amount]),J625)</f>
        <v>392.83789999999999</v>
      </c>
      <c r="L625">
        <f>IF(H625="",MEDIAN(SalesTbl[Discount]),H625)</f>
        <v>0.09</v>
      </c>
      <c r="M625">
        <f>IF(G625="",MEDIAN(SalesTbl[Unit_Price]),G625)</f>
        <v>431.69</v>
      </c>
      <c r="N625">
        <f>IF(F625="",MEDIAN(SalesTbl[Quantity]),F625)</f>
        <v>1</v>
      </c>
    </row>
    <row r="626" spans="1:14" x14ac:dyDescent="0.3">
      <c r="A626" t="s">
        <v>2450</v>
      </c>
      <c r="B626" s="2">
        <v>45644</v>
      </c>
      <c r="C626" t="s">
        <v>221</v>
      </c>
      <c r="D626" t="s">
        <v>1584</v>
      </c>
      <c r="E626" t="s">
        <v>1773</v>
      </c>
      <c r="F626">
        <v>3</v>
      </c>
      <c r="G626">
        <v>438.65</v>
      </c>
      <c r="H626">
        <v>0.28999999999999998</v>
      </c>
      <c r="I626" t="s">
        <v>1826</v>
      </c>
      <c r="J626">
        <v>934.32449999999983</v>
      </c>
      <c r="K626">
        <f>IF(J626="",MEDIAN(SalesTbl[Total_Amount]),J626)</f>
        <v>934.32449999999983</v>
      </c>
      <c r="L626">
        <f>IF(H626="",MEDIAN(SalesTbl[Discount]),H626)</f>
        <v>0.28999999999999998</v>
      </c>
      <c r="M626">
        <f>IF(G626="",MEDIAN(SalesTbl[Unit_Price]),G626)</f>
        <v>438.65</v>
      </c>
      <c r="N626">
        <f>IF(F626="",MEDIAN(SalesTbl[Quantity]),F626)</f>
        <v>3</v>
      </c>
    </row>
    <row r="627" spans="1:14" x14ac:dyDescent="0.3">
      <c r="A627" t="s">
        <v>2451</v>
      </c>
      <c r="B627" s="2">
        <v>45517</v>
      </c>
      <c r="C627" t="s">
        <v>461</v>
      </c>
      <c r="D627" t="s">
        <v>1706</v>
      </c>
      <c r="E627" t="s">
        <v>1786</v>
      </c>
      <c r="F627">
        <v>4</v>
      </c>
      <c r="G627">
        <v>848.47</v>
      </c>
      <c r="H627">
        <v>0.21</v>
      </c>
      <c r="I627" t="s">
        <v>1829</v>
      </c>
      <c r="J627">
        <v>2681.1651999999999</v>
      </c>
      <c r="K627">
        <f>IF(J627="",MEDIAN(SalesTbl[Total_Amount]),J627)</f>
        <v>2681.1651999999999</v>
      </c>
      <c r="L627">
        <f>IF(H627="",MEDIAN(SalesTbl[Discount]),H627)</f>
        <v>0.21</v>
      </c>
      <c r="M627">
        <f>IF(G627="",MEDIAN(SalesTbl[Unit_Price]),G627)</f>
        <v>848.47</v>
      </c>
      <c r="N627">
        <f>IF(F627="",MEDIAN(SalesTbl[Quantity]),F627)</f>
        <v>4</v>
      </c>
    </row>
    <row r="628" spans="1:14" x14ac:dyDescent="0.3">
      <c r="A628" t="s">
        <v>2452</v>
      </c>
      <c r="B628" s="2">
        <v>45545</v>
      </c>
      <c r="C628" t="s">
        <v>1235</v>
      </c>
      <c r="D628" t="s">
        <v>1596</v>
      </c>
      <c r="E628" t="s">
        <v>1779</v>
      </c>
      <c r="F628">
        <v>1</v>
      </c>
      <c r="G628">
        <v>412.11</v>
      </c>
      <c r="H628">
        <v>0.23</v>
      </c>
      <c r="I628" t="s">
        <v>1826</v>
      </c>
      <c r="J628">
        <v>317.32470000000001</v>
      </c>
      <c r="K628">
        <f>IF(J628="",MEDIAN(SalesTbl[Total_Amount]),J628)</f>
        <v>317.32470000000001</v>
      </c>
      <c r="L628">
        <f>IF(H628="",MEDIAN(SalesTbl[Discount]),H628)</f>
        <v>0.23</v>
      </c>
      <c r="M628">
        <f>IF(G628="",MEDIAN(SalesTbl[Unit_Price]),G628)</f>
        <v>412.11</v>
      </c>
      <c r="N628">
        <f>IF(F628="",MEDIAN(SalesTbl[Quantity]),F628)</f>
        <v>1</v>
      </c>
    </row>
    <row r="629" spans="1:14" x14ac:dyDescent="0.3">
      <c r="A629" t="s">
        <v>2453</v>
      </c>
      <c r="B629" s="2">
        <v>45547</v>
      </c>
      <c r="C629" t="s">
        <v>582</v>
      </c>
      <c r="D629" t="s">
        <v>1736</v>
      </c>
      <c r="E629" t="s">
        <v>1757</v>
      </c>
      <c r="F629">
        <v>1</v>
      </c>
      <c r="G629">
        <v>126.09</v>
      </c>
      <c r="H629">
        <v>0.05</v>
      </c>
      <c r="I629" t="s">
        <v>1829</v>
      </c>
      <c r="J629">
        <v>119.7855</v>
      </c>
      <c r="K629">
        <f>IF(J629="",MEDIAN(SalesTbl[Total_Amount]),J629)</f>
        <v>119.7855</v>
      </c>
      <c r="L629">
        <f>IF(H629="",MEDIAN(SalesTbl[Discount]),H629)</f>
        <v>0.05</v>
      </c>
      <c r="M629">
        <f>IF(G629="",MEDIAN(SalesTbl[Unit_Price]),G629)</f>
        <v>126.09</v>
      </c>
      <c r="N629">
        <f>IF(F629="",MEDIAN(SalesTbl[Quantity]),F629)</f>
        <v>1</v>
      </c>
    </row>
    <row r="630" spans="1:14" x14ac:dyDescent="0.3">
      <c r="A630" t="s">
        <v>2454</v>
      </c>
      <c r="B630" s="2">
        <v>45433</v>
      </c>
      <c r="C630" t="s">
        <v>1425</v>
      </c>
      <c r="D630" t="s">
        <v>1682</v>
      </c>
      <c r="E630" t="s">
        <v>1789</v>
      </c>
      <c r="F630">
        <v>4</v>
      </c>
      <c r="G630">
        <v>602.39</v>
      </c>
      <c r="H630">
        <v>0.19</v>
      </c>
      <c r="I630" t="s">
        <v>1829</v>
      </c>
      <c r="J630">
        <v>1951.7436</v>
      </c>
      <c r="K630">
        <f>IF(J630="",MEDIAN(SalesTbl[Total_Amount]),J630)</f>
        <v>1951.7436</v>
      </c>
      <c r="L630">
        <f>IF(H630="",MEDIAN(SalesTbl[Discount]),H630)</f>
        <v>0.19</v>
      </c>
      <c r="M630">
        <f>IF(G630="",MEDIAN(SalesTbl[Unit_Price]),G630)</f>
        <v>602.39</v>
      </c>
      <c r="N630">
        <f>IF(F630="",MEDIAN(SalesTbl[Quantity]),F630)</f>
        <v>4</v>
      </c>
    </row>
    <row r="631" spans="1:14" x14ac:dyDescent="0.3">
      <c r="A631" t="s">
        <v>2455</v>
      </c>
      <c r="B631" s="2">
        <v>45792</v>
      </c>
      <c r="C631" t="s">
        <v>1133</v>
      </c>
      <c r="D631" t="s">
        <v>1712</v>
      </c>
      <c r="E631" t="s">
        <v>1766</v>
      </c>
      <c r="F631">
        <v>3</v>
      </c>
      <c r="G631">
        <v>447.69</v>
      </c>
      <c r="H631">
        <v>0.02</v>
      </c>
      <c r="I631" t="s">
        <v>1829</v>
      </c>
      <c r="J631">
        <v>1316.2085999999999</v>
      </c>
      <c r="K631">
        <f>IF(J631="",MEDIAN(SalesTbl[Total_Amount]),J631)</f>
        <v>1316.2085999999999</v>
      </c>
      <c r="L631">
        <f>IF(H631="",MEDIAN(SalesTbl[Discount]),H631)</f>
        <v>0.02</v>
      </c>
      <c r="M631">
        <f>IF(G631="",MEDIAN(SalesTbl[Unit_Price]),G631)</f>
        <v>447.69</v>
      </c>
      <c r="N631">
        <f>IF(F631="",MEDIAN(SalesTbl[Quantity]),F631)</f>
        <v>3</v>
      </c>
    </row>
    <row r="632" spans="1:14" x14ac:dyDescent="0.3">
      <c r="A632" t="s">
        <v>2456</v>
      </c>
      <c r="B632" s="2">
        <v>45804</v>
      </c>
      <c r="C632" t="s">
        <v>1304</v>
      </c>
      <c r="D632" t="s">
        <v>1616</v>
      </c>
      <c r="E632" t="s">
        <v>1766</v>
      </c>
      <c r="F632">
        <v>3</v>
      </c>
      <c r="G632">
        <v>35.159999999999997</v>
      </c>
      <c r="H632">
        <v>0.04</v>
      </c>
      <c r="I632" t="s">
        <v>1829</v>
      </c>
      <c r="J632">
        <v>101.2608</v>
      </c>
      <c r="K632">
        <f>IF(J632="",MEDIAN(SalesTbl[Total_Amount]),J632)</f>
        <v>101.2608</v>
      </c>
      <c r="L632">
        <f>IF(H632="",MEDIAN(SalesTbl[Discount]),H632)</f>
        <v>0.04</v>
      </c>
      <c r="M632">
        <f>IF(G632="",MEDIAN(SalesTbl[Unit_Price]),G632)</f>
        <v>35.159999999999997</v>
      </c>
      <c r="N632">
        <f>IF(F632="",MEDIAN(SalesTbl[Quantity]),F632)</f>
        <v>3</v>
      </c>
    </row>
    <row r="633" spans="1:14" x14ac:dyDescent="0.3">
      <c r="A633" t="s">
        <v>2457</v>
      </c>
      <c r="B633" s="2">
        <v>45311</v>
      </c>
      <c r="C633" t="s">
        <v>292</v>
      </c>
      <c r="D633" t="s">
        <v>1692</v>
      </c>
      <c r="E633" t="s">
        <v>1792</v>
      </c>
      <c r="F633">
        <v>2</v>
      </c>
      <c r="G633">
        <v>838.59</v>
      </c>
      <c r="H633">
        <v>0.18</v>
      </c>
      <c r="I633" t="s">
        <v>1829</v>
      </c>
      <c r="J633">
        <v>1375.2876000000001</v>
      </c>
      <c r="K633">
        <f>IF(J633="",MEDIAN(SalesTbl[Total_Amount]),J633)</f>
        <v>1375.2876000000001</v>
      </c>
      <c r="L633">
        <f>IF(H633="",MEDIAN(SalesTbl[Discount]),H633)</f>
        <v>0.18</v>
      </c>
      <c r="M633">
        <f>IF(G633="",MEDIAN(SalesTbl[Unit_Price]),G633)</f>
        <v>838.59</v>
      </c>
      <c r="N633">
        <f>IF(F633="",MEDIAN(SalesTbl[Quantity]),F633)</f>
        <v>2</v>
      </c>
    </row>
    <row r="634" spans="1:14" x14ac:dyDescent="0.3">
      <c r="A634" t="s">
        <v>2458</v>
      </c>
      <c r="B634" s="2">
        <v>45605</v>
      </c>
      <c r="C634" t="s">
        <v>1469</v>
      </c>
      <c r="D634" t="s">
        <v>1666</v>
      </c>
      <c r="E634" t="s">
        <v>1776</v>
      </c>
      <c r="F634">
        <v>4</v>
      </c>
      <c r="G634">
        <v>867.94</v>
      </c>
      <c r="H634">
        <v>0.26</v>
      </c>
      <c r="I634" t="s">
        <v>1826</v>
      </c>
      <c r="J634">
        <v>2569.1024000000002</v>
      </c>
      <c r="K634">
        <f>IF(J634="",MEDIAN(SalesTbl[Total_Amount]),J634)</f>
        <v>2569.1024000000002</v>
      </c>
      <c r="L634">
        <f>IF(H634="",MEDIAN(SalesTbl[Discount]),H634)</f>
        <v>0.26</v>
      </c>
      <c r="M634">
        <f>IF(G634="",MEDIAN(SalesTbl[Unit_Price]),G634)</f>
        <v>867.94</v>
      </c>
      <c r="N634">
        <f>IF(F634="",MEDIAN(SalesTbl[Quantity]),F634)</f>
        <v>4</v>
      </c>
    </row>
    <row r="635" spans="1:14" x14ac:dyDescent="0.3">
      <c r="A635" t="s">
        <v>2459</v>
      </c>
      <c r="B635" s="2">
        <v>45338</v>
      </c>
      <c r="C635" t="s">
        <v>1389</v>
      </c>
      <c r="D635" t="s">
        <v>1626</v>
      </c>
      <c r="E635" t="s">
        <v>1807</v>
      </c>
      <c r="F635">
        <v>1</v>
      </c>
      <c r="G635">
        <v>623.88</v>
      </c>
      <c r="H635">
        <v>0.25</v>
      </c>
      <c r="I635" t="s">
        <v>1824</v>
      </c>
      <c r="J635">
        <v>467.91</v>
      </c>
      <c r="K635">
        <f>IF(J635="",MEDIAN(SalesTbl[Total_Amount]),J635)</f>
        <v>467.91</v>
      </c>
      <c r="L635">
        <f>IF(H635="",MEDIAN(SalesTbl[Discount]),H635)</f>
        <v>0.25</v>
      </c>
      <c r="M635">
        <f>IF(G635="",MEDIAN(SalesTbl[Unit_Price]),G635)</f>
        <v>623.88</v>
      </c>
      <c r="N635">
        <f>IF(F635="",MEDIAN(SalesTbl[Quantity]),F635)</f>
        <v>1</v>
      </c>
    </row>
    <row r="636" spans="1:14" x14ac:dyDescent="0.3">
      <c r="A636" t="s">
        <v>2460</v>
      </c>
      <c r="B636" s="2">
        <v>45642</v>
      </c>
      <c r="C636" t="s">
        <v>244</v>
      </c>
      <c r="D636" t="s">
        <v>1632</v>
      </c>
      <c r="E636" t="s">
        <v>1799</v>
      </c>
      <c r="F636">
        <v>2</v>
      </c>
      <c r="G636">
        <v>567.95000000000005</v>
      </c>
      <c r="H636">
        <v>0.12</v>
      </c>
      <c r="I636" t="s">
        <v>1826</v>
      </c>
      <c r="J636">
        <v>999.5920000000001</v>
      </c>
      <c r="K636">
        <f>IF(J636="",MEDIAN(SalesTbl[Total_Amount]),J636)</f>
        <v>999.5920000000001</v>
      </c>
      <c r="L636">
        <f>IF(H636="",MEDIAN(SalesTbl[Discount]),H636)</f>
        <v>0.12</v>
      </c>
      <c r="M636">
        <f>IF(G636="",MEDIAN(SalesTbl[Unit_Price]),G636)</f>
        <v>567.95000000000005</v>
      </c>
      <c r="N636">
        <f>IF(F636="",MEDIAN(SalesTbl[Quantity]),F636)</f>
        <v>2</v>
      </c>
    </row>
    <row r="637" spans="1:14" x14ac:dyDescent="0.3">
      <c r="A637" t="s">
        <v>2461</v>
      </c>
      <c r="B637" s="2">
        <v>45693</v>
      </c>
      <c r="C637" t="s">
        <v>1278</v>
      </c>
      <c r="D637" t="s">
        <v>1610</v>
      </c>
      <c r="E637" t="s">
        <v>1810</v>
      </c>
      <c r="F637">
        <v>2</v>
      </c>
      <c r="G637">
        <v>671.69</v>
      </c>
      <c r="H637">
        <v>0.19</v>
      </c>
      <c r="I637" t="s">
        <v>1824</v>
      </c>
      <c r="J637">
        <v>1088.1378</v>
      </c>
      <c r="K637">
        <f>IF(J637="",MEDIAN(SalesTbl[Total_Amount]),J637)</f>
        <v>1088.1378</v>
      </c>
      <c r="L637">
        <f>IF(H637="",MEDIAN(SalesTbl[Discount]),H637)</f>
        <v>0.19</v>
      </c>
      <c r="M637">
        <f>IF(G637="",MEDIAN(SalesTbl[Unit_Price]),G637)</f>
        <v>671.69</v>
      </c>
      <c r="N637">
        <f>IF(F637="",MEDIAN(SalesTbl[Quantity]),F637)</f>
        <v>2</v>
      </c>
    </row>
    <row r="638" spans="1:14" x14ac:dyDescent="0.3">
      <c r="A638" t="s">
        <v>2462</v>
      </c>
      <c r="B638" s="2">
        <v>45763</v>
      </c>
      <c r="C638" t="s">
        <v>866</v>
      </c>
      <c r="D638" t="s">
        <v>1557</v>
      </c>
      <c r="E638" t="s">
        <v>1779</v>
      </c>
      <c r="F638">
        <v>2</v>
      </c>
      <c r="G638">
        <v>257.95999999999998</v>
      </c>
      <c r="H638">
        <v>0.21</v>
      </c>
      <c r="I638" t="s">
        <v>1826</v>
      </c>
      <c r="J638">
        <v>407.57679999999999</v>
      </c>
      <c r="K638">
        <f>IF(J638="",MEDIAN(SalesTbl[Total_Amount]),J638)</f>
        <v>407.57679999999999</v>
      </c>
      <c r="L638">
        <f>IF(H638="",MEDIAN(SalesTbl[Discount]),H638)</f>
        <v>0.21</v>
      </c>
      <c r="M638">
        <f>IF(G638="",MEDIAN(SalesTbl[Unit_Price]),G638)</f>
        <v>257.95999999999998</v>
      </c>
      <c r="N638">
        <f>IF(F638="",MEDIAN(SalesTbl[Quantity]),F638)</f>
        <v>2</v>
      </c>
    </row>
    <row r="639" spans="1:14" x14ac:dyDescent="0.3">
      <c r="A639" t="s">
        <v>2463</v>
      </c>
      <c r="B639" s="2">
        <v>45572</v>
      </c>
      <c r="C639" t="s">
        <v>565</v>
      </c>
      <c r="D639" t="s">
        <v>1588</v>
      </c>
      <c r="E639" t="s">
        <v>1792</v>
      </c>
      <c r="F639">
        <v>1</v>
      </c>
      <c r="G639">
        <v>202.13</v>
      </c>
      <c r="H639">
        <v>0.13</v>
      </c>
      <c r="I639" t="s">
        <v>1829</v>
      </c>
      <c r="J639">
        <v>175.85310000000001</v>
      </c>
      <c r="K639">
        <f>IF(J639="",MEDIAN(SalesTbl[Total_Amount]),J639)</f>
        <v>175.85310000000001</v>
      </c>
      <c r="L639">
        <f>IF(H639="",MEDIAN(SalesTbl[Discount]),H639)</f>
        <v>0.13</v>
      </c>
      <c r="M639">
        <f>IF(G639="",MEDIAN(SalesTbl[Unit_Price]),G639)</f>
        <v>202.13</v>
      </c>
      <c r="N639">
        <f>IF(F639="",MEDIAN(SalesTbl[Quantity]),F639)</f>
        <v>1</v>
      </c>
    </row>
    <row r="640" spans="1:14" x14ac:dyDescent="0.3">
      <c r="A640" t="s">
        <v>2464</v>
      </c>
      <c r="B640" s="2">
        <v>45338</v>
      </c>
      <c r="C640" t="s">
        <v>1217</v>
      </c>
      <c r="D640" t="s">
        <v>1696</v>
      </c>
      <c r="E640" t="s">
        <v>1773</v>
      </c>
      <c r="F640">
        <v>1</v>
      </c>
      <c r="G640">
        <v>370.66</v>
      </c>
      <c r="H640">
        <v>0.01</v>
      </c>
      <c r="I640" t="s">
        <v>1826</v>
      </c>
      <c r="J640">
        <v>366.95339999999999</v>
      </c>
      <c r="K640">
        <f>IF(J640="",MEDIAN(SalesTbl[Total_Amount]),J640)</f>
        <v>366.95339999999999</v>
      </c>
      <c r="L640">
        <f>IF(H640="",MEDIAN(SalesTbl[Discount]),H640)</f>
        <v>0.01</v>
      </c>
      <c r="M640">
        <f>IF(G640="",MEDIAN(SalesTbl[Unit_Price]),G640)</f>
        <v>370.66</v>
      </c>
      <c r="N640">
        <f>IF(F640="",MEDIAN(SalesTbl[Quantity]),F640)</f>
        <v>1</v>
      </c>
    </row>
    <row r="641" spans="1:14" x14ac:dyDescent="0.3">
      <c r="A641" t="s">
        <v>2465</v>
      </c>
      <c r="B641" s="2">
        <v>45373</v>
      </c>
      <c r="C641" t="s">
        <v>1056</v>
      </c>
      <c r="D641" t="s">
        <v>1670</v>
      </c>
      <c r="E641" t="s">
        <v>1794</v>
      </c>
      <c r="F641">
        <v>4</v>
      </c>
      <c r="G641">
        <v>731.53</v>
      </c>
      <c r="H641">
        <v>0.12</v>
      </c>
      <c r="I641" t="s">
        <v>1824</v>
      </c>
      <c r="J641">
        <v>2574.9856</v>
      </c>
      <c r="K641">
        <f>IF(J641="",MEDIAN(SalesTbl[Total_Amount]),J641)</f>
        <v>2574.9856</v>
      </c>
      <c r="L641">
        <f>IF(H641="",MEDIAN(SalesTbl[Discount]),H641)</f>
        <v>0.12</v>
      </c>
      <c r="M641">
        <f>IF(G641="",MEDIAN(SalesTbl[Unit_Price]),G641)</f>
        <v>731.53</v>
      </c>
      <c r="N641">
        <f>IF(F641="",MEDIAN(SalesTbl[Quantity]),F641)</f>
        <v>4</v>
      </c>
    </row>
    <row r="642" spans="1:14" x14ac:dyDescent="0.3">
      <c r="A642" t="s">
        <v>2466</v>
      </c>
      <c r="B642" s="2">
        <v>45590</v>
      </c>
      <c r="C642" t="s">
        <v>1275</v>
      </c>
      <c r="D642" t="s">
        <v>1682</v>
      </c>
      <c r="E642" t="s">
        <v>1752</v>
      </c>
      <c r="F642">
        <v>1</v>
      </c>
      <c r="G642">
        <v>928.72</v>
      </c>
      <c r="H642">
        <v>0.1</v>
      </c>
      <c r="I642" t="s">
        <v>1829</v>
      </c>
      <c r="J642">
        <v>835.84800000000007</v>
      </c>
      <c r="K642">
        <f>IF(J642="",MEDIAN(SalesTbl[Total_Amount]),J642)</f>
        <v>835.84800000000007</v>
      </c>
      <c r="L642">
        <f>IF(H642="",MEDIAN(SalesTbl[Discount]),H642)</f>
        <v>0.1</v>
      </c>
      <c r="M642">
        <f>IF(G642="",MEDIAN(SalesTbl[Unit_Price]),G642)</f>
        <v>928.72</v>
      </c>
      <c r="N642">
        <f>IF(F642="",MEDIAN(SalesTbl[Quantity]),F642)</f>
        <v>1</v>
      </c>
    </row>
    <row r="643" spans="1:14" x14ac:dyDescent="0.3">
      <c r="A643" t="s">
        <v>2467</v>
      </c>
      <c r="B643" s="2">
        <v>45365</v>
      </c>
      <c r="C643" t="s">
        <v>484</v>
      </c>
      <c r="D643" t="s">
        <v>1553</v>
      </c>
      <c r="E643" t="s">
        <v>1810</v>
      </c>
      <c r="F643">
        <v>3</v>
      </c>
      <c r="G643">
        <v>217.22</v>
      </c>
      <c r="H643">
        <v>0.06</v>
      </c>
      <c r="I643" t="s">
        <v>1826</v>
      </c>
      <c r="J643">
        <v>612.56039999999996</v>
      </c>
      <c r="K643">
        <f>IF(J643="",MEDIAN(SalesTbl[Total_Amount]),J643)</f>
        <v>612.56039999999996</v>
      </c>
      <c r="L643">
        <f>IF(H643="",MEDIAN(SalesTbl[Discount]),H643)</f>
        <v>0.06</v>
      </c>
      <c r="M643">
        <f>IF(G643="",MEDIAN(SalesTbl[Unit_Price]),G643)</f>
        <v>217.22</v>
      </c>
      <c r="N643">
        <f>IF(F643="",MEDIAN(SalesTbl[Quantity]),F643)</f>
        <v>3</v>
      </c>
    </row>
    <row r="644" spans="1:14" x14ac:dyDescent="0.3">
      <c r="A644" t="s">
        <v>2468</v>
      </c>
      <c r="B644" s="2">
        <v>45711</v>
      </c>
      <c r="C644" t="s">
        <v>493</v>
      </c>
      <c r="D644" t="s">
        <v>1596</v>
      </c>
      <c r="E644" t="s">
        <v>1766</v>
      </c>
      <c r="F644">
        <v>1</v>
      </c>
      <c r="G644">
        <v>387.99</v>
      </c>
      <c r="H644">
        <v>0.3</v>
      </c>
      <c r="I644" t="s">
        <v>1824</v>
      </c>
      <c r="J644">
        <v>271.59300000000002</v>
      </c>
      <c r="K644">
        <f>IF(J644="",MEDIAN(SalesTbl[Total_Amount]),J644)</f>
        <v>271.59300000000002</v>
      </c>
      <c r="L644">
        <f>IF(H644="",MEDIAN(SalesTbl[Discount]),H644)</f>
        <v>0.3</v>
      </c>
      <c r="M644">
        <f>IF(G644="",MEDIAN(SalesTbl[Unit_Price]),G644)</f>
        <v>387.99</v>
      </c>
      <c r="N644">
        <f>IF(F644="",MEDIAN(SalesTbl[Quantity]),F644)</f>
        <v>1</v>
      </c>
    </row>
    <row r="645" spans="1:14" x14ac:dyDescent="0.3">
      <c r="A645" t="s">
        <v>2469</v>
      </c>
      <c r="B645" s="2">
        <v>45586</v>
      </c>
      <c r="C645" t="s">
        <v>502</v>
      </c>
      <c r="D645" t="s">
        <v>1584</v>
      </c>
      <c r="E645" t="s">
        <v>1776</v>
      </c>
      <c r="F645">
        <v>4</v>
      </c>
      <c r="G645">
        <v>186.24</v>
      </c>
      <c r="H645">
        <v>0.23</v>
      </c>
      <c r="I645" t="s">
        <v>1824</v>
      </c>
      <c r="J645">
        <v>573.61920000000009</v>
      </c>
      <c r="K645">
        <f>IF(J645="",MEDIAN(SalesTbl[Total_Amount]),J645)</f>
        <v>573.61920000000009</v>
      </c>
      <c r="L645">
        <f>IF(H645="",MEDIAN(SalesTbl[Discount]),H645)</f>
        <v>0.23</v>
      </c>
      <c r="M645">
        <f>IF(G645="",MEDIAN(SalesTbl[Unit_Price]),G645)</f>
        <v>186.24</v>
      </c>
      <c r="N645">
        <f>IF(F645="",MEDIAN(SalesTbl[Quantity]),F645)</f>
        <v>4</v>
      </c>
    </row>
    <row r="646" spans="1:14" x14ac:dyDescent="0.3">
      <c r="A646" t="s">
        <v>2470</v>
      </c>
      <c r="B646" s="2">
        <v>45334</v>
      </c>
      <c r="C646" t="s">
        <v>628</v>
      </c>
      <c r="D646" t="s">
        <v>1628</v>
      </c>
      <c r="E646" t="s">
        <v>1782</v>
      </c>
      <c r="F646">
        <v>4</v>
      </c>
      <c r="G646">
        <v>609.05999999999995</v>
      </c>
      <c r="H646">
        <v>0.22</v>
      </c>
      <c r="I646" t="s">
        <v>1829</v>
      </c>
      <c r="J646">
        <v>1900.2672</v>
      </c>
      <c r="K646">
        <f>IF(J646="",MEDIAN(SalesTbl[Total_Amount]),J646)</f>
        <v>1900.2672</v>
      </c>
      <c r="L646">
        <f>IF(H646="",MEDIAN(SalesTbl[Discount]),H646)</f>
        <v>0.22</v>
      </c>
      <c r="M646">
        <f>IF(G646="",MEDIAN(SalesTbl[Unit_Price]),G646)</f>
        <v>609.05999999999995</v>
      </c>
      <c r="N646">
        <f>IF(F646="",MEDIAN(SalesTbl[Quantity]),F646)</f>
        <v>4</v>
      </c>
    </row>
    <row r="647" spans="1:14" x14ac:dyDescent="0.3">
      <c r="A647" t="s">
        <v>2471</v>
      </c>
      <c r="B647" s="2">
        <v>45333</v>
      </c>
      <c r="C647" t="s">
        <v>1440</v>
      </c>
      <c r="D647" t="s">
        <v>1614</v>
      </c>
      <c r="E647" t="s">
        <v>1792</v>
      </c>
      <c r="F647">
        <v>1</v>
      </c>
      <c r="G647">
        <v>827.91</v>
      </c>
      <c r="H647">
        <v>0.21</v>
      </c>
      <c r="I647" t="s">
        <v>1826</v>
      </c>
      <c r="J647">
        <v>654.0489</v>
      </c>
      <c r="K647">
        <f>IF(J647="",MEDIAN(SalesTbl[Total_Amount]),J647)</f>
        <v>654.0489</v>
      </c>
      <c r="L647">
        <f>IF(H647="",MEDIAN(SalesTbl[Discount]),H647)</f>
        <v>0.21</v>
      </c>
      <c r="M647">
        <f>IF(G647="",MEDIAN(SalesTbl[Unit_Price]),G647)</f>
        <v>827.91</v>
      </c>
      <c r="N647">
        <f>IF(F647="",MEDIAN(SalesTbl[Quantity]),F647)</f>
        <v>1</v>
      </c>
    </row>
    <row r="648" spans="1:14" x14ac:dyDescent="0.3">
      <c r="A648" t="s">
        <v>2472</v>
      </c>
      <c r="B648" s="2">
        <v>45778</v>
      </c>
      <c r="C648" t="s">
        <v>1422</v>
      </c>
      <c r="D648" t="s">
        <v>1622</v>
      </c>
      <c r="E648" t="s">
        <v>1776</v>
      </c>
      <c r="F648">
        <v>2</v>
      </c>
      <c r="G648">
        <v>365.91</v>
      </c>
      <c r="H648">
        <v>0.14000000000000001</v>
      </c>
      <c r="I648" t="s">
        <v>1829</v>
      </c>
      <c r="J648">
        <v>629.36520000000007</v>
      </c>
      <c r="K648">
        <f>IF(J648="",MEDIAN(SalesTbl[Total_Amount]),J648)</f>
        <v>629.36520000000007</v>
      </c>
      <c r="L648">
        <f>IF(H648="",MEDIAN(SalesTbl[Discount]),H648)</f>
        <v>0.14000000000000001</v>
      </c>
      <c r="M648">
        <f>IF(G648="",MEDIAN(SalesTbl[Unit_Price]),G648)</f>
        <v>365.91</v>
      </c>
      <c r="N648">
        <f>IF(F648="",MEDIAN(SalesTbl[Quantity]),F648)</f>
        <v>2</v>
      </c>
    </row>
    <row r="649" spans="1:14" x14ac:dyDescent="0.3">
      <c r="A649" t="s">
        <v>2473</v>
      </c>
      <c r="B649" s="2">
        <v>45592</v>
      </c>
      <c r="C649" t="s">
        <v>562</v>
      </c>
      <c r="D649" t="s">
        <v>1598</v>
      </c>
      <c r="E649" t="s">
        <v>1807</v>
      </c>
      <c r="F649">
        <v>3</v>
      </c>
      <c r="G649">
        <v>852.72</v>
      </c>
      <c r="H649">
        <v>0.16</v>
      </c>
      <c r="I649" t="s">
        <v>1824</v>
      </c>
      <c r="J649">
        <v>2148.8544000000002</v>
      </c>
      <c r="K649">
        <f>IF(J649="",MEDIAN(SalesTbl[Total_Amount]),J649)</f>
        <v>2148.8544000000002</v>
      </c>
      <c r="L649">
        <f>IF(H649="",MEDIAN(SalesTbl[Discount]),H649)</f>
        <v>0.16</v>
      </c>
      <c r="M649">
        <f>IF(G649="",MEDIAN(SalesTbl[Unit_Price]),G649)</f>
        <v>852.72</v>
      </c>
      <c r="N649">
        <f>IF(F649="",MEDIAN(SalesTbl[Quantity]),F649)</f>
        <v>3</v>
      </c>
    </row>
    <row r="650" spans="1:14" x14ac:dyDescent="0.3">
      <c r="A650" t="s">
        <v>2474</v>
      </c>
      <c r="B650" s="2">
        <v>45259</v>
      </c>
      <c r="C650" t="s">
        <v>1190</v>
      </c>
      <c r="D650" t="s">
        <v>1568</v>
      </c>
      <c r="E650" t="s">
        <v>1769</v>
      </c>
      <c r="F650">
        <v>1</v>
      </c>
      <c r="G650">
        <v>768.25</v>
      </c>
      <c r="H650">
        <v>0.18</v>
      </c>
      <c r="I650" t="s">
        <v>1824</v>
      </c>
      <c r="J650">
        <v>629.96500000000003</v>
      </c>
      <c r="K650">
        <f>IF(J650="",MEDIAN(SalesTbl[Total_Amount]),J650)</f>
        <v>629.96500000000003</v>
      </c>
      <c r="L650">
        <f>IF(H650="",MEDIAN(SalesTbl[Discount]),H650)</f>
        <v>0.18</v>
      </c>
      <c r="M650">
        <f>IF(G650="",MEDIAN(SalesTbl[Unit_Price]),G650)</f>
        <v>768.25</v>
      </c>
      <c r="N650">
        <f>IF(F650="",MEDIAN(SalesTbl[Quantity]),F650)</f>
        <v>1</v>
      </c>
    </row>
    <row r="651" spans="1:14" x14ac:dyDescent="0.3">
      <c r="A651" t="s">
        <v>2475</v>
      </c>
      <c r="B651" s="2">
        <v>45801</v>
      </c>
      <c r="C651" t="s">
        <v>1252</v>
      </c>
      <c r="D651" t="s">
        <v>1732</v>
      </c>
      <c r="E651" t="s">
        <v>1813</v>
      </c>
      <c r="F651">
        <v>2</v>
      </c>
      <c r="G651">
        <v>318.62</v>
      </c>
      <c r="H651">
        <v>0.02</v>
      </c>
      <c r="I651" t="s">
        <v>1829</v>
      </c>
      <c r="J651">
        <v>624.49519999999995</v>
      </c>
      <c r="K651">
        <f>IF(J651="",MEDIAN(SalesTbl[Total_Amount]),J651)</f>
        <v>624.49519999999995</v>
      </c>
      <c r="L651">
        <f>IF(H651="",MEDIAN(SalesTbl[Discount]),H651)</f>
        <v>0.02</v>
      </c>
      <c r="M651">
        <f>IF(G651="",MEDIAN(SalesTbl[Unit_Price]),G651)</f>
        <v>318.62</v>
      </c>
      <c r="N651">
        <f>IF(F651="",MEDIAN(SalesTbl[Quantity]),F651)</f>
        <v>2</v>
      </c>
    </row>
    <row r="652" spans="1:14" x14ac:dyDescent="0.3">
      <c r="A652" t="s">
        <v>2476</v>
      </c>
      <c r="B652" s="2">
        <v>45347</v>
      </c>
      <c r="C652" t="s">
        <v>681</v>
      </c>
      <c r="D652" t="s">
        <v>1700</v>
      </c>
      <c r="E652" t="s">
        <v>1761</v>
      </c>
      <c r="F652">
        <v>4</v>
      </c>
      <c r="G652">
        <v>402.11</v>
      </c>
      <c r="H652">
        <v>0.14000000000000001</v>
      </c>
      <c r="I652" t="s">
        <v>1826</v>
      </c>
      <c r="J652">
        <v>1383.2583999999999</v>
      </c>
      <c r="K652">
        <f>IF(J652="",MEDIAN(SalesTbl[Total_Amount]),J652)</f>
        <v>1383.2583999999999</v>
      </c>
      <c r="L652">
        <f>IF(H652="",MEDIAN(SalesTbl[Discount]),H652)</f>
        <v>0.14000000000000001</v>
      </c>
      <c r="M652">
        <f>IF(G652="",MEDIAN(SalesTbl[Unit_Price]),G652)</f>
        <v>402.11</v>
      </c>
      <c r="N652">
        <f>IF(F652="",MEDIAN(SalesTbl[Quantity]),F652)</f>
        <v>4</v>
      </c>
    </row>
    <row r="653" spans="1:14" x14ac:dyDescent="0.3">
      <c r="A653" t="s">
        <v>2477</v>
      </c>
      <c r="B653" s="2">
        <v>45721</v>
      </c>
      <c r="C653" t="s">
        <v>502</v>
      </c>
      <c r="D653" t="s">
        <v>1716</v>
      </c>
      <c r="E653" t="s">
        <v>1807</v>
      </c>
      <c r="F653">
        <v>3</v>
      </c>
      <c r="G653">
        <v>846.31</v>
      </c>
      <c r="H653">
        <v>0.18</v>
      </c>
      <c r="I653" t="s">
        <v>1829</v>
      </c>
      <c r="J653">
        <v>2081.9225999999999</v>
      </c>
      <c r="K653">
        <f>IF(J653="",MEDIAN(SalesTbl[Total_Amount]),J653)</f>
        <v>2081.9225999999999</v>
      </c>
      <c r="L653">
        <f>IF(H653="",MEDIAN(SalesTbl[Discount]),H653)</f>
        <v>0.18</v>
      </c>
      <c r="M653">
        <f>IF(G653="",MEDIAN(SalesTbl[Unit_Price]),G653)</f>
        <v>846.31</v>
      </c>
      <c r="N653">
        <f>IF(F653="",MEDIAN(SalesTbl[Quantity]),F653)</f>
        <v>3</v>
      </c>
    </row>
    <row r="654" spans="1:14" x14ac:dyDescent="0.3">
      <c r="A654" t="s">
        <v>2478</v>
      </c>
      <c r="B654" s="2">
        <v>45531</v>
      </c>
      <c r="C654" t="s">
        <v>36</v>
      </c>
      <c r="D654" t="s">
        <v>1736</v>
      </c>
      <c r="E654" t="s">
        <v>1799</v>
      </c>
      <c r="F654">
        <v>1</v>
      </c>
      <c r="G654">
        <v>269.94</v>
      </c>
      <c r="H654">
        <v>7.0000000000000007E-2</v>
      </c>
      <c r="I654" t="s">
        <v>1829</v>
      </c>
      <c r="J654">
        <v>251.04419999999999</v>
      </c>
      <c r="K654">
        <f>IF(J654="",MEDIAN(SalesTbl[Total_Amount]),J654)</f>
        <v>251.04419999999999</v>
      </c>
      <c r="L654">
        <f>IF(H654="",MEDIAN(SalesTbl[Discount]),H654)</f>
        <v>7.0000000000000007E-2</v>
      </c>
      <c r="M654">
        <f>IF(G654="",MEDIAN(SalesTbl[Unit_Price]),G654)</f>
        <v>269.94</v>
      </c>
      <c r="N654">
        <f>IF(F654="",MEDIAN(SalesTbl[Quantity]),F654)</f>
        <v>1</v>
      </c>
    </row>
    <row r="655" spans="1:14" x14ac:dyDescent="0.3">
      <c r="A655" t="s">
        <v>2479</v>
      </c>
      <c r="B655" s="2">
        <v>45332</v>
      </c>
      <c r="C655" t="s">
        <v>1362</v>
      </c>
      <c r="D655" t="s">
        <v>1588</v>
      </c>
      <c r="E655" t="s">
        <v>1769</v>
      </c>
      <c r="F655">
        <v>3</v>
      </c>
      <c r="G655">
        <v>909.25</v>
      </c>
      <c r="H655">
        <v>0.28999999999999998</v>
      </c>
      <c r="I655" t="s">
        <v>1829</v>
      </c>
      <c r="J655">
        <v>1936.7025000000001</v>
      </c>
      <c r="K655">
        <f>IF(J655="",MEDIAN(SalesTbl[Total_Amount]),J655)</f>
        <v>1936.7025000000001</v>
      </c>
      <c r="L655">
        <f>IF(H655="",MEDIAN(SalesTbl[Discount]),H655)</f>
        <v>0.28999999999999998</v>
      </c>
      <c r="M655">
        <f>IF(G655="",MEDIAN(SalesTbl[Unit_Price]),G655)</f>
        <v>909.25</v>
      </c>
      <c r="N655">
        <f>IF(F655="",MEDIAN(SalesTbl[Quantity]),F655)</f>
        <v>3</v>
      </c>
    </row>
    <row r="656" spans="1:14" x14ac:dyDescent="0.3">
      <c r="A656" t="s">
        <v>2480</v>
      </c>
      <c r="B656" s="2">
        <v>45344</v>
      </c>
      <c r="C656" t="s">
        <v>1175</v>
      </c>
      <c r="D656" t="s">
        <v>1730</v>
      </c>
      <c r="E656" t="s">
        <v>1794</v>
      </c>
      <c r="F656">
        <v>2</v>
      </c>
      <c r="G656">
        <v>229.81</v>
      </c>
      <c r="H656">
        <v>0.21</v>
      </c>
      <c r="I656" t="s">
        <v>1829</v>
      </c>
      <c r="J656">
        <v>363.09980000000002</v>
      </c>
      <c r="K656">
        <f>IF(J656="",MEDIAN(SalesTbl[Total_Amount]),J656)</f>
        <v>363.09980000000002</v>
      </c>
      <c r="L656">
        <f>IF(H656="",MEDIAN(SalesTbl[Discount]),H656)</f>
        <v>0.21</v>
      </c>
      <c r="M656">
        <f>IF(G656="",MEDIAN(SalesTbl[Unit_Price]),G656)</f>
        <v>229.81</v>
      </c>
      <c r="N656">
        <f>IF(F656="",MEDIAN(SalesTbl[Quantity]),F656)</f>
        <v>2</v>
      </c>
    </row>
    <row r="657" spans="1:14" x14ac:dyDescent="0.3">
      <c r="A657" t="s">
        <v>2481</v>
      </c>
      <c r="B657" s="2">
        <v>45388</v>
      </c>
      <c r="C657" t="s">
        <v>1475</v>
      </c>
      <c r="D657" t="s">
        <v>1704</v>
      </c>
      <c r="E657" t="s">
        <v>1801</v>
      </c>
      <c r="F657">
        <v>3</v>
      </c>
      <c r="G657">
        <v>442.36</v>
      </c>
      <c r="H657">
        <v>0.06</v>
      </c>
      <c r="I657" t="s">
        <v>1826</v>
      </c>
      <c r="J657">
        <v>1247.4552000000001</v>
      </c>
      <c r="K657">
        <f>IF(J657="",MEDIAN(SalesTbl[Total_Amount]),J657)</f>
        <v>1247.4552000000001</v>
      </c>
      <c r="L657">
        <f>IF(H657="",MEDIAN(SalesTbl[Discount]),H657)</f>
        <v>0.06</v>
      </c>
      <c r="M657">
        <f>IF(G657="",MEDIAN(SalesTbl[Unit_Price]),G657)</f>
        <v>442.36</v>
      </c>
      <c r="N657">
        <f>IF(F657="",MEDIAN(SalesTbl[Quantity]),F657)</f>
        <v>3</v>
      </c>
    </row>
    <row r="658" spans="1:14" x14ac:dyDescent="0.3">
      <c r="A658" t="s">
        <v>2482</v>
      </c>
      <c r="B658" s="2">
        <v>45397</v>
      </c>
      <c r="C658" t="s">
        <v>711</v>
      </c>
      <c r="D658" t="s">
        <v>1720</v>
      </c>
      <c r="E658" t="s">
        <v>1766</v>
      </c>
      <c r="F658">
        <v>3</v>
      </c>
      <c r="G658">
        <v>413.74</v>
      </c>
      <c r="H658">
        <v>0.01</v>
      </c>
      <c r="I658" t="s">
        <v>1824</v>
      </c>
      <c r="J658">
        <v>1228.8078</v>
      </c>
      <c r="K658">
        <f>IF(J658="",MEDIAN(SalesTbl[Total_Amount]),J658)</f>
        <v>1228.8078</v>
      </c>
      <c r="L658">
        <f>IF(H658="",MEDIAN(SalesTbl[Discount]),H658)</f>
        <v>0.01</v>
      </c>
      <c r="M658">
        <f>IF(G658="",MEDIAN(SalesTbl[Unit_Price]),G658)</f>
        <v>413.74</v>
      </c>
      <c r="N658">
        <f>IF(F658="",MEDIAN(SalesTbl[Quantity]),F658)</f>
        <v>3</v>
      </c>
    </row>
    <row r="659" spans="1:14" x14ac:dyDescent="0.3">
      <c r="A659" t="s">
        <v>2483</v>
      </c>
      <c r="B659" s="2">
        <v>45633</v>
      </c>
      <c r="C659" t="s">
        <v>67</v>
      </c>
      <c r="D659" t="s">
        <v>1726</v>
      </c>
      <c r="E659" t="s">
        <v>1799</v>
      </c>
      <c r="F659">
        <v>4</v>
      </c>
      <c r="G659">
        <v>79.75</v>
      </c>
      <c r="H659">
        <v>0.18</v>
      </c>
      <c r="I659" t="s">
        <v>1826</v>
      </c>
      <c r="J659">
        <v>261.58</v>
      </c>
      <c r="K659">
        <f>IF(J659="",MEDIAN(SalesTbl[Total_Amount]),J659)</f>
        <v>261.58</v>
      </c>
      <c r="L659">
        <f>IF(H659="",MEDIAN(SalesTbl[Discount]),H659)</f>
        <v>0.18</v>
      </c>
      <c r="M659">
        <f>IF(G659="",MEDIAN(SalesTbl[Unit_Price]),G659)</f>
        <v>79.75</v>
      </c>
      <c r="N659">
        <f>IF(F659="",MEDIAN(SalesTbl[Quantity]),F659)</f>
        <v>4</v>
      </c>
    </row>
    <row r="660" spans="1:14" x14ac:dyDescent="0.3">
      <c r="A660" t="s">
        <v>2484</v>
      </c>
      <c r="B660" s="2">
        <v>45629</v>
      </c>
      <c r="C660" t="s">
        <v>208</v>
      </c>
      <c r="D660" t="s">
        <v>1628</v>
      </c>
      <c r="E660" t="s">
        <v>1794</v>
      </c>
      <c r="F660">
        <v>4</v>
      </c>
      <c r="G660">
        <v>95.06</v>
      </c>
      <c r="H660">
        <v>0.03</v>
      </c>
      <c r="I660" t="s">
        <v>1824</v>
      </c>
      <c r="J660">
        <v>368.83280000000002</v>
      </c>
      <c r="K660">
        <f>IF(J660="",MEDIAN(SalesTbl[Total_Amount]),J660)</f>
        <v>368.83280000000002</v>
      </c>
      <c r="L660">
        <f>IF(H660="",MEDIAN(SalesTbl[Discount]),H660)</f>
        <v>0.03</v>
      </c>
      <c r="M660">
        <f>IF(G660="",MEDIAN(SalesTbl[Unit_Price]),G660)</f>
        <v>95.06</v>
      </c>
      <c r="N660">
        <f>IF(F660="",MEDIAN(SalesTbl[Quantity]),F660)</f>
        <v>4</v>
      </c>
    </row>
    <row r="661" spans="1:14" x14ac:dyDescent="0.3">
      <c r="A661" t="s">
        <v>2485</v>
      </c>
      <c r="B661" s="2">
        <v>45291</v>
      </c>
      <c r="C661" t="s">
        <v>181</v>
      </c>
      <c r="D661" t="s">
        <v>1746</v>
      </c>
      <c r="E661" t="s">
        <v>1810</v>
      </c>
      <c r="F661">
        <v>1</v>
      </c>
      <c r="G661">
        <v>873.18</v>
      </c>
      <c r="H661">
        <v>0.03</v>
      </c>
      <c r="I661" t="s">
        <v>1829</v>
      </c>
      <c r="J661">
        <v>846.98459999999989</v>
      </c>
      <c r="K661">
        <f>IF(J661="",MEDIAN(SalesTbl[Total_Amount]),J661)</f>
        <v>846.98459999999989</v>
      </c>
      <c r="L661">
        <f>IF(H661="",MEDIAN(SalesTbl[Discount]),H661)</f>
        <v>0.03</v>
      </c>
      <c r="M661">
        <f>IF(G661="",MEDIAN(SalesTbl[Unit_Price]),G661)</f>
        <v>873.18</v>
      </c>
      <c r="N661">
        <f>IF(F661="",MEDIAN(SalesTbl[Quantity]),F661)</f>
        <v>1</v>
      </c>
    </row>
    <row r="662" spans="1:14" x14ac:dyDescent="0.3">
      <c r="A662" t="s">
        <v>2486</v>
      </c>
      <c r="B662" s="2">
        <v>45914</v>
      </c>
      <c r="C662" t="s">
        <v>595</v>
      </c>
      <c r="D662" t="s">
        <v>1622</v>
      </c>
      <c r="E662" t="s">
        <v>1813</v>
      </c>
      <c r="F662">
        <v>4</v>
      </c>
      <c r="G662">
        <v>122.87</v>
      </c>
      <c r="H662">
        <v>0.13</v>
      </c>
      <c r="I662" t="s">
        <v>1824</v>
      </c>
      <c r="J662">
        <v>427.58760000000001</v>
      </c>
      <c r="K662">
        <f>IF(J662="",MEDIAN(SalesTbl[Total_Amount]),J662)</f>
        <v>427.58760000000001</v>
      </c>
      <c r="L662">
        <f>IF(H662="",MEDIAN(SalesTbl[Discount]),H662)</f>
        <v>0.13</v>
      </c>
      <c r="M662">
        <f>IF(G662="",MEDIAN(SalesTbl[Unit_Price]),G662)</f>
        <v>122.87</v>
      </c>
      <c r="N662">
        <f>IF(F662="",MEDIAN(SalesTbl[Quantity]),F662)</f>
        <v>4</v>
      </c>
    </row>
    <row r="663" spans="1:14" x14ac:dyDescent="0.3">
      <c r="A663" t="s">
        <v>2487</v>
      </c>
      <c r="B663" s="2">
        <v>45673</v>
      </c>
      <c r="C663" t="s">
        <v>211</v>
      </c>
      <c r="D663" t="s">
        <v>1712</v>
      </c>
      <c r="E663" t="s">
        <v>1789</v>
      </c>
      <c r="F663">
        <v>2</v>
      </c>
      <c r="G663">
        <v>807.1</v>
      </c>
      <c r="H663">
        <v>0.28999999999999998</v>
      </c>
      <c r="I663" t="s">
        <v>1824</v>
      </c>
      <c r="J663">
        <v>1146.0820000000001</v>
      </c>
      <c r="K663">
        <f>IF(J663="",MEDIAN(SalesTbl[Total_Amount]),J663)</f>
        <v>1146.0820000000001</v>
      </c>
      <c r="L663">
        <f>IF(H663="",MEDIAN(SalesTbl[Discount]),H663)</f>
        <v>0.28999999999999998</v>
      </c>
      <c r="M663">
        <f>IF(G663="",MEDIAN(SalesTbl[Unit_Price]),G663)</f>
        <v>807.1</v>
      </c>
      <c r="N663">
        <f>IF(F663="",MEDIAN(SalesTbl[Quantity]),F663)</f>
        <v>2</v>
      </c>
    </row>
    <row r="664" spans="1:14" x14ac:dyDescent="0.3">
      <c r="A664" t="s">
        <v>2488</v>
      </c>
      <c r="B664" s="2">
        <v>45689</v>
      </c>
      <c r="C664" t="s">
        <v>1109</v>
      </c>
      <c r="D664" t="s">
        <v>1630</v>
      </c>
      <c r="E664" t="s">
        <v>1810</v>
      </c>
      <c r="F664">
        <v>2</v>
      </c>
      <c r="G664">
        <v>602.54999999999995</v>
      </c>
      <c r="H664">
        <v>0.23</v>
      </c>
      <c r="I664" t="s">
        <v>1829</v>
      </c>
      <c r="J664">
        <v>927.92699999999991</v>
      </c>
      <c r="K664">
        <f>IF(J664="",MEDIAN(SalesTbl[Total_Amount]),J664)</f>
        <v>927.92699999999991</v>
      </c>
      <c r="L664">
        <f>IF(H664="",MEDIAN(SalesTbl[Discount]),H664)</f>
        <v>0.23</v>
      </c>
      <c r="M664">
        <f>IF(G664="",MEDIAN(SalesTbl[Unit_Price]),G664)</f>
        <v>602.54999999999995</v>
      </c>
      <c r="N664">
        <f>IF(F664="",MEDIAN(SalesTbl[Quantity]),F664)</f>
        <v>2</v>
      </c>
    </row>
    <row r="665" spans="1:14" x14ac:dyDescent="0.3">
      <c r="A665" t="s">
        <v>2489</v>
      </c>
      <c r="B665" s="2">
        <v>45646</v>
      </c>
      <c r="C665" t="s">
        <v>425</v>
      </c>
      <c r="D665" t="s">
        <v>1562</v>
      </c>
      <c r="E665" t="s">
        <v>1807</v>
      </c>
      <c r="F665">
        <v>3</v>
      </c>
      <c r="G665">
        <v>170.48</v>
      </c>
      <c r="H665">
        <v>0.06</v>
      </c>
      <c r="I665" t="s">
        <v>1829</v>
      </c>
      <c r="J665">
        <v>480.75359999999989</v>
      </c>
      <c r="K665">
        <f>IF(J665="",MEDIAN(SalesTbl[Total_Amount]),J665)</f>
        <v>480.75359999999989</v>
      </c>
      <c r="L665">
        <f>IF(H665="",MEDIAN(SalesTbl[Discount]),H665)</f>
        <v>0.06</v>
      </c>
      <c r="M665">
        <f>IF(G665="",MEDIAN(SalesTbl[Unit_Price]),G665)</f>
        <v>170.48</v>
      </c>
      <c r="N665">
        <f>IF(F665="",MEDIAN(SalesTbl[Quantity]),F665)</f>
        <v>3</v>
      </c>
    </row>
    <row r="666" spans="1:14" x14ac:dyDescent="0.3">
      <c r="A666" t="s">
        <v>2490</v>
      </c>
      <c r="B666" s="2">
        <v>45475</v>
      </c>
      <c r="C666" t="s">
        <v>1257</v>
      </c>
      <c r="D666" t="s">
        <v>1584</v>
      </c>
      <c r="E666" t="s">
        <v>1786</v>
      </c>
      <c r="F666">
        <v>1</v>
      </c>
      <c r="G666">
        <v>423.48</v>
      </c>
      <c r="H666">
        <v>0.18</v>
      </c>
      <c r="I666" t="s">
        <v>1826</v>
      </c>
      <c r="J666">
        <v>347.25360000000012</v>
      </c>
      <c r="K666">
        <f>IF(J666="",MEDIAN(SalesTbl[Total_Amount]),J666)</f>
        <v>347.25360000000012</v>
      </c>
      <c r="L666">
        <f>IF(H666="",MEDIAN(SalesTbl[Discount]),H666)</f>
        <v>0.18</v>
      </c>
      <c r="M666">
        <f>IF(G666="",MEDIAN(SalesTbl[Unit_Price]),G666)</f>
        <v>423.48</v>
      </c>
      <c r="N666">
        <f>IF(F666="",MEDIAN(SalesTbl[Quantity]),F666)</f>
        <v>1</v>
      </c>
    </row>
    <row r="667" spans="1:14" x14ac:dyDescent="0.3">
      <c r="A667" t="s">
        <v>2491</v>
      </c>
      <c r="B667" s="2">
        <v>45781</v>
      </c>
      <c r="C667" t="s">
        <v>185</v>
      </c>
      <c r="D667" t="s">
        <v>1632</v>
      </c>
      <c r="E667" t="s">
        <v>1810</v>
      </c>
      <c r="F667">
        <v>2</v>
      </c>
      <c r="G667">
        <v>953.26</v>
      </c>
      <c r="H667">
        <v>0.1</v>
      </c>
      <c r="I667" t="s">
        <v>1829</v>
      </c>
      <c r="J667">
        <v>1715.8679999999999</v>
      </c>
      <c r="K667">
        <f>IF(J667="",MEDIAN(SalesTbl[Total_Amount]),J667)</f>
        <v>1715.8679999999999</v>
      </c>
      <c r="L667">
        <f>IF(H667="",MEDIAN(SalesTbl[Discount]),H667)</f>
        <v>0.1</v>
      </c>
      <c r="M667">
        <f>IF(G667="",MEDIAN(SalesTbl[Unit_Price]),G667)</f>
        <v>953.26</v>
      </c>
      <c r="N667">
        <f>IF(F667="",MEDIAN(SalesTbl[Quantity]),F667)</f>
        <v>2</v>
      </c>
    </row>
    <row r="668" spans="1:14" x14ac:dyDescent="0.3">
      <c r="A668" t="s">
        <v>2492</v>
      </c>
      <c r="B668" s="2">
        <v>45654</v>
      </c>
      <c r="C668" t="s">
        <v>230</v>
      </c>
      <c r="D668" t="s">
        <v>1694</v>
      </c>
      <c r="E668" t="s">
        <v>1779</v>
      </c>
      <c r="F668">
        <v>3</v>
      </c>
      <c r="G668">
        <v>405.13</v>
      </c>
      <c r="H668">
        <v>0.14000000000000001</v>
      </c>
      <c r="I668" t="s">
        <v>1829</v>
      </c>
      <c r="J668">
        <v>1045.2354</v>
      </c>
      <c r="K668">
        <f>IF(J668="",MEDIAN(SalesTbl[Total_Amount]),J668)</f>
        <v>1045.2354</v>
      </c>
      <c r="L668">
        <f>IF(H668="",MEDIAN(SalesTbl[Discount]),H668)</f>
        <v>0.14000000000000001</v>
      </c>
      <c r="M668">
        <f>IF(G668="",MEDIAN(SalesTbl[Unit_Price]),G668)</f>
        <v>405.13</v>
      </c>
      <c r="N668">
        <f>IF(F668="",MEDIAN(SalesTbl[Quantity]),F668)</f>
        <v>3</v>
      </c>
    </row>
    <row r="669" spans="1:14" x14ac:dyDescent="0.3">
      <c r="A669" t="s">
        <v>2493</v>
      </c>
      <c r="B669" s="2">
        <v>45594</v>
      </c>
      <c r="C669" t="s">
        <v>195</v>
      </c>
      <c r="D669" t="s">
        <v>1730</v>
      </c>
      <c r="E669" t="s">
        <v>1766</v>
      </c>
      <c r="F669">
        <v>2</v>
      </c>
      <c r="G669">
        <v>727.18</v>
      </c>
      <c r="H669">
        <v>0.22</v>
      </c>
      <c r="I669" t="s">
        <v>1826</v>
      </c>
      <c r="J669">
        <v>1134.4007999999999</v>
      </c>
      <c r="K669">
        <f>IF(J669="",MEDIAN(SalesTbl[Total_Amount]),J669)</f>
        <v>1134.4007999999999</v>
      </c>
      <c r="L669">
        <f>IF(H669="",MEDIAN(SalesTbl[Discount]),H669)</f>
        <v>0.22</v>
      </c>
      <c r="M669">
        <f>IF(G669="",MEDIAN(SalesTbl[Unit_Price]),G669)</f>
        <v>727.18</v>
      </c>
      <c r="N669">
        <f>IF(F669="",MEDIAN(SalesTbl[Quantity]),F669)</f>
        <v>2</v>
      </c>
    </row>
    <row r="670" spans="1:14" x14ac:dyDescent="0.3">
      <c r="A670" t="s">
        <v>2494</v>
      </c>
      <c r="B670" s="2">
        <v>45581</v>
      </c>
      <c r="C670" t="s">
        <v>214</v>
      </c>
      <c r="D670" t="s">
        <v>1555</v>
      </c>
      <c r="E670" t="s">
        <v>1789</v>
      </c>
      <c r="F670">
        <v>2</v>
      </c>
      <c r="G670">
        <v>516.02</v>
      </c>
      <c r="H670">
        <v>0.19</v>
      </c>
      <c r="I670" t="s">
        <v>1829</v>
      </c>
      <c r="J670">
        <v>835.95240000000001</v>
      </c>
      <c r="K670">
        <f>IF(J670="",MEDIAN(SalesTbl[Total_Amount]),J670)</f>
        <v>835.95240000000001</v>
      </c>
      <c r="L670">
        <f>IF(H670="",MEDIAN(SalesTbl[Discount]),H670)</f>
        <v>0.19</v>
      </c>
      <c r="M670">
        <f>IF(G670="",MEDIAN(SalesTbl[Unit_Price]),G670)</f>
        <v>516.02</v>
      </c>
      <c r="N670">
        <f>IF(F670="",MEDIAN(SalesTbl[Quantity]),F670)</f>
        <v>2</v>
      </c>
    </row>
    <row r="671" spans="1:14" x14ac:dyDescent="0.3">
      <c r="A671" t="s">
        <v>2495</v>
      </c>
      <c r="B671" s="2">
        <v>45748</v>
      </c>
      <c r="C671" t="s">
        <v>338</v>
      </c>
      <c r="D671" t="s">
        <v>1632</v>
      </c>
      <c r="E671" t="s">
        <v>1792</v>
      </c>
      <c r="F671">
        <v>2</v>
      </c>
      <c r="G671">
        <v>705.61</v>
      </c>
      <c r="H671">
        <v>0.28000000000000003</v>
      </c>
      <c r="I671" t="s">
        <v>1824</v>
      </c>
      <c r="J671">
        <v>1016.0784</v>
      </c>
      <c r="K671">
        <f>IF(J671="",MEDIAN(SalesTbl[Total_Amount]),J671)</f>
        <v>1016.0784</v>
      </c>
      <c r="L671">
        <f>IF(H671="",MEDIAN(SalesTbl[Discount]),H671)</f>
        <v>0.28000000000000003</v>
      </c>
      <c r="M671">
        <f>IF(G671="",MEDIAN(SalesTbl[Unit_Price]),G671)</f>
        <v>705.61</v>
      </c>
      <c r="N671">
        <f>IF(F671="",MEDIAN(SalesTbl[Quantity]),F671)</f>
        <v>2</v>
      </c>
    </row>
    <row r="672" spans="1:14" x14ac:dyDescent="0.3">
      <c r="A672" t="s">
        <v>2496</v>
      </c>
      <c r="B672" s="2">
        <v>45369</v>
      </c>
      <c r="C672" t="s">
        <v>716</v>
      </c>
      <c r="D672" t="s">
        <v>1716</v>
      </c>
      <c r="E672" t="s">
        <v>1782</v>
      </c>
      <c r="F672">
        <v>3</v>
      </c>
      <c r="G672">
        <v>654.47</v>
      </c>
      <c r="H672">
        <v>0.18</v>
      </c>
      <c r="I672" t="s">
        <v>1829</v>
      </c>
      <c r="J672">
        <v>1609.9962</v>
      </c>
      <c r="K672">
        <f>IF(J672="",MEDIAN(SalesTbl[Total_Amount]),J672)</f>
        <v>1609.9962</v>
      </c>
      <c r="L672">
        <f>IF(H672="",MEDIAN(SalesTbl[Discount]),H672)</f>
        <v>0.18</v>
      </c>
      <c r="M672">
        <f>IF(G672="",MEDIAN(SalesTbl[Unit_Price]),G672)</f>
        <v>654.47</v>
      </c>
      <c r="N672">
        <f>IF(F672="",MEDIAN(SalesTbl[Quantity]),F672)</f>
        <v>3</v>
      </c>
    </row>
    <row r="673" spans="1:14" x14ac:dyDescent="0.3">
      <c r="A673" t="s">
        <v>2497</v>
      </c>
      <c r="B673" s="2">
        <v>45701</v>
      </c>
      <c r="C673" t="s">
        <v>63</v>
      </c>
      <c r="D673" t="s">
        <v>1604</v>
      </c>
      <c r="E673" t="s">
        <v>1761</v>
      </c>
      <c r="F673">
        <v>1</v>
      </c>
      <c r="G673">
        <v>974.47</v>
      </c>
      <c r="H673">
        <v>0.05</v>
      </c>
      <c r="I673" t="s">
        <v>1824</v>
      </c>
      <c r="J673">
        <v>925.74649999999997</v>
      </c>
      <c r="K673">
        <f>IF(J673="",MEDIAN(SalesTbl[Total_Amount]),J673)</f>
        <v>925.74649999999997</v>
      </c>
      <c r="L673">
        <f>IF(H673="",MEDIAN(SalesTbl[Discount]),H673)</f>
        <v>0.05</v>
      </c>
      <c r="M673">
        <f>IF(G673="",MEDIAN(SalesTbl[Unit_Price]),G673)</f>
        <v>974.47</v>
      </c>
      <c r="N673">
        <f>IF(F673="",MEDIAN(SalesTbl[Quantity]),F673)</f>
        <v>1</v>
      </c>
    </row>
    <row r="674" spans="1:14" x14ac:dyDescent="0.3">
      <c r="A674" t="s">
        <v>2498</v>
      </c>
      <c r="B674" s="2">
        <v>45510</v>
      </c>
      <c r="C674" t="s">
        <v>1495</v>
      </c>
      <c r="D674" t="s">
        <v>1549</v>
      </c>
      <c r="E674" t="s">
        <v>1789</v>
      </c>
      <c r="F674">
        <v>4</v>
      </c>
      <c r="G674">
        <v>863.87</v>
      </c>
      <c r="H674">
        <v>0.21</v>
      </c>
      <c r="I674" t="s">
        <v>1829</v>
      </c>
      <c r="J674">
        <v>2729.8292000000001</v>
      </c>
      <c r="K674">
        <f>IF(J674="",MEDIAN(SalesTbl[Total_Amount]),J674)</f>
        <v>2729.8292000000001</v>
      </c>
      <c r="L674">
        <f>IF(H674="",MEDIAN(SalesTbl[Discount]),H674)</f>
        <v>0.21</v>
      </c>
      <c r="M674">
        <f>IF(G674="",MEDIAN(SalesTbl[Unit_Price]),G674)</f>
        <v>863.87</v>
      </c>
      <c r="N674">
        <f>IF(F674="",MEDIAN(SalesTbl[Quantity]),F674)</f>
        <v>4</v>
      </c>
    </row>
    <row r="675" spans="1:14" x14ac:dyDescent="0.3">
      <c r="A675" t="s">
        <v>2499</v>
      </c>
      <c r="B675" s="2">
        <v>45538</v>
      </c>
      <c r="C675" t="s">
        <v>752</v>
      </c>
      <c r="D675" t="s">
        <v>1684</v>
      </c>
      <c r="E675" t="s">
        <v>1797</v>
      </c>
      <c r="F675">
        <v>1</v>
      </c>
      <c r="G675">
        <v>289.82</v>
      </c>
      <c r="H675">
        <v>0.18</v>
      </c>
      <c r="I675" t="s">
        <v>1829</v>
      </c>
      <c r="J675">
        <v>237.6524</v>
      </c>
      <c r="K675">
        <f>IF(J675="",MEDIAN(SalesTbl[Total_Amount]),J675)</f>
        <v>237.6524</v>
      </c>
      <c r="L675">
        <f>IF(H675="",MEDIAN(SalesTbl[Discount]),H675)</f>
        <v>0.18</v>
      </c>
      <c r="M675">
        <f>IF(G675="",MEDIAN(SalesTbl[Unit_Price]),G675)</f>
        <v>289.82</v>
      </c>
      <c r="N675">
        <f>IF(F675="",MEDIAN(SalesTbl[Quantity]),F675)</f>
        <v>1</v>
      </c>
    </row>
    <row r="676" spans="1:14" x14ac:dyDescent="0.3">
      <c r="A676" t="s">
        <v>2500</v>
      </c>
      <c r="B676" s="2">
        <v>45665</v>
      </c>
      <c r="C676" t="s">
        <v>1458</v>
      </c>
      <c r="D676" t="s">
        <v>1736</v>
      </c>
      <c r="E676" t="s">
        <v>1807</v>
      </c>
      <c r="F676">
        <v>4</v>
      </c>
      <c r="G676">
        <v>212.96</v>
      </c>
      <c r="H676">
        <v>0.17</v>
      </c>
      <c r="I676" t="s">
        <v>1824</v>
      </c>
      <c r="J676">
        <v>707.02719999999999</v>
      </c>
      <c r="K676">
        <f>IF(J676="",MEDIAN(SalesTbl[Total_Amount]),J676)</f>
        <v>707.02719999999999</v>
      </c>
      <c r="L676">
        <f>IF(H676="",MEDIAN(SalesTbl[Discount]),H676)</f>
        <v>0.17</v>
      </c>
      <c r="M676">
        <f>IF(G676="",MEDIAN(SalesTbl[Unit_Price]),G676)</f>
        <v>212.96</v>
      </c>
      <c r="N676">
        <f>IF(F676="",MEDIAN(SalesTbl[Quantity]),F676)</f>
        <v>4</v>
      </c>
    </row>
    <row r="677" spans="1:14" x14ac:dyDescent="0.3">
      <c r="A677" t="s">
        <v>2501</v>
      </c>
      <c r="B677" s="2">
        <v>45859</v>
      </c>
      <c r="C677" t="s">
        <v>214</v>
      </c>
      <c r="D677" t="s">
        <v>1602</v>
      </c>
      <c r="E677" t="s">
        <v>1813</v>
      </c>
      <c r="F677">
        <v>3</v>
      </c>
      <c r="G677">
        <v>871.34</v>
      </c>
      <c r="H677">
        <v>0.11</v>
      </c>
      <c r="I677" t="s">
        <v>1829</v>
      </c>
      <c r="J677">
        <v>2326.4778000000001</v>
      </c>
      <c r="K677">
        <f>IF(J677="",MEDIAN(SalesTbl[Total_Amount]),J677)</f>
        <v>2326.4778000000001</v>
      </c>
      <c r="L677">
        <f>IF(H677="",MEDIAN(SalesTbl[Discount]),H677)</f>
        <v>0.11</v>
      </c>
      <c r="M677">
        <f>IF(G677="",MEDIAN(SalesTbl[Unit_Price]),G677)</f>
        <v>871.34</v>
      </c>
      <c r="N677">
        <f>IF(F677="",MEDIAN(SalesTbl[Quantity]),F677)</f>
        <v>3</v>
      </c>
    </row>
    <row r="678" spans="1:14" x14ac:dyDescent="0.3">
      <c r="A678" t="s">
        <v>2502</v>
      </c>
      <c r="B678" s="2">
        <v>45255</v>
      </c>
      <c r="C678" t="s">
        <v>441</v>
      </c>
      <c r="D678" t="s">
        <v>1736</v>
      </c>
      <c r="E678" t="s">
        <v>1752</v>
      </c>
      <c r="F678">
        <v>2</v>
      </c>
      <c r="G678">
        <v>698.94</v>
      </c>
      <c r="H678">
        <v>0.06</v>
      </c>
      <c r="I678" t="s">
        <v>1824</v>
      </c>
      <c r="J678">
        <v>1314.0072</v>
      </c>
      <c r="K678">
        <f>IF(J678="",MEDIAN(SalesTbl[Total_Amount]),J678)</f>
        <v>1314.0072</v>
      </c>
      <c r="L678">
        <f>IF(H678="",MEDIAN(SalesTbl[Discount]),H678)</f>
        <v>0.06</v>
      </c>
      <c r="M678">
        <f>IF(G678="",MEDIAN(SalesTbl[Unit_Price]),G678)</f>
        <v>698.94</v>
      </c>
      <c r="N678">
        <f>IF(F678="",MEDIAN(SalesTbl[Quantity]),F678)</f>
        <v>2</v>
      </c>
    </row>
    <row r="679" spans="1:14" x14ac:dyDescent="0.3">
      <c r="A679" t="s">
        <v>2503</v>
      </c>
      <c r="B679" s="2">
        <v>45842</v>
      </c>
      <c r="C679" t="s">
        <v>585</v>
      </c>
      <c r="D679" t="s">
        <v>1696</v>
      </c>
      <c r="E679" t="s">
        <v>1752</v>
      </c>
      <c r="F679">
        <v>1</v>
      </c>
      <c r="G679">
        <v>719.94</v>
      </c>
      <c r="H679">
        <v>0.23</v>
      </c>
      <c r="I679" t="s">
        <v>1829</v>
      </c>
      <c r="J679">
        <v>554.35380000000009</v>
      </c>
      <c r="K679">
        <f>IF(J679="",MEDIAN(SalesTbl[Total_Amount]),J679)</f>
        <v>554.35380000000009</v>
      </c>
      <c r="L679">
        <f>IF(H679="",MEDIAN(SalesTbl[Discount]),H679)</f>
        <v>0.23</v>
      </c>
      <c r="M679">
        <f>IF(G679="",MEDIAN(SalesTbl[Unit_Price]),G679)</f>
        <v>719.94</v>
      </c>
      <c r="N679">
        <f>IF(F679="",MEDIAN(SalesTbl[Quantity]),F679)</f>
        <v>1</v>
      </c>
    </row>
    <row r="680" spans="1:14" x14ac:dyDescent="0.3">
      <c r="A680" t="s">
        <v>2504</v>
      </c>
      <c r="B680" s="2">
        <v>45220</v>
      </c>
      <c r="C680" t="s">
        <v>1295</v>
      </c>
      <c r="D680" t="s">
        <v>1604</v>
      </c>
      <c r="E680" t="s">
        <v>1769</v>
      </c>
      <c r="F680">
        <v>2</v>
      </c>
      <c r="G680">
        <v>278.16000000000003</v>
      </c>
      <c r="H680">
        <v>0.22</v>
      </c>
      <c r="I680" t="s">
        <v>1826</v>
      </c>
      <c r="J680">
        <v>433.92960000000011</v>
      </c>
      <c r="K680">
        <f>IF(J680="",MEDIAN(SalesTbl[Total_Amount]),J680)</f>
        <v>433.92960000000011</v>
      </c>
      <c r="L680">
        <f>IF(H680="",MEDIAN(SalesTbl[Discount]),H680)</f>
        <v>0.22</v>
      </c>
      <c r="M680">
        <f>IF(G680="",MEDIAN(SalesTbl[Unit_Price]),G680)</f>
        <v>278.16000000000003</v>
      </c>
      <c r="N680">
        <f>IF(F680="",MEDIAN(SalesTbl[Quantity]),F680)</f>
        <v>2</v>
      </c>
    </row>
    <row r="681" spans="1:14" x14ac:dyDescent="0.3">
      <c r="A681" t="s">
        <v>2505</v>
      </c>
      <c r="B681" s="2">
        <v>45273</v>
      </c>
      <c r="C681" t="s">
        <v>1139</v>
      </c>
      <c r="D681" t="s">
        <v>1646</v>
      </c>
      <c r="E681" t="s">
        <v>1773</v>
      </c>
      <c r="F681">
        <v>1</v>
      </c>
      <c r="G681">
        <v>678.9</v>
      </c>
      <c r="H681">
        <v>0.17</v>
      </c>
      <c r="I681" t="s">
        <v>1824</v>
      </c>
      <c r="J681">
        <v>563.48699999999997</v>
      </c>
      <c r="K681">
        <f>IF(J681="",MEDIAN(SalesTbl[Total_Amount]),J681)</f>
        <v>563.48699999999997</v>
      </c>
      <c r="L681">
        <f>IF(H681="",MEDIAN(SalesTbl[Discount]),H681)</f>
        <v>0.17</v>
      </c>
      <c r="M681">
        <f>IF(G681="",MEDIAN(SalesTbl[Unit_Price]),G681)</f>
        <v>678.9</v>
      </c>
      <c r="N681">
        <f>IF(F681="",MEDIAN(SalesTbl[Quantity]),F681)</f>
        <v>1</v>
      </c>
    </row>
    <row r="682" spans="1:14" x14ac:dyDescent="0.3">
      <c r="A682" t="s">
        <v>2506</v>
      </c>
      <c r="B682" s="2">
        <v>45456</v>
      </c>
      <c r="C682" t="s">
        <v>860</v>
      </c>
      <c r="D682" t="s">
        <v>1636</v>
      </c>
      <c r="E682" t="s">
        <v>1757</v>
      </c>
      <c r="F682">
        <v>4</v>
      </c>
      <c r="G682">
        <v>415.02</v>
      </c>
      <c r="H682">
        <v>0.01</v>
      </c>
      <c r="I682" t="s">
        <v>1826</v>
      </c>
      <c r="J682">
        <v>1643.4792</v>
      </c>
      <c r="K682">
        <f>IF(J682="",MEDIAN(SalesTbl[Total_Amount]),J682)</f>
        <v>1643.4792</v>
      </c>
      <c r="L682">
        <f>IF(H682="",MEDIAN(SalesTbl[Discount]),H682)</f>
        <v>0.01</v>
      </c>
      <c r="M682">
        <f>IF(G682="",MEDIAN(SalesTbl[Unit_Price]),G682)</f>
        <v>415.02</v>
      </c>
      <c r="N682">
        <f>IF(F682="",MEDIAN(SalesTbl[Quantity]),F682)</f>
        <v>4</v>
      </c>
    </row>
    <row r="683" spans="1:14" x14ac:dyDescent="0.3">
      <c r="A683" t="s">
        <v>2507</v>
      </c>
      <c r="B683" s="2">
        <v>45292</v>
      </c>
      <c r="C683" t="s">
        <v>168</v>
      </c>
      <c r="D683" t="s">
        <v>1570</v>
      </c>
      <c r="E683" t="s">
        <v>1769</v>
      </c>
      <c r="F683">
        <v>4</v>
      </c>
      <c r="G683">
        <v>780.07</v>
      </c>
      <c r="H683">
        <v>0.03</v>
      </c>
      <c r="I683" t="s">
        <v>1824</v>
      </c>
      <c r="J683">
        <v>3026.6716000000001</v>
      </c>
      <c r="K683">
        <f>IF(J683="",MEDIAN(SalesTbl[Total_Amount]),J683)</f>
        <v>3026.6716000000001</v>
      </c>
      <c r="L683">
        <f>IF(H683="",MEDIAN(SalesTbl[Discount]),H683)</f>
        <v>0.03</v>
      </c>
      <c r="M683">
        <f>IF(G683="",MEDIAN(SalesTbl[Unit_Price]),G683)</f>
        <v>780.07</v>
      </c>
      <c r="N683">
        <f>IF(F683="",MEDIAN(SalesTbl[Quantity]),F683)</f>
        <v>4</v>
      </c>
    </row>
    <row r="684" spans="1:14" x14ac:dyDescent="0.3">
      <c r="A684" t="s">
        <v>2508</v>
      </c>
      <c r="B684" s="2">
        <v>45278</v>
      </c>
      <c r="C684" t="s">
        <v>893</v>
      </c>
      <c r="D684" t="s">
        <v>1622</v>
      </c>
      <c r="E684" t="s">
        <v>1801</v>
      </c>
      <c r="F684">
        <v>4</v>
      </c>
      <c r="G684">
        <v>184.57</v>
      </c>
      <c r="H684">
        <v>0.28000000000000003</v>
      </c>
      <c r="I684" t="s">
        <v>1824</v>
      </c>
      <c r="J684">
        <v>531.5616</v>
      </c>
      <c r="K684">
        <f>IF(J684="",MEDIAN(SalesTbl[Total_Amount]),J684)</f>
        <v>531.5616</v>
      </c>
      <c r="L684">
        <f>IF(H684="",MEDIAN(SalesTbl[Discount]),H684)</f>
        <v>0.28000000000000003</v>
      </c>
      <c r="M684">
        <f>IF(G684="",MEDIAN(SalesTbl[Unit_Price]),G684)</f>
        <v>184.57</v>
      </c>
      <c r="N684">
        <f>IF(F684="",MEDIAN(SalesTbl[Quantity]),F684)</f>
        <v>4</v>
      </c>
    </row>
    <row r="685" spans="1:14" x14ac:dyDescent="0.3">
      <c r="A685" t="s">
        <v>2509</v>
      </c>
      <c r="B685" s="2">
        <v>45232</v>
      </c>
      <c r="C685" t="s">
        <v>1118</v>
      </c>
      <c r="D685" t="s">
        <v>1678</v>
      </c>
      <c r="E685" t="s">
        <v>1769</v>
      </c>
      <c r="F685">
        <v>4</v>
      </c>
      <c r="G685">
        <v>277.58</v>
      </c>
      <c r="H685">
        <v>0.22</v>
      </c>
      <c r="I685" t="s">
        <v>1826</v>
      </c>
      <c r="J685">
        <v>866.04959999999994</v>
      </c>
      <c r="K685">
        <f>IF(J685="",MEDIAN(SalesTbl[Total_Amount]),J685)</f>
        <v>866.04959999999994</v>
      </c>
      <c r="L685">
        <f>IF(H685="",MEDIAN(SalesTbl[Discount]),H685)</f>
        <v>0.22</v>
      </c>
      <c r="M685">
        <f>IF(G685="",MEDIAN(SalesTbl[Unit_Price]),G685)</f>
        <v>277.58</v>
      </c>
      <c r="N685">
        <f>IF(F685="",MEDIAN(SalesTbl[Quantity]),F685)</f>
        <v>4</v>
      </c>
    </row>
    <row r="686" spans="1:14" x14ac:dyDescent="0.3">
      <c r="A686" t="s">
        <v>2510</v>
      </c>
      <c r="B686" s="2">
        <v>45907</v>
      </c>
      <c r="C686" t="s">
        <v>631</v>
      </c>
      <c r="D686" t="s">
        <v>1610</v>
      </c>
      <c r="E686" t="s">
        <v>1766</v>
      </c>
      <c r="F686">
        <v>1</v>
      </c>
      <c r="G686">
        <v>36.799999999999997</v>
      </c>
      <c r="H686">
        <v>0.18</v>
      </c>
      <c r="I686" t="s">
        <v>1824</v>
      </c>
      <c r="J686">
        <v>30.175999999999998</v>
      </c>
      <c r="K686">
        <f>IF(J686="",MEDIAN(SalesTbl[Total_Amount]),J686)</f>
        <v>30.175999999999998</v>
      </c>
      <c r="L686">
        <f>IF(H686="",MEDIAN(SalesTbl[Discount]),H686)</f>
        <v>0.18</v>
      </c>
      <c r="M686">
        <f>IF(G686="",MEDIAN(SalesTbl[Unit_Price]),G686)</f>
        <v>36.799999999999997</v>
      </c>
      <c r="N686">
        <f>IF(F686="",MEDIAN(SalesTbl[Quantity]),F686)</f>
        <v>1</v>
      </c>
    </row>
    <row r="687" spans="1:14" x14ac:dyDescent="0.3">
      <c r="A687" t="s">
        <v>2511</v>
      </c>
      <c r="B687" s="2">
        <v>45270</v>
      </c>
      <c r="C687" t="s">
        <v>1408</v>
      </c>
      <c r="D687" t="s">
        <v>1724</v>
      </c>
      <c r="E687" t="s">
        <v>1776</v>
      </c>
      <c r="F687">
        <v>1</v>
      </c>
      <c r="G687">
        <v>539.37</v>
      </c>
      <c r="H687">
        <v>0.14000000000000001</v>
      </c>
      <c r="I687" t="s">
        <v>1824</v>
      </c>
      <c r="J687">
        <v>463.85820000000001</v>
      </c>
      <c r="K687">
        <f>IF(J687="",MEDIAN(SalesTbl[Total_Amount]),J687)</f>
        <v>463.85820000000001</v>
      </c>
      <c r="L687">
        <f>IF(H687="",MEDIAN(SalesTbl[Discount]),H687)</f>
        <v>0.14000000000000001</v>
      </c>
      <c r="M687">
        <f>IF(G687="",MEDIAN(SalesTbl[Unit_Price]),G687)</f>
        <v>539.37</v>
      </c>
      <c r="N687">
        <f>IF(F687="",MEDIAN(SalesTbl[Quantity]),F687)</f>
        <v>1</v>
      </c>
    </row>
    <row r="688" spans="1:14" x14ac:dyDescent="0.3">
      <c r="A688" t="s">
        <v>2512</v>
      </c>
      <c r="B688" s="2">
        <v>45942</v>
      </c>
      <c r="C688" t="s">
        <v>846</v>
      </c>
      <c r="D688" t="s">
        <v>1588</v>
      </c>
      <c r="E688" t="s">
        <v>1810</v>
      </c>
      <c r="F688">
        <v>1</v>
      </c>
      <c r="G688">
        <v>27.83</v>
      </c>
      <c r="H688">
        <v>0.3</v>
      </c>
      <c r="I688" t="s">
        <v>1826</v>
      </c>
      <c r="J688">
        <v>19.481000000000002</v>
      </c>
      <c r="K688">
        <f>IF(J688="",MEDIAN(SalesTbl[Total_Amount]),J688)</f>
        <v>19.481000000000002</v>
      </c>
      <c r="L688">
        <f>IF(H688="",MEDIAN(SalesTbl[Discount]),H688)</f>
        <v>0.3</v>
      </c>
      <c r="M688">
        <f>IF(G688="",MEDIAN(SalesTbl[Unit_Price]),G688)</f>
        <v>27.83</v>
      </c>
      <c r="N688">
        <f>IF(F688="",MEDIAN(SalesTbl[Quantity]),F688)</f>
        <v>1</v>
      </c>
    </row>
    <row r="689" spans="1:14" x14ac:dyDescent="0.3">
      <c r="A689" t="s">
        <v>2513</v>
      </c>
      <c r="B689" s="2">
        <v>45750</v>
      </c>
      <c r="C689" t="s">
        <v>663</v>
      </c>
      <c r="D689" t="s">
        <v>1688</v>
      </c>
      <c r="E689" t="s">
        <v>1769</v>
      </c>
      <c r="F689">
        <v>3</v>
      </c>
      <c r="G689">
        <v>698.72</v>
      </c>
      <c r="H689">
        <v>0.28000000000000003</v>
      </c>
      <c r="I689" t="s">
        <v>1829</v>
      </c>
      <c r="J689">
        <v>1509.2352000000001</v>
      </c>
      <c r="K689">
        <f>IF(J689="",MEDIAN(SalesTbl[Total_Amount]),J689)</f>
        <v>1509.2352000000001</v>
      </c>
      <c r="L689">
        <f>IF(H689="",MEDIAN(SalesTbl[Discount]),H689)</f>
        <v>0.28000000000000003</v>
      </c>
      <c r="M689">
        <f>IF(G689="",MEDIAN(SalesTbl[Unit_Price]),G689)</f>
        <v>698.72</v>
      </c>
      <c r="N689">
        <f>IF(F689="",MEDIAN(SalesTbl[Quantity]),F689)</f>
        <v>3</v>
      </c>
    </row>
    <row r="690" spans="1:14" x14ac:dyDescent="0.3">
      <c r="A690" t="s">
        <v>2514</v>
      </c>
      <c r="B690" s="2">
        <v>45300</v>
      </c>
      <c r="C690" t="s">
        <v>1431</v>
      </c>
      <c r="D690" t="s">
        <v>1640</v>
      </c>
      <c r="E690" t="s">
        <v>1804</v>
      </c>
      <c r="F690">
        <v>2</v>
      </c>
      <c r="G690">
        <v>780.9</v>
      </c>
      <c r="H690">
        <v>0.24</v>
      </c>
      <c r="I690" t="s">
        <v>1826</v>
      </c>
      <c r="J690">
        <v>1186.9680000000001</v>
      </c>
      <c r="K690">
        <f>IF(J690="",MEDIAN(SalesTbl[Total_Amount]),J690)</f>
        <v>1186.9680000000001</v>
      </c>
      <c r="L690">
        <f>IF(H690="",MEDIAN(SalesTbl[Discount]),H690)</f>
        <v>0.24</v>
      </c>
      <c r="M690">
        <f>IF(G690="",MEDIAN(SalesTbl[Unit_Price]),G690)</f>
        <v>780.9</v>
      </c>
      <c r="N690">
        <f>IF(F690="",MEDIAN(SalesTbl[Quantity]),F690)</f>
        <v>2</v>
      </c>
    </row>
    <row r="691" spans="1:14" x14ac:dyDescent="0.3">
      <c r="A691" t="s">
        <v>2515</v>
      </c>
      <c r="B691" s="2">
        <v>45876</v>
      </c>
      <c r="C691" t="s">
        <v>20</v>
      </c>
      <c r="D691" t="s">
        <v>1590</v>
      </c>
      <c r="E691" t="s">
        <v>1799</v>
      </c>
      <c r="F691">
        <v>1</v>
      </c>
      <c r="G691">
        <v>977.97</v>
      </c>
      <c r="H691">
        <v>0.06</v>
      </c>
      <c r="I691" t="s">
        <v>1829</v>
      </c>
      <c r="J691">
        <v>919.29179999999997</v>
      </c>
      <c r="K691">
        <f>IF(J691="",MEDIAN(SalesTbl[Total_Amount]),J691)</f>
        <v>919.29179999999997</v>
      </c>
      <c r="L691">
        <f>IF(H691="",MEDIAN(SalesTbl[Discount]),H691)</f>
        <v>0.06</v>
      </c>
      <c r="M691">
        <f>IF(G691="",MEDIAN(SalesTbl[Unit_Price]),G691)</f>
        <v>977.97</v>
      </c>
      <c r="N691">
        <f>IF(F691="",MEDIAN(SalesTbl[Quantity]),F691)</f>
        <v>1</v>
      </c>
    </row>
    <row r="692" spans="1:14" x14ac:dyDescent="0.3">
      <c r="A692" t="s">
        <v>2516</v>
      </c>
      <c r="B692" s="2">
        <v>45301</v>
      </c>
      <c r="C692" t="s">
        <v>544</v>
      </c>
      <c r="D692" t="s">
        <v>1714</v>
      </c>
      <c r="E692" t="s">
        <v>1794</v>
      </c>
      <c r="F692">
        <v>4</v>
      </c>
      <c r="G692">
        <v>354.65</v>
      </c>
      <c r="H692">
        <v>0.19</v>
      </c>
      <c r="I692" t="s">
        <v>1824</v>
      </c>
      <c r="J692">
        <v>1149.066</v>
      </c>
      <c r="K692">
        <f>IF(J692="",MEDIAN(SalesTbl[Total_Amount]),J692)</f>
        <v>1149.066</v>
      </c>
      <c r="L692">
        <f>IF(H692="",MEDIAN(SalesTbl[Discount]),H692)</f>
        <v>0.19</v>
      </c>
      <c r="M692">
        <f>IF(G692="",MEDIAN(SalesTbl[Unit_Price]),G692)</f>
        <v>354.65</v>
      </c>
      <c r="N692">
        <f>IF(F692="",MEDIAN(SalesTbl[Quantity]),F692)</f>
        <v>4</v>
      </c>
    </row>
    <row r="693" spans="1:14" x14ac:dyDescent="0.3">
      <c r="A693" t="s">
        <v>2517</v>
      </c>
      <c r="B693" s="2">
        <v>45857</v>
      </c>
      <c r="C693" t="s">
        <v>428</v>
      </c>
      <c r="D693" t="s">
        <v>1684</v>
      </c>
      <c r="E693" t="s">
        <v>1813</v>
      </c>
      <c r="F693">
        <v>1</v>
      </c>
      <c r="G693">
        <v>671.62</v>
      </c>
      <c r="H693">
        <v>0.09</v>
      </c>
      <c r="I693" t="s">
        <v>1829</v>
      </c>
      <c r="J693">
        <v>611.17420000000004</v>
      </c>
      <c r="K693">
        <f>IF(J693="",MEDIAN(SalesTbl[Total_Amount]),J693)</f>
        <v>611.17420000000004</v>
      </c>
      <c r="L693">
        <f>IF(H693="",MEDIAN(SalesTbl[Discount]),H693)</f>
        <v>0.09</v>
      </c>
      <c r="M693">
        <f>IF(G693="",MEDIAN(SalesTbl[Unit_Price]),G693)</f>
        <v>671.62</v>
      </c>
      <c r="N693">
        <f>IF(F693="",MEDIAN(SalesTbl[Quantity]),F693)</f>
        <v>1</v>
      </c>
    </row>
    <row r="694" spans="1:14" x14ac:dyDescent="0.3">
      <c r="A694" t="s">
        <v>2518</v>
      </c>
      <c r="B694" s="2">
        <v>45650</v>
      </c>
      <c r="C694" t="s">
        <v>770</v>
      </c>
      <c r="D694" t="s">
        <v>1568</v>
      </c>
      <c r="E694" t="s">
        <v>1794</v>
      </c>
      <c r="F694">
        <v>3</v>
      </c>
      <c r="G694">
        <v>240.27</v>
      </c>
      <c r="H694">
        <v>0.15</v>
      </c>
      <c r="I694" t="s">
        <v>1826</v>
      </c>
      <c r="J694">
        <v>612.68850000000009</v>
      </c>
      <c r="K694">
        <f>IF(J694="",MEDIAN(SalesTbl[Total_Amount]),J694)</f>
        <v>612.68850000000009</v>
      </c>
      <c r="L694">
        <f>IF(H694="",MEDIAN(SalesTbl[Discount]),H694)</f>
        <v>0.15</v>
      </c>
      <c r="M694">
        <f>IF(G694="",MEDIAN(SalesTbl[Unit_Price]),G694)</f>
        <v>240.27</v>
      </c>
      <c r="N694">
        <f>IF(F694="",MEDIAN(SalesTbl[Quantity]),F694)</f>
        <v>3</v>
      </c>
    </row>
    <row r="695" spans="1:14" x14ac:dyDescent="0.3">
      <c r="A695" t="s">
        <v>2519</v>
      </c>
      <c r="B695" s="2">
        <v>45520</v>
      </c>
      <c r="C695" t="s">
        <v>14</v>
      </c>
      <c r="D695" t="s">
        <v>1604</v>
      </c>
      <c r="E695" t="s">
        <v>1804</v>
      </c>
      <c r="F695">
        <v>2</v>
      </c>
      <c r="G695">
        <v>619.12</v>
      </c>
      <c r="H695">
        <v>0.28000000000000003</v>
      </c>
      <c r="I695" t="s">
        <v>1829</v>
      </c>
      <c r="J695">
        <v>891.53279999999995</v>
      </c>
      <c r="K695">
        <f>IF(J695="",MEDIAN(SalesTbl[Total_Amount]),J695)</f>
        <v>891.53279999999995</v>
      </c>
      <c r="L695">
        <f>IF(H695="",MEDIAN(SalesTbl[Discount]),H695)</f>
        <v>0.28000000000000003</v>
      </c>
      <c r="M695">
        <f>IF(G695="",MEDIAN(SalesTbl[Unit_Price]),G695)</f>
        <v>619.12</v>
      </c>
      <c r="N695">
        <f>IF(F695="",MEDIAN(SalesTbl[Quantity]),F695)</f>
        <v>2</v>
      </c>
    </row>
    <row r="696" spans="1:14" x14ac:dyDescent="0.3">
      <c r="A696" t="s">
        <v>2520</v>
      </c>
      <c r="B696" s="2">
        <v>45497</v>
      </c>
      <c r="C696" t="s">
        <v>914</v>
      </c>
      <c r="D696" t="s">
        <v>1644</v>
      </c>
      <c r="E696" t="s">
        <v>1789</v>
      </c>
      <c r="F696">
        <v>4</v>
      </c>
      <c r="G696">
        <v>751.63</v>
      </c>
      <c r="H696">
        <v>0.28000000000000003</v>
      </c>
      <c r="I696" t="s">
        <v>1829</v>
      </c>
      <c r="J696">
        <v>2164.6943999999999</v>
      </c>
      <c r="K696">
        <f>IF(J696="",MEDIAN(SalesTbl[Total_Amount]),J696)</f>
        <v>2164.6943999999999</v>
      </c>
      <c r="L696">
        <f>IF(H696="",MEDIAN(SalesTbl[Discount]),H696)</f>
        <v>0.28000000000000003</v>
      </c>
      <c r="M696">
        <f>IF(G696="",MEDIAN(SalesTbl[Unit_Price]),G696)</f>
        <v>751.63</v>
      </c>
      <c r="N696">
        <f>IF(F696="",MEDIAN(SalesTbl[Quantity]),F696)</f>
        <v>4</v>
      </c>
    </row>
    <row r="697" spans="1:14" x14ac:dyDescent="0.3">
      <c r="A697" t="s">
        <v>2521</v>
      </c>
      <c r="B697" s="2">
        <v>45615</v>
      </c>
      <c r="C697" t="s">
        <v>1101</v>
      </c>
      <c r="D697" t="s">
        <v>1610</v>
      </c>
      <c r="E697" t="s">
        <v>1801</v>
      </c>
      <c r="F697">
        <v>3</v>
      </c>
      <c r="G697">
        <v>108.14</v>
      </c>
      <c r="H697">
        <v>0.19</v>
      </c>
      <c r="I697" t="s">
        <v>1829</v>
      </c>
      <c r="J697">
        <v>262.78019999999998</v>
      </c>
      <c r="K697">
        <f>IF(J697="",MEDIAN(SalesTbl[Total_Amount]),J697)</f>
        <v>262.78019999999998</v>
      </c>
      <c r="L697">
        <f>IF(H697="",MEDIAN(SalesTbl[Discount]),H697)</f>
        <v>0.19</v>
      </c>
      <c r="M697">
        <f>IF(G697="",MEDIAN(SalesTbl[Unit_Price]),G697)</f>
        <v>108.14</v>
      </c>
      <c r="N697">
        <f>IF(F697="",MEDIAN(SalesTbl[Quantity]),F697)</f>
        <v>3</v>
      </c>
    </row>
    <row r="698" spans="1:14" x14ac:dyDescent="0.3">
      <c r="A698" t="s">
        <v>2522</v>
      </c>
      <c r="B698" s="2">
        <v>45365</v>
      </c>
      <c r="C698" t="s">
        <v>646</v>
      </c>
      <c r="D698" t="s">
        <v>1586</v>
      </c>
      <c r="E698" t="s">
        <v>1752</v>
      </c>
      <c r="F698">
        <v>1</v>
      </c>
      <c r="G698">
        <v>346.2</v>
      </c>
      <c r="H698">
        <v>0.28999999999999998</v>
      </c>
      <c r="I698" t="s">
        <v>1824</v>
      </c>
      <c r="J698">
        <v>245.80199999999999</v>
      </c>
      <c r="K698">
        <f>IF(J698="",MEDIAN(SalesTbl[Total_Amount]),J698)</f>
        <v>245.80199999999999</v>
      </c>
      <c r="L698">
        <f>IF(H698="",MEDIAN(SalesTbl[Discount]),H698)</f>
        <v>0.28999999999999998</v>
      </c>
      <c r="M698">
        <f>IF(G698="",MEDIAN(SalesTbl[Unit_Price]),G698)</f>
        <v>346.2</v>
      </c>
      <c r="N698">
        <f>IF(F698="",MEDIAN(SalesTbl[Quantity]),F698)</f>
        <v>1</v>
      </c>
    </row>
    <row r="699" spans="1:14" x14ac:dyDescent="0.3">
      <c r="A699" t="s">
        <v>2523</v>
      </c>
      <c r="B699" s="2">
        <v>45832</v>
      </c>
      <c r="C699" t="s">
        <v>472</v>
      </c>
      <c r="D699" t="s">
        <v>1634</v>
      </c>
      <c r="E699" t="s">
        <v>1801</v>
      </c>
      <c r="F699">
        <v>3</v>
      </c>
      <c r="G699">
        <v>791.75</v>
      </c>
      <c r="H699">
        <v>0.28999999999999998</v>
      </c>
      <c r="I699" t="s">
        <v>1824</v>
      </c>
      <c r="J699">
        <v>1686.4275</v>
      </c>
      <c r="K699">
        <f>IF(J699="",MEDIAN(SalesTbl[Total_Amount]),J699)</f>
        <v>1686.4275</v>
      </c>
      <c r="L699">
        <f>IF(H699="",MEDIAN(SalesTbl[Discount]),H699)</f>
        <v>0.28999999999999998</v>
      </c>
      <c r="M699">
        <f>IF(G699="",MEDIAN(SalesTbl[Unit_Price]),G699)</f>
        <v>791.75</v>
      </c>
      <c r="N699">
        <f>IF(F699="",MEDIAN(SalesTbl[Quantity]),F699)</f>
        <v>3</v>
      </c>
    </row>
    <row r="700" spans="1:14" x14ac:dyDescent="0.3">
      <c r="A700" t="s">
        <v>2524</v>
      </c>
      <c r="B700" s="2">
        <v>45530</v>
      </c>
      <c r="C700" t="s">
        <v>153</v>
      </c>
      <c r="D700" t="s">
        <v>1684</v>
      </c>
      <c r="E700" t="s">
        <v>1792</v>
      </c>
      <c r="F700">
        <v>1</v>
      </c>
      <c r="G700">
        <v>935.78</v>
      </c>
      <c r="H700">
        <v>0.03</v>
      </c>
      <c r="I700" t="s">
        <v>1826</v>
      </c>
      <c r="J700">
        <v>907.70659999999998</v>
      </c>
      <c r="K700">
        <f>IF(J700="",MEDIAN(SalesTbl[Total_Amount]),J700)</f>
        <v>907.70659999999998</v>
      </c>
      <c r="L700">
        <f>IF(H700="",MEDIAN(SalesTbl[Discount]),H700)</f>
        <v>0.03</v>
      </c>
      <c r="M700">
        <f>IF(G700="",MEDIAN(SalesTbl[Unit_Price]),G700)</f>
        <v>935.78</v>
      </c>
      <c r="N700">
        <f>IF(F700="",MEDIAN(SalesTbl[Quantity]),F700)</f>
        <v>1</v>
      </c>
    </row>
    <row r="701" spans="1:14" x14ac:dyDescent="0.3">
      <c r="A701" t="s">
        <v>2525</v>
      </c>
      <c r="B701" s="2">
        <v>45939</v>
      </c>
      <c r="C701" t="s">
        <v>221</v>
      </c>
      <c r="D701" t="s">
        <v>1668</v>
      </c>
      <c r="E701" t="s">
        <v>1789</v>
      </c>
      <c r="F701">
        <v>4</v>
      </c>
      <c r="G701">
        <v>597.79999999999995</v>
      </c>
      <c r="H701">
        <v>0.2</v>
      </c>
      <c r="I701" t="s">
        <v>1824</v>
      </c>
      <c r="J701">
        <v>1912.96</v>
      </c>
      <c r="K701">
        <f>IF(J701="",MEDIAN(SalesTbl[Total_Amount]),J701)</f>
        <v>1912.96</v>
      </c>
      <c r="L701">
        <f>IF(H701="",MEDIAN(SalesTbl[Discount]),H701)</f>
        <v>0.2</v>
      </c>
      <c r="M701">
        <f>IF(G701="",MEDIAN(SalesTbl[Unit_Price]),G701)</f>
        <v>597.79999999999995</v>
      </c>
      <c r="N701">
        <f>IF(F701="",MEDIAN(SalesTbl[Quantity]),F701)</f>
        <v>4</v>
      </c>
    </row>
    <row r="702" spans="1:14" x14ac:dyDescent="0.3">
      <c r="A702" t="s">
        <v>2526</v>
      </c>
      <c r="B702" s="2">
        <v>45401</v>
      </c>
      <c r="C702" t="s">
        <v>905</v>
      </c>
      <c r="D702" t="s">
        <v>1574</v>
      </c>
      <c r="E702" t="s">
        <v>1810</v>
      </c>
      <c r="F702">
        <v>4</v>
      </c>
      <c r="G702">
        <v>266.98</v>
      </c>
      <c r="H702">
        <v>0.16</v>
      </c>
      <c r="I702" t="s">
        <v>1824</v>
      </c>
      <c r="J702">
        <v>897.05280000000005</v>
      </c>
      <c r="K702">
        <f>IF(J702="",MEDIAN(SalesTbl[Total_Amount]),J702)</f>
        <v>897.05280000000005</v>
      </c>
      <c r="L702">
        <f>IF(H702="",MEDIAN(SalesTbl[Discount]),H702)</f>
        <v>0.16</v>
      </c>
      <c r="M702">
        <f>IF(G702="",MEDIAN(SalesTbl[Unit_Price]),G702)</f>
        <v>266.98</v>
      </c>
      <c r="N702">
        <f>IF(F702="",MEDIAN(SalesTbl[Quantity]),F702)</f>
        <v>4</v>
      </c>
    </row>
    <row r="703" spans="1:14" x14ac:dyDescent="0.3">
      <c r="A703" t="s">
        <v>2527</v>
      </c>
      <c r="B703" s="2">
        <v>45420</v>
      </c>
      <c r="C703" t="s">
        <v>1062</v>
      </c>
      <c r="D703" t="s">
        <v>1688</v>
      </c>
      <c r="E703" t="s">
        <v>1801</v>
      </c>
      <c r="F703">
        <v>3</v>
      </c>
      <c r="G703">
        <v>360.18</v>
      </c>
      <c r="H703">
        <v>0.03</v>
      </c>
      <c r="I703" t="s">
        <v>1824</v>
      </c>
      <c r="J703">
        <v>1048.1238000000001</v>
      </c>
      <c r="K703">
        <f>IF(J703="",MEDIAN(SalesTbl[Total_Amount]),J703)</f>
        <v>1048.1238000000001</v>
      </c>
      <c r="L703">
        <f>IF(H703="",MEDIAN(SalesTbl[Discount]),H703)</f>
        <v>0.03</v>
      </c>
      <c r="M703">
        <f>IF(G703="",MEDIAN(SalesTbl[Unit_Price]),G703)</f>
        <v>360.18</v>
      </c>
      <c r="N703">
        <f>IF(F703="",MEDIAN(SalesTbl[Quantity]),F703)</f>
        <v>3</v>
      </c>
    </row>
    <row r="704" spans="1:14" x14ac:dyDescent="0.3">
      <c r="A704" t="s">
        <v>2528</v>
      </c>
      <c r="B704" s="2">
        <v>45459</v>
      </c>
      <c r="C704" t="s">
        <v>716</v>
      </c>
      <c r="D704" t="s">
        <v>1660</v>
      </c>
      <c r="E704" t="s">
        <v>1752</v>
      </c>
      <c r="F704">
        <v>3</v>
      </c>
      <c r="G704">
        <v>247.41</v>
      </c>
      <c r="H704">
        <v>0.05</v>
      </c>
      <c r="I704" t="s">
        <v>1829</v>
      </c>
      <c r="J704">
        <v>705.11850000000004</v>
      </c>
      <c r="K704">
        <f>IF(J704="",MEDIAN(SalesTbl[Total_Amount]),J704)</f>
        <v>705.11850000000004</v>
      </c>
      <c r="L704">
        <f>IF(H704="",MEDIAN(SalesTbl[Discount]),H704)</f>
        <v>0.05</v>
      </c>
      <c r="M704">
        <f>IF(G704="",MEDIAN(SalesTbl[Unit_Price]),G704)</f>
        <v>247.41</v>
      </c>
      <c r="N704">
        <f>IF(F704="",MEDIAN(SalesTbl[Quantity]),F704)</f>
        <v>3</v>
      </c>
    </row>
    <row r="705" spans="1:14" x14ac:dyDescent="0.3">
      <c r="A705" t="s">
        <v>2529</v>
      </c>
      <c r="B705" s="2">
        <v>45429</v>
      </c>
      <c r="C705" t="s">
        <v>643</v>
      </c>
      <c r="D705" t="s">
        <v>1632</v>
      </c>
      <c r="E705" t="s">
        <v>1769</v>
      </c>
      <c r="F705">
        <v>1</v>
      </c>
      <c r="G705">
        <v>913.98</v>
      </c>
      <c r="H705">
        <v>0.27</v>
      </c>
      <c r="I705" t="s">
        <v>1826</v>
      </c>
      <c r="J705">
        <v>667.20539999999994</v>
      </c>
      <c r="K705">
        <f>IF(J705="",MEDIAN(SalesTbl[Total_Amount]),J705)</f>
        <v>667.20539999999994</v>
      </c>
      <c r="L705">
        <f>IF(H705="",MEDIAN(SalesTbl[Discount]),H705)</f>
        <v>0.27</v>
      </c>
      <c r="M705">
        <f>IF(G705="",MEDIAN(SalesTbl[Unit_Price]),G705)</f>
        <v>913.98</v>
      </c>
      <c r="N705">
        <f>IF(F705="",MEDIAN(SalesTbl[Quantity]),F705)</f>
        <v>1</v>
      </c>
    </row>
    <row r="706" spans="1:14" x14ac:dyDescent="0.3">
      <c r="A706" t="s">
        <v>2530</v>
      </c>
      <c r="B706" s="2">
        <v>45386</v>
      </c>
      <c r="C706" t="s">
        <v>1484</v>
      </c>
      <c r="D706" t="s">
        <v>1734</v>
      </c>
      <c r="E706" t="s">
        <v>1789</v>
      </c>
      <c r="F706">
        <v>4</v>
      </c>
      <c r="G706">
        <v>370.5</v>
      </c>
      <c r="H706">
        <v>0.13</v>
      </c>
      <c r="I706" t="s">
        <v>1826</v>
      </c>
      <c r="J706">
        <v>1289.3399999999999</v>
      </c>
      <c r="K706">
        <f>IF(J706="",MEDIAN(SalesTbl[Total_Amount]),J706)</f>
        <v>1289.3399999999999</v>
      </c>
      <c r="L706">
        <f>IF(H706="",MEDIAN(SalesTbl[Discount]),H706)</f>
        <v>0.13</v>
      </c>
      <c r="M706">
        <f>IF(G706="",MEDIAN(SalesTbl[Unit_Price]),G706)</f>
        <v>370.5</v>
      </c>
      <c r="N706">
        <f>IF(F706="",MEDIAN(SalesTbl[Quantity]),F706)</f>
        <v>4</v>
      </c>
    </row>
    <row r="707" spans="1:14" x14ac:dyDescent="0.3">
      <c r="A707" t="s">
        <v>2531</v>
      </c>
      <c r="B707" s="2">
        <v>45803</v>
      </c>
      <c r="C707" t="s">
        <v>508</v>
      </c>
      <c r="D707" t="s">
        <v>1692</v>
      </c>
      <c r="E707" t="s">
        <v>1797</v>
      </c>
      <c r="F707">
        <v>1</v>
      </c>
      <c r="G707">
        <v>735.1</v>
      </c>
      <c r="H707">
        <v>0.1</v>
      </c>
      <c r="I707" t="s">
        <v>1826</v>
      </c>
      <c r="J707">
        <v>661.59</v>
      </c>
      <c r="K707">
        <f>IF(J707="",MEDIAN(SalesTbl[Total_Amount]),J707)</f>
        <v>661.59</v>
      </c>
      <c r="L707">
        <f>IF(H707="",MEDIAN(SalesTbl[Discount]),H707)</f>
        <v>0.1</v>
      </c>
      <c r="M707">
        <f>IF(G707="",MEDIAN(SalesTbl[Unit_Price]),G707)</f>
        <v>735.1</v>
      </c>
      <c r="N707">
        <f>IF(F707="",MEDIAN(SalesTbl[Quantity]),F707)</f>
        <v>1</v>
      </c>
    </row>
    <row r="708" spans="1:14" x14ac:dyDescent="0.3">
      <c r="A708" t="s">
        <v>2532</v>
      </c>
      <c r="B708" s="2">
        <v>45346</v>
      </c>
      <c r="C708" t="s">
        <v>78</v>
      </c>
      <c r="D708" t="s">
        <v>1706</v>
      </c>
      <c r="E708" t="s">
        <v>1761</v>
      </c>
      <c r="F708">
        <v>3</v>
      </c>
      <c r="G708">
        <v>448.55</v>
      </c>
      <c r="H708">
        <v>0.05</v>
      </c>
      <c r="I708" t="s">
        <v>1824</v>
      </c>
      <c r="J708">
        <v>1278.3675000000001</v>
      </c>
      <c r="K708">
        <f>IF(J708="",MEDIAN(SalesTbl[Total_Amount]),J708)</f>
        <v>1278.3675000000001</v>
      </c>
      <c r="L708">
        <f>IF(H708="",MEDIAN(SalesTbl[Discount]),H708)</f>
        <v>0.05</v>
      </c>
      <c r="M708">
        <f>IF(G708="",MEDIAN(SalesTbl[Unit_Price]),G708)</f>
        <v>448.55</v>
      </c>
      <c r="N708">
        <f>IF(F708="",MEDIAN(SalesTbl[Quantity]),F708)</f>
        <v>3</v>
      </c>
    </row>
    <row r="709" spans="1:14" x14ac:dyDescent="0.3">
      <c r="A709" t="s">
        <v>2533</v>
      </c>
      <c r="B709" s="2">
        <v>45267</v>
      </c>
      <c r="C709" t="s">
        <v>532</v>
      </c>
      <c r="D709" t="s">
        <v>1690</v>
      </c>
      <c r="E709" t="s">
        <v>1766</v>
      </c>
      <c r="F709">
        <v>4</v>
      </c>
      <c r="G709">
        <v>770.65</v>
      </c>
      <c r="H709">
        <v>0.27</v>
      </c>
      <c r="I709" t="s">
        <v>1824</v>
      </c>
      <c r="J709">
        <v>2250.2979999999998</v>
      </c>
      <c r="K709">
        <f>IF(J709="",MEDIAN(SalesTbl[Total_Amount]),J709)</f>
        <v>2250.2979999999998</v>
      </c>
      <c r="L709">
        <f>IF(H709="",MEDIAN(SalesTbl[Discount]),H709)</f>
        <v>0.27</v>
      </c>
      <c r="M709">
        <f>IF(G709="",MEDIAN(SalesTbl[Unit_Price]),G709)</f>
        <v>770.65</v>
      </c>
      <c r="N709">
        <f>IF(F709="",MEDIAN(SalesTbl[Quantity]),F709)</f>
        <v>4</v>
      </c>
    </row>
    <row r="710" spans="1:14" x14ac:dyDescent="0.3">
      <c r="A710" t="s">
        <v>2534</v>
      </c>
      <c r="B710" s="2">
        <v>45572</v>
      </c>
      <c r="C710" t="s">
        <v>1380</v>
      </c>
      <c r="D710" t="s">
        <v>1608</v>
      </c>
      <c r="E710" t="s">
        <v>1776</v>
      </c>
      <c r="F710">
        <v>1</v>
      </c>
      <c r="G710">
        <v>649.22</v>
      </c>
      <c r="H710">
        <v>0.03</v>
      </c>
      <c r="I710" t="s">
        <v>1829</v>
      </c>
      <c r="J710">
        <v>629.74340000000007</v>
      </c>
      <c r="K710">
        <f>IF(J710="",MEDIAN(SalesTbl[Total_Amount]),J710)</f>
        <v>629.74340000000007</v>
      </c>
      <c r="L710">
        <f>IF(H710="",MEDIAN(SalesTbl[Discount]),H710)</f>
        <v>0.03</v>
      </c>
      <c r="M710">
        <f>IF(G710="",MEDIAN(SalesTbl[Unit_Price]),G710)</f>
        <v>649.22</v>
      </c>
      <c r="N710">
        <f>IF(F710="",MEDIAN(SalesTbl[Quantity]),F710)</f>
        <v>1</v>
      </c>
    </row>
    <row r="711" spans="1:14" x14ac:dyDescent="0.3">
      <c r="A711" t="s">
        <v>2535</v>
      </c>
      <c r="B711" s="2">
        <v>45252</v>
      </c>
      <c r="C711" t="s">
        <v>1254</v>
      </c>
      <c r="D711" t="s">
        <v>1614</v>
      </c>
      <c r="E711" t="s">
        <v>1789</v>
      </c>
      <c r="F711">
        <v>2</v>
      </c>
      <c r="G711">
        <v>379.78</v>
      </c>
      <c r="H711">
        <v>0.2</v>
      </c>
      <c r="I711" t="s">
        <v>1824</v>
      </c>
      <c r="J711">
        <v>607.64800000000002</v>
      </c>
      <c r="K711">
        <f>IF(J711="",MEDIAN(SalesTbl[Total_Amount]),J711)</f>
        <v>607.64800000000002</v>
      </c>
      <c r="L711">
        <f>IF(H711="",MEDIAN(SalesTbl[Discount]),H711)</f>
        <v>0.2</v>
      </c>
      <c r="M711">
        <f>IF(G711="",MEDIAN(SalesTbl[Unit_Price]),G711)</f>
        <v>379.78</v>
      </c>
      <c r="N711">
        <f>IF(F711="",MEDIAN(SalesTbl[Quantity]),F711)</f>
        <v>2</v>
      </c>
    </row>
    <row r="712" spans="1:14" x14ac:dyDescent="0.3">
      <c r="A712" t="s">
        <v>2536</v>
      </c>
      <c r="B712" s="2">
        <v>45939</v>
      </c>
      <c r="C712" t="s">
        <v>435</v>
      </c>
      <c r="D712" t="s">
        <v>1638</v>
      </c>
      <c r="E712" t="s">
        <v>1807</v>
      </c>
      <c r="F712">
        <v>3</v>
      </c>
      <c r="G712">
        <v>144.66999999999999</v>
      </c>
      <c r="H712">
        <v>0.28999999999999998</v>
      </c>
      <c r="I712" t="s">
        <v>1829</v>
      </c>
      <c r="J712">
        <v>308.14710000000002</v>
      </c>
      <c r="K712">
        <f>IF(J712="",MEDIAN(SalesTbl[Total_Amount]),J712)</f>
        <v>308.14710000000002</v>
      </c>
      <c r="L712">
        <f>IF(H712="",MEDIAN(SalesTbl[Discount]),H712)</f>
        <v>0.28999999999999998</v>
      </c>
      <c r="M712">
        <f>IF(G712="",MEDIAN(SalesTbl[Unit_Price]),G712)</f>
        <v>144.66999999999999</v>
      </c>
      <c r="N712">
        <f>IF(F712="",MEDIAN(SalesTbl[Quantity]),F712)</f>
        <v>3</v>
      </c>
    </row>
    <row r="713" spans="1:14" x14ac:dyDescent="0.3">
      <c r="A713" t="s">
        <v>2537</v>
      </c>
      <c r="B713" s="2">
        <v>45559</v>
      </c>
      <c r="C713" t="s">
        <v>1145</v>
      </c>
      <c r="D713" t="s">
        <v>1614</v>
      </c>
      <c r="E713" t="s">
        <v>1801</v>
      </c>
      <c r="F713">
        <v>2</v>
      </c>
      <c r="G713">
        <v>667.17</v>
      </c>
      <c r="H713">
        <v>0.1</v>
      </c>
      <c r="I713" t="s">
        <v>1826</v>
      </c>
      <c r="J713">
        <v>1200.9059999999999</v>
      </c>
      <c r="K713">
        <f>IF(J713="",MEDIAN(SalesTbl[Total_Amount]),J713)</f>
        <v>1200.9059999999999</v>
      </c>
      <c r="L713">
        <f>IF(H713="",MEDIAN(SalesTbl[Discount]),H713)</f>
        <v>0.1</v>
      </c>
      <c r="M713">
        <f>IF(G713="",MEDIAN(SalesTbl[Unit_Price]),G713)</f>
        <v>667.17</v>
      </c>
      <c r="N713">
        <f>IF(F713="",MEDIAN(SalesTbl[Quantity]),F713)</f>
        <v>2</v>
      </c>
    </row>
    <row r="714" spans="1:14" x14ac:dyDescent="0.3">
      <c r="A714" t="s">
        <v>2538</v>
      </c>
      <c r="B714" s="2">
        <v>45229</v>
      </c>
      <c r="C714" t="s">
        <v>195</v>
      </c>
      <c r="D714" t="s">
        <v>1680</v>
      </c>
      <c r="E714" t="s">
        <v>1766</v>
      </c>
      <c r="F714">
        <v>1</v>
      </c>
      <c r="G714">
        <v>984.6</v>
      </c>
      <c r="H714">
        <v>0.22</v>
      </c>
      <c r="I714" t="s">
        <v>1824</v>
      </c>
      <c r="J714">
        <v>767.98800000000006</v>
      </c>
      <c r="K714">
        <f>IF(J714="",MEDIAN(SalesTbl[Total_Amount]),J714)</f>
        <v>767.98800000000006</v>
      </c>
      <c r="L714">
        <f>IF(H714="",MEDIAN(SalesTbl[Discount]),H714)</f>
        <v>0.22</v>
      </c>
      <c r="M714">
        <f>IF(G714="",MEDIAN(SalesTbl[Unit_Price]),G714)</f>
        <v>984.6</v>
      </c>
      <c r="N714">
        <f>IF(F714="",MEDIAN(SalesTbl[Quantity]),F714)</f>
        <v>1</v>
      </c>
    </row>
    <row r="715" spans="1:14" x14ac:dyDescent="0.3">
      <c r="A715" t="s">
        <v>2539</v>
      </c>
      <c r="B715" s="2">
        <v>45333</v>
      </c>
      <c r="C715" t="s">
        <v>103</v>
      </c>
      <c r="D715" t="s">
        <v>1628</v>
      </c>
      <c r="E715" t="s">
        <v>1801</v>
      </c>
      <c r="F715">
        <v>1</v>
      </c>
      <c r="G715">
        <v>517.82000000000005</v>
      </c>
      <c r="H715">
        <v>0.28999999999999998</v>
      </c>
      <c r="I715" t="s">
        <v>1824</v>
      </c>
      <c r="J715">
        <v>367.65219999999999</v>
      </c>
      <c r="K715">
        <f>IF(J715="",MEDIAN(SalesTbl[Total_Amount]),J715)</f>
        <v>367.65219999999999</v>
      </c>
      <c r="L715">
        <f>IF(H715="",MEDIAN(SalesTbl[Discount]),H715)</f>
        <v>0.28999999999999998</v>
      </c>
      <c r="M715">
        <f>IF(G715="",MEDIAN(SalesTbl[Unit_Price]),G715)</f>
        <v>517.82000000000005</v>
      </c>
      <c r="N715">
        <f>IF(F715="",MEDIAN(SalesTbl[Quantity]),F715)</f>
        <v>1</v>
      </c>
    </row>
    <row r="716" spans="1:14" x14ac:dyDescent="0.3">
      <c r="A716" t="s">
        <v>2540</v>
      </c>
      <c r="B716" s="2">
        <v>45752</v>
      </c>
      <c r="C716" t="s">
        <v>1187</v>
      </c>
      <c r="D716" t="s">
        <v>1722</v>
      </c>
      <c r="E716" t="s">
        <v>1779</v>
      </c>
      <c r="F716">
        <v>2</v>
      </c>
      <c r="G716">
        <v>386.46</v>
      </c>
      <c r="H716">
        <v>0.23</v>
      </c>
      <c r="I716" t="s">
        <v>1829</v>
      </c>
      <c r="J716">
        <v>595.14840000000004</v>
      </c>
      <c r="K716">
        <f>IF(J716="",MEDIAN(SalesTbl[Total_Amount]),J716)</f>
        <v>595.14840000000004</v>
      </c>
      <c r="L716">
        <f>IF(H716="",MEDIAN(SalesTbl[Discount]),H716)</f>
        <v>0.23</v>
      </c>
      <c r="M716">
        <f>IF(G716="",MEDIAN(SalesTbl[Unit_Price]),G716)</f>
        <v>386.46</v>
      </c>
      <c r="N716">
        <f>IF(F716="",MEDIAN(SalesTbl[Quantity]),F716)</f>
        <v>2</v>
      </c>
    </row>
    <row r="717" spans="1:14" x14ac:dyDescent="0.3">
      <c r="A717" t="s">
        <v>2541</v>
      </c>
      <c r="B717" s="2">
        <v>45795</v>
      </c>
      <c r="C717" t="s">
        <v>872</v>
      </c>
      <c r="D717" t="s">
        <v>1586</v>
      </c>
      <c r="E717" t="s">
        <v>1766</v>
      </c>
      <c r="F717">
        <v>1</v>
      </c>
      <c r="G717">
        <v>270.45</v>
      </c>
      <c r="H717">
        <v>0.15</v>
      </c>
      <c r="I717" t="s">
        <v>1829</v>
      </c>
      <c r="J717">
        <v>229.88249999999999</v>
      </c>
      <c r="K717">
        <f>IF(J717="",MEDIAN(SalesTbl[Total_Amount]),J717)</f>
        <v>229.88249999999999</v>
      </c>
      <c r="L717">
        <f>IF(H717="",MEDIAN(SalesTbl[Discount]),H717)</f>
        <v>0.15</v>
      </c>
      <c r="M717">
        <f>IF(G717="",MEDIAN(SalesTbl[Unit_Price]),G717)</f>
        <v>270.45</v>
      </c>
      <c r="N717">
        <f>IF(F717="",MEDIAN(SalesTbl[Quantity]),F717)</f>
        <v>1</v>
      </c>
    </row>
    <row r="718" spans="1:14" x14ac:dyDescent="0.3">
      <c r="A718" t="s">
        <v>2542</v>
      </c>
      <c r="B718" s="2">
        <v>45755</v>
      </c>
      <c r="C718" t="s">
        <v>881</v>
      </c>
      <c r="D718" t="s">
        <v>1740</v>
      </c>
      <c r="E718" t="s">
        <v>1810</v>
      </c>
      <c r="F718">
        <v>2</v>
      </c>
      <c r="G718">
        <v>891.13</v>
      </c>
      <c r="H718">
        <v>0.13</v>
      </c>
      <c r="I718" t="s">
        <v>1824</v>
      </c>
      <c r="J718">
        <v>1550.5662</v>
      </c>
      <c r="K718">
        <f>IF(J718="",MEDIAN(SalesTbl[Total_Amount]),J718)</f>
        <v>1550.5662</v>
      </c>
      <c r="L718">
        <f>IF(H718="",MEDIAN(SalesTbl[Discount]),H718)</f>
        <v>0.13</v>
      </c>
      <c r="M718">
        <f>IF(G718="",MEDIAN(SalesTbl[Unit_Price]),G718)</f>
        <v>891.13</v>
      </c>
      <c r="N718">
        <f>IF(F718="",MEDIAN(SalesTbl[Quantity]),F718)</f>
        <v>2</v>
      </c>
    </row>
    <row r="719" spans="1:14" x14ac:dyDescent="0.3">
      <c r="A719" t="s">
        <v>2543</v>
      </c>
      <c r="B719" s="2">
        <v>45625</v>
      </c>
      <c r="C719" t="s">
        <v>281</v>
      </c>
      <c r="D719" t="s">
        <v>1732</v>
      </c>
      <c r="E719" t="s">
        <v>1804</v>
      </c>
      <c r="F719">
        <v>1</v>
      </c>
      <c r="G719">
        <v>553.38</v>
      </c>
      <c r="H719">
        <v>0.21</v>
      </c>
      <c r="I719" t="s">
        <v>1826</v>
      </c>
      <c r="J719">
        <v>437.17020000000002</v>
      </c>
      <c r="K719">
        <f>IF(J719="",MEDIAN(SalesTbl[Total_Amount]),J719)</f>
        <v>437.17020000000002</v>
      </c>
      <c r="L719">
        <f>IF(H719="",MEDIAN(SalesTbl[Discount]),H719)</f>
        <v>0.21</v>
      </c>
      <c r="M719">
        <f>IF(G719="",MEDIAN(SalesTbl[Unit_Price]),G719)</f>
        <v>553.38</v>
      </c>
      <c r="N719">
        <f>IF(F719="",MEDIAN(SalesTbl[Quantity]),F719)</f>
        <v>1</v>
      </c>
    </row>
    <row r="720" spans="1:14" x14ac:dyDescent="0.3">
      <c r="A720" t="s">
        <v>2544</v>
      </c>
      <c r="B720" s="2">
        <v>45656</v>
      </c>
      <c r="C720" t="s">
        <v>1527</v>
      </c>
      <c r="D720" t="s">
        <v>1718</v>
      </c>
      <c r="E720" t="s">
        <v>1797</v>
      </c>
      <c r="F720">
        <v>2</v>
      </c>
      <c r="G720">
        <v>652.29999999999995</v>
      </c>
      <c r="H720">
        <v>0.16</v>
      </c>
      <c r="I720" t="s">
        <v>1829</v>
      </c>
      <c r="J720">
        <v>1095.864</v>
      </c>
      <c r="K720">
        <f>IF(J720="",MEDIAN(SalesTbl[Total_Amount]),J720)</f>
        <v>1095.864</v>
      </c>
      <c r="L720">
        <f>IF(H720="",MEDIAN(SalesTbl[Discount]),H720)</f>
        <v>0.16</v>
      </c>
      <c r="M720">
        <f>IF(G720="",MEDIAN(SalesTbl[Unit_Price]),G720)</f>
        <v>652.29999999999995</v>
      </c>
      <c r="N720">
        <f>IF(F720="",MEDIAN(SalesTbl[Quantity]),F720)</f>
        <v>2</v>
      </c>
    </row>
    <row r="721" spans="1:14" x14ac:dyDescent="0.3">
      <c r="A721" t="s">
        <v>2545</v>
      </c>
      <c r="B721" s="2">
        <v>45824</v>
      </c>
      <c r="C721" t="s">
        <v>1466</v>
      </c>
      <c r="D721" t="s">
        <v>1632</v>
      </c>
      <c r="E721" t="s">
        <v>1786</v>
      </c>
      <c r="F721">
        <v>4</v>
      </c>
      <c r="G721">
        <v>194.36</v>
      </c>
      <c r="H721">
        <v>0.18</v>
      </c>
      <c r="I721" t="s">
        <v>1829</v>
      </c>
      <c r="J721">
        <v>637.50080000000014</v>
      </c>
      <c r="K721">
        <f>IF(J721="",MEDIAN(SalesTbl[Total_Amount]),J721)</f>
        <v>637.50080000000014</v>
      </c>
      <c r="L721">
        <f>IF(H721="",MEDIAN(SalesTbl[Discount]),H721)</f>
        <v>0.18</v>
      </c>
      <c r="M721">
        <f>IF(G721="",MEDIAN(SalesTbl[Unit_Price]),G721)</f>
        <v>194.36</v>
      </c>
      <c r="N721">
        <f>IF(F721="",MEDIAN(SalesTbl[Quantity]),F721)</f>
        <v>4</v>
      </c>
    </row>
    <row r="722" spans="1:14" x14ac:dyDescent="0.3">
      <c r="A722" t="s">
        <v>2546</v>
      </c>
      <c r="B722" s="2">
        <v>45824</v>
      </c>
      <c r="C722" t="s">
        <v>1157</v>
      </c>
      <c r="D722" t="s">
        <v>1628</v>
      </c>
      <c r="E722" t="s">
        <v>1773</v>
      </c>
      <c r="F722">
        <v>3</v>
      </c>
      <c r="G722">
        <v>174.57</v>
      </c>
      <c r="H722">
        <v>0</v>
      </c>
      <c r="I722" t="s">
        <v>1826</v>
      </c>
      <c r="J722">
        <v>523.71</v>
      </c>
      <c r="K722">
        <f>IF(J722="",MEDIAN(SalesTbl[Total_Amount]),J722)</f>
        <v>523.71</v>
      </c>
      <c r="L722">
        <f>IF(H722="",MEDIAN(SalesTbl[Discount]),H722)</f>
        <v>0</v>
      </c>
      <c r="M722">
        <f>IF(G722="",MEDIAN(SalesTbl[Unit_Price]),G722)</f>
        <v>174.57</v>
      </c>
      <c r="N722">
        <f>IF(F722="",MEDIAN(SalesTbl[Quantity]),F722)</f>
        <v>3</v>
      </c>
    </row>
    <row r="723" spans="1:14" x14ac:dyDescent="0.3">
      <c r="A723" t="s">
        <v>2547</v>
      </c>
      <c r="B723" s="2">
        <v>45384</v>
      </c>
      <c r="C723" t="s">
        <v>585</v>
      </c>
      <c r="D723" t="s">
        <v>1692</v>
      </c>
      <c r="E723" t="s">
        <v>1813</v>
      </c>
      <c r="F723">
        <v>1</v>
      </c>
      <c r="G723">
        <v>44.08</v>
      </c>
      <c r="H723">
        <v>0.05</v>
      </c>
      <c r="I723" t="s">
        <v>1824</v>
      </c>
      <c r="J723">
        <v>41.875999999999998</v>
      </c>
      <c r="K723">
        <f>IF(J723="",MEDIAN(SalesTbl[Total_Amount]),J723)</f>
        <v>41.875999999999998</v>
      </c>
      <c r="L723">
        <f>IF(H723="",MEDIAN(SalesTbl[Discount]),H723)</f>
        <v>0.05</v>
      </c>
      <c r="M723">
        <f>IF(G723="",MEDIAN(SalesTbl[Unit_Price]),G723)</f>
        <v>44.08</v>
      </c>
      <c r="N723">
        <f>IF(F723="",MEDIAN(SalesTbl[Quantity]),F723)</f>
        <v>1</v>
      </c>
    </row>
    <row r="724" spans="1:14" x14ac:dyDescent="0.3">
      <c r="A724" t="s">
        <v>2548</v>
      </c>
      <c r="B724" s="2">
        <v>45379</v>
      </c>
      <c r="C724" t="s">
        <v>773</v>
      </c>
      <c r="D724" t="s">
        <v>1666</v>
      </c>
      <c r="E724" t="s">
        <v>1797</v>
      </c>
      <c r="F724">
        <v>1</v>
      </c>
      <c r="G724">
        <v>992.37</v>
      </c>
      <c r="H724">
        <v>0.24</v>
      </c>
      <c r="I724" t="s">
        <v>1829</v>
      </c>
      <c r="J724">
        <v>754.20119999999997</v>
      </c>
      <c r="K724">
        <f>IF(J724="",MEDIAN(SalesTbl[Total_Amount]),J724)</f>
        <v>754.20119999999997</v>
      </c>
      <c r="L724">
        <f>IF(H724="",MEDIAN(SalesTbl[Discount]),H724)</f>
        <v>0.24</v>
      </c>
      <c r="M724">
        <f>IF(G724="",MEDIAN(SalesTbl[Unit_Price]),G724)</f>
        <v>992.37</v>
      </c>
      <c r="N724">
        <f>IF(F724="",MEDIAN(SalesTbl[Quantity]),F724)</f>
        <v>1</v>
      </c>
    </row>
    <row r="725" spans="1:14" x14ac:dyDescent="0.3">
      <c r="A725" t="s">
        <v>2549</v>
      </c>
      <c r="B725" s="2">
        <v>45674</v>
      </c>
      <c r="C725" t="s">
        <v>1071</v>
      </c>
      <c r="D725" t="s">
        <v>1580</v>
      </c>
      <c r="E725" t="s">
        <v>1789</v>
      </c>
      <c r="F725">
        <v>2</v>
      </c>
      <c r="G725">
        <v>693.61</v>
      </c>
      <c r="H725">
        <v>0.15</v>
      </c>
      <c r="I725" t="s">
        <v>1826</v>
      </c>
      <c r="J725">
        <v>1179.1369999999999</v>
      </c>
      <c r="K725">
        <f>IF(J725="",MEDIAN(SalesTbl[Total_Amount]),J725)</f>
        <v>1179.1369999999999</v>
      </c>
      <c r="L725">
        <f>IF(H725="",MEDIAN(SalesTbl[Discount]),H725)</f>
        <v>0.15</v>
      </c>
      <c r="M725">
        <f>IF(G725="",MEDIAN(SalesTbl[Unit_Price]),G725)</f>
        <v>693.61</v>
      </c>
      <c r="N725">
        <f>IF(F725="",MEDIAN(SalesTbl[Quantity]),F725)</f>
        <v>2</v>
      </c>
    </row>
    <row r="726" spans="1:14" x14ac:dyDescent="0.3">
      <c r="A726" t="s">
        <v>2550</v>
      </c>
      <c r="B726" s="2">
        <v>45760</v>
      </c>
      <c r="C726" t="s">
        <v>803</v>
      </c>
      <c r="D726" t="s">
        <v>1594</v>
      </c>
      <c r="E726" t="s">
        <v>1769</v>
      </c>
      <c r="F726">
        <v>3</v>
      </c>
      <c r="G726">
        <v>70.97</v>
      </c>
      <c r="H726">
        <v>0.06</v>
      </c>
      <c r="I726" t="s">
        <v>1829</v>
      </c>
      <c r="J726">
        <v>200.1354</v>
      </c>
      <c r="K726">
        <f>IF(J726="",MEDIAN(SalesTbl[Total_Amount]),J726)</f>
        <v>200.1354</v>
      </c>
      <c r="L726">
        <f>IF(H726="",MEDIAN(SalesTbl[Discount]),H726)</f>
        <v>0.06</v>
      </c>
      <c r="M726">
        <f>IF(G726="",MEDIAN(SalesTbl[Unit_Price]),G726)</f>
        <v>70.97</v>
      </c>
      <c r="N726">
        <f>IF(F726="",MEDIAN(SalesTbl[Quantity]),F726)</f>
        <v>3</v>
      </c>
    </row>
    <row r="727" spans="1:14" x14ac:dyDescent="0.3">
      <c r="A727" t="s">
        <v>2551</v>
      </c>
      <c r="B727" s="2">
        <v>45474</v>
      </c>
      <c r="C727" t="s">
        <v>1211</v>
      </c>
      <c r="D727" t="s">
        <v>1714</v>
      </c>
      <c r="E727" t="s">
        <v>1786</v>
      </c>
      <c r="F727">
        <v>3</v>
      </c>
      <c r="G727">
        <v>470.42</v>
      </c>
      <c r="H727">
        <v>0.16</v>
      </c>
      <c r="I727" t="s">
        <v>1824</v>
      </c>
      <c r="J727">
        <v>1185.4584</v>
      </c>
      <c r="K727">
        <f>IF(J727="",MEDIAN(SalesTbl[Total_Amount]),J727)</f>
        <v>1185.4584</v>
      </c>
      <c r="L727">
        <f>IF(H727="",MEDIAN(SalesTbl[Discount]),H727)</f>
        <v>0.16</v>
      </c>
      <c r="M727">
        <f>IF(G727="",MEDIAN(SalesTbl[Unit_Price]),G727)</f>
        <v>470.42</v>
      </c>
      <c r="N727">
        <f>IF(F727="",MEDIAN(SalesTbl[Quantity]),F727)</f>
        <v>3</v>
      </c>
    </row>
    <row r="728" spans="1:14" x14ac:dyDescent="0.3">
      <c r="A728" t="s">
        <v>2552</v>
      </c>
      <c r="B728" s="2">
        <v>45640</v>
      </c>
      <c r="C728" t="s">
        <v>447</v>
      </c>
      <c r="D728" t="s">
        <v>1720</v>
      </c>
      <c r="E728" t="s">
        <v>1804</v>
      </c>
      <c r="F728">
        <v>2</v>
      </c>
      <c r="G728">
        <v>215.59</v>
      </c>
      <c r="H728">
        <v>0.18</v>
      </c>
      <c r="I728" t="s">
        <v>1824</v>
      </c>
      <c r="J728">
        <v>353.56760000000003</v>
      </c>
      <c r="K728">
        <f>IF(J728="",MEDIAN(SalesTbl[Total_Amount]),J728)</f>
        <v>353.56760000000003</v>
      </c>
      <c r="L728">
        <f>IF(H728="",MEDIAN(SalesTbl[Discount]),H728)</f>
        <v>0.18</v>
      </c>
      <c r="M728">
        <f>IF(G728="",MEDIAN(SalesTbl[Unit_Price]),G728)</f>
        <v>215.59</v>
      </c>
      <c r="N728">
        <f>IF(F728="",MEDIAN(SalesTbl[Quantity]),F728)</f>
        <v>2</v>
      </c>
    </row>
    <row r="729" spans="1:14" x14ac:dyDescent="0.3">
      <c r="A729" t="s">
        <v>2553</v>
      </c>
      <c r="B729" s="2">
        <v>45253</v>
      </c>
      <c r="C729" t="s">
        <v>1208</v>
      </c>
      <c r="D729" t="s">
        <v>1732</v>
      </c>
      <c r="E729" t="s">
        <v>1752</v>
      </c>
      <c r="F729">
        <v>1</v>
      </c>
      <c r="G729">
        <v>533.79999999999995</v>
      </c>
      <c r="H729">
        <v>0.27</v>
      </c>
      <c r="I729" t="s">
        <v>1829</v>
      </c>
      <c r="J729">
        <v>389.67399999999998</v>
      </c>
      <c r="K729">
        <f>IF(J729="",MEDIAN(SalesTbl[Total_Amount]),J729)</f>
        <v>389.67399999999998</v>
      </c>
      <c r="L729">
        <f>IF(H729="",MEDIAN(SalesTbl[Discount]),H729)</f>
        <v>0.27</v>
      </c>
      <c r="M729">
        <f>IF(G729="",MEDIAN(SalesTbl[Unit_Price]),G729)</f>
        <v>533.79999999999995</v>
      </c>
      <c r="N729">
        <f>IF(F729="",MEDIAN(SalesTbl[Quantity]),F729)</f>
        <v>1</v>
      </c>
    </row>
    <row r="730" spans="1:14" x14ac:dyDescent="0.3">
      <c r="A730" t="s">
        <v>2554</v>
      </c>
      <c r="B730" s="2">
        <v>45225</v>
      </c>
      <c r="C730" t="s">
        <v>830</v>
      </c>
      <c r="D730" t="s">
        <v>1612</v>
      </c>
      <c r="E730" t="s">
        <v>1766</v>
      </c>
      <c r="F730">
        <v>2</v>
      </c>
      <c r="G730">
        <v>732.67</v>
      </c>
      <c r="H730">
        <v>0.24</v>
      </c>
      <c r="I730" t="s">
        <v>1826</v>
      </c>
      <c r="J730">
        <v>1113.6584</v>
      </c>
      <c r="K730">
        <f>IF(J730="",MEDIAN(SalesTbl[Total_Amount]),J730)</f>
        <v>1113.6584</v>
      </c>
      <c r="L730">
        <f>IF(H730="",MEDIAN(SalesTbl[Discount]),H730)</f>
        <v>0.24</v>
      </c>
      <c r="M730">
        <f>IF(G730="",MEDIAN(SalesTbl[Unit_Price]),G730)</f>
        <v>732.67</v>
      </c>
      <c r="N730">
        <f>IF(F730="",MEDIAN(SalesTbl[Quantity]),F730)</f>
        <v>2</v>
      </c>
    </row>
    <row r="731" spans="1:14" x14ac:dyDescent="0.3">
      <c r="A731" t="s">
        <v>2555</v>
      </c>
      <c r="B731" s="2">
        <v>45263</v>
      </c>
      <c r="C731" t="s">
        <v>523</v>
      </c>
      <c r="D731" t="s">
        <v>1740</v>
      </c>
      <c r="E731" t="s">
        <v>1804</v>
      </c>
      <c r="F731">
        <v>1</v>
      </c>
      <c r="G731">
        <v>835.17</v>
      </c>
      <c r="H731">
        <v>0.02</v>
      </c>
      <c r="I731" t="s">
        <v>1829</v>
      </c>
      <c r="J731">
        <v>818.46659999999997</v>
      </c>
      <c r="K731">
        <f>IF(J731="",MEDIAN(SalesTbl[Total_Amount]),J731)</f>
        <v>818.46659999999997</v>
      </c>
      <c r="L731">
        <f>IF(H731="",MEDIAN(SalesTbl[Discount]),H731)</f>
        <v>0.02</v>
      </c>
      <c r="M731">
        <f>IF(G731="",MEDIAN(SalesTbl[Unit_Price]),G731)</f>
        <v>835.17</v>
      </c>
      <c r="N731">
        <f>IF(F731="",MEDIAN(SalesTbl[Quantity]),F731)</f>
        <v>1</v>
      </c>
    </row>
    <row r="732" spans="1:14" x14ac:dyDescent="0.3">
      <c r="A732" t="s">
        <v>2556</v>
      </c>
      <c r="B732" s="2">
        <v>45554</v>
      </c>
      <c r="C732" t="s">
        <v>1202</v>
      </c>
      <c r="D732" t="s">
        <v>1714</v>
      </c>
      <c r="E732" t="s">
        <v>1766</v>
      </c>
      <c r="F732">
        <v>1</v>
      </c>
      <c r="G732">
        <v>113.07</v>
      </c>
      <c r="H732">
        <v>0.24</v>
      </c>
      <c r="I732" t="s">
        <v>1824</v>
      </c>
      <c r="J732">
        <v>85.933199999999999</v>
      </c>
      <c r="K732">
        <f>IF(J732="",MEDIAN(SalesTbl[Total_Amount]),J732)</f>
        <v>85.933199999999999</v>
      </c>
      <c r="L732">
        <f>IF(H732="",MEDIAN(SalesTbl[Discount]),H732)</f>
        <v>0.24</v>
      </c>
      <c r="M732">
        <f>IF(G732="",MEDIAN(SalesTbl[Unit_Price]),G732)</f>
        <v>113.07</v>
      </c>
      <c r="N732">
        <f>IF(F732="",MEDIAN(SalesTbl[Quantity]),F732)</f>
        <v>1</v>
      </c>
    </row>
    <row r="733" spans="1:14" x14ac:dyDescent="0.3">
      <c r="A733" t="s">
        <v>2557</v>
      </c>
      <c r="B733" s="2">
        <v>45569</v>
      </c>
      <c r="C733" t="s">
        <v>214</v>
      </c>
      <c r="D733" t="s">
        <v>1720</v>
      </c>
      <c r="E733" t="s">
        <v>1776</v>
      </c>
      <c r="F733">
        <v>3</v>
      </c>
      <c r="G733">
        <v>619.80999999999995</v>
      </c>
      <c r="H733">
        <v>0.16</v>
      </c>
      <c r="I733" t="s">
        <v>1829</v>
      </c>
      <c r="J733">
        <v>1561.9212</v>
      </c>
      <c r="K733">
        <f>IF(J733="",MEDIAN(SalesTbl[Total_Amount]),J733)</f>
        <v>1561.9212</v>
      </c>
      <c r="L733">
        <f>IF(H733="",MEDIAN(SalesTbl[Discount]),H733)</f>
        <v>0.16</v>
      </c>
      <c r="M733">
        <f>IF(G733="",MEDIAN(SalesTbl[Unit_Price]),G733)</f>
        <v>619.80999999999995</v>
      </c>
      <c r="N733">
        <f>IF(F733="",MEDIAN(SalesTbl[Quantity]),F733)</f>
        <v>3</v>
      </c>
    </row>
    <row r="734" spans="1:14" x14ac:dyDescent="0.3">
      <c r="A734" t="s">
        <v>2558</v>
      </c>
      <c r="B734" s="2">
        <v>45217</v>
      </c>
      <c r="C734" t="s">
        <v>724</v>
      </c>
      <c r="D734" t="s">
        <v>1672</v>
      </c>
      <c r="E734" t="s">
        <v>1779</v>
      </c>
      <c r="F734">
        <v>4</v>
      </c>
      <c r="G734">
        <v>46.97</v>
      </c>
      <c r="H734">
        <v>0.26</v>
      </c>
      <c r="I734" t="s">
        <v>1826</v>
      </c>
      <c r="J734">
        <v>139.03120000000001</v>
      </c>
      <c r="K734">
        <f>IF(J734="",MEDIAN(SalesTbl[Total_Amount]),J734)</f>
        <v>139.03120000000001</v>
      </c>
      <c r="L734">
        <f>IF(H734="",MEDIAN(SalesTbl[Discount]),H734)</f>
        <v>0.26</v>
      </c>
      <c r="M734">
        <f>IF(G734="",MEDIAN(SalesTbl[Unit_Price]),G734)</f>
        <v>46.97</v>
      </c>
      <c r="N734">
        <f>IF(F734="",MEDIAN(SalesTbl[Quantity]),F734)</f>
        <v>4</v>
      </c>
    </row>
    <row r="735" spans="1:14" x14ac:dyDescent="0.3">
      <c r="A735" t="s">
        <v>2559</v>
      </c>
      <c r="B735" s="2">
        <v>45783</v>
      </c>
      <c r="C735" t="s">
        <v>1038</v>
      </c>
      <c r="D735" t="s">
        <v>1582</v>
      </c>
      <c r="E735" t="s">
        <v>1804</v>
      </c>
      <c r="F735">
        <v>1</v>
      </c>
      <c r="G735">
        <v>519.91</v>
      </c>
      <c r="H735">
        <v>0.05</v>
      </c>
      <c r="I735" t="s">
        <v>1829</v>
      </c>
      <c r="J735">
        <v>493.91449999999992</v>
      </c>
      <c r="K735">
        <f>IF(J735="",MEDIAN(SalesTbl[Total_Amount]),J735)</f>
        <v>493.91449999999992</v>
      </c>
      <c r="L735">
        <f>IF(H735="",MEDIAN(SalesTbl[Discount]),H735)</f>
        <v>0.05</v>
      </c>
      <c r="M735">
        <f>IF(G735="",MEDIAN(SalesTbl[Unit_Price]),G735)</f>
        <v>519.91</v>
      </c>
      <c r="N735">
        <f>IF(F735="",MEDIAN(SalesTbl[Quantity]),F735)</f>
        <v>1</v>
      </c>
    </row>
    <row r="736" spans="1:14" x14ac:dyDescent="0.3">
      <c r="A736" t="s">
        <v>2560</v>
      </c>
      <c r="B736" s="2">
        <v>45371</v>
      </c>
      <c r="C736" t="s">
        <v>648</v>
      </c>
      <c r="D736" t="s">
        <v>1652</v>
      </c>
      <c r="E736" t="s">
        <v>1789</v>
      </c>
      <c r="F736">
        <v>2</v>
      </c>
      <c r="G736">
        <v>295.12</v>
      </c>
      <c r="H736">
        <v>0.09</v>
      </c>
      <c r="I736" t="s">
        <v>1829</v>
      </c>
      <c r="J736">
        <v>537.11840000000007</v>
      </c>
      <c r="K736">
        <f>IF(J736="",MEDIAN(SalesTbl[Total_Amount]),J736)</f>
        <v>537.11840000000007</v>
      </c>
      <c r="L736">
        <f>IF(H736="",MEDIAN(SalesTbl[Discount]),H736)</f>
        <v>0.09</v>
      </c>
      <c r="M736">
        <f>IF(G736="",MEDIAN(SalesTbl[Unit_Price]),G736)</f>
        <v>295.12</v>
      </c>
      <c r="N736">
        <f>IF(F736="",MEDIAN(SalesTbl[Quantity]),F736)</f>
        <v>2</v>
      </c>
    </row>
    <row r="737" spans="1:14" x14ac:dyDescent="0.3">
      <c r="A737" t="s">
        <v>2561</v>
      </c>
      <c r="B737" s="2">
        <v>45453</v>
      </c>
      <c r="C737" t="s">
        <v>1112</v>
      </c>
      <c r="D737" t="s">
        <v>1616</v>
      </c>
      <c r="E737" t="s">
        <v>1792</v>
      </c>
      <c r="F737">
        <v>2</v>
      </c>
      <c r="G737">
        <v>414.18</v>
      </c>
      <c r="H737">
        <v>0.25</v>
      </c>
      <c r="I737" t="s">
        <v>1826</v>
      </c>
      <c r="J737">
        <v>621.27</v>
      </c>
      <c r="K737">
        <f>IF(J737="",MEDIAN(SalesTbl[Total_Amount]),J737)</f>
        <v>621.27</v>
      </c>
      <c r="L737">
        <f>IF(H737="",MEDIAN(SalesTbl[Discount]),H737)</f>
        <v>0.25</v>
      </c>
      <c r="M737">
        <f>IF(G737="",MEDIAN(SalesTbl[Unit_Price]),G737)</f>
        <v>414.18</v>
      </c>
      <c r="N737">
        <f>IF(F737="",MEDIAN(SalesTbl[Quantity]),F737)</f>
        <v>2</v>
      </c>
    </row>
    <row r="738" spans="1:14" x14ac:dyDescent="0.3">
      <c r="A738" t="s">
        <v>2562</v>
      </c>
      <c r="B738" s="2">
        <v>45526</v>
      </c>
      <c r="C738" t="s">
        <v>1074</v>
      </c>
      <c r="D738" t="s">
        <v>1664</v>
      </c>
      <c r="E738" t="s">
        <v>1782</v>
      </c>
      <c r="F738">
        <v>2</v>
      </c>
      <c r="G738">
        <v>433.75</v>
      </c>
      <c r="H738">
        <v>0</v>
      </c>
      <c r="I738" t="s">
        <v>1824</v>
      </c>
      <c r="J738">
        <v>867.5</v>
      </c>
      <c r="K738">
        <f>IF(J738="",MEDIAN(SalesTbl[Total_Amount]),J738)</f>
        <v>867.5</v>
      </c>
      <c r="L738">
        <f>IF(H738="",MEDIAN(SalesTbl[Discount]),H738)</f>
        <v>0</v>
      </c>
      <c r="M738">
        <f>IF(G738="",MEDIAN(SalesTbl[Unit_Price]),G738)</f>
        <v>433.75</v>
      </c>
      <c r="N738">
        <f>IF(F738="",MEDIAN(SalesTbl[Quantity]),F738)</f>
        <v>2</v>
      </c>
    </row>
    <row r="739" spans="1:14" x14ac:dyDescent="0.3">
      <c r="A739" t="s">
        <v>2563</v>
      </c>
      <c r="B739" s="2">
        <v>45756</v>
      </c>
      <c r="C739" t="s">
        <v>1310</v>
      </c>
      <c r="D739" t="s">
        <v>1718</v>
      </c>
      <c r="E739" t="s">
        <v>1813</v>
      </c>
      <c r="F739">
        <v>3</v>
      </c>
      <c r="G739">
        <v>104.33</v>
      </c>
      <c r="H739">
        <v>0.13</v>
      </c>
      <c r="I739" t="s">
        <v>1829</v>
      </c>
      <c r="J739">
        <v>272.30130000000003</v>
      </c>
      <c r="K739">
        <f>IF(J739="",MEDIAN(SalesTbl[Total_Amount]),J739)</f>
        <v>272.30130000000003</v>
      </c>
      <c r="L739">
        <f>IF(H739="",MEDIAN(SalesTbl[Discount]),H739)</f>
        <v>0.13</v>
      </c>
      <c r="M739">
        <f>IF(G739="",MEDIAN(SalesTbl[Unit_Price]),G739)</f>
        <v>104.33</v>
      </c>
      <c r="N739">
        <f>IF(F739="",MEDIAN(SalesTbl[Quantity]),F739)</f>
        <v>3</v>
      </c>
    </row>
    <row r="740" spans="1:14" x14ac:dyDescent="0.3">
      <c r="A740" t="s">
        <v>2564</v>
      </c>
      <c r="B740" s="2">
        <v>45657</v>
      </c>
      <c r="C740" t="s">
        <v>1139</v>
      </c>
      <c r="D740" t="s">
        <v>1553</v>
      </c>
      <c r="E740" t="s">
        <v>1794</v>
      </c>
      <c r="F740">
        <v>1</v>
      </c>
      <c r="G740">
        <v>221.7</v>
      </c>
      <c r="H740">
        <v>0.04</v>
      </c>
      <c r="I740" t="s">
        <v>1824</v>
      </c>
      <c r="J740">
        <v>212.83199999999999</v>
      </c>
      <c r="K740">
        <f>IF(J740="",MEDIAN(SalesTbl[Total_Amount]),J740)</f>
        <v>212.83199999999999</v>
      </c>
      <c r="L740">
        <f>IF(H740="",MEDIAN(SalesTbl[Discount]),H740)</f>
        <v>0.04</v>
      </c>
      <c r="M740">
        <f>IF(G740="",MEDIAN(SalesTbl[Unit_Price]),G740)</f>
        <v>221.7</v>
      </c>
      <c r="N740">
        <f>IF(F740="",MEDIAN(SalesTbl[Quantity]),F740)</f>
        <v>1</v>
      </c>
    </row>
    <row r="741" spans="1:14" x14ac:dyDescent="0.3">
      <c r="A741" t="s">
        <v>2565</v>
      </c>
      <c r="B741" s="2">
        <v>45716</v>
      </c>
      <c r="C741" t="s">
        <v>241</v>
      </c>
      <c r="D741" t="s">
        <v>1682</v>
      </c>
      <c r="E741" t="s">
        <v>1773</v>
      </c>
      <c r="F741">
        <v>2</v>
      </c>
      <c r="G741">
        <v>491.26</v>
      </c>
      <c r="H741">
        <v>0.14000000000000001</v>
      </c>
      <c r="I741" t="s">
        <v>1829</v>
      </c>
      <c r="J741">
        <v>844.96719999999993</v>
      </c>
      <c r="K741">
        <f>IF(J741="",MEDIAN(SalesTbl[Total_Amount]),J741)</f>
        <v>844.96719999999993</v>
      </c>
      <c r="L741">
        <f>IF(H741="",MEDIAN(SalesTbl[Discount]),H741)</f>
        <v>0.14000000000000001</v>
      </c>
      <c r="M741">
        <f>IF(G741="",MEDIAN(SalesTbl[Unit_Price]),G741)</f>
        <v>491.26</v>
      </c>
      <c r="N741">
        <f>IF(F741="",MEDIAN(SalesTbl[Quantity]),F741)</f>
        <v>2</v>
      </c>
    </row>
    <row r="742" spans="1:14" x14ac:dyDescent="0.3">
      <c r="A742" t="s">
        <v>2566</v>
      </c>
      <c r="B742" s="2">
        <v>45313</v>
      </c>
      <c r="C742" t="s">
        <v>335</v>
      </c>
      <c r="D742" t="s">
        <v>1622</v>
      </c>
      <c r="E742" t="s">
        <v>1782</v>
      </c>
      <c r="F742">
        <v>4</v>
      </c>
      <c r="G742">
        <v>923.14</v>
      </c>
      <c r="H742">
        <v>0.15</v>
      </c>
      <c r="I742" t="s">
        <v>1824</v>
      </c>
      <c r="J742">
        <v>3138.6759999999999</v>
      </c>
      <c r="K742">
        <f>IF(J742="",MEDIAN(SalesTbl[Total_Amount]),J742)</f>
        <v>3138.6759999999999</v>
      </c>
      <c r="L742">
        <f>IF(H742="",MEDIAN(SalesTbl[Discount]),H742)</f>
        <v>0.15</v>
      </c>
      <c r="M742">
        <f>IF(G742="",MEDIAN(SalesTbl[Unit_Price]),G742)</f>
        <v>923.14</v>
      </c>
      <c r="N742">
        <f>IF(F742="",MEDIAN(SalesTbl[Quantity]),F742)</f>
        <v>4</v>
      </c>
    </row>
    <row r="743" spans="1:14" x14ac:dyDescent="0.3">
      <c r="A743" t="s">
        <v>2567</v>
      </c>
      <c r="B743" s="2">
        <v>45372</v>
      </c>
      <c r="C743" t="s">
        <v>20</v>
      </c>
      <c r="D743" t="s">
        <v>1676</v>
      </c>
      <c r="E743" t="s">
        <v>1779</v>
      </c>
      <c r="F743">
        <v>2</v>
      </c>
      <c r="G743">
        <v>747.65</v>
      </c>
      <c r="H743">
        <v>0.08</v>
      </c>
      <c r="I743" t="s">
        <v>1824</v>
      </c>
      <c r="J743">
        <v>1375.6759999999999</v>
      </c>
      <c r="K743">
        <f>IF(J743="",MEDIAN(SalesTbl[Total_Amount]),J743)</f>
        <v>1375.6759999999999</v>
      </c>
      <c r="L743">
        <f>IF(H743="",MEDIAN(SalesTbl[Discount]),H743)</f>
        <v>0.08</v>
      </c>
      <c r="M743">
        <f>IF(G743="",MEDIAN(SalesTbl[Unit_Price]),G743)</f>
        <v>747.65</v>
      </c>
      <c r="N743">
        <f>IF(F743="",MEDIAN(SalesTbl[Quantity]),F743)</f>
        <v>2</v>
      </c>
    </row>
    <row r="744" spans="1:14" x14ac:dyDescent="0.3">
      <c r="A744" t="s">
        <v>2568</v>
      </c>
      <c r="B744" s="2">
        <v>45648</v>
      </c>
      <c r="C744" t="s">
        <v>1260</v>
      </c>
      <c r="D744" t="s">
        <v>1686</v>
      </c>
      <c r="E744" t="s">
        <v>1776</v>
      </c>
      <c r="F744">
        <v>2</v>
      </c>
      <c r="G744">
        <v>354.09</v>
      </c>
      <c r="H744">
        <v>0.12</v>
      </c>
      <c r="I744" t="s">
        <v>1829</v>
      </c>
      <c r="J744">
        <v>623.19839999999999</v>
      </c>
      <c r="K744">
        <f>IF(J744="",MEDIAN(SalesTbl[Total_Amount]),J744)</f>
        <v>623.19839999999999</v>
      </c>
      <c r="L744">
        <f>IF(H744="",MEDIAN(SalesTbl[Discount]),H744)</f>
        <v>0.12</v>
      </c>
      <c r="M744">
        <f>IF(G744="",MEDIAN(SalesTbl[Unit_Price]),G744)</f>
        <v>354.09</v>
      </c>
      <c r="N744">
        <f>IF(F744="",MEDIAN(SalesTbl[Quantity]),F744)</f>
        <v>2</v>
      </c>
    </row>
    <row r="745" spans="1:14" x14ac:dyDescent="0.3">
      <c r="A745" t="s">
        <v>2569</v>
      </c>
      <c r="B745" s="2">
        <v>45384</v>
      </c>
      <c r="C745" t="s">
        <v>571</v>
      </c>
      <c r="D745" t="s">
        <v>1706</v>
      </c>
      <c r="E745" t="s">
        <v>1769</v>
      </c>
      <c r="F745">
        <v>2</v>
      </c>
      <c r="G745">
        <v>32.19</v>
      </c>
      <c r="H745">
        <v>0.13</v>
      </c>
      <c r="I745" t="s">
        <v>1829</v>
      </c>
      <c r="J745">
        <v>56.010599999999997</v>
      </c>
      <c r="K745">
        <f>IF(J745="",MEDIAN(SalesTbl[Total_Amount]),J745)</f>
        <v>56.010599999999997</v>
      </c>
      <c r="L745">
        <f>IF(H745="",MEDIAN(SalesTbl[Discount]),H745)</f>
        <v>0.13</v>
      </c>
      <c r="M745">
        <f>IF(G745="",MEDIAN(SalesTbl[Unit_Price]),G745)</f>
        <v>32.19</v>
      </c>
      <c r="N745">
        <f>IF(F745="",MEDIAN(SalesTbl[Quantity]),F745)</f>
        <v>2</v>
      </c>
    </row>
    <row r="746" spans="1:14" x14ac:dyDescent="0.3">
      <c r="A746" t="s">
        <v>2570</v>
      </c>
      <c r="B746" s="2">
        <v>45687</v>
      </c>
      <c r="C746" t="s">
        <v>1449</v>
      </c>
      <c r="D746" t="s">
        <v>1614</v>
      </c>
      <c r="E746" t="s">
        <v>1813</v>
      </c>
      <c r="F746">
        <v>2</v>
      </c>
      <c r="G746">
        <v>892.06</v>
      </c>
      <c r="H746">
        <v>0.08</v>
      </c>
      <c r="I746" t="s">
        <v>1824</v>
      </c>
      <c r="J746">
        <v>1641.3904</v>
      </c>
      <c r="K746">
        <f>IF(J746="",MEDIAN(SalesTbl[Total_Amount]),J746)</f>
        <v>1641.3904</v>
      </c>
      <c r="L746">
        <f>IF(H746="",MEDIAN(SalesTbl[Discount]),H746)</f>
        <v>0.08</v>
      </c>
      <c r="M746">
        <f>IF(G746="",MEDIAN(SalesTbl[Unit_Price]),G746)</f>
        <v>892.06</v>
      </c>
      <c r="N746">
        <f>IF(F746="",MEDIAN(SalesTbl[Quantity]),F746)</f>
        <v>2</v>
      </c>
    </row>
    <row r="747" spans="1:14" x14ac:dyDescent="0.3">
      <c r="A747" t="s">
        <v>2571</v>
      </c>
      <c r="B747" s="2">
        <v>45747</v>
      </c>
      <c r="C747" t="s">
        <v>631</v>
      </c>
      <c r="D747" t="s">
        <v>1664</v>
      </c>
      <c r="E747" t="s">
        <v>1776</v>
      </c>
      <c r="F747">
        <v>1</v>
      </c>
      <c r="G747">
        <v>127.47</v>
      </c>
      <c r="H747">
        <v>0.16</v>
      </c>
      <c r="I747" t="s">
        <v>1829</v>
      </c>
      <c r="J747">
        <v>107.0748</v>
      </c>
      <c r="K747">
        <f>IF(J747="",MEDIAN(SalesTbl[Total_Amount]),J747)</f>
        <v>107.0748</v>
      </c>
      <c r="L747">
        <f>IF(H747="",MEDIAN(SalesTbl[Discount]),H747)</f>
        <v>0.16</v>
      </c>
      <c r="M747">
        <f>IF(G747="",MEDIAN(SalesTbl[Unit_Price]),G747)</f>
        <v>127.47</v>
      </c>
      <c r="N747">
        <f>IF(F747="",MEDIAN(SalesTbl[Quantity]),F747)</f>
        <v>1</v>
      </c>
    </row>
    <row r="748" spans="1:14" x14ac:dyDescent="0.3">
      <c r="A748" t="s">
        <v>2572</v>
      </c>
      <c r="B748" s="2">
        <v>45687</v>
      </c>
      <c r="C748" t="s">
        <v>353</v>
      </c>
      <c r="D748" t="s">
        <v>1702</v>
      </c>
      <c r="E748" t="s">
        <v>1799</v>
      </c>
      <c r="F748">
        <v>3</v>
      </c>
      <c r="G748">
        <v>212.87</v>
      </c>
      <c r="H748">
        <v>0.18</v>
      </c>
      <c r="I748" t="s">
        <v>1824</v>
      </c>
      <c r="J748">
        <v>523.66020000000003</v>
      </c>
      <c r="K748">
        <f>IF(J748="",MEDIAN(SalesTbl[Total_Amount]),J748)</f>
        <v>523.66020000000003</v>
      </c>
      <c r="L748">
        <f>IF(H748="",MEDIAN(SalesTbl[Discount]),H748)</f>
        <v>0.18</v>
      </c>
      <c r="M748">
        <f>IF(G748="",MEDIAN(SalesTbl[Unit_Price]),G748)</f>
        <v>212.87</v>
      </c>
      <c r="N748">
        <f>IF(F748="",MEDIAN(SalesTbl[Quantity]),F748)</f>
        <v>3</v>
      </c>
    </row>
    <row r="749" spans="1:14" x14ac:dyDescent="0.3">
      <c r="A749" t="s">
        <v>2573</v>
      </c>
      <c r="B749" s="2">
        <v>45916</v>
      </c>
      <c r="C749" t="s">
        <v>422</v>
      </c>
      <c r="D749" t="s">
        <v>1616</v>
      </c>
      <c r="E749" t="s">
        <v>1810</v>
      </c>
      <c r="F749">
        <v>4</v>
      </c>
      <c r="G749">
        <v>953.98</v>
      </c>
      <c r="H749">
        <v>0.16</v>
      </c>
      <c r="I749" t="s">
        <v>1824</v>
      </c>
      <c r="J749">
        <v>3205.3728000000001</v>
      </c>
      <c r="K749">
        <f>IF(J749="",MEDIAN(SalesTbl[Total_Amount]),J749)</f>
        <v>3205.3728000000001</v>
      </c>
      <c r="L749">
        <f>IF(H749="",MEDIAN(SalesTbl[Discount]),H749)</f>
        <v>0.16</v>
      </c>
      <c r="M749">
        <f>IF(G749="",MEDIAN(SalesTbl[Unit_Price]),G749)</f>
        <v>953.98</v>
      </c>
      <c r="N749">
        <f>IF(F749="",MEDIAN(SalesTbl[Quantity]),F749)</f>
        <v>4</v>
      </c>
    </row>
    <row r="750" spans="1:14" x14ac:dyDescent="0.3">
      <c r="A750" t="s">
        <v>2574</v>
      </c>
      <c r="B750" s="2">
        <v>45917</v>
      </c>
      <c r="C750" t="s">
        <v>648</v>
      </c>
      <c r="D750" t="s">
        <v>1682</v>
      </c>
      <c r="E750" t="s">
        <v>1813</v>
      </c>
      <c r="F750">
        <v>3</v>
      </c>
      <c r="G750">
        <v>968.88</v>
      </c>
      <c r="H750">
        <v>0.15</v>
      </c>
      <c r="I750" t="s">
        <v>1824</v>
      </c>
      <c r="J750">
        <v>2470.6439999999998</v>
      </c>
      <c r="K750">
        <f>IF(J750="",MEDIAN(SalesTbl[Total_Amount]),J750)</f>
        <v>2470.6439999999998</v>
      </c>
      <c r="L750">
        <f>IF(H750="",MEDIAN(SalesTbl[Discount]),H750)</f>
        <v>0.15</v>
      </c>
      <c r="M750">
        <f>IF(G750="",MEDIAN(SalesTbl[Unit_Price]),G750)</f>
        <v>968.88</v>
      </c>
      <c r="N750">
        <f>IF(F750="",MEDIAN(SalesTbl[Quantity]),F750)</f>
        <v>3</v>
      </c>
    </row>
    <row r="751" spans="1:14" x14ac:dyDescent="0.3">
      <c r="A751" t="s">
        <v>2575</v>
      </c>
      <c r="B751" s="2">
        <v>45941</v>
      </c>
      <c r="C751" t="s">
        <v>1023</v>
      </c>
      <c r="D751" t="s">
        <v>1700</v>
      </c>
      <c r="E751" t="s">
        <v>1810</v>
      </c>
      <c r="F751">
        <v>1</v>
      </c>
      <c r="G751">
        <v>533.04999999999995</v>
      </c>
      <c r="H751">
        <v>0.11</v>
      </c>
      <c r="I751" t="s">
        <v>1826</v>
      </c>
      <c r="J751">
        <v>474.41449999999998</v>
      </c>
      <c r="K751">
        <f>IF(J751="",MEDIAN(SalesTbl[Total_Amount]),J751)</f>
        <v>474.41449999999998</v>
      </c>
      <c r="L751">
        <f>IF(H751="",MEDIAN(SalesTbl[Discount]),H751)</f>
        <v>0.11</v>
      </c>
      <c r="M751">
        <f>IF(G751="",MEDIAN(SalesTbl[Unit_Price]),G751)</f>
        <v>533.04999999999995</v>
      </c>
      <c r="N751">
        <f>IF(F751="",MEDIAN(SalesTbl[Quantity]),F751)</f>
        <v>1</v>
      </c>
    </row>
    <row r="752" spans="1:14" x14ac:dyDescent="0.3">
      <c r="A752" t="s">
        <v>2576</v>
      </c>
      <c r="B752" s="2">
        <v>45778</v>
      </c>
      <c r="C752" t="s">
        <v>794</v>
      </c>
      <c r="D752" t="s">
        <v>1710</v>
      </c>
      <c r="E752" t="s">
        <v>1757</v>
      </c>
      <c r="F752">
        <v>3</v>
      </c>
      <c r="G752">
        <v>138.86000000000001</v>
      </c>
      <c r="H752">
        <v>0.11</v>
      </c>
      <c r="I752" t="s">
        <v>1826</v>
      </c>
      <c r="J752">
        <v>370.75619999999998</v>
      </c>
      <c r="K752">
        <f>IF(J752="",MEDIAN(SalesTbl[Total_Amount]),J752)</f>
        <v>370.75619999999998</v>
      </c>
      <c r="L752">
        <f>IF(H752="",MEDIAN(SalesTbl[Discount]),H752)</f>
        <v>0.11</v>
      </c>
      <c r="M752">
        <f>IF(G752="",MEDIAN(SalesTbl[Unit_Price]),G752)</f>
        <v>138.86000000000001</v>
      </c>
      <c r="N752">
        <f>IF(F752="",MEDIAN(SalesTbl[Quantity]),F752)</f>
        <v>3</v>
      </c>
    </row>
    <row r="753" spans="1:14" x14ac:dyDescent="0.3">
      <c r="A753" t="s">
        <v>2577</v>
      </c>
      <c r="B753" s="2">
        <v>45740</v>
      </c>
      <c r="C753" t="s">
        <v>1038</v>
      </c>
      <c r="D753" t="s">
        <v>1592</v>
      </c>
      <c r="E753" t="s">
        <v>1752</v>
      </c>
      <c r="F753">
        <v>1</v>
      </c>
      <c r="G753">
        <v>588.92999999999995</v>
      </c>
      <c r="H753">
        <v>0.03</v>
      </c>
      <c r="I753" t="s">
        <v>1829</v>
      </c>
      <c r="J753">
        <v>571.26209999999992</v>
      </c>
      <c r="K753">
        <f>IF(J753="",MEDIAN(SalesTbl[Total_Amount]),J753)</f>
        <v>571.26209999999992</v>
      </c>
      <c r="L753">
        <f>IF(H753="",MEDIAN(SalesTbl[Discount]),H753)</f>
        <v>0.03</v>
      </c>
      <c r="M753">
        <f>IF(G753="",MEDIAN(SalesTbl[Unit_Price]),G753)</f>
        <v>588.92999999999995</v>
      </c>
      <c r="N753">
        <f>IF(F753="",MEDIAN(SalesTbl[Quantity]),F753)</f>
        <v>1</v>
      </c>
    </row>
    <row r="754" spans="1:14" x14ac:dyDescent="0.3">
      <c r="A754" t="s">
        <v>2578</v>
      </c>
      <c r="B754" s="2">
        <v>45598</v>
      </c>
      <c r="C754" t="s">
        <v>321</v>
      </c>
      <c r="D754" t="s">
        <v>1678</v>
      </c>
      <c r="E754" t="s">
        <v>1794</v>
      </c>
      <c r="F754">
        <v>1</v>
      </c>
      <c r="G754">
        <v>681.3</v>
      </c>
      <c r="H754">
        <v>0.05</v>
      </c>
      <c r="I754" t="s">
        <v>1824</v>
      </c>
      <c r="J754">
        <v>647.2349999999999</v>
      </c>
      <c r="K754">
        <f>IF(J754="",MEDIAN(SalesTbl[Total_Amount]),J754)</f>
        <v>647.2349999999999</v>
      </c>
      <c r="L754">
        <f>IF(H754="",MEDIAN(SalesTbl[Discount]),H754)</f>
        <v>0.05</v>
      </c>
      <c r="M754">
        <f>IF(G754="",MEDIAN(SalesTbl[Unit_Price]),G754)</f>
        <v>681.3</v>
      </c>
      <c r="N754">
        <f>IF(F754="",MEDIAN(SalesTbl[Quantity]),F754)</f>
        <v>1</v>
      </c>
    </row>
    <row r="755" spans="1:14" x14ac:dyDescent="0.3">
      <c r="A755" t="s">
        <v>2579</v>
      </c>
      <c r="B755" s="2">
        <v>45591</v>
      </c>
      <c r="C755" t="s">
        <v>643</v>
      </c>
      <c r="D755" t="s">
        <v>1624</v>
      </c>
      <c r="E755" t="s">
        <v>1792</v>
      </c>
      <c r="F755">
        <v>3</v>
      </c>
      <c r="G755">
        <v>649.78</v>
      </c>
      <c r="H755">
        <v>0.1</v>
      </c>
      <c r="I755" t="s">
        <v>1826</v>
      </c>
      <c r="J755">
        <v>1754.4059999999999</v>
      </c>
      <c r="K755">
        <f>IF(J755="",MEDIAN(SalesTbl[Total_Amount]),J755)</f>
        <v>1754.4059999999999</v>
      </c>
      <c r="L755">
        <f>IF(H755="",MEDIAN(SalesTbl[Discount]),H755)</f>
        <v>0.1</v>
      </c>
      <c r="M755">
        <f>IF(G755="",MEDIAN(SalesTbl[Unit_Price]),G755)</f>
        <v>649.78</v>
      </c>
      <c r="N755">
        <f>IF(F755="",MEDIAN(SalesTbl[Quantity]),F755)</f>
        <v>3</v>
      </c>
    </row>
    <row r="756" spans="1:14" x14ac:dyDescent="0.3">
      <c r="A756" t="s">
        <v>2580</v>
      </c>
      <c r="B756" s="2">
        <v>45546</v>
      </c>
      <c r="C756" t="s">
        <v>585</v>
      </c>
      <c r="D756" t="s">
        <v>1626</v>
      </c>
      <c r="E756" t="s">
        <v>1786</v>
      </c>
      <c r="F756">
        <v>2</v>
      </c>
      <c r="G756">
        <v>986.73</v>
      </c>
      <c r="H756">
        <v>0.05</v>
      </c>
      <c r="I756" t="s">
        <v>1826</v>
      </c>
      <c r="J756">
        <v>1874.787</v>
      </c>
      <c r="K756">
        <f>IF(J756="",MEDIAN(SalesTbl[Total_Amount]),J756)</f>
        <v>1874.787</v>
      </c>
      <c r="L756">
        <f>IF(H756="",MEDIAN(SalesTbl[Discount]),H756)</f>
        <v>0.05</v>
      </c>
      <c r="M756">
        <f>IF(G756="",MEDIAN(SalesTbl[Unit_Price]),G756)</f>
        <v>986.73</v>
      </c>
      <c r="N756">
        <f>IF(F756="",MEDIAN(SalesTbl[Quantity]),F756)</f>
        <v>2</v>
      </c>
    </row>
    <row r="757" spans="1:14" x14ac:dyDescent="0.3">
      <c r="A757" t="s">
        <v>2581</v>
      </c>
      <c r="B757" s="2">
        <v>45483</v>
      </c>
      <c r="C757" t="s">
        <v>1017</v>
      </c>
      <c r="D757" t="s">
        <v>1674</v>
      </c>
      <c r="E757" t="s">
        <v>1797</v>
      </c>
      <c r="F757">
        <v>3</v>
      </c>
      <c r="G757">
        <v>953.74</v>
      </c>
      <c r="H757">
        <v>0.04</v>
      </c>
      <c r="I757" t="s">
        <v>1824</v>
      </c>
      <c r="J757">
        <v>2746.7712000000001</v>
      </c>
      <c r="K757">
        <f>IF(J757="",MEDIAN(SalesTbl[Total_Amount]),J757)</f>
        <v>2746.7712000000001</v>
      </c>
      <c r="L757">
        <f>IF(H757="",MEDIAN(SalesTbl[Discount]),H757)</f>
        <v>0.04</v>
      </c>
      <c r="M757">
        <f>IF(G757="",MEDIAN(SalesTbl[Unit_Price]),G757)</f>
        <v>953.74</v>
      </c>
      <c r="N757">
        <f>IF(F757="",MEDIAN(SalesTbl[Quantity]),F757)</f>
        <v>3</v>
      </c>
    </row>
    <row r="758" spans="1:14" x14ac:dyDescent="0.3">
      <c r="A758" t="s">
        <v>2582</v>
      </c>
      <c r="B758" s="2">
        <v>45786</v>
      </c>
      <c r="C758" t="s">
        <v>672</v>
      </c>
      <c r="D758" t="s">
        <v>1672</v>
      </c>
      <c r="E758" t="s">
        <v>1801</v>
      </c>
      <c r="F758">
        <v>3</v>
      </c>
      <c r="G758">
        <v>920.82</v>
      </c>
      <c r="H758">
        <v>0.1</v>
      </c>
      <c r="I758" t="s">
        <v>1826</v>
      </c>
      <c r="J758">
        <v>2486.2139999999999</v>
      </c>
      <c r="K758">
        <f>IF(J758="",MEDIAN(SalesTbl[Total_Amount]),J758)</f>
        <v>2486.2139999999999</v>
      </c>
      <c r="L758">
        <f>IF(H758="",MEDIAN(SalesTbl[Discount]),H758)</f>
        <v>0.1</v>
      </c>
      <c r="M758">
        <f>IF(G758="",MEDIAN(SalesTbl[Unit_Price]),G758)</f>
        <v>920.82</v>
      </c>
      <c r="N758">
        <f>IF(F758="",MEDIAN(SalesTbl[Quantity]),F758)</f>
        <v>3</v>
      </c>
    </row>
    <row r="759" spans="1:14" x14ac:dyDescent="0.3">
      <c r="A759" t="s">
        <v>2583</v>
      </c>
      <c r="B759" s="2">
        <v>45475</v>
      </c>
      <c r="C759" t="s">
        <v>666</v>
      </c>
      <c r="D759" t="s">
        <v>1610</v>
      </c>
      <c r="E759" t="s">
        <v>1804</v>
      </c>
      <c r="F759">
        <v>3</v>
      </c>
      <c r="G759">
        <v>938.68</v>
      </c>
      <c r="H759">
        <v>0.14000000000000001</v>
      </c>
      <c r="I759" t="s">
        <v>1824</v>
      </c>
      <c r="J759">
        <v>2421.7944000000002</v>
      </c>
      <c r="K759">
        <f>IF(J759="",MEDIAN(SalesTbl[Total_Amount]),J759)</f>
        <v>2421.7944000000002</v>
      </c>
      <c r="L759">
        <f>IF(H759="",MEDIAN(SalesTbl[Discount]),H759)</f>
        <v>0.14000000000000001</v>
      </c>
      <c r="M759">
        <f>IF(G759="",MEDIAN(SalesTbl[Unit_Price]),G759)</f>
        <v>938.68</v>
      </c>
      <c r="N759">
        <f>IF(F759="",MEDIAN(SalesTbl[Quantity]),F759)</f>
        <v>3</v>
      </c>
    </row>
    <row r="760" spans="1:14" x14ac:dyDescent="0.3">
      <c r="A760" t="s">
        <v>2584</v>
      </c>
      <c r="B760" s="2">
        <v>45470</v>
      </c>
      <c r="C760" t="s">
        <v>996</v>
      </c>
      <c r="D760" t="s">
        <v>1710</v>
      </c>
      <c r="E760" t="s">
        <v>1810</v>
      </c>
      <c r="F760">
        <v>2</v>
      </c>
      <c r="G760">
        <v>830.94</v>
      </c>
      <c r="H760">
        <v>0.28000000000000003</v>
      </c>
      <c r="I760" t="s">
        <v>1826</v>
      </c>
      <c r="J760">
        <v>1196.5536</v>
      </c>
      <c r="K760">
        <f>IF(J760="",MEDIAN(SalesTbl[Total_Amount]),J760)</f>
        <v>1196.5536</v>
      </c>
      <c r="L760">
        <f>IF(H760="",MEDIAN(SalesTbl[Discount]),H760)</f>
        <v>0.28000000000000003</v>
      </c>
      <c r="M760">
        <f>IF(G760="",MEDIAN(SalesTbl[Unit_Price]),G760)</f>
        <v>830.94</v>
      </c>
      <c r="N760">
        <f>IF(F760="",MEDIAN(SalesTbl[Quantity]),F760)</f>
        <v>2</v>
      </c>
    </row>
    <row r="761" spans="1:14" x14ac:dyDescent="0.3">
      <c r="A761" t="s">
        <v>2585</v>
      </c>
      <c r="B761" s="2">
        <v>45243</v>
      </c>
      <c r="C761" t="s">
        <v>863</v>
      </c>
      <c r="D761" t="s">
        <v>1576</v>
      </c>
      <c r="E761" t="s">
        <v>1801</v>
      </c>
      <c r="F761">
        <v>4</v>
      </c>
      <c r="G761">
        <v>973.9</v>
      </c>
      <c r="H761">
        <v>0.02</v>
      </c>
      <c r="I761" t="s">
        <v>1829</v>
      </c>
      <c r="J761">
        <v>3817.6880000000001</v>
      </c>
      <c r="K761">
        <f>IF(J761="",MEDIAN(SalesTbl[Total_Amount]),J761)</f>
        <v>3817.6880000000001</v>
      </c>
      <c r="L761">
        <f>IF(H761="",MEDIAN(SalesTbl[Discount]),H761)</f>
        <v>0.02</v>
      </c>
      <c r="M761">
        <f>IF(G761="",MEDIAN(SalesTbl[Unit_Price]),G761)</f>
        <v>973.9</v>
      </c>
      <c r="N761">
        <f>IF(F761="",MEDIAN(SalesTbl[Quantity]),F761)</f>
        <v>4</v>
      </c>
    </row>
    <row r="762" spans="1:14" x14ac:dyDescent="0.3">
      <c r="A762" t="s">
        <v>2586</v>
      </c>
      <c r="B762" s="2">
        <v>45341</v>
      </c>
      <c r="C762" t="s">
        <v>32</v>
      </c>
      <c r="D762" t="s">
        <v>1618</v>
      </c>
      <c r="E762" t="s">
        <v>1757</v>
      </c>
      <c r="F762">
        <v>2</v>
      </c>
      <c r="G762">
        <v>157.18</v>
      </c>
      <c r="H762">
        <v>0.15</v>
      </c>
      <c r="I762" t="s">
        <v>1824</v>
      </c>
      <c r="J762">
        <v>267.20600000000002</v>
      </c>
      <c r="K762">
        <f>IF(J762="",MEDIAN(SalesTbl[Total_Amount]),J762)</f>
        <v>267.20600000000002</v>
      </c>
      <c r="L762">
        <f>IF(H762="",MEDIAN(SalesTbl[Discount]),H762)</f>
        <v>0.15</v>
      </c>
      <c r="M762">
        <f>IF(G762="",MEDIAN(SalesTbl[Unit_Price]),G762)</f>
        <v>157.18</v>
      </c>
      <c r="N762">
        <f>IF(F762="",MEDIAN(SalesTbl[Quantity]),F762)</f>
        <v>2</v>
      </c>
    </row>
    <row r="763" spans="1:14" x14ac:dyDescent="0.3">
      <c r="A763" t="s">
        <v>2587</v>
      </c>
      <c r="B763" s="2">
        <v>45371</v>
      </c>
      <c r="C763" t="s">
        <v>550</v>
      </c>
      <c r="D763" t="s">
        <v>1565</v>
      </c>
      <c r="E763" t="s">
        <v>1804</v>
      </c>
      <c r="F763">
        <v>4</v>
      </c>
      <c r="G763">
        <v>583.21</v>
      </c>
      <c r="H763">
        <v>0.2</v>
      </c>
      <c r="I763" t="s">
        <v>1824</v>
      </c>
      <c r="J763">
        <v>1866.2719999999999</v>
      </c>
      <c r="K763">
        <f>IF(J763="",MEDIAN(SalesTbl[Total_Amount]),J763)</f>
        <v>1866.2719999999999</v>
      </c>
      <c r="L763">
        <f>IF(H763="",MEDIAN(SalesTbl[Discount]),H763)</f>
        <v>0.2</v>
      </c>
      <c r="M763">
        <f>IF(G763="",MEDIAN(SalesTbl[Unit_Price]),G763)</f>
        <v>583.21</v>
      </c>
      <c r="N763">
        <f>IF(F763="",MEDIAN(SalesTbl[Quantity]),F763)</f>
        <v>4</v>
      </c>
    </row>
    <row r="764" spans="1:14" x14ac:dyDescent="0.3">
      <c r="A764" t="s">
        <v>2588</v>
      </c>
      <c r="B764" s="2">
        <v>45360</v>
      </c>
      <c r="C764" t="s">
        <v>14</v>
      </c>
      <c r="D764" t="s">
        <v>1710</v>
      </c>
      <c r="E764" t="s">
        <v>1782</v>
      </c>
      <c r="F764">
        <v>3</v>
      </c>
      <c r="G764">
        <v>758.75</v>
      </c>
      <c r="H764">
        <v>0.27</v>
      </c>
      <c r="I764" t="s">
        <v>1826</v>
      </c>
      <c r="J764">
        <v>1661.6624999999999</v>
      </c>
      <c r="K764">
        <f>IF(J764="",MEDIAN(SalesTbl[Total_Amount]),J764)</f>
        <v>1661.6624999999999</v>
      </c>
      <c r="L764">
        <f>IF(H764="",MEDIAN(SalesTbl[Discount]),H764)</f>
        <v>0.27</v>
      </c>
      <c r="M764">
        <f>IF(G764="",MEDIAN(SalesTbl[Unit_Price]),G764)</f>
        <v>758.75</v>
      </c>
      <c r="N764">
        <f>IF(F764="",MEDIAN(SalesTbl[Quantity]),F764)</f>
        <v>3</v>
      </c>
    </row>
    <row r="765" spans="1:14" x14ac:dyDescent="0.3">
      <c r="A765" t="s">
        <v>2589</v>
      </c>
      <c r="B765" s="2">
        <v>45499</v>
      </c>
      <c r="C765" t="s">
        <v>360</v>
      </c>
      <c r="D765" t="s">
        <v>1670</v>
      </c>
      <c r="E765" t="s">
        <v>1773</v>
      </c>
      <c r="F765">
        <v>4</v>
      </c>
      <c r="G765">
        <v>372.42</v>
      </c>
      <c r="H765">
        <v>0.19</v>
      </c>
      <c r="I765" t="s">
        <v>1824</v>
      </c>
      <c r="J765">
        <v>1206.6407999999999</v>
      </c>
      <c r="K765">
        <f>IF(J765="",MEDIAN(SalesTbl[Total_Amount]),J765)</f>
        <v>1206.6407999999999</v>
      </c>
      <c r="L765">
        <f>IF(H765="",MEDIAN(SalesTbl[Discount]),H765)</f>
        <v>0.19</v>
      </c>
      <c r="M765">
        <f>IF(G765="",MEDIAN(SalesTbl[Unit_Price]),G765)</f>
        <v>372.42</v>
      </c>
      <c r="N765">
        <f>IF(F765="",MEDIAN(SalesTbl[Quantity]),F765)</f>
        <v>4</v>
      </c>
    </row>
    <row r="766" spans="1:14" x14ac:dyDescent="0.3">
      <c r="A766" t="s">
        <v>2590</v>
      </c>
      <c r="B766" s="2">
        <v>45745</v>
      </c>
      <c r="C766" t="s">
        <v>1260</v>
      </c>
      <c r="D766" t="s">
        <v>1674</v>
      </c>
      <c r="E766" t="s">
        <v>1813</v>
      </c>
      <c r="F766">
        <v>4</v>
      </c>
      <c r="G766">
        <v>286.27999999999997</v>
      </c>
      <c r="H766">
        <v>0.28000000000000003</v>
      </c>
      <c r="I766" t="s">
        <v>1826</v>
      </c>
      <c r="J766">
        <v>824.48639999999989</v>
      </c>
      <c r="K766">
        <f>IF(J766="",MEDIAN(SalesTbl[Total_Amount]),J766)</f>
        <v>824.48639999999989</v>
      </c>
      <c r="L766">
        <f>IF(H766="",MEDIAN(SalesTbl[Discount]),H766)</f>
        <v>0.28000000000000003</v>
      </c>
      <c r="M766">
        <f>IF(G766="",MEDIAN(SalesTbl[Unit_Price]),G766)</f>
        <v>286.27999999999997</v>
      </c>
      <c r="N766">
        <f>IF(F766="",MEDIAN(SalesTbl[Quantity]),F766)</f>
        <v>4</v>
      </c>
    </row>
    <row r="767" spans="1:14" x14ac:dyDescent="0.3">
      <c r="A767" t="s">
        <v>2591</v>
      </c>
      <c r="B767" s="2">
        <v>45718</v>
      </c>
      <c r="C767" t="s">
        <v>1466</v>
      </c>
      <c r="D767" t="s">
        <v>1694</v>
      </c>
      <c r="E767" t="s">
        <v>1792</v>
      </c>
      <c r="F767">
        <v>3</v>
      </c>
      <c r="G767">
        <v>488.37</v>
      </c>
      <c r="H767">
        <v>0.27</v>
      </c>
      <c r="I767" t="s">
        <v>1829</v>
      </c>
      <c r="J767">
        <v>1069.5302999999999</v>
      </c>
      <c r="K767">
        <f>IF(J767="",MEDIAN(SalesTbl[Total_Amount]),J767)</f>
        <v>1069.5302999999999</v>
      </c>
      <c r="L767">
        <f>IF(H767="",MEDIAN(SalesTbl[Discount]),H767)</f>
        <v>0.27</v>
      </c>
      <c r="M767">
        <f>IF(G767="",MEDIAN(SalesTbl[Unit_Price]),G767)</f>
        <v>488.37</v>
      </c>
      <c r="N767">
        <f>IF(F767="",MEDIAN(SalesTbl[Quantity]),F767)</f>
        <v>3</v>
      </c>
    </row>
    <row r="768" spans="1:14" x14ac:dyDescent="0.3">
      <c r="A768" t="s">
        <v>2592</v>
      </c>
      <c r="B768" s="2">
        <v>45454</v>
      </c>
      <c r="C768" t="s">
        <v>937</v>
      </c>
      <c r="D768" t="s">
        <v>1704</v>
      </c>
      <c r="E768" t="s">
        <v>1799</v>
      </c>
      <c r="F768">
        <v>3</v>
      </c>
      <c r="G768">
        <v>240.51</v>
      </c>
      <c r="H768">
        <v>7.0000000000000007E-2</v>
      </c>
      <c r="I768" t="s">
        <v>1824</v>
      </c>
      <c r="J768">
        <v>671.02289999999994</v>
      </c>
      <c r="K768">
        <f>IF(J768="",MEDIAN(SalesTbl[Total_Amount]),J768)</f>
        <v>671.02289999999994</v>
      </c>
      <c r="L768">
        <f>IF(H768="",MEDIAN(SalesTbl[Discount]),H768)</f>
        <v>7.0000000000000007E-2</v>
      </c>
      <c r="M768">
        <f>IF(G768="",MEDIAN(SalesTbl[Unit_Price]),G768)</f>
        <v>240.51</v>
      </c>
      <c r="N768">
        <f>IF(F768="",MEDIAN(SalesTbl[Quantity]),F768)</f>
        <v>3</v>
      </c>
    </row>
    <row r="769" spans="1:14" x14ac:dyDescent="0.3">
      <c r="A769" t="s">
        <v>2593</v>
      </c>
      <c r="B769" s="2">
        <v>45434</v>
      </c>
      <c r="C769" t="s">
        <v>1355</v>
      </c>
      <c r="D769" t="s">
        <v>1598</v>
      </c>
      <c r="E769" t="s">
        <v>1799</v>
      </c>
      <c r="F769">
        <v>2</v>
      </c>
      <c r="G769">
        <v>855.4</v>
      </c>
      <c r="H769">
        <v>0.08</v>
      </c>
      <c r="I769" t="s">
        <v>1829</v>
      </c>
      <c r="J769">
        <v>1573.9359999999999</v>
      </c>
      <c r="K769">
        <f>IF(J769="",MEDIAN(SalesTbl[Total_Amount]),J769)</f>
        <v>1573.9359999999999</v>
      </c>
      <c r="L769">
        <f>IF(H769="",MEDIAN(SalesTbl[Discount]),H769)</f>
        <v>0.08</v>
      </c>
      <c r="M769">
        <f>IF(G769="",MEDIAN(SalesTbl[Unit_Price]),G769)</f>
        <v>855.4</v>
      </c>
      <c r="N769">
        <f>IF(F769="",MEDIAN(SalesTbl[Quantity]),F769)</f>
        <v>2</v>
      </c>
    </row>
    <row r="770" spans="1:14" x14ac:dyDescent="0.3">
      <c r="A770" t="s">
        <v>2594</v>
      </c>
      <c r="B770" s="2">
        <v>45486</v>
      </c>
      <c r="C770" t="s">
        <v>582</v>
      </c>
      <c r="D770" t="s">
        <v>1728</v>
      </c>
      <c r="E770" t="s">
        <v>1779</v>
      </c>
      <c r="F770">
        <v>1</v>
      </c>
      <c r="G770">
        <v>537.26</v>
      </c>
      <c r="H770">
        <v>0.09</v>
      </c>
      <c r="I770" t="s">
        <v>1824</v>
      </c>
      <c r="J770">
        <v>488.90660000000003</v>
      </c>
      <c r="K770">
        <f>IF(J770="",MEDIAN(SalesTbl[Total_Amount]),J770)</f>
        <v>488.90660000000003</v>
      </c>
      <c r="L770">
        <f>IF(H770="",MEDIAN(SalesTbl[Discount]),H770)</f>
        <v>0.09</v>
      </c>
      <c r="M770">
        <f>IF(G770="",MEDIAN(SalesTbl[Unit_Price]),G770)</f>
        <v>537.26</v>
      </c>
      <c r="N770">
        <f>IF(F770="",MEDIAN(SalesTbl[Quantity]),F770)</f>
        <v>1</v>
      </c>
    </row>
    <row r="771" spans="1:14" x14ac:dyDescent="0.3">
      <c r="A771" t="s">
        <v>2595</v>
      </c>
      <c r="B771" s="2">
        <v>45902</v>
      </c>
      <c r="C771" t="s">
        <v>369</v>
      </c>
      <c r="D771" t="s">
        <v>1650</v>
      </c>
      <c r="E771" t="s">
        <v>1789</v>
      </c>
      <c r="F771">
        <v>3</v>
      </c>
      <c r="G771">
        <v>918.26</v>
      </c>
      <c r="H771">
        <v>0.17</v>
      </c>
      <c r="I771" t="s">
        <v>1829</v>
      </c>
      <c r="J771">
        <v>2286.4674</v>
      </c>
      <c r="K771">
        <f>IF(J771="",MEDIAN(SalesTbl[Total_Amount]),J771)</f>
        <v>2286.4674</v>
      </c>
      <c r="L771">
        <f>IF(H771="",MEDIAN(SalesTbl[Discount]),H771)</f>
        <v>0.17</v>
      </c>
      <c r="M771">
        <f>IF(G771="",MEDIAN(SalesTbl[Unit_Price]),G771)</f>
        <v>918.26</v>
      </c>
      <c r="N771">
        <f>IF(F771="",MEDIAN(SalesTbl[Quantity]),F771)</f>
        <v>3</v>
      </c>
    </row>
    <row r="772" spans="1:14" x14ac:dyDescent="0.3">
      <c r="A772" t="s">
        <v>2596</v>
      </c>
      <c r="B772" s="2">
        <v>45762</v>
      </c>
      <c r="C772" t="s">
        <v>255</v>
      </c>
      <c r="D772" t="s">
        <v>1557</v>
      </c>
      <c r="E772" t="s">
        <v>1786</v>
      </c>
      <c r="F772">
        <v>4</v>
      </c>
      <c r="G772">
        <v>579.70000000000005</v>
      </c>
      <c r="H772">
        <v>0.18</v>
      </c>
      <c r="I772" t="s">
        <v>1826</v>
      </c>
      <c r="J772">
        <v>1901.4159999999999</v>
      </c>
      <c r="K772">
        <f>IF(J772="",MEDIAN(SalesTbl[Total_Amount]),J772)</f>
        <v>1901.4159999999999</v>
      </c>
      <c r="L772">
        <f>IF(H772="",MEDIAN(SalesTbl[Discount]),H772)</f>
        <v>0.18</v>
      </c>
      <c r="M772">
        <f>IF(G772="",MEDIAN(SalesTbl[Unit_Price]),G772)</f>
        <v>579.70000000000005</v>
      </c>
      <c r="N772">
        <f>IF(F772="",MEDIAN(SalesTbl[Quantity]),F772)</f>
        <v>4</v>
      </c>
    </row>
    <row r="773" spans="1:14" x14ac:dyDescent="0.3">
      <c r="A773" t="s">
        <v>2597</v>
      </c>
      <c r="B773" s="2">
        <v>45752</v>
      </c>
      <c r="C773" t="s">
        <v>791</v>
      </c>
      <c r="D773" t="s">
        <v>1634</v>
      </c>
      <c r="E773" t="s">
        <v>1776</v>
      </c>
      <c r="F773">
        <v>1</v>
      </c>
      <c r="G773">
        <v>824.32</v>
      </c>
      <c r="H773">
        <v>0.18</v>
      </c>
      <c r="I773" t="s">
        <v>1824</v>
      </c>
      <c r="J773">
        <v>675.94240000000013</v>
      </c>
      <c r="K773">
        <f>IF(J773="",MEDIAN(SalesTbl[Total_Amount]),J773)</f>
        <v>675.94240000000013</v>
      </c>
      <c r="L773">
        <f>IF(H773="",MEDIAN(SalesTbl[Discount]),H773)</f>
        <v>0.18</v>
      </c>
      <c r="M773">
        <f>IF(G773="",MEDIAN(SalesTbl[Unit_Price]),G773)</f>
        <v>824.32</v>
      </c>
      <c r="N773">
        <f>IF(F773="",MEDIAN(SalesTbl[Quantity]),F773)</f>
        <v>1</v>
      </c>
    </row>
    <row r="774" spans="1:14" x14ac:dyDescent="0.3">
      <c r="A774" t="s">
        <v>2598</v>
      </c>
      <c r="B774" s="2">
        <v>45254</v>
      </c>
      <c r="C774" t="s">
        <v>1098</v>
      </c>
      <c r="D774" t="s">
        <v>1640</v>
      </c>
      <c r="E774" t="s">
        <v>1801</v>
      </c>
      <c r="F774">
        <v>4</v>
      </c>
      <c r="G774">
        <v>614.99</v>
      </c>
      <c r="H774">
        <v>0.16</v>
      </c>
      <c r="I774" t="s">
        <v>1826</v>
      </c>
      <c r="J774">
        <v>2066.3663999999999</v>
      </c>
      <c r="K774">
        <f>IF(J774="",MEDIAN(SalesTbl[Total_Amount]),J774)</f>
        <v>2066.3663999999999</v>
      </c>
      <c r="L774">
        <f>IF(H774="",MEDIAN(SalesTbl[Discount]),H774)</f>
        <v>0.16</v>
      </c>
      <c r="M774">
        <f>IF(G774="",MEDIAN(SalesTbl[Unit_Price]),G774)</f>
        <v>614.99</v>
      </c>
      <c r="N774">
        <f>IF(F774="",MEDIAN(SalesTbl[Quantity]),F774)</f>
        <v>4</v>
      </c>
    </row>
    <row r="775" spans="1:14" x14ac:dyDescent="0.3">
      <c r="A775" t="s">
        <v>2599</v>
      </c>
      <c r="B775" s="2">
        <v>45683</v>
      </c>
      <c r="C775" t="s">
        <v>188</v>
      </c>
      <c r="D775" t="s">
        <v>1672</v>
      </c>
      <c r="E775" t="s">
        <v>1752</v>
      </c>
      <c r="F775">
        <v>4</v>
      </c>
      <c r="G775">
        <v>189.21</v>
      </c>
      <c r="H775">
        <v>0.06</v>
      </c>
      <c r="I775" t="s">
        <v>1829</v>
      </c>
      <c r="J775">
        <v>711.42959999999994</v>
      </c>
      <c r="K775">
        <f>IF(J775="",MEDIAN(SalesTbl[Total_Amount]),J775)</f>
        <v>711.42959999999994</v>
      </c>
      <c r="L775">
        <f>IF(H775="",MEDIAN(SalesTbl[Discount]),H775)</f>
        <v>0.06</v>
      </c>
      <c r="M775">
        <f>IF(G775="",MEDIAN(SalesTbl[Unit_Price]),G775)</f>
        <v>189.21</v>
      </c>
      <c r="N775">
        <f>IF(F775="",MEDIAN(SalesTbl[Quantity]),F775)</f>
        <v>4</v>
      </c>
    </row>
    <row r="776" spans="1:14" x14ac:dyDescent="0.3">
      <c r="A776" t="s">
        <v>2600</v>
      </c>
      <c r="B776" s="2">
        <v>45804</v>
      </c>
      <c r="C776" t="s">
        <v>1269</v>
      </c>
      <c r="D776" t="s">
        <v>1740</v>
      </c>
      <c r="E776" t="s">
        <v>1813</v>
      </c>
      <c r="F776">
        <v>4</v>
      </c>
      <c r="G776">
        <v>492.71</v>
      </c>
      <c r="H776">
        <v>0.08</v>
      </c>
      <c r="I776" t="s">
        <v>1824</v>
      </c>
      <c r="J776">
        <v>1813.1728000000001</v>
      </c>
      <c r="K776">
        <f>IF(J776="",MEDIAN(SalesTbl[Total_Amount]),J776)</f>
        <v>1813.1728000000001</v>
      </c>
      <c r="L776">
        <f>IF(H776="",MEDIAN(SalesTbl[Discount]),H776)</f>
        <v>0.08</v>
      </c>
      <c r="M776">
        <f>IF(G776="",MEDIAN(SalesTbl[Unit_Price]),G776)</f>
        <v>492.71</v>
      </c>
      <c r="N776">
        <f>IF(F776="",MEDIAN(SalesTbl[Quantity]),F776)</f>
        <v>4</v>
      </c>
    </row>
    <row r="777" spans="1:14" x14ac:dyDescent="0.3">
      <c r="A777" t="s">
        <v>2601</v>
      </c>
      <c r="B777" s="2">
        <v>45821</v>
      </c>
      <c r="C777" t="s">
        <v>559</v>
      </c>
      <c r="D777" t="s">
        <v>1730</v>
      </c>
      <c r="E777" t="s">
        <v>1797</v>
      </c>
      <c r="F777">
        <v>4</v>
      </c>
      <c r="G777">
        <v>853.26</v>
      </c>
      <c r="H777">
        <v>0.24</v>
      </c>
      <c r="I777" t="s">
        <v>1829</v>
      </c>
      <c r="J777">
        <v>2593.9104000000002</v>
      </c>
      <c r="K777">
        <f>IF(J777="",MEDIAN(SalesTbl[Total_Amount]),J777)</f>
        <v>2593.9104000000002</v>
      </c>
      <c r="L777">
        <f>IF(H777="",MEDIAN(SalesTbl[Discount]),H777)</f>
        <v>0.24</v>
      </c>
      <c r="M777">
        <f>IF(G777="",MEDIAN(SalesTbl[Unit_Price]),G777)</f>
        <v>853.26</v>
      </c>
      <c r="N777">
        <f>IF(F777="",MEDIAN(SalesTbl[Quantity]),F777)</f>
        <v>4</v>
      </c>
    </row>
    <row r="778" spans="1:14" x14ac:dyDescent="0.3">
      <c r="A778" t="s">
        <v>2602</v>
      </c>
      <c r="B778" s="2">
        <v>45472</v>
      </c>
      <c r="C778" t="s">
        <v>773</v>
      </c>
      <c r="D778" t="s">
        <v>1551</v>
      </c>
      <c r="E778" t="s">
        <v>1804</v>
      </c>
      <c r="F778">
        <v>1</v>
      </c>
      <c r="G778">
        <v>402.47</v>
      </c>
      <c r="H778">
        <v>0.19</v>
      </c>
      <c r="I778" t="s">
        <v>1826</v>
      </c>
      <c r="J778">
        <v>326.00070000000011</v>
      </c>
      <c r="K778">
        <f>IF(J778="",MEDIAN(SalesTbl[Total_Amount]),J778)</f>
        <v>326.00070000000011</v>
      </c>
      <c r="L778">
        <f>IF(H778="",MEDIAN(SalesTbl[Discount]),H778)</f>
        <v>0.19</v>
      </c>
      <c r="M778">
        <f>IF(G778="",MEDIAN(SalesTbl[Unit_Price]),G778)</f>
        <v>402.47</v>
      </c>
      <c r="N778">
        <f>IF(F778="",MEDIAN(SalesTbl[Quantity]),F778)</f>
        <v>1</v>
      </c>
    </row>
    <row r="779" spans="1:14" x14ac:dyDescent="0.3">
      <c r="A779" t="s">
        <v>2603</v>
      </c>
      <c r="B779" s="2">
        <v>45331</v>
      </c>
      <c r="C779" t="s">
        <v>1136</v>
      </c>
      <c r="D779" t="s">
        <v>1656</v>
      </c>
      <c r="E779" t="s">
        <v>1810</v>
      </c>
      <c r="F779">
        <v>2</v>
      </c>
      <c r="G779">
        <v>528.29999999999995</v>
      </c>
      <c r="H779">
        <v>0.24</v>
      </c>
      <c r="I779" t="s">
        <v>1824</v>
      </c>
      <c r="J779">
        <v>803.01599999999996</v>
      </c>
      <c r="K779">
        <f>IF(J779="",MEDIAN(SalesTbl[Total_Amount]),J779)</f>
        <v>803.01599999999996</v>
      </c>
      <c r="L779">
        <f>IF(H779="",MEDIAN(SalesTbl[Discount]),H779)</f>
        <v>0.24</v>
      </c>
      <c r="M779">
        <f>IF(G779="",MEDIAN(SalesTbl[Unit_Price]),G779)</f>
        <v>528.29999999999995</v>
      </c>
      <c r="N779">
        <f>IF(F779="",MEDIAN(SalesTbl[Quantity]),F779)</f>
        <v>2</v>
      </c>
    </row>
    <row r="780" spans="1:14" x14ac:dyDescent="0.3">
      <c r="A780" t="s">
        <v>2604</v>
      </c>
      <c r="B780" s="2">
        <v>45451</v>
      </c>
      <c r="C780" t="s">
        <v>147</v>
      </c>
      <c r="D780" t="s">
        <v>1580</v>
      </c>
      <c r="E780" t="s">
        <v>1786</v>
      </c>
      <c r="F780">
        <v>2</v>
      </c>
      <c r="G780">
        <v>61.42</v>
      </c>
      <c r="H780">
        <v>0.08</v>
      </c>
      <c r="I780" t="s">
        <v>1826</v>
      </c>
      <c r="J780">
        <v>113.0128</v>
      </c>
      <c r="K780">
        <f>IF(J780="",MEDIAN(SalesTbl[Total_Amount]),J780)</f>
        <v>113.0128</v>
      </c>
      <c r="L780">
        <f>IF(H780="",MEDIAN(SalesTbl[Discount]),H780)</f>
        <v>0.08</v>
      </c>
      <c r="M780">
        <f>IF(G780="",MEDIAN(SalesTbl[Unit_Price]),G780)</f>
        <v>61.42</v>
      </c>
      <c r="N780">
        <f>IF(F780="",MEDIAN(SalesTbl[Quantity]),F780)</f>
        <v>2</v>
      </c>
    </row>
    <row r="781" spans="1:14" x14ac:dyDescent="0.3">
      <c r="A781" t="s">
        <v>2605</v>
      </c>
      <c r="B781" s="2">
        <v>45386</v>
      </c>
      <c r="C781" t="s">
        <v>767</v>
      </c>
      <c r="D781" t="s">
        <v>1586</v>
      </c>
      <c r="E781" t="s">
        <v>1789</v>
      </c>
      <c r="F781">
        <v>2</v>
      </c>
      <c r="G781">
        <v>466.42</v>
      </c>
      <c r="H781">
        <v>0.12</v>
      </c>
      <c r="I781" t="s">
        <v>1826</v>
      </c>
      <c r="J781">
        <v>820.89920000000006</v>
      </c>
      <c r="K781">
        <f>IF(J781="",MEDIAN(SalesTbl[Total_Amount]),J781)</f>
        <v>820.89920000000006</v>
      </c>
      <c r="L781">
        <f>IF(H781="",MEDIAN(SalesTbl[Discount]),H781)</f>
        <v>0.12</v>
      </c>
      <c r="M781">
        <f>IF(G781="",MEDIAN(SalesTbl[Unit_Price]),G781)</f>
        <v>466.42</v>
      </c>
      <c r="N781">
        <f>IF(F781="",MEDIAN(SalesTbl[Quantity]),F781)</f>
        <v>2</v>
      </c>
    </row>
    <row r="782" spans="1:14" x14ac:dyDescent="0.3">
      <c r="A782" t="s">
        <v>2606</v>
      </c>
      <c r="B782" s="2">
        <v>45477</v>
      </c>
      <c r="C782" t="s">
        <v>1524</v>
      </c>
      <c r="D782" t="s">
        <v>1610</v>
      </c>
      <c r="E782" t="s">
        <v>1773</v>
      </c>
      <c r="F782">
        <v>4</v>
      </c>
      <c r="G782">
        <v>540.69000000000005</v>
      </c>
      <c r="H782">
        <v>0.09</v>
      </c>
      <c r="I782" t="s">
        <v>1829</v>
      </c>
      <c r="J782">
        <v>1968.1116</v>
      </c>
      <c r="K782">
        <f>IF(J782="",MEDIAN(SalesTbl[Total_Amount]),J782)</f>
        <v>1968.1116</v>
      </c>
      <c r="L782">
        <f>IF(H782="",MEDIAN(SalesTbl[Discount]),H782)</f>
        <v>0.09</v>
      </c>
      <c r="M782">
        <f>IF(G782="",MEDIAN(SalesTbl[Unit_Price]),G782)</f>
        <v>540.69000000000005</v>
      </c>
      <c r="N782">
        <f>IF(F782="",MEDIAN(SalesTbl[Quantity]),F782)</f>
        <v>4</v>
      </c>
    </row>
    <row r="783" spans="1:14" x14ac:dyDescent="0.3">
      <c r="A783" t="s">
        <v>2607</v>
      </c>
      <c r="B783" s="2">
        <v>45433</v>
      </c>
      <c r="C783" t="s">
        <v>1521</v>
      </c>
      <c r="D783" t="s">
        <v>1586</v>
      </c>
      <c r="E783" t="s">
        <v>1797</v>
      </c>
      <c r="F783">
        <v>3</v>
      </c>
      <c r="G783">
        <v>677.46</v>
      </c>
      <c r="H783">
        <v>0.05</v>
      </c>
      <c r="I783" t="s">
        <v>1824</v>
      </c>
      <c r="J783">
        <v>1930.761</v>
      </c>
      <c r="K783">
        <f>IF(J783="",MEDIAN(SalesTbl[Total_Amount]),J783)</f>
        <v>1930.761</v>
      </c>
      <c r="L783">
        <f>IF(H783="",MEDIAN(SalesTbl[Discount]),H783)</f>
        <v>0.05</v>
      </c>
      <c r="M783">
        <f>IF(G783="",MEDIAN(SalesTbl[Unit_Price]),G783)</f>
        <v>677.46</v>
      </c>
      <c r="N783">
        <f>IF(F783="",MEDIAN(SalesTbl[Quantity]),F783)</f>
        <v>3</v>
      </c>
    </row>
    <row r="784" spans="1:14" x14ac:dyDescent="0.3">
      <c r="A784" t="s">
        <v>2608</v>
      </c>
      <c r="B784" s="2">
        <v>45759</v>
      </c>
      <c r="C784" t="s">
        <v>1292</v>
      </c>
      <c r="D784" t="s">
        <v>1590</v>
      </c>
      <c r="E784" t="s">
        <v>1757</v>
      </c>
      <c r="F784">
        <v>3</v>
      </c>
      <c r="G784">
        <v>614.63</v>
      </c>
      <c r="H784">
        <v>0.06</v>
      </c>
      <c r="I784" t="s">
        <v>1826</v>
      </c>
      <c r="J784">
        <v>1733.2565999999999</v>
      </c>
      <c r="K784">
        <f>IF(J784="",MEDIAN(SalesTbl[Total_Amount]),J784)</f>
        <v>1733.2565999999999</v>
      </c>
      <c r="L784">
        <f>IF(H784="",MEDIAN(SalesTbl[Discount]),H784)</f>
        <v>0.06</v>
      </c>
      <c r="M784">
        <f>IF(G784="",MEDIAN(SalesTbl[Unit_Price]),G784)</f>
        <v>614.63</v>
      </c>
      <c r="N784">
        <f>IF(F784="",MEDIAN(SalesTbl[Quantity]),F784)</f>
        <v>3</v>
      </c>
    </row>
    <row r="785" spans="1:14" x14ac:dyDescent="0.3">
      <c r="A785" t="s">
        <v>2609</v>
      </c>
      <c r="B785" s="2">
        <v>45794</v>
      </c>
      <c r="C785" t="s">
        <v>1461</v>
      </c>
      <c r="D785" t="s">
        <v>1680</v>
      </c>
      <c r="E785" t="s">
        <v>1782</v>
      </c>
      <c r="F785">
        <v>4</v>
      </c>
      <c r="G785">
        <v>649.52</v>
      </c>
      <c r="H785">
        <v>0.11</v>
      </c>
      <c r="I785" t="s">
        <v>1824</v>
      </c>
      <c r="J785">
        <v>2312.2912000000001</v>
      </c>
      <c r="K785">
        <f>IF(J785="",MEDIAN(SalesTbl[Total_Amount]),J785)</f>
        <v>2312.2912000000001</v>
      </c>
      <c r="L785">
        <f>IF(H785="",MEDIAN(SalesTbl[Discount]),H785)</f>
        <v>0.11</v>
      </c>
      <c r="M785">
        <f>IF(G785="",MEDIAN(SalesTbl[Unit_Price]),G785)</f>
        <v>649.52</v>
      </c>
      <c r="N785">
        <f>IF(F785="",MEDIAN(SalesTbl[Quantity]),F785)</f>
        <v>4</v>
      </c>
    </row>
    <row r="786" spans="1:14" x14ac:dyDescent="0.3">
      <c r="A786" t="s">
        <v>2610</v>
      </c>
      <c r="B786" s="2">
        <v>45764</v>
      </c>
      <c r="C786" t="s">
        <v>1178</v>
      </c>
      <c r="D786" t="s">
        <v>1718</v>
      </c>
      <c r="E786" t="s">
        <v>1782</v>
      </c>
      <c r="F786">
        <v>2</v>
      </c>
      <c r="G786">
        <v>943.93</v>
      </c>
      <c r="H786">
        <v>0.22</v>
      </c>
      <c r="I786" t="s">
        <v>1826</v>
      </c>
      <c r="J786">
        <v>1472.5308</v>
      </c>
      <c r="K786">
        <f>IF(J786="",MEDIAN(SalesTbl[Total_Amount]),J786)</f>
        <v>1472.5308</v>
      </c>
      <c r="L786">
        <f>IF(H786="",MEDIAN(SalesTbl[Discount]),H786)</f>
        <v>0.22</v>
      </c>
      <c r="M786">
        <f>IF(G786="",MEDIAN(SalesTbl[Unit_Price]),G786)</f>
        <v>943.93</v>
      </c>
      <c r="N786">
        <f>IF(F786="",MEDIAN(SalesTbl[Quantity]),F786)</f>
        <v>2</v>
      </c>
    </row>
    <row r="787" spans="1:14" x14ac:dyDescent="0.3">
      <c r="A787" t="s">
        <v>2611</v>
      </c>
      <c r="B787" s="2">
        <v>45279</v>
      </c>
      <c r="C787" t="s">
        <v>188</v>
      </c>
      <c r="D787" t="s">
        <v>1610</v>
      </c>
      <c r="E787" t="s">
        <v>1782</v>
      </c>
      <c r="F787">
        <v>4</v>
      </c>
      <c r="G787">
        <v>538.73</v>
      </c>
      <c r="H787">
        <v>0.03</v>
      </c>
      <c r="I787" t="s">
        <v>1824</v>
      </c>
      <c r="J787">
        <v>2090.2723999999998</v>
      </c>
      <c r="K787">
        <f>IF(J787="",MEDIAN(SalesTbl[Total_Amount]),J787)</f>
        <v>2090.2723999999998</v>
      </c>
      <c r="L787">
        <f>IF(H787="",MEDIAN(SalesTbl[Discount]),H787)</f>
        <v>0.03</v>
      </c>
      <c r="M787">
        <f>IF(G787="",MEDIAN(SalesTbl[Unit_Price]),G787)</f>
        <v>538.73</v>
      </c>
      <c r="N787">
        <f>IF(F787="",MEDIAN(SalesTbl[Quantity]),F787)</f>
        <v>4</v>
      </c>
    </row>
    <row r="788" spans="1:14" x14ac:dyDescent="0.3">
      <c r="A788" t="s">
        <v>2612</v>
      </c>
      <c r="B788" s="2">
        <v>45602</v>
      </c>
      <c r="C788" t="s">
        <v>926</v>
      </c>
      <c r="D788" t="s">
        <v>1546</v>
      </c>
      <c r="E788" t="s">
        <v>1792</v>
      </c>
      <c r="F788">
        <v>4</v>
      </c>
      <c r="G788">
        <v>880.26</v>
      </c>
      <c r="H788">
        <v>0.11</v>
      </c>
      <c r="I788" t="s">
        <v>1829</v>
      </c>
      <c r="J788">
        <v>3133.7256000000002</v>
      </c>
      <c r="K788">
        <f>IF(J788="",MEDIAN(SalesTbl[Total_Amount]),J788)</f>
        <v>3133.7256000000002</v>
      </c>
      <c r="L788">
        <f>IF(H788="",MEDIAN(SalesTbl[Discount]),H788)</f>
        <v>0.11</v>
      </c>
      <c r="M788">
        <f>IF(G788="",MEDIAN(SalesTbl[Unit_Price]),G788)</f>
        <v>880.26</v>
      </c>
      <c r="N788">
        <f>IF(F788="",MEDIAN(SalesTbl[Quantity]),F788)</f>
        <v>4</v>
      </c>
    </row>
    <row r="789" spans="1:14" x14ac:dyDescent="0.3">
      <c r="A789" t="s">
        <v>2613</v>
      </c>
      <c r="B789" s="2">
        <v>45793</v>
      </c>
      <c r="C789" t="s">
        <v>585</v>
      </c>
      <c r="D789" t="s">
        <v>1642</v>
      </c>
      <c r="E789" t="s">
        <v>1807</v>
      </c>
      <c r="F789">
        <v>2</v>
      </c>
      <c r="G789">
        <v>274.08999999999997</v>
      </c>
      <c r="H789">
        <v>0.13</v>
      </c>
      <c r="I789" t="s">
        <v>1826</v>
      </c>
      <c r="J789">
        <v>476.91660000000002</v>
      </c>
      <c r="K789">
        <f>IF(J789="",MEDIAN(SalesTbl[Total_Amount]),J789)</f>
        <v>476.91660000000002</v>
      </c>
      <c r="L789">
        <f>IF(H789="",MEDIAN(SalesTbl[Discount]),H789)</f>
        <v>0.13</v>
      </c>
      <c r="M789">
        <f>IF(G789="",MEDIAN(SalesTbl[Unit_Price]),G789)</f>
        <v>274.08999999999997</v>
      </c>
      <c r="N789">
        <f>IF(F789="",MEDIAN(SalesTbl[Quantity]),F789)</f>
        <v>2</v>
      </c>
    </row>
    <row r="790" spans="1:14" x14ac:dyDescent="0.3">
      <c r="A790" t="s">
        <v>2614</v>
      </c>
      <c r="B790" s="2">
        <v>45778</v>
      </c>
      <c r="C790" t="s">
        <v>1464</v>
      </c>
      <c r="D790" t="s">
        <v>1724</v>
      </c>
      <c r="E790" t="s">
        <v>1789</v>
      </c>
      <c r="F790">
        <v>1</v>
      </c>
      <c r="G790">
        <v>66.14</v>
      </c>
      <c r="H790">
        <v>0.14000000000000001</v>
      </c>
      <c r="I790" t="s">
        <v>1829</v>
      </c>
      <c r="J790">
        <v>56.880400000000002</v>
      </c>
      <c r="K790">
        <f>IF(J790="",MEDIAN(SalesTbl[Total_Amount]),J790)</f>
        <v>56.880400000000002</v>
      </c>
      <c r="L790">
        <f>IF(H790="",MEDIAN(SalesTbl[Discount]),H790)</f>
        <v>0.14000000000000001</v>
      </c>
      <c r="M790">
        <f>IF(G790="",MEDIAN(SalesTbl[Unit_Price]),G790)</f>
        <v>66.14</v>
      </c>
      <c r="N790">
        <f>IF(F790="",MEDIAN(SalesTbl[Quantity]),F790)</f>
        <v>1</v>
      </c>
    </row>
    <row r="791" spans="1:14" x14ac:dyDescent="0.3">
      <c r="A791" t="s">
        <v>2615</v>
      </c>
      <c r="B791" s="2">
        <v>45325</v>
      </c>
      <c r="C791" t="s">
        <v>1157</v>
      </c>
      <c r="D791" t="s">
        <v>1588</v>
      </c>
      <c r="E791" t="s">
        <v>1786</v>
      </c>
      <c r="F791">
        <v>3</v>
      </c>
      <c r="G791">
        <v>955.82</v>
      </c>
      <c r="H791">
        <v>0.16</v>
      </c>
      <c r="I791" t="s">
        <v>1829</v>
      </c>
      <c r="J791">
        <v>2408.6664000000001</v>
      </c>
      <c r="K791">
        <f>IF(J791="",MEDIAN(SalesTbl[Total_Amount]),J791)</f>
        <v>2408.6664000000001</v>
      </c>
      <c r="L791">
        <f>IF(H791="",MEDIAN(SalesTbl[Discount]),H791)</f>
        <v>0.16</v>
      </c>
      <c r="M791">
        <f>IF(G791="",MEDIAN(SalesTbl[Unit_Price]),G791)</f>
        <v>955.82</v>
      </c>
      <c r="N791">
        <f>IF(F791="",MEDIAN(SalesTbl[Quantity]),F791)</f>
        <v>3</v>
      </c>
    </row>
    <row r="792" spans="1:14" x14ac:dyDescent="0.3">
      <c r="A792" t="s">
        <v>2616</v>
      </c>
      <c r="B792" s="2">
        <v>45875</v>
      </c>
      <c r="C792" t="s">
        <v>1425</v>
      </c>
      <c r="D792" t="s">
        <v>1628</v>
      </c>
      <c r="E792" t="s">
        <v>1779</v>
      </c>
      <c r="F792">
        <v>3</v>
      </c>
      <c r="G792">
        <v>490.02</v>
      </c>
      <c r="H792">
        <v>0.26</v>
      </c>
      <c r="I792" t="s">
        <v>1824</v>
      </c>
      <c r="J792">
        <v>1087.8444</v>
      </c>
      <c r="K792">
        <f>IF(J792="",MEDIAN(SalesTbl[Total_Amount]),J792)</f>
        <v>1087.8444</v>
      </c>
      <c r="L792">
        <f>IF(H792="",MEDIAN(SalesTbl[Discount]),H792)</f>
        <v>0.26</v>
      </c>
      <c r="M792">
        <f>IF(G792="",MEDIAN(SalesTbl[Unit_Price]),G792)</f>
        <v>490.02</v>
      </c>
      <c r="N792">
        <f>IF(F792="",MEDIAN(SalesTbl[Quantity]),F792)</f>
        <v>3</v>
      </c>
    </row>
    <row r="793" spans="1:14" x14ac:dyDescent="0.3">
      <c r="A793" t="s">
        <v>2617</v>
      </c>
      <c r="B793" s="2">
        <v>45320</v>
      </c>
      <c r="C793" t="s">
        <v>458</v>
      </c>
      <c r="D793" t="s">
        <v>1586</v>
      </c>
      <c r="E793" t="s">
        <v>1776</v>
      </c>
      <c r="F793">
        <v>2</v>
      </c>
      <c r="G793">
        <v>957.54</v>
      </c>
      <c r="H793">
        <v>0.1</v>
      </c>
      <c r="I793" t="s">
        <v>1829</v>
      </c>
      <c r="J793">
        <v>1723.5719999999999</v>
      </c>
      <c r="K793">
        <f>IF(J793="",MEDIAN(SalesTbl[Total_Amount]),J793)</f>
        <v>1723.5719999999999</v>
      </c>
      <c r="L793">
        <f>IF(H793="",MEDIAN(SalesTbl[Discount]),H793)</f>
        <v>0.1</v>
      </c>
      <c r="M793">
        <f>IF(G793="",MEDIAN(SalesTbl[Unit_Price]),G793)</f>
        <v>957.54</v>
      </c>
      <c r="N793">
        <f>IF(F793="",MEDIAN(SalesTbl[Quantity]),F793)</f>
        <v>2</v>
      </c>
    </row>
    <row r="794" spans="1:14" x14ac:dyDescent="0.3">
      <c r="A794" t="s">
        <v>2618</v>
      </c>
      <c r="B794" s="2">
        <v>45870</v>
      </c>
      <c r="C794" t="s">
        <v>1443</v>
      </c>
      <c r="D794" t="s">
        <v>1746</v>
      </c>
      <c r="E794" t="s">
        <v>1797</v>
      </c>
      <c r="F794">
        <v>2</v>
      </c>
      <c r="G794">
        <v>314.39999999999998</v>
      </c>
      <c r="H794">
        <v>7.0000000000000007E-2</v>
      </c>
      <c r="I794" t="s">
        <v>1826</v>
      </c>
      <c r="J794">
        <v>584.78399999999988</v>
      </c>
      <c r="K794">
        <f>IF(J794="",MEDIAN(SalesTbl[Total_Amount]),J794)</f>
        <v>584.78399999999988</v>
      </c>
      <c r="L794">
        <f>IF(H794="",MEDIAN(SalesTbl[Discount]),H794)</f>
        <v>7.0000000000000007E-2</v>
      </c>
      <c r="M794">
        <f>IF(G794="",MEDIAN(SalesTbl[Unit_Price]),G794)</f>
        <v>314.39999999999998</v>
      </c>
      <c r="N794">
        <f>IF(F794="",MEDIAN(SalesTbl[Quantity]),F794)</f>
        <v>2</v>
      </c>
    </row>
    <row r="795" spans="1:14" x14ac:dyDescent="0.3">
      <c r="A795" t="s">
        <v>2619</v>
      </c>
      <c r="B795" s="2">
        <v>45577</v>
      </c>
      <c r="C795" t="s">
        <v>678</v>
      </c>
      <c r="D795" t="s">
        <v>1596</v>
      </c>
      <c r="E795" t="s">
        <v>1776</v>
      </c>
      <c r="F795">
        <v>3</v>
      </c>
      <c r="G795">
        <v>480.11</v>
      </c>
      <c r="H795">
        <v>0.11</v>
      </c>
      <c r="I795" t="s">
        <v>1826</v>
      </c>
      <c r="J795">
        <v>1281.8937000000001</v>
      </c>
      <c r="K795">
        <f>IF(J795="",MEDIAN(SalesTbl[Total_Amount]),J795)</f>
        <v>1281.8937000000001</v>
      </c>
      <c r="L795">
        <f>IF(H795="",MEDIAN(SalesTbl[Discount]),H795)</f>
        <v>0.11</v>
      </c>
      <c r="M795">
        <f>IF(G795="",MEDIAN(SalesTbl[Unit_Price]),G795)</f>
        <v>480.11</v>
      </c>
      <c r="N795">
        <f>IF(F795="",MEDIAN(SalesTbl[Quantity]),F795)</f>
        <v>3</v>
      </c>
    </row>
    <row r="796" spans="1:14" x14ac:dyDescent="0.3">
      <c r="A796" t="s">
        <v>2620</v>
      </c>
      <c r="B796" s="2">
        <v>45745</v>
      </c>
      <c r="C796" t="s">
        <v>547</v>
      </c>
      <c r="D796" t="s">
        <v>1644</v>
      </c>
      <c r="E796" t="s">
        <v>1776</v>
      </c>
      <c r="F796">
        <v>4</v>
      </c>
      <c r="G796">
        <v>826.55</v>
      </c>
      <c r="H796">
        <v>0.28000000000000003</v>
      </c>
      <c r="I796" t="s">
        <v>1824</v>
      </c>
      <c r="J796">
        <v>2380.4639999999999</v>
      </c>
      <c r="K796">
        <f>IF(J796="",MEDIAN(SalesTbl[Total_Amount]),J796)</f>
        <v>2380.4639999999999</v>
      </c>
      <c r="L796">
        <f>IF(H796="",MEDIAN(SalesTbl[Discount]),H796)</f>
        <v>0.28000000000000003</v>
      </c>
      <c r="M796">
        <f>IF(G796="",MEDIAN(SalesTbl[Unit_Price]),G796)</f>
        <v>826.55</v>
      </c>
      <c r="N796">
        <f>IF(F796="",MEDIAN(SalesTbl[Quantity]),F796)</f>
        <v>4</v>
      </c>
    </row>
    <row r="797" spans="1:14" x14ac:dyDescent="0.3">
      <c r="A797" t="s">
        <v>2621</v>
      </c>
      <c r="B797" s="2">
        <v>45772</v>
      </c>
      <c r="C797" t="s">
        <v>1026</v>
      </c>
      <c r="D797" t="s">
        <v>1602</v>
      </c>
      <c r="E797" t="s">
        <v>1766</v>
      </c>
      <c r="F797">
        <v>3</v>
      </c>
      <c r="G797">
        <v>530.16999999999996</v>
      </c>
      <c r="H797">
        <v>0.18</v>
      </c>
      <c r="I797" t="s">
        <v>1826</v>
      </c>
      <c r="J797">
        <v>1304.2182</v>
      </c>
      <c r="K797">
        <f>IF(J797="",MEDIAN(SalesTbl[Total_Amount]),J797)</f>
        <v>1304.2182</v>
      </c>
      <c r="L797">
        <f>IF(H797="",MEDIAN(SalesTbl[Discount]),H797)</f>
        <v>0.18</v>
      </c>
      <c r="M797">
        <f>IF(G797="",MEDIAN(SalesTbl[Unit_Price]),G797)</f>
        <v>530.16999999999996</v>
      </c>
      <c r="N797">
        <f>IF(F797="",MEDIAN(SalesTbl[Quantity]),F797)</f>
        <v>3</v>
      </c>
    </row>
    <row r="798" spans="1:14" x14ac:dyDescent="0.3">
      <c r="A798" t="s">
        <v>2622</v>
      </c>
      <c r="B798" s="2">
        <v>45299</v>
      </c>
      <c r="C798" t="s">
        <v>198</v>
      </c>
      <c r="D798" t="s">
        <v>1694</v>
      </c>
      <c r="E798" t="s">
        <v>1789</v>
      </c>
      <c r="F798">
        <v>3</v>
      </c>
      <c r="G798">
        <v>909.11</v>
      </c>
      <c r="H798">
        <v>0.23</v>
      </c>
      <c r="I798" t="s">
        <v>1829</v>
      </c>
      <c r="J798">
        <v>2100.0441000000001</v>
      </c>
      <c r="K798">
        <f>IF(J798="",MEDIAN(SalesTbl[Total_Amount]),J798)</f>
        <v>2100.0441000000001</v>
      </c>
      <c r="L798">
        <f>IF(H798="",MEDIAN(SalesTbl[Discount]),H798)</f>
        <v>0.23</v>
      </c>
      <c r="M798">
        <f>IF(G798="",MEDIAN(SalesTbl[Unit_Price]),G798)</f>
        <v>909.11</v>
      </c>
      <c r="N798">
        <f>IF(F798="",MEDIAN(SalesTbl[Quantity]),F798)</f>
        <v>3</v>
      </c>
    </row>
    <row r="799" spans="1:14" x14ac:dyDescent="0.3">
      <c r="A799" t="s">
        <v>2623</v>
      </c>
      <c r="B799" s="2">
        <v>45447</v>
      </c>
      <c r="C799" t="s">
        <v>387</v>
      </c>
      <c r="D799" t="s">
        <v>1543</v>
      </c>
      <c r="E799" t="s">
        <v>1807</v>
      </c>
      <c r="F799">
        <v>1</v>
      </c>
      <c r="G799">
        <v>522.69000000000005</v>
      </c>
      <c r="H799">
        <v>0.06</v>
      </c>
      <c r="I799" t="s">
        <v>1829</v>
      </c>
      <c r="J799">
        <v>491.32860000000011</v>
      </c>
      <c r="K799">
        <f>IF(J799="",MEDIAN(SalesTbl[Total_Amount]),J799)</f>
        <v>491.32860000000011</v>
      </c>
      <c r="L799">
        <f>IF(H799="",MEDIAN(SalesTbl[Discount]),H799)</f>
        <v>0.06</v>
      </c>
      <c r="M799">
        <f>IF(G799="",MEDIAN(SalesTbl[Unit_Price]),G799)</f>
        <v>522.69000000000005</v>
      </c>
      <c r="N799">
        <f>IF(F799="",MEDIAN(SalesTbl[Quantity]),F799)</f>
        <v>1</v>
      </c>
    </row>
    <row r="800" spans="1:14" x14ac:dyDescent="0.3">
      <c r="A800" t="s">
        <v>2624</v>
      </c>
      <c r="B800" s="2">
        <v>45717</v>
      </c>
      <c r="C800" t="s">
        <v>347</v>
      </c>
      <c r="D800" t="s">
        <v>1594</v>
      </c>
      <c r="E800" t="s">
        <v>1807</v>
      </c>
      <c r="F800">
        <v>3</v>
      </c>
      <c r="G800">
        <v>644.73</v>
      </c>
      <c r="H800">
        <v>0.01</v>
      </c>
      <c r="I800" t="s">
        <v>1829</v>
      </c>
      <c r="J800">
        <v>1914.8480999999999</v>
      </c>
      <c r="K800">
        <f>IF(J800="",MEDIAN(SalesTbl[Total_Amount]),J800)</f>
        <v>1914.8480999999999</v>
      </c>
      <c r="L800">
        <f>IF(H800="",MEDIAN(SalesTbl[Discount]),H800)</f>
        <v>0.01</v>
      </c>
      <c r="M800">
        <f>IF(G800="",MEDIAN(SalesTbl[Unit_Price]),G800)</f>
        <v>644.73</v>
      </c>
      <c r="N800">
        <f>IF(F800="",MEDIAN(SalesTbl[Quantity]),F800)</f>
        <v>3</v>
      </c>
    </row>
    <row r="801" spans="1:14" x14ac:dyDescent="0.3">
      <c r="A801" t="s">
        <v>2625</v>
      </c>
      <c r="B801" s="2">
        <v>45213</v>
      </c>
      <c r="C801" t="s">
        <v>755</v>
      </c>
      <c r="D801" t="s">
        <v>1698</v>
      </c>
      <c r="E801" t="s">
        <v>1761</v>
      </c>
      <c r="F801">
        <v>2</v>
      </c>
      <c r="G801">
        <v>541.52</v>
      </c>
      <c r="H801">
        <v>0.26</v>
      </c>
      <c r="I801" t="s">
        <v>1826</v>
      </c>
      <c r="J801">
        <v>801.44959999999992</v>
      </c>
      <c r="K801">
        <f>IF(J801="",MEDIAN(SalesTbl[Total_Amount]),J801)</f>
        <v>801.44959999999992</v>
      </c>
      <c r="L801">
        <f>IF(H801="",MEDIAN(SalesTbl[Discount]),H801)</f>
        <v>0.26</v>
      </c>
      <c r="M801">
        <f>IF(G801="",MEDIAN(SalesTbl[Unit_Price]),G801)</f>
        <v>541.52</v>
      </c>
      <c r="N801">
        <f>IF(F801="",MEDIAN(SalesTbl[Quantity]),F801)</f>
        <v>2</v>
      </c>
    </row>
    <row r="802" spans="1:14" x14ac:dyDescent="0.3">
      <c r="A802" t="s">
        <v>2626</v>
      </c>
      <c r="B802" s="2">
        <v>45837</v>
      </c>
      <c r="C802" t="s">
        <v>1190</v>
      </c>
      <c r="D802" t="s">
        <v>1674</v>
      </c>
      <c r="E802" t="s">
        <v>1789</v>
      </c>
      <c r="F802">
        <v>1</v>
      </c>
      <c r="G802">
        <v>395.18</v>
      </c>
      <c r="H802">
        <v>0.09</v>
      </c>
      <c r="I802" t="s">
        <v>1826</v>
      </c>
      <c r="J802">
        <v>359.61380000000003</v>
      </c>
      <c r="K802">
        <f>IF(J802="",MEDIAN(SalesTbl[Total_Amount]),J802)</f>
        <v>359.61380000000003</v>
      </c>
      <c r="L802">
        <f>IF(H802="",MEDIAN(SalesTbl[Discount]),H802)</f>
        <v>0.09</v>
      </c>
      <c r="M802">
        <f>IF(G802="",MEDIAN(SalesTbl[Unit_Price]),G802)</f>
        <v>395.18</v>
      </c>
      <c r="N802">
        <f>IF(F802="",MEDIAN(SalesTbl[Quantity]),F802)</f>
        <v>1</v>
      </c>
    </row>
    <row r="803" spans="1:14" x14ac:dyDescent="0.3">
      <c r="A803" t="s">
        <v>2627</v>
      </c>
      <c r="B803" s="2">
        <v>45277</v>
      </c>
      <c r="C803" t="s">
        <v>1089</v>
      </c>
      <c r="D803" t="s">
        <v>1562</v>
      </c>
      <c r="E803" t="s">
        <v>1782</v>
      </c>
      <c r="F803">
        <v>4</v>
      </c>
      <c r="G803">
        <v>56.37</v>
      </c>
      <c r="H803">
        <v>0.17</v>
      </c>
      <c r="I803" t="s">
        <v>1824</v>
      </c>
      <c r="J803">
        <v>187.14840000000001</v>
      </c>
      <c r="K803">
        <f>IF(J803="",MEDIAN(SalesTbl[Total_Amount]),J803)</f>
        <v>187.14840000000001</v>
      </c>
      <c r="L803">
        <f>IF(H803="",MEDIAN(SalesTbl[Discount]),H803)</f>
        <v>0.17</v>
      </c>
      <c r="M803">
        <f>IF(G803="",MEDIAN(SalesTbl[Unit_Price]),G803)</f>
        <v>56.37</v>
      </c>
      <c r="N803">
        <f>IF(F803="",MEDIAN(SalesTbl[Quantity]),F803)</f>
        <v>4</v>
      </c>
    </row>
    <row r="804" spans="1:14" x14ac:dyDescent="0.3">
      <c r="A804" t="s">
        <v>2628</v>
      </c>
      <c r="B804" s="2">
        <v>45248</v>
      </c>
      <c r="C804" t="s">
        <v>1065</v>
      </c>
      <c r="D804" t="s">
        <v>1710</v>
      </c>
      <c r="E804" t="s">
        <v>1773</v>
      </c>
      <c r="F804">
        <v>2</v>
      </c>
      <c r="G804">
        <v>358.36</v>
      </c>
      <c r="H804">
        <v>0.05</v>
      </c>
      <c r="I804" t="s">
        <v>1826</v>
      </c>
      <c r="J804">
        <v>680.88400000000001</v>
      </c>
      <c r="K804">
        <f>IF(J804="",MEDIAN(SalesTbl[Total_Amount]),J804)</f>
        <v>680.88400000000001</v>
      </c>
      <c r="L804">
        <f>IF(H804="",MEDIAN(SalesTbl[Discount]),H804)</f>
        <v>0.05</v>
      </c>
      <c r="M804">
        <f>IF(G804="",MEDIAN(SalesTbl[Unit_Price]),G804)</f>
        <v>358.36</v>
      </c>
      <c r="N804">
        <f>IF(F804="",MEDIAN(SalesTbl[Quantity]),F804)</f>
        <v>2</v>
      </c>
    </row>
    <row r="805" spans="1:14" x14ac:dyDescent="0.3">
      <c r="A805" t="s">
        <v>2629</v>
      </c>
      <c r="B805" s="2">
        <v>45741</v>
      </c>
      <c r="C805" t="s">
        <v>1047</v>
      </c>
      <c r="D805" t="s">
        <v>1622</v>
      </c>
      <c r="E805" t="s">
        <v>1810</v>
      </c>
      <c r="F805">
        <v>4</v>
      </c>
      <c r="G805">
        <v>85.62</v>
      </c>
      <c r="H805">
        <v>0.28000000000000003</v>
      </c>
      <c r="I805" t="s">
        <v>1829</v>
      </c>
      <c r="J805">
        <v>246.5856</v>
      </c>
      <c r="K805">
        <f>IF(J805="",MEDIAN(SalesTbl[Total_Amount]),J805)</f>
        <v>246.5856</v>
      </c>
      <c r="L805">
        <f>IF(H805="",MEDIAN(SalesTbl[Discount]),H805)</f>
        <v>0.28000000000000003</v>
      </c>
      <c r="M805">
        <f>IF(G805="",MEDIAN(SalesTbl[Unit_Price]),G805)</f>
        <v>85.62</v>
      </c>
      <c r="N805">
        <f>IF(F805="",MEDIAN(SalesTbl[Quantity]),F805)</f>
        <v>4</v>
      </c>
    </row>
    <row r="806" spans="1:14" x14ac:dyDescent="0.3">
      <c r="A806" t="s">
        <v>2630</v>
      </c>
      <c r="B806" s="2">
        <v>45778</v>
      </c>
      <c r="C806" t="s">
        <v>966</v>
      </c>
      <c r="D806" t="s">
        <v>1560</v>
      </c>
      <c r="E806" t="s">
        <v>1807</v>
      </c>
      <c r="F806">
        <v>4</v>
      </c>
      <c r="G806">
        <v>929.26</v>
      </c>
      <c r="H806">
        <v>0.23</v>
      </c>
      <c r="I806" t="s">
        <v>1826</v>
      </c>
      <c r="J806">
        <v>2862.1208000000001</v>
      </c>
      <c r="K806">
        <f>IF(J806="",MEDIAN(SalesTbl[Total_Amount]),J806)</f>
        <v>2862.1208000000001</v>
      </c>
      <c r="L806">
        <f>IF(H806="",MEDIAN(SalesTbl[Discount]),H806)</f>
        <v>0.23</v>
      </c>
      <c r="M806">
        <f>IF(G806="",MEDIAN(SalesTbl[Unit_Price]),G806)</f>
        <v>929.26</v>
      </c>
      <c r="N806">
        <f>IF(F806="",MEDIAN(SalesTbl[Quantity]),F806)</f>
        <v>4</v>
      </c>
    </row>
    <row r="807" spans="1:14" x14ac:dyDescent="0.3">
      <c r="A807" t="s">
        <v>2631</v>
      </c>
      <c r="B807" s="2">
        <v>45361</v>
      </c>
      <c r="C807" t="s">
        <v>932</v>
      </c>
      <c r="D807" t="s">
        <v>1654</v>
      </c>
      <c r="E807" t="s">
        <v>1769</v>
      </c>
      <c r="F807">
        <v>3</v>
      </c>
      <c r="G807">
        <v>155.87</v>
      </c>
      <c r="H807">
        <v>0.03</v>
      </c>
      <c r="I807" t="s">
        <v>1829</v>
      </c>
      <c r="J807">
        <v>453.58170000000001</v>
      </c>
      <c r="K807">
        <f>IF(J807="",MEDIAN(SalesTbl[Total_Amount]),J807)</f>
        <v>453.58170000000001</v>
      </c>
      <c r="L807">
        <f>IF(H807="",MEDIAN(SalesTbl[Discount]),H807)</f>
        <v>0.03</v>
      </c>
      <c r="M807">
        <f>IF(G807="",MEDIAN(SalesTbl[Unit_Price]),G807)</f>
        <v>155.87</v>
      </c>
      <c r="N807">
        <f>IF(F807="",MEDIAN(SalesTbl[Quantity]),F807)</f>
        <v>3</v>
      </c>
    </row>
    <row r="808" spans="1:14" x14ac:dyDescent="0.3">
      <c r="A808" t="s">
        <v>2632</v>
      </c>
      <c r="B808" s="2">
        <v>45414</v>
      </c>
      <c r="C808" t="s">
        <v>875</v>
      </c>
      <c r="D808" t="s">
        <v>1652</v>
      </c>
      <c r="E808" t="s">
        <v>1776</v>
      </c>
      <c r="F808">
        <v>3</v>
      </c>
      <c r="G808">
        <v>593.62</v>
      </c>
      <c r="H808">
        <v>0.08</v>
      </c>
      <c r="I808" t="s">
        <v>1824</v>
      </c>
      <c r="J808">
        <v>1638.3912</v>
      </c>
      <c r="K808">
        <f>IF(J808="",MEDIAN(SalesTbl[Total_Amount]),J808)</f>
        <v>1638.3912</v>
      </c>
      <c r="L808">
        <f>IF(H808="",MEDIAN(SalesTbl[Discount]),H808)</f>
        <v>0.08</v>
      </c>
      <c r="M808">
        <f>IF(G808="",MEDIAN(SalesTbl[Unit_Price]),G808)</f>
        <v>593.62</v>
      </c>
      <c r="N808">
        <f>IF(F808="",MEDIAN(SalesTbl[Quantity]),F808)</f>
        <v>3</v>
      </c>
    </row>
    <row r="809" spans="1:14" x14ac:dyDescent="0.3">
      <c r="A809" t="s">
        <v>2633</v>
      </c>
      <c r="B809" s="2">
        <v>45734</v>
      </c>
      <c r="C809" t="s">
        <v>568</v>
      </c>
      <c r="D809" t="s">
        <v>1638</v>
      </c>
      <c r="E809" t="s">
        <v>1769</v>
      </c>
      <c r="F809">
        <v>2</v>
      </c>
      <c r="G809">
        <v>825.04</v>
      </c>
      <c r="H809">
        <v>0.2</v>
      </c>
      <c r="I809" t="s">
        <v>1824</v>
      </c>
      <c r="J809">
        <v>1320.0640000000001</v>
      </c>
      <c r="K809">
        <f>IF(J809="",MEDIAN(SalesTbl[Total_Amount]),J809)</f>
        <v>1320.0640000000001</v>
      </c>
      <c r="L809">
        <f>IF(H809="",MEDIAN(SalesTbl[Discount]),H809)</f>
        <v>0.2</v>
      </c>
      <c r="M809">
        <f>IF(G809="",MEDIAN(SalesTbl[Unit_Price]),G809)</f>
        <v>825.04</v>
      </c>
      <c r="N809">
        <f>IF(F809="",MEDIAN(SalesTbl[Quantity]),F809)</f>
        <v>2</v>
      </c>
    </row>
    <row r="810" spans="1:14" x14ac:dyDescent="0.3">
      <c r="A810" t="s">
        <v>2634</v>
      </c>
      <c r="B810" s="2">
        <v>45623</v>
      </c>
      <c r="C810" t="s">
        <v>719</v>
      </c>
      <c r="D810" t="s">
        <v>1712</v>
      </c>
      <c r="E810" t="s">
        <v>1804</v>
      </c>
      <c r="F810">
        <v>1</v>
      </c>
      <c r="G810">
        <v>756.63</v>
      </c>
      <c r="H810">
        <v>0.04</v>
      </c>
      <c r="I810" t="s">
        <v>1826</v>
      </c>
      <c r="J810">
        <v>726.36479999999995</v>
      </c>
      <c r="K810">
        <f>IF(J810="",MEDIAN(SalesTbl[Total_Amount]),J810)</f>
        <v>726.36479999999995</v>
      </c>
      <c r="L810">
        <f>IF(H810="",MEDIAN(SalesTbl[Discount]),H810)</f>
        <v>0.04</v>
      </c>
      <c r="M810">
        <f>IF(G810="",MEDIAN(SalesTbl[Unit_Price]),G810)</f>
        <v>756.63</v>
      </c>
      <c r="N810">
        <f>IF(F810="",MEDIAN(SalesTbl[Quantity]),F810)</f>
        <v>1</v>
      </c>
    </row>
    <row r="811" spans="1:14" x14ac:dyDescent="0.3">
      <c r="A811" t="s">
        <v>2635</v>
      </c>
      <c r="B811" s="2">
        <v>45340</v>
      </c>
      <c r="C811" t="s">
        <v>247</v>
      </c>
      <c r="D811" t="s">
        <v>1734</v>
      </c>
      <c r="E811" t="s">
        <v>1779</v>
      </c>
      <c r="F811">
        <v>3</v>
      </c>
      <c r="G811">
        <v>159.76</v>
      </c>
      <c r="H811">
        <v>0.22</v>
      </c>
      <c r="I811" t="s">
        <v>1824</v>
      </c>
      <c r="J811">
        <v>373.83839999999998</v>
      </c>
      <c r="K811">
        <f>IF(J811="",MEDIAN(SalesTbl[Total_Amount]),J811)</f>
        <v>373.83839999999998</v>
      </c>
      <c r="L811">
        <f>IF(H811="",MEDIAN(SalesTbl[Discount]),H811)</f>
        <v>0.22</v>
      </c>
      <c r="M811">
        <f>IF(G811="",MEDIAN(SalesTbl[Unit_Price]),G811)</f>
        <v>159.76</v>
      </c>
      <c r="N811">
        <f>IF(F811="",MEDIAN(SalesTbl[Quantity]),F811)</f>
        <v>3</v>
      </c>
    </row>
    <row r="812" spans="1:14" x14ac:dyDescent="0.3">
      <c r="A812" t="s">
        <v>2636</v>
      </c>
      <c r="B812" s="2">
        <v>45447</v>
      </c>
      <c r="C812" t="s">
        <v>63</v>
      </c>
      <c r="D812" t="s">
        <v>1738</v>
      </c>
      <c r="E812" t="s">
        <v>1782</v>
      </c>
      <c r="F812">
        <v>1</v>
      </c>
      <c r="G812">
        <v>329.94</v>
      </c>
      <c r="H812">
        <v>0.14000000000000001</v>
      </c>
      <c r="I812" t="s">
        <v>1829</v>
      </c>
      <c r="J812">
        <v>283.7484</v>
      </c>
      <c r="K812">
        <f>IF(J812="",MEDIAN(SalesTbl[Total_Amount]),J812)</f>
        <v>283.7484</v>
      </c>
      <c r="L812">
        <f>IF(H812="",MEDIAN(SalesTbl[Discount]),H812)</f>
        <v>0.14000000000000001</v>
      </c>
      <c r="M812">
        <f>IF(G812="",MEDIAN(SalesTbl[Unit_Price]),G812)</f>
        <v>329.94</v>
      </c>
      <c r="N812">
        <f>IF(F812="",MEDIAN(SalesTbl[Quantity]),F812)</f>
        <v>1</v>
      </c>
    </row>
    <row r="813" spans="1:14" x14ac:dyDescent="0.3">
      <c r="A813" t="s">
        <v>2637</v>
      </c>
      <c r="B813" s="2">
        <v>45513</v>
      </c>
      <c r="C813" t="s">
        <v>1446</v>
      </c>
      <c r="D813" t="s">
        <v>1582</v>
      </c>
      <c r="E813" t="s">
        <v>1782</v>
      </c>
      <c r="F813">
        <v>1</v>
      </c>
      <c r="G813">
        <v>234.06</v>
      </c>
      <c r="H813">
        <v>0.11</v>
      </c>
      <c r="I813" t="s">
        <v>1826</v>
      </c>
      <c r="J813">
        <v>208.3134</v>
      </c>
      <c r="K813">
        <f>IF(J813="",MEDIAN(SalesTbl[Total_Amount]),J813)</f>
        <v>208.3134</v>
      </c>
      <c r="L813">
        <f>IF(H813="",MEDIAN(SalesTbl[Discount]),H813)</f>
        <v>0.11</v>
      </c>
      <c r="M813">
        <f>IF(G813="",MEDIAN(SalesTbl[Unit_Price]),G813)</f>
        <v>234.06</v>
      </c>
      <c r="N813">
        <f>IF(F813="",MEDIAN(SalesTbl[Quantity]),F813)</f>
        <v>1</v>
      </c>
    </row>
    <row r="814" spans="1:14" x14ac:dyDescent="0.3">
      <c r="A814" t="s">
        <v>2638</v>
      </c>
      <c r="B814" s="2">
        <v>45486</v>
      </c>
      <c r="C814" t="s">
        <v>740</v>
      </c>
      <c r="D814" t="s">
        <v>1710</v>
      </c>
      <c r="E814" t="s">
        <v>1752</v>
      </c>
      <c r="F814">
        <v>2</v>
      </c>
      <c r="G814">
        <v>773.75</v>
      </c>
      <c r="H814">
        <v>0.16</v>
      </c>
      <c r="I814" t="s">
        <v>1826</v>
      </c>
      <c r="J814">
        <v>1299.9000000000001</v>
      </c>
      <c r="K814">
        <f>IF(J814="",MEDIAN(SalesTbl[Total_Amount]),J814)</f>
        <v>1299.9000000000001</v>
      </c>
      <c r="L814">
        <f>IF(H814="",MEDIAN(SalesTbl[Discount]),H814)</f>
        <v>0.16</v>
      </c>
      <c r="M814">
        <f>IF(G814="",MEDIAN(SalesTbl[Unit_Price]),G814)</f>
        <v>773.75</v>
      </c>
      <c r="N814">
        <f>IF(F814="",MEDIAN(SalesTbl[Quantity]),F814)</f>
        <v>2</v>
      </c>
    </row>
    <row r="815" spans="1:14" x14ac:dyDescent="0.3">
      <c r="A815" t="s">
        <v>2639</v>
      </c>
      <c r="B815" s="2">
        <v>45890</v>
      </c>
      <c r="C815" t="s">
        <v>1050</v>
      </c>
      <c r="D815" t="s">
        <v>1652</v>
      </c>
      <c r="E815" t="s">
        <v>1810</v>
      </c>
      <c r="F815">
        <v>1</v>
      </c>
      <c r="G815">
        <v>73.88</v>
      </c>
      <c r="H815">
        <v>0.04</v>
      </c>
      <c r="I815" t="s">
        <v>1824</v>
      </c>
      <c r="J815">
        <v>70.924799999999991</v>
      </c>
      <c r="K815">
        <f>IF(J815="",MEDIAN(SalesTbl[Total_Amount]),J815)</f>
        <v>70.924799999999991</v>
      </c>
      <c r="L815">
        <f>IF(H815="",MEDIAN(SalesTbl[Discount]),H815)</f>
        <v>0.04</v>
      </c>
      <c r="M815">
        <f>IF(G815="",MEDIAN(SalesTbl[Unit_Price]),G815)</f>
        <v>73.88</v>
      </c>
      <c r="N815">
        <f>IF(F815="",MEDIAN(SalesTbl[Quantity]),F815)</f>
        <v>1</v>
      </c>
    </row>
    <row r="816" spans="1:14" x14ac:dyDescent="0.3">
      <c r="A816" t="s">
        <v>2640</v>
      </c>
      <c r="B816" s="2">
        <v>45876</v>
      </c>
      <c r="C816" t="s">
        <v>911</v>
      </c>
      <c r="D816" t="s">
        <v>1720</v>
      </c>
      <c r="E816" t="s">
        <v>1810</v>
      </c>
      <c r="F816">
        <v>1</v>
      </c>
      <c r="G816">
        <v>859.3</v>
      </c>
      <c r="H816">
        <v>0.16</v>
      </c>
      <c r="I816" t="s">
        <v>1826</v>
      </c>
      <c r="J816">
        <v>721.8119999999999</v>
      </c>
      <c r="K816">
        <f>IF(J816="",MEDIAN(SalesTbl[Total_Amount]),J816)</f>
        <v>721.8119999999999</v>
      </c>
      <c r="L816">
        <f>IF(H816="",MEDIAN(SalesTbl[Discount]),H816)</f>
        <v>0.16</v>
      </c>
      <c r="M816">
        <f>IF(G816="",MEDIAN(SalesTbl[Unit_Price]),G816)</f>
        <v>859.3</v>
      </c>
      <c r="N816">
        <f>IF(F816="",MEDIAN(SalesTbl[Quantity]),F816)</f>
        <v>1</v>
      </c>
    </row>
    <row r="817" spans="1:14" x14ac:dyDescent="0.3">
      <c r="A817" t="s">
        <v>2641</v>
      </c>
      <c r="B817" s="2">
        <v>45398</v>
      </c>
      <c r="C817" t="s">
        <v>244</v>
      </c>
      <c r="D817" t="s">
        <v>1636</v>
      </c>
      <c r="E817" t="s">
        <v>1769</v>
      </c>
      <c r="F817">
        <v>1</v>
      </c>
      <c r="G817">
        <v>34.51</v>
      </c>
      <c r="H817">
        <v>0.04</v>
      </c>
      <c r="I817" t="s">
        <v>1829</v>
      </c>
      <c r="J817">
        <v>33.129600000000003</v>
      </c>
      <c r="K817">
        <f>IF(J817="",MEDIAN(SalesTbl[Total_Amount]),J817)</f>
        <v>33.129600000000003</v>
      </c>
      <c r="L817">
        <f>IF(H817="",MEDIAN(SalesTbl[Discount]),H817)</f>
        <v>0.04</v>
      </c>
      <c r="M817">
        <f>IF(G817="",MEDIAN(SalesTbl[Unit_Price]),G817)</f>
        <v>34.51</v>
      </c>
      <c r="N817">
        <f>IF(F817="",MEDIAN(SalesTbl[Quantity]),F817)</f>
        <v>1</v>
      </c>
    </row>
    <row r="818" spans="1:14" x14ac:dyDescent="0.3">
      <c r="A818" t="s">
        <v>2642</v>
      </c>
      <c r="B818" s="2">
        <v>45390</v>
      </c>
      <c r="C818" t="s">
        <v>387</v>
      </c>
      <c r="D818" t="s">
        <v>1586</v>
      </c>
      <c r="E818" t="s">
        <v>1792</v>
      </c>
      <c r="F818">
        <v>3</v>
      </c>
      <c r="G818">
        <v>663.73</v>
      </c>
      <c r="H818">
        <v>0.06</v>
      </c>
      <c r="I818" t="s">
        <v>1829</v>
      </c>
      <c r="J818">
        <v>1871.7185999999999</v>
      </c>
      <c r="K818">
        <f>IF(J818="",MEDIAN(SalesTbl[Total_Amount]),J818)</f>
        <v>1871.7185999999999</v>
      </c>
      <c r="L818">
        <f>IF(H818="",MEDIAN(SalesTbl[Discount]),H818)</f>
        <v>0.06</v>
      </c>
      <c r="M818">
        <f>IF(G818="",MEDIAN(SalesTbl[Unit_Price]),G818)</f>
        <v>663.73</v>
      </c>
      <c r="N818">
        <f>IF(F818="",MEDIAN(SalesTbl[Quantity]),F818)</f>
        <v>3</v>
      </c>
    </row>
    <row r="819" spans="1:14" x14ac:dyDescent="0.3">
      <c r="A819" t="s">
        <v>2643</v>
      </c>
      <c r="B819" s="2">
        <v>45406</v>
      </c>
      <c r="C819" t="s">
        <v>625</v>
      </c>
      <c r="D819" t="s">
        <v>1704</v>
      </c>
      <c r="E819" t="s">
        <v>1766</v>
      </c>
      <c r="F819">
        <v>3</v>
      </c>
      <c r="G819">
        <v>461.03</v>
      </c>
      <c r="H819">
        <v>0.11</v>
      </c>
      <c r="I819" t="s">
        <v>1826</v>
      </c>
      <c r="J819">
        <v>1230.9501</v>
      </c>
      <c r="K819">
        <f>IF(J819="",MEDIAN(SalesTbl[Total_Amount]),J819)</f>
        <v>1230.9501</v>
      </c>
      <c r="L819">
        <f>IF(H819="",MEDIAN(SalesTbl[Discount]),H819)</f>
        <v>0.11</v>
      </c>
      <c r="M819">
        <f>IF(G819="",MEDIAN(SalesTbl[Unit_Price]),G819)</f>
        <v>461.03</v>
      </c>
      <c r="N819">
        <f>IF(F819="",MEDIAN(SalesTbl[Quantity]),F819)</f>
        <v>3</v>
      </c>
    </row>
    <row r="820" spans="1:14" x14ac:dyDescent="0.3">
      <c r="A820" t="s">
        <v>2644</v>
      </c>
      <c r="B820" s="2">
        <v>45844</v>
      </c>
      <c r="C820" t="s">
        <v>356</v>
      </c>
      <c r="D820" t="s">
        <v>1586</v>
      </c>
      <c r="E820" t="s">
        <v>1799</v>
      </c>
      <c r="F820">
        <v>2</v>
      </c>
      <c r="G820">
        <v>760.14</v>
      </c>
      <c r="H820">
        <v>0.02</v>
      </c>
      <c r="I820" t="s">
        <v>1829</v>
      </c>
      <c r="J820">
        <v>1489.8743999999999</v>
      </c>
      <c r="K820">
        <f>IF(J820="",MEDIAN(SalesTbl[Total_Amount]),J820)</f>
        <v>1489.8743999999999</v>
      </c>
      <c r="L820">
        <f>IF(H820="",MEDIAN(SalesTbl[Discount]),H820)</f>
        <v>0.02</v>
      </c>
      <c r="M820">
        <f>IF(G820="",MEDIAN(SalesTbl[Unit_Price]),G820)</f>
        <v>760.14</v>
      </c>
      <c r="N820">
        <f>IF(F820="",MEDIAN(SalesTbl[Quantity]),F820)</f>
        <v>2</v>
      </c>
    </row>
    <row r="821" spans="1:14" x14ac:dyDescent="0.3">
      <c r="A821" t="s">
        <v>2645</v>
      </c>
      <c r="B821" s="2">
        <v>45697</v>
      </c>
      <c r="C821" t="s">
        <v>996</v>
      </c>
      <c r="D821" t="s">
        <v>1594</v>
      </c>
      <c r="E821" t="s">
        <v>1757</v>
      </c>
      <c r="F821">
        <v>3</v>
      </c>
      <c r="G821">
        <v>688.76</v>
      </c>
      <c r="H821">
        <v>0.12</v>
      </c>
      <c r="I821" t="s">
        <v>1826</v>
      </c>
      <c r="J821">
        <v>1818.3263999999999</v>
      </c>
      <c r="K821">
        <f>IF(J821="",MEDIAN(SalesTbl[Total_Amount]),J821)</f>
        <v>1818.3263999999999</v>
      </c>
      <c r="L821">
        <f>IF(H821="",MEDIAN(SalesTbl[Discount]),H821)</f>
        <v>0.12</v>
      </c>
      <c r="M821">
        <f>IF(G821="",MEDIAN(SalesTbl[Unit_Price]),G821)</f>
        <v>688.76</v>
      </c>
      <c r="N821">
        <f>IF(F821="",MEDIAN(SalesTbl[Quantity]),F821)</f>
        <v>3</v>
      </c>
    </row>
    <row r="822" spans="1:14" x14ac:dyDescent="0.3">
      <c r="A822" t="s">
        <v>2646</v>
      </c>
      <c r="B822" s="2">
        <v>45607</v>
      </c>
      <c r="C822" t="s">
        <v>36</v>
      </c>
      <c r="D822" t="s">
        <v>1634</v>
      </c>
      <c r="E822" t="s">
        <v>1786</v>
      </c>
      <c r="F822">
        <v>2</v>
      </c>
      <c r="G822">
        <v>257.77999999999997</v>
      </c>
      <c r="H822">
        <v>0.05</v>
      </c>
      <c r="I822" t="s">
        <v>1824</v>
      </c>
      <c r="J822">
        <v>489.78199999999993</v>
      </c>
      <c r="K822">
        <f>IF(J822="",MEDIAN(SalesTbl[Total_Amount]),J822)</f>
        <v>489.78199999999993</v>
      </c>
      <c r="L822">
        <f>IF(H822="",MEDIAN(SalesTbl[Discount]),H822)</f>
        <v>0.05</v>
      </c>
      <c r="M822">
        <f>IF(G822="",MEDIAN(SalesTbl[Unit_Price]),G822)</f>
        <v>257.77999999999997</v>
      </c>
      <c r="N822">
        <f>IF(F822="",MEDIAN(SalesTbl[Quantity]),F822)</f>
        <v>2</v>
      </c>
    </row>
    <row r="823" spans="1:14" x14ac:dyDescent="0.3">
      <c r="A823" t="s">
        <v>2647</v>
      </c>
      <c r="B823" s="2">
        <v>45307</v>
      </c>
      <c r="C823" t="s">
        <v>202</v>
      </c>
      <c r="D823" t="s">
        <v>1654</v>
      </c>
      <c r="E823" t="s">
        <v>1779</v>
      </c>
      <c r="F823">
        <v>2</v>
      </c>
      <c r="G823">
        <v>314.29000000000002</v>
      </c>
      <c r="H823">
        <v>0.19</v>
      </c>
      <c r="I823" t="s">
        <v>1829</v>
      </c>
      <c r="J823">
        <v>509.14980000000008</v>
      </c>
      <c r="K823">
        <f>IF(J823="",MEDIAN(SalesTbl[Total_Amount]),J823)</f>
        <v>509.14980000000008</v>
      </c>
      <c r="L823">
        <f>IF(H823="",MEDIAN(SalesTbl[Discount]),H823)</f>
        <v>0.19</v>
      </c>
      <c r="M823">
        <f>IF(G823="",MEDIAN(SalesTbl[Unit_Price]),G823)</f>
        <v>314.29000000000002</v>
      </c>
      <c r="N823">
        <f>IF(F823="",MEDIAN(SalesTbl[Quantity]),F823)</f>
        <v>2</v>
      </c>
    </row>
    <row r="824" spans="1:14" x14ac:dyDescent="0.3">
      <c r="A824" t="s">
        <v>2648</v>
      </c>
      <c r="B824" s="2">
        <v>45520</v>
      </c>
      <c r="C824" t="s">
        <v>71</v>
      </c>
      <c r="D824" t="s">
        <v>1692</v>
      </c>
      <c r="E824" t="s">
        <v>1799</v>
      </c>
      <c r="F824">
        <v>3</v>
      </c>
      <c r="G824">
        <v>336.09</v>
      </c>
      <c r="H824">
        <v>0.01</v>
      </c>
      <c r="I824" t="s">
        <v>1826</v>
      </c>
      <c r="J824">
        <v>998.18729999999994</v>
      </c>
      <c r="K824">
        <f>IF(J824="",MEDIAN(SalesTbl[Total_Amount]),J824)</f>
        <v>998.18729999999994</v>
      </c>
      <c r="L824">
        <f>IF(H824="",MEDIAN(SalesTbl[Discount]),H824)</f>
        <v>0.01</v>
      </c>
      <c r="M824">
        <f>IF(G824="",MEDIAN(SalesTbl[Unit_Price]),G824)</f>
        <v>336.09</v>
      </c>
      <c r="N824">
        <f>IF(F824="",MEDIAN(SalesTbl[Quantity]),F824)</f>
        <v>3</v>
      </c>
    </row>
    <row r="825" spans="1:14" x14ac:dyDescent="0.3">
      <c r="A825" t="s">
        <v>2649</v>
      </c>
      <c r="B825" s="2">
        <v>45933</v>
      </c>
      <c r="C825" t="s">
        <v>1365</v>
      </c>
      <c r="D825" t="s">
        <v>1698</v>
      </c>
      <c r="E825" t="s">
        <v>1807</v>
      </c>
      <c r="F825">
        <v>3</v>
      </c>
      <c r="G825">
        <v>202.07</v>
      </c>
      <c r="H825">
        <v>0.23</v>
      </c>
      <c r="I825" t="s">
        <v>1826</v>
      </c>
      <c r="J825">
        <v>466.78170000000011</v>
      </c>
      <c r="K825">
        <f>IF(J825="",MEDIAN(SalesTbl[Total_Amount]),J825)</f>
        <v>466.78170000000011</v>
      </c>
      <c r="L825">
        <f>IF(H825="",MEDIAN(SalesTbl[Discount]),H825)</f>
        <v>0.23</v>
      </c>
      <c r="M825">
        <f>IF(G825="",MEDIAN(SalesTbl[Unit_Price]),G825)</f>
        <v>202.07</v>
      </c>
      <c r="N825">
        <f>IF(F825="",MEDIAN(SalesTbl[Quantity]),F825)</f>
        <v>3</v>
      </c>
    </row>
    <row r="826" spans="1:14" x14ac:dyDescent="0.3">
      <c r="A826" t="s">
        <v>2650</v>
      </c>
      <c r="B826" s="2">
        <v>45841</v>
      </c>
      <c r="C826" t="s">
        <v>195</v>
      </c>
      <c r="D826" t="s">
        <v>1664</v>
      </c>
      <c r="E826" t="s">
        <v>1807</v>
      </c>
      <c r="F826">
        <v>4</v>
      </c>
      <c r="G826">
        <v>377.26</v>
      </c>
      <c r="H826">
        <v>0.22</v>
      </c>
      <c r="I826" t="s">
        <v>1829</v>
      </c>
      <c r="J826">
        <v>1177.0512000000001</v>
      </c>
      <c r="K826">
        <f>IF(J826="",MEDIAN(SalesTbl[Total_Amount]),J826)</f>
        <v>1177.0512000000001</v>
      </c>
      <c r="L826">
        <f>IF(H826="",MEDIAN(SalesTbl[Discount]),H826)</f>
        <v>0.22</v>
      </c>
      <c r="M826">
        <f>IF(G826="",MEDIAN(SalesTbl[Unit_Price]),G826)</f>
        <v>377.26</v>
      </c>
      <c r="N826">
        <f>IF(F826="",MEDIAN(SalesTbl[Quantity]),F826)</f>
        <v>4</v>
      </c>
    </row>
    <row r="827" spans="1:14" x14ac:dyDescent="0.3">
      <c r="A827" t="s">
        <v>2651</v>
      </c>
      <c r="B827" s="2">
        <v>45877</v>
      </c>
      <c r="C827" t="s">
        <v>1328</v>
      </c>
      <c r="D827" t="s">
        <v>1642</v>
      </c>
      <c r="E827" t="s">
        <v>1813</v>
      </c>
      <c r="F827">
        <v>4</v>
      </c>
      <c r="G827">
        <v>189.07</v>
      </c>
      <c r="H827">
        <v>0.1</v>
      </c>
      <c r="I827" t="s">
        <v>1829</v>
      </c>
      <c r="J827">
        <v>680.65200000000004</v>
      </c>
      <c r="K827">
        <f>IF(J827="",MEDIAN(SalesTbl[Total_Amount]),J827)</f>
        <v>680.65200000000004</v>
      </c>
      <c r="L827">
        <f>IF(H827="",MEDIAN(SalesTbl[Discount]),H827)</f>
        <v>0.1</v>
      </c>
      <c r="M827">
        <f>IF(G827="",MEDIAN(SalesTbl[Unit_Price]),G827)</f>
        <v>189.07</v>
      </c>
      <c r="N827">
        <f>IF(F827="",MEDIAN(SalesTbl[Quantity]),F827)</f>
        <v>4</v>
      </c>
    </row>
    <row r="828" spans="1:14" x14ac:dyDescent="0.3">
      <c r="A828" t="s">
        <v>2652</v>
      </c>
      <c r="B828" s="2">
        <v>45532</v>
      </c>
      <c r="C828" t="s">
        <v>911</v>
      </c>
      <c r="D828" t="s">
        <v>1608</v>
      </c>
      <c r="E828" t="s">
        <v>1769</v>
      </c>
      <c r="F828">
        <v>3</v>
      </c>
      <c r="G828">
        <v>272.27</v>
      </c>
      <c r="H828">
        <v>0.01</v>
      </c>
      <c r="I828" t="s">
        <v>1824</v>
      </c>
      <c r="J828">
        <v>808.64189999999996</v>
      </c>
      <c r="K828">
        <f>IF(J828="",MEDIAN(SalesTbl[Total_Amount]),J828)</f>
        <v>808.64189999999996</v>
      </c>
      <c r="L828">
        <f>IF(H828="",MEDIAN(SalesTbl[Discount]),H828)</f>
        <v>0.01</v>
      </c>
      <c r="M828">
        <f>IF(G828="",MEDIAN(SalesTbl[Unit_Price]),G828)</f>
        <v>272.27</v>
      </c>
      <c r="N828">
        <f>IF(F828="",MEDIAN(SalesTbl[Quantity]),F828)</f>
        <v>3</v>
      </c>
    </row>
    <row r="829" spans="1:14" x14ac:dyDescent="0.3">
      <c r="A829" t="s">
        <v>2653</v>
      </c>
      <c r="B829" s="2">
        <v>45734</v>
      </c>
      <c r="C829" t="s">
        <v>369</v>
      </c>
      <c r="D829" t="s">
        <v>1708</v>
      </c>
      <c r="E829" t="s">
        <v>1786</v>
      </c>
      <c r="F829">
        <v>1</v>
      </c>
      <c r="G829">
        <v>813.87</v>
      </c>
      <c r="H829">
        <v>0.23</v>
      </c>
      <c r="I829" t="s">
        <v>1824</v>
      </c>
      <c r="J829">
        <v>626.67989999999998</v>
      </c>
      <c r="K829">
        <f>IF(J829="",MEDIAN(SalesTbl[Total_Amount]),J829)</f>
        <v>626.67989999999998</v>
      </c>
      <c r="L829">
        <f>IF(H829="",MEDIAN(SalesTbl[Discount]),H829)</f>
        <v>0.23</v>
      </c>
      <c r="M829">
        <f>IF(G829="",MEDIAN(SalesTbl[Unit_Price]),G829)</f>
        <v>813.87</v>
      </c>
      <c r="N829">
        <f>IF(F829="",MEDIAN(SalesTbl[Quantity]),F829)</f>
        <v>1</v>
      </c>
    </row>
    <row r="830" spans="1:14" x14ac:dyDescent="0.3">
      <c r="A830" t="s">
        <v>2654</v>
      </c>
      <c r="B830" s="2">
        <v>45809</v>
      </c>
      <c r="C830" t="s">
        <v>1115</v>
      </c>
      <c r="D830" t="s">
        <v>1604</v>
      </c>
      <c r="E830" t="s">
        <v>1752</v>
      </c>
      <c r="F830">
        <v>1</v>
      </c>
      <c r="G830">
        <v>143.69999999999999</v>
      </c>
      <c r="H830">
        <v>0.19</v>
      </c>
      <c r="I830" t="s">
        <v>1826</v>
      </c>
      <c r="J830">
        <v>116.39700000000001</v>
      </c>
      <c r="K830">
        <f>IF(J830="",MEDIAN(SalesTbl[Total_Amount]),J830)</f>
        <v>116.39700000000001</v>
      </c>
      <c r="L830">
        <f>IF(H830="",MEDIAN(SalesTbl[Discount]),H830)</f>
        <v>0.19</v>
      </c>
      <c r="M830">
        <f>IF(G830="",MEDIAN(SalesTbl[Unit_Price]),G830)</f>
        <v>143.69999999999999</v>
      </c>
      <c r="N830">
        <f>IF(F830="",MEDIAN(SalesTbl[Quantity]),F830)</f>
        <v>1</v>
      </c>
    </row>
    <row r="831" spans="1:14" x14ac:dyDescent="0.3">
      <c r="A831" t="s">
        <v>2655</v>
      </c>
      <c r="B831" s="2">
        <v>45760</v>
      </c>
      <c r="C831" t="s">
        <v>321</v>
      </c>
      <c r="D831" t="s">
        <v>1640</v>
      </c>
      <c r="E831" t="s">
        <v>1757</v>
      </c>
      <c r="F831">
        <v>4</v>
      </c>
      <c r="G831">
        <v>837.34</v>
      </c>
      <c r="H831">
        <v>0.05</v>
      </c>
      <c r="I831" t="s">
        <v>1826</v>
      </c>
      <c r="J831">
        <v>3181.8919999999998</v>
      </c>
      <c r="K831">
        <f>IF(J831="",MEDIAN(SalesTbl[Total_Amount]),J831)</f>
        <v>3181.8919999999998</v>
      </c>
      <c r="L831">
        <f>IF(H831="",MEDIAN(SalesTbl[Discount]),H831)</f>
        <v>0.05</v>
      </c>
      <c r="M831">
        <f>IF(G831="",MEDIAN(SalesTbl[Unit_Price]),G831)</f>
        <v>837.34</v>
      </c>
      <c r="N831">
        <f>IF(F831="",MEDIAN(SalesTbl[Quantity]),F831)</f>
        <v>4</v>
      </c>
    </row>
    <row r="832" spans="1:14" x14ac:dyDescent="0.3">
      <c r="A832" t="s">
        <v>2656</v>
      </c>
      <c r="B832" s="2">
        <v>45456</v>
      </c>
      <c r="C832" t="s">
        <v>899</v>
      </c>
      <c r="D832" t="s">
        <v>1636</v>
      </c>
      <c r="E832" t="s">
        <v>1782</v>
      </c>
      <c r="F832">
        <v>3</v>
      </c>
      <c r="G832">
        <v>961.4</v>
      </c>
      <c r="H832">
        <v>0.02</v>
      </c>
      <c r="I832" t="s">
        <v>1826</v>
      </c>
      <c r="J832">
        <v>2826.5160000000001</v>
      </c>
      <c r="K832">
        <f>IF(J832="",MEDIAN(SalesTbl[Total_Amount]),J832)</f>
        <v>2826.5160000000001</v>
      </c>
      <c r="L832">
        <f>IF(H832="",MEDIAN(SalesTbl[Discount]),H832)</f>
        <v>0.02</v>
      </c>
      <c r="M832">
        <f>IF(G832="",MEDIAN(SalesTbl[Unit_Price]),G832)</f>
        <v>961.4</v>
      </c>
      <c r="N832">
        <f>IF(F832="",MEDIAN(SalesTbl[Quantity]),F832)</f>
        <v>3</v>
      </c>
    </row>
    <row r="833" spans="1:14" x14ac:dyDescent="0.3">
      <c r="A833" t="s">
        <v>2657</v>
      </c>
      <c r="B833" s="2">
        <v>45698</v>
      </c>
      <c r="C833" t="s">
        <v>59</v>
      </c>
      <c r="D833" t="s">
        <v>1696</v>
      </c>
      <c r="E833" t="s">
        <v>1810</v>
      </c>
      <c r="F833">
        <v>4</v>
      </c>
      <c r="G833">
        <v>475.98</v>
      </c>
      <c r="H833">
        <v>0.19</v>
      </c>
      <c r="I833" t="s">
        <v>1826</v>
      </c>
      <c r="J833">
        <v>1542.1751999999999</v>
      </c>
      <c r="K833">
        <f>IF(J833="",MEDIAN(SalesTbl[Total_Amount]),J833)</f>
        <v>1542.1751999999999</v>
      </c>
      <c r="L833">
        <f>IF(H833="",MEDIAN(SalesTbl[Discount]),H833)</f>
        <v>0.19</v>
      </c>
      <c r="M833">
        <f>IF(G833="",MEDIAN(SalesTbl[Unit_Price]),G833)</f>
        <v>475.98</v>
      </c>
      <c r="N833">
        <f>IF(F833="",MEDIAN(SalesTbl[Quantity]),F833)</f>
        <v>4</v>
      </c>
    </row>
    <row r="834" spans="1:14" x14ac:dyDescent="0.3">
      <c r="A834" t="s">
        <v>2658</v>
      </c>
      <c r="B834" s="2">
        <v>45548</v>
      </c>
      <c r="C834" t="s">
        <v>1513</v>
      </c>
      <c r="D834" t="s">
        <v>1624</v>
      </c>
      <c r="E834" t="s">
        <v>1801</v>
      </c>
      <c r="F834">
        <v>4</v>
      </c>
      <c r="G834">
        <v>132.88999999999999</v>
      </c>
      <c r="H834">
        <v>0.12</v>
      </c>
      <c r="I834" t="s">
        <v>1824</v>
      </c>
      <c r="J834">
        <v>467.77280000000002</v>
      </c>
      <c r="K834">
        <f>IF(J834="",MEDIAN(SalesTbl[Total_Amount]),J834)</f>
        <v>467.77280000000002</v>
      </c>
      <c r="L834">
        <f>IF(H834="",MEDIAN(SalesTbl[Discount]),H834)</f>
        <v>0.12</v>
      </c>
      <c r="M834">
        <f>IF(G834="",MEDIAN(SalesTbl[Unit_Price]),G834)</f>
        <v>132.88999999999999</v>
      </c>
      <c r="N834">
        <f>IF(F834="",MEDIAN(SalesTbl[Quantity]),F834)</f>
        <v>4</v>
      </c>
    </row>
    <row r="835" spans="1:14" x14ac:dyDescent="0.3">
      <c r="A835" t="s">
        <v>2659</v>
      </c>
      <c r="B835" s="2">
        <v>45236</v>
      </c>
      <c r="C835" t="s">
        <v>595</v>
      </c>
      <c r="D835" t="s">
        <v>1700</v>
      </c>
      <c r="E835" t="s">
        <v>1799</v>
      </c>
      <c r="F835">
        <v>2</v>
      </c>
      <c r="G835">
        <v>720.32</v>
      </c>
      <c r="H835">
        <v>0.26</v>
      </c>
      <c r="I835" t="s">
        <v>1824</v>
      </c>
      <c r="J835">
        <v>1066.0735999999999</v>
      </c>
      <c r="K835">
        <f>IF(J835="",MEDIAN(SalesTbl[Total_Amount]),J835)</f>
        <v>1066.0735999999999</v>
      </c>
      <c r="L835">
        <f>IF(H835="",MEDIAN(SalesTbl[Discount]),H835)</f>
        <v>0.26</v>
      </c>
      <c r="M835">
        <f>IF(G835="",MEDIAN(SalesTbl[Unit_Price]),G835)</f>
        <v>720.32</v>
      </c>
      <c r="N835">
        <f>IF(F835="",MEDIAN(SalesTbl[Quantity]),F835)</f>
        <v>2</v>
      </c>
    </row>
    <row r="836" spans="1:14" x14ac:dyDescent="0.3">
      <c r="A836" t="s">
        <v>2660</v>
      </c>
      <c r="B836" s="2">
        <v>45310</v>
      </c>
      <c r="C836" t="s">
        <v>1154</v>
      </c>
      <c r="D836" t="s">
        <v>1680</v>
      </c>
      <c r="E836" t="s">
        <v>1810</v>
      </c>
      <c r="F836">
        <v>4</v>
      </c>
      <c r="G836">
        <v>99.92</v>
      </c>
      <c r="H836">
        <v>0.11</v>
      </c>
      <c r="I836" t="s">
        <v>1829</v>
      </c>
      <c r="J836">
        <v>355.71519999999998</v>
      </c>
      <c r="K836">
        <f>IF(J836="",MEDIAN(SalesTbl[Total_Amount]),J836)</f>
        <v>355.71519999999998</v>
      </c>
      <c r="L836">
        <f>IF(H836="",MEDIAN(SalesTbl[Discount]),H836)</f>
        <v>0.11</v>
      </c>
      <c r="M836">
        <f>IF(G836="",MEDIAN(SalesTbl[Unit_Price]),G836)</f>
        <v>99.92</v>
      </c>
      <c r="N836">
        <f>IF(F836="",MEDIAN(SalesTbl[Quantity]),F836)</f>
        <v>4</v>
      </c>
    </row>
    <row r="837" spans="1:14" x14ac:dyDescent="0.3">
      <c r="A837" t="s">
        <v>2661</v>
      </c>
      <c r="B837" s="2">
        <v>45376</v>
      </c>
      <c r="C837" t="s">
        <v>899</v>
      </c>
      <c r="D837" t="s">
        <v>1568</v>
      </c>
      <c r="E837" t="s">
        <v>1766</v>
      </c>
      <c r="F837">
        <v>3</v>
      </c>
      <c r="G837">
        <v>900.63</v>
      </c>
      <c r="H837">
        <v>0.11</v>
      </c>
      <c r="I837" t="s">
        <v>1829</v>
      </c>
      <c r="J837">
        <v>2404.6821</v>
      </c>
      <c r="K837">
        <f>IF(J837="",MEDIAN(SalesTbl[Total_Amount]),J837)</f>
        <v>2404.6821</v>
      </c>
      <c r="L837">
        <f>IF(H837="",MEDIAN(SalesTbl[Discount]),H837)</f>
        <v>0.11</v>
      </c>
      <c r="M837">
        <f>IF(G837="",MEDIAN(SalesTbl[Unit_Price]),G837)</f>
        <v>900.63</v>
      </c>
      <c r="N837">
        <f>IF(F837="",MEDIAN(SalesTbl[Quantity]),F837)</f>
        <v>3</v>
      </c>
    </row>
    <row r="838" spans="1:14" x14ac:dyDescent="0.3">
      <c r="A838" t="s">
        <v>2662</v>
      </c>
      <c r="B838" s="2">
        <v>45914</v>
      </c>
      <c r="C838" t="s">
        <v>999</v>
      </c>
      <c r="D838" t="s">
        <v>1704</v>
      </c>
      <c r="E838" t="s">
        <v>1797</v>
      </c>
      <c r="F838">
        <v>2</v>
      </c>
      <c r="G838">
        <v>838.22</v>
      </c>
      <c r="H838">
        <v>0.3</v>
      </c>
      <c r="I838" t="s">
        <v>1824</v>
      </c>
      <c r="J838">
        <v>1173.508</v>
      </c>
      <c r="K838">
        <f>IF(J838="",MEDIAN(SalesTbl[Total_Amount]),J838)</f>
        <v>1173.508</v>
      </c>
      <c r="L838">
        <f>IF(H838="",MEDIAN(SalesTbl[Discount]),H838)</f>
        <v>0.3</v>
      </c>
      <c r="M838">
        <f>IF(G838="",MEDIAN(SalesTbl[Unit_Price]),G838)</f>
        <v>838.22</v>
      </c>
      <c r="N838">
        <f>IF(F838="",MEDIAN(SalesTbl[Quantity]),F838)</f>
        <v>2</v>
      </c>
    </row>
    <row r="839" spans="1:14" x14ac:dyDescent="0.3">
      <c r="A839" t="s">
        <v>2663</v>
      </c>
      <c r="B839" s="2">
        <v>45336</v>
      </c>
      <c r="C839" t="s">
        <v>295</v>
      </c>
      <c r="D839" t="s">
        <v>1722</v>
      </c>
      <c r="E839" t="s">
        <v>1794</v>
      </c>
      <c r="F839">
        <v>2</v>
      </c>
      <c r="G839">
        <v>816.22</v>
      </c>
      <c r="H839">
        <v>0.27</v>
      </c>
      <c r="I839" t="s">
        <v>1824</v>
      </c>
      <c r="J839">
        <v>1191.6812</v>
      </c>
      <c r="K839">
        <f>IF(J839="",MEDIAN(SalesTbl[Total_Amount]),J839)</f>
        <v>1191.6812</v>
      </c>
      <c r="L839">
        <f>IF(H839="",MEDIAN(SalesTbl[Discount]),H839)</f>
        <v>0.27</v>
      </c>
      <c r="M839">
        <f>IF(G839="",MEDIAN(SalesTbl[Unit_Price]),G839)</f>
        <v>816.22</v>
      </c>
      <c r="N839">
        <f>IF(F839="",MEDIAN(SalesTbl[Quantity]),F839)</f>
        <v>2</v>
      </c>
    </row>
    <row r="840" spans="1:14" x14ac:dyDescent="0.3">
      <c r="A840" t="s">
        <v>2664</v>
      </c>
      <c r="B840" s="2">
        <v>45728</v>
      </c>
      <c r="C840" t="s">
        <v>275</v>
      </c>
      <c r="D840" t="s">
        <v>1670</v>
      </c>
      <c r="E840" t="s">
        <v>1779</v>
      </c>
      <c r="F840">
        <v>2</v>
      </c>
      <c r="G840">
        <v>654.12</v>
      </c>
      <c r="H840">
        <v>0.27</v>
      </c>
      <c r="I840" t="s">
        <v>1826</v>
      </c>
      <c r="J840">
        <v>955.01519999999994</v>
      </c>
      <c r="K840">
        <f>IF(J840="",MEDIAN(SalesTbl[Total_Amount]),J840)</f>
        <v>955.01519999999994</v>
      </c>
      <c r="L840">
        <f>IF(H840="",MEDIAN(SalesTbl[Discount]),H840)</f>
        <v>0.27</v>
      </c>
      <c r="M840">
        <f>IF(G840="",MEDIAN(SalesTbl[Unit_Price]),G840)</f>
        <v>654.12</v>
      </c>
      <c r="N840">
        <f>IF(F840="",MEDIAN(SalesTbl[Quantity]),F840)</f>
        <v>2</v>
      </c>
    </row>
    <row r="841" spans="1:14" x14ac:dyDescent="0.3">
      <c r="A841" t="s">
        <v>2665</v>
      </c>
      <c r="B841" s="2">
        <v>45755</v>
      </c>
      <c r="C841" t="s">
        <v>693</v>
      </c>
      <c r="D841" t="s">
        <v>1616</v>
      </c>
      <c r="E841" t="s">
        <v>1779</v>
      </c>
      <c r="F841">
        <v>4</v>
      </c>
      <c r="G841">
        <v>36.72</v>
      </c>
      <c r="H841">
        <v>7.0000000000000007E-2</v>
      </c>
      <c r="I841" t="s">
        <v>1829</v>
      </c>
      <c r="J841">
        <v>136.5984</v>
      </c>
      <c r="K841">
        <f>IF(J841="",MEDIAN(SalesTbl[Total_Amount]),J841)</f>
        <v>136.5984</v>
      </c>
      <c r="L841">
        <f>IF(H841="",MEDIAN(SalesTbl[Discount]),H841)</f>
        <v>7.0000000000000007E-2</v>
      </c>
      <c r="M841">
        <f>IF(G841="",MEDIAN(SalesTbl[Unit_Price]),G841)</f>
        <v>36.72</v>
      </c>
      <c r="N841">
        <f>IF(F841="",MEDIAN(SalesTbl[Quantity]),F841)</f>
        <v>4</v>
      </c>
    </row>
    <row r="842" spans="1:14" x14ac:dyDescent="0.3">
      <c r="A842" t="s">
        <v>2666</v>
      </c>
      <c r="B842" s="2">
        <v>45695</v>
      </c>
      <c r="C842" t="s">
        <v>381</v>
      </c>
      <c r="D842" t="s">
        <v>1704</v>
      </c>
      <c r="E842" t="s">
        <v>1813</v>
      </c>
      <c r="F842">
        <v>2</v>
      </c>
      <c r="G842">
        <v>705.97</v>
      </c>
      <c r="H842">
        <v>0.1</v>
      </c>
      <c r="I842" t="s">
        <v>1826</v>
      </c>
      <c r="J842">
        <v>1270.7460000000001</v>
      </c>
      <c r="K842">
        <f>IF(J842="",MEDIAN(SalesTbl[Total_Amount]),J842)</f>
        <v>1270.7460000000001</v>
      </c>
      <c r="L842">
        <f>IF(H842="",MEDIAN(SalesTbl[Discount]),H842)</f>
        <v>0.1</v>
      </c>
      <c r="M842">
        <f>IF(G842="",MEDIAN(SalesTbl[Unit_Price]),G842)</f>
        <v>705.97</v>
      </c>
      <c r="N842">
        <f>IF(F842="",MEDIAN(SalesTbl[Quantity]),F842)</f>
        <v>2</v>
      </c>
    </row>
    <row r="843" spans="1:14" x14ac:dyDescent="0.3">
      <c r="A843" t="s">
        <v>2667</v>
      </c>
      <c r="B843" s="2">
        <v>45380</v>
      </c>
      <c r="C843" t="s">
        <v>387</v>
      </c>
      <c r="D843" t="s">
        <v>1628</v>
      </c>
      <c r="E843" t="s">
        <v>1757</v>
      </c>
      <c r="F843">
        <v>2</v>
      </c>
      <c r="G843">
        <v>994.29</v>
      </c>
      <c r="H843">
        <v>0.01</v>
      </c>
      <c r="I843" t="s">
        <v>1826</v>
      </c>
      <c r="J843">
        <v>1968.6941999999999</v>
      </c>
      <c r="K843">
        <f>IF(J843="",MEDIAN(SalesTbl[Total_Amount]),J843)</f>
        <v>1968.6941999999999</v>
      </c>
      <c r="L843">
        <f>IF(H843="",MEDIAN(SalesTbl[Discount]),H843)</f>
        <v>0.01</v>
      </c>
      <c r="M843">
        <f>IF(G843="",MEDIAN(SalesTbl[Unit_Price]),G843)</f>
        <v>994.29</v>
      </c>
      <c r="N843">
        <f>IF(F843="",MEDIAN(SalesTbl[Quantity]),F843)</f>
        <v>2</v>
      </c>
    </row>
    <row r="844" spans="1:14" x14ac:dyDescent="0.3">
      <c r="A844" t="s">
        <v>2668</v>
      </c>
      <c r="B844" s="2">
        <v>45446</v>
      </c>
      <c r="C844" t="s">
        <v>818</v>
      </c>
      <c r="D844" t="s">
        <v>1744</v>
      </c>
      <c r="E844" t="s">
        <v>1769</v>
      </c>
      <c r="F844">
        <v>3</v>
      </c>
      <c r="G844">
        <v>904.19</v>
      </c>
      <c r="H844">
        <v>0.09</v>
      </c>
      <c r="I844" t="s">
        <v>1824</v>
      </c>
      <c r="J844">
        <v>2468.4387000000002</v>
      </c>
      <c r="K844">
        <f>IF(J844="",MEDIAN(SalesTbl[Total_Amount]),J844)</f>
        <v>2468.4387000000002</v>
      </c>
      <c r="L844">
        <f>IF(H844="",MEDIAN(SalesTbl[Discount]),H844)</f>
        <v>0.09</v>
      </c>
      <c r="M844">
        <f>IF(G844="",MEDIAN(SalesTbl[Unit_Price]),G844)</f>
        <v>904.19</v>
      </c>
      <c r="N844">
        <f>IF(F844="",MEDIAN(SalesTbl[Quantity]),F844)</f>
        <v>3</v>
      </c>
    </row>
    <row r="845" spans="1:14" x14ac:dyDescent="0.3">
      <c r="A845" t="s">
        <v>2669</v>
      </c>
      <c r="B845" s="2">
        <v>45525</v>
      </c>
      <c r="C845" t="s">
        <v>449</v>
      </c>
      <c r="D845" t="s">
        <v>1590</v>
      </c>
      <c r="E845" t="s">
        <v>1782</v>
      </c>
      <c r="F845">
        <v>1</v>
      </c>
      <c r="G845">
        <v>66.22</v>
      </c>
      <c r="H845">
        <v>0.02</v>
      </c>
      <c r="I845" t="s">
        <v>1824</v>
      </c>
      <c r="J845">
        <v>64.895600000000002</v>
      </c>
      <c r="K845">
        <f>IF(J845="",MEDIAN(SalesTbl[Total_Amount]),J845)</f>
        <v>64.895600000000002</v>
      </c>
      <c r="L845">
        <f>IF(H845="",MEDIAN(SalesTbl[Discount]),H845)</f>
        <v>0.02</v>
      </c>
      <c r="M845">
        <f>IF(G845="",MEDIAN(SalesTbl[Unit_Price]),G845)</f>
        <v>66.22</v>
      </c>
      <c r="N845">
        <f>IF(F845="",MEDIAN(SalesTbl[Quantity]),F845)</f>
        <v>1</v>
      </c>
    </row>
    <row r="846" spans="1:14" x14ac:dyDescent="0.3">
      <c r="A846" t="s">
        <v>2670</v>
      </c>
      <c r="B846" s="2">
        <v>45527</v>
      </c>
      <c r="C846" t="s">
        <v>1411</v>
      </c>
      <c r="D846" t="s">
        <v>1676</v>
      </c>
      <c r="E846" t="s">
        <v>1799</v>
      </c>
      <c r="F846">
        <v>2</v>
      </c>
      <c r="G846">
        <v>891.8</v>
      </c>
      <c r="H846">
        <v>0.28999999999999998</v>
      </c>
      <c r="I846" t="s">
        <v>1829</v>
      </c>
      <c r="J846">
        <v>1266.356</v>
      </c>
      <c r="K846">
        <f>IF(J846="",MEDIAN(SalesTbl[Total_Amount]),J846)</f>
        <v>1266.356</v>
      </c>
      <c r="L846">
        <f>IF(H846="",MEDIAN(SalesTbl[Discount]),H846)</f>
        <v>0.28999999999999998</v>
      </c>
      <c r="M846">
        <f>IF(G846="",MEDIAN(SalesTbl[Unit_Price]),G846)</f>
        <v>891.8</v>
      </c>
      <c r="N846">
        <f>IF(F846="",MEDIAN(SalesTbl[Quantity]),F846)</f>
        <v>2</v>
      </c>
    </row>
    <row r="847" spans="1:14" x14ac:dyDescent="0.3">
      <c r="A847" t="s">
        <v>2671</v>
      </c>
      <c r="B847" s="2">
        <v>45265</v>
      </c>
      <c r="C847" t="s">
        <v>1005</v>
      </c>
      <c r="D847" t="s">
        <v>1690</v>
      </c>
      <c r="E847" t="s">
        <v>1804</v>
      </c>
      <c r="F847">
        <v>3</v>
      </c>
      <c r="G847">
        <v>575.24</v>
      </c>
      <c r="H847">
        <v>0.12</v>
      </c>
      <c r="I847" t="s">
        <v>1829</v>
      </c>
      <c r="J847">
        <v>1518.6335999999999</v>
      </c>
      <c r="K847">
        <f>IF(J847="",MEDIAN(SalesTbl[Total_Amount]),J847)</f>
        <v>1518.6335999999999</v>
      </c>
      <c r="L847">
        <f>IF(H847="",MEDIAN(SalesTbl[Discount]),H847)</f>
        <v>0.12</v>
      </c>
      <c r="M847">
        <f>IF(G847="",MEDIAN(SalesTbl[Unit_Price]),G847)</f>
        <v>575.24</v>
      </c>
      <c r="N847">
        <f>IF(F847="",MEDIAN(SalesTbl[Quantity]),F847)</f>
        <v>3</v>
      </c>
    </row>
    <row r="848" spans="1:14" x14ac:dyDescent="0.3">
      <c r="A848" t="s">
        <v>2672</v>
      </c>
      <c r="B848" s="2">
        <v>45936</v>
      </c>
      <c r="C848" t="s">
        <v>1452</v>
      </c>
      <c r="D848" t="s">
        <v>1553</v>
      </c>
      <c r="E848" t="s">
        <v>1792</v>
      </c>
      <c r="F848">
        <v>1</v>
      </c>
      <c r="G848">
        <v>769.4</v>
      </c>
      <c r="H848">
        <v>0.16</v>
      </c>
      <c r="I848" t="s">
        <v>1824</v>
      </c>
      <c r="J848">
        <v>646.29599999999994</v>
      </c>
      <c r="K848">
        <f>IF(J848="",MEDIAN(SalesTbl[Total_Amount]),J848)</f>
        <v>646.29599999999994</v>
      </c>
      <c r="L848">
        <f>IF(H848="",MEDIAN(SalesTbl[Discount]),H848)</f>
        <v>0.16</v>
      </c>
      <c r="M848">
        <f>IF(G848="",MEDIAN(SalesTbl[Unit_Price]),G848)</f>
        <v>769.4</v>
      </c>
      <c r="N848">
        <f>IF(F848="",MEDIAN(SalesTbl[Quantity]),F848)</f>
        <v>1</v>
      </c>
    </row>
    <row r="849" spans="1:14" x14ac:dyDescent="0.3">
      <c r="A849" t="s">
        <v>2673</v>
      </c>
      <c r="B849" s="2">
        <v>45242</v>
      </c>
      <c r="C849" t="s">
        <v>687</v>
      </c>
      <c r="D849" t="s">
        <v>1553</v>
      </c>
      <c r="E849" t="s">
        <v>1807</v>
      </c>
      <c r="F849">
        <v>1</v>
      </c>
      <c r="G849">
        <v>227.28</v>
      </c>
      <c r="H849">
        <v>0.13</v>
      </c>
      <c r="I849" t="s">
        <v>1829</v>
      </c>
      <c r="J849">
        <v>197.7336</v>
      </c>
      <c r="K849">
        <f>IF(J849="",MEDIAN(SalesTbl[Total_Amount]),J849)</f>
        <v>197.7336</v>
      </c>
      <c r="L849">
        <f>IF(H849="",MEDIAN(SalesTbl[Discount]),H849)</f>
        <v>0.13</v>
      </c>
      <c r="M849">
        <f>IF(G849="",MEDIAN(SalesTbl[Unit_Price]),G849)</f>
        <v>227.28</v>
      </c>
      <c r="N849">
        <f>IF(F849="",MEDIAN(SalesTbl[Quantity]),F849)</f>
        <v>1</v>
      </c>
    </row>
    <row r="850" spans="1:14" x14ac:dyDescent="0.3">
      <c r="A850" t="s">
        <v>2674</v>
      </c>
      <c r="B850" s="2">
        <v>45437</v>
      </c>
      <c r="C850" t="s">
        <v>1527</v>
      </c>
      <c r="D850" t="s">
        <v>1549</v>
      </c>
      <c r="E850" t="s">
        <v>1807</v>
      </c>
      <c r="F850">
        <v>4</v>
      </c>
      <c r="G850">
        <v>127.58</v>
      </c>
      <c r="H850">
        <v>0.15</v>
      </c>
      <c r="I850" t="s">
        <v>1824</v>
      </c>
      <c r="J850">
        <v>433.77199999999999</v>
      </c>
      <c r="K850">
        <f>IF(J850="",MEDIAN(SalesTbl[Total_Amount]),J850)</f>
        <v>433.77199999999999</v>
      </c>
      <c r="L850">
        <f>IF(H850="",MEDIAN(SalesTbl[Discount]),H850)</f>
        <v>0.15</v>
      </c>
      <c r="M850">
        <f>IF(G850="",MEDIAN(SalesTbl[Unit_Price]),G850)</f>
        <v>127.58</v>
      </c>
      <c r="N850">
        <f>IF(F850="",MEDIAN(SalesTbl[Quantity]),F850)</f>
        <v>4</v>
      </c>
    </row>
    <row r="851" spans="1:14" x14ac:dyDescent="0.3">
      <c r="A851" t="s">
        <v>2675</v>
      </c>
      <c r="B851" s="2">
        <v>45627</v>
      </c>
      <c r="C851" t="s">
        <v>752</v>
      </c>
      <c r="D851" t="s">
        <v>1636</v>
      </c>
      <c r="E851" t="s">
        <v>1766</v>
      </c>
      <c r="F851">
        <v>1</v>
      </c>
      <c r="G851">
        <v>793.21</v>
      </c>
      <c r="H851">
        <v>0.09</v>
      </c>
      <c r="I851" t="s">
        <v>1824</v>
      </c>
      <c r="J851">
        <v>721.8211</v>
      </c>
      <c r="K851">
        <f>IF(J851="",MEDIAN(SalesTbl[Total_Amount]),J851)</f>
        <v>721.8211</v>
      </c>
      <c r="L851">
        <f>IF(H851="",MEDIAN(SalesTbl[Discount]),H851)</f>
        <v>0.09</v>
      </c>
      <c r="M851">
        <f>IF(G851="",MEDIAN(SalesTbl[Unit_Price]),G851)</f>
        <v>793.21</v>
      </c>
      <c r="N851">
        <f>IF(F851="",MEDIAN(SalesTbl[Quantity]),F851)</f>
        <v>1</v>
      </c>
    </row>
    <row r="852" spans="1:14" x14ac:dyDescent="0.3">
      <c r="A852" t="s">
        <v>2676</v>
      </c>
      <c r="B852" s="2">
        <v>45678</v>
      </c>
      <c r="C852" t="s">
        <v>372</v>
      </c>
      <c r="D852" t="s">
        <v>1606</v>
      </c>
      <c r="E852" t="s">
        <v>1804</v>
      </c>
      <c r="F852">
        <v>1</v>
      </c>
      <c r="G852">
        <v>850.06</v>
      </c>
      <c r="H852">
        <v>0.28999999999999998</v>
      </c>
      <c r="I852" t="s">
        <v>1826</v>
      </c>
      <c r="J852">
        <v>603.54259999999988</v>
      </c>
      <c r="K852">
        <f>IF(J852="",MEDIAN(SalesTbl[Total_Amount]),J852)</f>
        <v>603.54259999999988</v>
      </c>
      <c r="L852">
        <f>IF(H852="",MEDIAN(SalesTbl[Discount]),H852)</f>
        <v>0.28999999999999998</v>
      </c>
      <c r="M852">
        <f>IF(G852="",MEDIAN(SalesTbl[Unit_Price]),G852)</f>
        <v>850.06</v>
      </c>
      <c r="N852">
        <f>IF(F852="",MEDIAN(SalesTbl[Quantity]),F852)</f>
        <v>1</v>
      </c>
    </row>
    <row r="853" spans="1:14" x14ac:dyDescent="0.3">
      <c r="A853" t="s">
        <v>2677</v>
      </c>
      <c r="B853" s="2">
        <v>45484</v>
      </c>
      <c r="C853" t="s">
        <v>1008</v>
      </c>
      <c r="D853" t="s">
        <v>1580</v>
      </c>
      <c r="E853" t="s">
        <v>1804</v>
      </c>
      <c r="F853">
        <v>2</v>
      </c>
      <c r="G853">
        <v>753.92</v>
      </c>
      <c r="H853">
        <v>0.17</v>
      </c>
      <c r="I853" t="s">
        <v>1826</v>
      </c>
      <c r="J853">
        <v>1251.5072</v>
      </c>
      <c r="K853">
        <f>IF(J853="",MEDIAN(SalesTbl[Total_Amount]),J853)</f>
        <v>1251.5072</v>
      </c>
      <c r="L853">
        <f>IF(H853="",MEDIAN(SalesTbl[Discount]),H853)</f>
        <v>0.17</v>
      </c>
      <c r="M853">
        <f>IF(G853="",MEDIAN(SalesTbl[Unit_Price]),G853)</f>
        <v>753.92</v>
      </c>
      <c r="N853">
        <f>IF(F853="",MEDIAN(SalesTbl[Quantity]),F853)</f>
        <v>2</v>
      </c>
    </row>
    <row r="854" spans="1:14" x14ac:dyDescent="0.3">
      <c r="A854" t="s">
        <v>2678</v>
      </c>
      <c r="B854" s="2">
        <v>45700</v>
      </c>
      <c r="C854" t="s">
        <v>827</v>
      </c>
      <c r="D854" t="s">
        <v>1553</v>
      </c>
      <c r="E854" t="s">
        <v>1797</v>
      </c>
      <c r="F854">
        <v>3</v>
      </c>
      <c r="G854">
        <v>408.99</v>
      </c>
      <c r="H854">
        <v>0.27</v>
      </c>
      <c r="I854" t="s">
        <v>1826</v>
      </c>
      <c r="J854">
        <v>895.68809999999996</v>
      </c>
      <c r="K854">
        <f>IF(J854="",MEDIAN(SalesTbl[Total_Amount]),J854)</f>
        <v>895.68809999999996</v>
      </c>
      <c r="L854">
        <f>IF(H854="",MEDIAN(SalesTbl[Discount]),H854)</f>
        <v>0.27</v>
      </c>
      <c r="M854">
        <f>IF(G854="",MEDIAN(SalesTbl[Unit_Price]),G854)</f>
        <v>408.99</v>
      </c>
      <c r="N854">
        <f>IF(F854="",MEDIAN(SalesTbl[Quantity]),F854)</f>
        <v>3</v>
      </c>
    </row>
    <row r="855" spans="1:14" x14ac:dyDescent="0.3">
      <c r="A855" t="s">
        <v>2679</v>
      </c>
      <c r="B855" s="2">
        <v>45873</v>
      </c>
      <c r="C855" t="s">
        <v>1266</v>
      </c>
      <c r="D855" t="s">
        <v>1662</v>
      </c>
      <c r="E855" t="s">
        <v>1773</v>
      </c>
      <c r="F855">
        <v>3</v>
      </c>
      <c r="G855">
        <v>404.5</v>
      </c>
      <c r="H855">
        <v>0.22</v>
      </c>
      <c r="I855" t="s">
        <v>1826</v>
      </c>
      <c r="J855">
        <v>946.53000000000009</v>
      </c>
      <c r="K855">
        <f>IF(J855="",MEDIAN(SalesTbl[Total_Amount]),J855)</f>
        <v>946.53000000000009</v>
      </c>
      <c r="L855">
        <f>IF(H855="",MEDIAN(SalesTbl[Discount]),H855)</f>
        <v>0.22</v>
      </c>
      <c r="M855">
        <f>IF(G855="",MEDIAN(SalesTbl[Unit_Price]),G855)</f>
        <v>404.5</v>
      </c>
      <c r="N855">
        <f>IF(F855="",MEDIAN(SalesTbl[Quantity]),F855)</f>
        <v>3</v>
      </c>
    </row>
    <row r="856" spans="1:14" x14ac:dyDescent="0.3">
      <c r="A856" t="s">
        <v>2680</v>
      </c>
      <c r="B856" s="2">
        <v>45860</v>
      </c>
      <c r="C856" t="s">
        <v>1136</v>
      </c>
      <c r="D856" t="s">
        <v>1626</v>
      </c>
      <c r="E856" t="s">
        <v>1766</v>
      </c>
      <c r="F856">
        <v>3</v>
      </c>
      <c r="G856">
        <v>717.81</v>
      </c>
      <c r="H856">
        <v>0.17</v>
      </c>
      <c r="I856" t="s">
        <v>1829</v>
      </c>
      <c r="J856">
        <v>1787.3469</v>
      </c>
      <c r="K856">
        <f>IF(J856="",MEDIAN(SalesTbl[Total_Amount]),J856)</f>
        <v>1787.3469</v>
      </c>
      <c r="L856">
        <f>IF(H856="",MEDIAN(SalesTbl[Discount]),H856)</f>
        <v>0.17</v>
      </c>
      <c r="M856">
        <f>IF(G856="",MEDIAN(SalesTbl[Unit_Price]),G856)</f>
        <v>717.81</v>
      </c>
      <c r="N856">
        <f>IF(F856="",MEDIAN(SalesTbl[Quantity]),F856)</f>
        <v>3</v>
      </c>
    </row>
    <row r="857" spans="1:14" x14ac:dyDescent="0.3">
      <c r="A857" t="s">
        <v>2681</v>
      </c>
      <c r="B857" s="2">
        <v>45235</v>
      </c>
      <c r="C857" t="s">
        <v>284</v>
      </c>
      <c r="D857" t="s">
        <v>1716</v>
      </c>
      <c r="E857" t="s">
        <v>1757</v>
      </c>
      <c r="F857">
        <v>3</v>
      </c>
      <c r="G857">
        <v>204.77</v>
      </c>
      <c r="H857">
        <v>0.14000000000000001</v>
      </c>
      <c r="I857" t="s">
        <v>1824</v>
      </c>
      <c r="J857">
        <v>528.3066</v>
      </c>
      <c r="K857">
        <f>IF(J857="",MEDIAN(SalesTbl[Total_Amount]),J857)</f>
        <v>528.3066</v>
      </c>
      <c r="L857">
        <f>IF(H857="",MEDIAN(SalesTbl[Discount]),H857)</f>
        <v>0.14000000000000001</v>
      </c>
      <c r="M857">
        <f>IF(G857="",MEDIAN(SalesTbl[Unit_Price]),G857)</f>
        <v>204.77</v>
      </c>
      <c r="N857">
        <f>IF(F857="",MEDIAN(SalesTbl[Quantity]),F857)</f>
        <v>3</v>
      </c>
    </row>
    <row r="858" spans="1:14" x14ac:dyDescent="0.3">
      <c r="A858" t="s">
        <v>2682</v>
      </c>
      <c r="B858" s="2">
        <v>45874</v>
      </c>
      <c r="C858" t="s">
        <v>1289</v>
      </c>
      <c r="D858" t="s">
        <v>1644</v>
      </c>
      <c r="E858" t="s">
        <v>1810</v>
      </c>
      <c r="F858">
        <v>4</v>
      </c>
      <c r="G858">
        <v>106.23</v>
      </c>
      <c r="H858">
        <v>0.28000000000000003</v>
      </c>
      <c r="I858" t="s">
        <v>1829</v>
      </c>
      <c r="J858">
        <v>305.94240000000002</v>
      </c>
      <c r="K858">
        <f>IF(J858="",MEDIAN(SalesTbl[Total_Amount]),J858)</f>
        <v>305.94240000000002</v>
      </c>
      <c r="L858">
        <f>IF(H858="",MEDIAN(SalesTbl[Discount]),H858)</f>
        <v>0.28000000000000003</v>
      </c>
      <c r="M858">
        <f>IF(G858="",MEDIAN(SalesTbl[Unit_Price]),G858)</f>
        <v>106.23</v>
      </c>
      <c r="N858">
        <f>IF(F858="",MEDIAN(SalesTbl[Quantity]),F858)</f>
        <v>4</v>
      </c>
    </row>
    <row r="859" spans="1:14" x14ac:dyDescent="0.3">
      <c r="A859" t="s">
        <v>2683</v>
      </c>
      <c r="B859" s="2">
        <v>45769</v>
      </c>
      <c r="C859" t="s">
        <v>990</v>
      </c>
      <c r="D859" t="s">
        <v>1716</v>
      </c>
      <c r="E859" t="s">
        <v>1801</v>
      </c>
      <c r="F859">
        <v>1</v>
      </c>
      <c r="G859">
        <v>907.97</v>
      </c>
      <c r="H859">
        <v>0.26</v>
      </c>
      <c r="I859" t="s">
        <v>1829</v>
      </c>
      <c r="J859">
        <v>671.89779999999996</v>
      </c>
      <c r="K859">
        <f>IF(J859="",MEDIAN(SalesTbl[Total_Amount]),J859)</f>
        <v>671.89779999999996</v>
      </c>
      <c r="L859">
        <f>IF(H859="",MEDIAN(SalesTbl[Discount]),H859)</f>
        <v>0.26</v>
      </c>
      <c r="M859">
        <f>IF(G859="",MEDIAN(SalesTbl[Unit_Price]),G859)</f>
        <v>907.97</v>
      </c>
      <c r="N859">
        <f>IF(F859="",MEDIAN(SalesTbl[Quantity]),F859)</f>
        <v>1</v>
      </c>
    </row>
    <row r="860" spans="1:14" x14ac:dyDescent="0.3">
      <c r="A860" t="s">
        <v>2684</v>
      </c>
      <c r="B860" s="2">
        <v>45619</v>
      </c>
      <c r="C860" t="s">
        <v>1121</v>
      </c>
      <c r="D860" t="s">
        <v>1588</v>
      </c>
      <c r="E860" t="s">
        <v>1794</v>
      </c>
      <c r="F860">
        <v>1</v>
      </c>
      <c r="G860">
        <v>99.35</v>
      </c>
      <c r="H860">
        <v>0.08</v>
      </c>
      <c r="I860" t="s">
        <v>1829</v>
      </c>
      <c r="J860">
        <v>91.402000000000001</v>
      </c>
      <c r="K860">
        <f>IF(J860="",MEDIAN(SalesTbl[Total_Amount]),J860)</f>
        <v>91.402000000000001</v>
      </c>
      <c r="L860">
        <f>IF(H860="",MEDIAN(SalesTbl[Discount]),H860)</f>
        <v>0.08</v>
      </c>
      <c r="M860">
        <f>IF(G860="",MEDIAN(SalesTbl[Unit_Price]),G860)</f>
        <v>99.35</v>
      </c>
      <c r="N860">
        <f>IF(F860="",MEDIAN(SalesTbl[Quantity]),F860)</f>
        <v>1</v>
      </c>
    </row>
    <row r="861" spans="1:14" x14ac:dyDescent="0.3">
      <c r="A861" t="s">
        <v>2685</v>
      </c>
      <c r="B861" s="2">
        <v>45614</v>
      </c>
      <c r="C861" t="s">
        <v>461</v>
      </c>
      <c r="D861" t="s">
        <v>1543</v>
      </c>
      <c r="E861" t="s">
        <v>1766</v>
      </c>
      <c r="F861">
        <v>2</v>
      </c>
      <c r="G861">
        <v>374.42</v>
      </c>
      <c r="H861">
        <v>0.21</v>
      </c>
      <c r="I861" t="s">
        <v>1829</v>
      </c>
      <c r="J861">
        <v>591.58360000000005</v>
      </c>
      <c r="K861">
        <f>IF(J861="",MEDIAN(SalesTbl[Total_Amount]),J861)</f>
        <v>591.58360000000005</v>
      </c>
      <c r="L861">
        <f>IF(H861="",MEDIAN(SalesTbl[Discount]),H861)</f>
        <v>0.21</v>
      </c>
      <c r="M861">
        <f>IF(G861="",MEDIAN(SalesTbl[Unit_Price]),G861)</f>
        <v>374.42</v>
      </c>
      <c r="N861">
        <f>IF(F861="",MEDIAN(SalesTbl[Quantity]),F861)</f>
        <v>2</v>
      </c>
    </row>
    <row r="862" spans="1:14" x14ac:dyDescent="0.3">
      <c r="A862" t="s">
        <v>2686</v>
      </c>
      <c r="B862" s="2">
        <v>45691</v>
      </c>
      <c r="C862" t="s">
        <v>221</v>
      </c>
      <c r="D862" t="s">
        <v>1718</v>
      </c>
      <c r="E862" t="s">
        <v>1757</v>
      </c>
      <c r="F862">
        <v>1</v>
      </c>
      <c r="G862">
        <v>784.46</v>
      </c>
      <c r="H862">
        <v>0.14000000000000001</v>
      </c>
      <c r="I862" t="s">
        <v>1829</v>
      </c>
      <c r="J862">
        <v>674.63560000000007</v>
      </c>
      <c r="K862">
        <f>IF(J862="",MEDIAN(SalesTbl[Total_Amount]),J862)</f>
        <v>674.63560000000007</v>
      </c>
      <c r="L862">
        <f>IF(H862="",MEDIAN(SalesTbl[Discount]),H862)</f>
        <v>0.14000000000000001</v>
      </c>
      <c r="M862">
        <f>IF(G862="",MEDIAN(SalesTbl[Unit_Price]),G862)</f>
        <v>784.46</v>
      </c>
      <c r="N862">
        <f>IF(F862="",MEDIAN(SalesTbl[Quantity]),F862)</f>
        <v>1</v>
      </c>
    </row>
    <row r="863" spans="1:14" x14ac:dyDescent="0.3">
      <c r="A863" t="s">
        <v>2687</v>
      </c>
      <c r="B863" s="2">
        <v>45608</v>
      </c>
      <c r="C863" t="s">
        <v>1187</v>
      </c>
      <c r="D863" t="s">
        <v>1578</v>
      </c>
      <c r="E863" t="s">
        <v>1766</v>
      </c>
      <c r="F863">
        <v>4</v>
      </c>
      <c r="G863">
        <v>243.92</v>
      </c>
      <c r="H863">
        <v>0.02</v>
      </c>
      <c r="I863" t="s">
        <v>1826</v>
      </c>
      <c r="J863">
        <v>956.16639999999995</v>
      </c>
      <c r="K863">
        <f>IF(J863="",MEDIAN(SalesTbl[Total_Amount]),J863)</f>
        <v>956.16639999999995</v>
      </c>
      <c r="L863">
        <f>IF(H863="",MEDIAN(SalesTbl[Discount]),H863)</f>
        <v>0.02</v>
      </c>
      <c r="M863">
        <f>IF(G863="",MEDIAN(SalesTbl[Unit_Price]),G863)</f>
        <v>243.92</v>
      </c>
      <c r="N863">
        <f>IF(F863="",MEDIAN(SalesTbl[Quantity]),F863)</f>
        <v>4</v>
      </c>
    </row>
    <row r="864" spans="1:14" x14ac:dyDescent="0.3">
      <c r="A864" t="s">
        <v>2688</v>
      </c>
      <c r="B864" s="2">
        <v>45412</v>
      </c>
      <c r="C864" t="s">
        <v>896</v>
      </c>
      <c r="D864" t="s">
        <v>1648</v>
      </c>
      <c r="E864" t="s">
        <v>1757</v>
      </c>
      <c r="F864">
        <v>3</v>
      </c>
      <c r="G864">
        <v>326.2</v>
      </c>
      <c r="H864">
        <v>0.22</v>
      </c>
      <c r="I864" t="s">
        <v>1829</v>
      </c>
      <c r="J864">
        <v>763.30799999999999</v>
      </c>
      <c r="K864">
        <f>IF(J864="",MEDIAN(SalesTbl[Total_Amount]),J864)</f>
        <v>763.30799999999999</v>
      </c>
      <c r="L864">
        <f>IF(H864="",MEDIAN(SalesTbl[Discount]),H864)</f>
        <v>0.22</v>
      </c>
      <c r="M864">
        <f>IF(G864="",MEDIAN(SalesTbl[Unit_Price]),G864)</f>
        <v>326.2</v>
      </c>
      <c r="N864">
        <f>IF(F864="",MEDIAN(SalesTbl[Quantity]),F864)</f>
        <v>3</v>
      </c>
    </row>
    <row r="865" spans="1:14" x14ac:dyDescent="0.3">
      <c r="A865" t="s">
        <v>2689</v>
      </c>
      <c r="B865" s="2">
        <v>45767</v>
      </c>
      <c r="C865" t="s">
        <v>663</v>
      </c>
      <c r="D865" t="s">
        <v>1670</v>
      </c>
      <c r="E865" t="s">
        <v>1789</v>
      </c>
      <c r="F865">
        <v>3</v>
      </c>
      <c r="G865">
        <v>808.87</v>
      </c>
      <c r="H865">
        <v>0.12</v>
      </c>
      <c r="I865" t="s">
        <v>1829</v>
      </c>
      <c r="J865">
        <v>2135.4168</v>
      </c>
      <c r="K865">
        <f>IF(J865="",MEDIAN(SalesTbl[Total_Amount]),J865)</f>
        <v>2135.4168</v>
      </c>
      <c r="L865">
        <f>IF(H865="",MEDIAN(SalesTbl[Discount]),H865)</f>
        <v>0.12</v>
      </c>
      <c r="M865">
        <f>IF(G865="",MEDIAN(SalesTbl[Unit_Price]),G865)</f>
        <v>808.87</v>
      </c>
      <c r="N865">
        <f>IF(F865="",MEDIAN(SalesTbl[Quantity]),F865)</f>
        <v>3</v>
      </c>
    </row>
    <row r="866" spans="1:14" x14ac:dyDescent="0.3">
      <c r="A866" t="s">
        <v>2690</v>
      </c>
      <c r="B866" s="2">
        <v>45428</v>
      </c>
      <c r="C866" t="s">
        <v>1092</v>
      </c>
      <c r="D866" t="s">
        <v>1610</v>
      </c>
      <c r="E866" t="s">
        <v>1761</v>
      </c>
      <c r="F866">
        <v>3</v>
      </c>
      <c r="G866">
        <v>826.15</v>
      </c>
      <c r="H866">
        <v>0</v>
      </c>
      <c r="I866" t="s">
        <v>1826</v>
      </c>
      <c r="J866">
        <v>2478.4499999999998</v>
      </c>
      <c r="K866">
        <f>IF(J866="",MEDIAN(SalesTbl[Total_Amount]),J866)</f>
        <v>2478.4499999999998</v>
      </c>
      <c r="L866">
        <f>IF(H866="",MEDIAN(SalesTbl[Discount]),H866)</f>
        <v>0</v>
      </c>
      <c r="M866">
        <f>IF(G866="",MEDIAN(SalesTbl[Unit_Price]),G866)</f>
        <v>826.15</v>
      </c>
      <c r="N866">
        <f>IF(F866="",MEDIAN(SalesTbl[Quantity]),F866)</f>
        <v>3</v>
      </c>
    </row>
    <row r="867" spans="1:14" x14ac:dyDescent="0.3">
      <c r="A867" t="s">
        <v>2691</v>
      </c>
      <c r="B867" s="2">
        <v>45770</v>
      </c>
      <c r="C867" t="s">
        <v>794</v>
      </c>
      <c r="D867" t="s">
        <v>1694</v>
      </c>
      <c r="E867" t="s">
        <v>1773</v>
      </c>
      <c r="F867">
        <v>2</v>
      </c>
      <c r="G867">
        <v>644</v>
      </c>
      <c r="H867">
        <v>0.04</v>
      </c>
      <c r="I867" t="s">
        <v>1826</v>
      </c>
      <c r="J867">
        <v>1236.48</v>
      </c>
      <c r="K867">
        <f>IF(J867="",MEDIAN(SalesTbl[Total_Amount]),J867)</f>
        <v>1236.48</v>
      </c>
      <c r="L867">
        <f>IF(H867="",MEDIAN(SalesTbl[Discount]),H867)</f>
        <v>0.04</v>
      </c>
      <c r="M867">
        <f>IF(G867="",MEDIAN(SalesTbl[Unit_Price]),G867)</f>
        <v>644</v>
      </c>
      <c r="N867">
        <f>IF(F867="",MEDIAN(SalesTbl[Quantity]),F867)</f>
        <v>2</v>
      </c>
    </row>
    <row r="868" spans="1:14" x14ac:dyDescent="0.3">
      <c r="A868" t="s">
        <v>2692</v>
      </c>
      <c r="B868" s="2">
        <v>45571</v>
      </c>
      <c r="C868" t="s">
        <v>1446</v>
      </c>
      <c r="D868" t="s">
        <v>1722</v>
      </c>
      <c r="E868" t="s">
        <v>1761</v>
      </c>
      <c r="F868">
        <v>2</v>
      </c>
      <c r="G868">
        <v>121.52</v>
      </c>
      <c r="H868">
        <v>0.18</v>
      </c>
      <c r="I868" t="s">
        <v>1829</v>
      </c>
      <c r="J868">
        <v>199.2928</v>
      </c>
      <c r="K868">
        <f>IF(J868="",MEDIAN(SalesTbl[Total_Amount]),J868)</f>
        <v>199.2928</v>
      </c>
      <c r="L868">
        <f>IF(H868="",MEDIAN(SalesTbl[Discount]),H868)</f>
        <v>0.18</v>
      </c>
      <c r="M868">
        <f>IF(G868="",MEDIAN(SalesTbl[Unit_Price]),G868)</f>
        <v>121.52</v>
      </c>
      <c r="N868">
        <f>IF(F868="",MEDIAN(SalesTbl[Quantity]),F868)</f>
        <v>2</v>
      </c>
    </row>
    <row r="869" spans="1:14" x14ac:dyDescent="0.3">
      <c r="A869" t="s">
        <v>2693</v>
      </c>
      <c r="B869" s="2">
        <v>45700</v>
      </c>
      <c r="C869" t="s">
        <v>419</v>
      </c>
      <c r="D869" t="s">
        <v>1740</v>
      </c>
      <c r="E869" t="s">
        <v>1766</v>
      </c>
      <c r="F869">
        <v>4</v>
      </c>
      <c r="G869">
        <v>723.66</v>
      </c>
      <c r="H869">
        <v>0.03</v>
      </c>
      <c r="I869" t="s">
        <v>1826</v>
      </c>
      <c r="J869">
        <v>2807.8008</v>
      </c>
      <c r="K869">
        <f>IF(J869="",MEDIAN(SalesTbl[Total_Amount]),J869)</f>
        <v>2807.8008</v>
      </c>
      <c r="L869">
        <f>IF(H869="",MEDIAN(SalesTbl[Discount]),H869)</f>
        <v>0.03</v>
      </c>
      <c r="M869">
        <f>IF(G869="",MEDIAN(SalesTbl[Unit_Price]),G869)</f>
        <v>723.66</v>
      </c>
      <c r="N869">
        <f>IF(F869="",MEDIAN(SalesTbl[Quantity]),F869)</f>
        <v>4</v>
      </c>
    </row>
    <row r="870" spans="1:14" x14ac:dyDescent="0.3">
      <c r="A870" t="s">
        <v>2694</v>
      </c>
      <c r="B870" s="2">
        <v>45382</v>
      </c>
      <c r="C870" t="s">
        <v>1252</v>
      </c>
      <c r="D870" t="s">
        <v>1692</v>
      </c>
      <c r="E870" t="s">
        <v>1786</v>
      </c>
      <c r="F870">
        <v>1</v>
      </c>
      <c r="G870">
        <v>724.74</v>
      </c>
      <c r="H870">
        <v>0.15</v>
      </c>
      <c r="I870" t="s">
        <v>1826</v>
      </c>
      <c r="J870">
        <v>616.029</v>
      </c>
      <c r="K870">
        <f>IF(J870="",MEDIAN(SalesTbl[Total_Amount]),J870)</f>
        <v>616.029</v>
      </c>
      <c r="L870">
        <f>IF(H870="",MEDIAN(SalesTbl[Discount]),H870)</f>
        <v>0.15</v>
      </c>
      <c r="M870">
        <f>IF(G870="",MEDIAN(SalesTbl[Unit_Price]),G870)</f>
        <v>724.74</v>
      </c>
      <c r="N870">
        <f>IF(F870="",MEDIAN(SalesTbl[Quantity]),F870)</f>
        <v>1</v>
      </c>
    </row>
    <row r="871" spans="1:14" x14ac:dyDescent="0.3">
      <c r="A871" t="s">
        <v>2695</v>
      </c>
      <c r="B871" s="2">
        <v>45260</v>
      </c>
      <c r="C871" t="s">
        <v>887</v>
      </c>
      <c r="D871" t="s">
        <v>1590</v>
      </c>
      <c r="E871" t="s">
        <v>1769</v>
      </c>
      <c r="F871">
        <v>2</v>
      </c>
      <c r="G871">
        <v>961.84</v>
      </c>
      <c r="H871">
        <v>0.25</v>
      </c>
      <c r="I871" t="s">
        <v>1826</v>
      </c>
      <c r="J871">
        <v>1442.76</v>
      </c>
      <c r="K871">
        <f>IF(J871="",MEDIAN(SalesTbl[Total_Amount]),J871)</f>
        <v>1442.76</v>
      </c>
      <c r="L871">
        <f>IF(H871="",MEDIAN(SalesTbl[Discount]),H871)</f>
        <v>0.25</v>
      </c>
      <c r="M871">
        <f>IF(G871="",MEDIAN(SalesTbl[Unit_Price]),G871)</f>
        <v>961.84</v>
      </c>
      <c r="N871">
        <f>IF(F871="",MEDIAN(SalesTbl[Quantity]),F871)</f>
        <v>2</v>
      </c>
    </row>
    <row r="872" spans="1:14" x14ac:dyDescent="0.3">
      <c r="A872" t="s">
        <v>2696</v>
      </c>
      <c r="B872" s="2">
        <v>45702</v>
      </c>
      <c r="C872" t="s">
        <v>134</v>
      </c>
      <c r="D872" t="s">
        <v>1543</v>
      </c>
      <c r="E872" t="s">
        <v>1769</v>
      </c>
      <c r="F872">
        <v>3</v>
      </c>
      <c r="G872">
        <v>819.93</v>
      </c>
      <c r="H872">
        <v>0.08</v>
      </c>
      <c r="I872" t="s">
        <v>1826</v>
      </c>
      <c r="J872">
        <v>2263.0068000000001</v>
      </c>
      <c r="K872">
        <f>IF(J872="",MEDIAN(SalesTbl[Total_Amount]),J872)</f>
        <v>2263.0068000000001</v>
      </c>
      <c r="L872">
        <f>IF(H872="",MEDIAN(SalesTbl[Discount]),H872)</f>
        <v>0.08</v>
      </c>
      <c r="M872">
        <f>IF(G872="",MEDIAN(SalesTbl[Unit_Price]),G872)</f>
        <v>819.93</v>
      </c>
      <c r="N872">
        <f>IF(F872="",MEDIAN(SalesTbl[Quantity]),F872)</f>
        <v>3</v>
      </c>
    </row>
    <row r="873" spans="1:14" x14ac:dyDescent="0.3">
      <c r="A873" t="s">
        <v>2697</v>
      </c>
      <c r="B873" s="2">
        <v>45302</v>
      </c>
      <c r="C873" t="s">
        <v>244</v>
      </c>
      <c r="D873" t="s">
        <v>1738</v>
      </c>
      <c r="E873" t="s">
        <v>1801</v>
      </c>
      <c r="F873">
        <v>2</v>
      </c>
      <c r="G873">
        <v>463.52</v>
      </c>
      <c r="H873">
        <v>0.27</v>
      </c>
      <c r="I873" t="s">
        <v>1826</v>
      </c>
      <c r="J873">
        <v>676.73919999999998</v>
      </c>
      <c r="K873">
        <f>IF(J873="",MEDIAN(SalesTbl[Total_Amount]),J873)</f>
        <v>676.73919999999998</v>
      </c>
      <c r="L873">
        <f>IF(H873="",MEDIAN(SalesTbl[Discount]),H873)</f>
        <v>0.27</v>
      </c>
      <c r="M873">
        <f>IF(G873="",MEDIAN(SalesTbl[Unit_Price]),G873)</f>
        <v>463.52</v>
      </c>
      <c r="N873">
        <f>IF(F873="",MEDIAN(SalesTbl[Quantity]),F873)</f>
        <v>2</v>
      </c>
    </row>
    <row r="874" spans="1:14" x14ac:dyDescent="0.3">
      <c r="A874" t="s">
        <v>2698</v>
      </c>
      <c r="B874" s="2">
        <v>45653</v>
      </c>
      <c r="C874" t="s">
        <v>1184</v>
      </c>
      <c r="D874" t="s">
        <v>1608</v>
      </c>
      <c r="E874" t="s">
        <v>1789</v>
      </c>
      <c r="F874">
        <v>2</v>
      </c>
      <c r="G874">
        <v>47.86</v>
      </c>
      <c r="H874">
        <v>0.03</v>
      </c>
      <c r="I874" t="s">
        <v>1826</v>
      </c>
      <c r="J874">
        <v>92.848399999999998</v>
      </c>
      <c r="K874">
        <f>IF(J874="",MEDIAN(SalesTbl[Total_Amount]),J874)</f>
        <v>92.848399999999998</v>
      </c>
      <c r="L874">
        <f>IF(H874="",MEDIAN(SalesTbl[Discount]),H874)</f>
        <v>0.03</v>
      </c>
      <c r="M874">
        <f>IF(G874="",MEDIAN(SalesTbl[Unit_Price]),G874)</f>
        <v>47.86</v>
      </c>
      <c r="N874">
        <f>IF(F874="",MEDIAN(SalesTbl[Quantity]),F874)</f>
        <v>2</v>
      </c>
    </row>
    <row r="875" spans="1:14" x14ac:dyDescent="0.3">
      <c r="A875" t="s">
        <v>2699</v>
      </c>
      <c r="B875" s="2">
        <v>45250</v>
      </c>
      <c r="C875" t="s">
        <v>1405</v>
      </c>
      <c r="D875" t="s">
        <v>1732</v>
      </c>
      <c r="E875" t="s">
        <v>1766</v>
      </c>
      <c r="F875">
        <v>1</v>
      </c>
      <c r="G875">
        <v>805.07</v>
      </c>
      <c r="H875">
        <v>0.06</v>
      </c>
      <c r="I875" t="s">
        <v>1829</v>
      </c>
      <c r="J875">
        <v>756.76580000000001</v>
      </c>
      <c r="K875">
        <f>IF(J875="",MEDIAN(SalesTbl[Total_Amount]),J875)</f>
        <v>756.76580000000001</v>
      </c>
      <c r="L875">
        <f>IF(H875="",MEDIAN(SalesTbl[Discount]),H875)</f>
        <v>0.06</v>
      </c>
      <c r="M875">
        <f>IF(G875="",MEDIAN(SalesTbl[Unit_Price]),G875)</f>
        <v>805.07</v>
      </c>
      <c r="N875">
        <f>IF(F875="",MEDIAN(SalesTbl[Quantity]),F875)</f>
        <v>1</v>
      </c>
    </row>
    <row r="876" spans="1:14" x14ac:dyDescent="0.3">
      <c r="A876" t="s">
        <v>2700</v>
      </c>
      <c r="B876" s="2">
        <v>45661</v>
      </c>
      <c r="C876" t="s">
        <v>640</v>
      </c>
      <c r="D876" t="s">
        <v>1616</v>
      </c>
      <c r="E876" t="s">
        <v>1757</v>
      </c>
      <c r="F876">
        <v>3</v>
      </c>
      <c r="G876">
        <v>848.48</v>
      </c>
      <c r="H876">
        <v>0</v>
      </c>
      <c r="I876" t="s">
        <v>1829</v>
      </c>
      <c r="J876">
        <v>2545.44</v>
      </c>
      <c r="K876">
        <f>IF(J876="",MEDIAN(SalesTbl[Total_Amount]),J876)</f>
        <v>2545.44</v>
      </c>
      <c r="L876">
        <f>IF(H876="",MEDIAN(SalesTbl[Discount]),H876)</f>
        <v>0</v>
      </c>
      <c r="M876">
        <f>IF(G876="",MEDIAN(SalesTbl[Unit_Price]),G876)</f>
        <v>848.48</v>
      </c>
      <c r="N876">
        <f>IF(F876="",MEDIAN(SalesTbl[Quantity]),F876)</f>
        <v>3</v>
      </c>
    </row>
    <row r="877" spans="1:14" x14ac:dyDescent="0.3">
      <c r="A877" t="s">
        <v>2701</v>
      </c>
      <c r="B877" s="2">
        <v>45493</v>
      </c>
      <c r="C877" t="s">
        <v>160</v>
      </c>
      <c r="D877" t="s">
        <v>1654</v>
      </c>
      <c r="E877" t="s">
        <v>1782</v>
      </c>
      <c r="F877">
        <v>2</v>
      </c>
      <c r="G877">
        <v>568.95000000000005</v>
      </c>
      <c r="H877">
        <v>0.22</v>
      </c>
      <c r="I877" t="s">
        <v>1824</v>
      </c>
      <c r="J877">
        <v>887.56200000000013</v>
      </c>
      <c r="K877">
        <f>IF(J877="",MEDIAN(SalesTbl[Total_Amount]),J877)</f>
        <v>887.56200000000013</v>
      </c>
      <c r="L877">
        <f>IF(H877="",MEDIAN(SalesTbl[Discount]),H877)</f>
        <v>0.22</v>
      </c>
      <c r="M877">
        <f>IF(G877="",MEDIAN(SalesTbl[Unit_Price]),G877)</f>
        <v>568.95000000000005</v>
      </c>
      <c r="N877">
        <f>IF(F877="",MEDIAN(SalesTbl[Quantity]),F877)</f>
        <v>2</v>
      </c>
    </row>
    <row r="878" spans="1:14" x14ac:dyDescent="0.3">
      <c r="A878" t="s">
        <v>2702</v>
      </c>
      <c r="B878" s="2">
        <v>45242</v>
      </c>
      <c r="C878" t="s">
        <v>1518</v>
      </c>
      <c r="D878" t="s">
        <v>1654</v>
      </c>
      <c r="E878" t="s">
        <v>1792</v>
      </c>
      <c r="F878">
        <v>3</v>
      </c>
      <c r="G878">
        <v>269.83999999999997</v>
      </c>
      <c r="H878">
        <v>0.05</v>
      </c>
      <c r="I878" t="s">
        <v>1826</v>
      </c>
      <c r="J878">
        <v>769.04399999999998</v>
      </c>
      <c r="K878">
        <f>IF(J878="",MEDIAN(SalesTbl[Total_Amount]),J878)</f>
        <v>769.04399999999998</v>
      </c>
      <c r="L878">
        <f>IF(H878="",MEDIAN(SalesTbl[Discount]),H878)</f>
        <v>0.05</v>
      </c>
      <c r="M878">
        <f>IF(G878="",MEDIAN(SalesTbl[Unit_Price]),G878)</f>
        <v>269.83999999999997</v>
      </c>
      <c r="N878">
        <f>IF(F878="",MEDIAN(SalesTbl[Quantity]),F878)</f>
        <v>3</v>
      </c>
    </row>
    <row r="879" spans="1:14" x14ac:dyDescent="0.3">
      <c r="A879" t="s">
        <v>2703</v>
      </c>
      <c r="B879" s="2">
        <v>45411</v>
      </c>
      <c r="C879" t="s">
        <v>711</v>
      </c>
      <c r="D879" t="s">
        <v>1622</v>
      </c>
      <c r="E879" t="s">
        <v>1757</v>
      </c>
      <c r="F879">
        <v>1</v>
      </c>
      <c r="G879">
        <v>438.41</v>
      </c>
      <c r="H879">
        <v>0.09</v>
      </c>
      <c r="I879" t="s">
        <v>1824</v>
      </c>
      <c r="J879">
        <v>398.95310000000012</v>
      </c>
      <c r="K879">
        <f>IF(J879="",MEDIAN(SalesTbl[Total_Amount]),J879)</f>
        <v>398.95310000000012</v>
      </c>
      <c r="L879">
        <f>IF(H879="",MEDIAN(SalesTbl[Discount]),H879)</f>
        <v>0.09</v>
      </c>
      <c r="M879">
        <f>IF(G879="",MEDIAN(SalesTbl[Unit_Price]),G879)</f>
        <v>438.41</v>
      </c>
      <c r="N879">
        <f>IF(F879="",MEDIAN(SalesTbl[Quantity]),F879)</f>
        <v>1</v>
      </c>
    </row>
    <row r="880" spans="1:14" x14ac:dyDescent="0.3">
      <c r="A880" t="s">
        <v>2704</v>
      </c>
      <c r="B880" s="2">
        <v>45593</v>
      </c>
      <c r="C880" t="s">
        <v>130</v>
      </c>
      <c r="D880" t="s">
        <v>1650</v>
      </c>
      <c r="E880" t="s">
        <v>1810</v>
      </c>
      <c r="F880">
        <v>2</v>
      </c>
      <c r="G880">
        <v>86.72</v>
      </c>
      <c r="H880">
        <v>0.28000000000000003</v>
      </c>
      <c r="I880" t="s">
        <v>1829</v>
      </c>
      <c r="J880">
        <v>124.8768</v>
      </c>
      <c r="K880">
        <f>IF(J880="",MEDIAN(SalesTbl[Total_Amount]),J880)</f>
        <v>124.8768</v>
      </c>
      <c r="L880">
        <f>IF(H880="",MEDIAN(SalesTbl[Discount]),H880)</f>
        <v>0.28000000000000003</v>
      </c>
      <c r="M880">
        <f>IF(G880="",MEDIAN(SalesTbl[Unit_Price]),G880)</f>
        <v>86.72</v>
      </c>
      <c r="N880">
        <f>IF(F880="",MEDIAN(SalesTbl[Quantity]),F880)</f>
        <v>2</v>
      </c>
    </row>
    <row r="881" spans="1:14" x14ac:dyDescent="0.3">
      <c r="A881" t="s">
        <v>2705</v>
      </c>
      <c r="B881" s="2">
        <v>45281</v>
      </c>
      <c r="C881" t="s">
        <v>535</v>
      </c>
      <c r="D881" t="s">
        <v>1676</v>
      </c>
      <c r="E881" t="s">
        <v>1804</v>
      </c>
      <c r="F881">
        <v>1</v>
      </c>
      <c r="G881">
        <v>453.41</v>
      </c>
      <c r="H881">
        <v>0.04</v>
      </c>
      <c r="I881" t="s">
        <v>1829</v>
      </c>
      <c r="J881">
        <v>435.27359999999999</v>
      </c>
      <c r="K881">
        <f>IF(J881="",MEDIAN(SalesTbl[Total_Amount]),J881)</f>
        <v>435.27359999999999</v>
      </c>
      <c r="L881">
        <f>IF(H881="",MEDIAN(SalesTbl[Discount]),H881)</f>
        <v>0.04</v>
      </c>
      <c r="M881">
        <f>IF(G881="",MEDIAN(SalesTbl[Unit_Price]),G881)</f>
        <v>453.41</v>
      </c>
      <c r="N881">
        <f>IF(F881="",MEDIAN(SalesTbl[Quantity]),F881)</f>
        <v>1</v>
      </c>
    </row>
    <row r="882" spans="1:14" x14ac:dyDescent="0.3">
      <c r="A882" t="s">
        <v>2706</v>
      </c>
      <c r="B882" s="2">
        <v>45575</v>
      </c>
      <c r="C882" t="s">
        <v>422</v>
      </c>
      <c r="D882" t="s">
        <v>1616</v>
      </c>
      <c r="E882" t="s">
        <v>1801</v>
      </c>
      <c r="F882">
        <v>2</v>
      </c>
      <c r="G882">
        <v>696.61</v>
      </c>
      <c r="H882">
        <v>0.17</v>
      </c>
      <c r="I882" t="s">
        <v>1826</v>
      </c>
      <c r="J882">
        <v>1156.3725999999999</v>
      </c>
      <c r="K882">
        <f>IF(J882="",MEDIAN(SalesTbl[Total_Amount]),J882)</f>
        <v>1156.3725999999999</v>
      </c>
      <c r="L882">
        <f>IF(H882="",MEDIAN(SalesTbl[Discount]),H882)</f>
        <v>0.17</v>
      </c>
      <c r="M882">
        <f>IF(G882="",MEDIAN(SalesTbl[Unit_Price]),G882)</f>
        <v>696.61</v>
      </c>
      <c r="N882">
        <f>IF(F882="",MEDIAN(SalesTbl[Quantity]),F882)</f>
        <v>2</v>
      </c>
    </row>
    <row r="883" spans="1:14" x14ac:dyDescent="0.3">
      <c r="A883" t="s">
        <v>2707</v>
      </c>
      <c r="B883" s="2">
        <v>45660</v>
      </c>
      <c r="C883" t="s">
        <v>514</v>
      </c>
      <c r="D883" t="s">
        <v>1640</v>
      </c>
      <c r="E883" t="s">
        <v>1779</v>
      </c>
      <c r="F883">
        <v>2</v>
      </c>
      <c r="G883">
        <v>143.79</v>
      </c>
      <c r="H883">
        <v>0.1</v>
      </c>
      <c r="I883" t="s">
        <v>1826</v>
      </c>
      <c r="J883">
        <v>258.822</v>
      </c>
      <c r="K883">
        <f>IF(J883="",MEDIAN(SalesTbl[Total_Amount]),J883)</f>
        <v>258.822</v>
      </c>
      <c r="L883">
        <f>IF(H883="",MEDIAN(SalesTbl[Discount]),H883)</f>
        <v>0.1</v>
      </c>
      <c r="M883">
        <f>IF(G883="",MEDIAN(SalesTbl[Unit_Price]),G883)</f>
        <v>143.79</v>
      </c>
      <c r="N883">
        <f>IF(F883="",MEDIAN(SalesTbl[Quantity]),F883)</f>
        <v>2</v>
      </c>
    </row>
    <row r="884" spans="1:14" x14ac:dyDescent="0.3">
      <c r="A884" t="s">
        <v>2708</v>
      </c>
      <c r="B884" s="2">
        <v>45360</v>
      </c>
      <c r="C884" t="s">
        <v>1142</v>
      </c>
      <c r="D884" t="s">
        <v>1714</v>
      </c>
      <c r="E884" t="s">
        <v>1757</v>
      </c>
      <c r="F884">
        <v>3</v>
      </c>
      <c r="G884">
        <v>460.93</v>
      </c>
      <c r="H884">
        <v>0.19</v>
      </c>
      <c r="I884" t="s">
        <v>1829</v>
      </c>
      <c r="J884">
        <v>1120.0599</v>
      </c>
      <c r="K884">
        <f>IF(J884="",MEDIAN(SalesTbl[Total_Amount]),J884)</f>
        <v>1120.0599</v>
      </c>
      <c r="L884">
        <f>IF(H884="",MEDIAN(SalesTbl[Discount]),H884)</f>
        <v>0.19</v>
      </c>
      <c r="M884">
        <f>IF(G884="",MEDIAN(SalesTbl[Unit_Price]),G884)</f>
        <v>460.93</v>
      </c>
      <c r="N884">
        <f>IF(F884="",MEDIAN(SalesTbl[Quantity]),F884)</f>
        <v>3</v>
      </c>
    </row>
    <row r="885" spans="1:14" x14ac:dyDescent="0.3">
      <c r="A885" t="s">
        <v>2709</v>
      </c>
      <c r="B885" s="2">
        <v>45526</v>
      </c>
      <c r="C885" t="s">
        <v>414</v>
      </c>
      <c r="D885" t="s">
        <v>1604</v>
      </c>
      <c r="E885" t="s">
        <v>1786</v>
      </c>
      <c r="F885">
        <v>2</v>
      </c>
      <c r="G885">
        <v>67.55</v>
      </c>
      <c r="H885">
        <v>0.03</v>
      </c>
      <c r="I885" t="s">
        <v>1824</v>
      </c>
      <c r="J885">
        <v>131.047</v>
      </c>
      <c r="K885">
        <f>IF(J885="",MEDIAN(SalesTbl[Total_Amount]),J885)</f>
        <v>131.047</v>
      </c>
      <c r="L885">
        <f>IF(H885="",MEDIAN(SalesTbl[Discount]),H885)</f>
        <v>0.03</v>
      </c>
      <c r="M885">
        <f>IF(G885="",MEDIAN(SalesTbl[Unit_Price]),G885)</f>
        <v>67.55</v>
      </c>
      <c r="N885">
        <f>IF(F885="",MEDIAN(SalesTbl[Quantity]),F885)</f>
        <v>2</v>
      </c>
    </row>
    <row r="886" spans="1:14" x14ac:dyDescent="0.3">
      <c r="A886" t="s">
        <v>2710</v>
      </c>
      <c r="B886" s="2">
        <v>45395</v>
      </c>
      <c r="C886" t="s">
        <v>1319</v>
      </c>
      <c r="D886" t="s">
        <v>1646</v>
      </c>
      <c r="E886" t="s">
        <v>1757</v>
      </c>
      <c r="F886">
        <v>3</v>
      </c>
      <c r="G886">
        <v>803.31</v>
      </c>
      <c r="H886">
        <v>0.1</v>
      </c>
      <c r="I886" t="s">
        <v>1826</v>
      </c>
      <c r="J886">
        <v>2168.9369999999999</v>
      </c>
      <c r="K886">
        <f>IF(J886="",MEDIAN(SalesTbl[Total_Amount]),J886)</f>
        <v>2168.9369999999999</v>
      </c>
      <c r="L886">
        <f>IF(H886="",MEDIAN(SalesTbl[Discount]),H886)</f>
        <v>0.1</v>
      </c>
      <c r="M886">
        <f>IF(G886="",MEDIAN(SalesTbl[Unit_Price]),G886)</f>
        <v>803.31</v>
      </c>
      <c r="N886">
        <f>IF(F886="",MEDIAN(SalesTbl[Quantity]),F886)</f>
        <v>3</v>
      </c>
    </row>
    <row r="887" spans="1:14" x14ac:dyDescent="0.3">
      <c r="A887" t="s">
        <v>2711</v>
      </c>
      <c r="B887" s="2">
        <v>45466</v>
      </c>
      <c r="C887" t="s">
        <v>1521</v>
      </c>
      <c r="D887" t="s">
        <v>1580</v>
      </c>
      <c r="E887" t="s">
        <v>1797</v>
      </c>
      <c r="F887">
        <v>4</v>
      </c>
      <c r="G887">
        <v>254.71</v>
      </c>
      <c r="H887">
        <v>0.2</v>
      </c>
      <c r="I887" t="s">
        <v>1829</v>
      </c>
      <c r="J887">
        <v>815.07200000000012</v>
      </c>
      <c r="K887">
        <f>IF(J887="",MEDIAN(SalesTbl[Total_Amount]),J887)</f>
        <v>815.07200000000012</v>
      </c>
      <c r="L887">
        <f>IF(H887="",MEDIAN(SalesTbl[Discount]),H887)</f>
        <v>0.2</v>
      </c>
      <c r="M887">
        <f>IF(G887="",MEDIAN(SalesTbl[Unit_Price]),G887)</f>
        <v>254.71</v>
      </c>
      <c r="N887">
        <f>IF(F887="",MEDIAN(SalesTbl[Quantity]),F887)</f>
        <v>4</v>
      </c>
    </row>
    <row r="888" spans="1:14" x14ac:dyDescent="0.3">
      <c r="A888" t="s">
        <v>2712</v>
      </c>
      <c r="B888" s="2">
        <v>45876</v>
      </c>
      <c r="C888" t="s">
        <v>657</v>
      </c>
      <c r="D888" t="s">
        <v>1648</v>
      </c>
      <c r="E888" t="s">
        <v>1769</v>
      </c>
      <c r="F888">
        <v>4</v>
      </c>
      <c r="G888">
        <v>594.89</v>
      </c>
      <c r="H888">
        <v>0.3</v>
      </c>
      <c r="I888" t="s">
        <v>1826</v>
      </c>
      <c r="J888">
        <v>1665.692</v>
      </c>
      <c r="K888">
        <f>IF(J888="",MEDIAN(SalesTbl[Total_Amount]),J888)</f>
        <v>1665.692</v>
      </c>
      <c r="L888">
        <f>IF(H888="",MEDIAN(SalesTbl[Discount]),H888)</f>
        <v>0.3</v>
      </c>
      <c r="M888">
        <f>IF(G888="",MEDIAN(SalesTbl[Unit_Price]),G888)</f>
        <v>594.89</v>
      </c>
      <c r="N888">
        <f>IF(F888="",MEDIAN(SalesTbl[Quantity]),F888)</f>
        <v>4</v>
      </c>
    </row>
    <row r="889" spans="1:14" x14ac:dyDescent="0.3">
      <c r="A889" t="s">
        <v>2713</v>
      </c>
      <c r="B889" s="2">
        <v>45724</v>
      </c>
      <c r="C889" t="s">
        <v>1059</v>
      </c>
      <c r="D889" t="s">
        <v>1600</v>
      </c>
      <c r="E889" t="s">
        <v>1782</v>
      </c>
      <c r="F889">
        <v>3</v>
      </c>
      <c r="G889">
        <v>922.56</v>
      </c>
      <c r="H889">
        <v>0.18</v>
      </c>
      <c r="I889" t="s">
        <v>1826</v>
      </c>
      <c r="J889">
        <v>2269.4976000000001</v>
      </c>
      <c r="K889">
        <f>IF(J889="",MEDIAN(SalesTbl[Total_Amount]),J889)</f>
        <v>2269.4976000000001</v>
      </c>
      <c r="L889">
        <f>IF(H889="",MEDIAN(SalesTbl[Discount]),H889)</f>
        <v>0.18</v>
      </c>
      <c r="M889">
        <f>IF(G889="",MEDIAN(SalesTbl[Unit_Price]),G889)</f>
        <v>922.56</v>
      </c>
      <c r="N889">
        <f>IF(F889="",MEDIAN(SalesTbl[Quantity]),F889)</f>
        <v>3</v>
      </c>
    </row>
    <row r="890" spans="1:14" x14ac:dyDescent="0.3">
      <c r="A890" t="s">
        <v>2714</v>
      </c>
      <c r="B890" s="2">
        <v>45801</v>
      </c>
      <c r="C890" t="s">
        <v>1434</v>
      </c>
      <c r="D890" t="s">
        <v>1714</v>
      </c>
      <c r="E890" t="s">
        <v>1807</v>
      </c>
      <c r="F890">
        <v>3</v>
      </c>
      <c r="G890">
        <v>816.87</v>
      </c>
      <c r="H890">
        <v>0.14000000000000001</v>
      </c>
      <c r="I890" t="s">
        <v>1826</v>
      </c>
      <c r="J890">
        <v>2107.5246000000002</v>
      </c>
      <c r="K890">
        <f>IF(J890="",MEDIAN(SalesTbl[Total_Amount]),J890)</f>
        <v>2107.5246000000002</v>
      </c>
      <c r="L890">
        <f>IF(H890="",MEDIAN(SalesTbl[Discount]),H890)</f>
        <v>0.14000000000000001</v>
      </c>
      <c r="M890">
        <f>IF(G890="",MEDIAN(SalesTbl[Unit_Price]),G890)</f>
        <v>816.87</v>
      </c>
      <c r="N890">
        <f>IF(F890="",MEDIAN(SalesTbl[Quantity]),F890)</f>
        <v>3</v>
      </c>
    </row>
    <row r="891" spans="1:14" x14ac:dyDescent="0.3">
      <c r="A891" t="s">
        <v>2715</v>
      </c>
      <c r="B891" s="2">
        <v>45749</v>
      </c>
      <c r="C891" t="s">
        <v>1190</v>
      </c>
      <c r="D891" t="s">
        <v>1630</v>
      </c>
      <c r="E891" t="s">
        <v>1773</v>
      </c>
      <c r="F891">
        <v>2</v>
      </c>
      <c r="G891">
        <v>20.47</v>
      </c>
      <c r="H891">
        <v>0.12</v>
      </c>
      <c r="I891" t="s">
        <v>1829</v>
      </c>
      <c r="J891">
        <v>36.027200000000001</v>
      </c>
      <c r="K891">
        <f>IF(J891="",MEDIAN(SalesTbl[Total_Amount]),J891)</f>
        <v>36.027200000000001</v>
      </c>
      <c r="L891">
        <f>IF(H891="",MEDIAN(SalesTbl[Discount]),H891)</f>
        <v>0.12</v>
      </c>
      <c r="M891">
        <f>IF(G891="",MEDIAN(SalesTbl[Unit_Price]),G891)</f>
        <v>20.47</v>
      </c>
      <c r="N891">
        <f>IF(F891="",MEDIAN(SalesTbl[Quantity]),F891)</f>
        <v>2</v>
      </c>
    </row>
    <row r="892" spans="1:14" x14ac:dyDescent="0.3">
      <c r="A892" t="s">
        <v>2716</v>
      </c>
      <c r="B892" s="2">
        <v>45325</v>
      </c>
      <c r="C892" t="s">
        <v>396</v>
      </c>
      <c r="D892" t="s">
        <v>1592</v>
      </c>
      <c r="E892" t="s">
        <v>1779</v>
      </c>
      <c r="F892">
        <v>3</v>
      </c>
      <c r="G892">
        <v>235.41</v>
      </c>
      <c r="H892">
        <v>0.15</v>
      </c>
      <c r="I892" t="s">
        <v>1826</v>
      </c>
      <c r="J892">
        <v>600.29549999999995</v>
      </c>
      <c r="K892">
        <f>IF(J892="",MEDIAN(SalesTbl[Total_Amount]),J892)</f>
        <v>600.29549999999995</v>
      </c>
      <c r="L892">
        <f>IF(H892="",MEDIAN(SalesTbl[Discount]),H892)</f>
        <v>0.15</v>
      </c>
      <c r="M892">
        <f>IF(G892="",MEDIAN(SalesTbl[Unit_Price]),G892)</f>
        <v>235.41</v>
      </c>
      <c r="N892">
        <f>IF(F892="",MEDIAN(SalesTbl[Quantity]),F892)</f>
        <v>3</v>
      </c>
    </row>
    <row r="893" spans="1:14" x14ac:dyDescent="0.3">
      <c r="A893" t="s">
        <v>2717</v>
      </c>
      <c r="B893" s="2">
        <v>45932</v>
      </c>
      <c r="C893" t="s">
        <v>990</v>
      </c>
      <c r="D893" t="s">
        <v>1704</v>
      </c>
      <c r="E893" t="s">
        <v>1779</v>
      </c>
      <c r="F893">
        <v>3</v>
      </c>
      <c r="G893">
        <v>744.9</v>
      </c>
      <c r="H893">
        <v>0.27</v>
      </c>
      <c r="I893" t="s">
        <v>1826</v>
      </c>
      <c r="J893">
        <v>1631.3309999999999</v>
      </c>
      <c r="K893">
        <f>IF(J893="",MEDIAN(SalesTbl[Total_Amount]),J893)</f>
        <v>1631.3309999999999</v>
      </c>
      <c r="L893">
        <f>IF(H893="",MEDIAN(SalesTbl[Discount]),H893)</f>
        <v>0.27</v>
      </c>
      <c r="M893">
        <f>IF(G893="",MEDIAN(SalesTbl[Unit_Price]),G893)</f>
        <v>744.9</v>
      </c>
      <c r="N893">
        <f>IF(F893="",MEDIAN(SalesTbl[Quantity]),F893)</f>
        <v>3</v>
      </c>
    </row>
    <row r="894" spans="1:14" x14ac:dyDescent="0.3">
      <c r="A894" t="s">
        <v>2718</v>
      </c>
      <c r="B894" s="2">
        <v>45895</v>
      </c>
      <c r="C894" t="s">
        <v>767</v>
      </c>
      <c r="D894" t="s">
        <v>1584</v>
      </c>
      <c r="E894" t="s">
        <v>1766</v>
      </c>
      <c r="F894">
        <v>2</v>
      </c>
      <c r="G894">
        <v>382.2</v>
      </c>
      <c r="H894">
        <v>0.15</v>
      </c>
      <c r="I894" t="s">
        <v>1824</v>
      </c>
      <c r="J894">
        <v>649.74</v>
      </c>
      <c r="K894">
        <f>IF(J894="",MEDIAN(SalesTbl[Total_Amount]),J894)</f>
        <v>649.74</v>
      </c>
      <c r="L894">
        <f>IF(H894="",MEDIAN(SalesTbl[Discount]),H894)</f>
        <v>0.15</v>
      </c>
      <c r="M894">
        <f>IF(G894="",MEDIAN(SalesTbl[Unit_Price]),G894)</f>
        <v>382.2</v>
      </c>
      <c r="N894">
        <f>IF(F894="",MEDIAN(SalesTbl[Quantity]),F894)</f>
        <v>2</v>
      </c>
    </row>
    <row r="895" spans="1:14" x14ac:dyDescent="0.3">
      <c r="A895" t="s">
        <v>2719</v>
      </c>
      <c r="B895" s="2">
        <v>45614</v>
      </c>
      <c r="C895" t="s">
        <v>335</v>
      </c>
      <c r="D895" t="s">
        <v>1728</v>
      </c>
      <c r="E895" t="s">
        <v>1804</v>
      </c>
      <c r="F895">
        <v>1</v>
      </c>
      <c r="G895">
        <v>269.25</v>
      </c>
      <c r="H895">
        <v>0.14000000000000001</v>
      </c>
      <c r="I895" t="s">
        <v>1826</v>
      </c>
      <c r="J895">
        <v>231.55500000000001</v>
      </c>
      <c r="K895">
        <f>IF(J895="",MEDIAN(SalesTbl[Total_Amount]),J895)</f>
        <v>231.55500000000001</v>
      </c>
      <c r="L895">
        <f>IF(H895="",MEDIAN(SalesTbl[Discount]),H895)</f>
        <v>0.14000000000000001</v>
      </c>
      <c r="M895">
        <f>IF(G895="",MEDIAN(SalesTbl[Unit_Price]),G895)</f>
        <v>269.25</v>
      </c>
      <c r="N895">
        <f>IF(F895="",MEDIAN(SalesTbl[Quantity]),F895)</f>
        <v>1</v>
      </c>
    </row>
    <row r="896" spans="1:14" x14ac:dyDescent="0.3">
      <c r="A896" t="s">
        <v>2720</v>
      </c>
      <c r="B896" s="2">
        <v>45247</v>
      </c>
      <c r="C896" t="s">
        <v>1504</v>
      </c>
      <c r="D896" t="s">
        <v>1586</v>
      </c>
      <c r="E896" t="s">
        <v>1813</v>
      </c>
      <c r="F896">
        <v>4</v>
      </c>
      <c r="G896">
        <v>58.92</v>
      </c>
      <c r="H896">
        <v>0.18</v>
      </c>
      <c r="I896" t="s">
        <v>1824</v>
      </c>
      <c r="J896">
        <v>193.2576</v>
      </c>
      <c r="K896">
        <f>IF(J896="",MEDIAN(SalesTbl[Total_Amount]),J896)</f>
        <v>193.2576</v>
      </c>
      <c r="L896">
        <f>IF(H896="",MEDIAN(SalesTbl[Discount]),H896)</f>
        <v>0.18</v>
      </c>
      <c r="M896">
        <f>IF(G896="",MEDIAN(SalesTbl[Unit_Price]),G896)</f>
        <v>58.92</v>
      </c>
      <c r="N896">
        <f>IF(F896="",MEDIAN(SalesTbl[Quantity]),F896)</f>
        <v>4</v>
      </c>
    </row>
    <row r="897" spans="1:14" x14ac:dyDescent="0.3">
      <c r="A897" t="s">
        <v>2721</v>
      </c>
      <c r="B897" s="2">
        <v>45696</v>
      </c>
      <c r="C897" t="s">
        <v>372</v>
      </c>
      <c r="D897" t="s">
        <v>1690</v>
      </c>
      <c r="E897" t="s">
        <v>1789</v>
      </c>
      <c r="F897">
        <v>2</v>
      </c>
      <c r="G897">
        <v>913.08</v>
      </c>
      <c r="H897">
        <v>0.26</v>
      </c>
      <c r="I897" t="s">
        <v>1824</v>
      </c>
      <c r="J897">
        <v>1351.3584000000001</v>
      </c>
      <c r="K897">
        <f>IF(J897="",MEDIAN(SalesTbl[Total_Amount]),J897)</f>
        <v>1351.3584000000001</v>
      </c>
      <c r="L897">
        <f>IF(H897="",MEDIAN(SalesTbl[Discount]),H897)</f>
        <v>0.26</v>
      </c>
      <c r="M897">
        <f>IF(G897="",MEDIAN(SalesTbl[Unit_Price]),G897)</f>
        <v>913.08</v>
      </c>
      <c r="N897">
        <f>IF(F897="",MEDIAN(SalesTbl[Quantity]),F897)</f>
        <v>2</v>
      </c>
    </row>
    <row r="898" spans="1:14" x14ac:dyDescent="0.3">
      <c r="A898" t="s">
        <v>2722</v>
      </c>
      <c r="B898" s="2">
        <v>45294</v>
      </c>
      <c r="C898" t="s">
        <v>1337</v>
      </c>
      <c r="D898" t="s">
        <v>1551</v>
      </c>
      <c r="E898" t="s">
        <v>1801</v>
      </c>
      <c r="F898">
        <v>1</v>
      </c>
      <c r="G898">
        <v>74.290000000000006</v>
      </c>
      <c r="H898">
        <v>0.3</v>
      </c>
      <c r="I898" t="s">
        <v>1829</v>
      </c>
      <c r="J898">
        <v>52.003</v>
      </c>
      <c r="K898">
        <f>IF(J898="",MEDIAN(SalesTbl[Total_Amount]),J898)</f>
        <v>52.003</v>
      </c>
      <c r="L898">
        <f>IF(H898="",MEDIAN(SalesTbl[Discount]),H898)</f>
        <v>0.3</v>
      </c>
      <c r="M898">
        <f>IF(G898="",MEDIAN(SalesTbl[Unit_Price]),G898)</f>
        <v>74.290000000000006</v>
      </c>
      <c r="N898">
        <f>IF(F898="",MEDIAN(SalesTbl[Quantity]),F898)</f>
        <v>1</v>
      </c>
    </row>
    <row r="899" spans="1:14" x14ac:dyDescent="0.3">
      <c r="A899" t="s">
        <v>2723</v>
      </c>
      <c r="B899" s="2">
        <v>45389</v>
      </c>
      <c r="C899" t="s">
        <v>458</v>
      </c>
      <c r="D899" t="s">
        <v>1618</v>
      </c>
      <c r="E899" t="s">
        <v>1752</v>
      </c>
      <c r="F899">
        <v>2</v>
      </c>
      <c r="G899">
        <v>961.68</v>
      </c>
      <c r="H899">
        <v>0.27</v>
      </c>
      <c r="I899" t="s">
        <v>1826</v>
      </c>
      <c r="J899">
        <v>1404.0527999999999</v>
      </c>
      <c r="K899">
        <f>IF(J899="",MEDIAN(SalesTbl[Total_Amount]),J899)</f>
        <v>1404.0527999999999</v>
      </c>
      <c r="L899">
        <f>IF(H899="",MEDIAN(SalesTbl[Discount]),H899)</f>
        <v>0.27</v>
      </c>
      <c r="M899">
        <f>IF(G899="",MEDIAN(SalesTbl[Unit_Price]),G899)</f>
        <v>961.68</v>
      </c>
      <c r="N899">
        <f>IF(F899="",MEDIAN(SalesTbl[Quantity]),F899)</f>
        <v>2</v>
      </c>
    </row>
    <row r="900" spans="1:14" x14ac:dyDescent="0.3">
      <c r="A900" t="s">
        <v>2724</v>
      </c>
      <c r="B900" s="2">
        <v>45930</v>
      </c>
      <c r="C900" t="s">
        <v>1437</v>
      </c>
      <c r="D900" t="s">
        <v>1664</v>
      </c>
      <c r="E900" t="s">
        <v>1779</v>
      </c>
      <c r="F900">
        <v>1</v>
      </c>
      <c r="G900">
        <v>458.69</v>
      </c>
      <c r="H900">
        <v>0.16</v>
      </c>
      <c r="I900" t="s">
        <v>1826</v>
      </c>
      <c r="J900">
        <v>385.2996</v>
      </c>
      <c r="K900">
        <f>IF(J900="",MEDIAN(SalesTbl[Total_Amount]),J900)</f>
        <v>385.2996</v>
      </c>
      <c r="L900">
        <f>IF(H900="",MEDIAN(SalesTbl[Discount]),H900)</f>
        <v>0.16</v>
      </c>
      <c r="M900">
        <f>IF(G900="",MEDIAN(SalesTbl[Unit_Price]),G900)</f>
        <v>458.69</v>
      </c>
      <c r="N900">
        <f>IF(F900="",MEDIAN(SalesTbl[Quantity]),F900)</f>
        <v>1</v>
      </c>
    </row>
    <row r="901" spans="1:14" x14ac:dyDescent="0.3">
      <c r="A901" t="s">
        <v>2725</v>
      </c>
      <c r="B901" s="2">
        <v>45456</v>
      </c>
      <c r="C901" t="s">
        <v>1163</v>
      </c>
      <c r="D901" t="s">
        <v>1582</v>
      </c>
      <c r="E901" t="s">
        <v>1807</v>
      </c>
      <c r="F901">
        <v>1</v>
      </c>
      <c r="G901">
        <v>391.77</v>
      </c>
      <c r="H901">
        <v>0.1</v>
      </c>
      <c r="I901" t="s">
        <v>1826</v>
      </c>
      <c r="J901">
        <v>352.59300000000002</v>
      </c>
      <c r="K901">
        <f>IF(J901="",MEDIAN(SalesTbl[Total_Amount]),J901)</f>
        <v>352.59300000000002</v>
      </c>
      <c r="L901">
        <f>IF(H901="",MEDIAN(SalesTbl[Discount]),H901)</f>
        <v>0.1</v>
      </c>
      <c r="M901">
        <f>IF(G901="",MEDIAN(SalesTbl[Unit_Price]),G901)</f>
        <v>391.77</v>
      </c>
      <c r="N901">
        <f>IF(F901="",MEDIAN(SalesTbl[Quantity]),F901)</f>
        <v>1</v>
      </c>
    </row>
    <row r="902" spans="1:14" x14ac:dyDescent="0.3">
      <c r="A902" t="s">
        <v>2726</v>
      </c>
      <c r="B902" s="2">
        <v>45713</v>
      </c>
      <c r="C902" t="s">
        <v>381</v>
      </c>
      <c r="D902" t="s">
        <v>1572</v>
      </c>
      <c r="E902" t="s">
        <v>1799</v>
      </c>
      <c r="F902">
        <v>1</v>
      </c>
      <c r="G902">
        <v>424.83</v>
      </c>
      <c r="H902">
        <v>0.05</v>
      </c>
      <c r="I902" t="s">
        <v>1829</v>
      </c>
      <c r="J902">
        <v>403.58850000000001</v>
      </c>
      <c r="K902">
        <f>IF(J902="",MEDIAN(SalesTbl[Total_Amount]),J902)</f>
        <v>403.58850000000001</v>
      </c>
      <c r="L902">
        <f>IF(H902="",MEDIAN(SalesTbl[Discount]),H902)</f>
        <v>0.05</v>
      </c>
      <c r="M902">
        <f>IF(G902="",MEDIAN(SalesTbl[Unit_Price]),G902)</f>
        <v>424.83</v>
      </c>
      <c r="N902">
        <f>IF(F902="",MEDIAN(SalesTbl[Quantity]),F902)</f>
        <v>1</v>
      </c>
    </row>
    <row r="903" spans="1:14" x14ac:dyDescent="0.3">
      <c r="A903" t="s">
        <v>2727</v>
      </c>
      <c r="B903" s="2">
        <v>45784</v>
      </c>
      <c r="C903" t="s">
        <v>607</v>
      </c>
      <c r="D903" t="s">
        <v>1570</v>
      </c>
      <c r="E903" t="s">
        <v>1766</v>
      </c>
      <c r="F903">
        <v>1</v>
      </c>
      <c r="G903">
        <v>499.46</v>
      </c>
      <c r="H903">
        <v>0.1</v>
      </c>
      <c r="I903" t="s">
        <v>1824</v>
      </c>
      <c r="J903">
        <v>449.51400000000001</v>
      </c>
      <c r="K903">
        <f>IF(J903="",MEDIAN(SalesTbl[Total_Amount]),J903)</f>
        <v>449.51400000000001</v>
      </c>
      <c r="L903">
        <f>IF(H903="",MEDIAN(SalesTbl[Discount]),H903)</f>
        <v>0.1</v>
      </c>
      <c r="M903">
        <f>IF(G903="",MEDIAN(SalesTbl[Unit_Price]),G903)</f>
        <v>499.46</v>
      </c>
      <c r="N903">
        <f>IF(F903="",MEDIAN(SalesTbl[Quantity]),F903)</f>
        <v>1</v>
      </c>
    </row>
    <row r="904" spans="1:14" x14ac:dyDescent="0.3">
      <c r="A904" t="s">
        <v>2728</v>
      </c>
      <c r="B904" s="2">
        <v>45812</v>
      </c>
      <c r="C904" t="s">
        <v>8</v>
      </c>
      <c r="D904" t="s">
        <v>1746</v>
      </c>
      <c r="E904" t="s">
        <v>1757</v>
      </c>
      <c r="F904">
        <v>2</v>
      </c>
      <c r="G904">
        <v>698.34</v>
      </c>
      <c r="H904">
        <v>0.15</v>
      </c>
      <c r="I904" t="s">
        <v>1826</v>
      </c>
      <c r="J904">
        <v>1187.1780000000001</v>
      </c>
      <c r="K904">
        <f>IF(J904="",MEDIAN(SalesTbl[Total_Amount]),J904)</f>
        <v>1187.1780000000001</v>
      </c>
      <c r="L904">
        <f>IF(H904="",MEDIAN(SalesTbl[Discount]),H904)</f>
        <v>0.15</v>
      </c>
      <c r="M904">
        <f>IF(G904="",MEDIAN(SalesTbl[Unit_Price]),G904)</f>
        <v>698.34</v>
      </c>
      <c r="N904">
        <f>IF(F904="",MEDIAN(SalesTbl[Quantity]),F904)</f>
        <v>2</v>
      </c>
    </row>
    <row r="905" spans="1:14" x14ac:dyDescent="0.3">
      <c r="A905" t="s">
        <v>2729</v>
      </c>
      <c r="B905" s="2">
        <v>45653</v>
      </c>
      <c r="C905" t="s">
        <v>842</v>
      </c>
      <c r="D905" t="s">
        <v>1660</v>
      </c>
      <c r="E905" t="s">
        <v>1804</v>
      </c>
      <c r="F905">
        <v>2</v>
      </c>
      <c r="G905">
        <v>805.08</v>
      </c>
      <c r="H905">
        <v>0.27</v>
      </c>
      <c r="I905" t="s">
        <v>1826</v>
      </c>
      <c r="J905">
        <v>1175.4168</v>
      </c>
      <c r="K905">
        <f>IF(J905="",MEDIAN(SalesTbl[Total_Amount]),J905)</f>
        <v>1175.4168</v>
      </c>
      <c r="L905">
        <f>IF(H905="",MEDIAN(SalesTbl[Discount]),H905)</f>
        <v>0.27</v>
      </c>
      <c r="M905">
        <f>IF(G905="",MEDIAN(SalesTbl[Unit_Price]),G905)</f>
        <v>805.08</v>
      </c>
      <c r="N905">
        <f>IF(F905="",MEDIAN(SalesTbl[Quantity]),F905)</f>
        <v>2</v>
      </c>
    </row>
    <row r="906" spans="1:14" x14ac:dyDescent="0.3">
      <c r="A906" t="s">
        <v>2730</v>
      </c>
      <c r="B906" s="2">
        <v>45672</v>
      </c>
      <c r="C906" t="s">
        <v>490</v>
      </c>
      <c r="D906" t="s">
        <v>1668</v>
      </c>
      <c r="E906" t="s">
        <v>1757</v>
      </c>
      <c r="F906">
        <v>2</v>
      </c>
      <c r="G906">
        <v>424.54</v>
      </c>
      <c r="H906">
        <v>0.24</v>
      </c>
      <c r="I906" t="s">
        <v>1826</v>
      </c>
      <c r="J906">
        <v>645.30080000000009</v>
      </c>
      <c r="K906">
        <f>IF(J906="",MEDIAN(SalesTbl[Total_Amount]),J906)</f>
        <v>645.30080000000009</v>
      </c>
      <c r="L906">
        <f>IF(H906="",MEDIAN(SalesTbl[Discount]),H906)</f>
        <v>0.24</v>
      </c>
      <c r="M906">
        <f>IF(G906="",MEDIAN(SalesTbl[Unit_Price]),G906)</f>
        <v>424.54</v>
      </c>
      <c r="N906">
        <f>IF(F906="",MEDIAN(SalesTbl[Quantity]),F906)</f>
        <v>2</v>
      </c>
    </row>
    <row r="907" spans="1:14" x14ac:dyDescent="0.3">
      <c r="A907" t="s">
        <v>2731</v>
      </c>
      <c r="B907" s="2">
        <v>45799</v>
      </c>
      <c r="C907" t="s">
        <v>1223</v>
      </c>
      <c r="D907" t="s">
        <v>1646</v>
      </c>
      <c r="E907" t="s">
        <v>1797</v>
      </c>
      <c r="F907">
        <v>2</v>
      </c>
      <c r="G907">
        <v>620.71</v>
      </c>
      <c r="H907">
        <v>0.27</v>
      </c>
      <c r="I907" t="s">
        <v>1824</v>
      </c>
      <c r="J907">
        <v>906.23660000000007</v>
      </c>
      <c r="K907">
        <f>IF(J907="",MEDIAN(SalesTbl[Total_Amount]),J907)</f>
        <v>906.23660000000007</v>
      </c>
      <c r="L907">
        <f>IF(H907="",MEDIAN(SalesTbl[Discount]),H907)</f>
        <v>0.27</v>
      </c>
      <c r="M907">
        <f>IF(G907="",MEDIAN(SalesTbl[Unit_Price]),G907)</f>
        <v>620.71</v>
      </c>
      <c r="N907">
        <f>IF(F907="",MEDIAN(SalesTbl[Quantity]),F907)</f>
        <v>2</v>
      </c>
    </row>
    <row r="908" spans="1:14" x14ac:dyDescent="0.3">
      <c r="A908" t="s">
        <v>2732</v>
      </c>
      <c r="B908" s="2">
        <v>45848</v>
      </c>
      <c r="C908" t="s">
        <v>384</v>
      </c>
      <c r="D908" t="s">
        <v>1638</v>
      </c>
      <c r="E908" t="s">
        <v>1757</v>
      </c>
      <c r="F908">
        <v>3</v>
      </c>
      <c r="G908">
        <v>876.01</v>
      </c>
      <c r="H908">
        <v>0.2</v>
      </c>
      <c r="I908" t="s">
        <v>1824</v>
      </c>
      <c r="J908">
        <v>2102.424</v>
      </c>
      <c r="K908">
        <f>IF(J908="",MEDIAN(SalesTbl[Total_Amount]),J908)</f>
        <v>2102.424</v>
      </c>
      <c r="L908">
        <f>IF(H908="",MEDIAN(SalesTbl[Discount]),H908)</f>
        <v>0.2</v>
      </c>
      <c r="M908">
        <f>IF(G908="",MEDIAN(SalesTbl[Unit_Price]),G908)</f>
        <v>876.01</v>
      </c>
      <c r="N908">
        <f>IF(F908="",MEDIAN(SalesTbl[Quantity]),F908)</f>
        <v>3</v>
      </c>
    </row>
    <row r="909" spans="1:14" x14ac:dyDescent="0.3">
      <c r="A909" t="s">
        <v>2733</v>
      </c>
      <c r="B909" s="2">
        <v>45918</v>
      </c>
      <c r="C909" t="s">
        <v>854</v>
      </c>
      <c r="D909" t="s">
        <v>1602</v>
      </c>
      <c r="E909" t="s">
        <v>1786</v>
      </c>
      <c r="F909">
        <v>2</v>
      </c>
      <c r="G909">
        <v>717.21</v>
      </c>
      <c r="H909">
        <v>0.15</v>
      </c>
      <c r="I909" t="s">
        <v>1829</v>
      </c>
      <c r="J909">
        <v>1219.2570000000001</v>
      </c>
      <c r="K909">
        <f>IF(J909="",MEDIAN(SalesTbl[Total_Amount]),J909)</f>
        <v>1219.2570000000001</v>
      </c>
      <c r="L909">
        <f>IF(H909="",MEDIAN(SalesTbl[Discount]),H909)</f>
        <v>0.15</v>
      </c>
      <c r="M909">
        <f>IF(G909="",MEDIAN(SalesTbl[Unit_Price]),G909)</f>
        <v>717.21</v>
      </c>
      <c r="N909">
        <f>IF(F909="",MEDIAN(SalesTbl[Quantity]),F909)</f>
        <v>2</v>
      </c>
    </row>
    <row r="910" spans="1:14" x14ac:dyDescent="0.3">
      <c r="A910" t="s">
        <v>2734</v>
      </c>
      <c r="B910" s="2">
        <v>45288</v>
      </c>
      <c r="C910" t="s">
        <v>893</v>
      </c>
      <c r="D910" t="s">
        <v>1630</v>
      </c>
      <c r="E910" t="s">
        <v>1782</v>
      </c>
      <c r="F910">
        <v>2</v>
      </c>
      <c r="G910">
        <v>871.43</v>
      </c>
      <c r="H910">
        <v>0.05</v>
      </c>
      <c r="I910" t="s">
        <v>1824</v>
      </c>
      <c r="J910">
        <v>1655.7170000000001</v>
      </c>
      <c r="K910">
        <f>IF(J910="",MEDIAN(SalesTbl[Total_Amount]),J910)</f>
        <v>1655.7170000000001</v>
      </c>
      <c r="L910">
        <f>IF(H910="",MEDIAN(SalesTbl[Discount]),H910)</f>
        <v>0.05</v>
      </c>
      <c r="M910">
        <f>IF(G910="",MEDIAN(SalesTbl[Unit_Price]),G910)</f>
        <v>871.43</v>
      </c>
      <c r="N910">
        <f>IF(F910="",MEDIAN(SalesTbl[Quantity]),F910)</f>
        <v>2</v>
      </c>
    </row>
    <row r="911" spans="1:14" x14ac:dyDescent="0.3">
      <c r="A911" t="s">
        <v>2735</v>
      </c>
      <c r="B911" s="2">
        <v>45477</v>
      </c>
      <c r="C911" t="s">
        <v>1431</v>
      </c>
      <c r="D911" t="s">
        <v>1620</v>
      </c>
      <c r="E911" t="s">
        <v>1779</v>
      </c>
      <c r="F911">
        <v>1</v>
      </c>
      <c r="G911">
        <v>514.65</v>
      </c>
      <c r="H911">
        <v>0.18</v>
      </c>
      <c r="I911" t="s">
        <v>1824</v>
      </c>
      <c r="J911">
        <v>422.01299999999998</v>
      </c>
      <c r="K911">
        <f>IF(J911="",MEDIAN(SalesTbl[Total_Amount]),J911)</f>
        <v>422.01299999999998</v>
      </c>
      <c r="L911">
        <f>IF(H911="",MEDIAN(SalesTbl[Discount]),H911)</f>
        <v>0.18</v>
      </c>
      <c r="M911">
        <f>IF(G911="",MEDIAN(SalesTbl[Unit_Price]),G911)</f>
        <v>514.65</v>
      </c>
      <c r="N911">
        <f>IF(F911="",MEDIAN(SalesTbl[Quantity]),F911)</f>
        <v>1</v>
      </c>
    </row>
    <row r="912" spans="1:14" x14ac:dyDescent="0.3">
      <c r="A912" t="s">
        <v>2736</v>
      </c>
      <c r="B912" s="2">
        <v>45796</v>
      </c>
      <c r="C912" t="s">
        <v>687</v>
      </c>
      <c r="D912" t="s">
        <v>1672</v>
      </c>
      <c r="E912" t="s">
        <v>1804</v>
      </c>
      <c r="F912">
        <v>3</v>
      </c>
      <c r="G912">
        <v>198.76</v>
      </c>
      <c r="H912">
        <v>0.28000000000000003</v>
      </c>
      <c r="I912" t="s">
        <v>1829</v>
      </c>
      <c r="J912">
        <v>429.32159999999999</v>
      </c>
      <c r="K912">
        <f>IF(J912="",MEDIAN(SalesTbl[Total_Amount]),J912)</f>
        <v>429.32159999999999</v>
      </c>
      <c r="L912">
        <f>IF(H912="",MEDIAN(SalesTbl[Discount]),H912)</f>
        <v>0.28000000000000003</v>
      </c>
      <c r="M912">
        <f>IF(G912="",MEDIAN(SalesTbl[Unit_Price]),G912)</f>
        <v>198.76</v>
      </c>
      <c r="N912">
        <f>IF(F912="",MEDIAN(SalesTbl[Quantity]),F912)</f>
        <v>3</v>
      </c>
    </row>
    <row r="913" spans="1:14" x14ac:dyDescent="0.3">
      <c r="A913" t="s">
        <v>2737</v>
      </c>
      <c r="B913" s="2">
        <v>45630</v>
      </c>
      <c r="C913" t="s">
        <v>598</v>
      </c>
      <c r="D913" t="s">
        <v>1584</v>
      </c>
      <c r="E913" t="s">
        <v>1794</v>
      </c>
      <c r="F913">
        <v>3</v>
      </c>
      <c r="G913">
        <v>99.77</v>
      </c>
      <c r="H913">
        <v>0.01</v>
      </c>
      <c r="I913" t="s">
        <v>1826</v>
      </c>
      <c r="J913">
        <v>296.31689999999998</v>
      </c>
      <c r="K913">
        <f>IF(J913="",MEDIAN(SalesTbl[Total_Amount]),J913)</f>
        <v>296.31689999999998</v>
      </c>
      <c r="L913">
        <f>IF(H913="",MEDIAN(SalesTbl[Discount]),H913)</f>
        <v>0.01</v>
      </c>
      <c r="M913">
        <f>IF(G913="",MEDIAN(SalesTbl[Unit_Price]),G913)</f>
        <v>99.77</v>
      </c>
      <c r="N913">
        <f>IF(F913="",MEDIAN(SalesTbl[Quantity]),F913)</f>
        <v>3</v>
      </c>
    </row>
    <row r="914" spans="1:14" x14ac:dyDescent="0.3">
      <c r="A914" t="s">
        <v>2738</v>
      </c>
      <c r="B914" s="2">
        <v>45625</v>
      </c>
      <c r="C914" t="s">
        <v>634</v>
      </c>
      <c r="D914" t="s">
        <v>1600</v>
      </c>
      <c r="E914" t="s">
        <v>1773</v>
      </c>
      <c r="F914">
        <v>1</v>
      </c>
      <c r="G914">
        <v>429.25</v>
      </c>
      <c r="H914">
        <v>0.28999999999999998</v>
      </c>
      <c r="I914" t="s">
        <v>1824</v>
      </c>
      <c r="J914">
        <v>304.76749999999998</v>
      </c>
      <c r="K914">
        <f>IF(J914="",MEDIAN(SalesTbl[Total_Amount]),J914)</f>
        <v>304.76749999999998</v>
      </c>
      <c r="L914">
        <f>IF(H914="",MEDIAN(SalesTbl[Discount]),H914)</f>
        <v>0.28999999999999998</v>
      </c>
      <c r="M914">
        <f>IF(G914="",MEDIAN(SalesTbl[Unit_Price]),G914)</f>
        <v>429.25</v>
      </c>
      <c r="N914">
        <f>IF(F914="",MEDIAN(SalesTbl[Quantity]),F914)</f>
        <v>1</v>
      </c>
    </row>
    <row r="915" spans="1:14" x14ac:dyDescent="0.3">
      <c r="A915" t="s">
        <v>2739</v>
      </c>
      <c r="B915" s="2">
        <v>45773</v>
      </c>
      <c r="C915" t="s">
        <v>384</v>
      </c>
      <c r="D915" t="s">
        <v>1543</v>
      </c>
      <c r="E915" t="s">
        <v>1786</v>
      </c>
      <c r="F915">
        <v>2</v>
      </c>
      <c r="G915">
        <v>540.48</v>
      </c>
      <c r="H915">
        <v>0.28999999999999998</v>
      </c>
      <c r="I915" t="s">
        <v>1824</v>
      </c>
      <c r="J915">
        <v>767.48159999999996</v>
      </c>
      <c r="K915">
        <f>IF(J915="",MEDIAN(SalesTbl[Total_Amount]),J915)</f>
        <v>767.48159999999996</v>
      </c>
      <c r="L915">
        <f>IF(H915="",MEDIAN(SalesTbl[Discount]),H915)</f>
        <v>0.28999999999999998</v>
      </c>
      <c r="M915">
        <f>IF(G915="",MEDIAN(SalesTbl[Unit_Price]),G915)</f>
        <v>540.48</v>
      </c>
      <c r="N915">
        <f>IF(F915="",MEDIAN(SalesTbl[Quantity]),F915)</f>
        <v>2</v>
      </c>
    </row>
    <row r="916" spans="1:14" x14ac:dyDescent="0.3">
      <c r="A916" t="s">
        <v>2740</v>
      </c>
      <c r="B916" s="2">
        <v>45308</v>
      </c>
      <c r="C916" t="s">
        <v>153</v>
      </c>
      <c r="D916" t="s">
        <v>1686</v>
      </c>
      <c r="E916" t="s">
        <v>1807</v>
      </c>
      <c r="F916">
        <v>4</v>
      </c>
      <c r="G916">
        <v>477.52</v>
      </c>
      <c r="H916">
        <v>7.0000000000000007E-2</v>
      </c>
      <c r="I916" t="s">
        <v>1826</v>
      </c>
      <c r="J916">
        <v>1776.3743999999999</v>
      </c>
      <c r="K916">
        <f>IF(J916="",MEDIAN(SalesTbl[Total_Amount]),J916)</f>
        <v>1776.3743999999999</v>
      </c>
      <c r="L916">
        <f>IF(H916="",MEDIAN(SalesTbl[Discount]),H916)</f>
        <v>7.0000000000000007E-2</v>
      </c>
      <c r="M916">
        <f>IF(G916="",MEDIAN(SalesTbl[Unit_Price]),G916)</f>
        <v>477.52</v>
      </c>
      <c r="N916">
        <f>IF(F916="",MEDIAN(SalesTbl[Quantity]),F916)</f>
        <v>4</v>
      </c>
    </row>
    <row r="917" spans="1:14" x14ac:dyDescent="0.3">
      <c r="A917" t="s">
        <v>2741</v>
      </c>
      <c r="B917" s="2">
        <v>45869</v>
      </c>
      <c r="C917" t="s">
        <v>1495</v>
      </c>
      <c r="D917" t="s">
        <v>1730</v>
      </c>
      <c r="E917" t="s">
        <v>1776</v>
      </c>
      <c r="F917">
        <v>3</v>
      </c>
      <c r="G917">
        <v>242.58</v>
      </c>
      <c r="H917">
        <v>0.25</v>
      </c>
      <c r="I917" t="s">
        <v>1824</v>
      </c>
      <c r="J917">
        <v>545.80500000000006</v>
      </c>
      <c r="K917">
        <f>IF(J917="",MEDIAN(SalesTbl[Total_Amount]),J917)</f>
        <v>545.80500000000006</v>
      </c>
      <c r="L917">
        <f>IF(H917="",MEDIAN(SalesTbl[Discount]),H917)</f>
        <v>0.25</v>
      </c>
      <c r="M917">
        <f>IF(G917="",MEDIAN(SalesTbl[Unit_Price]),G917)</f>
        <v>242.58</v>
      </c>
      <c r="N917">
        <f>IF(F917="",MEDIAN(SalesTbl[Quantity]),F917)</f>
        <v>3</v>
      </c>
    </row>
    <row r="918" spans="1:14" x14ac:dyDescent="0.3">
      <c r="A918" t="s">
        <v>2742</v>
      </c>
      <c r="B918" s="2">
        <v>45621</v>
      </c>
      <c r="C918" t="s">
        <v>447</v>
      </c>
      <c r="D918" t="s">
        <v>1600</v>
      </c>
      <c r="E918" t="s">
        <v>1807</v>
      </c>
      <c r="F918">
        <v>2</v>
      </c>
      <c r="G918">
        <v>519.29999999999995</v>
      </c>
      <c r="H918">
        <v>0.09</v>
      </c>
      <c r="I918" t="s">
        <v>1826</v>
      </c>
      <c r="J918">
        <v>945.12599999999998</v>
      </c>
      <c r="K918">
        <f>IF(J918="",MEDIAN(SalesTbl[Total_Amount]),J918)</f>
        <v>945.12599999999998</v>
      </c>
      <c r="L918">
        <f>IF(H918="",MEDIAN(SalesTbl[Discount]),H918)</f>
        <v>0.09</v>
      </c>
      <c r="M918">
        <f>IF(G918="",MEDIAN(SalesTbl[Unit_Price]),G918)</f>
        <v>519.29999999999995</v>
      </c>
      <c r="N918">
        <f>IF(F918="",MEDIAN(SalesTbl[Quantity]),F918)</f>
        <v>2</v>
      </c>
    </row>
    <row r="919" spans="1:14" x14ac:dyDescent="0.3">
      <c r="A919" t="s">
        <v>2743</v>
      </c>
      <c r="B919" s="2">
        <v>45428</v>
      </c>
      <c r="C919" t="s">
        <v>651</v>
      </c>
      <c r="D919" t="s">
        <v>1658</v>
      </c>
      <c r="E919" t="s">
        <v>1804</v>
      </c>
      <c r="F919">
        <v>4</v>
      </c>
      <c r="G919">
        <v>750.26</v>
      </c>
      <c r="H919">
        <v>0.01</v>
      </c>
      <c r="I919" t="s">
        <v>1826</v>
      </c>
      <c r="J919">
        <v>2971.0295999999998</v>
      </c>
      <c r="K919">
        <f>IF(J919="",MEDIAN(SalesTbl[Total_Amount]),J919)</f>
        <v>2971.0295999999998</v>
      </c>
      <c r="L919">
        <f>IF(H919="",MEDIAN(SalesTbl[Discount]),H919)</f>
        <v>0.01</v>
      </c>
      <c r="M919">
        <f>IF(G919="",MEDIAN(SalesTbl[Unit_Price]),G919)</f>
        <v>750.26</v>
      </c>
      <c r="N919">
        <f>IF(F919="",MEDIAN(SalesTbl[Quantity]),F919)</f>
        <v>4</v>
      </c>
    </row>
    <row r="920" spans="1:14" x14ac:dyDescent="0.3">
      <c r="A920" t="s">
        <v>2744</v>
      </c>
      <c r="B920" s="2">
        <v>45807</v>
      </c>
      <c r="C920" t="s">
        <v>255</v>
      </c>
      <c r="D920" t="s">
        <v>1732</v>
      </c>
      <c r="E920" t="s">
        <v>1794</v>
      </c>
      <c r="F920">
        <v>4</v>
      </c>
      <c r="G920">
        <v>294.38</v>
      </c>
      <c r="H920">
        <v>0.2</v>
      </c>
      <c r="I920" t="s">
        <v>1824</v>
      </c>
      <c r="J920">
        <v>942.01600000000008</v>
      </c>
      <c r="K920">
        <f>IF(J920="",MEDIAN(SalesTbl[Total_Amount]),J920)</f>
        <v>942.01600000000008</v>
      </c>
      <c r="L920">
        <f>IF(H920="",MEDIAN(SalesTbl[Discount]),H920)</f>
        <v>0.2</v>
      </c>
      <c r="M920">
        <f>IF(G920="",MEDIAN(SalesTbl[Unit_Price]),G920)</f>
        <v>294.38</v>
      </c>
      <c r="N920">
        <f>IF(F920="",MEDIAN(SalesTbl[Quantity]),F920)</f>
        <v>4</v>
      </c>
    </row>
    <row r="921" spans="1:14" x14ac:dyDescent="0.3">
      <c r="A921" t="s">
        <v>2745</v>
      </c>
      <c r="B921" s="2">
        <v>45238</v>
      </c>
      <c r="C921" t="s">
        <v>1272</v>
      </c>
      <c r="D921" t="s">
        <v>1740</v>
      </c>
      <c r="E921" t="s">
        <v>1761</v>
      </c>
      <c r="F921">
        <v>3</v>
      </c>
      <c r="G921">
        <v>583.52</v>
      </c>
      <c r="H921">
        <v>7.0000000000000007E-2</v>
      </c>
      <c r="I921" t="s">
        <v>1826</v>
      </c>
      <c r="J921">
        <v>1628.0208</v>
      </c>
      <c r="K921">
        <f>IF(J921="",MEDIAN(SalesTbl[Total_Amount]),J921)</f>
        <v>1628.0208</v>
      </c>
      <c r="L921">
        <f>IF(H921="",MEDIAN(SalesTbl[Discount]),H921)</f>
        <v>7.0000000000000007E-2</v>
      </c>
      <c r="M921">
        <f>IF(G921="",MEDIAN(SalesTbl[Unit_Price]),G921)</f>
        <v>583.52</v>
      </c>
      <c r="N921">
        <f>IF(F921="",MEDIAN(SalesTbl[Quantity]),F921)</f>
        <v>3</v>
      </c>
    </row>
    <row r="922" spans="1:14" x14ac:dyDescent="0.3">
      <c r="A922" t="s">
        <v>2746</v>
      </c>
      <c r="B922" s="2">
        <v>45253</v>
      </c>
      <c r="C922" t="s">
        <v>121</v>
      </c>
      <c r="D922" t="s">
        <v>1680</v>
      </c>
      <c r="E922" t="s">
        <v>1761</v>
      </c>
      <c r="F922">
        <v>1</v>
      </c>
      <c r="G922">
        <v>743.55</v>
      </c>
      <c r="H922">
        <v>0.11</v>
      </c>
      <c r="I922" t="s">
        <v>1829</v>
      </c>
      <c r="J922">
        <v>661.7595</v>
      </c>
      <c r="K922">
        <f>IF(J922="",MEDIAN(SalesTbl[Total_Amount]),J922)</f>
        <v>661.7595</v>
      </c>
      <c r="L922">
        <f>IF(H922="",MEDIAN(SalesTbl[Discount]),H922)</f>
        <v>0.11</v>
      </c>
      <c r="M922">
        <f>IF(G922="",MEDIAN(SalesTbl[Unit_Price]),G922)</f>
        <v>743.55</v>
      </c>
      <c r="N922">
        <f>IF(F922="",MEDIAN(SalesTbl[Quantity]),F922)</f>
        <v>1</v>
      </c>
    </row>
    <row r="923" spans="1:14" x14ac:dyDescent="0.3">
      <c r="A923" t="s">
        <v>2747</v>
      </c>
      <c r="B923" s="2">
        <v>45460</v>
      </c>
      <c r="C923" t="s">
        <v>470</v>
      </c>
      <c r="D923" t="s">
        <v>1722</v>
      </c>
      <c r="E923" t="s">
        <v>1792</v>
      </c>
      <c r="F923">
        <v>4</v>
      </c>
      <c r="G923">
        <v>565.51</v>
      </c>
      <c r="H923">
        <v>0.16</v>
      </c>
      <c r="I923" t="s">
        <v>1826</v>
      </c>
      <c r="J923">
        <v>1900.1135999999999</v>
      </c>
      <c r="K923">
        <f>IF(J923="",MEDIAN(SalesTbl[Total_Amount]),J923)</f>
        <v>1900.1135999999999</v>
      </c>
      <c r="L923">
        <f>IF(H923="",MEDIAN(SalesTbl[Discount]),H923)</f>
        <v>0.16</v>
      </c>
      <c r="M923">
        <f>IF(G923="",MEDIAN(SalesTbl[Unit_Price]),G923)</f>
        <v>565.51</v>
      </c>
      <c r="N923">
        <f>IF(F923="",MEDIAN(SalesTbl[Quantity]),F923)</f>
        <v>4</v>
      </c>
    </row>
    <row r="924" spans="1:14" x14ac:dyDescent="0.3">
      <c r="A924" t="s">
        <v>2748</v>
      </c>
      <c r="B924" s="2">
        <v>45628</v>
      </c>
      <c r="C924" t="s">
        <v>1455</v>
      </c>
      <c r="D924" t="s">
        <v>1746</v>
      </c>
      <c r="E924" t="s">
        <v>1786</v>
      </c>
      <c r="F924">
        <v>1</v>
      </c>
      <c r="G924">
        <v>955.06</v>
      </c>
      <c r="H924">
        <v>0.14000000000000001</v>
      </c>
      <c r="I924" t="s">
        <v>1824</v>
      </c>
      <c r="J924">
        <v>821.35159999999996</v>
      </c>
      <c r="K924">
        <f>IF(J924="",MEDIAN(SalesTbl[Total_Amount]),J924)</f>
        <v>821.35159999999996</v>
      </c>
      <c r="L924">
        <f>IF(H924="",MEDIAN(SalesTbl[Discount]),H924)</f>
        <v>0.14000000000000001</v>
      </c>
      <c r="M924">
        <f>IF(G924="",MEDIAN(SalesTbl[Unit_Price]),G924)</f>
        <v>955.06</v>
      </c>
      <c r="N924">
        <f>IF(F924="",MEDIAN(SalesTbl[Quantity]),F924)</f>
        <v>1</v>
      </c>
    </row>
    <row r="925" spans="1:14" x14ac:dyDescent="0.3">
      <c r="A925" t="s">
        <v>2749</v>
      </c>
      <c r="B925" s="2">
        <v>45778</v>
      </c>
      <c r="C925" t="s">
        <v>1211</v>
      </c>
      <c r="D925" t="s">
        <v>1666</v>
      </c>
      <c r="E925" t="s">
        <v>1801</v>
      </c>
      <c r="F925">
        <v>3</v>
      </c>
      <c r="G925">
        <v>597.46</v>
      </c>
      <c r="H925">
        <v>0.02</v>
      </c>
      <c r="I925" t="s">
        <v>1826</v>
      </c>
      <c r="J925">
        <v>1756.5324000000001</v>
      </c>
      <c r="K925">
        <f>IF(J925="",MEDIAN(SalesTbl[Total_Amount]),J925)</f>
        <v>1756.5324000000001</v>
      </c>
      <c r="L925">
        <f>IF(H925="",MEDIAN(SalesTbl[Discount]),H925)</f>
        <v>0.02</v>
      </c>
      <c r="M925">
        <f>IF(G925="",MEDIAN(SalesTbl[Unit_Price]),G925)</f>
        <v>597.46</v>
      </c>
      <c r="N925">
        <f>IF(F925="",MEDIAN(SalesTbl[Quantity]),F925)</f>
        <v>3</v>
      </c>
    </row>
    <row r="926" spans="1:14" x14ac:dyDescent="0.3">
      <c r="A926" t="s">
        <v>2750</v>
      </c>
      <c r="B926" s="2">
        <v>45471</v>
      </c>
      <c r="C926" t="s">
        <v>598</v>
      </c>
      <c r="D926" t="s">
        <v>1692</v>
      </c>
      <c r="E926" t="s">
        <v>1769</v>
      </c>
      <c r="F926">
        <v>1</v>
      </c>
      <c r="G926">
        <v>41.39</v>
      </c>
      <c r="H926">
        <v>0.01</v>
      </c>
      <c r="I926" t="s">
        <v>1824</v>
      </c>
      <c r="J926">
        <v>40.976100000000002</v>
      </c>
      <c r="K926">
        <f>IF(J926="",MEDIAN(SalesTbl[Total_Amount]),J926)</f>
        <v>40.976100000000002</v>
      </c>
      <c r="L926">
        <f>IF(H926="",MEDIAN(SalesTbl[Discount]),H926)</f>
        <v>0.01</v>
      </c>
      <c r="M926">
        <f>IF(G926="",MEDIAN(SalesTbl[Unit_Price]),G926)</f>
        <v>41.39</v>
      </c>
      <c r="N926">
        <f>IF(F926="",MEDIAN(SalesTbl[Quantity]),F926)</f>
        <v>1</v>
      </c>
    </row>
    <row r="927" spans="1:14" x14ac:dyDescent="0.3">
      <c r="A927" t="s">
        <v>2751</v>
      </c>
      <c r="B927" s="2">
        <v>45770</v>
      </c>
      <c r="C927" t="s">
        <v>1437</v>
      </c>
      <c r="D927" t="s">
        <v>1574</v>
      </c>
      <c r="E927" t="s">
        <v>1813</v>
      </c>
      <c r="F927">
        <v>2</v>
      </c>
      <c r="G927">
        <v>889.04</v>
      </c>
      <c r="H927">
        <v>0.23</v>
      </c>
      <c r="I927" t="s">
        <v>1824</v>
      </c>
      <c r="J927">
        <v>1369.1215999999999</v>
      </c>
      <c r="K927">
        <f>IF(J927="",MEDIAN(SalesTbl[Total_Amount]),J927)</f>
        <v>1369.1215999999999</v>
      </c>
      <c r="L927">
        <f>IF(H927="",MEDIAN(SalesTbl[Discount]),H927)</f>
        <v>0.23</v>
      </c>
      <c r="M927">
        <f>IF(G927="",MEDIAN(SalesTbl[Unit_Price]),G927)</f>
        <v>889.04</v>
      </c>
      <c r="N927">
        <f>IF(F927="",MEDIAN(SalesTbl[Quantity]),F927)</f>
        <v>2</v>
      </c>
    </row>
    <row r="928" spans="1:14" x14ac:dyDescent="0.3">
      <c r="A928" t="s">
        <v>2752</v>
      </c>
      <c r="B928" s="2">
        <v>45369</v>
      </c>
      <c r="C928" t="s">
        <v>699</v>
      </c>
      <c r="D928" t="s">
        <v>1622</v>
      </c>
      <c r="E928" t="s">
        <v>1789</v>
      </c>
      <c r="F928">
        <v>3</v>
      </c>
      <c r="G928">
        <v>145.25</v>
      </c>
      <c r="H928">
        <v>0.24</v>
      </c>
      <c r="I928" t="s">
        <v>1826</v>
      </c>
      <c r="J928">
        <v>331.17</v>
      </c>
      <c r="K928">
        <f>IF(J928="",MEDIAN(SalesTbl[Total_Amount]),J928)</f>
        <v>331.17</v>
      </c>
      <c r="L928">
        <f>IF(H928="",MEDIAN(SalesTbl[Discount]),H928)</f>
        <v>0.24</v>
      </c>
      <c r="M928">
        <f>IF(G928="",MEDIAN(SalesTbl[Unit_Price]),G928)</f>
        <v>145.25</v>
      </c>
      <c r="N928">
        <f>IF(F928="",MEDIAN(SalesTbl[Quantity]),F928)</f>
        <v>3</v>
      </c>
    </row>
    <row r="929" spans="1:14" x14ac:dyDescent="0.3">
      <c r="A929" t="s">
        <v>2753</v>
      </c>
      <c r="B929" s="2">
        <v>45910</v>
      </c>
      <c r="C929" t="s">
        <v>616</v>
      </c>
      <c r="D929" t="s">
        <v>1618</v>
      </c>
      <c r="E929" t="s">
        <v>1801</v>
      </c>
      <c r="F929">
        <v>4</v>
      </c>
      <c r="G929">
        <v>642.04999999999995</v>
      </c>
      <c r="H929">
        <v>0.25</v>
      </c>
      <c r="I929" t="s">
        <v>1824</v>
      </c>
      <c r="J929">
        <v>1926.15</v>
      </c>
      <c r="K929">
        <f>IF(J929="",MEDIAN(SalesTbl[Total_Amount]),J929)</f>
        <v>1926.15</v>
      </c>
      <c r="L929">
        <f>IF(H929="",MEDIAN(SalesTbl[Discount]),H929)</f>
        <v>0.25</v>
      </c>
      <c r="M929">
        <f>IF(G929="",MEDIAN(SalesTbl[Unit_Price]),G929)</f>
        <v>642.04999999999995</v>
      </c>
      <c r="N929">
        <f>IF(F929="",MEDIAN(SalesTbl[Quantity]),F929)</f>
        <v>4</v>
      </c>
    </row>
    <row r="930" spans="1:14" x14ac:dyDescent="0.3">
      <c r="A930" t="s">
        <v>2754</v>
      </c>
      <c r="B930" s="2">
        <v>45637</v>
      </c>
      <c r="C930" t="s">
        <v>1190</v>
      </c>
      <c r="D930" t="s">
        <v>1716</v>
      </c>
      <c r="E930" t="s">
        <v>1779</v>
      </c>
      <c r="F930">
        <v>4</v>
      </c>
      <c r="G930">
        <v>450.83</v>
      </c>
      <c r="H930">
        <v>0.24</v>
      </c>
      <c r="I930" t="s">
        <v>1824</v>
      </c>
      <c r="J930">
        <v>1370.5232000000001</v>
      </c>
      <c r="K930">
        <f>IF(J930="",MEDIAN(SalesTbl[Total_Amount]),J930)</f>
        <v>1370.5232000000001</v>
      </c>
      <c r="L930">
        <f>IF(H930="",MEDIAN(SalesTbl[Discount]),H930)</f>
        <v>0.24</v>
      </c>
      <c r="M930">
        <f>IF(G930="",MEDIAN(SalesTbl[Unit_Price]),G930)</f>
        <v>450.83</v>
      </c>
      <c r="N930">
        <f>IF(F930="",MEDIAN(SalesTbl[Quantity]),F930)</f>
        <v>4</v>
      </c>
    </row>
    <row r="931" spans="1:14" x14ac:dyDescent="0.3">
      <c r="A931" t="s">
        <v>2755</v>
      </c>
      <c r="B931" s="2">
        <v>45706</v>
      </c>
      <c r="C931" t="s">
        <v>532</v>
      </c>
      <c r="D931" t="s">
        <v>1652</v>
      </c>
      <c r="E931" t="s">
        <v>1813</v>
      </c>
      <c r="F931">
        <v>2</v>
      </c>
      <c r="G931">
        <v>441.03</v>
      </c>
      <c r="H931">
        <v>0.23</v>
      </c>
      <c r="I931" t="s">
        <v>1829</v>
      </c>
      <c r="J931">
        <v>679.18619999999999</v>
      </c>
      <c r="K931">
        <f>IF(J931="",MEDIAN(SalesTbl[Total_Amount]),J931)</f>
        <v>679.18619999999999</v>
      </c>
      <c r="L931">
        <f>IF(H931="",MEDIAN(SalesTbl[Discount]),H931)</f>
        <v>0.23</v>
      </c>
      <c r="M931">
        <f>IF(G931="",MEDIAN(SalesTbl[Unit_Price]),G931)</f>
        <v>441.03</v>
      </c>
      <c r="N931">
        <f>IF(F931="",MEDIAN(SalesTbl[Quantity]),F931)</f>
        <v>2</v>
      </c>
    </row>
    <row r="932" spans="1:14" x14ac:dyDescent="0.3">
      <c r="A932" t="s">
        <v>2756</v>
      </c>
      <c r="B932" s="2">
        <v>45557</v>
      </c>
      <c r="C932" t="s">
        <v>1254</v>
      </c>
      <c r="D932" t="s">
        <v>1598</v>
      </c>
      <c r="E932" t="s">
        <v>1761</v>
      </c>
      <c r="F932">
        <v>3</v>
      </c>
      <c r="G932">
        <v>377.69</v>
      </c>
      <c r="H932">
        <v>7.0000000000000007E-2</v>
      </c>
      <c r="I932" t="s">
        <v>1826</v>
      </c>
      <c r="J932">
        <v>1053.7551000000001</v>
      </c>
      <c r="K932">
        <f>IF(J932="",MEDIAN(SalesTbl[Total_Amount]),J932)</f>
        <v>1053.7551000000001</v>
      </c>
      <c r="L932">
        <f>IF(H932="",MEDIAN(SalesTbl[Discount]),H932)</f>
        <v>7.0000000000000007E-2</v>
      </c>
      <c r="M932">
        <f>IF(G932="",MEDIAN(SalesTbl[Unit_Price]),G932)</f>
        <v>377.69</v>
      </c>
      <c r="N932">
        <f>IF(F932="",MEDIAN(SalesTbl[Quantity]),F932)</f>
        <v>3</v>
      </c>
    </row>
    <row r="933" spans="1:14" x14ac:dyDescent="0.3">
      <c r="A933" t="s">
        <v>2757</v>
      </c>
      <c r="B933" s="2">
        <v>45338</v>
      </c>
      <c r="C933" t="s">
        <v>1017</v>
      </c>
      <c r="D933" t="s">
        <v>1568</v>
      </c>
      <c r="E933" t="s">
        <v>1779</v>
      </c>
      <c r="F933">
        <v>1</v>
      </c>
      <c r="G933">
        <v>457.33</v>
      </c>
      <c r="H933">
        <v>0.27</v>
      </c>
      <c r="I933" t="s">
        <v>1824</v>
      </c>
      <c r="J933">
        <v>333.85090000000002</v>
      </c>
      <c r="K933">
        <f>IF(J933="",MEDIAN(SalesTbl[Total_Amount]),J933)</f>
        <v>333.85090000000002</v>
      </c>
      <c r="L933">
        <f>IF(H933="",MEDIAN(SalesTbl[Discount]),H933)</f>
        <v>0.27</v>
      </c>
      <c r="M933">
        <f>IF(G933="",MEDIAN(SalesTbl[Unit_Price]),G933)</f>
        <v>457.33</v>
      </c>
      <c r="N933">
        <f>IF(F933="",MEDIAN(SalesTbl[Quantity]),F933)</f>
        <v>1</v>
      </c>
    </row>
    <row r="934" spans="1:14" x14ac:dyDescent="0.3">
      <c r="A934" t="s">
        <v>2758</v>
      </c>
      <c r="B934" s="2">
        <v>45441</v>
      </c>
      <c r="C934" t="s">
        <v>1411</v>
      </c>
      <c r="D934" t="s">
        <v>1666</v>
      </c>
      <c r="E934" t="s">
        <v>1786</v>
      </c>
      <c r="F934">
        <v>2</v>
      </c>
      <c r="G934">
        <v>107.97</v>
      </c>
      <c r="H934">
        <v>0.06</v>
      </c>
      <c r="I934" t="s">
        <v>1824</v>
      </c>
      <c r="J934">
        <v>202.9836</v>
      </c>
      <c r="K934">
        <f>IF(J934="",MEDIAN(SalesTbl[Total_Amount]),J934)</f>
        <v>202.9836</v>
      </c>
      <c r="L934">
        <f>IF(H934="",MEDIAN(SalesTbl[Discount]),H934)</f>
        <v>0.06</v>
      </c>
      <c r="M934">
        <f>IF(G934="",MEDIAN(SalesTbl[Unit_Price]),G934)</f>
        <v>107.97</v>
      </c>
      <c r="N934">
        <f>IF(F934="",MEDIAN(SalesTbl[Quantity]),F934)</f>
        <v>2</v>
      </c>
    </row>
    <row r="935" spans="1:14" x14ac:dyDescent="0.3">
      <c r="A935" t="s">
        <v>2759</v>
      </c>
      <c r="B935" s="2">
        <v>45396</v>
      </c>
      <c r="C935" t="s">
        <v>224</v>
      </c>
      <c r="D935" t="s">
        <v>1555</v>
      </c>
      <c r="E935" t="s">
        <v>1799</v>
      </c>
      <c r="F935">
        <v>1</v>
      </c>
      <c r="G935">
        <v>38.880000000000003</v>
      </c>
      <c r="H935">
        <v>0.16</v>
      </c>
      <c r="I935" t="s">
        <v>1829</v>
      </c>
      <c r="J935">
        <v>32.659199999999998</v>
      </c>
      <c r="K935">
        <f>IF(J935="",MEDIAN(SalesTbl[Total_Amount]),J935)</f>
        <v>32.659199999999998</v>
      </c>
      <c r="L935">
        <f>IF(H935="",MEDIAN(SalesTbl[Discount]),H935)</f>
        <v>0.16</v>
      </c>
      <c r="M935">
        <f>IF(G935="",MEDIAN(SalesTbl[Unit_Price]),G935)</f>
        <v>38.880000000000003</v>
      </c>
      <c r="N935">
        <f>IF(F935="",MEDIAN(SalesTbl[Quantity]),F935)</f>
        <v>1</v>
      </c>
    </row>
    <row r="936" spans="1:14" x14ac:dyDescent="0.3">
      <c r="A936" t="s">
        <v>2760</v>
      </c>
      <c r="B936" s="2">
        <v>45317</v>
      </c>
      <c r="C936" t="s">
        <v>785</v>
      </c>
      <c r="D936" t="s">
        <v>1580</v>
      </c>
      <c r="E936" t="s">
        <v>1807</v>
      </c>
      <c r="F936">
        <v>3</v>
      </c>
      <c r="G936">
        <v>484.39</v>
      </c>
      <c r="H936">
        <v>0.28999999999999998</v>
      </c>
      <c r="I936" t="s">
        <v>1829</v>
      </c>
      <c r="J936">
        <v>1031.7507000000001</v>
      </c>
      <c r="K936">
        <f>IF(J936="",MEDIAN(SalesTbl[Total_Amount]),J936)</f>
        <v>1031.7507000000001</v>
      </c>
      <c r="L936">
        <f>IF(H936="",MEDIAN(SalesTbl[Discount]),H936)</f>
        <v>0.28999999999999998</v>
      </c>
      <c r="M936">
        <f>IF(G936="",MEDIAN(SalesTbl[Unit_Price]),G936)</f>
        <v>484.39</v>
      </c>
      <c r="N936">
        <f>IF(F936="",MEDIAN(SalesTbl[Quantity]),F936)</f>
        <v>3</v>
      </c>
    </row>
    <row r="937" spans="1:14" x14ac:dyDescent="0.3">
      <c r="A937" t="s">
        <v>2761</v>
      </c>
      <c r="B937" s="2">
        <v>45235</v>
      </c>
      <c r="C937" t="s">
        <v>414</v>
      </c>
      <c r="D937" t="s">
        <v>1708</v>
      </c>
      <c r="E937" t="s">
        <v>1801</v>
      </c>
      <c r="F937">
        <v>2</v>
      </c>
      <c r="G937">
        <v>949.3</v>
      </c>
      <c r="H937">
        <v>0.08</v>
      </c>
      <c r="I937" t="s">
        <v>1829</v>
      </c>
      <c r="J937">
        <v>1746.712</v>
      </c>
      <c r="K937">
        <f>IF(J937="",MEDIAN(SalesTbl[Total_Amount]),J937)</f>
        <v>1746.712</v>
      </c>
      <c r="L937">
        <f>IF(H937="",MEDIAN(SalesTbl[Discount]),H937)</f>
        <v>0.08</v>
      </c>
      <c r="M937">
        <f>IF(G937="",MEDIAN(SalesTbl[Unit_Price]),G937)</f>
        <v>949.3</v>
      </c>
      <c r="N937">
        <f>IF(F937="",MEDIAN(SalesTbl[Quantity]),F937)</f>
        <v>2</v>
      </c>
    </row>
    <row r="938" spans="1:14" x14ac:dyDescent="0.3">
      <c r="A938" t="s">
        <v>2762</v>
      </c>
      <c r="B938" s="2">
        <v>45824</v>
      </c>
      <c r="C938" t="s">
        <v>1196</v>
      </c>
      <c r="D938" t="s">
        <v>1690</v>
      </c>
      <c r="E938" t="s">
        <v>1776</v>
      </c>
      <c r="F938">
        <v>3</v>
      </c>
      <c r="G938">
        <v>664.75</v>
      </c>
      <c r="H938">
        <v>0.12</v>
      </c>
      <c r="I938" t="s">
        <v>1824</v>
      </c>
      <c r="J938">
        <v>1754.94</v>
      </c>
      <c r="K938">
        <f>IF(J938="",MEDIAN(SalesTbl[Total_Amount]),J938)</f>
        <v>1754.94</v>
      </c>
      <c r="L938">
        <f>IF(H938="",MEDIAN(SalesTbl[Discount]),H938)</f>
        <v>0.12</v>
      </c>
      <c r="M938">
        <f>IF(G938="",MEDIAN(SalesTbl[Unit_Price]),G938)</f>
        <v>664.75</v>
      </c>
      <c r="N938">
        <f>IF(F938="",MEDIAN(SalesTbl[Quantity]),F938)</f>
        <v>3</v>
      </c>
    </row>
    <row r="939" spans="1:14" x14ac:dyDescent="0.3">
      <c r="A939" t="s">
        <v>2763</v>
      </c>
      <c r="B939" s="2">
        <v>45543</v>
      </c>
      <c r="C939" t="s">
        <v>247</v>
      </c>
      <c r="D939" t="s">
        <v>1688</v>
      </c>
      <c r="E939" t="s">
        <v>1807</v>
      </c>
      <c r="F939">
        <v>3</v>
      </c>
      <c r="G939">
        <v>190.04</v>
      </c>
      <c r="H939">
        <v>7.0000000000000007E-2</v>
      </c>
      <c r="I939" t="s">
        <v>1826</v>
      </c>
      <c r="J939">
        <v>530.21159999999998</v>
      </c>
      <c r="K939">
        <f>IF(J939="",MEDIAN(SalesTbl[Total_Amount]),J939)</f>
        <v>530.21159999999998</v>
      </c>
      <c r="L939">
        <f>IF(H939="",MEDIAN(SalesTbl[Discount]),H939)</f>
        <v>7.0000000000000007E-2</v>
      </c>
      <c r="M939">
        <f>IF(G939="",MEDIAN(SalesTbl[Unit_Price]),G939)</f>
        <v>190.04</v>
      </c>
      <c r="N939">
        <f>IF(F939="",MEDIAN(SalesTbl[Quantity]),F939)</f>
        <v>3</v>
      </c>
    </row>
    <row r="940" spans="1:14" x14ac:dyDescent="0.3">
      <c r="A940" t="s">
        <v>2764</v>
      </c>
      <c r="B940" s="2">
        <v>45595</v>
      </c>
      <c r="C940" t="s">
        <v>1513</v>
      </c>
      <c r="D940" t="s">
        <v>1560</v>
      </c>
      <c r="E940" t="s">
        <v>1801</v>
      </c>
      <c r="F940">
        <v>3</v>
      </c>
      <c r="G940">
        <v>754.02</v>
      </c>
      <c r="H940">
        <v>0.1</v>
      </c>
      <c r="I940" t="s">
        <v>1829</v>
      </c>
      <c r="J940">
        <v>2035.854</v>
      </c>
      <c r="K940">
        <f>IF(J940="",MEDIAN(SalesTbl[Total_Amount]),J940)</f>
        <v>2035.854</v>
      </c>
      <c r="L940">
        <f>IF(H940="",MEDIAN(SalesTbl[Discount]),H940)</f>
        <v>0.1</v>
      </c>
      <c r="M940">
        <f>IF(G940="",MEDIAN(SalesTbl[Unit_Price]),G940)</f>
        <v>754.02</v>
      </c>
      <c r="N940">
        <f>IF(F940="",MEDIAN(SalesTbl[Quantity]),F940)</f>
        <v>3</v>
      </c>
    </row>
    <row r="941" spans="1:14" x14ac:dyDescent="0.3">
      <c r="A941" t="s">
        <v>2765</v>
      </c>
      <c r="B941" s="2">
        <v>45803</v>
      </c>
      <c r="C941" t="s">
        <v>963</v>
      </c>
      <c r="D941" t="s">
        <v>1616</v>
      </c>
      <c r="E941" t="s">
        <v>1794</v>
      </c>
      <c r="F941">
        <v>4</v>
      </c>
      <c r="G941">
        <v>94.13</v>
      </c>
      <c r="H941">
        <v>0.04</v>
      </c>
      <c r="I941" t="s">
        <v>1829</v>
      </c>
      <c r="J941">
        <v>361.45920000000001</v>
      </c>
      <c r="K941">
        <f>IF(J941="",MEDIAN(SalesTbl[Total_Amount]),J941)</f>
        <v>361.45920000000001</v>
      </c>
      <c r="L941">
        <f>IF(H941="",MEDIAN(SalesTbl[Discount]),H941)</f>
        <v>0.04</v>
      </c>
      <c r="M941">
        <f>IF(G941="",MEDIAN(SalesTbl[Unit_Price]),G941)</f>
        <v>94.13</v>
      </c>
      <c r="N941">
        <f>IF(F941="",MEDIAN(SalesTbl[Quantity]),F941)</f>
        <v>4</v>
      </c>
    </row>
    <row r="942" spans="1:14" x14ac:dyDescent="0.3">
      <c r="A942" t="s">
        <v>2766</v>
      </c>
      <c r="B942" s="2">
        <v>45880</v>
      </c>
      <c r="C942" t="s">
        <v>1377</v>
      </c>
      <c r="D942" t="s">
        <v>1546</v>
      </c>
      <c r="E942" t="s">
        <v>1801</v>
      </c>
      <c r="F942">
        <v>3</v>
      </c>
      <c r="G942">
        <v>402.3</v>
      </c>
      <c r="H942">
        <v>0.21</v>
      </c>
      <c r="I942" t="s">
        <v>1826</v>
      </c>
      <c r="J942">
        <v>953.45100000000014</v>
      </c>
      <c r="K942">
        <f>IF(J942="",MEDIAN(SalesTbl[Total_Amount]),J942)</f>
        <v>953.45100000000014</v>
      </c>
      <c r="L942">
        <f>IF(H942="",MEDIAN(SalesTbl[Discount]),H942)</f>
        <v>0.21</v>
      </c>
      <c r="M942">
        <f>IF(G942="",MEDIAN(SalesTbl[Unit_Price]),G942)</f>
        <v>402.3</v>
      </c>
      <c r="N942">
        <f>IF(F942="",MEDIAN(SalesTbl[Quantity]),F942)</f>
        <v>3</v>
      </c>
    </row>
    <row r="943" spans="1:14" x14ac:dyDescent="0.3">
      <c r="A943" t="s">
        <v>2767</v>
      </c>
      <c r="B943" s="2">
        <v>45690</v>
      </c>
      <c r="C943" t="s">
        <v>295</v>
      </c>
      <c r="D943" t="s">
        <v>1688</v>
      </c>
      <c r="E943" t="s">
        <v>1786</v>
      </c>
      <c r="F943">
        <v>4</v>
      </c>
      <c r="G943">
        <v>930.38</v>
      </c>
      <c r="H943">
        <v>0</v>
      </c>
      <c r="I943" t="s">
        <v>1829</v>
      </c>
      <c r="J943">
        <v>3721.52</v>
      </c>
      <c r="K943">
        <f>IF(J943="",MEDIAN(SalesTbl[Total_Amount]),J943)</f>
        <v>3721.52</v>
      </c>
      <c r="L943">
        <f>IF(H943="",MEDIAN(SalesTbl[Discount]),H943)</f>
        <v>0</v>
      </c>
      <c r="M943">
        <f>IF(G943="",MEDIAN(SalesTbl[Unit_Price]),G943)</f>
        <v>930.38</v>
      </c>
      <c r="N943">
        <f>IF(F943="",MEDIAN(SalesTbl[Quantity]),F943)</f>
        <v>4</v>
      </c>
    </row>
    <row r="944" spans="1:14" x14ac:dyDescent="0.3">
      <c r="A944" t="s">
        <v>2768</v>
      </c>
      <c r="B944" s="2">
        <v>45841</v>
      </c>
      <c r="C944" t="s">
        <v>1458</v>
      </c>
      <c r="D944" t="s">
        <v>1602</v>
      </c>
      <c r="E944" t="s">
        <v>1773</v>
      </c>
      <c r="F944">
        <v>2</v>
      </c>
      <c r="G944">
        <v>437.84</v>
      </c>
      <c r="H944">
        <v>0.24</v>
      </c>
      <c r="I944" t="s">
        <v>1824</v>
      </c>
      <c r="J944">
        <v>665.51679999999999</v>
      </c>
      <c r="K944">
        <f>IF(J944="",MEDIAN(SalesTbl[Total_Amount]),J944)</f>
        <v>665.51679999999999</v>
      </c>
      <c r="L944">
        <f>IF(H944="",MEDIAN(SalesTbl[Discount]),H944)</f>
        <v>0.24</v>
      </c>
      <c r="M944">
        <f>IF(G944="",MEDIAN(SalesTbl[Unit_Price]),G944)</f>
        <v>437.84</v>
      </c>
      <c r="N944">
        <f>IF(F944="",MEDIAN(SalesTbl[Quantity]),F944)</f>
        <v>2</v>
      </c>
    </row>
    <row r="945" spans="1:14" x14ac:dyDescent="0.3">
      <c r="A945" t="s">
        <v>2769</v>
      </c>
      <c r="B945" s="2">
        <v>45380</v>
      </c>
      <c r="C945" t="s">
        <v>1400</v>
      </c>
      <c r="D945" t="s">
        <v>1718</v>
      </c>
      <c r="E945" t="s">
        <v>1804</v>
      </c>
      <c r="F945">
        <v>3</v>
      </c>
      <c r="G945">
        <v>416.44</v>
      </c>
      <c r="H945">
        <v>0.27</v>
      </c>
      <c r="I945" t="s">
        <v>1824</v>
      </c>
      <c r="J945">
        <v>912.00359999999989</v>
      </c>
      <c r="K945">
        <f>IF(J945="",MEDIAN(SalesTbl[Total_Amount]),J945)</f>
        <v>912.00359999999989</v>
      </c>
      <c r="L945">
        <f>IF(H945="",MEDIAN(SalesTbl[Discount]),H945)</f>
        <v>0.27</v>
      </c>
      <c r="M945">
        <f>IF(G945="",MEDIAN(SalesTbl[Unit_Price]),G945)</f>
        <v>416.44</v>
      </c>
      <c r="N945">
        <f>IF(F945="",MEDIAN(SalesTbl[Quantity]),F945)</f>
        <v>3</v>
      </c>
    </row>
    <row r="946" spans="1:14" x14ac:dyDescent="0.3">
      <c r="A946" t="s">
        <v>2770</v>
      </c>
      <c r="B946" s="2">
        <v>45503</v>
      </c>
      <c r="C946" t="s">
        <v>1196</v>
      </c>
      <c r="D946" t="s">
        <v>1584</v>
      </c>
      <c r="E946" t="s">
        <v>1782</v>
      </c>
      <c r="F946">
        <v>3</v>
      </c>
      <c r="G946">
        <v>550.26</v>
      </c>
      <c r="H946">
        <v>0.22</v>
      </c>
      <c r="I946" t="s">
        <v>1824</v>
      </c>
      <c r="J946">
        <v>1287.6084000000001</v>
      </c>
      <c r="K946">
        <f>IF(J946="",MEDIAN(SalesTbl[Total_Amount]),J946)</f>
        <v>1287.6084000000001</v>
      </c>
      <c r="L946">
        <f>IF(H946="",MEDIAN(SalesTbl[Discount]),H946)</f>
        <v>0.22</v>
      </c>
      <c r="M946">
        <f>IF(G946="",MEDIAN(SalesTbl[Unit_Price]),G946)</f>
        <v>550.26</v>
      </c>
      <c r="N946">
        <f>IF(F946="",MEDIAN(SalesTbl[Quantity]),F946)</f>
        <v>3</v>
      </c>
    </row>
    <row r="947" spans="1:14" x14ac:dyDescent="0.3">
      <c r="A947" t="s">
        <v>2771</v>
      </c>
      <c r="B947" s="2">
        <v>45567</v>
      </c>
      <c r="C947" t="s">
        <v>247</v>
      </c>
      <c r="D947" t="s">
        <v>1736</v>
      </c>
      <c r="E947" t="s">
        <v>1804</v>
      </c>
      <c r="F947">
        <v>3</v>
      </c>
      <c r="G947">
        <v>517.98</v>
      </c>
      <c r="H947">
        <v>0.01</v>
      </c>
      <c r="I947" t="s">
        <v>1826</v>
      </c>
      <c r="J947">
        <v>1538.4005999999999</v>
      </c>
      <c r="K947">
        <f>IF(J947="",MEDIAN(SalesTbl[Total_Amount]),J947)</f>
        <v>1538.4005999999999</v>
      </c>
      <c r="L947">
        <f>IF(H947="",MEDIAN(SalesTbl[Discount]),H947)</f>
        <v>0.01</v>
      </c>
      <c r="M947">
        <f>IF(G947="",MEDIAN(SalesTbl[Unit_Price]),G947)</f>
        <v>517.98</v>
      </c>
      <c r="N947">
        <f>IF(F947="",MEDIAN(SalesTbl[Quantity]),F947)</f>
        <v>3</v>
      </c>
    </row>
    <row r="948" spans="1:14" x14ac:dyDescent="0.3">
      <c r="A948" t="s">
        <v>2772</v>
      </c>
      <c r="B948" s="2">
        <v>45600</v>
      </c>
      <c r="C948" t="s">
        <v>475</v>
      </c>
      <c r="D948" t="s">
        <v>1557</v>
      </c>
      <c r="E948" t="s">
        <v>1782</v>
      </c>
      <c r="F948">
        <v>1</v>
      </c>
      <c r="G948">
        <v>98.27</v>
      </c>
      <c r="H948">
        <v>0.16</v>
      </c>
      <c r="I948" t="s">
        <v>1826</v>
      </c>
      <c r="J948">
        <v>82.54679999999999</v>
      </c>
      <c r="K948">
        <f>IF(J948="",MEDIAN(SalesTbl[Total_Amount]),J948)</f>
        <v>82.54679999999999</v>
      </c>
      <c r="L948">
        <f>IF(H948="",MEDIAN(SalesTbl[Discount]),H948)</f>
        <v>0.16</v>
      </c>
      <c r="M948">
        <f>IF(G948="",MEDIAN(SalesTbl[Unit_Price]),G948)</f>
        <v>98.27</v>
      </c>
      <c r="N948">
        <f>IF(F948="",MEDIAN(SalesTbl[Quantity]),F948)</f>
        <v>1</v>
      </c>
    </row>
    <row r="949" spans="1:14" x14ac:dyDescent="0.3">
      <c r="A949" t="s">
        <v>2773</v>
      </c>
      <c r="B949" s="2">
        <v>45415</v>
      </c>
      <c r="C949" t="s">
        <v>63</v>
      </c>
      <c r="D949" t="s">
        <v>1644</v>
      </c>
      <c r="E949" t="s">
        <v>1792</v>
      </c>
      <c r="F949">
        <v>2</v>
      </c>
      <c r="G949">
        <v>875.2</v>
      </c>
      <c r="H949">
        <v>0.19</v>
      </c>
      <c r="I949" t="s">
        <v>1824</v>
      </c>
      <c r="J949">
        <v>1417.8240000000001</v>
      </c>
      <c r="K949">
        <f>IF(J949="",MEDIAN(SalesTbl[Total_Amount]),J949)</f>
        <v>1417.8240000000001</v>
      </c>
      <c r="L949">
        <f>IF(H949="",MEDIAN(SalesTbl[Discount]),H949)</f>
        <v>0.19</v>
      </c>
      <c r="M949">
        <f>IF(G949="",MEDIAN(SalesTbl[Unit_Price]),G949)</f>
        <v>875.2</v>
      </c>
      <c r="N949">
        <f>IF(F949="",MEDIAN(SalesTbl[Quantity]),F949)</f>
        <v>2</v>
      </c>
    </row>
    <row r="950" spans="1:14" x14ac:dyDescent="0.3">
      <c r="A950" t="s">
        <v>2774</v>
      </c>
      <c r="B950" s="2">
        <v>45343</v>
      </c>
      <c r="C950" t="s">
        <v>1029</v>
      </c>
      <c r="D950" t="s">
        <v>1720</v>
      </c>
      <c r="E950" t="s">
        <v>1752</v>
      </c>
      <c r="F950">
        <v>1</v>
      </c>
      <c r="G950">
        <v>227.35</v>
      </c>
      <c r="H950">
        <v>0.06</v>
      </c>
      <c r="I950" t="s">
        <v>1829</v>
      </c>
      <c r="J950">
        <v>213.709</v>
      </c>
      <c r="K950">
        <f>IF(J950="",MEDIAN(SalesTbl[Total_Amount]),J950)</f>
        <v>213.709</v>
      </c>
      <c r="L950">
        <f>IF(H950="",MEDIAN(SalesTbl[Discount]),H950)</f>
        <v>0.06</v>
      </c>
      <c r="M950">
        <f>IF(G950="",MEDIAN(SalesTbl[Unit_Price]),G950)</f>
        <v>227.35</v>
      </c>
      <c r="N950">
        <f>IF(F950="",MEDIAN(SalesTbl[Quantity]),F950)</f>
        <v>1</v>
      </c>
    </row>
    <row r="951" spans="1:14" x14ac:dyDescent="0.3">
      <c r="A951" t="s">
        <v>2775</v>
      </c>
      <c r="B951" s="2">
        <v>45399</v>
      </c>
      <c r="C951" t="s">
        <v>1283</v>
      </c>
      <c r="D951" t="s">
        <v>1620</v>
      </c>
      <c r="E951" t="s">
        <v>1792</v>
      </c>
      <c r="F951">
        <v>3</v>
      </c>
      <c r="G951">
        <v>120.67</v>
      </c>
      <c r="H951">
        <v>0.08</v>
      </c>
      <c r="I951" t="s">
        <v>1829</v>
      </c>
      <c r="J951">
        <v>333.04919999999998</v>
      </c>
      <c r="K951">
        <f>IF(J951="",MEDIAN(SalesTbl[Total_Amount]),J951)</f>
        <v>333.04919999999998</v>
      </c>
      <c r="L951">
        <f>IF(H951="",MEDIAN(SalesTbl[Discount]),H951)</f>
        <v>0.08</v>
      </c>
      <c r="M951">
        <f>IF(G951="",MEDIAN(SalesTbl[Unit_Price]),G951)</f>
        <v>120.67</v>
      </c>
      <c r="N951">
        <f>IF(F951="",MEDIAN(SalesTbl[Quantity]),F951)</f>
        <v>3</v>
      </c>
    </row>
    <row r="952" spans="1:14" x14ac:dyDescent="0.3">
      <c r="A952" t="s">
        <v>2776</v>
      </c>
      <c r="B952" s="2">
        <v>45689</v>
      </c>
      <c r="C952" t="s">
        <v>975</v>
      </c>
      <c r="D952" t="s">
        <v>1674</v>
      </c>
      <c r="E952" t="s">
        <v>1792</v>
      </c>
      <c r="F952">
        <v>4</v>
      </c>
      <c r="G952">
        <v>592.67999999999995</v>
      </c>
      <c r="H952">
        <v>0.03</v>
      </c>
      <c r="I952" t="s">
        <v>1824</v>
      </c>
      <c r="J952">
        <v>2299.5983999999999</v>
      </c>
      <c r="K952">
        <f>IF(J952="",MEDIAN(SalesTbl[Total_Amount]),J952)</f>
        <v>2299.5983999999999</v>
      </c>
      <c r="L952">
        <f>IF(H952="",MEDIAN(SalesTbl[Discount]),H952)</f>
        <v>0.03</v>
      </c>
      <c r="M952">
        <f>IF(G952="",MEDIAN(SalesTbl[Unit_Price]),G952)</f>
        <v>592.67999999999995</v>
      </c>
      <c r="N952">
        <f>IF(F952="",MEDIAN(SalesTbl[Quantity]),F952)</f>
        <v>4</v>
      </c>
    </row>
    <row r="953" spans="1:14" x14ac:dyDescent="0.3">
      <c r="A953" t="s">
        <v>2777</v>
      </c>
      <c r="B953" s="2">
        <v>45699</v>
      </c>
      <c r="C953" t="s">
        <v>517</v>
      </c>
      <c r="D953" t="s">
        <v>1612</v>
      </c>
      <c r="E953" t="s">
        <v>1801</v>
      </c>
      <c r="F953">
        <v>1</v>
      </c>
      <c r="G953">
        <v>223.25</v>
      </c>
      <c r="H953">
        <v>0.28999999999999998</v>
      </c>
      <c r="I953" t="s">
        <v>1824</v>
      </c>
      <c r="J953">
        <v>158.50749999999999</v>
      </c>
      <c r="K953">
        <f>IF(J953="",MEDIAN(SalesTbl[Total_Amount]),J953)</f>
        <v>158.50749999999999</v>
      </c>
      <c r="L953">
        <f>IF(H953="",MEDIAN(SalesTbl[Discount]),H953)</f>
        <v>0.28999999999999998</v>
      </c>
      <c r="M953">
        <f>IF(G953="",MEDIAN(SalesTbl[Unit_Price]),G953)</f>
        <v>223.25</v>
      </c>
      <c r="N953">
        <f>IF(F953="",MEDIAN(SalesTbl[Quantity]),F953)</f>
        <v>1</v>
      </c>
    </row>
    <row r="954" spans="1:14" x14ac:dyDescent="0.3">
      <c r="A954" t="s">
        <v>2778</v>
      </c>
      <c r="B954" s="2">
        <v>45663</v>
      </c>
      <c r="C954" t="s">
        <v>887</v>
      </c>
      <c r="D954" t="s">
        <v>1724</v>
      </c>
      <c r="E954" t="s">
        <v>1799</v>
      </c>
      <c r="F954">
        <v>1</v>
      </c>
      <c r="G954">
        <v>883.36</v>
      </c>
      <c r="H954">
        <v>0.11</v>
      </c>
      <c r="I954" t="s">
        <v>1826</v>
      </c>
      <c r="J954">
        <v>786.19040000000007</v>
      </c>
      <c r="K954">
        <f>IF(J954="",MEDIAN(SalesTbl[Total_Amount]),J954)</f>
        <v>786.19040000000007</v>
      </c>
      <c r="L954">
        <f>IF(H954="",MEDIAN(SalesTbl[Discount]),H954)</f>
        <v>0.11</v>
      </c>
      <c r="M954">
        <f>IF(G954="",MEDIAN(SalesTbl[Unit_Price]),G954)</f>
        <v>883.36</v>
      </c>
      <c r="N954">
        <f>IF(F954="",MEDIAN(SalesTbl[Quantity]),F954)</f>
        <v>1</v>
      </c>
    </row>
    <row r="955" spans="1:14" x14ac:dyDescent="0.3">
      <c r="A955" t="s">
        <v>2779</v>
      </c>
      <c r="B955" s="2">
        <v>45377</v>
      </c>
      <c r="C955" t="s">
        <v>1446</v>
      </c>
      <c r="D955" t="s">
        <v>1686</v>
      </c>
      <c r="E955" t="s">
        <v>1752</v>
      </c>
      <c r="F955">
        <v>4</v>
      </c>
      <c r="G955">
        <v>305.95</v>
      </c>
      <c r="H955">
        <v>0.08</v>
      </c>
      <c r="I955" t="s">
        <v>1826</v>
      </c>
      <c r="J955">
        <v>1125.896</v>
      </c>
      <c r="K955">
        <f>IF(J955="",MEDIAN(SalesTbl[Total_Amount]),J955)</f>
        <v>1125.896</v>
      </c>
      <c r="L955">
        <f>IF(H955="",MEDIAN(SalesTbl[Discount]),H955)</f>
        <v>0.08</v>
      </c>
      <c r="M955">
        <f>IF(G955="",MEDIAN(SalesTbl[Unit_Price]),G955)</f>
        <v>305.95</v>
      </c>
      <c r="N955">
        <f>IF(F955="",MEDIAN(SalesTbl[Quantity]),F955)</f>
        <v>4</v>
      </c>
    </row>
    <row r="956" spans="1:14" x14ac:dyDescent="0.3">
      <c r="A956" t="s">
        <v>2780</v>
      </c>
      <c r="B956" s="2">
        <v>45412</v>
      </c>
      <c r="C956" t="s">
        <v>1527</v>
      </c>
      <c r="D956" t="s">
        <v>1598</v>
      </c>
      <c r="E956" t="s">
        <v>1810</v>
      </c>
      <c r="F956">
        <v>3</v>
      </c>
      <c r="G956">
        <v>336.1</v>
      </c>
      <c r="H956">
        <v>0.12</v>
      </c>
      <c r="I956" t="s">
        <v>1829</v>
      </c>
      <c r="J956">
        <v>887.30400000000009</v>
      </c>
      <c r="K956">
        <f>IF(J956="",MEDIAN(SalesTbl[Total_Amount]),J956)</f>
        <v>887.30400000000009</v>
      </c>
      <c r="L956">
        <f>IF(H956="",MEDIAN(SalesTbl[Discount]),H956)</f>
        <v>0.12</v>
      </c>
      <c r="M956">
        <f>IF(G956="",MEDIAN(SalesTbl[Unit_Price]),G956)</f>
        <v>336.1</v>
      </c>
      <c r="N956">
        <f>IF(F956="",MEDIAN(SalesTbl[Quantity]),F956)</f>
        <v>3</v>
      </c>
    </row>
    <row r="957" spans="1:14" x14ac:dyDescent="0.3">
      <c r="A957" t="s">
        <v>2781</v>
      </c>
      <c r="B957" s="2">
        <v>45349</v>
      </c>
      <c r="C957" t="s">
        <v>396</v>
      </c>
      <c r="D957" t="s">
        <v>1606</v>
      </c>
      <c r="E957" t="s">
        <v>1779</v>
      </c>
      <c r="F957">
        <v>3</v>
      </c>
      <c r="G957">
        <v>310.36</v>
      </c>
      <c r="H957">
        <v>0.14000000000000001</v>
      </c>
      <c r="I957" t="s">
        <v>1829</v>
      </c>
      <c r="J957">
        <v>800.72879999999998</v>
      </c>
      <c r="K957">
        <f>IF(J957="",MEDIAN(SalesTbl[Total_Amount]),J957)</f>
        <v>800.72879999999998</v>
      </c>
      <c r="L957">
        <f>IF(H957="",MEDIAN(SalesTbl[Discount]),H957)</f>
        <v>0.14000000000000001</v>
      </c>
      <c r="M957">
        <f>IF(G957="",MEDIAN(SalesTbl[Unit_Price]),G957)</f>
        <v>310.36</v>
      </c>
      <c r="N957">
        <f>IF(F957="",MEDIAN(SalesTbl[Quantity]),F957)</f>
        <v>3</v>
      </c>
    </row>
    <row r="958" spans="1:14" x14ac:dyDescent="0.3">
      <c r="A958" t="s">
        <v>2782</v>
      </c>
      <c r="B958" s="2">
        <v>45486</v>
      </c>
      <c r="C958" t="s">
        <v>1118</v>
      </c>
      <c r="D958" t="s">
        <v>1668</v>
      </c>
      <c r="E958" t="s">
        <v>1792</v>
      </c>
      <c r="F958">
        <v>3</v>
      </c>
      <c r="G958">
        <v>257.11</v>
      </c>
      <c r="H958">
        <v>0.26</v>
      </c>
      <c r="I958" t="s">
        <v>1829</v>
      </c>
      <c r="J958">
        <v>570.78420000000006</v>
      </c>
      <c r="K958">
        <f>IF(J958="",MEDIAN(SalesTbl[Total_Amount]),J958)</f>
        <v>570.78420000000006</v>
      </c>
      <c r="L958">
        <f>IF(H958="",MEDIAN(SalesTbl[Discount]),H958)</f>
        <v>0.26</v>
      </c>
      <c r="M958">
        <f>IF(G958="",MEDIAN(SalesTbl[Unit_Price]),G958)</f>
        <v>257.11</v>
      </c>
      <c r="N958">
        <f>IF(F958="",MEDIAN(SalesTbl[Quantity]),F958)</f>
        <v>3</v>
      </c>
    </row>
    <row r="959" spans="1:14" x14ac:dyDescent="0.3">
      <c r="A959" t="s">
        <v>2783</v>
      </c>
      <c r="B959" s="2">
        <v>45761</v>
      </c>
      <c r="C959" t="s">
        <v>616</v>
      </c>
      <c r="D959" t="s">
        <v>1738</v>
      </c>
      <c r="E959" t="s">
        <v>1794</v>
      </c>
      <c r="F959">
        <v>4</v>
      </c>
      <c r="G959">
        <v>816.29</v>
      </c>
      <c r="H959">
        <v>0.24</v>
      </c>
      <c r="I959" t="s">
        <v>1826</v>
      </c>
      <c r="J959">
        <v>2481.5216</v>
      </c>
      <c r="K959">
        <f>IF(J959="",MEDIAN(SalesTbl[Total_Amount]),J959)</f>
        <v>2481.5216</v>
      </c>
      <c r="L959">
        <f>IF(H959="",MEDIAN(SalesTbl[Discount]),H959)</f>
        <v>0.24</v>
      </c>
      <c r="M959">
        <f>IF(G959="",MEDIAN(SalesTbl[Unit_Price]),G959)</f>
        <v>816.29</v>
      </c>
      <c r="N959">
        <f>IF(F959="",MEDIAN(SalesTbl[Quantity]),F959)</f>
        <v>4</v>
      </c>
    </row>
    <row r="960" spans="1:14" x14ac:dyDescent="0.3">
      <c r="A960" t="s">
        <v>2784</v>
      </c>
      <c r="B960" s="2">
        <v>45639</v>
      </c>
      <c r="C960" t="s">
        <v>1334</v>
      </c>
      <c r="D960" t="s">
        <v>1668</v>
      </c>
      <c r="E960" t="s">
        <v>1794</v>
      </c>
      <c r="F960">
        <v>4</v>
      </c>
      <c r="G960">
        <v>755.82</v>
      </c>
      <c r="H960">
        <v>0.22</v>
      </c>
      <c r="I960" t="s">
        <v>1829</v>
      </c>
      <c r="J960">
        <v>2358.1583999999998</v>
      </c>
      <c r="K960">
        <f>IF(J960="",MEDIAN(SalesTbl[Total_Amount]),J960)</f>
        <v>2358.1583999999998</v>
      </c>
      <c r="L960">
        <f>IF(H960="",MEDIAN(SalesTbl[Discount]),H960)</f>
        <v>0.22</v>
      </c>
      <c r="M960">
        <f>IF(G960="",MEDIAN(SalesTbl[Unit_Price]),G960)</f>
        <v>755.82</v>
      </c>
      <c r="N960">
        <f>IF(F960="",MEDIAN(SalesTbl[Quantity]),F960)</f>
        <v>4</v>
      </c>
    </row>
    <row r="961" spans="1:14" x14ac:dyDescent="0.3">
      <c r="A961" t="s">
        <v>2785</v>
      </c>
      <c r="B961" s="2">
        <v>45893</v>
      </c>
      <c r="C961" t="s">
        <v>1193</v>
      </c>
      <c r="D961" t="s">
        <v>1543</v>
      </c>
      <c r="E961" t="s">
        <v>1799</v>
      </c>
      <c r="F961">
        <v>1</v>
      </c>
      <c r="G961">
        <v>449.6</v>
      </c>
      <c r="H961">
        <v>0.01</v>
      </c>
      <c r="I961" t="s">
        <v>1826</v>
      </c>
      <c r="J961">
        <v>445.10399999999998</v>
      </c>
      <c r="K961">
        <f>IF(J961="",MEDIAN(SalesTbl[Total_Amount]),J961)</f>
        <v>445.10399999999998</v>
      </c>
      <c r="L961">
        <f>IF(H961="",MEDIAN(SalesTbl[Discount]),H961)</f>
        <v>0.01</v>
      </c>
      <c r="M961">
        <f>IF(G961="",MEDIAN(SalesTbl[Unit_Price]),G961)</f>
        <v>449.6</v>
      </c>
      <c r="N961">
        <f>IF(F961="",MEDIAN(SalesTbl[Quantity]),F961)</f>
        <v>1</v>
      </c>
    </row>
    <row r="962" spans="1:14" x14ac:dyDescent="0.3">
      <c r="A962" t="s">
        <v>2786</v>
      </c>
      <c r="B962" s="2">
        <v>45227</v>
      </c>
      <c r="C962" t="s">
        <v>40</v>
      </c>
      <c r="D962" t="s">
        <v>1702</v>
      </c>
      <c r="E962" t="s">
        <v>1807</v>
      </c>
      <c r="F962">
        <v>1</v>
      </c>
      <c r="G962">
        <v>748.75</v>
      </c>
      <c r="H962">
        <v>0.1</v>
      </c>
      <c r="I962" t="s">
        <v>1829</v>
      </c>
      <c r="J962">
        <v>673.875</v>
      </c>
      <c r="K962">
        <f>IF(J962="",MEDIAN(SalesTbl[Total_Amount]),J962)</f>
        <v>673.875</v>
      </c>
      <c r="L962">
        <f>IF(H962="",MEDIAN(SalesTbl[Discount]),H962)</f>
        <v>0.1</v>
      </c>
      <c r="M962">
        <f>IF(G962="",MEDIAN(SalesTbl[Unit_Price]),G962)</f>
        <v>748.75</v>
      </c>
      <c r="N962">
        <f>IF(F962="",MEDIAN(SalesTbl[Quantity]),F962)</f>
        <v>1</v>
      </c>
    </row>
    <row r="963" spans="1:14" x14ac:dyDescent="0.3">
      <c r="A963" t="s">
        <v>2787</v>
      </c>
      <c r="B963" s="2">
        <v>45637</v>
      </c>
      <c r="C963" t="s">
        <v>1199</v>
      </c>
      <c r="D963" t="s">
        <v>1726</v>
      </c>
      <c r="E963" t="s">
        <v>1752</v>
      </c>
      <c r="F963">
        <v>2</v>
      </c>
      <c r="G963">
        <v>121.67</v>
      </c>
      <c r="H963">
        <v>0.08</v>
      </c>
      <c r="I963" t="s">
        <v>1829</v>
      </c>
      <c r="J963">
        <v>223.87280000000001</v>
      </c>
      <c r="K963">
        <f>IF(J963="",MEDIAN(SalesTbl[Total_Amount]),J963)</f>
        <v>223.87280000000001</v>
      </c>
      <c r="L963">
        <f>IF(H963="",MEDIAN(SalesTbl[Discount]),H963)</f>
        <v>0.08</v>
      </c>
      <c r="M963">
        <f>IF(G963="",MEDIAN(SalesTbl[Unit_Price]),G963)</f>
        <v>121.67</v>
      </c>
      <c r="N963">
        <f>IF(F963="",MEDIAN(SalesTbl[Quantity]),F963)</f>
        <v>2</v>
      </c>
    </row>
    <row r="964" spans="1:14" x14ac:dyDescent="0.3">
      <c r="A964" t="s">
        <v>2788</v>
      </c>
      <c r="B964" s="2">
        <v>45472</v>
      </c>
      <c r="C964" t="s">
        <v>341</v>
      </c>
      <c r="D964" t="s">
        <v>1646</v>
      </c>
      <c r="E964" t="s">
        <v>1801</v>
      </c>
      <c r="F964">
        <v>3</v>
      </c>
      <c r="G964">
        <v>225.14</v>
      </c>
      <c r="H964">
        <v>0.15</v>
      </c>
      <c r="I964" t="s">
        <v>1829</v>
      </c>
      <c r="J964">
        <v>574.10699999999997</v>
      </c>
      <c r="K964">
        <f>IF(J964="",MEDIAN(SalesTbl[Total_Amount]),J964)</f>
        <v>574.10699999999997</v>
      </c>
      <c r="L964">
        <f>IF(H964="",MEDIAN(SalesTbl[Discount]),H964)</f>
        <v>0.15</v>
      </c>
      <c r="M964">
        <f>IF(G964="",MEDIAN(SalesTbl[Unit_Price]),G964)</f>
        <v>225.14</v>
      </c>
      <c r="N964">
        <f>IF(F964="",MEDIAN(SalesTbl[Quantity]),F964)</f>
        <v>3</v>
      </c>
    </row>
    <row r="965" spans="1:14" x14ac:dyDescent="0.3">
      <c r="A965" t="s">
        <v>2789</v>
      </c>
      <c r="B965" s="2">
        <v>45710</v>
      </c>
      <c r="C965" t="s">
        <v>490</v>
      </c>
      <c r="D965" t="s">
        <v>1690</v>
      </c>
      <c r="E965" t="s">
        <v>1773</v>
      </c>
      <c r="F965">
        <v>2</v>
      </c>
      <c r="G965">
        <v>504.98</v>
      </c>
      <c r="H965">
        <v>0.08</v>
      </c>
      <c r="I965" t="s">
        <v>1829</v>
      </c>
      <c r="J965">
        <v>929.16320000000007</v>
      </c>
      <c r="K965">
        <f>IF(J965="",MEDIAN(SalesTbl[Total_Amount]),J965)</f>
        <v>929.16320000000007</v>
      </c>
      <c r="L965">
        <f>IF(H965="",MEDIAN(SalesTbl[Discount]),H965)</f>
        <v>0.08</v>
      </c>
      <c r="M965">
        <f>IF(G965="",MEDIAN(SalesTbl[Unit_Price]),G965)</f>
        <v>504.98</v>
      </c>
      <c r="N965">
        <f>IF(F965="",MEDIAN(SalesTbl[Quantity]),F965)</f>
        <v>2</v>
      </c>
    </row>
    <row r="966" spans="1:14" x14ac:dyDescent="0.3">
      <c r="A966" t="s">
        <v>2790</v>
      </c>
      <c r="B966" s="2">
        <v>45682</v>
      </c>
      <c r="C966" t="s">
        <v>384</v>
      </c>
      <c r="D966" t="s">
        <v>1656</v>
      </c>
      <c r="E966" t="s">
        <v>1782</v>
      </c>
      <c r="F966">
        <v>2</v>
      </c>
      <c r="G966">
        <v>623.20000000000005</v>
      </c>
      <c r="H966">
        <v>0.14000000000000001</v>
      </c>
      <c r="I966" t="s">
        <v>1829</v>
      </c>
      <c r="J966">
        <v>1071.904</v>
      </c>
      <c r="K966">
        <f>IF(J966="",MEDIAN(SalesTbl[Total_Amount]),J966)</f>
        <v>1071.904</v>
      </c>
      <c r="L966">
        <f>IF(H966="",MEDIAN(SalesTbl[Discount]),H966)</f>
        <v>0.14000000000000001</v>
      </c>
      <c r="M966">
        <f>IF(G966="",MEDIAN(SalesTbl[Unit_Price]),G966)</f>
        <v>623.20000000000005</v>
      </c>
      <c r="N966">
        <f>IF(F966="",MEDIAN(SalesTbl[Quantity]),F966)</f>
        <v>2</v>
      </c>
    </row>
    <row r="967" spans="1:14" x14ac:dyDescent="0.3">
      <c r="A967" t="s">
        <v>2791</v>
      </c>
      <c r="B967" s="2">
        <v>45730</v>
      </c>
      <c r="C967" t="s">
        <v>441</v>
      </c>
      <c r="D967" t="s">
        <v>1555</v>
      </c>
      <c r="E967" t="s">
        <v>1804</v>
      </c>
      <c r="F967">
        <v>2</v>
      </c>
      <c r="G967">
        <v>530.54</v>
      </c>
      <c r="H967">
        <v>0.28000000000000003</v>
      </c>
      <c r="I967" t="s">
        <v>1829</v>
      </c>
      <c r="J967">
        <v>763.97759999999994</v>
      </c>
      <c r="K967">
        <f>IF(J967="",MEDIAN(SalesTbl[Total_Amount]),J967)</f>
        <v>763.97759999999994</v>
      </c>
      <c r="L967">
        <f>IF(H967="",MEDIAN(SalesTbl[Discount]),H967)</f>
        <v>0.28000000000000003</v>
      </c>
      <c r="M967">
        <f>IF(G967="",MEDIAN(SalesTbl[Unit_Price]),G967)</f>
        <v>530.54</v>
      </c>
      <c r="N967">
        <f>IF(F967="",MEDIAN(SalesTbl[Quantity]),F967)</f>
        <v>2</v>
      </c>
    </row>
    <row r="968" spans="1:14" x14ac:dyDescent="0.3">
      <c r="A968" t="s">
        <v>2792</v>
      </c>
      <c r="B968" s="2">
        <v>45629</v>
      </c>
      <c r="C968" t="s">
        <v>517</v>
      </c>
      <c r="D968" t="s">
        <v>1730</v>
      </c>
      <c r="E968" t="s">
        <v>1799</v>
      </c>
      <c r="F968">
        <v>3</v>
      </c>
      <c r="G968">
        <v>690.27</v>
      </c>
      <c r="H968">
        <v>7.0000000000000007E-2</v>
      </c>
      <c r="I968" t="s">
        <v>1826</v>
      </c>
      <c r="J968">
        <v>1925.8533</v>
      </c>
      <c r="K968">
        <f>IF(J968="",MEDIAN(SalesTbl[Total_Amount]),J968)</f>
        <v>1925.8533</v>
      </c>
      <c r="L968">
        <f>IF(H968="",MEDIAN(SalesTbl[Discount]),H968)</f>
        <v>7.0000000000000007E-2</v>
      </c>
      <c r="M968">
        <f>IF(G968="",MEDIAN(SalesTbl[Unit_Price]),G968)</f>
        <v>690.27</v>
      </c>
      <c r="N968">
        <f>IF(F968="",MEDIAN(SalesTbl[Quantity]),F968)</f>
        <v>3</v>
      </c>
    </row>
    <row r="969" spans="1:14" x14ac:dyDescent="0.3">
      <c r="A969" t="s">
        <v>2793</v>
      </c>
      <c r="B969" s="2">
        <v>45783</v>
      </c>
      <c r="C969" t="s">
        <v>794</v>
      </c>
      <c r="D969" t="s">
        <v>1628</v>
      </c>
      <c r="E969" t="s">
        <v>1752</v>
      </c>
      <c r="F969">
        <v>1</v>
      </c>
      <c r="G969">
        <v>70.52</v>
      </c>
      <c r="H969">
        <v>0.08</v>
      </c>
      <c r="I969" t="s">
        <v>1829</v>
      </c>
      <c r="J969">
        <v>64.878399999999999</v>
      </c>
      <c r="K969">
        <f>IF(J969="",MEDIAN(SalesTbl[Total_Amount]),J969)</f>
        <v>64.878399999999999</v>
      </c>
      <c r="L969">
        <f>IF(H969="",MEDIAN(SalesTbl[Discount]),H969)</f>
        <v>0.08</v>
      </c>
      <c r="M969">
        <f>IF(G969="",MEDIAN(SalesTbl[Unit_Price]),G969)</f>
        <v>70.52</v>
      </c>
      <c r="N969">
        <f>IF(F969="",MEDIAN(SalesTbl[Quantity]),F969)</f>
        <v>1</v>
      </c>
    </row>
    <row r="970" spans="1:14" x14ac:dyDescent="0.3">
      <c r="A970" t="s">
        <v>2794</v>
      </c>
      <c r="B970" s="2">
        <v>45518</v>
      </c>
      <c r="C970" t="s">
        <v>1504</v>
      </c>
      <c r="D970" t="s">
        <v>1624</v>
      </c>
      <c r="E970" t="s">
        <v>1786</v>
      </c>
      <c r="F970">
        <v>1</v>
      </c>
      <c r="G970">
        <v>40.25</v>
      </c>
      <c r="H970">
        <v>0.1</v>
      </c>
      <c r="I970" t="s">
        <v>1826</v>
      </c>
      <c r="J970">
        <v>36.225000000000001</v>
      </c>
      <c r="K970">
        <f>IF(J970="",MEDIAN(SalesTbl[Total_Amount]),J970)</f>
        <v>36.225000000000001</v>
      </c>
      <c r="L970">
        <f>IF(H970="",MEDIAN(SalesTbl[Discount]),H970)</f>
        <v>0.1</v>
      </c>
      <c r="M970">
        <f>IF(G970="",MEDIAN(SalesTbl[Unit_Price]),G970)</f>
        <v>40.25</v>
      </c>
      <c r="N970">
        <f>IF(F970="",MEDIAN(SalesTbl[Quantity]),F970)</f>
        <v>1</v>
      </c>
    </row>
    <row r="971" spans="1:14" x14ac:dyDescent="0.3">
      <c r="A971" t="s">
        <v>2795</v>
      </c>
      <c r="B971" s="2">
        <v>45274</v>
      </c>
      <c r="C971" t="s">
        <v>1017</v>
      </c>
      <c r="D971" t="s">
        <v>1668</v>
      </c>
      <c r="E971" t="s">
        <v>1769</v>
      </c>
      <c r="F971">
        <v>3</v>
      </c>
      <c r="G971">
        <v>543.49</v>
      </c>
      <c r="H971">
        <v>0.05</v>
      </c>
      <c r="I971" t="s">
        <v>1826</v>
      </c>
      <c r="J971">
        <v>1548.9465</v>
      </c>
      <c r="K971">
        <f>IF(J971="",MEDIAN(SalesTbl[Total_Amount]),J971)</f>
        <v>1548.9465</v>
      </c>
      <c r="L971">
        <f>IF(H971="",MEDIAN(SalesTbl[Discount]),H971)</f>
        <v>0.05</v>
      </c>
      <c r="M971">
        <f>IF(G971="",MEDIAN(SalesTbl[Unit_Price]),G971)</f>
        <v>543.49</v>
      </c>
      <c r="N971">
        <f>IF(F971="",MEDIAN(SalesTbl[Quantity]),F971)</f>
        <v>3</v>
      </c>
    </row>
    <row r="972" spans="1:14" x14ac:dyDescent="0.3">
      <c r="A972" t="s">
        <v>2796</v>
      </c>
      <c r="B972" s="2">
        <v>45297</v>
      </c>
      <c r="C972" t="s">
        <v>227</v>
      </c>
      <c r="D972" t="s">
        <v>1560</v>
      </c>
      <c r="E972" t="s">
        <v>1776</v>
      </c>
      <c r="F972">
        <v>4</v>
      </c>
      <c r="G972">
        <v>547.21</v>
      </c>
      <c r="H972">
        <v>0.1</v>
      </c>
      <c r="I972" t="s">
        <v>1829</v>
      </c>
      <c r="J972">
        <v>1969.9559999999999</v>
      </c>
      <c r="K972">
        <f>IF(J972="",MEDIAN(SalesTbl[Total_Amount]),J972)</f>
        <v>1969.9559999999999</v>
      </c>
      <c r="L972">
        <f>IF(H972="",MEDIAN(SalesTbl[Discount]),H972)</f>
        <v>0.1</v>
      </c>
      <c r="M972">
        <f>IF(G972="",MEDIAN(SalesTbl[Unit_Price]),G972)</f>
        <v>547.21</v>
      </c>
      <c r="N972">
        <f>IF(F972="",MEDIAN(SalesTbl[Quantity]),F972)</f>
        <v>4</v>
      </c>
    </row>
    <row r="973" spans="1:14" x14ac:dyDescent="0.3">
      <c r="A973" t="s">
        <v>2797</v>
      </c>
      <c r="B973" s="2">
        <v>45530</v>
      </c>
      <c r="C973" t="s">
        <v>890</v>
      </c>
      <c r="D973" t="s">
        <v>1678</v>
      </c>
      <c r="E973" t="s">
        <v>1757</v>
      </c>
      <c r="F973">
        <v>2</v>
      </c>
      <c r="G973">
        <v>892.46</v>
      </c>
      <c r="H973">
        <v>7.0000000000000007E-2</v>
      </c>
      <c r="I973" t="s">
        <v>1826</v>
      </c>
      <c r="J973">
        <v>1659.9756</v>
      </c>
      <c r="K973">
        <f>IF(J973="",MEDIAN(SalesTbl[Total_Amount]),J973)</f>
        <v>1659.9756</v>
      </c>
      <c r="L973">
        <f>IF(H973="",MEDIAN(SalesTbl[Discount]),H973)</f>
        <v>7.0000000000000007E-2</v>
      </c>
      <c r="M973">
        <f>IF(G973="",MEDIAN(SalesTbl[Unit_Price]),G973)</f>
        <v>892.46</v>
      </c>
      <c r="N973">
        <f>IF(F973="",MEDIAN(SalesTbl[Quantity]),F973)</f>
        <v>2</v>
      </c>
    </row>
    <row r="974" spans="1:14" x14ac:dyDescent="0.3">
      <c r="A974" t="s">
        <v>2798</v>
      </c>
      <c r="B974" s="2">
        <v>45740</v>
      </c>
      <c r="C974" t="s">
        <v>1263</v>
      </c>
      <c r="D974" t="s">
        <v>1712</v>
      </c>
      <c r="E974" t="s">
        <v>1779</v>
      </c>
      <c r="F974">
        <v>1</v>
      </c>
      <c r="G974">
        <v>162.13999999999999</v>
      </c>
      <c r="H974">
        <v>7.0000000000000007E-2</v>
      </c>
      <c r="I974" t="s">
        <v>1826</v>
      </c>
      <c r="J974">
        <v>150.7902</v>
      </c>
      <c r="K974">
        <f>IF(J974="",MEDIAN(SalesTbl[Total_Amount]),J974)</f>
        <v>150.7902</v>
      </c>
      <c r="L974">
        <f>IF(H974="",MEDIAN(SalesTbl[Discount]),H974)</f>
        <v>7.0000000000000007E-2</v>
      </c>
      <c r="M974">
        <f>IF(G974="",MEDIAN(SalesTbl[Unit_Price]),G974)</f>
        <v>162.13999999999999</v>
      </c>
      <c r="N974">
        <f>IF(F974="",MEDIAN(SalesTbl[Quantity]),F974)</f>
        <v>1</v>
      </c>
    </row>
    <row r="975" spans="1:14" x14ac:dyDescent="0.3">
      <c r="A975" t="s">
        <v>2799</v>
      </c>
      <c r="B975" s="2">
        <v>45311</v>
      </c>
      <c r="C975" t="s">
        <v>1252</v>
      </c>
      <c r="D975" t="s">
        <v>1616</v>
      </c>
      <c r="E975" t="s">
        <v>1782</v>
      </c>
      <c r="F975">
        <v>4</v>
      </c>
      <c r="G975">
        <v>349.07</v>
      </c>
      <c r="H975">
        <v>0.28000000000000003</v>
      </c>
      <c r="I975" t="s">
        <v>1824</v>
      </c>
      <c r="J975">
        <v>1005.3216</v>
      </c>
      <c r="K975">
        <f>IF(J975="",MEDIAN(SalesTbl[Total_Amount]),J975)</f>
        <v>1005.3216</v>
      </c>
      <c r="L975">
        <f>IF(H975="",MEDIAN(SalesTbl[Discount]),H975)</f>
        <v>0.28000000000000003</v>
      </c>
      <c r="M975">
        <f>IF(G975="",MEDIAN(SalesTbl[Unit_Price]),G975)</f>
        <v>349.07</v>
      </c>
      <c r="N975">
        <f>IF(F975="",MEDIAN(SalesTbl[Quantity]),F975)</f>
        <v>4</v>
      </c>
    </row>
    <row r="976" spans="1:14" x14ac:dyDescent="0.3">
      <c r="A976" t="s">
        <v>2800</v>
      </c>
      <c r="B976" s="2">
        <v>45667</v>
      </c>
      <c r="C976" t="s">
        <v>1374</v>
      </c>
      <c r="D976" t="s">
        <v>1710</v>
      </c>
      <c r="E976" t="s">
        <v>1797</v>
      </c>
      <c r="F976">
        <v>1</v>
      </c>
      <c r="G976">
        <v>747.9</v>
      </c>
      <c r="H976">
        <v>0.21</v>
      </c>
      <c r="I976" t="s">
        <v>1829</v>
      </c>
      <c r="J976">
        <v>590.84100000000001</v>
      </c>
      <c r="K976">
        <f>IF(J976="",MEDIAN(SalesTbl[Total_Amount]),J976)</f>
        <v>590.84100000000001</v>
      </c>
      <c r="L976">
        <f>IF(H976="",MEDIAN(SalesTbl[Discount]),H976)</f>
        <v>0.21</v>
      </c>
      <c r="M976">
        <f>IF(G976="",MEDIAN(SalesTbl[Unit_Price]),G976)</f>
        <v>747.9</v>
      </c>
      <c r="N976">
        <f>IF(F976="",MEDIAN(SalesTbl[Quantity]),F976)</f>
        <v>1</v>
      </c>
    </row>
    <row r="977" spans="1:14" x14ac:dyDescent="0.3">
      <c r="A977" t="s">
        <v>2801</v>
      </c>
      <c r="B977" s="2">
        <v>45281</v>
      </c>
      <c r="C977" t="s">
        <v>957</v>
      </c>
      <c r="D977" t="s">
        <v>1702</v>
      </c>
      <c r="E977" t="s">
        <v>1769</v>
      </c>
      <c r="F977">
        <v>4</v>
      </c>
      <c r="G977">
        <v>665.38</v>
      </c>
      <c r="H977">
        <v>0.18</v>
      </c>
      <c r="I977" t="s">
        <v>1824</v>
      </c>
      <c r="J977">
        <v>2182.4463999999998</v>
      </c>
      <c r="K977">
        <f>IF(J977="",MEDIAN(SalesTbl[Total_Amount]),J977)</f>
        <v>2182.4463999999998</v>
      </c>
      <c r="L977">
        <f>IF(H977="",MEDIAN(SalesTbl[Discount]),H977)</f>
        <v>0.18</v>
      </c>
      <c r="M977">
        <f>IF(G977="",MEDIAN(SalesTbl[Unit_Price]),G977)</f>
        <v>665.38</v>
      </c>
      <c r="N977">
        <f>IF(F977="",MEDIAN(SalesTbl[Quantity]),F977)</f>
        <v>4</v>
      </c>
    </row>
    <row r="978" spans="1:14" x14ac:dyDescent="0.3">
      <c r="A978" t="s">
        <v>2802</v>
      </c>
      <c r="B978" s="2">
        <v>45693</v>
      </c>
      <c r="C978" t="s">
        <v>797</v>
      </c>
      <c r="D978" t="s">
        <v>1668</v>
      </c>
      <c r="E978" t="s">
        <v>1810</v>
      </c>
      <c r="F978">
        <v>1</v>
      </c>
      <c r="G978">
        <v>146.49</v>
      </c>
      <c r="H978">
        <v>0.28000000000000003</v>
      </c>
      <c r="I978" t="s">
        <v>1824</v>
      </c>
      <c r="J978">
        <v>105.47280000000001</v>
      </c>
      <c r="K978">
        <f>IF(J978="",MEDIAN(SalesTbl[Total_Amount]),J978)</f>
        <v>105.47280000000001</v>
      </c>
      <c r="L978">
        <f>IF(H978="",MEDIAN(SalesTbl[Discount]),H978)</f>
        <v>0.28000000000000003</v>
      </c>
      <c r="M978">
        <f>IF(G978="",MEDIAN(SalesTbl[Unit_Price]),G978)</f>
        <v>146.49</v>
      </c>
      <c r="N978">
        <f>IF(F978="",MEDIAN(SalesTbl[Quantity]),F978)</f>
        <v>1</v>
      </c>
    </row>
    <row r="979" spans="1:14" x14ac:dyDescent="0.3">
      <c r="A979" t="s">
        <v>2803</v>
      </c>
      <c r="B979" s="2">
        <v>45857</v>
      </c>
      <c r="C979" t="s">
        <v>353</v>
      </c>
      <c r="D979" t="s">
        <v>1648</v>
      </c>
      <c r="E979" t="s">
        <v>1794</v>
      </c>
      <c r="F979">
        <v>2</v>
      </c>
      <c r="G979">
        <v>520.45000000000005</v>
      </c>
      <c r="H979">
        <v>0.11</v>
      </c>
      <c r="I979" t="s">
        <v>1829</v>
      </c>
      <c r="J979">
        <v>926.40100000000007</v>
      </c>
      <c r="K979">
        <f>IF(J979="",MEDIAN(SalesTbl[Total_Amount]),J979)</f>
        <v>926.40100000000007</v>
      </c>
      <c r="L979">
        <f>IF(H979="",MEDIAN(SalesTbl[Discount]),H979)</f>
        <v>0.11</v>
      </c>
      <c r="M979">
        <f>IF(G979="",MEDIAN(SalesTbl[Unit_Price]),G979)</f>
        <v>520.45000000000005</v>
      </c>
      <c r="N979">
        <f>IF(F979="",MEDIAN(SalesTbl[Quantity]),F979)</f>
        <v>2</v>
      </c>
    </row>
    <row r="980" spans="1:14" x14ac:dyDescent="0.3">
      <c r="A980" t="s">
        <v>2804</v>
      </c>
      <c r="B980" s="2">
        <v>45737</v>
      </c>
      <c r="C980" t="s">
        <v>942</v>
      </c>
      <c r="D980" t="s">
        <v>1644</v>
      </c>
      <c r="E980" t="s">
        <v>1773</v>
      </c>
      <c r="F980">
        <v>1</v>
      </c>
      <c r="G980">
        <v>340.9</v>
      </c>
      <c r="H980">
        <v>0.28999999999999998</v>
      </c>
      <c r="I980" t="s">
        <v>1824</v>
      </c>
      <c r="J980">
        <v>242.03899999999999</v>
      </c>
      <c r="K980">
        <f>IF(J980="",MEDIAN(SalesTbl[Total_Amount]),J980)</f>
        <v>242.03899999999999</v>
      </c>
      <c r="L980">
        <f>IF(H980="",MEDIAN(SalesTbl[Discount]),H980)</f>
        <v>0.28999999999999998</v>
      </c>
      <c r="M980">
        <f>IF(G980="",MEDIAN(SalesTbl[Unit_Price]),G980)</f>
        <v>340.9</v>
      </c>
      <c r="N980">
        <f>IF(F980="",MEDIAN(SalesTbl[Quantity]),F980)</f>
        <v>1</v>
      </c>
    </row>
    <row r="981" spans="1:14" x14ac:dyDescent="0.3">
      <c r="A981" t="s">
        <v>2805</v>
      </c>
      <c r="B981" s="2">
        <v>45771</v>
      </c>
      <c r="C981" t="s">
        <v>1032</v>
      </c>
      <c r="D981" t="s">
        <v>1600</v>
      </c>
      <c r="E981" t="s">
        <v>1810</v>
      </c>
      <c r="F981">
        <v>1</v>
      </c>
      <c r="G981">
        <v>179.77</v>
      </c>
      <c r="H981">
        <v>0.23</v>
      </c>
      <c r="I981" t="s">
        <v>1829</v>
      </c>
      <c r="J981">
        <v>138.4229</v>
      </c>
      <c r="K981">
        <f>IF(J981="",MEDIAN(SalesTbl[Total_Amount]),J981)</f>
        <v>138.4229</v>
      </c>
      <c r="L981">
        <f>IF(H981="",MEDIAN(SalesTbl[Discount]),H981)</f>
        <v>0.23</v>
      </c>
      <c r="M981">
        <f>IF(G981="",MEDIAN(SalesTbl[Unit_Price]),G981)</f>
        <v>179.77</v>
      </c>
      <c r="N981">
        <f>IF(F981="",MEDIAN(SalesTbl[Quantity]),F981)</f>
        <v>1</v>
      </c>
    </row>
    <row r="982" spans="1:14" x14ac:dyDescent="0.3">
      <c r="A982" t="s">
        <v>2806</v>
      </c>
      <c r="B982" s="2">
        <v>45272</v>
      </c>
      <c r="C982" t="s">
        <v>746</v>
      </c>
      <c r="D982" t="s">
        <v>1690</v>
      </c>
      <c r="E982" t="s">
        <v>1801</v>
      </c>
      <c r="F982">
        <v>2</v>
      </c>
      <c r="G982">
        <v>985</v>
      </c>
      <c r="H982">
        <v>0.25</v>
      </c>
      <c r="I982" t="s">
        <v>1824</v>
      </c>
      <c r="J982">
        <v>1477.5</v>
      </c>
      <c r="K982">
        <f>IF(J982="",MEDIAN(SalesTbl[Total_Amount]),J982)</f>
        <v>1477.5</v>
      </c>
      <c r="L982">
        <f>IF(H982="",MEDIAN(SalesTbl[Discount]),H982)</f>
        <v>0.25</v>
      </c>
      <c r="M982">
        <f>IF(G982="",MEDIAN(SalesTbl[Unit_Price]),G982)</f>
        <v>985</v>
      </c>
      <c r="N982">
        <f>IF(F982="",MEDIAN(SalesTbl[Quantity]),F982)</f>
        <v>2</v>
      </c>
    </row>
    <row r="983" spans="1:14" x14ac:dyDescent="0.3">
      <c r="A983" t="s">
        <v>2807</v>
      </c>
      <c r="B983" s="2">
        <v>45481</v>
      </c>
      <c r="C983" t="s">
        <v>1377</v>
      </c>
      <c r="D983" t="s">
        <v>1644</v>
      </c>
      <c r="E983" t="s">
        <v>1779</v>
      </c>
      <c r="F983">
        <v>2</v>
      </c>
      <c r="G983">
        <v>271.39999999999998</v>
      </c>
      <c r="H983">
        <v>0.17</v>
      </c>
      <c r="I983" t="s">
        <v>1826</v>
      </c>
      <c r="J983">
        <v>450.52399999999989</v>
      </c>
      <c r="K983">
        <f>IF(J983="",MEDIAN(SalesTbl[Total_Amount]),J983)</f>
        <v>450.52399999999989</v>
      </c>
      <c r="L983">
        <f>IF(H983="",MEDIAN(SalesTbl[Discount]),H983)</f>
        <v>0.17</v>
      </c>
      <c r="M983">
        <f>IF(G983="",MEDIAN(SalesTbl[Unit_Price]),G983)</f>
        <v>271.39999999999998</v>
      </c>
      <c r="N983">
        <f>IF(F983="",MEDIAN(SalesTbl[Quantity]),F983)</f>
        <v>2</v>
      </c>
    </row>
    <row r="984" spans="1:14" x14ac:dyDescent="0.3">
      <c r="A984" t="s">
        <v>2808</v>
      </c>
      <c r="B984" s="2">
        <v>45228</v>
      </c>
      <c r="C984" t="s">
        <v>550</v>
      </c>
      <c r="D984" t="s">
        <v>1696</v>
      </c>
      <c r="E984" t="s">
        <v>1786</v>
      </c>
      <c r="F984">
        <v>3</v>
      </c>
      <c r="G984">
        <v>627.29</v>
      </c>
      <c r="H984">
        <v>0.27</v>
      </c>
      <c r="I984" t="s">
        <v>1829</v>
      </c>
      <c r="J984">
        <v>1373.7651000000001</v>
      </c>
      <c r="K984">
        <f>IF(J984="",MEDIAN(SalesTbl[Total_Amount]),J984)</f>
        <v>1373.7651000000001</v>
      </c>
      <c r="L984">
        <f>IF(H984="",MEDIAN(SalesTbl[Discount]),H984)</f>
        <v>0.27</v>
      </c>
      <c r="M984">
        <f>IF(G984="",MEDIAN(SalesTbl[Unit_Price]),G984)</f>
        <v>627.29</v>
      </c>
      <c r="N984">
        <f>IF(F984="",MEDIAN(SalesTbl[Quantity]),F984)</f>
        <v>3</v>
      </c>
    </row>
    <row r="985" spans="1:14" x14ac:dyDescent="0.3">
      <c r="A985" t="s">
        <v>2809</v>
      </c>
      <c r="B985" s="2">
        <v>45432</v>
      </c>
      <c r="C985" t="s">
        <v>318</v>
      </c>
      <c r="D985" t="s">
        <v>1608</v>
      </c>
      <c r="E985" t="s">
        <v>1757</v>
      </c>
      <c r="F985">
        <v>4</v>
      </c>
      <c r="G985">
        <v>629.04999999999995</v>
      </c>
      <c r="H985">
        <v>0.26</v>
      </c>
      <c r="I985" t="s">
        <v>1824</v>
      </c>
      <c r="J985">
        <v>1861.9880000000001</v>
      </c>
      <c r="K985">
        <f>IF(J985="",MEDIAN(SalesTbl[Total_Amount]),J985)</f>
        <v>1861.9880000000001</v>
      </c>
      <c r="L985">
        <f>IF(H985="",MEDIAN(SalesTbl[Discount]),H985)</f>
        <v>0.26</v>
      </c>
      <c r="M985">
        <f>IF(G985="",MEDIAN(SalesTbl[Unit_Price]),G985)</f>
        <v>629.04999999999995</v>
      </c>
      <c r="N985">
        <f>IF(F985="",MEDIAN(SalesTbl[Quantity]),F985)</f>
        <v>4</v>
      </c>
    </row>
    <row r="986" spans="1:14" x14ac:dyDescent="0.3">
      <c r="A986" t="s">
        <v>2810</v>
      </c>
      <c r="B986" s="2">
        <v>45914</v>
      </c>
      <c r="C986" t="s">
        <v>1510</v>
      </c>
      <c r="D986" t="s">
        <v>1608</v>
      </c>
      <c r="E986" t="s">
        <v>1807</v>
      </c>
      <c r="F986">
        <v>1</v>
      </c>
      <c r="G986">
        <v>350.67</v>
      </c>
      <c r="H986">
        <v>0.22</v>
      </c>
      <c r="I986" t="s">
        <v>1826</v>
      </c>
      <c r="J986">
        <v>273.52260000000001</v>
      </c>
      <c r="K986">
        <f>IF(J986="",MEDIAN(SalesTbl[Total_Amount]),J986)</f>
        <v>273.52260000000001</v>
      </c>
      <c r="L986">
        <f>IF(H986="",MEDIAN(SalesTbl[Discount]),H986)</f>
        <v>0.22</v>
      </c>
      <c r="M986">
        <f>IF(G986="",MEDIAN(SalesTbl[Unit_Price]),G986)</f>
        <v>350.67</v>
      </c>
      <c r="N986">
        <f>IF(F986="",MEDIAN(SalesTbl[Quantity]),F986)</f>
        <v>1</v>
      </c>
    </row>
    <row r="987" spans="1:14" x14ac:dyDescent="0.3">
      <c r="A987" t="s">
        <v>2811</v>
      </c>
      <c r="B987" s="2">
        <v>45758</v>
      </c>
      <c r="C987" t="s">
        <v>208</v>
      </c>
      <c r="D987" t="s">
        <v>1720</v>
      </c>
      <c r="E987" t="s">
        <v>1801</v>
      </c>
      <c r="F987">
        <v>2</v>
      </c>
      <c r="G987">
        <v>384.92</v>
      </c>
      <c r="H987">
        <v>0.09</v>
      </c>
      <c r="I987" t="s">
        <v>1824</v>
      </c>
      <c r="J987">
        <v>700.5544000000001</v>
      </c>
      <c r="K987">
        <f>IF(J987="",MEDIAN(SalesTbl[Total_Amount]),J987)</f>
        <v>700.5544000000001</v>
      </c>
      <c r="L987">
        <f>IF(H987="",MEDIAN(SalesTbl[Discount]),H987)</f>
        <v>0.09</v>
      </c>
      <c r="M987">
        <f>IF(G987="",MEDIAN(SalesTbl[Unit_Price]),G987)</f>
        <v>384.92</v>
      </c>
      <c r="N987">
        <f>IF(F987="",MEDIAN(SalesTbl[Quantity]),F987)</f>
        <v>2</v>
      </c>
    </row>
    <row r="988" spans="1:14" x14ac:dyDescent="0.3">
      <c r="A988" t="s">
        <v>2812</v>
      </c>
      <c r="B988" s="2">
        <v>45429</v>
      </c>
      <c r="C988" t="s">
        <v>1487</v>
      </c>
      <c r="D988" t="s">
        <v>1555</v>
      </c>
      <c r="E988" t="s">
        <v>1782</v>
      </c>
      <c r="F988">
        <v>3</v>
      </c>
      <c r="G988">
        <v>120.77</v>
      </c>
      <c r="H988">
        <v>0.28999999999999998</v>
      </c>
      <c r="I988" t="s">
        <v>1826</v>
      </c>
      <c r="J988">
        <v>257.24009999999998</v>
      </c>
      <c r="K988">
        <f>IF(J988="",MEDIAN(SalesTbl[Total_Amount]),J988)</f>
        <v>257.24009999999998</v>
      </c>
      <c r="L988">
        <f>IF(H988="",MEDIAN(SalesTbl[Discount]),H988)</f>
        <v>0.28999999999999998</v>
      </c>
      <c r="M988">
        <f>IF(G988="",MEDIAN(SalesTbl[Unit_Price]),G988)</f>
        <v>120.77</v>
      </c>
      <c r="N988">
        <f>IF(F988="",MEDIAN(SalesTbl[Quantity]),F988)</f>
        <v>3</v>
      </c>
    </row>
    <row r="989" spans="1:14" x14ac:dyDescent="0.3">
      <c r="A989" t="s">
        <v>2813</v>
      </c>
      <c r="B989" s="2">
        <v>45578</v>
      </c>
      <c r="C989" t="s">
        <v>110</v>
      </c>
      <c r="D989" t="s">
        <v>1672</v>
      </c>
      <c r="E989" t="s">
        <v>1761</v>
      </c>
      <c r="F989">
        <v>1</v>
      </c>
      <c r="G989">
        <v>195.24</v>
      </c>
      <c r="H989">
        <v>0.27</v>
      </c>
      <c r="I989" t="s">
        <v>1826</v>
      </c>
      <c r="J989">
        <v>142.52520000000001</v>
      </c>
      <c r="K989">
        <f>IF(J989="",MEDIAN(SalesTbl[Total_Amount]),J989)</f>
        <v>142.52520000000001</v>
      </c>
      <c r="L989">
        <f>IF(H989="",MEDIAN(SalesTbl[Discount]),H989)</f>
        <v>0.27</v>
      </c>
      <c r="M989">
        <f>IF(G989="",MEDIAN(SalesTbl[Unit_Price]),G989)</f>
        <v>195.24</v>
      </c>
      <c r="N989">
        <f>IF(F989="",MEDIAN(SalesTbl[Quantity]),F989)</f>
        <v>1</v>
      </c>
    </row>
    <row r="990" spans="1:14" x14ac:dyDescent="0.3">
      <c r="A990" t="s">
        <v>2814</v>
      </c>
      <c r="B990" s="2">
        <v>45486</v>
      </c>
      <c r="C990" t="s">
        <v>27</v>
      </c>
      <c r="D990" t="s">
        <v>1582</v>
      </c>
      <c r="E990" t="s">
        <v>1776</v>
      </c>
      <c r="F990">
        <v>1</v>
      </c>
      <c r="G990">
        <v>55.04</v>
      </c>
      <c r="H990">
        <v>0.01</v>
      </c>
      <c r="I990" t="s">
        <v>1829</v>
      </c>
      <c r="J990">
        <v>54.489600000000003</v>
      </c>
      <c r="K990">
        <f>IF(J990="",MEDIAN(SalesTbl[Total_Amount]),J990)</f>
        <v>54.489600000000003</v>
      </c>
      <c r="L990">
        <f>IF(H990="",MEDIAN(SalesTbl[Discount]),H990)</f>
        <v>0.01</v>
      </c>
      <c r="M990">
        <f>IF(G990="",MEDIAN(SalesTbl[Unit_Price]),G990)</f>
        <v>55.04</v>
      </c>
      <c r="N990">
        <f>IF(F990="",MEDIAN(SalesTbl[Quantity]),F990)</f>
        <v>1</v>
      </c>
    </row>
    <row r="991" spans="1:14" x14ac:dyDescent="0.3">
      <c r="A991" t="s">
        <v>2815</v>
      </c>
      <c r="B991" s="2">
        <v>45694</v>
      </c>
      <c r="C991" t="s">
        <v>1371</v>
      </c>
      <c r="D991" t="s">
        <v>1698</v>
      </c>
      <c r="E991" t="s">
        <v>1752</v>
      </c>
      <c r="F991">
        <v>3</v>
      </c>
      <c r="G991">
        <v>580.45000000000005</v>
      </c>
      <c r="H991">
        <v>0</v>
      </c>
      <c r="I991" t="s">
        <v>1826</v>
      </c>
      <c r="J991">
        <v>1741.35</v>
      </c>
      <c r="K991">
        <f>IF(J991="",MEDIAN(SalesTbl[Total_Amount]),J991)</f>
        <v>1741.35</v>
      </c>
      <c r="L991">
        <f>IF(H991="",MEDIAN(SalesTbl[Discount]),H991)</f>
        <v>0</v>
      </c>
      <c r="M991">
        <f>IF(G991="",MEDIAN(SalesTbl[Unit_Price]),G991)</f>
        <v>580.45000000000005</v>
      </c>
      <c r="N991">
        <f>IF(F991="",MEDIAN(SalesTbl[Quantity]),F991)</f>
        <v>3</v>
      </c>
    </row>
    <row r="992" spans="1:14" x14ac:dyDescent="0.3">
      <c r="A992" t="s">
        <v>2816</v>
      </c>
      <c r="B992" s="2">
        <v>45875</v>
      </c>
      <c r="C992" t="s">
        <v>281</v>
      </c>
      <c r="D992" t="s">
        <v>1628</v>
      </c>
      <c r="E992" t="s">
        <v>1810</v>
      </c>
      <c r="F992">
        <v>2</v>
      </c>
      <c r="G992">
        <v>356.28</v>
      </c>
      <c r="H992">
        <v>0.11</v>
      </c>
      <c r="I992" t="s">
        <v>1829</v>
      </c>
      <c r="J992">
        <v>634.17840000000001</v>
      </c>
      <c r="K992">
        <f>IF(J992="",MEDIAN(SalesTbl[Total_Amount]),J992)</f>
        <v>634.17840000000001</v>
      </c>
      <c r="L992">
        <f>IF(H992="",MEDIAN(SalesTbl[Discount]),H992)</f>
        <v>0.11</v>
      </c>
      <c r="M992">
        <f>IF(G992="",MEDIAN(SalesTbl[Unit_Price]),G992)</f>
        <v>356.28</v>
      </c>
      <c r="N992">
        <f>IF(F992="",MEDIAN(SalesTbl[Quantity]),F992)</f>
        <v>2</v>
      </c>
    </row>
    <row r="993" spans="1:14" x14ac:dyDescent="0.3">
      <c r="A993" t="s">
        <v>2817</v>
      </c>
      <c r="B993" s="2">
        <v>45432</v>
      </c>
      <c r="C993" t="s">
        <v>1005</v>
      </c>
      <c r="D993" t="s">
        <v>1588</v>
      </c>
      <c r="E993" t="s">
        <v>1757</v>
      </c>
      <c r="F993">
        <v>3</v>
      </c>
      <c r="G993">
        <v>684.22</v>
      </c>
      <c r="H993">
        <v>0.09</v>
      </c>
      <c r="I993" t="s">
        <v>1824</v>
      </c>
      <c r="J993">
        <v>1867.9205999999999</v>
      </c>
      <c r="K993">
        <f>IF(J993="",MEDIAN(SalesTbl[Total_Amount]),J993)</f>
        <v>1867.9205999999999</v>
      </c>
      <c r="L993">
        <f>IF(H993="",MEDIAN(SalesTbl[Discount]),H993)</f>
        <v>0.09</v>
      </c>
      <c r="M993">
        <f>IF(G993="",MEDIAN(SalesTbl[Unit_Price]),G993)</f>
        <v>684.22</v>
      </c>
      <c r="N993">
        <f>IF(F993="",MEDIAN(SalesTbl[Quantity]),F993)</f>
        <v>3</v>
      </c>
    </row>
    <row r="994" spans="1:14" x14ac:dyDescent="0.3">
      <c r="A994" t="s">
        <v>2818</v>
      </c>
      <c r="B994" s="2">
        <v>45575</v>
      </c>
      <c r="C994" t="s">
        <v>8</v>
      </c>
      <c r="D994" t="s">
        <v>1742</v>
      </c>
      <c r="E994" t="s">
        <v>1757</v>
      </c>
      <c r="F994">
        <v>3</v>
      </c>
      <c r="G994">
        <v>760.38</v>
      </c>
      <c r="H994">
        <v>0</v>
      </c>
      <c r="I994" t="s">
        <v>1829</v>
      </c>
      <c r="J994">
        <v>2281.14</v>
      </c>
      <c r="K994">
        <f>IF(J994="",MEDIAN(SalesTbl[Total_Amount]),J994)</f>
        <v>2281.14</v>
      </c>
      <c r="L994">
        <f>IF(H994="",MEDIAN(SalesTbl[Discount]),H994)</f>
        <v>0</v>
      </c>
      <c r="M994">
        <f>IF(G994="",MEDIAN(SalesTbl[Unit_Price]),G994)</f>
        <v>760.38</v>
      </c>
      <c r="N994">
        <f>IF(F994="",MEDIAN(SalesTbl[Quantity]),F994)</f>
        <v>3</v>
      </c>
    </row>
    <row r="995" spans="1:14" x14ac:dyDescent="0.3">
      <c r="A995" t="s">
        <v>2819</v>
      </c>
      <c r="B995" s="2">
        <v>45340</v>
      </c>
      <c r="C995" t="s">
        <v>1136</v>
      </c>
      <c r="D995" t="s">
        <v>1742</v>
      </c>
      <c r="E995" t="s">
        <v>1776</v>
      </c>
      <c r="F995">
        <v>3</v>
      </c>
      <c r="G995">
        <v>612.53</v>
      </c>
      <c r="H995">
        <v>0.21</v>
      </c>
      <c r="I995" t="s">
        <v>1829</v>
      </c>
      <c r="J995">
        <v>1451.6960999999999</v>
      </c>
      <c r="K995">
        <f>IF(J995="",MEDIAN(SalesTbl[Total_Amount]),J995)</f>
        <v>1451.6960999999999</v>
      </c>
      <c r="L995">
        <f>IF(H995="",MEDIAN(SalesTbl[Discount]),H995)</f>
        <v>0.21</v>
      </c>
      <c r="M995">
        <f>IF(G995="",MEDIAN(SalesTbl[Unit_Price]),G995)</f>
        <v>612.53</v>
      </c>
      <c r="N995">
        <f>IF(F995="",MEDIAN(SalesTbl[Quantity]),F995)</f>
        <v>3</v>
      </c>
    </row>
    <row r="996" spans="1:14" x14ac:dyDescent="0.3">
      <c r="A996" t="s">
        <v>2820</v>
      </c>
      <c r="B996" s="2">
        <v>45926</v>
      </c>
      <c r="C996" t="s">
        <v>1035</v>
      </c>
      <c r="D996" t="s">
        <v>1644</v>
      </c>
      <c r="E996" t="s">
        <v>1786</v>
      </c>
      <c r="F996">
        <v>2</v>
      </c>
      <c r="G996">
        <v>636.51</v>
      </c>
      <c r="H996">
        <v>0.25</v>
      </c>
      <c r="I996" t="s">
        <v>1824</v>
      </c>
      <c r="J996">
        <v>954.76499999999999</v>
      </c>
      <c r="K996">
        <f>IF(J996="",MEDIAN(SalesTbl[Total_Amount]),J996)</f>
        <v>954.76499999999999</v>
      </c>
      <c r="L996">
        <f>IF(H996="",MEDIAN(SalesTbl[Discount]),H996)</f>
        <v>0.25</v>
      </c>
      <c r="M996">
        <f>IF(G996="",MEDIAN(SalesTbl[Unit_Price]),G996)</f>
        <v>636.51</v>
      </c>
      <c r="N996">
        <f>IF(F996="",MEDIAN(SalesTbl[Quantity]),F996)</f>
        <v>2</v>
      </c>
    </row>
    <row r="997" spans="1:14" x14ac:dyDescent="0.3">
      <c r="A997" t="s">
        <v>2821</v>
      </c>
      <c r="B997" s="2">
        <v>45373</v>
      </c>
      <c r="C997" t="s">
        <v>1229</v>
      </c>
      <c r="D997" t="s">
        <v>1638</v>
      </c>
      <c r="E997" t="s">
        <v>1782</v>
      </c>
      <c r="F997">
        <v>2</v>
      </c>
      <c r="G997">
        <v>732.37</v>
      </c>
      <c r="H997">
        <v>0.22</v>
      </c>
      <c r="I997" t="s">
        <v>1829</v>
      </c>
      <c r="J997">
        <v>1142.4972</v>
      </c>
      <c r="K997">
        <f>IF(J997="",MEDIAN(SalesTbl[Total_Amount]),J997)</f>
        <v>1142.4972</v>
      </c>
      <c r="L997">
        <f>IF(H997="",MEDIAN(SalesTbl[Discount]),H997)</f>
        <v>0.22</v>
      </c>
      <c r="M997">
        <f>IF(G997="",MEDIAN(SalesTbl[Unit_Price]),G997)</f>
        <v>732.37</v>
      </c>
      <c r="N997">
        <f>IF(F997="",MEDIAN(SalesTbl[Quantity]),F997)</f>
        <v>2</v>
      </c>
    </row>
    <row r="998" spans="1:14" x14ac:dyDescent="0.3">
      <c r="A998" t="s">
        <v>2822</v>
      </c>
      <c r="B998" s="2">
        <v>45579</v>
      </c>
      <c r="C998" t="s">
        <v>1211</v>
      </c>
      <c r="D998" t="s">
        <v>1656</v>
      </c>
      <c r="E998" t="s">
        <v>1804</v>
      </c>
      <c r="F998">
        <v>3</v>
      </c>
      <c r="G998">
        <v>183.44</v>
      </c>
      <c r="H998">
        <v>0.28000000000000003</v>
      </c>
      <c r="I998" t="s">
        <v>1829</v>
      </c>
      <c r="J998">
        <v>396.23039999999992</v>
      </c>
      <c r="K998">
        <f>IF(J998="",MEDIAN(SalesTbl[Total_Amount]),J998)</f>
        <v>396.23039999999992</v>
      </c>
      <c r="L998">
        <f>IF(H998="",MEDIAN(SalesTbl[Discount]),H998)</f>
        <v>0.28000000000000003</v>
      </c>
      <c r="M998">
        <f>IF(G998="",MEDIAN(SalesTbl[Unit_Price]),G998)</f>
        <v>183.44</v>
      </c>
      <c r="N998">
        <f>IF(F998="",MEDIAN(SalesTbl[Quantity]),F998)</f>
        <v>3</v>
      </c>
    </row>
    <row r="999" spans="1:14" x14ac:dyDescent="0.3">
      <c r="A999" t="s">
        <v>2823</v>
      </c>
      <c r="B999" s="2">
        <v>45805</v>
      </c>
      <c r="C999" t="s">
        <v>625</v>
      </c>
      <c r="D999" t="s">
        <v>1594</v>
      </c>
      <c r="E999" t="s">
        <v>1761</v>
      </c>
      <c r="F999">
        <v>3</v>
      </c>
      <c r="G999">
        <v>152.41</v>
      </c>
      <c r="H999">
        <v>0.25</v>
      </c>
      <c r="I999" t="s">
        <v>1824</v>
      </c>
      <c r="J999">
        <v>342.92250000000001</v>
      </c>
      <c r="K999">
        <f>IF(J999="",MEDIAN(SalesTbl[Total_Amount]),J999)</f>
        <v>342.92250000000001</v>
      </c>
      <c r="L999">
        <f>IF(H999="",MEDIAN(SalesTbl[Discount]),H999)</f>
        <v>0.25</v>
      </c>
      <c r="M999">
        <f>IF(G999="",MEDIAN(SalesTbl[Unit_Price]),G999)</f>
        <v>152.41</v>
      </c>
      <c r="N999">
        <f>IF(F999="",MEDIAN(SalesTbl[Quantity]),F999)</f>
        <v>3</v>
      </c>
    </row>
    <row r="1000" spans="1:14" x14ac:dyDescent="0.3">
      <c r="A1000" t="s">
        <v>2824</v>
      </c>
      <c r="B1000" s="2">
        <v>45522</v>
      </c>
      <c r="C1000" t="s">
        <v>1266</v>
      </c>
      <c r="D1000" t="s">
        <v>1686</v>
      </c>
      <c r="E1000" t="s">
        <v>1792</v>
      </c>
      <c r="F1000">
        <v>4</v>
      </c>
      <c r="G1000">
        <v>136.4</v>
      </c>
      <c r="H1000">
        <v>0.04</v>
      </c>
      <c r="I1000" t="s">
        <v>1829</v>
      </c>
      <c r="J1000">
        <v>523.77599999999995</v>
      </c>
      <c r="K1000">
        <f>IF(J1000="",MEDIAN(SalesTbl[Total_Amount]),J1000)</f>
        <v>523.77599999999995</v>
      </c>
      <c r="L1000">
        <f>IF(H1000="",MEDIAN(SalesTbl[Discount]),H1000)</f>
        <v>0.04</v>
      </c>
      <c r="M1000">
        <f>IF(G1000="",MEDIAN(SalesTbl[Unit_Price]),G1000)</f>
        <v>136.4</v>
      </c>
      <c r="N1000">
        <f>IF(F1000="",MEDIAN(SalesTbl[Quantity]),F1000)</f>
        <v>4</v>
      </c>
    </row>
    <row r="1001" spans="1:14" x14ac:dyDescent="0.3">
      <c r="A1001" t="s">
        <v>2825</v>
      </c>
      <c r="B1001" s="2">
        <v>45304</v>
      </c>
      <c r="C1001" t="s">
        <v>1307</v>
      </c>
      <c r="D1001" t="s">
        <v>1726</v>
      </c>
      <c r="E1001" t="s">
        <v>1801</v>
      </c>
      <c r="F1001">
        <v>3</v>
      </c>
      <c r="G1001">
        <v>882.05</v>
      </c>
      <c r="H1001">
        <v>0.06</v>
      </c>
      <c r="I1001" t="s">
        <v>1826</v>
      </c>
      <c r="J1001">
        <v>2487.3809999999989</v>
      </c>
      <c r="K1001">
        <f>IF(J1001="",MEDIAN(SalesTbl[Total_Amount]),J1001)</f>
        <v>2487.3809999999989</v>
      </c>
      <c r="L1001">
        <f>IF(H1001="",MEDIAN(SalesTbl[Discount]),H1001)</f>
        <v>0.06</v>
      </c>
      <c r="M1001">
        <f>IF(G1001="",MEDIAN(SalesTbl[Unit_Price]),G1001)</f>
        <v>882.05</v>
      </c>
      <c r="N1001">
        <f>IF(F1001="",MEDIAN(SalesTbl[Quantity]),F1001)</f>
        <v>3</v>
      </c>
    </row>
    <row r="1002" spans="1:14" x14ac:dyDescent="0.3">
      <c r="A1002" t="s">
        <v>2826</v>
      </c>
      <c r="B1002" s="2">
        <v>45456</v>
      </c>
      <c r="C1002" t="s">
        <v>625</v>
      </c>
      <c r="D1002" t="s">
        <v>1706</v>
      </c>
      <c r="E1002" t="s">
        <v>1782</v>
      </c>
      <c r="F1002">
        <v>3</v>
      </c>
      <c r="G1002">
        <v>141.54</v>
      </c>
      <c r="H1002">
        <v>0.12</v>
      </c>
      <c r="I1002" t="s">
        <v>1826</v>
      </c>
      <c r="J1002">
        <v>373.66559999999998</v>
      </c>
      <c r="K1002">
        <f>IF(J1002="",MEDIAN(SalesTbl[Total_Amount]),J1002)</f>
        <v>373.66559999999998</v>
      </c>
      <c r="L1002">
        <f>IF(H1002="",MEDIAN(SalesTbl[Discount]),H1002)</f>
        <v>0.12</v>
      </c>
      <c r="M1002">
        <f>IF(G1002="",MEDIAN(SalesTbl[Unit_Price]),G1002)</f>
        <v>141.54</v>
      </c>
      <c r="N1002">
        <f>IF(F1002="",MEDIAN(SalesTbl[Quantity]),F1002)</f>
        <v>3</v>
      </c>
    </row>
    <row r="1003" spans="1:14" x14ac:dyDescent="0.3">
      <c r="A1003" t="s">
        <v>2827</v>
      </c>
      <c r="B1003" s="2">
        <v>45776</v>
      </c>
      <c r="C1003" t="s">
        <v>198</v>
      </c>
      <c r="D1003" t="s">
        <v>1578</v>
      </c>
      <c r="E1003" t="s">
        <v>1769</v>
      </c>
      <c r="F1003">
        <v>3</v>
      </c>
      <c r="G1003">
        <v>83.5</v>
      </c>
      <c r="H1003">
        <v>0.23</v>
      </c>
      <c r="I1003" t="s">
        <v>1829</v>
      </c>
      <c r="J1003">
        <v>192.88499999999999</v>
      </c>
      <c r="K1003">
        <f>IF(J1003="",MEDIAN(SalesTbl[Total_Amount]),J1003)</f>
        <v>192.88499999999999</v>
      </c>
      <c r="L1003">
        <f>IF(H1003="",MEDIAN(SalesTbl[Discount]),H1003)</f>
        <v>0.23</v>
      </c>
      <c r="M1003">
        <f>IF(G1003="",MEDIAN(SalesTbl[Unit_Price]),G1003)</f>
        <v>83.5</v>
      </c>
      <c r="N1003">
        <f>IF(F1003="",MEDIAN(SalesTbl[Quantity]),F1003)</f>
        <v>3</v>
      </c>
    </row>
    <row r="1004" spans="1:14" x14ac:dyDescent="0.3">
      <c r="A1004" t="s">
        <v>2828</v>
      </c>
      <c r="B1004" s="2">
        <v>45566</v>
      </c>
      <c r="C1004" t="s">
        <v>384</v>
      </c>
      <c r="D1004" t="s">
        <v>1576</v>
      </c>
      <c r="E1004" t="s">
        <v>1776</v>
      </c>
      <c r="F1004">
        <v>2</v>
      </c>
      <c r="G1004">
        <v>629.73</v>
      </c>
      <c r="H1004">
        <v>7.0000000000000007E-2</v>
      </c>
      <c r="I1004" t="s">
        <v>1826</v>
      </c>
      <c r="J1004">
        <v>1171.2978000000001</v>
      </c>
      <c r="K1004">
        <f>IF(J1004="",MEDIAN(SalesTbl[Total_Amount]),J1004)</f>
        <v>1171.2978000000001</v>
      </c>
      <c r="L1004">
        <f>IF(H1004="",MEDIAN(SalesTbl[Discount]),H1004)</f>
        <v>7.0000000000000007E-2</v>
      </c>
      <c r="M1004">
        <f>IF(G1004="",MEDIAN(SalesTbl[Unit_Price]),G1004)</f>
        <v>629.73</v>
      </c>
      <c r="N1004">
        <f>IF(F1004="",MEDIAN(SalesTbl[Quantity]),F1004)</f>
        <v>2</v>
      </c>
    </row>
    <row r="1005" spans="1:14" x14ac:dyDescent="0.3">
      <c r="A1005" t="s">
        <v>2829</v>
      </c>
      <c r="B1005" s="2">
        <v>45542</v>
      </c>
      <c r="C1005" t="s">
        <v>1243</v>
      </c>
      <c r="D1005" t="s">
        <v>1614</v>
      </c>
      <c r="E1005" t="s">
        <v>1776</v>
      </c>
      <c r="F1005">
        <v>2</v>
      </c>
      <c r="G1005">
        <v>159.93</v>
      </c>
      <c r="H1005">
        <v>0.2</v>
      </c>
      <c r="I1005" t="s">
        <v>1829</v>
      </c>
      <c r="J1005">
        <v>255.88800000000001</v>
      </c>
      <c r="K1005">
        <f>IF(J1005="",MEDIAN(SalesTbl[Total_Amount]),J1005)</f>
        <v>255.88800000000001</v>
      </c>
      <c r="L1005">
        <f>IF(H1005="",MEDIAN(SalesTbl[Discount]),H1005)</f>
        <v>0.2</v>
      </c>
      <c r="M1005">
        <f>IF(G1005="",MEDIAN(SalesTbl[Unit_Price]),G1005)</f>
        <v>159.93</v>
      </c>
      <c r="N1005">
        <f>IF(F1005="",MEDIAN(SalesTbl[Quantity]),F1005)</f>
        <v>2</v>
      </c>
    </row>
    <row r="1006" spans="1:14" x14ac:dyDescent="0.3">
      <c r="A1006" t="s">
        <v>2830</v>
      </c>
      <c r="B1006" s="2">
        <v>45834</v>
      </c>
      <c r="C1006" t="s">
        <v>948</v>
      </c>
      <c r="D1006" t="s">
        <v>1638</v>
      </c>
      <c r="E1006" t="s">
        <v>1810</v>
      </c>
      <c r="F1006">
        <v>1</v>
      </c>
      <c r="G1006">
        <v>459.89</v>
      </c>
      <c r="H1006">
        <v>0.18</v>
      </c>
      <c r="I1006" t="s">
        <v>1829</v>
      </c>
      <c r="J1006">
        <v>377.10980000000001</v>
      </c>
      <c r="K1006">
        <f>IF(J1006="",MEDIAN(SalesTbl[Total_Amount]),J1006)</f>
        <v>377.10980000000001</v>
      </c>
      <c r="L1006">
        <f>IF(H1006="",MEDIAN(SalesTbl[Discount]),H1006)</f>
        <v>0.18</v>
      </c>
      <c r="M1006">
        <f>IF(G1006="",MEDIAN(SalesTbl[Unit_Price]),G1006)</f>
        <v>459.89</v>
      </c>
      <c r="N1006">
        <f>IF(F1006="",MEDIAN(SalesTbl[Quantity]),F1006)</f>
        <v>1</v>
      </c>
    </row>
    <row r="1007" spans="1:14" x14ac:dyDescent="0.3">
      <c r="A1007" t="s">
        <v>2831</v>
      </c>
      <c r="B1007" s="2">
        <v>45405</v>
      </c>
      <c r="C1007" t="s">
        <v>637</v>
      </c>
      <c r="D1007" t="s">
        <v>1680</v>
      </c>
      <c r="E1007" t="s">
        <v>1752</v>
      </c>
      <c r="F1007">
        <v>1</v>
      </c>
      <c r="G1007">
        <v>570.52</v>
      </c>
      <c r="H1007">
        <v>0</v>
      </c>
      <c r="I1007" t="s">
        <v>1826</v>
      </c>
      <c r="J1007">
        <v>570.52</v>
      </c>
      <c r="K1007">
        <f>IF(J1007="",MEDIAN(SalesTbl[Total_Amount]),J1007)</f>
        <v>570.52</v>
      </c>
      <c r="L1007">
        <f>IF(H1007="",MEDIAN(SalesTbl[Discount]),H1007)</f>
        <v>0</v>
      </c>
      <c r="M1007">
        <f>IF(G1007="",MEDIAN(SalesTbl[Unit_Price]),G1007)</f>
        <v>570.52</v>
      </c>
      <c r="N1007">
        <f>IF(F1007="",MEDIAN(SalesTbl[Quantity]),F1007)</f>
        <v>1</v>
      </c>
    </row>
    <row r="1008" spans="1:14" x14ac:dyDescent="0.3">
      <c r="A1008" t="s">
        <v>2832</v>
      </c>
      <c r="B1008" s="2">
        <v>45918</v>
      </c>
      <c r="C1008" t="s">
        <v>314</v>
      </c>
      <c r="D1008" t="s">
        <v>1602</v>
      </c>
      <c r="E1008" t="s">
        <v>1804</v>
      </c>
      <c r="F1008">
        <v>4</v>
      </c>
      <c r="G1008">
        <v>310.79000000000002</v>
      </c>
      <c r="H1008">
        <v>0.22</v>
      </c>
      <c r="I1008" t="s">
        <v>1829</v>
      </c>
      <c r="J1008">
        <v>969.66480000000013</v>
      </c>
      <c r="K1008">
        <f>IF(J1008="",MEDIAN(SalesTbl[Total_Amount]),J1008)</f>
        <v>969.66480000000013</v>
      </c>
      <c r="L1008">
        <f>IF(H1008="",MEDIAN(SalesTbl[Discount]),H1008)</f>
        <v>0.22</v>
      </c>
      <c r="M1008">
        <f>IF(G1008="",MEDIAN(SalesTbl[Unit_Price]),G1008)</f>
        <v>310.79000000000002</v>
      </c>
      <c r="N1008">
        <f>IF(F1008="",MEDIAN(SalesTbl[Quantity]),F1008)</f>
        <v>4</v>
      </c>
    </row>
    <row r="1009" spans="1:14" x14ac:dyDescent="0.3">
      <c r="A1009" t="s">
        <v>2833</v>
      </c>
      <c r="B1009" s="2">
        <v>45217</v>
      </c>
      <c r="C1009" t="s">
        <v>648</v>
      </c>
      <c r="D1009" t="s">
        <v>1684</v>
      </c>
      <c r="E1009" t="s">
        <v>1807</v>
      </c>
      <c r="F1009">
        <v>4</v>
      </c>
      <c r="G1009">
        <v>255.67</v>
      </c>
      <c r="H1009">
        <v>0.17</v>
      </c>
      <c r="I1009" t="s">
        <v>1824</v>
      </c>
      <c r="J1009">
        <v>848.82439999999997</v>
      </c>
      <c r="K1009">
        <f>IF(J1009="",MEDIAN(SalesTbl[Total_Amount]),J1009)</f>
        <v>848.82439999999997</v>
      </c>
      <c r="L1009">
        <f>IF(H1009="",MEDIAN(SalesTbl[Discount]),H1009)</f>
        <v>0.17</v>
      </c>
      <c r="M1009">
        <f>IF(G1009="",MEDIAN(SalesTbl[Unit_Price]),G1009)</f>
        <v>255.67</v>
      </c>
      <c r="N1009">
        <f>IF(F1009="",MEDIAN(SalesTbl[Quantity]),F1009)</f>
        <v>4</v>
      </c>
    </row>
    <row r="1010" spans="1:14" x14ac:dyDescent="0.3">
      <c r="A1010" t="s">
        <v>2834</v>
      </c>
      <c r="B1010" s="2">
        <v>45259</v>
      </c>
      <c r="C1010" t="s">
        <v>1322</v>
      </c>
      <c r="D1010" t="s">
        <v>1618</v>
      </c>
      <c r="E1010" t="s">
        <v>1779</v>
      </c>
      <c r="F1010">
        <v>4</v>
      </c>
      <c r="G1010">
        <v>185.67</v>
      </c>
      <c r="H1010">
        <v>0.21</v>
      </c>
      <c r="I1010" t="s">
        <v>1826</v>
      </c>
      <c r="J1010">
        <v>586.71719999999993</v>
      </c>
      <c r="K1010">
        <f>IF(J1010="",MEDIAN(SalesTbl[Total_Amount]),J1010)</f>
        <v>586.71719999999993</v>
      </c>
      <c r="L1010">
        <f>IF(H1010="",MEDIAN(SalesTbl[Discount]),H1010)</f>
        <v>0.21</v>
      </c>
      <c r="M1010">
        <f>IF(G1010="",MEDIAN(SalesTbl[Unit_Price]),G1010)</f>
        <v>185.67</v>
      </c>
      <c r="N1010">
        <f>IF(F1010="",MEDIAN(SalesTbl[Quantity]),F1010)</f>
        <v>4</v>
      </c>
    </row>
    <row r="1011" spans="1:14" x14ac:dyDescent="0.3">
      <c r="A1011" t="s">
        <v>2835</v>
      </c>
      <c r="B1011" s="2">
        <v>45740</v>
      </c>
      <c r="C1011" t="s">
        <v>356</v>
      </c>
      <c r="D1011" t="s">
        <v>1584</v>
      </c>
      <c r="E1011" t="s">
        <v>1797</v>
      </c>
      <c r="F1011">
        <v>3</v>
      </c>
      <c r="G1011">
        <v>928.74</v>
      </c>
      <c r="H1011">
        <v>0.27</v>
      </c>
      <c r="I1011" t="s">
        <v>1826</v>
      </c>
      <c r="J1011">
        <v>2033.9405999999999</v>
      </c>
      <c r="K1011">
        <f>IF(J1011="",MEDIAN(SalesTbl[Total_Amount]),J1011)</f>
        <v>2033.9405999999999</v>
      </c>
      <c r="L1011">
        <f>IF(H1011="",MEDIAN(SalesTbl[Discount]),H1011)</f>
        <v>0.27</v>
      </c>
      <c r="M1011">
        <f>IF(G1011="",MEDIAN(SalesTbl[Unit_Price]),G1011)</f>
        <v>928.74</v>
      </c>
      <c r="N1011">
        <f>IF(F1011="",MEDIAN(SalesTbl[Quantity]),F1011)</f>
        <v>3</v>
      </c>
    </row>
    <row r="1012" spans="1:14" x14ac:dyDescent="0.3">
      <c r="A1012" t="s">
        <v>2836</v>
      </c>
      <c r="B1012" s="2">
        <v>45908</v>
      </c>
      <c r="C1012" t="s">
        <v>681</v>
      </c>
      <c r="D1012" t="s">
        <v>1716</v>
      </c>
      <c r="E1012" t="s">
        <v>1773</v>
      </c>
      <c r="F1012">
        <v>3</v>
      </c>
      <c r="G1012">
        <v>923.38</v>
      </c>
      <c r="H1012">
        <v>7.0000000000000007E-2</v>
      </c>
      <c r="I1012" t="s">
        <v>1829</v>
      </c>
      <c r="J1012">
        <v>2576.2302</v>
      </c>
      <c r="K1012">
        <f>IF(J1012="",MEDIAN(SalesTbl[Total_Amount]),J1012)</f>
        <v>2576.2302</v>
      </c>
      <c r="L1012">
        <f>IF(H1012="",MEDIAN(SalesTbl[Discount]),H1012)</f>
        <v>7.0000000000000007E-2</v>
      </c>
      <c r="M1012">
        <f>IF(G1012="",MEDIAN(SalesTbl[Unit_Price]),G1012)</f>
        <v>923.38</v>
      </c>
      <c r="N1012">
        <f>IF(F1012="",MEDIAN(SalesTbl[Quantity]),F1012)</f>
        <v>3</v>
      </c>
    </row>
    <row r="1013" spans="1:14" x14ac:dyDescent="0.3">
      <c r="A1013" t="s">
        <v>2837</v>
      </c>
      <c r="B1013" s="2">
        <v>45601</v>
      </c>
      <c r="C1013" t="s">
        <v>27</v>
      </c>
      <c r="D1013" t="s">
        <v>1553</v>
      </c>
      <c r="E1013" t="s">
        <v>1786</v>
      </c>
      <c r="F1013">
        <v>2</v>
      </c>
      <c r="G1013">
        <v>409.26</v>
      </c>
      <c r="H1013">
        <v>0.1</v>
      </c>
      <c r="I1013" t="s">
        <v>1826</v>
      </c>
      <c r="J1013">
        <v>736.66800000000001</v>
      </c>
      <c r="K1013">
        <f>IF(J1013="",MEDIAN(SalesTbl[Total_Amount]),J1013)</f>
        <v>736.66800000000001</v>
      </c>
      <c r="L1013">
        <f>IF(H1013="",MEDIAN(SalesTbl[Discount]),H1013)</f>
        <v>0.1</v>
      </c>
      <c r="M1013">
        <f>IF(G1013="",MEDIAN(SalesTbl[Unit_Price]),G1013)</f>
        <v>409.26</v>
      </c>
      <c r="N1013">
        <f>IF(F1013="",MEDIAN(SalesTbl[Quantity]),F1013)</f>
        <v>2</v>
      </c>
    </row>
    <row r="1014" spans="1:14" x14ac:dyDescent="0.3">
      <c r="A1014" t="s">
        <v>2838</v>
      </c>
      <c r="B1014" s="2">
        <v>45535</v>
      </c>
      <c r="C1014" t="s">
        <v>264</v>
      </c>
      <c r="D1014" t="s">
        <v>1594</v>
      </c>
      <c r="E1014" t="s">
        <v>1779</v>
      </c>
      <c r="F1014">
        <v>2</v>
      </c>
      <c r="G1014">
        <v>608.46</v>
      </c>
      <c r="H1014">
        <v>0.16</v>
      </c>
      <c r="I1014" t="s">
        <v>1824</v>
      </c>
      <c r="J1014">
        <v>1022.2128</v>
      </c>
      <c r="K1014">
        <f>IF(J1014="",MEDIAN(SalesTbl[Total_Amount]),J1014)</f>
        <v>1022.2128</v>
      </c>
      <c r="L1014">
        <f>IF(H1014="",MEDIAN(SalesTbl[Discount]),H1014)</f>
        <v>0.16</v>
      </c>
      <c r="M1014">
        <f>IF(G1014="",MEDIAN(SalesTbl[Unit_Price]),G1014)</f>
        <v>608.46</v>
      </c>
      <c r="N1014">
        <f>IF(F1014="",MEDIAN(SalesTbl[Quantity]),F1014)</f>
        <v>2</v>
      </c>
    </row>
    <row r="1015" spans="1:14" x14ac:dyDescent="0.3">
      <c r="A1015" t="s">
        <v>2839</v>
      </c>
      <c r="B1015" s="2">
        <v>45459</v>
      </c>
      <c r="C1015" t="s">
        <v>610</v>
      </c>
      <c r="D1015" t="s">
        <v>1632</v>
      </c>
      <c r="E1015" t="s">
        <v>1813</v>
      </c>
      <c r="F1015">
        <v>4</v>
      </c>
      <c r="G1015">
        <v>150.47999999999999</v>
      </c>
      <c r="H1015">
        <v>0.09</v>
      </c>
      <c r="I1015" t="s">
        <v>1824</v>
      </c>
      <c r="J1015">
        <v>547.74720000000002</v>
      </c>
      <c r="K1015">
        <f>IF(J1015="",MEDIAN(SalesTbl[Total_Amount]),J1015)</f>
        <v>547.74720000000002</v>
      </c>
      <c r="L1015">
        <f>IF(H1015="",MEDIAN(SalesTbl[Discount]),H1015)</f>
        <v>0.09</v>
      </c>
      <c r="M1015">
        <f>IF(G1015="",MEDIAN(SalesTbl[Unit_Price]),G1015)</f>
        <v>150.47999999999999</v>
      </c>
      <c r="N1015">
        <f>IF(F1015="",MEDIAN(SalesTbl[Quantity]),F1015)</f>
        <v>4</v>
      </c>
    </row>
    <row r="1016" spans="1:14" x14ac:dyDescent="0.3">
      <c r="A1016" t="s">
        <v>2840</v>
      </c>
      <c r="B1016" s="2">
        <v>45681</v>
      </c>
      <c r="C1016" t="s">
        <v>975</v>
      </c>
      <c r="D1016" t="s">
        <v>1570</v>
      </c>
      <c r="E1016" t="s">
        <v>1776</v>
      </c>
      <c r="F1016">
        <v>1</v>
      </c>
      <c r="G1016">
        <v>56.59</v>
      </c>
      <c r="H1016">
        <v>0.15</v>
      </c>
      <c r="I1016" t="s">
        <v>1826</v>
      </c>
      <c r="J1016">
        <v>48.101500000000001</v>
      </c>
      <c r="K1016">
        <f>IF(J1016="",MEDIAN(SalesTbl[Total_Amount]),J1016)</f>
        <v>48.101500000000001</v>
      </c>
      <c r="L1016">
        <f>IF(H1016="",MEDIAN(SalesTbl[Discount]),H1016)</f>
        <v>0.15</v>
      </c>
      <c r="M1016">
        <f>IF(G1016="",MEDIAN(SalesTbl[Unit_Price]),G1016)</f>
        <v>56.59</v>
      </c>
      <c r="N1016">
        <f>IF(F1016="",MEDIAN(SalesTbl[Quantity]),F1016)</f>
        <v>1</v>
      </c>
    </row>
    <row r="1017" spans="1:14" x14ac:dyDescent="0.3">
      <c r="A1017" t="s">
        <v>2841</v>
      </c>
      <c r="B1017" s="2">
        <v>45725</v>
      </c>
      <c r="C1017" t="s">
        <v>794</v>
      </c>
      <c r="D1017" t="s">
        <v>1642</v>
      </c>
      <c r="E1017" t="s">
        <v>1794</v>
      </c>
      <c r="F1017">
        <v>2</v>
      </c>
      <c r="G1017">
        <v>591.33000000000004</v>
      </c>
      <c r="H1017">
        <v>0.24</v>
      </c>
      <c r="I1017" t="s">
        <v>1824</v>
      </c>
      <c r="J1017">
        <v>898.8216000000001</v>
      </c>
      <c r="K1017">
        <f>IF(J1017="",MEDIAN(SalesTbl[Total_Amount]),J1017)</f>
        <v>898.8216000000001</v>
      </c>
      <c r="L1017">
        <f>IF(H1017="",MEDIAN(SalesTbl[Discount]),H1017)</f>
        <v>0.24</v>
      </c>
      <c r="M1017">
        <f>IF(G1017="",MEDIAN(SalesTbl[Unit_Price]),G1017)</f>
        <v>591.33000000000004</v>
      </c>
      <c r="N1017">
        <f>IF(F1017="",MEDIAN(SalesTbl[Quantity]),F1017)</f>
        <v>2</v>
      </c>
    </row>
    <row r="1018" spans="1:14" x14ac:dyDescent="0.3">
      <c r="A1018" t="s">
        <v>2842</v>
      </c>
      <c r="B1018" s="2">
        <v>45461</v>
      </c>
      <c r="C1018" t="s">
        <v>475</v>
      </c>
      <c r="D1018" t="s">
        <v>1644</v>
      </c>
      <c r="E1018" t="s">
        <v>1807</v>
      </c>
      <c r="F1018">
        <v>2</v>
      </c>
      <c r="G1018">
        <v>204.89</v>
      </c>
      <c r="H1018">
        <v>0.24</v>
      </c>
      <c r="I1018" t="s">
        <v>1824</v>
      </c>
      <c r="J1018">
        <v>311.43279999999999</v>
      </c>
      <c r="K1018">
        <f>IF(J1018="",MEDIAN(SalesTbl[Total_Amount]),J1018)</f>
        <v>311.43279999999999</v>
      </c>
      <c r="L1018">
        <f>IF(H1018="",MEDIAN(SalesTbl[Discount]),H1018)</f>
        <v>0.24</v>
      </c>
      <c r="M1018">
        <f>IF(G1018="",MEDIAN(SalesTbl[Unit_Price]),G1018)</f>
        <v>204.89</v>
      </c>
      <c r="N1018">
        <f>IF(F1018="",MEDIAN(SalesTbl[Quantity]),F1018)</f>
        <v>2</v>
      </c>
    </row>
    <row r="1019" spans="1:14" x14ac:dyDescent="0.3">
      <c r="A1019" t="s">
        <v>2843</v>
      </c>
      <c r="B1019" s="2">
        <v>45837</v>
      </c>
      <c r="C1019" t="s">
        <v>1368</v>
      </c>
      <c r="D1019" t="s">
        <v>1678</v>
      </c>
      <c r="E1019" t="s">
        <v>1799</v>
      </c>
      <c r="F1019">
        <v>2</v>
      </c>
      <c r="G1019">
        <v>546.41</v>
      </c>
      <c r="H1019">
        <v>0.08</v>
      </c>
      <c r="I1019" t="s">
        <v>1829</v>
      </c>
      <c r="J1019">
        <v>1005.3944</v>
      </c>
      <c r="K1019">
        <f>IF(J1019="",MEDIAN(SalesTbl[Total_Amount]),J1019)</f>
        <v>1005.3944</v>
      </c>
      <c r="L1019">
        <f>IF(H1019="",MEDIAN(SalesTbl[Discount]),H1019)</f>
        <v>0.08</v>
      </c>
      <c r="M1019">
        <f>IF(G1019="",MEDIAN(SalesTbl[Unit_Price]),G1019)</f>
        <v>546.41</v>
      </c>
      <c r="N1019">
        <f>IF(F1019="",MEDIAN(SalesTbl[Quantity]),F1019)</f>
        <v>2</v>
      </c>
    </row>
    <row r="1020" spans="1:14" x14ac:dyDescent="0.3">
      <c r="A1020" t="s">
        <v>2844</v>
      </c>
      <c r="B1020" s="2">
        <v>45823</v>
      </c>
      <c r="C1020" t="s">
        <v>422</v>
      </c>
      <c r="D1020" t="s">
        <v>1568</v>
      </c>
      <c r="E1020" t="s">
        <v>1804</v>
      </c>
      <c r="F1020">
        <v>2</v>
      </c>
      <c r="G1020">
        <v>700.27</v>
      </c>
      <c r="H1020">
        <v>0.16</v>
      </c>
      <c r="I1020" t="s">
        <v>1824</v>
      </c>
      <c r="J1020">
        <v>1176.4536000000001</v>
      </c>
      <c r="K1020">
        <f>IF(J1020="",MEDIAN(SalesTbl[Total_Amount]),J1020)</f>
        <v>1176.4536000000001</v>
      </c>
      <c r="L1020">
        <f>IF(H1020="",MEDIAN(SalesTbl[Discount]),H1020)</f>
        <v>0.16</v>
      </c>
      <c r="M1020">
        <f>IF(G1020="",MEDIAN(SalesTbl[Unit_Price]),G1020)</f>
        <v>700.27</v>
      </c>
      <c r="N1020">
        <f>IF(F1020="",MEDIAN(SalesTbl[Quantity]),F1020)</f>
        <v>2</v>
      </c>
    </row>
    <row r="1021" spans="1:14" x14ac:dyDescent="0.3">
      <c r="A1021" t="s">
        <v>2845</v>
      </c>
      <c r="B1021" s="2">
        <v>45733</v>
      </c>
      <c r="C1021" t="s">
        <v>1107</v>
      </c>
      <c r="D1021" t="s">
        <v>1712</v>
      </c>
      <c r="E1021" t="s">
        <v>1807</v>
      </c>
      <c r="F1021">
        <v>2</v>
      </c>
      <c r="G1021">
        <v>160.21</v>
      </c>
      <c r="H1021">
        <v>0.09</v>
      </c>
      <c r="I1021" t="s">
        <v>1824</v>
      </c>
      <c r="J1021">
        <v>291.5822</v>
      </c>
      <c r="K1021">
        <f>IF(J1021="",MEDIAN(SalesTbl[Total_Amount]),J1021)</f>
        <v>291.5822</v>
      </c>
      <c r="L1021">
        <f>IF(H1021="",MEDIAN(SalesTbl[Discount]),H1021)</f>
        <v>0.09</v>
      </c>
      <c r="M1021">
        <f>IF(G1021="",MEDIAN(SalesTbl[Unit_Price]),G1021)</f>
        <v>160.21</v>
      </c>
      <c r="N1021">
        <f>IF(F1021="",MEDIAN(SalesTbl[Quantity]),F1021)</f>
        <v>2</v>
      </c>
    </row>
    <row r="1022" spans="1:14" x14ac:dyDescent="0.3">
      <c r="A1022" t="s">
        <v>2846</v>
      </c>
      <c r="B1022" s="2">
        <v>45322</v>
      </c>
      <c r="C1022" t="s">
        <v>1431</v>
      </c>
      <c r="D1022" t="s">
        <v>1642</v>
      </c>
      <c r="E1022" t="s">
        <v>1792</v>
      </c>
      <c r="F1022">
        <v>1</v>
      </c>
      <c r="G1022">
        <v>713.63</v>
      </c>
      <c r="H1022">
        <v>0.28000000000000003</v>
      </c>
      <c r="I1022" t="s">
        <v>1829</v>
      </c>
      <c r="J1022">
        <v>513.81359999999995</v>
      </c>
      <c r="K1022">
        <f>IF(J1022="",MEDIAN(SalesTbl[Total_Amount]),J1022)</f>
        <v>513.81359999999995</v>
      </c>
      <c r="L1022">
        <f>IF(H1022="",MEDIAN(SalesTbl[Discount]),H1022)</f>
        <v>0.28000000000000003</v>
      </c>
      <c r="M1022">
        <f>IF(G1022="",MEDIAN(SalesTbl[Unit_Price]),G1022)</f>
        <v>713.63</v>
      </c>
      <c r="N1022">
        <f>IF(F1022="",MEDIAN(SalesTbl[Quantity]),F1022)</f>
        <v>1</v>
      </c>
    </row>
    <row r="1023" spans="1:14" x14ac:dyDescent="0.3">
      <c r="A1023" t="s">
        <v>2847</v>
      </c>
      <c r="B1023" s="2">
        <v>45415</v>
      </c>
      <c r="C1023" t="s">
        <v>926</v>
      </c>
      <c r="D1023" t="s">
        <v>1588</v>
      </c>
      <c r="E1023" t="s">
        <v>1799</v>
      </c>
      <c r="F1023">
        <v>2</v>
      </c>
      <c r="G1023">
        <v>740.57</v>
      </c>
      <c r="H1023">
        <v>0.06</v>
      </c>
      <c r="I1023" t="s">
        <v>1824</v>
      </c>
      <c r="J1023">
        <v>1392.2716</v>
      </c>
      <c r="K1023">
        <f>IF(J1023="",MEDIAN(SalesTbl[Total_Amount]),J1023)</f>
        <v>1392.2716</v>
      </c>
      <c r="L1023">
        <f>IF(H1023="",MEDIAN(SalesTbl[Discount]),H1023)</f>
        <v>0.06</v>
      </c>
      <c r="M1023">
        <f>IF(G1023="",MEDIAN(SalesTbl[Unit_Price]),G1023)</f>
        <v>740.57</v>
      </c>
      <c r="N1023">
        <f>IF(F1023="",MEDIAN(SalesTbl[Quantity]),F1023)</f>
        <v>2</v>
      </c>
    </row>
    <row r="1024" spans="1:14" x14ac:dyDescent="0.3">
      <c r="A1024" t="s">
        <v>2848</v>
      </c>
      <c r="B1024" s="2">
        <v>45644</v>
      </c>
      <c r="C1024" t="s">
        <v>1411</v>
      </c>
      <c r="D1024" t="s">
        <v>1632</v>
      </c>
      <c r="E1024" t="s">
        <v>1804</v>
      </c>
      <c r="F1024">
        <v>1</v>
      </c>
      <c r="G1024">
        <v>653.91</v>
      </c>
      <c r="H1024">
        <v>0.3</v>
      </c>
      <c r="I1024" t="s">
        <v>1826</v>
      </c>
      <c r="J1024">
        <v>457.73700000000002</v>
      </c>
      <c r="K1024">
        <f>IF(J1024="",MEDIAN(SalesTbl[Total_Amount]),J1024)</f>
        <v>457.73700000000002</v>
      </c>
      <c r="L1024">
        <f>IF(H1024="",MEDIAN(SalesTbl[Discount]),H1024)</f>
        <v>0.3</v>
      </c>
      <c r="M1024">
        <f>IF(G1024="",MEDIAN(SalesTbl[Unit_Price]),G1024)</f>
        <v>653.91</v>
      </c>
      <c r="N1024">
        <f>IF(F1024="",MEDIAN(SalesTbl[Quantity]),F1024)</f>
        <v>1</v>
      </c>
    </row>
    <row r="1025" spans="1:14" x14ac:dyDescent="0.3">
      <c r="A1025" t="s">
        <v>2849</v>
      </c>
      <c r="B1025" s="2">
        <v>45845</v>
      </c>
      <c r="C1025" t="s">
        <v>85</v>
      </c>
      <c r="D1025" t="s">
        <v>1549</v>
      </c>
      <c r="E1025" t="s">
        <v>1761</v>
      </c>
      <c r="F1025">
        <v>1</v>
      </c>
      <c r="G1025">
        <v>493.45</v>
      </c>
      <c r="H1025">
        <v>0.09</v>
      </c>
      <c r="I1025" t="s">
        <v>1824</v>
      </c>
      <c r="J1025">
        <v>449.03949999999998</v>
      </c>
      <c r="K1025">
        <f>IF(J1025="",MEDIAN(SalesTbl[Total_Amount]),J1025)</f>
        <v>449.03949999999998</v>
      </c>
      <c r="L1025">
        <f>IF(H1025="",MEDIAN(SalesTbl[Discount]),H1025)</f>
        <v>0.09</v>
      </c>
      <c r="M1025">
        <f>IF(G1025="",MEDIAN(SalesTbl[Unit_Price]),G1025)</f>
        <v>493.45</v>
      </c>
      <c r="N1025">
        <f>IF(F1025="",MEDIAN(SalesTbl[Quantity]),F1025)</f>
        <v>1</v>
      </c>
    </row>
    <row r="1026" spans="1:14" x14ac:dyDescent="0.3">
      <c r="A1026" t="s">
        <v>2850</v>
      </c>
      <c r="B1026" s="2">
        <v>45354</v>
      </c>
      <c r="C1026" t="s">
        <v>1151</v>
      </c>
      <c r="D1026" t="s">
        <v>1728</v>
      </c>
      <c r="E1026" t="s">
        <v>1792</v>
      </c>
      <c r="F1026">
        <v>1</v>
      </c>
      <c r="G1026">
        <v>413.65</v>
      </c>
      <c r="H1026">
        <v>0.1</v>
      </c>
      <c r="I1026" t="s">
        <v>1829</v>
      </c>
      <c r="J1026">
        <v>372.28500000000003</v>
      </c>
      <c r="K1026">
        <f>IF(J1026="",MEDIAN(SalesTbl[Total_Amount]),J1026)</f>
        <v>372.28500000000003</v>
      </c>
      <c r="L1026">
        <f>IF(H1026="",MEDIAN(SalesTbl[Discount]),H1026)</f>
        <v>0.1</v>
      </c>
      <c r="M1026">
        <f>IF(G1026="",MEDIAN(SalesTbl[Unit_Price]),G1026)</f>
        <v>413.65</v>
      </c>
      <c r="N1026">
        <f>IF(F1026="",MEDIAN(SalesTbl[Quantity]),F1026)</f>
        <v>1</v>
      </c>
    </row>
    <row r="1027" spans="1:14" x14ac:dyDescent="0.3">
      <c r="A1027" t="s">
        <v>2851</v>
      </c>
      <c r="B1027" s="2">
        <v>45720</v>
      </c>
      <c r="C1027" t="s">
        <v>224</v>
      </c>
      <c r="D1027" t="s">
        <v>1726</v>
      </c>
      <c r="E1027" t="s">
        <v>1786</v>
      </c>
      <c r="F1027">
        <v>1</v>
      </c>
      <c r="G1027">
        <v>317.14999999999998</v>
      </c>
      <c r="H1027">
        <v>0.24</v>
      </c>
      <c r="I1027" t="s">
        <v>1829</v>
      </c>
      <c r="J1027">
        <v>241.03399999999999</v>
      </c>
      <c r="K1027">
        <f>IF(J1027="",MEDIAN(SalesTbl[Total_Amount]),J1027)</f>
        <v>241.03399999999999</v>
      </c>
      <c r="L1027">
        <f>IF(H1027="",MEDIAN(SalesTbl[Discount]),H1027)</f>
        <v>0.24</v>
      </c>
      <c r="M1027">
        <f>IF(G1027="",MEDIAN(SalesTbl[Unit_Price]),G1027)</f>
        <v>317.14999999999998</v>
      </c>
      <c r="N1027">
        <f>IF(F1027="",MEDIAN(SalesTbl[Quantity]),F1027)</f>
        <v>1</v>
      </c>
    </row>
    <row r="1028" spans="1:14" x14ac:dyDescent="0.3">
      <c r="A1028" t="s">
        <v>2852</v>
      </c>
      <c r="B1028" s="2">
        <v>45278</v>
      </c>
      <c r="C1028" t="s">
        <v>999</v>
      </c>
      <c r="D1028" t="s">
        <v>1662</v>
      </c>
      <c r="E1028" t="s">
        <v>1789</v>
      </c>
      <c r="F1028">
        <v>4</v>
      </c>
      <c r="G1028">
        <v>559.59</v>
      </c>
      <c r="H1028">
        <v>0.19</v>
      </c>
      <c r="I1028" t="s">
        <v>1829</v>
      </c>
      <c r="J1028">
        <v>1813.0716</v>
      </c>
      <c r="K1028">
        <f>IF(J1028="",MEDIAN(SalesTbl[Total_Amount]),J1028)</f>
        <v>1813.0716</v>
      </c>
      <c r="L1028">
        <f>IF(H1028="",MEDIAN(SalesTbl[Discount]),H1028)</f>
        <v>0.19</v>
      </c>
      <c r="M1028">
        <f>IF(G1028="",MEDIAN(SalesTbl[Unit_Price]),G1028)</f>
        <v>559.59</v>
      </c>
      <c r="N1028">
        <f>IF(F1028="",MEDIAN(SalesTbl[Quantity]),F1028)</f>
        <v>4</v>
      </c>
    </row>
    <row r="1029" spans="1:14" x14ac:dyDescent="0.3">
      <c r="A1029" t="s">
        <v>2853</v>
      </c>
      <c r="B1029" s="2">
        <v>45422</v>
      </c>
      <c r="C1029" t="s">
        <v>1352</v>
      </c>
      <c r="D1029" t="s">
        <v>1606</v>
      </c>
      <c r="E1029" t="s">
        <v>1810</v>
      </c>
      <c r="F1029">
        <v>1</v>
      </c>
      <c r="G1029">
        <v>758.54</v>
      </c>
      <c r="H1029">
        <v>0.28999999999999998</v>
      </c>
      <c r="I1029" t="s">
        <v>1826</v>
      </c>
      <c r="J1029">
        <v>538.5634</v>
      </c>
      <c r="K1029">
        <f>IF(J1029="",MEDIAN(SalesTbl[Total_Amount]),J1029)</f>
        <v>538.5634</v>
      </c>
      <c r="L1029">
        <f>IF(H1029="",MEDIAN(SalesTbl[Discount]),H1029)</f>
        <v>0.28999999999999998</v>
      </c>
      <c r="M1029">
        <f>IF(G1029="",MEDIAN(SalesTbl[Unit_Price]),G1029)</f>
        <v>758.54</v>
      </c>
      <c r="N1029">
        <f>IF(F1029="",MEDIAN(SalesTbl[Quantity]),F1029)</f>
        <v>1</v>
      </c>
    </row>
    <row r="1030" spans="1:14" x14ac:dyDescent="0.3">
      <c r="A1030" t="s">
        <v>2854</v>
      </c>
      <c r="B1030" s="2">
        <v>45337</v>
      </c>
      <c r="C1030" t="s">
        <v>32</v>
      </c>
      <c r="D1030" t="s">
        <v>1596</v>
      </c>
      <c r="E1030" t="s">
        <v>1786</v>
      </c>
      <c r="F1030">
        <v>1</v>
      </c>
      <c r="G1030">
        <v>882.73</v>
      </c>
      <c r="H1030">
        <v>0.1</v>
      </c>
      <c r="I1030" t="s">
        <v>1824</v>
      </c>
      <c r="J1030">
        <v>794.45699999999999</v>
      </c>
      <c r="K1030">
        <f>IF(J1030="",MEDIAN(SalesTbl[Total_Amount]),J1030)</f>
        <v>794.45699999999999</v>
      </c>
      <c r="L1030">
        <f>IF(H1030="",MEDIAN(SalesTbl[Discount]),H1030)</f>
        <v>0.1</v>
      </c>
      <c r="M1030">
        <f>IF(G1030="",MEDIAN(SalesTbl[Unit_Price]),G1030)</f>
        <v>882.73</v>
      </c>
      <c r="N1030">
        <f>IF(F1030="",MEDIAN(SalesTbl[Quantity]),F1030)</f>
        <v>1</v>
      </c>
    </row>
    <row r="1031" spans="1:14" x14ac:dyDescent="0.3">
      <c r="A1031" t="s">
        <v>2855</v>
      </c>
      <c r="B1031" s="2">
        <v>45564</v>
      </c>
      <c r="C1031" t="s">
        <v>444</v>
      </c>
      <c r="D1031" t="s">
        <v>1710</v>
      </c>
      <c r="E1031" t="s">
        <v>1786</v>
      </c>
      <c r="F1031">
        <v>3</v>
      </c>
      <c r="G1031">
        <v>113.87</v>
      </c>
      <c r="H1031">
        <v>0.21</v>
      </c>
      <c r="I1031" t="s">
        <v>1829</v>
      </c>
      <c r="J1031">
        <v>269.87189999999998</v>
      </c>
      <c r="K1031">
        <f>IF(J1031="",MEDIAN(SalesTbl[Total_Amount]),J1031)</f>
        <v>269.87189999999998</v>
      </c>
      <c r="L1031">
        <f>IF(H1031="",MEDIAN(SalesTbl[Discount]),H1031)</f>
        <v>0.21</v>
      </c>
      <c r="M1031">
        <f>IF(G1031="",MEDIAN(SalesTbl[Unit_Price]),G1031)</f>
        <v>113.87</v>
      </c>
      <c r="N1031">
        <f>IF(F1031="",MEDIAN(SalesTbl[Quantity]),F1031)</f>
        <v>3</v>
      </c>
    </row>
    <row r="1032" spans="1:14" x14ac:dyDescent="0.3">
      <c r="A1032" t="s">
        <v>2856</v>
      </c>
      <c r="B1032" s="2">
        <v>45424</v>
      </c>
      <c r="C1032" t="s">
        <v>428</v>
      </c>
      <c r="D1032" t="s">
        <v>1656</v>
      </c>
      <c r="E1032" t="s">
        <v>1776</v>
      </c>
      <c r="F1032">
        <v>3</v>
      </c>
      <c r="G1032">
        <v>676.77</v>
      </c>
      <c r="H1032">
        <v>0.17</v>
      </c>
      <c r="I1032" t="s">
        <v>1826</v>
      </c>
      <c r="J1032">
        <v>1685.1573000000001</v>
      </c>
      <c r="K1032">
        <f>IF(J1032="",MEDIAN(SalesTbl[Total_Amount]),J1032)</f>
        <v>1685.1573000000001</v>
      </c>
      <c r="L1032">
        <f>IF(H1032="",MEDIAN(SalesTbl[Discount]),H1032)</f>
        <v>0.17</v>
      </c>
      <c r="M1032">
        <f>IF(G1032="",MEDIAN(SalesTbl[Unit_Price]),G1032)</f>
        <v>676.77</v>
      </c>
      <c r="N1032">
        <f>IF(F1032="",MEDIAN(SalesTbl[Quantity]),F1032)</f>
        <v>3</v>
      </c>
    </row>
    <row r="1033" spans="1:14" x14ac:dyDescent="0.3">
      <c r="A1033" t="s">
        <v>2857</v>
      </c>
      <c r="B1033" s="2">
        <v>45719</v>
      </c>
      <c r="C1033" t="s">
        <v>872</v>
      </c>
      <c r="D1033" t="s">
        <v>1560</v>
      </c>
      <c r="E1033" t="s">
        <v>1804</v>
      </c>
      <c r="F1033">
        <v>2</v>
      </c>
      <c r="G1033">
        <v>362.7</v>
      </c>
      <c r="H1033">
        <v>0.09</v>
      </c>
      <c r="I1033" t="s">
        <v>1824</v>
      </c>
      <c r="J1033">
        <v>660.11400000000003</v>
      </c>
      <c r="K1033">
        <f>IF(J1033="",MEDIAN(SalesTbl[Total_Amount]),J1033)</f>
        <v>660.11400000000003</v>
      </c>
      <c r="L1033">
        <f>IF(H1033="",MEDIAN(SalesTbl[Discount]),H1033)</f>
        <v>0.09</v>
      </c>
      <c r="M1033">
        <f>IF(G1033="",MEDIAN(SalesTbl[Unit_Price]),G1033)</f>
        <v>362.7</v>
      </c>
      <c r="N1033">
        <f>IF(F1033="",MEDIAN(SalesTbl[Quantity]),F1033)</f>
        <v>2</v>
      </c>
    </row>
    <row r="1034" spans="1:14" x14ac:dyDescent="0.3">
      <c r="A1034" t="s">
        <v>2858</v>
      </c>
      <c r="B1034" s="2">
        <v>45250</v>
      </c>
      <c r="C1034" t="s">
        <v>372</v>
      </c>
      <c r="D1034" t="s">
        <v>1618</v>
      </c>
      <c r="E1034" t="s">
        <v>1769</v>
      </c>
      <c r="F1034">
        <v>2</v>
      </c>
      <c r="G1034">
        <v>326.85000000000002</v>
      </c>
      <c r="H1034">
        <v>0.17</v>
      </c>
      <c r="I1034" t="s">
        <v>1829</v>
      </c>
      <c r="J1034">
        <v>542.57100000000003</v>
      </c>
      <c r="K1034">
        <f>IF(J1034="",MEDIAN(SalesTbl[Total_Amount]),J1034)</f>
        <v>542.57100000000003</v>
      </c>
      <c r="L1034">
        <f>IF(H1034="",MEDIAN(SalesTbl[Discount]),H1034)</f>
        <v>0.17</v>
      </c>
      <c r="M1034">
        <f>IF(G1034="",MEDIAN(SalesTbl[Unit_Price]),G1034)</f>
        <v>326.85000000000002</v>
      </c>
      <c r="N1034">
        <f>IF(F1034="",MEDIAN(SalesTbl[Quantity]),F1034)</f>
        <v>2</v>
      </c>
    </row>
    <row r="1035" spans="1:14" x14ac:dyDescent="0.3">
      <c r="A1035" t="s">
        <v>2859</v>
      </c>
      <c r="B1035" s="2">
        <v>45479</v>
      </c>
      <c r="C1035" t="s">
        <v>788</v>
      </c>
      <c r="D1035" t="s">
        <v>1660</v>
      </c>
      <c r="E1035" t="s">
        <v>1799</v>
      </c>
      <c r="F1035">
        <v>3</v>
      </c>
      <c r="G1035">
        <v>169.43</v>
      </c>
      <c r="H1035">
        <v>0.19</v>
      </c>
      <c r="I1035" t="s">
        <v>1824</v>
      </c>
      <c r="J1035">
        <v>411.71490000000011</v>
      </c>
      <c r="K1035">
        <f>IF(J1035="",MEDIAN(SalesTbl[Total_Amount]),J1035)</f>
        <v>411.71490000000011</v>
      </c>
      <c r="L1035">
        <f>IF(H1035="",MEDIAN(SalesTbl[Discount]),H1035)</f>
        <v>0.19</v>
      </c>
      <c r="M1035">
        <f>IF(G1035="",MEDIAN(SalesTbl[Unit_Price]),G1035)</f>
        <v>169.43</v>
      </c>
      <c r="N1035">
        <f>IF(F1035="",MEDIAN(SalesTbl[Quantity]),F1035)</f>
        <v>3</v>
      </c>
    </row>
    <row r="1036" spans="1:14" x14ac:dyDescent="0.3">
      <c r="A1036" t="s">
        <v>2860</v>
      </c>
      <c r="B1036" s="2">
        <v>45727</v>
      </c>
      <c r="C1036" t="s">
        <v>332</v>
      </c>
      <c r="D1036" t="s">
        <v>1598</v>
      </c>
      <c r="E1036" t="s">
        <v>1804</v>
      </c>
      <c r="F1036">
        <v>4</v>
      </c>
      <c r="G1036">
        <v>627.73</v>
      </c>
      <c r="H1036">
        <v>0.11</v>
      </c>
      <c r="I1036" t="s">
        <v>1829</v>
      </c>
      <c r="J1036">
        <v>2234.7188000000001</v>
      </c>
      <c r="K1036">
        <f>IF(J1036="",MEDIAN(SalesTbl[Total_Amount]),J1036)</f>
        <v>2234.7188000000001</v>
      </c>
      <c r="L1036">
        <f>IF(H1036="",MEDIAN(SalesTbl[Discount]),H1036)</f>
        <v>0.11</v>
      </c>
      <c r="M1036">
        <f>IF(G1036="",MEDIAN(SalesTbl[Unit_Price]),G1036)</f>
        <v>627.73</v>
      </c>
      <c r="N1036">
        <f>IF(F1036="",MEDIAN(SalesTbl[Quantity]),F1036)</f>
        <v>4</v>
      </c>
    </row>
    <row r="1037" spans="1:14" x14ac:dyDescent="0.3">
      <c r="A1037" t="s">
        <v>2861</v>
      </c>
      <c r="B1037" s="2">
        <v>45394</v>
      </c>
      <c r="C1037" t="s">
        <v>1151</v>
      </c>
      <c r="D1037" t="s">
        <v>1674</v>
      </c>
      <c r="E1037" t="s">
        <v>1807</v>
      </c>
      <c r="F1037">
        <v>4</v>
      </c>
      <c r="G1037">
        <v>194.67</v>
      </c>
      <c r="H1037">
        <v>0.23</v>
      </c>
      <c r="I1037" t="s">
        <v>1826</v>
      </c>
      <c r="J1037">
        <v>599.58359999999993</v>
      </c>
      <c r="K1037">
        <f>IF(J1037="",MEDIAN(SalesTbl[Total_Amount]),J1037)</f>
        <v>599.58359999999993</v>
      </c>
      <c r="L1037">
        <f>IF(H1037="",MEDIAN(SalesTbl[Discount]),H1037)</f>
        <v>0.23</v>
      </c>
      <c r="M1037">
        <f>IF(G1037="",MEDIAN(SalesTbl[Unit_Price]),G1037)</f>
        <v>194.67</v>
      </c>
      <c r="N1037">
        <f>IF(F1037="",MEDIAN(SalesTbl[Quantity]),F1037)</f>
        <v>4</v>
      </c>
    </row>
    <row r="1038" spans="1:14" x14ac:dyDescent="0.3">
      <c r="A1038" t="s">
        <v>2862</v>
      </c>
      <c r="B1038" s="2">
        <v>45773</v>
      </c>
      <c r="C1038" t="s">
        <v>884</v>
      </c>
      <c r="D1038" t="s">
        <v>1672</v>
      </c>
      <c r="E1038" t="s">
        <v>1792</v>
      </c>
      <c r="F1038">
        <v>4</v>
      </c>
      <c r="G1038">
        <v>964</v>
      </c>
      <c r="H1038">
        <v>0.14000000000000001</v>
      </c>
      <c r="I1038" t="s">
        <v>1826</v>
      </c>
      <c r="J1038">
        <v>3316.16</v>
      </c>
      <c r="K1038">
        <f>IF(J1038="",MEDIAN(SalesTbl[Total_Amount]),J1038)</f>
        <v>3316.16</v>
      </c>
      <c r="L1038">
        <f>IF(H1038="",MEDIAN(SalesTbl[Discount]),H1038)</f>
        <v>0.14000000000000001</v>
      </c>
      <c r="M1038">
        <f>IF(G1038="",MEDIAN(SalesTbl[Unit_Price]),G1038)</f>
        <v>964</v>
      </c>
      <c r="N1038">
        <f>IF(F1038="",MEDIAN(SalesTbl[Quantity]),F1038)</f>
        <v>4</v>
      </c>
    </row>
    <row r="1039" spans="1:14" x14ac:dyDescent="0.3">
      <c r="A1039" t="s">
        <v>2863</v>
      </c>
      <c r="B1039" s="2">
        <v>45779</v>
      </c>
      <c r="C1039" t="s">
        <v>532</v>
      </c>
      <c r="D1039" t="s">
        <v>1726</v>
      </c>
      <c r="E1039" t="s">
        <v>1769</v>
      </c>
      <c r="F1039">
        <v>1</v>
      </c>
      <c r="G1039">
        <v>170.12</v>
      </c>
      <c r="H1039">
        <v>0.26</v>
      </c>
      <c r="I1039" t="s">
        <v>1826</v>
      </c>
      <c r="J1039">
        <v>125.8888</v>
      </c>
      <c r="K1039">
        <f>IF(J1039="",MEDIAN(SalesTbl[Total_Amount]),J1039)</f>
        <v>125.8888</v>
      </c>
      <c r="L1039">
        <f>IF(H1039="",MEDIAN(SalesTbl[Discount]),H1039)</f>
        <v>0.26</v>
      </c>
      <c r="M1039">
        <f>IF(G1039="",MEDIAN(SalesTbl[Unit_Price]),G1039)</f>
        <v>170.12</v>
      </c>
      <c r="N1039">
        <f>IF(F1039="",MEDIAN(SalesTbl[Quantity]),F1039)</f>
        <v>1</v>
      </c>
    </row>
    <row r="1040" spans="1:14" x14ac:dyDescent="0.3">
      <c r="A1040" t="s">
        <v>2864</v>
      </c>
      <c r="B1040" s="2">
        <v>45400</v>
      </c>
      <c r="C1040" t="s">
        <v>198</v>
      </c>
      <c r="D1040" t="s">
        <v>1654</v>
      </c>
      <c r="E1040" t="s">
        <v>1813</v>
      </c>
      <c r="F1040">
        <v>2</v>
      </c>
      <c r="G1040">
        <v>664.5</v>
      </c>
      <c r="H1040">
        <v>0.23</v>
      </c>
      <c r="I1040" t="s">
        <v>1824</v>
      </c>
      <c r="J1040">
        <v>1023.33</v>
      </c>
      <c r="K1040">
        <f>IF(J1040="",MEDIAN(SalesTbl[Total_Amount]),J1040)</f>
        <v>1023.33</v>
      </c>
      <c r="L1040">
        <f>IF(H1040="",MEDIAN(SalesTbl[Discount]),H1040)</f>
        <v>0.23</v>
      </c>
      <c r="M1040">
        <f>IF(G1040="",MEDIAN(SalesTbl[Unit_Price]),G1040)</f>
        <v>664.5</v>
      </c>
      <c r="N1040">
        <f>IF(F1040="",MEDIAN(SalesTbl[Quantity]),F1040)</f>
        <v>2</v>
      </c>
    </row>
    <row r="1041" spans="1:14" x14ac:dyDescent="0.3">
      <c r="A1041" t="s">
        <v>2865</v>
      </c>
      <c r="B1041" s="2">
        <v>45520</v>
      </c>
      <c r="C1041" t="s">
        <v>520</v>
      </c>
      <c r="D1041" t="s">
        <v>1638</v>
      </c>
      <c r="E1041" t="s">
        <v>1789</v>
      </c>
      <c r="F1041">
        <v>4</v>
      </c>
      <c r="G1041">
        <v>557.51</v>
      </c>
      <c r="H1041">
        <v>0.11</v>
      </c>
      <c r="I1041" t="s">
        <v>1824</v>
      </c>
      <c r="J1041">
        <v>1984.7356</v>
      </c>
      <c r="K1041">
        <f>IF(J1041="",MEDIAN(SalesTbl[Total_Amount]),J1041)</f>
        <v>1984.7356</v>
      </c>
      <c r="L1041">
        <f>IF(H1041="",MEDIAN(SalesTbl[Discount]),H1041)</f>
        <v>0.11</v>
      </c>
      <c r="M1041">
        <f>IF(G1041="",MEDIAN(SalesTbl[Unit_Price]),G1041)</f>
        <v>557.51</v>
      </c>
      <c r="N1041">
        <f>IF(F1041="",MEDIAN(SalesTbl[Quantity]),F1041)</f>
        <v>4</v>
      </c>
    </row>
    <row r="1042" spans="1:14" x14ac:dyDescent="0.3">
      <c r="A1042" t="s">
        <v>2866</v>
      </c>
      <c r="B1042" s="2">
        <v>45861</v>
      </c>
      <c r="C1042" t="s">
        <v>20</v>
      </c>
      <c r="D1042" t="s">
        <v>1714</v>
      </c>
      <c r="E1042" t="s">
        <v>1773</v>
      </c>
      <c r="F1042">
        <v>2</v>
      </c>
      <c r="G1042">
        <v>879.93</v>
      </c>
      <c r="H1042">
        <v>0.28999999999999998</v>
      </c>
      <c r="I1042" t="s">
        <v>1829</v>
      </c>
      <c r="J1042">
        <v>1249.5006000000001</v>
      </c>
      <c r="K1042">
        <f>IF(J1042="",MEDIAN(SalesTbl[Total_Amount]),J1042)</f>
        <v>1249.5006000000001</v>
      </c>
      <c r="L1042">
        <f>IF(H1042="",MEDIAN(SalesTbl[Discount]),H1042)</f>
        <v>0.28999999999999998</v>
      </c>
      <c r="M1042">
        <f>IF(G1042="",MEDIAN(SalesTbl[Unit_Price]),G1042)</f>
        <v>879.93</v>
      </c>
      <c r="N1042">
        <f>IF(F1042="",MEDIAN(SalesTbl[Quantity]),F1042)</f>
        <v>2</v>
      </c>
    </row>
    <row r="1043" spans="1:14" x14ac:dyDescent="0.3">
      <c r="A1043" t="s">
        <v>2867</v>
      </c>
      <c r="B1043" s="2">
        <v>45781</v>
      </c>
      <c r="C1043" t="s">
        <v>978</v>
      </c>
      <c r="D1043" t="s">
        <v>1598</v>
      </c>
      <c r="E1043" t="s">
        <v>1766</v>
      </c>
      <c r="F1043">
        <v>3</v>
      </c>
      <c r="G1043">
        <v>247.66</v>
      </c>
      <c r="H1043">
        <v>0.02</v>
      </c>
      <c r="I1043" t="s">
        <v>1829</v>
      </c>
      <c r="J1043">
        <v>728.12040000000002</v>
      </c>
      <c r="K1043">
        <f>IF(J1043="",MEDIAN(SalesTbl[Total_Amount]),J1043)</f>
        <v>728.12040000000002</v>
      </c>
      <c r="L1043">
        <f>IF(H1043="",MEDIAN(SalesTbl[Discount]),H1043)</f>
        <v>0.02</v>
      </c>
      <c r="M1043">
        <f>IF(G1043="",MEDIAN(SalesTbl[Unit_Price]),G1043)</f>
        <v>247.66</v>
      </c>
      <c r="N1043">
        <f>IF(F1043="",MEDIAN(SalesTbl[Quantity]),F1043)</f>
        <v>3</v>
      </c>
    </row>
    <row r="1044" spans="1:14" x14ac:dyDescent="0.3">
      <c r="A1044" t="s">
        <v>2868</v>
      </c>
      <c r="B1044" s="2">
        <v>45906</v>
      </c>
      <c r="C1044" t="s">
        <v>568</v>
      </c>
      <c r="D1044" t="s">
        <v>1626</v>
      </c>
      <c r="E1044" t="s">
        <v>1801</v>
      </c>
      <c r="F1044">
        <v>3</v>
      </c>
      <c r="G1044">
        <v>836.27</v>
      </c>
      <c r="H1044">
        <v>0.16</v>
      </c>
      <c r="I1044" t="s">
        <v>1824</v>
      </c>
      <c r="J1044">
        <v>2107.4004</v>
      </c>
      <c r="K1044">
        <f>IF(J1044="",MEDIAN(SalesTbl[Total_Amount]),J1044)</f>
        <v>2107.4004</v>
      </c>
      <c r="L1044">
        <f>IF(H1044="",MEDIAN(SalesTbl[Discount]),H1044)</f>
        <v>0.16</v>
      </c>
      <c r="M1044">
        <f>IF(G1044="",MEDIAN(SalesTbl[Unit_Price]),G1044)</f>
        <v>836.27</v>
      </c>
      <c r="N1044">
        <f>IF(F1044="",MEDIAN(SalesTbl[Quantity]),F1044)</f>
        <v>3</v>
      </c>
    </row>
    <row r="1045" spans="1:14" x14ac:dyDescent="0.3">
      <c r="A1045" t="s">
        <v>2869</v>
      </c>
      <c r="B1045" s="2">
        <v>45251</v>
      </c>
      <c r="C1045" t="s">
        <v>378</v>
      </c>
      <c r="D1045" t="s">
        <v>1632</v>
      </c>
      <c r="E1045" t="s">
        <v>1807</v>
      </c>
      <c r="F1045">
        <v>1</v>
      </c>
      <c r="G1045">
        <v>361.09</v>
      </c>
      <c r="H1045">
        <v>0.06</v>
      </c>
      <c r="I1045" t="s">
        <v>1826</v>
      </c>
      <c r="J1045">
        <v>339.42459999999988</v>
      </c>
      <c r="K1045">
        <f>IF(J1045="",MEDIAN(SalesTbl[Total_Amount]),J1045)</f>
        <v>339.42459999999988</v>
      </c>
      <c r="L1045">
        <f>IF(H1045="",MEDIAN(SalesTbl[Discount]),H1045)</f>
        <v>0.06</v>
      </c>
      <c r="M1045">
        <f>IF(G1045="",MEDIAN(SalesTbl[Unit_Price]),G1045)</f>
        <v>361.09</v>
      </c>
      <c r="N1045">
        <f>IF(F1045="",MEDIAN(SalesTbl[Quantity]),F1045)</f>
        <v>1</v>
      </c>
    </row>
    <row r="1046" spans="1:14" x14ac:dyDescent="0.3">
      <c r="A1046" t="s">
        <v>2870</v>
      </c>
      <c r="B1046" s="2">
        <v>45257</v>
      </c>
      <c r="C1046" t="s">
        <v>202</v>
      </c>
      <c r="D1046" t="s">
        <v>1720</v>
      </c>
      <c r="E1046" t="s">
        <v>1789</v>
      </c>
      <c r="F1046">
        <v>2</v>
      </c>
      <c r="G1046">
        <v>611.25</v>
      </c>
      <c r="H1046">
        <v>0.22</v>
      </c>
      <c r="I1046" t="s">
        <v>1824</v>
      </c>
      <c r="J1046">
        <v>953.55000000000007</v>
      </c>
      <c r="K1046">
        <f>IF(J1046="",MEDIAN(SalesTbl[Total_Amount]),J1046)</f>
        <v>953.55000000000007</v>
      </c>
      <c r="L1046">
        <f>IF(H1046="",MEDIAN(SalesTbl[Discount]),H1046)</f>
        <v>0.22</v>
      </c>
      <c r="M1046">
        <f>IF(G1046="",MEDIAN(SalesTbl[Unit_Price]),G1046)</f>
        <v>611.25</v>
      </c>
      <c r="N1046">
        <f>IF(F1046="",MEDIAN(SalesTbl[Quantity]),F1046)</f>
        <v>2</v>
      </c>
    </row>
    <row r="1047" spans="1:14" x14ac:dyDescent="0.3">
      <c r="A1047" t="s">
        <v>2871</v>
      </c>
      <c r="B1047" s="2">
        <v>45818</v>
      </c>
      <c r="C1047" t="s">
        <v>1533</v>
      </c>
      <c r="D1047" t="s">
        <v>1680</v>
      </c>
      <c r="E1047" t="s">
        <v>1757</v>
      </c>
      <c r="F1047">
        <v>1</v>
      </c>
      <c r="G1047">
        <v>209.93</v>
      </c>
      <c r="H1047">
        <v>0.21</v>
      </c>
      <c r="I1047" t="s">
        <v>1824</v>
      </c>
      <c r="J1047">
        <v>165.84469999999999</v>
      </c>
      <c r="K1047">
        <f>IF(J1047="",MEDIAN(SalesTbl[Total_Amount]),J1047)</f>
        <v>165.84469999999999</v>
      </c>
      <c r="L1047">
        <f>IF(H1047="",MEDIAN(SalesTbl[Discount]),H1047)</f>
        <v>0.21</v>
      </c>
      <c r="M1047">
        <f>IF(G1047="",MEDIAN(SalesTbl[Unit_Price]),G1047)</f>
        <v>209.93</v>
      </c>
      <c r="N1047">
        <f>IF(F1047="",MEDIAN(SalesTbl[Quantity]),F1047)</f>
        <v>1</v>
      </c>
    </row>
    <row r="1048" spans="1:14" x14ac:dyDescent="0.3">
      <c r="A1048" t="s">
        <v>2872</v>
      </c>
      <c r="B1048" s="2">
        <v>45806</v>
      </c>
      <c r="C1048" t="s">
        <v>842</v>
      </c>
      <c r="D1048" t="s">
        <v>1708</v>
      </c>
      <c r="E1048" t="s">
        <v>1804</v>
      </c>
      <c r="F1048">
        <v>3</v>
      </c>
      <c r="G1048">
        <v>483.63</v>
      </c>
      <c r="H1048">
        <v>0</v>
      </c>
      <c r="I1048" t="s">
        <v>1824</v>
      </c>
      <c r="J1048">
        <v>1450.89</v>
      </c>
      <c r="K1048">
        <f>IF(J1048="",MEDIAN(SalesTbl[Total_Amount]),J1048)</f>
        <v>1450.89</v>
      </c>
      <c r="L1048">
        <f>IF(H1048="",MEDIAN(SalesTbl[Discount]),H1048)</f>
        <v>0</v>
      </c>
      <c r="M1048">
        <f>IF(G1048="",MEDIAN(SalesTbl[Unit_Price]),G1048)</f>
        <v>483.63</v>
      </c>
      <c r="N1048">
        <f>IF(F1048="",MEDIAN(SalesTbl[Quantity]),F1048)</f>
        <v>3</v>
      </c>
    </row>
    <row r="1049" spans="1:14" x14ac:dyDescent="0.3">
      <c r="A1049" t="s">
        <v>2873</v>
      </c>
      <c r="B1049" s="2">
        <v>45288</v>
      </c>
      <c r="C1049" t="s">
        <v>202</v>
      </c>
      <c r="D1049" t="s">
        <v>1626</v>
      </c>
      <c r="E1049" t="s">
        <v>1752</v>
      </c>
      <c r="F1049">
        <v>3</v>
      </c>
      <c r="G1049">
        <v>158.27000000000001</v>
      </c>
      <c r="H1049">
        <v>0.24</v>
      </c>
      <c r="I1049" t="s">
        <v>1829</v>
      </c>
      <c r="J1049">
        <v>360.85559999999998</v>
      </c>
      <c r="K1049">
        <f>IF(J1049="",MEDIAN(SalesTbl[Total_Amount]),J1049)</f>
        <v>360.85559999999998</v>
      </c>
      <c r="L1049">
        <f>IF(H1049="",MEDIAN(SalesTbl[Discount]),H1049)</f>
        <v>0.24</v>
      </c>
      <c r="M1049">
        <f>IF(G1049="",MEDIAN(SalesTbl[Unit_Price]),G1049)</f>
        <v>158.27000000000001</v>
      </c>
      <c r="N1049">
        <f>IF(F1049="",MEDIAN(SalesTbl[Quantity]),F1049)</f>
        <v>3</v>
      </c>
    </row>
    <row r="1050" spans="1:14" x14ac:dyDescent="0.3">
      <c r="A1050" t="s">
        <v>2874</v>
      </c>
      <c r="B1050" s="2">
        <v>45783</v>
      </c>
      <c r="C1050" t="s">
        <v>821</v>
      </c>
      <c r="D1050" t="s">
        <v>1549</v>
      </c>
      <c r="E1050" t="s">
        <v>1801</v>
      </c>
      <c r="F1050">
        <v>4</v>
      </c>
      <c r="G1050">
        <v>601.5</v>
      </c>
      <c r="H1050">
        <v>0.18</v>
      </c>
      <c r="I1050" t="s">
        <v>1824</v>
      </c>
      <c r="J1050">
        <v>1972.92</v>
      </c>
      <c r="K1050">
        <f>IF(J1050="",MEDIAN(SalesTbl[Total_Amount]),J1050)</f>
        <v>1972.92</v>
      </c>
      <c r="L1050">
        <f>IF(H1050="",MEDIAN(SalesTbl[Discount]),H1050)</f>
        <v>0.18</v>
      </c>
      <c r="M1050">
        <f>IF(G1050="",MEDIAN(SalesTbl[Unit_Price]),G1050)</f>
        <v>601.5</v>
      </c>
      <c r="N1050">
        <f>IF(F1050="",MEDIAN(SalesTbl[Quantity]),F1050)</f>
        <v>4</v>
      </c>
    </row>
    <row r="1051" spans="1:14" x14ac:dyDescent="0.3">
      <c r="A1051" t="s">
        <v>2875</v>
      </c>
      <c r="B1051" s="2">
        <v>45385</v>
      </c>
      <c r="C1051" t="s">
        <v>1449</v>
      </c>
      <c r="D1051" t="s">
        <v>1565</v>
      </c>
      <c r="E1051" t="s">
        <v>1779</v>
      </c>
      <c r="F1051">
        <v>1</v>
      </c>
      <c r="G1051">
        <v>484.23</v>
      </c>
      <c r="H1051">
        <v>0.12</v>
      </c>
      <c r="I1051" t="s">
        <v>1829</v>
      </c>
      <c r="J1051">
        <v>426.12240000000003</v>
      </c>
      <c r="K1051">
        <f>IF(J1051="",MEDIAN(SalesTbl[Total_Amount]),J1051)</f>
        <v>426.12240000000003</v>
      </c>
      <c r="L1051">
        <f>IF(H1051="",MEDIAN(SalesTbl[Discount]),H1051)</f>
        <v>0.12</v>
      </c>
      <c r="M1051">
        <f>IF(G1051="",MEDIAN(SalesTbl[Unit_Price]),G1051)</f>
        <v>484.23</v>
      </c>
      <c r="N1051">
        <f>IF(F1051="",MEDIAN(SalesTbl[Quantity]),F1051)</f>
        <v>1</v>
      </c>
    </row>
    <row r="1052" spans="1:14" x14ac:dyDescent="0.3">
      <c r="A1052" t="s">
        <v>2876</v>
      </c>
      <c r="B1052" s="2">
        <v>45878</v>
      </c>
      <c r="C1052" t="s">
        <v>417</v>
      </c>
      <c r="D1052" t="s">
        <v>1744</v>
      </c>
      <c r="E1052" t="s">
        <v>1797</v>
      </c>
      <c r="F1052">
        <v>3</v>
      </c>
      <c r="G1052">
        <v>758.87</v>
      </c>
      <c r="H1052">
        <v>0.11</v>
      </c>
      <c r="I1052" t="s">
        <v>1826</v>
      </c>
      <c r="J1052">
        <v>2026.1829</v>
      </c>
      <c r="K1052">
        <f>IF(J1052="",MEDIAN(SalesTbl[Total_Amount]),J1052)</f>
        <v>2026.1829</v>
      </c>
      <c r="L1052">
        <f>IF(H1052="",MEDIAN(SalesTbl[Discount]),H1052)</f>
        <v>0.11</v>
      </c>
      <c r="M1052">
        <f>IF(G1052="",MEDIAN(SalesTbl[Unit_Price]),G1052)</f>
        <v>758.87</v>
      </c>
      <c r="N1052">
        <f>IF(F1052="",MEDIAN(SalesTbl[Quantity]),F1052)</f>
        <v>3</v>
      </c>
    </row>
    <row r="1053" spans="1:14" x14ac:dyDescent="0.3">
      <c r="A1053" t="s">
        <v>2877</v>
      </c>
      <c r="B1053" s="2">
        <v>45720</v>
      </c>
      <c r="C1053" t="s">
        <v>1533</v>
      </c>
      <c r="D1053" t="s">
        <v>1660</v>
      </c>
      <c r="E1053" t="s">
        <v>1794</v>
      </c>
      <c r="F1053">
        <v>3</v>
      </c>
      <c r="G1053">
        <v>560.52</v>
      </c>
      <c r="H1053">
        <v>0.17</v>
      </c>
      <c r="I1053" t="s">
        <v>1824</v>
      </c>
      <c r="J1053">
        <v>1395.6948</v>
      </c>
      <c r="K1053">
        <f>IF(J1053="",MEDIAN(SalesTbl[Total_Amount]),J1053)</f>
        <v>1395.6948</v>
      </c>
      <c r="L1053">
        <f>IF(H1053="",MEDIAN(SalesTbl[Discount]),H1053)</f>
        <v>0.17</v>
      </c>
      <c r="M1053">
        <f>IF(G1053="",MEDIAN(SalesTbl[Unit_Price]),G1053)</f>
        <v>560.52</v>
      </c>
      <c r="N1053">
        <f>IF(F1053="",MEDIAN(SalesTbl[Quantity]),F1053)</f>
        <v>3</v>
      </c>
    </row>
    <row r="1054" spans="1:14" x14ac:dyDescent="0.3">
      <c r="A1054" t="s">
        <v>2878</v>
      </c>
      <c r="B1054" s="2">
        <v>45503</v>
      </c>
      <c r="C1054" t="s">
        <v>1157</v>
      </c>
      <c r="D1054" t="s">
        <v>1740</v>
      </c>
      <c r="E1054" t="s">
        <v>1807</v>
      </c>
      <c r="F1054">
        <v>2</v>
      </c>
      <c r="G1054">
        <v>977.18</v>
      </c>
      <c r="H1054">
        <v>0.19</v>
      </c>
      <c r="I1054" t="s">
        <v>1824</v>
      </c>
      <c r="J1054">
        <v>1583.0316</v>
      </c>
      <c r="K1054">
        <f>IF(J1054="",MEDIAN(SalesTbl[Total_Amount]),J1054)</f>
        <v>1583.0316</v>
      </c>
      <c r="L1054">
        <f>IF(H1054="",MEDIAN(SalesTbl[Discount]),H1054)</f>
        <v>0.19</v>
      </c>
      <c r="M1054">
        <f>IF(G1054="",MEDIAN(SalesTbl[Unit_Price]),G1054)</f>
        <v>977.18</v>
      </c>
      <c r="N1054">
        <f>IF(F1054="",MEDIAN(SalesTbl[Quantity]),F1054)</f>
        <v>2</v>
      </c>
    </row>
    <row r="1055" spans="1:14" x14ac:dyDescent="0.3">
      <c r="A1055" t="s">
        <v>2879</v>
      </c>
      <c r="B1055" s="2">
        <v>45551</v>
      </c>
      <c r="C1055" t="s">
        <v>1187</v>
      </c>
      <c r="D1055" t="s">
        <v>1580</v>
      </c>
      <c r="E1055" t="s">
        <v>1799</v>
      </c>
      <c r="F1055">
        <v>4</v>
      </c>
      <c r="G1055">
        <v>761.35</v>
      </c>
      <c r="H1055">
        <v>0.08</v>
      </c>
      <c r="I1055" t="s">
        <v>1824</v>
      </c>
      <c r="J1055">
        <v>2801.768</v>
      </c>
      <c r="K1055">
        <f>IF(J1055="",MEDIAN(SalesTbl[Total_Amount]),J1055)</f>
        <v>2801.768</v>
      </c>
      <c r="L1055">
        <f>IF(H1055="",MEDIAN(SalesTbl[Discount]),H1055)</f>
        <v>0.08</v>
      </c>
      <c r="M1055">
        <f>IF(G1055="",MEDIAN(SalesTbl[Unit_Price]),G1055)</f>
        <v>761.35</v>
      </c>
      <c r="N1055">
        <f>IF(F1055="",MEDIAN(SalesTbl[Quantity]),F1055)</f>
        <v>4</v>
      </c>
    </row>
    <row r="1056" spans="1:14" x14ac:dyDescent="0.3">
      <c r="A1056" t="s">
        <v>2880</v>
      </c>
      <c r="B1056" s="2">
        <v>45850</v>
      </c>
      <c r="C1056" t="s">
        <v>1355</v>
      </c>
      <c r="D1056" t="s">
        <v>1682</v>
      </c>
      <c r="E1056" t="s">
        <v>1810</v>
      </c>
      <c r="F1056">
        <v>2</v>
      </c>
      <c r="G1056">
        <v>947.56</v>
      </c>
      <c r="H1056">
        <v>0.02</v>
      </c>
      <c r="I1056" t="s">
        <v>1829</v>
      </c>
      <c r="J1056">
        <v>1857.2175999999999</v>
      </c>
      <c r="K1056">
        <f>IF(J1056="",MEDIAN(SalesTbl[Total_Amount]),J1056)</f>
        <v>1857.2175999999999</v>
      </c>
      <c r="L1056">
        <f>IF(H1056="",MEDIAN(SalesTbl[Discount]),H1056)</f>
        <v>0.02</v>
      </c>
      <c r="M1056">
        <f>IF(G1056="",MEDIAN(SalesTbl[Unit_Price]),G1056)</f>
        <v>947.56</v>
      </c>
      <c r="N1056">
        <f>IF(F1056="",MEDIAN(SalesTbl[Quantity]),F1056)</f>
        <v>2</v>
      </c>
    </row>
    <row r="1057" spans="1:14" x14ac:dyDescent="0.3">
      <c r="A1057" t="s">
        <v>2881</v>
      </c>
      <c r="B1057" s="2">
        <v>45441</v>
      </c>
      <c r="C1057" t="s">
        <v>1431</v>
      </c>
      <c r="D1057" t="s">
        <v>1574</v>
      </c>
      <c r="E1057" t="s">
        <v>1786</v>
      </c>
      <c r="F1057">
        <v>3</v>
      </c>
      <c r="G1057">
        <v>769.06</v>
      </c>
      <c r="H1057">
        <v>0.23</v>
      </c>
      <c r="I1057" t="s">
        <v>1829</v>
      </c>
      <c r="J1057">
        <v>1776.5286000000001</v>
      </c>
      <c r="K1057">
        <f>IF(J1057="",MEDIAN(SalesTbl[Total_Amount]),J1057)</f>
        <v>1776.5286000000001</v>
      </c>
      <c r="L1057">
        <f>IF(H1057="",MEDIAN(SalesTbl[Discount]),H1057)</f>
        <v>0.23</v>
      </c>
      <c r="M1057">
        <f>IF(G1057="",MEDIAN(SalesTbl[Unit_Price]),G1057)</f>
        <v>769.06</v>
      </c>
      <c r="N1057">
        <f>IF(F1057="",MEDIAN(SalesTbl[Quantity]),F1057)</f>
        <v>3</v>
      </c>
    </row>
    <row r="1058" spans="1:14" x14ac:dyDescent="0.3">
      <c r="A1058" t="s">
        <v>2882</v>
      </c>
      <c r="B1058" s="2">
        <v>45431</v>
      </c>
      <c r="C1058" t="s">
        <v>275</v>
      </c>
      <c r="D1058" t="s">
        <v>1684</v>
      </c>
      <c r="E1058" t="s">
        <v>1769</v>
      </c>
      <c r="F1058">
        <v>2</v>
      </c>
      <c r="G1058">
        <v>821.35</v>
      </c>
      <c r="H1058">
        <v>0.11</v>
      </c>
      <c r="I1058" t="s">
        <v>1826</v>
      </c>
      <c r="J1058">
        <v>1462.0029999999999</v>
      </c>
      <c r="K1058">
        <f>IF(J1058="",MEDIAN(SalesTbl[Total_Amount]),J1058)</f>
        <v>1462.0029999999999</v>
      </c>
      <c r="L1058">
        <f>IF(H1058="",MEDIAN(SalesTbl[Discount]),H1058)</f>
        <v>0.11</v>
      </c>
      <c r="M1058">
        <f>IF(G1058="",MEDIAN(SalesTbl[Unit_Price]),G1058)</f>
        <v>821.35</v>
      </c>
      <c r="N1058">
        <f>IF(F1058="",MEDIAN(SalesTbl[Quantity]),F1058)</f>
        <v>2</v>
      </c>
    </row>
    <row r="1059" spans="1:14" x14ac:dyDescent="0.3">
      <c r="A1059" t="s">
        <v>2883</v>
      </c>
      <c r="B1059" s="2">
        <v>45873</v>
      </c>
      <c r="C1059" t="s">
        <v>247</v>
      </c>
      <c r="D1059" t="s">
        <v>1574</v>
      </c>
      <c r="E1059" t="s">
        <v>1789</v>
      </c>
      <c r="F1059">
        <v>1</v>
      </c>
      <c r="G1059">
        <v>120.57</v>
      </c>
      <c r="H1059">
        <v>0.06</v>
      </c>
      <c r="I1059" t="s">
        <v>1826</v>
      </c>
      <c r="J1059">
        <v>113.33580000000001</v>
      </c>
      <c r="K1059">
        <f>IF(J1059="",MEDIAN(SalesTbl[Total_Amount]),J1059)</f>
        <v>113.33580000000001</v>
      </c>
      <c r="L1059">
        <f>IF(H1059="",MEDIAN(SalesTbl[Discount]),H1059)</f>
        <v>0.06</v>
      </c>
      <c r="M1059">
        <f>IF(G1059="",MEDIAN(SalesTbl[Unit_Price]),G1059)</f>
        <v>120.57</v>
      </c>
      <c r="N1059">
        <f>IF(F1059="",MEDIAN(SalesTbl[Quantity]),F1059)</f>
        <v>1</v>
      </c>
    </row>
    <row r="1060" spans="1:14" x14ac:dyDescent="0.3">
      <c r="A1060" t="s">
        <v>2884</v>
      </c>
      <c r="B1060" s="2">
        <v>45629</v>
      </c>
      <c r="C1060" t="s">
        <v>1368</v>
      </c>
      <c r="D1060" t="s">
        <v>1726</v>
      </c>
      <c r="E1060" t="s">
        <v>1757</v>
      </c>
      <c r="F1060">
        <v>1</v>
      </c>
      <c r="G1060">
        <v>122.27</v>
      </c>
      <c r="H1060">
        <v>0.26</v>
      </c>
      <c r="I1060" t="s">
        <v>1826</v>
      </c>
      <c r="J1060">
        <v>90.479799999999997</v>
      </c>
      <c r="K1060">
        <f>IF(J1060="",MEDIAN(SalesTbl[Total_Amount]),J1060)</f>
        <v>90.479799999999997</v>
      </c>
      <c r="L1060">
        <f>IF(H1060="",MEDIAN(SalesTbl[Discount]),H1060)</f>
        <v>0.26</v>
      </c>
      <c r="M1060">
        <f>IF(G1060="",MEDIAN(SalesTbl[Unit_Price]),G1060)</f>
        <v>122.27</v>
      </c>
      <c r="N1060">
        <f>IF(F1060="",MEDIAN(SalesTbl[Quantity]),F1060)</f>
        <v>1</v>
      </c>
    </row>
    <row r="1061" spans="1:14" x14ac:dyDescent="0.3">
      <c r="A1061" t="s">
        <v>2885</v>
      </c>
      <c r="B1061" s="2">
        <v>45222</v>
      </c>
      <c r="C1061" t="s">
        <v>48</v>
      </c>
      <c r="D1061" t="s">
        <v>1606</v>
      </c>
      <c r="E1061" t="s">
        <v>1776</v>
      </c>
      <c r="F1061">
        <v>2</v>
      </c>
      <c r="G1061">
        <v>408.8</v>
      </c>
      <c r="H1061">
        <v>0.17</v>
      </c>
      <c r="I1061" t="s">
        <v>1829</v>
      </c>
      <c r="J1061">
        <v>678.60799999999995</v>
      </c>
      <c r="K1061">
        <f>IF(J1061="",MEDIAN(SalesTbl[Total_Amount]),J1061)</f>
        <v>678.60799999999995</v>
      </c>
      <c r="L1061">
        <f>IF(H1061="",MEDIAN(SalesTbl[Discount]),H1061)</f>
        <v>0.17</v>
      </c>
      <c r="M1061">
        <f>IF(G1061="",MEDIAN(SalesTbl[Unit_Price]),G1061)</f>
        <v>408.8</v>
      </c>
      <c r="N1061">
        <f>IF(F1061="",MEDIAN(SalesTbl[Quantity]),F1061)</f>
        <v>2</v>
      </c>
    </row>
    <row r="1062" spans="1:14" x14ac:dyDescent="0.3">
      <c r="A1062" t="s">
        <v>2886</v>
      </c>
      <c r="B1062" s="2">
        <v>45797</v>
      </c>
      <c r="C1062" t="s">
        <v>637</v>
      </c>
      <c r="D1062" t="s">
        <v>1565</v>
      </c>
      <c r="E1062" t="s">
        <v>1782</v>
      </c>
      <c r="F1062">
        <v>3</v>
      </c>
      <c r="G1062">
        <v>136.4</v>
      </c>
      <c r="H1062">
        <v>0.15</v>
      </c>
      <c r="I1062" t="s">
        <v>1826</v>
      </c>
      <c r="J1062">
        <v>347.82000000000011</v>
      </c>
      <c r="K1062">
        <f>IF(J1062="",MEDIAN(SalesTbl[Total_Amount]),J1062)</f>
        <v>347.82000000000011</v>
      </c>
      <c r="L1062">
        <f>IF(H1062="",MEDIAN(SalesTbl[Discount]),H1062)</f>
        <v>0.15</v>
      </c>
      <c r="M1062">
        <f>IF(G1062="",MEDIAN(SalesTbl[Unit_Price]),G1062)</f>
        <v>136.4</v>
      </c>
      <c r="N1062">
        <f>IF(F1062="",MEDIAN(SalesTbl[Quantity]),F1062)</f>
        <v>3</v>
      </c>
    </row>
    <row r="1063" spans="1:14" x14ac:dyDescent="0.3">
      <c r="A1063" t="s">
        <v>2887</v>
      </c>
      <c r="B1063" s="2">
        <v>45554</v>
      </c>
      <c r="C1063" t="s">
        <v>1187</v>
      </c>
      <c r="D1063" t="s">
        <v>1557</v>
      </c>
      <c r="E1063" t="s">
        <v>1766</v>
      </c>
      <c r="F1063">
        <v>2</v>
      </c>
      <c r="G1063">
        <v>42.51</v>
      </c>
      <c r="H1063">
        <v>0.04</v>
      </c>
      <c r="I1063" t="s">
        <v>1829</v>
      </c>
      <c r="J1063">
        <v>81.619199999999992</v>
      </c>
      <c r="K1063">
        <f>IF(J1063="",MEDIAN(SalesTbl[Total_Amount]),J1063)</f>
        <v>81.619199999999992</v>
      </c>
      <c r="L1063">
        <f>IF(H1063="",MEDIAN(SalesTbl[Discount]),H1063)</f>
        <v>0.04</v>
      </c>
      <c r="M1063">
        <f>IF(G1063="",MEDIAN(SalesTbl[Unit_Price]),G1063)</f>
        <v>42.51</v>
      </c>
      <c r="N1063">
        <f>IF(F1063="",MEDIAN(SalesTbl[Quantity]),F1063)</f>
        <v>2</v>
      </c>
    </row>
    <row r="1064" spans="1:14" x14ac:dyDescent="0.3">
      <c r="A1064" t="s">
        <v>2888</v>
      </c>
      <c r="B1064" s="2">
        <v>45385</v>
      </c>
      <c r="C1064" t="s">
        <v>372</v>
      </c>
      <c r="D1064" t="s">
        <v>1698</v>
      </c>
      <c r="E1064" t="s">
        <v>1779</v>
      </c>
      <c r="F1064">
        <v>3</v>
      </c>
      <c r="G1064">
        <v>582.1</v>
      </c>
      <c r="H1064">
        <v>0.12</v>
      </c>
      <c r="I1064" t="s">
        <v>1826</v>
      </c>
      <c r="J1064">
        <v>1536.7439999999999</v>
      </c>
      <c r="K1064">
        <f>IF(J1064="",MEDIAN(SalesTbl[Total_Amount]),J1064)</f>
        <v>1536.7439999999999</v>
      </c>
      <c r="L1064">
        <f>IF(H1064="",MEDIAN(SalesTbl[Discount]),H1064)</f>
        <v>0.12</v>
      </c>
      <c r="M1064">
        <f>IF(G1064="",MEDIAN(SalesTbl[Unit_Price]),G1064)</f>
        <v>582.1</v>
      </c>
      <c r="N1064">
        <f>IF(F1064="",MEDIAN(SalesTbl[Quantity]),F1064)</f>
        <v>3</v>
      </c>
    </row>
    <row r="1065" spans="1:14" x14ac:dyDescent="0.3">
      <c r="A1065" t="s">
        <v>2889</v>
      </c>
      <c r="B1065" s="2">
        <v>45704</v>
      </c>
      <c r="C1065" t="s">
        <v>716</v>
      </c>
      <c r="D1065" t="s">
        <v>1718</v>
      </c>
      <c r="E1065" t="s">
        <v>1810</v>
      </c>
      <c r="F1065">
        <v>2</v>
      </c>
      <c r="G1065">
        <v>227.97</v>
      </c>
      <c r="H1065">
        <v>0.08</v>
      </c>
      <c r="I1065" t="s">
        <v>1829</v>
      </c>
      <c r="J1065">
        <v>419.46480000000003</v>
      </c>
      <c r="K1065">
        <f>IF(J1065="",MEDIAN(SalesTbl[Total_Amount]),J1065)</f>
        <v>419.46480000000003</v>
      </c>
      <c r="L1065">
        <f>IF(H1065="",MEDIAN(SalesTbl[Discount]),H1065)</f>
        <v>0.08</v>
      </c>
      <c r="M1065">
        <f>IF(G1065="",MEDIAN(SalesTbl[Unit_Price]),G1065)</f>
        <v>227.97</v>
      </c>
      <c r="N1065">
        <f>IF(F1065="",MEDIAN(SalesTbl[Quantity]),F1065)</f>
        <v>2</v>
      </c>
    </row>
    <row r="1066" spans="1:14" x14ac:dyDescent="0.3">
      <c r="A1066" t="s">
        <v>2890</v>
      </c>
      <c r="B1066" s="2">
        <v>45545</v>
      </c>
      <c r="C1066" t="s">
        <v>1157</v>
      </c>
      <c r="D1066" t="s">
        <v>1746</v>
      </c>
      <c r="E1066" t="s">
        <v>1782</v>
      </c>
      <c r="F1066">
        <v>2</v>
      </c>
      <c r="G1066">
        <v>916.12</v>
      </c>
      <c r="H1066">
        <v>0.05</v>
      </c>
      <c r="I1066" t="s">
        <v>1826</v>
      </c>
      <c r="J1066">
        <v>1740.6279999999999</v>
      </c>
      <c r="K1066">
        <f>IF(J1066="",MEDIAN(SalesTbl[Total_Amount]),J1066)</f>
        <v>1740.6279999999999</v>
      </c>
      <c r="L1066">
        <f>IF(H1066="",MEDIAN(SalesTbl[Discount]),H1066)</f>
        <v>0.05</v>
      </c>
      <c r="M1066">
        <f>IF(G1066="",MEDIAN(SalesTbl[Unit_Price]),G1066)</f>
        <v>916.12</v>
      </c>
      <c r="N1066">
        <f>IF(F1066="",MEDIAN(SalesTbl[Quantity]),F1066)</f>
        <v>2</v>
      </c>
    </row>
    <row r="1067" spans="1:14" x14ac:dyDescent="0.3">
      <c r="A1067" t="s">
        <v>2891</v>
      </c>
      <c r="B1067" s="2">
        <v>45736</v>
      </c>
      <c r="C1067" t="s">
        <v>100</v>
      </c>
      <c r="D1067" t="s">
        <v>1594</v>
      </c>
      <c r="E1067" t="s">
        <v>1792</v>
      </c>
      <c r="F1067">
        <v>1</v>
      </c>
      <c r="G1067">
        <v>588.61</v>
      </c>
      <c r="H1067">
        <v>0.1</v>
      </c>
      <c r="I1067" t="s">
        <v>1826</v>
      </c>
      <c r="J1067">
        <v>529.74900000000002</v>
      </c>
      <c r="K1067">
        <f>IF(J1067="",MEDIAN(SalesTbl[Total_Amount]),J1067)</f>
        <v>529.74900000000002</v>
      </c>
      <c r="L1067">
        <f>IF(H1067="",MEDIAN(SalesTbl[Discount]),H1067)</f>
        <v>0.1</v>
      </c>
      <c r="M1067">
        <f>IF(G1067="",MEDIAN(SalesTbl[Unit_Price]),G1067)</f>
        <v>588.61</v>
      </c>
      <c r="N1067">
        <f>IF(F1067="",MEDIAN(SalesTbl[Quantity]),F1067)</f>
        <v>1</v>
      </c>
    </row>
    <row r="1068" spans="1:14" x14ac:dyDescent="0.3">
      <c r="A1068" t="s">
        <v>2892</v>
      </c>
      <c r="B1068" s="2">
        <v>45608</v>
      </c>
      <c r="C1068" t="s">
        <v>1307</v>
      </c>
      <c r="D1068" t="s">
        <v>1614</v>
      </c>
      <c r="E1068" t="s">
        <v>1766</v>
      </c>
      <c r="F1068">
        <v>4</v>
      </c>
      <c r="G1068">
        <v>695.97</v>
      </c>
      <c r="H1068">
        <v>0.02</v>
      </c>
      <c r="I1068" t="s">
        <v>1824</v>
      </c>
      <c r="J1068">
        <v>2728.2024000000001</v>
      </c>
      <c r="K1068">
        <f>IF(J1068="",MEDIAN(SalesTbl[Total_Amount]),J1068)</f>
        <v>2728.2024000000001</v>
      </c>
      <c r="L1068">
        <f>IF(H1068="",MEDIAN(SalesTbl[Discount]),H1068)</f>
        <v>0.02</v>
      </c>
      <c r="M1068">
        <f>IF(G1068="",MEDIAN(SalesTbl[Unit_Price]),G1068)</f>
        <v>695.97</v>
      </c>
      <c r="N1068">
        <f>IF(F1068="",MEDIAN(SalesTbl[Quantity]),F1068)</f>
        <v>4</v>
      </c>
    </row>
    <row r="1069" spans="1:14" x14ac:dyDescent="0.3">
      <c r="A1069" t="s">
        <v>2893</v>
      </c>
      <c r="B1069" s="2">
        <v>45334</v>
      </c>
      <c r="C1069" t="s">
        <v>1095</v>
      </c>
      <c r="D1069" t="s">
        <v>1742</v>
      </c>
      <c r="E1069" t="s">
        <v>1792</v>
      </c>
      <c r="F1069">
        <v>2</v>
      </c>
      <c r="G1069">
        <v>181.42</v>
      </c>
      <c r="H1069">
        <v>0.08</v>
      </c>
      <c r="I1069" t="s">
        <v>1826</v>
      </c>
      <c r="J1069">
        <v>333.81279999999998</v>
      </c>
      <c r="K1069">
        <f>IF(J1069="",MEDIAN(SalesTbl[Total_Amount]),J1069)</f>
        <v>333.81279999999998</v>
      </c>
      <c r="L1069">
        <f>IF(H1069="",MEDIAN(SalesTbl[Discount]),H1069)</f>
        <v>0.08</v>
      </c>
      <c r="M1069">
        <f>IF(G1069="",MEDIAN(SalesTbl[Unit_Price]),G1069)</f>
        <v>181.42</v>
      </c>
      <c r="N1069">
        <f>IF(F1069="",MEDIAN(SalesTbl[Quantity]),F1069)</f>
        <v>2</v>
      </c>
    </row>
    <row r="1070" spans="1:14" x14ac:dyDescent="0.3">
      <c r="A1070" t="s">
        <v>2894</v>
      </c>
      <c r="B1070" s="2">
        <v>45690</v>
      </c>
      <c r="C1070" t="s">
        <v>230</v>
      </c>
      <c r="D1070" t="s">
        <v>1658</v>
      </c>
      <c r="E1070" t="s">
        <v>1810</v>
      </c>
      <c r="F1070">
        <v>3</v>
      </c>
      <c r="G1070">
        <v>471.27</v>
      </c>
      <c r="H1070">
        <v>0.27</v>
      </c>
      <c r="I1070" t="s">
        <v>1829</v>
      </c>
      <c r="J1070">
        <v>1032.0813000000001</v>
      </c>
      <c r="K1070">
        <f>IF(J1070="",MEDIAN(SalesTbl[Total_Amount]),J1070)</f>
        <v>1032.0813000000001</v>
      </c>
      <c r="L1070">
        <f>IF(H1070="",MEDIAN(SalesTbl[Discount]),H1070)</f>
        <v>0.27</v>
      </c>
      <c r="M1070">
        <f>IF(G1070="",MEDIAN(SalesTbl[Unit_Price]),G1070)</f>
        <v>471.27</v>
      </c>
      <c r="N1070">
        <f>IF(F1070="",MEDIAN(SalesTbl[Quantity]),F1070)</f>
        <v>3</v>
      </c>
    </row>
    <row r="1071" spans="1:14" x14ac:dyDescent="0.3">
      <c r="A1071" t="s">
        <v>2895</v>
      </c>
      <c r="B1071" s="2">
        <v>45481</v>
      </c>
      <c r="C1071" t="s">
        <v>544</v>
      </c>
      <c r="D1071" t="s">
        <v>1666</v>
      </c>
      <c r="E1071" t="s">
        <v>1794</v>
      </c>
      <c r="F1071">
        <v>1</v>
      </c>
      <c r="G1071">
        <v>758.89</v>
      </c>
      <c r="H1071">
        <v>0.1</v>
      </c>
      <c r="I1071" t="s">
        <v>1824</v>
      </c>
      <c r="J1071">
        <v>683.00099999999998</v>
      </c>
      <c r="K1071">
        <f>IF(J1071="",MEDIAN(SalesTbl[Total_Amount]),J1071)</f>
        <v>683.00099999999998</v>
      </c>
      <c r="L1071">
        <f>IF(H1071="",MEDIAN(SalesTbl[Discount]),H1071)</f>
        <v>0.1</v>
      </c>
      <c r="M1071">
        <f>IF(G1071="",MEDIAN(SalesTbl[Unit_Price]),G1071)</f>
        <v>758.89</v>
      </c>
      <c r="N1071">
        <f>IF(F1071="",MEDIAN(SalesTbl[Quantity]),F1071)</f>
        <v>1</v>
      </c>
    </row>
    <row r="1072" spans="1:14" x14ac:dyDescent="0.3">
      <c r="A1072" t="s">
        <v>2896</v>
      </c>
      <c r="B1072" s="2">
        <v>45576</v>
      </c>
      <c r="C1072" t="s">
        <v>508</v>
      </c>
      <c r="D1072" t="s">
        <v>1592</v>
      </c>
      <c r="E1072" t="s">
        <v>1799</v>
      </c>
      <c r="F1072">
        <v>1</v>
      </c>
      <c r="G1072">
        <v>588.29999999999995</v>
      </c>
      <c r="H1072">
        <v>0.26</v>
      </c>
      <c r="I1072" t="s">
        <v>1829</v>
      </c>
      <c r="J1072">
        <v>435.34199999999998</v>
      </c>
      <c r="K1072">
        <f>IF(J1072="",MEDIAN(SalesTbl[Total_Amount]),J1072)</f>
        <v>435.34199999999998</v>
      </c>
      <c r="L1072">
        <f>IF(H1072="",MEDIAN(SalesTbl[Discount]),H1072)</f>
        <v>0.26</v>
      </c>
      <c r="M1072">
        <f>IF(G1072="",MEDIAN(SalesTbl[Unit_Price]),G1072)</f>
        <v>588.29999999999995</v>
      </c>
      <c r="N1072">
        <f>IF(F1072="",MEDIAN(SalesTbl[Quantity]),F1072)</f>
        <v>1</v>
      </c>
    </row>
    <row r="1073" spans="1:14" x14ac:dyDescent="0.3">
      <c r="A1073" t="s">
        <v>2897</v>
      </c>
      <c r="B1073" s="2">
        <v>45215</v>
      </c>
      <c r="C1073" t="s">
        <v>727</v>
      </c>
      <c r="D1073" t="s">
        <v>1557</v>
      </c>
      <c r="E1073" t="s">
        <v>1810</v>
      </c>
      <c r="F1073">
        <v>4</v>
      </c>
      <c r="G1073">
        <v>96.78</v>
      </c>
      <c r="H1073">
        <v>0.11</v>
      </c>
      <c r="I1073" t="s">
        <v>1826</v>
      </c>
      <c r="J1073">
        <v>344.53680000000003</v>
      </c>
      <c r="K1073">
        <f>IF(J1073="",MEDIAN(SalesTbl[Total_Amount]),J1073)</f>
        <v>344.53680000000003</v>
      </c>
      <c r="L1073">
        <f>IF(H1073="",MEDIAN(SalesTbl[Discount]),H1073)</f>
        <v>0.11</v>
      </c>
      <c r="M1073">
        <f>IF(G1073="",MEDIAN(SalesTbl[Unit_Price]),G1073)</f>
        <v>96.78</v>
      </c>
      <c r="N1073">
        <f>IF(F1073="",MEDIAN(SalesTbl[Quantity]),F1073)</f>
        <v>4</v>
      </c>
    </row>
    <row r="1074" spans="1:14" x14ac:dyDescent="0.3">
      <c r="A1074" t="s">
        <v>2898</v>
      </c>
      <c r="B1074" s="2">
        <v>45653</v>
      </c>
      <c r="C1074" t="s">
        <v>646</v>
      </c>
      <c r="D1074" t="s">
        <v>1656</v>
      </c>
      <c r="E1074" t="s">
        <v>1786</v>
      </c>
      <c r="F1074">
        <v>1</v>
      </c>
      <c r="G1074">
        <v>687.91</v>
      </c>
      <c r="H1074">
        <v>0.25</v>
      </c>
      <c r="I1074" t="s">
        <v>1824</v>
      </c>
      <c r="J1074">
        <v>515.9325</v>
      </c>
      <c r="K1074">
        <f>IF(J1074="",MEDIAN(SalesTbl[Total_Amount]),J1074)</f>
        <v>515.9325</v>
      </c>
      <c r="L1074">
        <f>IF(H1074="",MEDIAN(SalesTbl[Discount]),H1074)</f>
        <v>0.25</v>
      </c>
      <c r="M1074">
        <f>IF(G1074="",MEDIAN(SalesTbl[Unit_Price]),G1074)</f>
        <v>687.91</v>
      </c>
      <c r="N1074">
        <f>IF(F1074="",MEDIAN(SalesTbl[Quantity]),F1074)</f>
        <v>1</v>
      </c>
    </row>
    <row r="1075" spans="1:14" x14ac:dyDescent="0.3">
      <c r="A1075" t="s">
        <v>2899</v>
      </c>
      <c r="B1075" s="2">
        <v>45241</v>
      </c>
      <c r="C1075" t="s">
        <v>1059</v>
      </c>
      <c r="D1075" t="s">
        <v>1690</v>
      </c>
      <c r="E1075" t="s">
        <v>1761</v>
      </c>
      <c r="F1075">
        <v>3</v>
      </c>
      <c r="G1075">
        <v>769.62</v>
      </c>
      <c r="H1075">
        <v>0.09</v>
      </c>
      <c r="I1075" t="s">
        <v>1826</v>
      </c>
      <c r="J1075">
        <v>2101.0626000000002</v>
      </c>
      <c r="K1075">
        <f>IF(J1075="",MEDIAN(SalesTbl[Total_Amount]),J1075)</f>
        <v>2101.0626000000002</v>
      </c>
      <c r="L1075">
        <f>IF(H1075="",MEDIAN(SalesTbl[Discount]),H1075)</f>
        <v>0.09</v>
      </c>
      <c r="M1075">
        <f>IF(G1075="",MEDIAN(SalesTbl[Unit_Price]),G1075)</f>
        <v>769.62</v>
      </c>
      <c r="N1075">
        <f>IF(F1075="",MEDIAN(SalesTbl[Quantity]),F1075)</f>
        <v>3</v>
      </c>
    </row>
    <row r="1076" spans="1:14" x14ac:dyDescent="0.3">
      <c r="A1076" t="s">
        <v>2900</v>
      </c>
      <c r="B1076" s="2">
        <v>45428</v>
      </c>
      <c r="C1076" t="s">
        <v>1136</v>
      </c>
      <c r="D1076" t="s">
        <v>1582</v>
      </c>
      <c r="E1076" t="s">
        <v>1794</v>
      </c>
      <c r="F1076">
        <v>2</v>
      </c>
      <c r="G1076">
        <v>428.55</v>
      </c>
      <c r="H1076">
        <v>0</v>
      </c>
      <c r="I1076" t="s">
        <v>1826</v>
      </c>
      <c r="J1076">
        <v>857.1</v>
      </c>
      <c r="K1076">
        <f>IF(J1076="",MEDIAN(SalesTbl[Total_Amount]),J1076)</f>
        <v>857.1</v>
      </c>
      <c r="L1076">
        <f>IF(H1076="",MEDIAN(SalesTbl[Discount]),H1076)</f>
        <v>0</v>
      </c>
      <c r="M1076">
        <f>IF(G1076="",MEDIAN(SalesTbl[Unit_Price]),G1076)</f>
        <v>428.55</v>
      </c>
      <c r="N1076">
        <f>IF(F1076="",MEDIAN(SalesTbl[Quantity]),F1076)</f>
        <v>2</v>
      </c>
    </row>
    <row r="1077" spans="1:14" x14ac:dyDescent="0.3">
      <c r="A1077" t="s">
        <v>2901</v>
      </c>
      <c r="B1077" s="2">
        <v>45593</v>
      </c>
      <c r="C1077" t="s">
        <v>951</v>
      </c>
      <c r="D1077" t="s">
        <v>1630</v>
      </c>
      <c r="E1077" t="s">
        <v>1794</v>
      </c>
      <c r="F1077">
        <v>2</v>
      </c>
      <c r="G1077">
        <v>581.19000000000005</v>
      </c>
      <c r="H1077">
        <v>7.0000000000000007E-2</v>
      </c>
      <c r="I1077" t="s">
        <v>1829</v>
      </c>
      <c r="J1077">
        <v>1081.0134</v>
      </c>
      <c r="K1077">
        <f>IF(J1077="",MEDIAN(SalesTbl[Total_Amount]),J1077)</f>
        <v>1081.0134</v>
      </c>
      <c r="L1077">
        <f>IF(H1077="",MEDIAN(SalesTbl[Discount]),H1077)</f>
        <v>7.0000000000000007E-2</v>
      </c>
      <c r="M1077">
        <f>IF(G1077="",MEDIAN(SalesTbl[Unit_Price]),G1077)</f>
        <v>581.19000000000005</v>
      </c>
      <c r="N1077">
        <f>IF(F1077="",MEDIAN(SalesTbl[Quantity]),F1077)</f>
        <v>2</v>
      </c>
    </row>
    <row r="1078" spans="1:14" x14ac:dyDescent="0.3">
      <c r="A1078" t="s">
        <v>2902</v>
      </c>
      <c r="B1078" s="2">
        <v>45370</v>
      </c>
      <c r="C1078" t="s">
        <v>175</v>
      </c>
      <c r="D1078" t="s">
        <v>1746</v>
      </c>
      <c r="E1078" t="s">
        <v>1792</v>
      </c>
      <c r="F1078">
        <v>1</v>
      </c>
      <c r="G1078">
        <v>736.54</v>
      </c>
      <c r="H1078">
        <v>0.16</v>
      </c>
      <c r="I1078" t="s">
        <v>1826</v>
      </c>
      <c r="J1078">
        <v>618.69359999999995</v>
      </c>
      <c r="K1078">
        <f>IF(J1078="",MEDIAN(SalesTbl[Total_Amount]),J1078)</f>
        <v>618.69359999999995</v>
      </c>
      <c r="L1078">
        <f>IF(H1078="",MEDIAN(SalesTbl[Discount]),H1078)</f>
        <v>0.16</v>
      </c>
      <c r="M1078">
        <f>IF(G1078="",MEDIAN(SalesTbl[Unit_Price]),G1078)</f>
        <v>736.54</v>
      </c>
      <c r="N1078">
        <f>IF(F1078="",MEDIAN(SalesTbl[Quantity]),F1078)</f>
        <v>1</v>
      </c>
    </row>
    <row r="1079" spans="1:14" x14ac:dyDescent="0.3">
      <c r="A1079" t="s">
        <v>2903</v>
      </c>
      <c r="B1079" s="2">
        <v>45882</v>
      </c>
      <c r="C1079" t="s">
        <v>470</v>
      </c>
      <c r="D1079" t="s">
        <v>1678</v>
      </c>
      <c r="E1079" t="s">
        <v>1801</v>
      </c>
      <c r="F1079">
        <v>1</v>
      </c>
      <c r="G1079">
        <v>524</v>
      </c>
      <c r="H1079">
        <v>0.28000000000000003</v>
      </c>
      <c r="I1079" t="s">
        <v>1824</v>
      </c>
      <c r="J1079">
        <v>377.28</v>
      </c>
      <c r="K1079">
        <f>IF(J1079="",MEDIAN(SalesTbl[Total_Amount]),J1079)</f>
        <v>377.28</v>
      </c>
      <c r="L1079">
        <f>IF(H1079="",MEDIAN(SalesTbl[Discount]),H1079)</f>
        <v>0.28000000000000003</v>
      </c>
      <c r="M1079">
        <f>IF(G1079="",MEDIAN(SalesTbl[Unit_Price]),G1079)</f>
        <v>524</v>
      </c>
      <c r="N1079">
        <f>IF(F1079="",MEDIAN(SalesTbl[Quantity]),F1079)</f>
        <v>1</v>
      </c>
    </row>
    <row r="1080" spans="1:14" x14ac:dyDescent="0.3">
      <c r="A1080" t="s">
        <v>2904</v>
      </c>
      <c r="B1080" s="2">
        <v>45878</v>
      </c>
      <c r="C1080" t="s">
        <v>1286</v>
      </c>
      <c r="D1080" t="s">
        <v>1604</v>
      </c>
      <c r="E1080" t="s">
        <v>1766</v>
      </c>
      <c r="F1080">
        <v>4</v>
      </c>
      <c r="G1080">
        <v>566.09</v>
      </c>
      <c r="H1080">
        <v>0.28000000000000003</v>
      </c>
      <c r="I1080" t="s">
        <v>1829</v>
      </c>
      <c r="J1080">
        <v>1630.3391999999999</v>
      </c>
      <c r="K1080">
        <f>IF(J1080="",MEDIAN(SalesTbl[Total_Amount]),J1080)</f>
        <v>1630.3391999999999</v>
      </c>
      <c r="L1080">
        <f>IF(H1080="",MEDIAN(SalesTbl[Discount]),H1080)</f>
        <v>0.28000000000000003</v>
      </c>
      <c r="M1080">
        <f>IF(G1080="",MEDIAN(SalesTbl[Unit_Price]),G1080)</f>
        <v>566.09</v>
      </c>
      <c r="N1080">
        <f>IF(F1080="",MEDIAN(SalesTbl[Quantity]),F1080)</f>
        <v>4</v>
      </c>
    </row>
    <row r="1081" spans="1:14" x14ac:dyDescent="0.3">
      <c r="A1081" t="s">
        <v>2905</v>
      </c>
      <c r="B1081" s="2">
        <v>45420</v>
      </c>
      <c r="C1081" t="s">
        <v>1035</v>
      </c>
      <c r="D1081" t="s">
        <v>1618</v>
      </c>
      <c r="E1081" t="s">
        <v>1782</v>
      </c>
      <c r="F1081">
        <v>4</v>
      </c>
      <c r="G1081">
        <v>480.75</v>
      </c>
      <c r="H1081">
        <v>0.02</v>
      </c>
      <c r="I1081" t="s">
        <v>1824</v>
      </c>
      <c r="J1081">
        <v>1884.54</v>
      </c>
      <c r="K1081">
        <f>IF(J1081="",MEDIAN(SalesTbl[Total_Amount]),J1081)</f>
        <v>1884.54</v>
      </c>
      <c r="L1081">
        <f>IF(H1081="",MEDIAN(SalesTbl[Discount]),H1081)</f>
        <v>0.02</v>
      </c>
      <c r="M1081">
        <f>IF(G1081="",MEDIAN(SalesTbl[Unit_Price]),G1081)</f>
        <v>480.75</v>
      </c>
      <c r="N1081">
        <f>IF(F1081="",MEDIAN(SalesTbl[Quantity]),F1081)</f>
        <v>4</v>
      </c>
    </row>
    <row r="1082" spans="1:14" x14ac:dyDescent="0.3">
      <c r="A1082" t="s">
        <v>2906</v>
      </c>
      <c r="B1082" s="2">
        <v>45361</v>
      </c>
      <c r="C1082" t="s">
        <v>195</v>
      </c>
      <c r="D1082" t="s">
        <v>1710</v>
      </c>
      <c r="E1082" t="s">
        <v>1801</v>
      </c>
      <c r="F1082">
        <v>2</v>
      </c>
      <c r="G1082">
        <v>457.83</v>
      </c>
      <c r="H1082">
        <v>0.01</v>
      </c>
      <c r="I1082" t="s">
        <v>1829</v>
      </c>
      <c r="J1082">
        <v>906.50339999999994</v>
      </c>
      <c r="K1082">
        <f>IF(J1082="",MEDIAN(SalesTbl[Total_Amount]),J1082)</f>
        <v>906.50339999999994</v>
      </c>
      <c r="L1082">
        <f>IF(H1082="",MEDIAN(SalesTbl[Discount]),H1082)</f>
        <v>0.01</v>
      </c>
      <c r="M1082">
        <f>IF(G1082="",MEDIAN(SalesTbl[Unit_Price]),G1082)</f>
        <v>457.83</v>
      </c>
      <c r="N1082">
        <f>IF(F1082="",MEDIAN(SalesTbl[Quantity]),F1082)</f>
        <v>2</v>
      </c>
    </row>
    <row r="1083" spans="1:14" x14ac:dyDescent="0.3">
      <c r="A1083" t="s">
        <v>2907</v>
      </c>
      <c r="B1083" s="2">
        <v>45702</v>
      </c>
      <c r="C1083" t="s">
        <v>1298</v>
      </c>
      <c r="D1083" t="s">
        <v>1644</v>
      </c>
      <c r="E1083" t="s">
        <v>1799</v>
      </c>
      <c r="F1083">
        <v>1</v>
      </c>
      <c r="G1083">
        <v>994.63</v>
      </c>
      <c r="H1083">
        <v>0.28000000000000003</v>
      </c>
      <c r="I1083" t="s">
        <v>1824</v>
      </c>
      <c r="J1083">
        <v>716.1336</v>
      </c>
      <c r="K1083">
        <f>IF(J1083="",MEDIAN(SalesTbl[Total_Amount]),J1083)</f>
        <v>716.1336</v>
      </c>
      <c r="L1083">
        <f>IF(H1083="",MEDIAN(SalesTbl[Discount]),H1083)</f>
        <v>0.28000000000000003</v>
      </c>
      <c r="M1083">
        <f>IF(G1083="",MEDIAN(SalesTbl[Unit_Price]),G1083)</f>
        <v>994.63</v>
      </c>
      <c r="N1083">
        <f>IF(F1083="",MEDIAN(SalesTbl[Quantity]),F1083)</f>
        <v>1</v>
      </c>
    </row>
    <row r="1084" spans="1:14" x14ac:dyDescent="0.3">
      <c r="A1084" t="s">
        <v>2908</v>
      </c>
      <c r="B1084" s="2">
        <v>45871</v>
      </c>
      <c r="C1084" t="s">
        <v>951</v>
      </c>
      <c r="D1084" t="s">
        <v>1728</v>
      </c>
      <c r="E1084" t="s">
        <v>1752</v>
      </c>
      <c r="F1084">
        <v>3</v>
      </c>
      <c r="G1084">
        <v>65.569999999999993</v>
      </c>
      <c r="H1084">
        <v>0.3</v>
      </c>
      <c r="I1084" t="s">
        <v>1829</v>
      </c>
      <c r="J1084">
        <v>137.697</v>
      </c>
      <c r="K1084">
        <f>IF(J1084="",MEDIAN(SalesTbl[Total_Amount]),J1084)</f>
        <v>137.697</v>
      </c>
      <c r="L1084">
        <f>IF(H1084="",MEDIAN(SalesTbl[Discount]),H1084)</f>
        <v>0.3</v>
      </c>
      <c r="M1084">
        <f>IF(G1084="",MEDIAN(SalesTbl[Unit_Price]),G1084)</f>
        <v>65.569999999999993</v>
      </c>
      <c r="N1084">
        <f>IF(F1084="",MEDIAN(SalesTbl[Quantity]),F1084)</f>
        <v>3</v>
      </c>
    </row>
    <row r="1085" spans="1:14" x14ac:dyDescent="0.3">
      <c r="A1085" t="s">
        <v>2909</v>
      </c>
      <c r="B1085" s="2">
        <v>45531</v>
      </c>
      <c r="C1085" t="s">
        <v>1202</v>
      </c>
      <c r="D1085" t="s">
        <v>1658</v>
      </c>
      <c r="E1085" t="s">
        <v>1797</v>
      </c>
      <c r="F1085">
        <v>1</v>
      </c>
      <c r="G1085">
        <v>170.68</v>
      </c>
      <c r="H1085">
        <v>0.13</v>
      </c>
      <c r="I1085" t="s">
        <v>1826</v>
      </c>
      <c r="J1085">
        <v>148.49160000000001</v>
      </c>
      <c r="K1085">
        <f>IF(J1085="",MEDIAN(SalesTbl[Total_Amount]),J1085)</f>
        <v>148.49160000000001</v>
      </c>
      <c r="L1085">
        <f>IF(H1085="",MEDIAN(SalesTbl[Discount]),H1085)</f>
        <v>0.13</v>
      </c>
      <c r="M1085">
        <f>IF(G1085="",MEDIAN(SalesTbl[Unit_Price]),G1085)</f>
        <v>170.68</v>
      </c>
      <c r="N1085">
        <f>IF(F1085="",MEDIAN(SalesTbl[Quantity]),F1085)</f>
        <v>1</v>
      </c>
    </row>
    <row r="1086" spans="1:14" x14ac:dyDescent="0.3">
      <c r="A1086" t="s">
        <v>2910</v>
      </c>
      <c r="B1086" s="2">
        <v>45330</v>
      </c>
      <c r="C1086" t="s">
        <v>1089</v>
      </c>
      <c r="D1086" t="s">
        <v>1560</v>
      </c>
      <c r="E1086" t="s">
        <v>1782</v>
      </c>
      <c r="F1086">
        <v>4</v>
      </c>
      <c r="G1086">
        <v>797.83</v>
      </c>
      <c r="H1086">
        <v>0.08</v>
      </c>
      <c r="I1086" t="s">
        <v>1824</v>
      </c>
      <c r="J1086">
        <v>2936.0144</v>
      </c>
      <c r="K1086">
        <f>IF(J1086="",MEDIAN(SalesTbl[Total_Amount]),J1086)</f>
        <v>2936.0144</v>
      </c>
      <c r="L1086">
        <f>IF(H1086="",MEDIAN(SalesTbl[Discount]),H1086)</f>
        <v>0.08</v>
      </c>
      <c r="M1086">
        <f>IF(G1086="",MEDIAN(SalesTbl[Unit_Price]),G1086)</f>
        <v>797.83</v>
      </c>
      <c r="N1086">
        <f>IF(F1086="",MEDIAN(SalesTbl[Quantity]),F1086)</f>
        <v>4</v>
      </c>
    </row>
    <row r="1087" spans="1:14" x14ac:dyDescent="0.3">
      <c r="A1087" t="s">
        <v>2911</v>
      </c>
      <c r="B1087" s="2">
        <v>45311</v>
      </c>
      <c r="C1087" t="s">
        <v>1501</v>
      </c>
      <c r="D1087" t="s">
        <v>1549</v>
      </c>
      <c r="E1087" t="s">
        <v>1804</v>
      </c>
      <c r="F1087">
        <v>1</v>
      </c>
      <c r="G1087">
        <v>372.75</v>
      </c>
      <c r="H1087">
        <v>0.12</v>
      </c>
      <c r="I1087" t="s">
        <v>1824</v>
      </c>
      <c r="J1087">
        <v>328.02</v>
      </c>
      <c r="K1087">
        <f>IF(J1087="",MEDIAN(SalesTbl[Total_Amount]),J1087)</f>
        <v>328.02</v>
      </c>
      <c r="L1087">
        <f>IF(H1087="",MEDIAN(SalesTbl[Discount]),H1087)</f>
        <v>0.12</v>
      </c>
      <c r="M1087">
        <f>IF(G1087="",MEDIAN(SalesTbl[Unit_Price]),G1087)</f>
        <v>372.75</v>
      </c>
      <c r="N1087">
        <f>IF(F1087="",MEDIAN(SalesTbl[Quantity]),F1087)</f>
        <v>1</v>
      </c>
    </row>
    <row r="1088" spans="1:14" x14ac:dyDescent="0.3">
      <c r="A1088" t="s">
        <v>2912</v>
      </c>
      <c r="B1088" s="2">
        <v>45567</v>
      </c>
      <c r="C1088" t="s">
        <v>905</v>
      </c>
      <c r="D1088" t="s">
        <v>1670</v>
      </c>
      <c r="E1088" t="s">
        <v>1769</v>
      </c>
      <c r="F1088">
        <v>1</v>
      </c>
      <c r="G1088">
        <v>994.18</v>
      </c>
      <c r="H1088">
        <v>0.05</v>
      </c>
      <c r="I1088" t="s">
        <v>1826</v>
      </c>
      <c r="J1088">
        <v>944.47099999999989</v>
      </c>
      <c r="K1088">
        <f>IF(J1088="",MEDIAN(SalesTbl[Total_Amount]),J1088)</f>
        <v>944.47099999999989</v>
      </c>
      <c r="L1088">
        <f>IF(H1088="",MEDIAN(SalesTbl[Discount]),H1088)</f>
        <v>0.05</v>
      </c>
      <c r="M1088">
        <f>IF(G1088="",MEDIAN(SalesTbl[Unit_Price]),G1088)</f>
        <v>994.18</v>
      </c>
      <c r="N1088">
        <f>IF(F1088="",MEDIAN(SalesTbl[Quantity]),F1088)</f>
        <v>1</v>
      </c>
    </row>
    <row r="1089" spans="1:14" x14ac:dyDescent="0.3">
      <c r="A1089" t="s">
        <v>2913</v>
      </c>
      <c r="B1089" s="2">
        <v>45239</v>
      </c>
      <c r="C1089" t="s">
        <v>1187</v>
      </c>
      <c r="D1089" t="s">
        <v>1588</v>
      </c>
      <c r="E1089" t="s">
        <v>1797</v>
      </c>
      <c r="F1089">
        <v>1</v>
      </c>
      <c r="G1089">
        <v>136.12</v>
      </c>
      <c r="H1089">
        <v>7.0000000000000007E-2</v>
      </c>
      <c r="I1089" t="s">
        <v>1824</v>
      </c>
      <c r="J1089">
        <v>126.5916</v>
      </c>
      <c r="K1089">
        <f>IF(J1089="",MEDIAN(SalesTbl[Total_Amount]),J1089)</f>
        <v>126.5916</v>
      </c>
      <c r="L1089">
        <f>IF(H1089="",MEDIAN(SalesTbl[Discount]),H1089)</f>
        <v>7.0000000000000007E-2</v>
      </c>
      <c r="M1089">
        <f>IF(G1089="",MEDIAN(SalesTbl[Unit_Price]),G1089)</f>
        <v>136.12</v>
      </c>
      <c r="N1089">
        <f>IF(F1089="",MEDIAN(SalesTbl[Quantity]),F1089)</f>
        <v>1</v>
      </c>
    </row>
    <row r="1090" spans="1:14" x14ac:dyDescent="0.3">
      <c r="A1090" t="s">
        <v>2914</v>
      </c>
      <c r="B1090" s="2">
        <v>45284</v>
      </c>
      <c r="C1090" t="s">
        <v>803</v>
      </c>
      <c r="D1090" t="s">
        <v>1676</v>
      </c>
      <c r="E1090" t="s">
        <v>1752</v>
      </c>
      <c r="F1090">
        <v>4</v>
      </c>
      <c r="G1090">
        <v>179.62</v>
      </c>
      <c r="H1090">
        <v>0.05</v>
      </c>
      <c r="I1090" t="s">
        <v>1824</v>
      </c>
      <c r="J1090">
        <v>682.55600000000004</v>
      </c>
      <c r="K1090">
        <f>IF(J1090="",MEDIAN(SalesTbl[Total_Amount]),J1090)</f>
        <v>682.55600000000004</v>
      </c>
      <c r="L1090">
        <f>IF(H1090="",MEDIAN(SalesTbl[Discount]),H1090)</f>
        <v>0.05</v>
      </c>
      <c r="M1090">
        <f>IF(G1090="",MEDIAN(SalesTbl[Unit_Price]),G1090)</f>
        <v>179.62</v>
      </c>
      <c r="N1090">
        <f>IF(F1090="",MEDIAN(SalesTbl[Quantity]),F1090)</f>
        <v>4</v>
      </c>
    </row>
    <row r="1091" spans="1:14" x14ac:dyDescent="0.3">
      <c r="A1091" t="s">
        <v>2915</v>
      </c>
      <c r="B1091" s="2">
        <v>45686</v>
      </c>
      <c r="C1091" t="s">
        <v>153</v>
      </c>
      <c r="D1091" t="s">
        <v>1678</v>
      </c>
      <c r="E1091" t="s">
        <v>1804</v>
      </c>
      <c r="F1091">
        <v>3</v>
      </c>
      <c r="G1091">
        <v>578.47</v>
      </c>
      <c r="H1091">
        <v>0.06</v>
      </c>
      <c r="I1091" t="s">
        <v>1829</v>
      </c>
      <c r="J1091">
        <v>1631.2854</v>
      </c>
      <c r="K1091">
        <f>IF(J1091="",MEDIAN(SalesTbl[Total_Amount]),J1091)</f>
        <v>1631.2854</v>
      </c>
      <c r="L1091">
        <f>IF(H1091="",MEDIAN(SalesTbl[Discount]),H1091)</f>
        <v>0.06</v>
      </c>
      <c r="M1091">
        <f>IF(G1091="",MEDIAN(SalesTbl[Unit_Price]),G1091)</f>
        <v>578.47</v>
      </c>
      <c r="N1091">
        <f>IF(F1091="",MEDIAN(SalesTbl[Quantity]),F1091)</f>
        <v>3</v>
      </c>
    </row>
    <row r="1092" spans="1:14" x14ac:dyDescent="0.3">
      <c r="A1092" t="s">
        <v>2916</v>
      </c>
      <c r="B1092" s="2">
        <v>45824</v>
      </c>
      <c r="C1092" t="s">
        <v>1023</v>
      </c>
      <c r="D1092" t="s">
        <v>1590</v>
      </c>
      <c r="E1092" t="s">
        <v>1794</v>
      </c>
      <c r="F1092">
        <v>1</v>
      </c>
      <c r="G1092">
        <v>440.48</v>
      </c>
      <c r="H1092">
        <v>0.11</v>
      </c>
      <c r="I1092" t="s">
        <v>1829</v>
      </c>
      <c r="J1092">
        <v>392.02720000000011</v>
      </c>
      <c r="K1092">
        <f>IF(J1092="",MEDIAN(SalesTbl[Total_Amount]),J1092)</f>
        <v>392.02720000000011</v>
      </c>
      <c r="L1092">
        <f>IF(H1092="",MEDIAN(SalesTbl[Discount]),H1092)</f>
        <v>0.11</v>
      </c>
      <c r="M1092">
        <f>IF(G1092="",MEDIAN(SalesTbl[Unit_Price]),G1092)</f>
        <v>440.48</v>
      </c>
      <c r="N1092">
        <f>IF(F1092="",MEDIAN(SalesTbl[Quantity]),F1092)</f>
        <v>1</v>
      </c>
    </row>
    <row r="1093" spans="1:14" x14ac:dyDescent="0.3">
      <c r="A1093" t="s">
        <v>2917</v>
      </c>
      <c r="B1093" s="2">
        <v>45867</v>
      </c>
      <c r="C1093" t="s">
        <v>815</v>
      </c>
      <c r="D1093" t="s">
        <v>1696</v>
      </c>
      <c r="E1093" t="s">
        <v>1799</v>
      </c>
      <c r="F1093">
        <v>2</v>
      </c>
      <c r="G1093">
        <v>611.21</v>
      </c>
      <c r="H1093">
        <v>0.22</v>
      </c>
      <c r="I1093" t="s">
        <v>1829</v>
      </c>
      <c r="J1093">
        <v>953.48760000000004</v>
      </c>
      <c r="K1093">
        <f>IF(J1093="",MEDIAN(SalesTbl[Total_Amount]),J1093)</f>
        <v>953.48760000000004</v>
      </c>
      <c r="L1093">
        <f>IF(H1093="",MEDIAN(SalesTbl[Discount]),H1093)</f>
        <v>0.22</v>
      </c>
      <c r="M1093">
        <f>IF(G1093="",MEDIAN(SalesTbl[Unit_Price]),G1093)</f>
        <v>611.21</v>
      </c>
      <c r="N1093">
        <f>IF(F1093="",MEDIAN(SalesTbl[Quantity]),F1093)</f>
        <v>2</v>
      </c>
    </row>
    <row r="1094" spans="1:14" x14ac:dyDescent="0.3">
      <c r="A1094" t="s">
        <v>2918</v>
      </c>
      <c r="B1094" s="2">
        <v>45578</v>
      </c>
      <c r="C1094" t="s">
        <v>863</v>
      </c>
      <c r="D1094" t="s">
        <v>1594</v>
      </c>
      <c r="E1094" t="s">
        <v>1810</v>
      </c>
      <c r="F1094">
        <v>1</v>
      </c>
      <c r="G1094">
        <v>616.82000000000005</v>
      </c>
      <c r="H1094">
        <v>0.24</v>
      </c>
      <c r="I1094" t="s">
        <v>1824</v>
      </c>
      <c r="J1094">
        <v>468.78320000000002</v>
      </c>
      <c r="K1094">
        <f>IF(J1094="",MEDIAN(SalesTbl[Total_Amount]),J1094)</f>
        <v>468.78320000000002</v>
      </c>
      <c r="L1094">
        <f>IF(H1094="",MEDIAN(SalesTbl[Discount]),H1094)</f>
        <v>0.24</v>
      </c>
      <c r="M1094">
        <f>IF(G1094="",MEDIAN(SalesTbl[Unit_Price]),G1094)</f>
        <v>616.82000000000005</v>
      </c>
      <c r="N1094">
        <f>IF(F1094="",MEDIAN(SalesTbl[Quantity]),F1094)</f>
        <v>1</v>
      </c>
    </row>
    <row r="1095" spans="1:14" x14ac:dyDescent="0.3">
      <c r="A1095" t="s">
        <v>2919</v>
      </c>
      <c r="B1095" s="2">
        <v>45575</v>
      </c>
      <c r="C1095" t="s">
        <v>538</v>
      </c>
      <c r="D1095" t="s">
        <v>1630</v>
      </c>
      <c r="E1095" t="s">
        <v>1813</v>
      </c>
      <c r="F1095">
        <v>2</v>
      </c>
      <c r="G1095">
        <v>392.45</v>
      </c>
      <c r="H1095">
        <v>0.04</v>
      </c>
      <c r="I1095" t="s">
        <v>1826</v>
      </c>
      <c r="J1095">
        <v>753.50399999999991</v>
      </c>
      <c r="K1095">
        <f>IF(J1095="",MEDIAN(SalesTbl[Total_Amount]),J1095)</f>
        <v>753.50399999999991</v>
      </c>
      <c r="L1095">
        <f>IF(H1095="",MEDIAN(SalesTbl[Discount]),H1095)</f>
        <v>0.04</v>
      </c>
      <c r="M1095">
        <f>IF(G1095="",MEDIAN(SalesTbl[Unit_Price]),G1095)</f>
        <v>392.45</v>
      </c>
      <c r="N1095">
        <f>IF(F1095="",MEDIAN(SalesTbl[Quantity]),F1095)</f>
        <v>2</v>
      </c>
    </row>
    <row r="1096" spans="1:14" x14ac:dyDescent="0.3">
      <c r="A1096" t="s">
        <v>2920</v>
      </c>
      <c r="B1096" s="2">
        <v>45816</v>
      </c>
      <c r="C1096" t="s">
        <v>1527</v>
      </c>
      <c r="D1096" t="s">
        <v>1628</v>
      </c>
      <c r="E1096" t="s">
        <v>1799</v>
      </c>
      <c r="F1096">
        <v>3</v>
      </c>
      <c r="G1096">
        <v>62.03</v>
      </c>
      <c r="H1096">
        <v>0.01</v>
      </c>
      <c r="I1096" t="s">
        <v>1829</v>
      </c>
      <c r="J1096">
        <v>184.22909999999999</v>
      </c>
      <c r="K1096">
        <f>IF(J1096="",MEDIAN(SalesTbl[Total_Amount]),J1096)</f>
        <v>184.22909999999999</v>
      </c>
      <c r="L1096">
        <f>IF(H1096="",MEDIAN(SalesTbl[Discount]),H1096)</f>
        <v>0.01</v>
      </c>
      <c r="M1096">
        <f>IF(G1096="",MEDIAN(SalesTbl[Unit_Price]),G1096)</f>
        <v>62.03</v>
      </c>
      <c r="N1096">
        <f>IF(F1096="",MEDIAN(SalesTbl[Quantity]),F1096)</f>
        <v>3</v>
      </c>
    </row>
    <row r="1097" spans="1:14" x14ac:dyDescent="0.3">
      <c r="A1097" t="s">
        <v>2921</v>
      </c>
      <c r="B1097" s="2">
        <v>45620</v>
      </c>
      <c r="C1097" t="s">
        <v>803</v>
      </c>
      <c r="D1097" t="s">
        <v>1666</v>
      </c>
      <c r="E1097" t="s">
        <v>1807</v>
      </c>
      <c r="F1097">
        <v>2</v>
      </c>
      <c r="G1097">
        <v>102.85</v>
      </c>
      <c r="H1097">
        <v>0.08</v>
      </c>
      <c r="I1097" t="s">
        <v>1826</v>
      </c>
      <c r="J1097">
        <v>189.244</v>
      </c>
      <c r="K1097">
        <f>IF(J1097="",MEDIAN(SalesTbl[Total_Amount]),J1097)</f>
        <v>189.244</v>
      </c>
      <c r="L1097">
        <f>IF(H1097="",MEDIAN(SalesTbl[Discount]),H1097)</f>
        <v>0.08</v>
      </c>
      <c r="M1097">
        <f>IF(G1097="",MEDIAN(SalesTbl[Unit_Price]),G1097)</f>
        <v>102.85</v>
      </c>
      <c r="N1097">
        <f>IF(F1097="",MEDIAN(SalesTbl[Quantity]),F1097)</f>
        <v>2</v>
      </c>
    </row>
    <row r="1098" spans="1:14" x14ac:dyDescent="0.3">
      <c r="A1098" t="s">
        <v>2922</v>
      </c>
      <c r="B1098" s="2">
        <v>45695</v>
      </c>
      <c r="C1098" t="s">
        <v>849</v>
      </c>
      <c r="D1098" t="s">
        <v>1570</v>
      </c>
      <c r="E1098" t="s">
        <v>1804</v>
      </c>
      <c r="F1098">
        <v>3</v>
      </c>
      <c r="G1098">
        <v>866.78</v>
      </c>
      <c r="H1098">
        <v>0.27</v>
      </c>
      <c r="I1098" t="s">
        <v>1826</v>
      </c>
      <c r="J1098">
        <v>1898.2482</v>
      </c>
      <c r="K1098">
        <f>IF(J1098="",MEDIAN(SalesTbl[Total_Amount]),J1098)</f>
        <v>1898.2482</v>
      </c>
      <c r="L1098">
        <f>IF(H1098="",MEDIAN(SalesTbl[Discount]),H1098)</f>
        <v>0.27</v>
      </c>
      <c r="M1098">
        <f>IF(G1098="",MEDIAN(SalesTbl[Unit_Price]),G1098)</f>
        <v>866.78</v>
      </c>
      <c r="N1098">
        <f>IF(F1098="",MEDIAN(SalesTbl[Quantity]),F1098)</f>
        <v>3</v>
      </c>
    </row>
    <row r="1099" spans="1:14" x14ac:dyDescent="0.3">
      <c r="A1099" t="s">
        <v>2923</v>
      </c>
      <c r="B1099" s="2">
        <v>45596</v>
      </c>
      <c r="C1099" t="s">
        <v>261</v>
      </c>
      <c r="D1099" t="s">
        <v>1656</v>
      </c>
      <c r="E1099" t="s">
        <v>1807</v>
      </c>
      <c r="F1099">
        <v>2</v>
      </c>
      <c r="G1099">
        <v>700.91</v>
      </c>
      <c r="H1099">
        <v>0.1</v>
      </c>
      <c r="I1099" t="s">
        <v>1826</v>
      </c>
      <c r="J1099">
        <v>1261.6379999999999</v>
      </c>
      <c r="K1099">
        <f>IF(J1099="",MEDIAN(SalesTbl[Total_Amount]),J1099)</f>
        <v>1261.6379999999999</v>
      </c>
      <c r="L1099">
        <f>IF(H1099="",MEDIAN(SalesTbl[Discount]),H1099)</f>
        <v>0.1</v>
      </c>
      <c r="M1099">
        <f>IF(G1099="",MEDIAN(SalesTbl[Unit_Price]),G1099)</f>
        <v>700.91</v>
      </c>
      <c r="N1099">
        <f>IF(F1099="",MEDIAN(SalesTbl[Quantity]),F1099)</f>
        <v>2</v>
      </c>
    </row>
    <row r="1100" spans="1:14" x14ac:dyDescent="0.3">
      <c r="A1100" t="s">
        <v>2924</v>
      </c>
      <c r="B1100" s="2">
        <v>45869</v>
      </c>
      <c r="C1100" t="s">
        <v>1481</v>
      </c>
      <c r="D1100" t="s">
        <v>1578</v>
      </c>
      <c r="E1100" t="s">
        <v>1794</v>
      </c>
      <c r="F1100">
        <v>4</v>
      </c>
      <c r="G1100">
        <v>935.98</v>
      </c>
      <c r="H1100">
        <v>0.11</v>
      </c>
      <c r="I1100" t="s">
        <v>1826</v>
      </c>
      <c r="J1100">
        <v>3332.0888</v>
      </c>
      <c r="K1100">
        <f>IF(J1100="",MEDIAN(SalesTbl[Total_Amount]),J1100)</f>
        <v>3332.0888</v>
      </c>
      <c r="L1100">
        <f>IF(H1100="",MEDIAN(SalesTbl[Discount]),H1100)</f>
        <v>0.11</v>
      </c>
      <c r="M1100">
        <f>IF(G1100="",MEDIAN(SalesTbl[Unit_Price]),G1100)</f>
        <v>935.98</v>
      </c>
      <c r="N1100">
        <f>IF(F1100="",MEDIAN(SalesTbl[Quantity]),F1100)</f>
        <v>4</v>
      </c>
    </row>
    <row r="1101" spans="1:14" x14ac:dyDescent="0.3">
      <c r="A1101" t="s">
        <v>2925</v>
      </c>
      <c r="B1101" s="2">
        <v>45631</v>
      </c>
      <c r="C1101" t="s">
        <v>1443</v>
      </c>
      <c r="D1101" t="s">
        <v>1628</v>
      </c>
      <c r="E1101" t="s">
        <v>1776</v>
      </c>
      <c r="F1101">
        <v>1</v>
      </c>
      <c r="G1101">
        <v>312.81</v>
      </c>
      <c r="H1101">
        <v>0.14000000000000001</v>
      </c>
      <c r="I1101" t="s">
        <v>1826</v>
      </c>
      <c r="J1101">
        <v>269.01659999999998</v>
      </c>
      <c r="K1101">
        <f>IF(J1101="",MEDIAN(SalesTbl[Total_Amount]),J1101)</f>
        <v>269.01659999999998</v>
      </c>
      <c r="L1101">
        <f>IF(H1101="",MEDIAN(SalesTbl[Discount]),H1101)</f>
        <v>0.14000000000000001</v>
      </c>
      <c r="M1101">
        <f>IF(G1101="",MEDIAN(SalesTbl[Unit_Price]),G1101)</f>
        <v>312.81</v>
      </c>
      <c r="N1101">
        <f>IF(F1101="",MEDIAN(SalesTbl[Quantity]),F1101)</f>
        <v>1</v>
      </c>
    </row>
    <row r="1102" spans="1:14" x14ac:dyDescent="0.3">
      <c r="A1102" t="s">
        <v>2926</v>
      </c>
      <c r="B1102" s="2">
        <v>45379</v>
      </c>
      <c r="C1102" t="s">
        <v>827</v>
      </c>
      <c r="D1102" t="s">
        <v>1746</v>
      </c>
      <c r="E1102" t="s">
        <v>1794</v>
      </c>
      <c r="F1102">
        <v>3</v>
      </c>
      <c r="G1102">
        <v>831.15</v>
      </c>
      <c r="H1102">
        <v>0.19</v>
      </c>
      <c r="I1102" t="s">
        <v>1824</v>
      </c>
      <c r="J1102">
        <v>2019.6945000000001</v>
      </c>
      <c r="K1102">
        <f>IF(J1102="",MEDIAN(SalesTbl[Total_Amount]),J1102)</f>
        <v>2019.6945000000001</v>
      </c>
      <c r="L1102">
        <f>IF(H1102="",MEDIAN(SalesTbl[Discount]),H1102)</f>
        <v>0.19</v>
      </c>
      <c r="M1102">
        <f>IF(G1102="",MEDIAN(SalesTbl[Unit_Price]),G1102)</f>
        <v>831.15</v>
      </c>
      <c r="N1102">
        <f>IF(F1102="",MEDIAN(SalesTbl[Quantity]),F1102)</f>
        <v>3</v>
      </c>
    </row>
    <row r="1103" spans="1:14" x14ac:dyDescent="0.3">
      <c r="A1103" t="s">
        <v>2927</v>
      </c>
      <c r="B1103" s="2">
        <v>45641</v>
      </c>
      <c r="C1103" t="s">
        <v>387</v>
      </c>
      <c r="D1103" t="s">
        <v>1634</v>
      </c>
      <c r="E1103" t="s">
        <v>1813</v>
      </c>
      <c r="F1103">
        <v>1</v>
      </c>
      <c r="G1103">
        <v>661.77</v>
      </c>
      <c r="H1103">
        <v>0.03</v>
      </c>
      <c r="I1103" t="s">
        <v>1826</v>
      </c>
      <c r="J1103">
        <v>641.91689999999994</v>
      </c>
      <c r="K1103">
        <f>IF(J1103="",MEDIAN(SalesTbl[Total_Amount]),J1103)</f>
        <v>641.91689999999994</v>
      </c>
      <c r="L1103">
        <f>IF(H1103="",MEDIAN(SalesTbl[Discount]),H1103)</f>
        <v>0.03</v>
      </c>
      <c r="M1103">
        <f>IF(G1103="",MEDIAN(SalesTbl[Unit_Price]),G1103)</f>
        <v>661.77</v>
      </c>
      <c r="N1103">
        <f>IF(F1103="",MEDIAN(SalesTbl[Quantity]),F1103)</f>
        <v>1</v>
      </c>
    </row>
    <row r="1104" spans="1:14" x14ac:dyDescent="0.3">
      <c r="A1104" t="s">
        <v>2928</v>
      </c>
      <c r="B1104" s="2">
        <v>45842</v>
      </c>
      <c r="C1104" t="s">
        <v>478</v>
      </c>
      <c r="D1104" t="s">
        <v>1736</v>
      </c>
      <c r="E1104" t="s">
        <v>1779</v>
      </c>
      <c r="F1104">
        <v>3</v>
      </c>
      <c r="G1104">
        <v>99.67</v>
      </c>
      <c r="H1104">
        <v>0.17</v>
      </c>
      <c r="I1104" t="s">
        <v>1824</v>
      </c>
      <c r="J1104">
        <v>248.17830000000001</v>
      </c>
      <c r="K1104">
        <f>IF(J1104="",MEDIAN(SalesTbl[Total_Amount]),J1104)</f>
        <v>248.17830000000001</v>
      </c>
      <c r="L1104">
        <f>IF(H1104="",MEDIAN(SalesTbl[Discount]),H1104)</f>
        <v>0.17</v>
      </c>
      <c r="M1104">
        <f>IF(G1104="",MEDIAN(SalesTbl[Unit_Price]),G1104)</f>
        <v>99.67</v>
      </c>
      <c r="N1104">
        <f>IF(F1104="",MEDIAN(SalesTbl[Quantity]),F1104)</f>
        <v>3</v>
      </c>
    </row>
    <row r="1105" spans="1:14" x14ac:dyDescent="0.3">
      <c r="A1105" t="s">
        <v>2929</v>
      </c>
      <c r="B1105" s="2">
        <v>45257</v>
      </c>
      <c r="C1105" t="s">
        <v>1172</v>
      </c>
      <c r="D1105" t="s">
        <v>1716</v>
      </c>
      <c r="E1105" t="s">
        <v>1799</v>
      </c>
      <c r="F1105">
        <v>1</v>
      </c>
      <c r="G1105">
        <v>46.66</v>
      </c>
      <c r="H1105">
        <v>0.2</v>
      </c>
      <c r="I1105" t="s">
        <v>1824</v>
      </c>
      <c r="J1105">
        <v>37.328000000000003</v>
      </c>
      <c r="K1105">
        <f>IF(J1105="",MEDIAN(SalesTbl[Total_Amount]),J1105)</f>
        <v>37.328000000000003</v>
      </c>
      <c r="L1105">
        <f>IF(H1105="",MEDIAN(SalesTbl[Discount]),H1105)</f>
        <v>0.2</v>
      </c>
      <c r="M1105">
        <f>IF(G1105="",MEDIAN(SalesTbl[Unit_Price]),G1105)</f>
        <v>46.66</v>
      </c>
      <c r="N1105">
        <f>IF(F1105="",MEDIAN(SalesTbl[Quantity]),F1105)</f>
        <v>1</v>
      </c>
    </row>
    <row r="1106" spans="1:14" x14ac:dyDescent="0.3">
      <c r="A1106" t="s">
        <v>2930</v>
      </c>
      <c r="B1106" s="2">
        <v>45468</v>
      </c>
      <c r="C1106" t="s">
        <v>1199</v>
      </c>
      <c r="D1106" t="s">
        <v>1620</v>
      </c>
      <c r="E1106" t="s">
        <v>1752</v>
      </c>
      <c r="F1106">
        <v>1</v>
      </c>
      <c r="G1106">
        <v>887.38</v>
      </c>
      <c r="H1106">
        <v>0.01</v>
      </c>
      <c r="I1106" t="s">
        <v>1829</v>
      </c>
      <c r="J1106">
        <v>878.50620000000004</v>
      </c>
      <c r="K1106">
        <f>IF(J1106="",MEDIAN(SalesTbl[Total_Amount]),J1106)</f>
        <v>878.50620000000004</v>
      </c>
      <c r="L1106">
        <f>IF(H1106="",MEDIAN(SalesTbl[Discount]),H1106)</f>
        <v>0.01</v>
      </c>
      <c r="M1106">
        <f>IF(G1106="",MEDIAN(SalesTbl[Unit_Price]),G1106)</f>
        <v>887.38</v>
      </c>
      <c r="N1106">
        <f>IF(F1106="",MEDIAN(SalesTbl[Quantity]),F1106)</f>
        <v>1</v>
      </c>
    </row>
    <row r="1107" spans="1:14" x14ac:dyDescent="0.3">
      <c r="A1107" t="s">
        <v>2931</v>
      </c>
      <c r="B1107" s="2">
        <v>45228</v>
      </c>
      <c r="C1107" t="s">
        <v>1196</v>
      </c>
      <c r="D1107" t="s">
        <v>1640</v>
      </c>
      <c r="E1107" t="s">
        <v>1752</v>
      </c>
      <c r="F1107">
        <v>2</v>
      </c>
      <c r="G1107">
        <v>157.91</v>
      </c>
      <c r="H1107">
        <v>0.09</v>
      </c>
      <c r="I1107" t="s">
        <v>1829</v>
      </c>
      <c r="J1107">
        <v>287.39620000000002</v>
      </c>
      <c r="K1107">
        <f>IF(J1107="",MEDIAN(SalesTbl[Total_Amount]),J1107)</f>
        <v>287.39620000000002</v>
      </c>
      <c r="L1107">
        <f>IF(H1107="",MEDIAN(SalesTbl[Discount]),H1107)</f>
        <v>0.09</v>
      </c>
      <c r="M1107">
        <f>IF(G1107="",MEDIAN(SalesTbl[Unit_Price]),G1107)</f>
        <v>157.91</v>
      </c>
      <c r="N1107">
        <f>IF(F1107="",MEDIAN(SalesTbl[Quantity]),F1107)</f>
        <v>2</v>
      </c>
    </row>
    <row r="1108" spans="1:14" x14ac:dyDescent="0.3">
      <c r="A1108" t="s">
        <v>2932</v>
      </c>
      <c r="B1108" s="2">
        <v>45661</v>
      </c>
      <c r="C1108" t="s">
        <v>559</v>
      </c>
      <c r="D1108" t="s">
        <v>1644</v>
      </c>
      <c r="E1108" t="s">
        <v>1801</v>
      </c>
      <c r="F1108">
        <v>1</v>
      </c>
      <c r="G1108">
        <v>135.13</v>
      </c>
      <c r="H1108">
        <v>0.04</v>
      </c>
      <c r="I1108" t="s">
        <v>1824</v>
      </c>
      <c r="J1108">
        <v>129.72479999999999</v>
      </c>
      <c r="K1108">
        <f>IF(J1108="",MEDIAN(SalesTbl[Total_Amount]),J1108)</f>
        <v>129.72479999999999</v>
      </c>
      <c r="L1108">
        <f>IF(H1108="",MEDIAN(SalesTbl[Discount]),H1108)</f>
        <v>0.04</v>
      </c>
      <c r="M1108">
        <f>IF(G1108="",MEDIAN(SalesTbl[Unit_Price]),G1108)</f>
        <v>135.13</v>
      </c>
      <c r="N1108">
        <f>IF(F1108="",MEDIAN(SalesTbl[Quantity]),F1108)</f>
        <v>1</v>
      </c>
    </row>
    <row r="1109" spans="1:14" x14ac:dyDescent="0.3">
      <c r="A1109" t="s">
        <v>2933</v>
      </c>
      <c r="B1109" s="2">
        <v>45701</v>
      </c>
      <c r="C1109" t="s">
        <v>1414</v>
      </c>
      <c r="D1109" t="s">
        <v>1546</v>
      </c>
      <c r="E1109" t="s">
        <v>1766</v>
      </c>
      <c r="F1109">
        <v>1</v>
      </c>
      <c r="G1109">
        <v>94.26</v>
      </c>
      <c r="H1109">
        <v>0.18</v>
      </c>
      <c r="I1109" t="s">
        <v>1826</v>
      </c>
      <c r="J1109">
        <v>77.293200000000013</v>
      </c>
      <c r="K1109">
        <f>IF(J1109="",MEDIAN(SalesTbl[Total_Amount]),J1109)</f>
        <v>77.293200000000013</v>
      </c>
      <c r="L1109">
        <f>IF(H1109="",MEDIAN(SalesTbl[Discount]),H1109)</f>
        <v>0.18</v>
      </c>
      <c r="M1109">
        <f>IF(G1109="",MEDIAN(SalesTbl[Unit_Price]),G1109)</f>
        <v>94.26</v>
      </c>
      <c r="N1109">
        <f>IF(F1109="",MEDIAN(SalesTbl[Quantity]),F1109)</f>
        <v>1</v>
      </c>
    </row>
    <row r="1110" spans="1:14" x14ac:dyDescent="0.3">
      <c r="A1110" t="s">
        <v>2934</v>
      </c>
      <c r="B1110" s="2">
        <v>45448</v>
      </c>
      <c r="C1110" t="s">
        <v>1154</v>
      </c>
      <c r="D1110" t="s">
        <v>1678</v>
      </c>
      <c r="E1110" t="s">
        <v>1789</v>
      </c>
      <c r="F1110">
        <v>4</v>
      </c>
      <c r="G1110">
        <v>704.49</v>
      </c>
      <c r="H1110">
        <v>0.05</v>
      </c>
      <c r="I1110" t="s">
        <v>1829</v>
      </c>
      <c r="J1110">
        <v>2677.0619999999999</v>
      </c>
      <c r="K1110">
        <f>IF(J1110="",MEDIAN(SalesTbl[Total_Amount]),J1110)</f>
        <v>2677.0619999999999</v>
      </c>
      <c r="L1110">
        <f>IF(H1110="",MEDIAN(SalesTbl[Discount]),H1110)</f>
        <v>0.05</v>
      </c>
      <c r="M1110">
        <f>IF(G1110="",MEDIAN(SalesTbl[Unit_Price]),G1110)</f>
        <v>704.49</v>
      </c>
      <c r="N1110">
        <f>IF(F1110="",MEDIAN(SalesTbl[Quantity]),F1110)</f>
        <v>4</v>
      </c>
    </row>
    <row r="1111" spans="1:14" x14ac:dyDescent="0.3">
      <c r="A1111" t="s">
        <v>2935</v>
      </c>
      <c r="B1111" s="2">
        <v>45387</v>
      </c>
      <c r="C1111" t="s">
        <v>1062</v>
      </c>
      <c r="D1111" t="s">
        <v>1551</v>
      </c>
      <c r="E1111" t="s">
        <v>1797</v>
      </c>
      <c r="F1111">
        <v>4</v>
      </c>
      <c r="G1111">
        <v>785.41</v>
      </c>
      <c r="H1111">
        <v>0.13</v>
      </c>
      <c r="I1111" t="s">
        <v>1829</v>
      </c>
      <c r="J1111">
        <v>2733.2267999999999</v>
      </c>
      <c r="K1111">
        <f>IF(J1111="",MEDIAN(SalesTbl[Total_Amount]),J1111)</f>
        <v>2733.2267999999999</v>
      </c>
      <c r="L1111">
        <f>IF(H1111="",MEDIAN(SalesTbl[Discount]),H1111)</f>
        <v>0.13</v>
      </c>
      <c r="M1111">
        <f>IF(G1111="",MEDIAN(SalesTbl[Unit_Price]),G1111)</f>
        <v>785.41</v>
      </c>
      <c r="N1111">
        <f>IF(F1111="",MEDIAN(SalesTbl[Quantity]),F1111)</f>
        <v>4</v>
      </c>
    </row>
    <row r="1112" spans="1:14" x14ac:dyDescent="0.3">
      <c r="A1112" t="s">
        <v>2936</v>
      </c>
      <c r="B1112" s="2">
        <v>45652</v>
      </c>
      <c r="C1112" t="s">
        <v>616</v>
      </c>
      <c r="D1112" t="s">
        <v>1626</v>
      </c>
      <c r="E1112" t="s">
        <v>1799</v>
      </c>
      <c r="F1112">
        <v>1</v>
      </c>
      <c r="G1112">
        <v>405.8</v>
      </c>
      <c r="H1112">
        <v>0.11</v>
      </c>
      <c r="I1112" t="s">
        <v>1826</v>
      </c>
      <c r="J1112">
        <v>361.16199999999998</v>
      </c>
      <c r="K1112">
        <f>IF(J1112="",MEDIAN(SalesTbl[Total_Amount]),J1112)</f>
        <v>361.16199999999998</v>
      </c>
      <c r="L1112">
        <f>IF(H1112="",MEDIAN(SalesTbl[Discount]),H1112)</f>
        <v>0.11</v>
      </c>
      <c r="M1112">
        <f>IF(G1112="",MEDIAN(SalesTbl[Unit_Price]),G1112)</f>
        <v>405.8</v>
      </c>
      <c r="N1112">
        <f>IF(F1112="",MEDIAN(SalesTbl[Quantity]),F1112)</f>
        <v>1</v>
      </c>
    </row>
    <row r="1113" spans="1:14" x14ac:dyDescent="0.3">
      <c r="A1113" t="s">
        <v>2937</v>
      </c>
      <c r="B1113" s="2">
        <v>45316</v>
      </c>
      <c r="C1113" t="s">
        <v>872</v>
      </c>
      <c r="D1113" t="s">
        <v>1682</v>
      </c>
      <c r="E1113" t="s">
        <v>1797</v>
      </c>
      <c r="F1113">
        <v>1</v>
      </c>
      <c r="G1113">
        <v>470.55</v>
      </c>
      <c r="H1113">
        <v>0.23</v>
      </c>
      <c r="I1113" t="s">
        <v>1826</v>
      </c>
      <c r="J1113">
        <v>362.32350000000002</v>
      </c>
      <c r="K1113">
        <f>IF(J1113="",MEDIAN(SalesTbl[Total_Amount]),J1113)</f>
        <v>362.32350000000002</v>
      </c>
      <c r="L1113">
        <f>IF(H1113="",MEDIAN(SalesTbl[Discount]),H1113)</f>
        <v>0.23</v>
      </c>
      <c r="M1113">
        <f>IF(G1113="",MEDIAN(SalesTbl[Unit_Price]),G1113)</f>
        <v>470.55</v>
      </c>
      <c r="N1113">
        <f>IF(F1113="",MEDIAN(SalesTbl[Quantity]),F1113)</f>
        <v>1</v>
      </c>
    </row>
    <row r="1114" spans="1:14" x14ac:dyDescent="0.3">
      <c r="A1114" t="s">
        <v>2938</v>
      </c>
      <c r="B1114" s="2">
        <v>45316</v>
      </c>
      <c r="C1114" t="s">
        <v>508</v>
      </c>
      <c r="D1114" t="s">
        <v>1664</v>
      </c>
      <c r="E1114" t="s">
        <v>1794</v>
      </c>
      <c r="F1114">
        <v>2</v>
      </c>
      <c r="G1114">
        <v>485.17</v>
      </c>
      <c r="H1114">
        <v>0.11</v>
      </c>
      <c r="I1114" t="s">
        <v>1826</v>
      </c>
      <c r="J1114">
        <v>863.60260000000005</v>
      </c>
      <c r="K1114">
        <f>IF(J1114="",MEDIAN(SalesTbl[Total_Amount]),J1114)</f>
        <v>863.60260000000005</v>
      </c>
      <c r="L1114">
        <f>IF(H1114="",MEDIAN(SalesTbl[Discount]),H1114)</f>
        <v>0.11</v>
      </c>
      <c r="M1114">
        <f>IF(G1114="",MEDIAN(SalesTbl[Unit_Price]),G1114)</f>
        <v>485.17</v>
      </c>
      <c r="N1114">
        <f>IF(F1114="",MEDIAN(SalesTbl[Quantity]),F1114)</f>
        <v>2</v>
      </c>
    </row>
    <row r="1115" spans="1:14" x14ac:dyDescent="0.3">
      <c r="A1115" t="s">
        <v>2939</v>
      </c>
      <c r="B1115" s="2">
        <v>45888</v>
      </c>
      <c r="C1115" t="s">
        <v>338</v>
      </c>
      <c r="D1115" t="s">
        <v>1640</v>
      </c>
      <c r="E1115" t="s">
        <v>1789</v>
      </c>
      <c r="F1115">
        <v>1</v>
      </c>
      <c r="G1115">
        <v>209.7</v>
      </c>
      <c r="H1115">
        <v>0.2</v>
      </c>
      <c r="I1115" t="s">
        <v>1826</v>
      </c>
      <c r="J1115">
        <v>167.76</v>
      </c>
      <c r="K1115">
        <f>IF(J1115="",MEDIAN(SalesTbl[Total_Amount]),J1115)</f>
        <v>167.76</v>
      </c>
      <c r="L1115">
        <f>IF(H1115="",MEDIAN(SalesTbl[Discount]),H1115)</f>
        <v>0.2</v>
      </c>
      <c r="M1115">
        <f>IF(G1115="",MEDIAN(SalesTbl[Unit_Price]),G1115)</f>
        <v>209.7</v>
      </c>
      <c r="N1115">
        <f>IF(F1115="",MEDIAN(SalesTbl[Quantity]),F1115)</f>
        <v>1</v>
      </c>
    </row>
    <row r="1116" spans="1:14" x14ac:dyDescent="0.3">
      <c r="A1116" t="s">
        <v>2940</v>
      </c>
      <c r="B1116" s="2">
        <v>45791</v>
      </c>
      <c r="C1116" t="s">
        <v>1437</v>
      </c>
      <c r="D1116" t="s">
        <v>1704</v>
      </c>
      <c r="E1116" t="s">
        <v>1773</v>
      </c>
      <c r="F1116">
        <v>2</v>
      </c>
      <c r="G1116">
        <v>479.77</v>
      </c>
      <c r="H1116">
        <v>0.21</v>
      </c>
      <c r="I1116" t="s">
        <v>1826</v>
      </c>
      <c r="J1116">
        <v>758.03660000000002</v>
      </c>
      <c r="K1116">
        <f>IF(J1116="",MEDIAN(SalesTbl[Total_Amount]),J1116)</f>
        <v>758.03660000000002</v>
      </c>
      <c r="L1116">
        <f>IF(H1116="",MEDIAN(SalesTbl[Discount]),H1116)</f>
        <v>0.21</v>
      </c>
      <c r="M1116">
        <f>IF(G1116="",MEDIAN(SalesTbl[Unit_Price]),G1116)</f>
        <v>479.77</v>
      </c>
      <c r="N1116">
        <f>IF(F1116="",MEDIAN(SalesTbl[Quantity]),F1116)</f>
        <v>2</v>
      </c>
    </row>
    <row r="1117" spans="1:14" x14ac:dyDescent="0.3">
      <c r="A1117" t="s">
        <v>2941</v>
      </c>
      <c r="B1117" s="2">
        <v>45420</v>
      </c>
      <c r="C1117" t="s">
        <v>1249</v>
      </c>
      <c r="D1117" t="s">
        <v>1592</v>
      </c>
      <c r="E1117" t="s">
        <v>1782</v>
      </c>
      <c r="F1117">
        <v>4</v>
      </c>
      <c r="G1117">
        <v>565.37</v>
      </c>
      <c r="H1117">
        <v>7.0000000000000007E-2</v>
      </c>
      <c r="I1117" t="s">
        <v>1826</v>
      </c>
      <c r="J1117">
        <v>2103.1763999999998</v>
      </c>
      <c r="K1117">
        <f>IF(J1117="",MEDIAN(SalesTbl[Total_Amount]),J1117)</f>
        <v>2103.1763999999998</v>
      </c>
      <c r="L1117">
        <f>IF(H1117="",MEDIAN(SalesTbl[Discount]),H1117)</f>
        <v>7.0000000000000007E-2</v>
      </c>
      <c r="M1117">
        <f>IF(G1117="",MEDIAN(SalesTbl[Unit_Price]),G1117)</f>
        <v>565.37</v>
      </c>
      <c r="N1117">
        <f>IF(F1117="",MEDIAN(SalesTbl[Quantity]),F1117)</f>
        <v>4</v>
      </c>
    </row>
    <row r="1118" spans="1:14" x14ac:dyDescent="0.3">
      <c r="A1118" t="s">
        <v>2942</v>
      </c>
      <c r="B1118" s="2">
        <v>45219</v>
      </c>
      <c r="C1118" t="s">
        <v>475</v>
      </c>
      <c r="D1118" t="s">
        <v>1738</v>
      </c>
      <c r="E1118" t="s">
        <v>1789</v>
      </c>
      <c r="F1118">
        <v>1</v>
      </c>
      <c r="G1118">
        <v>749.78</v>
      </c>
      <c r="H1118">
        <v>0.03</v>
      </c>
      <c r="I1118" t="s">
        <v>1824</v>
      </c>
      <c r="J1118">
        <v>727.28659999999991</v>
      </c>
      <c r="K1118">
        <f>IF(J1118="",MEDIAN(SalesTbl[Total_Amount]),J1118)</f>
        <v>727.28659999999991</v>
      </c>
      <c r="L1118">
        <f>IF(H1118="",MEDIAN(SalesTbl[Discount]),H1118)</f>
        <v>0.03</v>
      </c>
      <c r="M1118">
        <f>IF(G1118="",MEDIAN(SalesTbl[Unit_Price]),G1118)</f>
        <v>749.78</v>
      </c>
      <c r="N1118">
        <f>IF(F1118="",MEDIAN(SalesTbl[Quantity]),F1118)</f>
        <v>1</v>
      </c>
    </row>
    <row r="1119" spans="1:14" x14ac:dyDescent="0.3">
      <c r="A1119" t="s">
        <v>2943</v>
      </c>
      <c r="B1119" s="2">
        <v>45510</v>
      </c>
      <c r="C1119" t="s">
        <v>1355</v>
      </c>
      <c r="D1119" t="s">
        <v>1634</v>
      </c>
      <c r="E1119" t="s">
        <v>1757</v>
      </c>
      <c r="F1119">
        <v>1</v>
      </c>
      <c r="G1119">
        <v>135.87</v>
      </c>
      <c r="H1119">
        <v>0.23</v>
      </c>
      <c r="I1119" t="s">
        <v>1826</v>
      </c>
      <c r="J1119">
        <v>104.6199</v>
      </c>
      <c r="K1119">
        <f>IF(J1119="",MEDIAN(SalesTbl[Total_Amount]),J1119)</f>
        <v>104.6199</v>
      </c>
      <c r="L1119">
        <f>IF(H1119="",MEDIAN(SalesTbl[Discount]),H1119)</f>
        <v>0.23</v>
      </c>
      <c r="M1119">
        <f>IF(G1119="",MEDIAN(SalesTbl[Unit_Price]),G1119)</f>
        <v>135.87</v>
      </c>
      <c r="N1119">
        <f>IF(F1119="",MEDIAN(SalesTbl[Quantity]),F1119)</f>
        <v>1</v>
      </c>
    </row>
    <row r="1120" spans="1:14" x14ac:dyDescent="0.3">
      <c r="A1120" t="s">
        <v>2944</v>
      </c>
      <c r="B1120" s="2">
        <v>45687</v>
      </c>
      <c r="C1120" t="s">
        <v>669</v>
      </c>
      <c r="D1120" t="s">
        <v>1568</v>
      </c>
      <c r="E1120" t="s">
        <v>1810</v>
      </c>
      <c r="F1120">
        <v>2</v>
      </c>
      <c r="G1120">
        <v>635.39</v>
      </c>
      <c r="H1120">
        <v>0.28999999999999998</v>
      </c>
      <c r="I1120" t="s">
        <v>1829</v>
      </c>
      <c r="J1120">
        <v>902.25379999999996</v>
      </c>
      <c r="K1120">
        <f>IF(J1120="",MEDIAN(SalesTbl[Total_Amount]),J1120)</f>
        <v>902.25379999999996</v>
      </c>
      <c r="L1120">
        <f>IF(H1120="",MEDIAN(SalesTbl[Discount]),H1120)</f>
        <v>0.28999999999999998</v>
      </c>
      <c r="M1120">
        <f>IF(G1120="",MEDIAN(SalesTbl[Unit_Price]),G1120)</f>
        <v>635.39</v>
      </c>
      <c r="N1120">
        <f>IF(F1120="",MEDIAN(SalesTbl[Quantity]),F1120)</f>
        <v>2</v>
      </c>
    </row>
    <row r="1121" spans="1:14" x14ac:dyDescent="0.3">
      <c r="A1121" t="s">
        <v>2945</v>
      </c>
      <c r="B1121" s="2">
        <v>45271</v>
      </c>
      <c r="C1121" t="s">
        <v>1405</v>
      </c>
      <c r="D1121" t="s">
        <v>1738</v>
      </c>
      <c r="E1121" t="s">
        <v>1813</v>
      </c>
      <c r="F1121">
        <v>1</v>
      </c>
      <c r="G1121">
        <v>511.35</v>
      </c>
      <c r="H1121">
        <v>0</v>
      </c>
      <c r="I1121" t="s">
        <v>1824</v>
      </c>
      <c r="J1121">
        <v>511.35</v>
      </c>
      <c r="K1121">
        <f>IF(J1121="",MEDIAN(SalesTbl[Total_Amount]),J1121)</f>
        <v>511.35</v>
      </c>
      <c r="L1121">
        <f>IF(H1121="",MEDIAN(SalesTbl[Discount]),H1121)</f>
        <v>0</v>
      </c>
      <c r="M1121">
        <f>IF(G1121="",MEDIAN(SalesTbl[Unit_Price]),G1121)</f>
        <v>511.35</v>
      </c>
      <c r="N1121">
        <f>IF(F1121="",MEDIAN(SalesTbl[Quantity]),F1121)</f>
        <v>1</v>
      </c>
    </row>
    <row r="1122" spans="1:14" x14ac:dyDescent="0.3">
      <c r="A1122" t="s">
        <v>2946</v>
      </c>
      <c r="B1122" s="2">
        <v>45446</v>
      </c>
      <c r="C1122" t="s">
        <v>89</v>
      </c>
      <c r="D1122" t="s">
        <v>1654</v>
      </c>
      <c r="E1122" t="s">
        <v>1761</v>
      </c>
      <c r="F1122">
        <v>4</v>
      </c>
      <c r="G1122">
        <v>456.32</v>
      </c>
      <c r="H1122">
        <v>0.22</v>
      </c>
      <c r="I1122" t="s">
        <v>1829</v>
      </c>
      <c r="J1122">
        <v>1423.7184</v>
      </c>
      <c r="K1122">
        <f>IF(J1122="",MEDIAN(SalesTbl[Total_Amount]),J1122)</f>
        <v>1423.7184</v>
      </c>
      <c r="L1122">
        <f>IF(H1122="",MEDIAN(SalesTbl[Discount]),H1122)</f>
        <v>0.22</v>
      </c>
      <c r="M1122">
        <f>IF(G1122="",MEDIAN(SalesTbl[Unit_Price]),G1122)</f>
        <v>456.32</v>
      </c>
      <c r="N1122">
        <f>IF(F1122="",MEDIAN(SalesTbl[Quantity]),F1122)</f>
        <v>4</v>
      </c>
    </row>
    <row r="1123" spans="1:14" x14ac:dyDescent="0.3">
      <c r="A1123" t="s">
        <v>2947</v>
      </c>
      <c r="B1123" s="2">
        <v>45579</v>
      </c>
      <c r="C1123" t="s">
        <v>1005</v>
      </c>
      <c r="D1123" t="s">
        <v>1688</v>
      </c>
      <c r="E1123" t="s">
        <v>1779</v>
      </c>
      <c r="F1123">
        <v>3</v>
      </c>
      <c r="G1123">
        <v>687.66</v>
      </c>
      <c r="H1123">
        <v>0.06</v>
      </c>
      <c r="I1123" t="s">
        <v>1826</v>
      </c>
      <c r="J1123">
        <v>1939.2012</v>
      </c>
      <c r="K1123">
        <f>IF(J1123="",MEDIAN(SalesTbl[Total_Amount]),J1123)</f>
        <v>1939.2012</v>
      </c>
      <c r="L1123">
        <f>IF(H1123="",MEDIAN(SalesTbl[Discount]),H1123)</f>
        <v>0.06</v>
      </c>
      <c r="M1123">
        <f>IF(G1123="",MEDIAN(SalesTbl[Unit_Price]),G1123)</f>
        <v>687.66</v>
      </c>
      <c r="N1123">
        <f>IF(F1123="",MEDIAN(SalesTbl[Quantity]),F1123)</f>
        <v>3</v>
      </c>
    </row>
    <row r="1124" spans="1:14" x14ac:dyDescent="0.3">
      <c r="A1124" t="s">
        <v>2948</v>
      </c>
      <c r="B1124" s="2">
        <v>45725</v>
      </c>
      <c r="C1124" t="s">
        <v>932</v>
      </c>
      <c r="D1124" t="s">
        <v>1690</v>
      </c>
      <c r="E1124" t="s">
        <v>1779</v>
      </c>
      <c r="F1124">
        <v>1</v>
      </c>
      <c r="G1124">
        <v>475.15</v>
      </c>
      <c r="H1124">
        <v>0.04</v>
      </c>
      <c r="I1124" t="s">
        <v>1829</v>
      </c>
      <c r="J1124">
        <v>456.14399999999989</v>
      </c>
      <c r="K1124">
        <f>IF(J1124="",MEDIAN(SalesTbl[Total_Amount]),J1124)</f>
        <v>456.14399999999989</v>
      </c>
      <c r="L1124">
        <f>IF(H1124="",MEDIAN(SalesTbl[Discount]),H1124)</f>
        <v>0.04</v>
      </c>
      <c r="M1124">
        <f>IF(G1124="",MEDIAN(SalesTbl[Unit_Price]),G1124)</f>
        <v>475.15</v>
      </c>
      <c r="N1124">
        <f>IF(F1124="",MEDIAN(SalesTbl[Quantity]),F1124)</f>
        <v>1</v>
      </c>
    </row>
    <row r="1125" spans="1:14" x14ac:dyDescent="0.3">
      <c r="A1125" t="s">
        <v>2949</v>
      </c>
      <c r="B1125" s="2">
        <v>45910</v>
      </c>
      <c r="C1125" t="s">
        <v>478</v>
      </c>
      <c r="D1125" t="s">
        <v>1636</v>
      </c>
      <c r="E1125" t="s">
        <v>1776</v>
      </c>
      <c r="F1125">
        <v>1</v>
      </c>
      <c r="G1125">
        <v>62.38</v>
      </c>
      <c r="H1125">
        <v>0.08</v>
      </c>
      <c r="I1125" t="s">
        <v>1829</v>
      </c>
      <c r="J1125">
        <v>57.389600000000002</v>
      </c>
      <c r="K1125">
        <f>IF(J1125="",MEDIAN(SalesTbl[Total_Amount]),J1125)</f>
        <v>57.389600000000002</v>
      </c>
      <c r="L1125">
        <f>IF(H1125="",MEDIAN(SalesTbl[Discount]),H1125)</f>
        <v>0.08</v>
      </c>
      <c r="M1125">
        <f>IF(G1125="",MEDIAN(SalesTbl[Unit_Price]),G1125)</f>
        <v>62.38</v>
      </c>
      <c r="N1125">
        <f>IF(F1125="",MEDIAN(SalesTbl[Quantity]),F1125)</f>
        <v>1</v>
      </c>
    </row>
    <row r="1126" spans="1:14" x14ac:dyDescent="0.3">
      <c r="A1126" t="s">
        <v>2950</v>
      </c>
      <c r="B1126" s="2">
        <v>45447</v>
      </c>
      <c r="C1126" t="s">
        <v>1130</v>
      </c>
      <c r="D1126" t="s">
        <v>1714</v>
      </c>
      <c r="E1126" t="s">
        <v>1769</v>
      </c>
      <c r="F1126">
        <v>2</v>
      </c>
      <c r="G1126">
        <v>898.81</v>
      </c>
      <c r="H1126">
        <v>0.25</v>
      </c>
      <c r="I1126" t="s">
        <v>1824</v>
      </c>
      <c r="J1126">
        <v>1348.2149999999999</v>
      </c>
      <c r="K1126">
        <f>IF(J1126="",MEDIAN(SalesTbl[Total_Amount]),J1126)</f>
        <v>1348.2149999999999</v>
      </c>
      <c r="L1126">
        <f>IF(H1126="",MEDIAN(SalesTbl[Discount]),H1126)</f>
        <v>0.25</v>
      </c>
      <c r="M1126">
        <f>IF(G1126="",MEDIAN(SalesTbl[Unit_Price]),G1126)</f>
        <v>898.81</v>
      </c>
      <c r="N1126">
        <f>IF(F1126="",MEDIAN(SalesTbl[Quantity]),F1126)</f>
        <v>2</v>
      </c>
    </row>
    <row r="1127" spans="1:14" x14ac:dyDescent="0.3">
      <c r="A1127" t="s">
        <v>2951</v>
      </c>
      <c r="B1127" s="2">
        <v>45307</v>
      </c>
      <c r="C1127" t="s">
        <v>749</v>
      </c>
      <c r="D1127" t="s">
        <v>1688</v>
      </c>
      <c r="E1127" t="s">
        <v>1804</v>
      </c>
      <c r="F1127">
        <v>1</v>
      </c>
      <c r="G1127">
        <v>505.83</v>
      </c>
      <c r="H1127">
        <v>0.14000000000000001</v>
      </c>
      <c r="I1127" t="s">
        <v>1829</v>
      </c>
      <c r="J1127">
        <v>435.0138</v>
      </c>
      <c r="K1127">
        <f>IF(J1127="",MEDIAN(SalesTbl[Total_Amount]),J1127)</f>
        <v>435.0138</v>
      </c>
      <c r="L1127">
        <f>IF(H1127="",MEDIAN(SalesTbl[Discount]),H1127)</f>
        <v>0.14000000000000001</v>
      </c>
      <c r="M1127">
        <f>IF(G1127="",MEDIAN(SalesTbl[Unit_Price]),G1127)</f>
        <v>505.83</v>
      </c>
      <c r="N1127">
        <f>IF(F1127="",MEDIAN(SalesTbl[Quantity]),F1127)</f>
        <v>1</v>
      </c>
    </row>
    <row r="1128" spans="1:14" x14ac:dyDescent="0.3">
      <c r="A1128" t="s">
        <v>2952</v>
      </c>
      <c r="B1128" s="2">
        <v>45653</v>
      </c>
      <c r="C1128" t="s">
        <v>1184</v>
      </c>
      <c r="D1128" t="s">
        <v>1744</v>
      </c>
      <c r="E1128" t="s">
        <v>1789</v>
      </c>
      <c r="F1128">
        <v>2</v>
      </c>
      <c r="G1128">
        <v>443.15</v>
      </c>
      <c r="H1128">
        <v>0.27</v>
      </c>
      <c r="I1128" t="s">
        <v>1826</v>
      </c>
      <c r="J1128">
        <v>646.99899999999991</v>
      </c>
      <c r="K1128">
        <f>IF(J1128="",MEDIAN(SalesTbl[Total_Amount]),J1128)</f>
        <v>646.99899999999991</v>
      </c>
      <c r="L1128">
        <f>IF(H1128="",MEDIAN(SalesTbl[Discount]),H1128)</f>
        <v>0.27</v>
      </c>
      <c r="M1128">
        <f>IF(G1128="",MEDIAN(SalesTbl[Unit_Price]),G1128)</f>
        <v>443.15</v>
      </c>
      <c r="N1128">
        <f>IF(F1128="",MEDIAN(SalesTbl[Quantity]),F1128)</f>
        <v>2</v>
      </c>
    </row>
    <row r="1129" spans="1:14" x14ac:dyDescent="0.3">
      <c r="A1129" t="s">
        <v>2953</v>
      </c>
      <c r="B1129" s="2">
        <v>45817</v>
      </c>
      <c r="C1129" t="s">
        <v>1487</v>
      </c>
      <c r="D1129" t="s">
        <v>1560</v>
      </c>
      <c r="E1129" t="s">
        <v>1779</v>
      </c>
      <c r="F1129">
        <v>2</v>
      </c>
      <c r="G1129">
        <v>784.26</v>
      </c>
      <c r="H1129">
        <v>0.23</v>
      </c>
      <c r="I1129" t="s">
        <v>1826</v>
      </c>
      <c r="J1129">
        <v>1207.7603999999999</v>
      </c>
      <c r="K1129">
        <f>IF(J1129="",MEDIAN(SalesTbl[Total_Amount]),J1129)</f>
        <v>1207.7603999999999</v>
      </c>
      <c r="L1129">
        <f>IF(H1129="",MEDIAN(SalesTbl[Discount]),H1129)</f>
        <v>0.23</v>
      </c>
      <c r="M1129">
        <f>IF(G1129="",MEDIAN(SalesTbl[Unit_Price]),G1129)</f>
        <v>784.26</v>
      </c>
      <c r="N1129">
        <f>IF(F1129="",MEDIAN(SalesTbl[Quantity]),F1129)</f>
        <v>2</v>
      </c>
    </row>
    <row r="1130" spans="1:14" x14ac:dyDescent="0.3">
      <c r="A1130" t="s">
        <v>2954</v>
      </c>
      <c r="B1130" s="2">
        <v>45509</v>
      </c>
      <c r="C1130" t="s">
        <v>1080</v>
      </c>
      <c r="D1130" t="s">
        <v>1614</v>
      </c>
      <c r="E1130" t="s">
        <v>1757</v>
      </c>
      <c r="F1130">
        <v>1</v>
      </c>
      <c r="G1130">
        <v>339.7</v>
      </c>
      <c r="H1130">
        <v>0.1</v>
      </c>
      <c r="I1130" t="s">
        <v>1824</v>
      </c>
      <c r="J1130">
        <v>305.73</v>
      </c>
      <c r="K1130">
        <f>IF(J1130="",MEDIAN(SalesTbl[Total_Amount]),J1130)</f>
        <v>305.73</v>
      </c>
      <c r="L1130">
        <f>IF(H1130="",MEDIAN(SalesTbl[Discount]),H1130)</f>
        <v>0.1</v>
      </c>
      <c r="M1130">
        <f>IF(G1130="",MEDIAN(SalesTbl[Unit_Price]),G1130)</f>
        <v>339.7</v>
      </c>
      <c r="N1130">
        <f>IF(F1130="",MEDIAN(SalesTbl[Quantity]),F1130)</f>
        <v>1</v>
      </c>
    </row>
    <row r="1131" spans="1:14" x14ac:dyDescent="0.3">
      <c r="A1131" t="s">
        <v>2955</v>
      </c>
      <c r="B1131" s="2">
        <v>45753</v>
      </c>
      <c r="C1131" t="s">
        <v>1166</v>
      </c>
      <c r="D1131" t="s">
        <v>1555</v>
      </c>
      <c r="E1131" t="s">
        <v>1761</v>
      </c>
      <c r="F1131">
        <v>4</v>
      </c>
      <c r="G1131">
        <v>796.89</v>
      </c>
      <c r="H1131">
        <v>0.17</v>
      </c>
      <c r="I1131" t="s">
        <v>1824</v>
      </c>
      <c r="J1131">
        <v>2645.6747999999998</v>
      </c>
      <c r="K1131">
        <f>IF(J1131="",MEDIAN(SalesTbl[Total_Amount]),J1131)</f>
        <v>2645.6747999999998</v>
      </c>
      <c r="L1131">
        <f>IF(H1131="",MEDIAN(SalesTbl[Discount]),H1131)</f>
        <v>0.17</v>
      </c>
      <c r="M1131">
        <f>IF(G1131="",MEDIAN(SalesTbl[Unit_Price]),G1131)</f>
        <v>796.89</v>
      </c>
      <c r="N1131">
        <f>IF(F1131="",MEDIAN(SalesTbl[Quantity]),F1131)</f>
        <v>4</v>
      </c>
    </row>
    <row r="1132" spans="1:14" x14ac:dyDescent="0.3">
      <c r="A1132" t="s">
        <v>2956</v>
      </c>
      <c r="B1132" s="2">
        <v>45512</v>
      </c>
      <c r="C1132" t="s">
        <v>782</v>
      </c>
      <c r="D1132" t="s">
        <v>1576</v>
      </c>
      <c r="E1132" t="s">
        <v>1779</v>
      </c>
      <c r="F1132">
        <v>2</v>
      </c>
      <c r="G1132">
        <v>44.65</v>
      </c>
      <c r="H1132">
        <v>0.03</v>
      </c>
      <c r="I1132" t="s">
        <v>1826</v>
      </c>
      <c r="J1132">
        <v>86.620999999999995</v>
      </c>
      <c r="K1132">
        <f>IF(J1132="",MEDIAN(SalesTbl[Total_Amount]),J1132)</f>
        <v>86.620999999999995</v>
      </c>
      <c r="L1132">
        <f>IF(H1132="",MEDIAN(SalesTbl[Discount]),H1132)</f>
        <v>0.03</v>
      </c>
      <c r="M1132">
        <f>IF(G1132="",MEDIAN(SalesTbl[Unit_Price]),G1132)</f>
        <v>44.65</v>
      </c>
      <c r="N1132">
        <f>IF(F1132="",MEDIAN(SalesTbl[Quantity]),F1132)</f>
        <v>2</v>
      </c>
    </row>
    <row r="1133" spans="1:14" x14ac:dyDescent="0.3">
      <c r="A1133" t="s">
        <v>2957</v>
      </c>
      <c r="B1133" s="2">
        <v>45764</v>
      </c>
      <c r="C1133" t="s">
        <v>541</v>
      </c>
      <c r="D1133" t="s">
        <v>1576</v>
      </c>
      <c r="E1133" t="s">
        <v>1794</v>
      </c>
      <c r="F1133">
        <v>2</v>
      </c>
      <c r="G1133">
        <v>403.2</v>
      </c>
      <c r="H1133">
        <v>0.21</v>
      </c>
      <c r="I1133" t="s">
        <v>1826</v>
      </c>
      <c r="J1133">
        <v>637.05600000000004</v>
      </c>
      <c r="K1133">
        <f>IF(J1133="",MEDIAN(SalesTbl[Total_Amount]),J1133)</f>
        <v>637.05600000000004</v>
      </c>
      <c r="L1133">
        <f>IF(H1133="",MEDIAN(SalesTbl[Discount]),H1133)</f>
        <v>0.21</v>
      </c>
      <c r="M1133">
        <f>IF(G1133="",MEDIAN(SalesTbl[Unit_Price]),G1133)</f>
        <v>403.2</v>
      </c>
      <c r="N1133">
        <f>IF(F1133="",MEDIAN(SalesTbl[Quantity]),F1133)</f>
        <v>2</v>
      </c>
    </row>
    <row r="1134" spans="1:14" x14ac:dyDescent="0.3">
      <c r="A1134" t="s">
        <v>2958</v>
      </c>
      <c r="B1134" s="2">
        <v>45746</v>
      </c>
      <c r="C1134" t="s">
        <v>975</v>
      </c>
      <c r="D1134" t="s">
        <v>1626</v>
      </c>
      <c r="E1134" t="s">
        <v>1773</v>
      </c>
      <c r="F1134">
        <v>1</v>
      </c>
      <c r="G1134">
        <v>702.27</v>
      </c>
      <c r="H1134">
        <v>0.17</v>
      </c>
      <c r="I1134" t="s">
        <v>1829</v>
      </c>
      <c r="J1134">
        <v>582.88409999999999</v>
      </c>
      <c r="K1134">
        <f>IF(J1134="",MEDIAN(SalesTbl[Total_Amount]),J1134)</f>
        <v>582.88409999999999</v>
      </c>
      <c r="L1134">
        <f>IF(H1134="",MEDIAN(SalesTbl[Discount]),H1134)</f>
        <v>0.17</v>
      </c>
      <c r="M1134">
        <f>IF(G1134="",MEDIAN(SalesTbl[Unit_Price]),G1134)</f>
        <v>702.27</v>
      </c>
      <c r="N1134">
        <f>IF(F1134="",MEDIAN(SalesTbl[Quantity]),F1134)</f>
        <v>1</v>
      </c>
    </row>
    <row r="1135" spans="1:14" x14ac:dyDescent="0.3">
      <c r="A1135" t="s">
        <v>2959</v>
      </c>
      <c r="B1135" s="2">
        <v>45647</v>
      </c>
      <c r="C1135" t="s">
        <v>399</v>
      </c>
      <c r="D1135" t="s">
        <v>1608</v>
      </c>
      <c r="E1135" t="s">
        <v>1766</v>
      </c>
      <c r="F1135">
        <v>2</v>
      </c>
      <c r="G1135">
        <v>379.28</v>
      </c>
      <c r="H1135">
        <v>0.26</v>
      </c>
      <c r="I1135" t="s">
        <v>1824</v>
      </c>
      <c r="J1135">
        <v>561.33439999999996</v>
      </c>
      <c r="K1135">
        <f>IF(J1135="",MEDIAN(SalesTbl[Total_Amount]),J1135)</f>
        <v>561.33439999999996</v>
      </c>
      <c r="L1135">
        <f>IF(H1135="",MEDIAN(SalesTbl[Discount]),H1135)</f>
        <v>0.26</v>
      </c>
      <c r="M1135">
        <f>IF(G1135="",MEDIAN(SalesTbl[Unit_Price]),G1135)</f>
        <v>379.28</v>
      </c>
      <c r="N1135">
        <f>IF(F1135="",MEDIAN(SalesTbl[Quantity]),F1135)</f>
        <v>2</v>
      </c>
    </row>
    <row r="1136" spans="1:14" x14ac:dyDescent="0.3">
      <c r="A1136" t="s">
        <v>2960</v>
      </c>
      <c r="B1136" s="2">
        <v>45443</v>
      </c>
      <c r="C1136" t="s">
        <v>547</v>
      </c>
      <c r="D1136" t="s">
        <v>1734</v>
      </c>
      <c r="E1136" t="s">
        <v>1801</v>
      </c>
      <c r="F1136">
        <v>3</v>
      </c>
      <c r="G1136">
        <v>199.13</v>
      </c>
      <c r="H1136">
        <v>0.24</v>
      </c>
      <c r="I1136" t="s">
        <v>1824</v>
      </c>
      <c r="J1136">
        <v>454.01639999999998</v>
      </c>
      <c r="K1136">
        <f>IF(J1136="",MEDIAN(SalesTbl[Total_Amount]),J1136)</f>
        <v>454.01639999999998</v>
      </c>
      <c r="L1136">
        <f>IF(H1136="",MEDIAN(SalesTbl[Discount]),H1136)</f>
        <v>0.24</v>
      </c>
      <c r="M1136">
        <f>IF(G1136="",MEDIAN(SalesTbl[Unit_Price]),G1136)</f>
        <v>199.13</v>
      </c>
      <c r="N1136">
        <f>IF(F1136="",MEDIAN(SalesTbl[Quantity]),F1136)</f>
        <v>3</v>
      </c>
    </row>
    <row r="1137" spans="1:14" x14ac:dyDescent="0.3">
      <c r="A1137" t="s">
        <v>2961</v>
      </c>
      <c r="B1137" s="2">
        <v>45722</v>
      </c>
      <c r="C1137" t="s">
        <v>1319</v>
      </c>
      <c r="D1137" t="s">
        <v>1668</v>
      </c>
      <c r="E1137" t="s">
        <v>1786</v>
      </c>
      <c r="F1137">
        <v>2</v>
      </c>
      <c r="G1137">
        <v>666.49</v>
      </c>
      <c r="H1137">
        <v>0.06</v>
      </c>
      <c r="I1137" t="s">
        <v>1824</v>
      </c>
      <c r="J1137">
        <v>1253.0011999999999</v>
      </c>
      <c r="K1137">
        <f>IF(J1137="",MEDIAN(SalesTbl[Total_Amount]),J1137)</f>
        <v>1253.0011999999999</v>
      </c>
      <c r="L1137">
        <f>IF(H1137="",MEDIAN(SalesTbl[Discount]),H1137)</f>
        <v>0.06</v>
      </c>
      <c r="M1137">
        <f>IF(G1137="",MEDIAN(SalesTbl[Unit_Price]),G1137)</f>
        <v>666.49</v>
      </c>
      <c r="N1137">
        <f>IF(F1137="",MEDIAN(SalesTbl[Quantity]),F1137)</f>
        <v>2</v>
      </c>
    </row>
    <row r="1138" spans="1:14" x14ac:dyDescent="0.3">
      <c r="A1138" t="s">
        <v>2962</v>
      </c>
      <c r="B1138" s="2">
        <v>45575</v>
      </c>
      <c r="C1138" t="s">
        <v>1124</v>
      </c>
      <c r="D1138" t="s">
        <v>1744</v>
      </c>
      <c r="E1138" t="s">
        <v>1810</v>
      </c>
      <c r="F1138">
        <v>3</v>
      </c>
      <c r="G1138">
        <v>981.69</v>
      </c>
      <c r="H1138">
        <v>0.05</v>
      </c>
      <c r="I1138" t="s">
        <v>1829</v>
      </c>
      <c r="J1138">
        <v>2797.8164999999999</v>
      </c>
      <c r="K1138">
        <f>IF(J1138="",MEDIAN(SalesTbl[Total_Amount]),J1138)</f>
        <v>2797.8164999999999</v>
      </c>
      <c r="L1138">
        <f>IF(H1138="",MEDIAN(SalesTbl[Discount]),H1138)</f>
        <v>0.05</v>
      </c>
      <c r="M1138">
        <f>IF(G1138="",MEDIAN(SalesTbl[Unit_Price]),G1138)</f>
        <v>981.69</v>
      </c>
      <c r="N1138">
        <f>IF(F1138="",MEDIAN(SalesTbl[Quantity]),F1138)</f>
        <v>3</v>
      </c>
    </row>
    <row r="1139" spans="1:14" x14ac:dyDescent="0.3">
      <c r="A1139" t="s">
        <v>2963</v>
      </c>
      <c r="B1139" s="2">
        <v>45441</v>
      </c>
      <c r="C1139" t="s">
        <v>27</v>
      </c>
      <c r="D1139" t="s">
        <v>1740</v>
      </c>
      <c r="E1139" t="s">
        <v>1789</v>
      </c>
      <c r="F1139">
        <v>3</v>
      </c>
      <c r="G1139">
        <v>582.32000000000005</v>
      </c>
      <c r="H1139">
        <v>0</v>
      </c>
      <c r="I1139" t="s">
        <v>1826</v>
      </c>
      <c r="J1139">
        <v>1746.96</v>
      </c>
      <c r="K1139">
        <f>IF(J1139="",MEDIAN(SalesTbl[Total_Amount]),J1139)</f>
        <v>1746.96</v>
      </c>
      <c r="L1139">
        <f>IF(H1139="",MEDIAN(SalesTbl[Discount]),H1139)</f>
        <v>0</v>
      </c>
      <c r="M1139">
        <f>IF(G1139="",MEDIAN(SalesTbl[Unit_Price]),G1139)</f>
        <v>582.32000000000005</v>
      </c>
      <c r="N1139">
        <f>IF(F1139="",MEDIAN(SalesTbl[Quantity]),F1139)</f>
        <v>3</v>
      </c>
    </row>
    <row r="1140" spans="1:14" x14ac:dyDescent="0.3">
      <c r="A1140" t="s">
        <v>2964</v>
      </c>
      <c r="B1140" s="2">
        <v>45940</v>
      </c>
      <c r="C1140" t="s">
        <v>103</v>
      </c>
      <c r="D1140" t="s">
        <v>1656</v>
      </c>
      <c r="E1140" t="s">
        <v>1769</v>
      </c>
      <c r="F1140">
        <v>1</v>
      </c>
      <c r="G1140">
        <v>62.26</v>
      </c>
      <c r="H1140">
        <v>0.03</v>
      </c>
      <c r="I1140" t="s">
        <v>1829</v>
      </c>
      <c r="J1140">
        <v>60.392200000000003</v>
      </c>
      <c r="K1140">
        <f>IF(J1140="",MEDIAN(SalesTbl[Total_Amount]),J1140)</f>
        <v>60.392200000000003</v>
      </c>
      <c r="L1140">
        <f>IF(H1140="",MEDIAN(SalesTbl[Discount]),H1140)</f>
        <v>0.03</v>
      </c>
      <c r="M1140">
        <f>IF(G1140="",MEDIAN(SalesTbl[Unit_Price]),G1140)</f>
        <v>62.26</v>
      </c>
      <c r="N1140">
        <f>IF(F1140="",MEDIAN(SalesTbl[Quantity]),F1140)</f>
        <v>1</v>
      </c>
    </row>
    <row r="1141" spans="1:14" x14ac:dyDescent="0.3">
      <c r="A1141" t="s">
        <v>2965</v>
      </c>
      <c r="B1141" s="2">
        <v>45518</v>
      </c>
      <c r="C1141" t="s">
        <v>97</v>
      </c>
      <c r="D1141" t="s">
        <v>1596</v>
      </c>
      <c r="E1141" t="s">
        <v>1794</v>
      </c>
      <c r="F1141">
        <v>3</v>
      </c>
      <c r="G1141">
        <v>304.67</v>
      </c>
      <c r="H1141">
        <v>0.11</v>
      </c>
      <c r="I1141" t="s">
        <v>1824</v>
      </c>
      <c r="J1141">
        <v>813.46889999999996</v>
      </c>
      <c r="K1141">
        <f>IF(J1141="",MEDIAN(SalesTbl[Total_Amount]),J1141)</f>
        <v>813.46889999999996</v>
      </c>
      <c r="L1141">
        <f>IF(H1141="",MEDIAN(SalesTbl[Discount]),H1141)</f>
        <v>0.11</v>
      </c>
      <c r="M1141">
        <f>IF(G1141="",MEDIAN(SalesTbl[Unit_Price]),G1141)</f>
        <v>304.67</v>
      </c>
      <c r="N1141">
        <f>IF(F1141="",MEDIAN(SalesTbl[Quantity]),F1141)</f>
        <v>3</v>
      </c>
    </row>
    <row r="1142" spans="1:14" x14ac:dyDescent="0.3">
      <c r="A1142" t="s">
        <v>2966</v>
      </c>
      <c r="B1142" s="2">
        <v>45861</v>
      </c>
      <c r="C1142" t="s">
        <v>592</v>
      </c>
      <c r="D1142" t="s">
        <v>1720</v>
      </c>
      <c r="E1142" t="s">
        <v>1757</v>
      </c>
      <c r="F1142">
        <v>1</v>
      </c>
      <c r="G1142">
        <v>119.04</v>
      </c>
      <c r="H1142">
        <v>0.13</v>
      </c>
      <c r="I1142" t="s">
        <v>1829</v>
      </c>
      <c r="J1142">
        <v>103.56480000000001</v>
      </c>
      <c r="K1142">
        <f>IF(J1142="",MEDIAN(SalesTbl[Total_Amount]),J1142)</f>
        <v>103.56480000000001</v>
      </c>
      <c r="L1142">
        <f>IF(H1142="",MEDIAN(SalesTbl[Discount]),H1142)</f>
        <v>0.13</v>
      </c>
      <c r="M1142">
        <f>IF(G1142="",MEDIAN(SalesTbl[Unit_Price]),G1142)</f>
        <v>119.04</v>
      </c>
      <c r="N1142">
        <f>IF(F1142="",MEDIAN(SalesTbl[Quantity]),F1142)</f>
        <v>1</v>
      </c>
    </row>
    <row r="1143" spans="1:14" x14ac:dyDescent="0.3">
      <c r="A1143" t="s">
        <v>2967</v>
      </c>
      <c r="B1143" s="2">
        <v>45416</v>
      </c>
      <c r="C1143" t="s">
        <v>1166</v>
      </c>
      <c r="D1143" t="s">
        <v>1636</v>
      </c>
      <c r="E1143" t="s">
        <v>1786</v>
      </c>
      <c r="F1143">
        <v>4</v>
      </c>
      <c r="G1143">
        <v>791.65</v>
      </c>
      <c r="H1143">
        <v>0.06</v>
      </c>
      <c r="I1143" t="s">
        <v>1829</v>
      </c>
      <c r="J1143">
        <v>2976.6039999999998</v>
      </c>
      <c r="K1143">
        <f>IF(J1143="",MEDIAN(SalesTbl[Total_Amount]),J1143)</f>
        <v>2976.6039999999998</v>
      </c>
      <c r="L1143">
        <f>IF(H1143="",MEDIAN(SalesTbl[Discount]),H1143)</f>
        <v>0.06</v>
      </c>
      <c r="M1143">
        <f>IF(G1143="",MEDIAN(SalesTbl[Unit_Price]),G1143)</f>
        <v>791.65</v>
      </c>
      <c r="N1143">
        <f>IF(F1143="",MEDIAN(SalesTbl[Quantity]),F1143)</f>
        <v>4</v>
      </c>
    </row>
    <row r="1144" spans="1:14" x14ac:dyDescent="0.3">
      <c r="A1144" t="s">
        <v>2968</v>
      </c>
      <c r="B1144" s="2">
        <v>45608</v>
      </c>
      <c r="C1144" t="s">
        <v>937</v>
      </c>
      <c r="D1144" t="s">
        <v>1576</v>
      </c>
      <c r="E1144" t="s">
        <v>1761</v>
      </c>
      <c r="F1144">
        <v>2</v>
      </c>
      <c r="G1144">
        <v>414.86</v>
      </c>
      <c r="H1144">
        <v>0.23</v>
      </c>
      <c r="I1144" t="s">
        <v>1824</v>
      </c>
      <c r="J1144">
        <v>638.88440000000003</v>
      </c>
      <c r="K1144">
        <f>IF(J1144="",MEDIAN(SalesTbl[Total_Amount]),J1144)</f>
        <v>638.88440000000003</v>
      </c>
      <c r="L1144">
        <f>IF(H1144="",MEDIAN(SalesTbl[Discount]),H1144)</f>
        <v>0.23</v>
      </c>
      <c r="M1144">
        <f>IF(G1144="",MEDIAN(SalesTbl[Unit_Price]),G1144)</f>
        <v>414.86</v>
      </c>
      <c r="N1144">
        <f>IF(F1144="",MEDIAN(SalesTbl[Quantity]),F1144)</f>
        <v>2</v>
      </c>
    </row>
    <row r="1145" spans="1:14" x14ac:dyDescent="0.3">
      <c r="A1145" t="s">
        <v>2969</v>
      </c>
      <c r="B1145" s="2">
        <v>45301</v>
      </c>
      <c r="C1145" t="s">
        <v>1533</v>
      </c>
      <c r="D1145" t="s">
        <v>1682</v>
      </c>
      <c r="E1145" t="s">
        <v>1807</v>
      </c>
      <c r="F1145">
        <v>1</v>
      </c>
      <c r="G1145">
        <v>762.55</v>
      </c>
      <c r="H1145">
        <v>0.19</v>
      </c>
      <c r="I1145" t="s">
        <v>1824</v>
      </c>
      <c r="J1145">
        <v>617.66549999999995</v>
      </c>
      <c r="K1145">
        <f>IF(J1145="",MEDIAN(SalesTbl[Total_Amount]),J1145)</f>
        <v>617.66549999999995</v>
      </c>
      <c r="L1145">
        <f>IF(H1145="",MEDIAN(SalesTbl[Discount]),H1145)</f>
        <v>0.19</v>
      </c>
      <c r="M1145">
        <f>IF(G1145="",MEDIAN(SalesTbl[Unit_Price]),G1145)</f>
        <v>762.55</v>
      </c>
      <c r="N1145">
        <f>IF(F1145="",MEDIAN(SalesTbl[Quantity]),F1145)</f>
        <v>1</v>
      </c>
    </row>
    <row r="1146" spans="1:14" x14ac:dyDescent="0.3">
      <c r="A1146" t="s">
        <v>2970</v>
      </c>
      <c r="B1146" s="2">
        <v>45433</v>
      </c>
      <c r="C1146" t="s">
        <v>684</v>
      </c>
      <c r="D1146" t="s">
        <v>1676</v>
      </c>
      <c r="E1146" t="s">
        <v>1810</v>
      </c>
      <c r="F1146">
        <v>1</v>
      </c>
      <c r="G1146">
        <v>711.08</v>
      </c>
      <c r="H1146">
        <v>0.24</v>
      </c>
      <c r="I1146" t="s">
        <v>1826</v>
      </c>
      <c r="J1146">
        <v>540.42079999999999</v>
      </c>
      <c r="K1146">
        <f>IF(J1146="",MEDIAN(SalesTbl[Total_Amount]),J1146)</f>
        <v>540.42079999999999</v>
      </c>
      <c r="L1146">
        <f>IF(H1146="",MEDIAN(SalesTbl[Discount]),H1146)</f>
        <v>0.24</v>
      </c>
      <c r="M1146">
        <f>IF(G1146="",MEDIAN(SalesTbl[Unit_Price]),G1146)</f>
        <v>711.08</v>
      </c>
      <c r="N1146">
        <f>IF(F1146="",MEDIAN(SalesTbl[Quantity]),F1146)</f>
        <v>1</v>
      </c>
    </row>
    <row r="1147" spans="1:14" x14ac:dyDescent="0.3">
      <c r="A1147" t="s">
        <v>2971</v>
      </c>
      <c r="B1147" s="2">
        <v>45821</v>
      </c>
      <c r="C1147" t="s">
        <v>1340</v>
      </c>
      <c r="D1147" t="s">
        <v>1638</v>
      </c>
      <c r="E1147" t="s">
        <v>1799</v>
      </c>
      <c r="F1147">
        <v>2</v>
      </c>
      <c r="G1147">
        <v>984.96</v>
      </c>
      <c r="H1147">
        <v>0.16</v>
      </c>
      <c r="I1147" t="s">
        <v>1826</v>
      </c>
      <c r="J1147">
        <v>1654.7328</v>
      </c>
      <c r="K1147">
        <f>IF(J1147="",MEDIAN(SalesTbl[Total_Amount]),J1147)</f>
        <v>1654.7328</v>
      </c>
      <c r="L1147">
        <f>IF(H1147="",MEDIAN(SalesTbl[Discount]),H1147)</f>
        <v>0.16</v>
      </c>
      <c r="M1147">
        <f>IF(G1147="",MEDIAN(SalesTbl[Unit_Price]),G1147)</f>
        <v>984.96</v>
      </c>
      <c r="N1147">
        <f>IF(F1147="",MEDIAN(SalesTbl[Quantity]),F1147)</f>
        <v>2</v>
      </c>
    </row>
    <row r="1148" spans="1:14" x14ac:dyDescent="0.3">
      <c r="A1148" t="s">
        <v>2972</v>
      </c>
      <c r="B1148" s="2">
        <v>45508</v>
      </c>
      <c r="C1148" t="s">
        <v>195</v>
      </c>
      <c r="D1148" t="s">
        <v>1610</v>
      </c>
      <c r="E1148" t="s">
        <v>1757</v>
      </c>
      <c r="F1148">
        <v>2</v>
      </c>
      <c r="G1148">
        <v>938.6</v>
      </c>
      <c r="H1148">
        <v>0.04</v>
      </c>
      <c r="I1148" t="s">
        <v>1826</v>
      </c>
      <c r="J1148">
        <v>1802.1120000000001</v>
      </c>
      <c r="K1148">
        <f>IF(J1148="",MEDIAN(SalesTbl[Total_Amount]),J1148)</f>
        <v>1802.1120000000001</v>
      </c>
      <c r="L1148">
        <f>IF(H1148="",MEDIAN(SalesTbl[Discount]),H1148)</f>
        <v>0.04</v>
      </c>
      <c r="M1148">
        <f>IF(G1148="",MEDIAN(SalesTbl[Unit_Price]),G1148)</f>
        <v>938.6</v>
      </c>
      <c r="N1148">
        <f>IF(F1148="",MEDIAN(SalesTbl[Quantity]),F1148)</f>
        <v>2</v>
      </c>
    </row>
    <row r="1149" spans="1:14" x14ac:dyDescent="0.3">
      <c r="A1149" t="s">
        <v>2973</v>
      </c>
      <c r="B1149" s="2">
        <v>45854</v>
      </c>
      <c r="C1149" t="s">
        <v>711</v>
      </c>
      <c r="D1149" t="s">
        <v>1574</v>
      </c>
      <c r="E1149" t="s">
        <v>1799</v>
      </c>
      <c r="F1149">
        <v>2</v>
      </c>
      <c r="G1149">
        <v>859.47</v>
      </c>
      <c r="H1149">
        <v>0.01</v>
      </c>
      <c r="I1149" t="s">
        <v>1824</v>
      </c>
      <c r="J1149">
        <v>1701.7506000000001</v>
      </c>
      <c r="K1149">
        <f>IF(J1149="",MEDIAN(SalesTbl[Total_Amount]),J1149)</f>
        <v>1701.7506000000001</v>
      </c>
      <c r="L1149">
        <f>IF(H1149="",MEDIAN(SalesTbl[Discount]),H1149)</f>
        <v>0.01</v>
      </c>
      <c r="M1149">
        <f>IF(G1149="",MEDIAN(SalesTbl[Unit_Price]),G1149)</f>
        <v>859.47</v>
      </c>
      <c r="N1149">
        <f>IF(F1149="",MEDIAN(SalesTbl[Quantity]),F1149)</f>
        <v>2</v>
      </c>
    </row>
    <row r="1150" spans="1:14" x14ac:dyDescent="0.3">
      <c r="A1150" t="s">
        <v>2974</v>
      </c>
      <c r="B1150" s="2">
        <v>45569</v>
      </c>
      <c r="C1150" t="s">
        <v>458</v>
      </c>
      <c r="D1150" t="s">
        <v>1660</v>
      </c>
      <c r="E1150" t="s">
        <v>1810</v>
      </c>
      <c r="F1150">
        <v>1</v>
      </c>
      <c r="G1150">
        <v>75.8</v>
      </c>
      <c r="H1150">
        <v>0.28999999999999998</v>
      </c>
      <c r="I1150" t="s">
        <v>1826</v>
      </c>
      <c r="J1150">
        <v>53.817999999999998</v>
      </c>
      <c r="K1150">
        <f>IF(J1150="",MEDIAN(SalesTbl[Total_Amount]),J1150)</f>
        <v>53.817999999999998</v>
      </c>
      <c r="L1150">
        <f>IF(H1150="",MEDIAN(SalesTbl[Discount]),H1150)</f>
        <v>0.28999999999999998</v>
      </c>
      <c r="M1150">
        <f>IF(G1150="",MEDIAN(SalesTbl[Unit_Price]),G1150)</f>
        <v>75.8</v>
      </c>
      <c r="N1150">
        <f>IF(F1150="",MEDIAN(SalesTbl[Quantity]),F1150)</f>
        <v>1</v>
      </c>
    </row>
    <row r="1151" spans="1:14" x14ac:dyDescent="0.3">
      <c r="A1151" t="s">
        <v>2975</v>
      </c>
      <c r="B1151" s="2">
        <v>45824</v>
      </c>
      <c r="C1151" t="s">
        <v>449</v>
      </c>
      <c r="D1151" t="s">
        <v>1582</v>
      </c>
      <c r="E1151" t="s">
        <v>1801</v>
      </c>
      <c r="F1151">
        <v>4</v>
      </c>
      <c r="G1151">
        <v>742.15</v>
      </c>
      <c r="H1151">
        <v>0.1</v>
      </c>
      <c r="I1151" t="s">
        <v>1829</v>
      </c>
      <c r="J1151">
        <v>2671.74</v>
      </c>
      <c r="K1151">
        <f>IF(J1151="",MEDIAN(SalesTbl[Total_Amount]),J1151)</f>
        <v>2671.74</v>
      </c>
      <c r="L1151">
        <f>IF(H1151="",MEDIAN(SalesTbl[Discount]),H1151)</f>
        <v>0.1</v>
      </c>
      <c r="M1151">
        <f>IF(G1151="",MEDIAN(SalesTbl[Unit_Price]),G1151)</f>
        <v>742.15</v>
      </c>
      <c r="N1151">
        <f>IF(F1151="",MEDIAN(SalesTbl[Quantity]),F1151)</f>
        <v>4</v>
      </c>
    </row>
    <row r="1152" spans="1:14" x14ac:dyDescent="0.3">
      <c r="A1152" t="s">
        <v>2976</v>
      </c>
      <c r="B1152" s="2">
        <v>45352</v>
      </c>
      <c r="C1152" t="s">
        <v>1340</v>
      </c>
      <c r="D1152" t="s">
        <v>1608</v>
      </c>
      <c r="E1152" t="s">
        <v>1779</v>
      </c>
      <c r="F1152">
        <v>1</v>
      </c>
      <c r="G1152">
        <v>637.39</v>
      </c>
      <c r="H1152">
        <v>0.22</v>
      </c>
      <c r="I1152" t="s">
        <v>1826</v>
      </c>
      <c r="J1152">
        <v>497.16419999999999</v>
      </c>
      <c r="K1152">
        <f>IF(J1152="",MEDIAN(SalesTbl[Total_Amount]),J1152)</f>
        <v>497.16419999999999</v>
      </c>
      <c r="L1152">
        <f>IF(H1152="",MEDIAN(SalesTbl[Discount]),H1152)</f>
        <v>0.22</v>
      </c>
      <c r="M1152">
        <f>IF(G1152="",MEDIAN(SalesTbl[Unit_Price]),G1152)</f>
        <v>637.39</v>
      </c>
      <c r="N1152">
        <f>IF(F1152="",MEDIAN(SalesTbl[Quantity]),F1152)</f>
        <v>1</v>
      </c>
    </row>
    <row r="1153" spans="1:14" x14ac:dyDescent="0.3">
      <c r="A1153" t="s">
        <v>2977</v>
      </c>
      <c r="B1153" s="2">
        <v>45454</v>
      </c>
      <c r="C1153" t="s">
        <v>36</v>
      </c>
      <c r="D1153" t="s">
        <v>1557</v>
      </c>
      <c r="E1153" t="s">
        <v>1807</v>
      </c>
      <c r="F1153">
        <v>1</v>
      </c>
      <c r="G1153">
        <v>631</v>
      </c>
      <c r="H1153">
        <v>0.04</v>
      </c>
      <c r="I1153" t="s">
        <v>1824</v>
      </c>
      <c r="J1153">
        <v>605.76</v>
      </c>
      <c r="K1153">
        <f>IF(J1153="",MEDIAN(SalesTbl[Total_Amount]),J1153)</f>
        <v>605.76</v>
      </c>
      <c r="L1153">
        <f>IF(H1153="",MEDIAN(SalesTbl[Discount]),H1153)</f>
        <v>0.04</v>
      </c>
      <c r="M1153">
        <f>IF(G1153="",MEDIAN(SalesTbl[Unit_Price]),G1153)</f>
        <v>631</v>
      </c>
      <c r="N1153">
        <f>IF(F1153="",MEDIAN(SalesTbl[Quantity]),F1153)</f>
        <v>1</v>
      </c>
    </row>
    <row r="1154" spans="1:14" x14ac:dyDescent="0.3">
      <c r="A1154" t="s">
        <v>2978</v>
      </c>
      <c r="B1154" s="2">
        <v>45924</v>
      </c>
      <c r="C1154" t="s">
        <v>1478</v>
      </c>
      <c r="D1154" t="s">
        <v>1708</v>
      </c>
      <c r="E1154" t="s">
        <v>1766</v>
      </c>
      <c r="F1154">
        <v>4</v>
      </c>
      <c r="G1154">
        <v>983.98</v>
      </c>
      <c r="H1154">
        <v>0.11</v>
      </c>
      <c r="I1154" t="s">
        <v>1829</v>
      </c>
      <c r="J1154">
        <v>3502.9688000000001</v>
      </c>
      <c r="K1154">
        <f>IF(J1154="",MEDIAN(SalesTbl[Total_Amount]),J1154)</f>
        <v>3502.9688000000001</v>
      </c>
      <c r="L1154">
        <f>IF(H1154="",MEDIAN(SalesTbl[Discount]),H1154)</f>
        <v>0.11</v>
      </c>
      <c r="M1154">
        <f>IF(G1154="",MEDIAN(SalesTbl[Unit_Price]),G1154)</f>
        <v>983.98</v>
      </c>
      <c r="N1154">
        <f>IF(F1154="",MEDIAN(SalesTbl[Quantity]),F1154)</f>
        <v>4</v>
      </c>
    </row>
    <row r="1155" spans="1:14" x14ac:dyDescent="0.3">
      <c r="A1155" t="s">
        <v>2979</v>
      </c>
      <c r="B1155" s="2">
        <v>45694</v>
      </c>
      <c r="C1155" t="s">
        <v>984</v>
      </c>
      <c r="D1155" t="s">
        <v>1658</v>
      </c>
      <c r="E1155" t="s">
        <v>1792</v>
      </c>
      <c r="F1155">
        <v>4</v>
      </c>
      <c r="G1155">
        <v>73.69</v>
      </c>
      <c r="H1155">
        <v>0.08</v>
      </c>
      <c r="I1155" t="s">
        <v>1824</v>
      </c>
      <c r="J1155">
        <v>271.17919999999998</v>
      </c>
      <c r="K1155">
        <f>IF(J1155="",MEDIAN(SalesTbl[Total_Amount]),J1155)</f>
        <v>271.17919999999998</v>
      </c>
      <c r="L1155">
        <f>IF(H1155="",MEDIAN(SalesTbl[Discount]),H1155)</f>
        <v>0.08</v>
      </c>
      <c r="M1155">
        <f>IF(G1155="",MEDIAN(SalesTbl[Unit_Price]),G1155)</f>
        <v>73.69</v>
      </c>
      <c r="N1155">
        <f>IF(F1155="",MEDIAN(SalesTbl[Quantity]),F1155)</f>
        <v>4</v>
      </c>
    </row>
    <row r="1156" spans="1:14" x14ac:dyDescent="0.3">
      <c r="A1156" t="s">
        <v>2980</v>
      </c>
      <c r="B1156" s="2">
        <v>45587</v>
      </c>
      <c r="C1156" t="s">
        <v>97</v>
      </c>
      <c r="D1156" t="s">
        <v>1570</v>
      </c>
      <c r="E1156" t="s">
        <v>1779</v>
      </c>
      <c r="F1156">
        <v>3</v>
      </c>
      <c r="G1156">
        <v>110.99</v>
      </c>
      <c r="H1156">
        <v>0.21</v>
      </c>
      <c r="I1156" t="s">
        <v>1824</v>
      </c>
      <c r="J1156">
        <v>263.04629999999997</v>
      </c>
      <c r="K1156">
        <f>IF(J1156="",MEDIAN(SalesTbl[Total_Amount]),J1156)</f>
        <v>263.04629999999997</v>
      </c>
      <c r="L1156">
        <f>IF(H1156="",MEDIAN(SalesTbl[Discount]),H1156)</f>
        <v>0.21</v>
      </c>
      <c r="M1156">
        <f>IF(G1156="",MEDIAN(SalesTbl[Unit_Price]),G1156)</f>
        <v>110.99</v>
      </c>
      <c r="N1156">
        <f>IF(F1156="",MEDIAN(SalesTbl[Quantity]),F1156)</f>
        <v>3</v>
      </c>
    </row>
    <row r="1157" spans="1:14" x14ac:dyDescent="0.3">
      <c r="A1157" t="s">
        <v>2981</v>
      </c>
      <c r="B1157" s="2">
        <v>45556</v>
      </c>
      <c r="C1157" t="s">
        <v>1068</v>
      </c>
      <c r="D1157" t="s">
        <v>1584</v>
      </c>
      <c r="E1157" t="s">
        <v>1810</v>
      </c>
      <c r="F1157">
        <v>1</v>
      </c>
      <c r="G1157">
        <v>235.28</v>
      </c>
      <c r="H1157">
        <v>0.05</v>
      </c>
      <c r="I1157" t="s">
        <v>1826</v>
      </c>
      <c r="J1157">
        <v>223.51599999999999</v>
      </c>
      <c r="K1157">
        <f>IF(J1157="",MEDIAN(SalesTbl[Total_Amount]),J1157)</f>
        <v>223.51599999999999</v>
      </c>
      <c r="L1157">
        <f>IF(H1157="",MEDIAN(SalesTbl[Discount]),H1157)</f>
        <v>0.05</v>
      </c>
      <c r="M1157">
        <f>IF(G1157="",MEDIAN(SalesTbl[Unit_Price]),G1157)</f>
        <v>235.28</v>
      </c>
      <c r="N1157">
        <f>IF(F1157="",MEDIAN(SalesTbl[Quantity]),F1157)</f>
        <v>1</v>
      </c>
    </row>
    <row r="1158" spans="1:14" x14ac:dyDescent="0.3">
      <c r="A1158" t="s">
        <v>2982</v>
      </c>
      <c r="B1158" s="2">
        <v>45923</v>
      </c>
      <c r="C1158" t="s">
        <v>100</v>
      </c>
      <c r="D1158" t="s">
        <v>1543</v>
      </c>
      <c r="E1158" t="s">
        <v>1801</v>
      </c>
      <c r="F1158">
        <v>3</v>
      </c>
      <c r="G1158">
        <v>407.39</v>
      </c>
      <c r="H1158">
        <v>0.08</v>
      </c>
      <c r="I1158" t="s">
        <v>1826</v>
      </c>
      <c r="J1158">
        <v>1124.3964000000001</v>
      </c>
      <c r="K1158">
        <f>IF(J1158="",MEDIAN(SalesTbl[Total_Amount]),J1158)</f>
        <v>1124.3964000000001</v>
      </c>
      <c r="L1158">
        <f>IF(H1158="",MEDIAN(SalesTbl[Discount]),H1158)</f>
        <v>0.08</v>
      </c>
      <c r="M1158">
        <f>IF(G1158="",MEDIAN(SalesTbl[Unit_Price]),G1158)</f>
        <v>407.39</v>
      </c>
      <c r="N1158">
        <f>IF(F1158="",MEDIAN(SalesTbl[Quantity]),F1158)</f>
        <v>3</v>
      </c>
    </row>
    <row r="1159" spans="1:14" x14ac:dyDescent="0.3">
      <c r="A1159" t="s">
        <v>2983</v>
      </c>
      <c r="B1159" s="2">
        <v>45811</v>
      </c>
      <c r="C1159" t="s">
        <v>740</v>
      </c>
      <c r="D1159" t="s">
        <v>1614</v>
      </c>
      <c r="E1159" t="s">
        <v>1799</v>
      </c>
      <c r="F1159">
        <v>1</v>
      </c>
      <c r="G1159">
        <v>255.02</v>
      </c>
      <c r="H1159">
        <v>0.3</v>
      </c>
      <c r="I1159" t="s">
        <v>1824</v>
      </c>
      <c r="J1159">
        <v>178.51400000000001</v>
      </c>
      <c r="K1159">
        <f>IF(J1159="",MEDIAN(SalesTbl[Total_Amount]),J1159)</f>
        <v>178.51400000000001</v>
      </c>
      <c r="L1159">
        <f>IF(H1159="",MEDIAN(SalesTbl[Discount]),H1159)</f>
        <v>0.3</v>
      </c>
      <c r="M1159">
        <f>IF(G1159="",MEDIAN(SalesTbl[Unit_Price]),G1159)</f>
        <v>255.02</v>
      </c>
      <c r="N1159">
        <f>IF(F1159="",MEDIAN(SalesTbl[Quantity]),F1159)</f>
        <v>1</v>
      </c>
    </row>
    <row r="1160" spans="1:14" x14ac:dyDescent="0.3">
      <c r="A1160" t="s">
        <v>2984</v>
      </c>
      <c r="B1160" s="2">
        <v>45559</v>
      </c>
      <c r="C1160" t="s">
        <v>181</v>
      </c>
      <c r="D1160" t="s">
        <v>1586</v>
      </c>
      <c r="E1160" t="s">
        <v>1773</v>
      </c>
      <c r="F1160">
        <v>3</v>
      </c>
      <c r="G1160">
        <v>108.31</v>
      </c>
      <c r="H1160">
        <v>0.26</v>
      </c>
      <c r="I1160" t="s">
        <v>1829</v>
      </c>
      <c r="J1160">
        <v>240.44820000000001</v>
      </c>
      <c r="K1160">
        <f>IF(J1160="",MEDIAN(SalesTbl[Total_Amount]),J1160)</f>
        <v>240.44820000000001</v>
      </c>
      <c r="L1160">
        <f>IF(H1160="",MEDIAN(SalesTbl[Discount]),H1160)</f>
        <v>0.26</v>
      </c>
      <c r="M1160">
        <f>IF(G1160="",MEDIAN(SalesTbl[Unit_Price]),G1160)</f>
        <v>108.31</v>
      </c>
      <c r="N1160">
        <f>IF(F1160="",MEDIAN(SalesTbl[Quantity]),F1160)</f>
        <v>3</v>
      </c>
    </row>
    <row r="1161" spans="1:14" x14ac:dyDescent="0.3">
      <c r="A1161" t="s">
        <v>2985</v>
      </c>
      <c r="B1161" s="2">
        <v>45881</v>
      </c>
      <c r="C1161" t="s">
        <v>1086</v>
      </c>
      <c r="D1161" t="s">
        <v>1706</v>
      </c>
      <c r="E1161" t="s">
        <v>1776</v>
      </c>
      <c r="F1161">
        <v>1</v>
      </c>
      <c r="G1161">
        <v>502.53</v>
      </c>
      <c r="H1161">
        <v>0</v>
      </c>
      <c r="I1161" t="s">
        <v>1826</v>
      </c>
      <c r="J1161">
        <v>502.53</v>
      </c>
      <c r="K1161">
        <f>IF(J1161="",MEDIAN(SalesTbl[Total_Amount]),J1161)</f>
        <v>502.53</v>
      </c>
      <c r="L1161">
        <f>IF(H1161="",MEDIAN(SalesTbl[Discount]),H1161)</f>
        <v>0</v>
      </c>
      <c r="M1161">
        <f>IF(G1161="",MEDIAN(SalesTbl[Unit_Price]),G1161)</f>
        <v>502.53</v>
      </c>
      <c r="N1161">
        <f>IF(F1161="",MEDIAN(SalesTbl[Quantity]),F1161)</f>
        <v>1</v>
      </c>
    </row>
    <row r="1162" spans="1:14" x14ac:dyDescent="0.3">
      <c r="A1162" t="s">
        <v>2986</v>
      </c>
      <c r="B1162" s="2">
        <v>45367</v>
      </c>
      <c r="C1162" t="s">
        <v>1142</v>
      </c>
      <c r="D1162" t="s">
        <v>1622</v>
      </c>
      <c r="E1162" t="s">
        <v>1799</v>
      </c>
      <c r="F1162">
        <v>4</v>
      </c>
      <c r="G1162">
        <v>746.36</v>
      </c>
      <c r="H1162">
        <v>0.02</v>
      </c>
      <c r="I1162" t="s">
        <v>1824</v>
      </c>
      <c r="J1162">
        <v>2925.7312000000002</v>
      </c>
      <c r="K1162">
        <f>IF(J1162="",MEDIAN(SalesTbl[Total_Amount]),J1162)</f>
        <v>2925.7312000000002</v>
      </c>
      <c r="L1162">
        <f>IF(H1162="",MEDIAN(SalesTbl[Discount]),H1162)</f>
        <v>0.02</v>
      </c>
      <c r="M1162">
        <f>IF(G1162="",MEDIAN(SalesTbl[Unit_Price]),G1162)</f>
        <v>746.36</v>
      </c>
      <c r="N1162">
        <f>IF(F1162="",MEDIAN(SalesTbl[Quantity]),F1162)</f>
        <v>4</v>
      </c>
    </row>
    <row r="1163" spans="1:14" x14ac:dyDescent="0.3">
      <c r="A1163" t="s">
        <v>2987</v>
      </c>
      <c r="B1163" s="2">
        <v>45832</v>
      </c>
      <c r="C1163" t="s">
        <v>893</v>
      </c>
      <c r="D1163" t="s">
        <v>1572</v>
      </c>
      <c r="E1163" t="s">
        <v>1757</v>
      </c>
      <c r="F1163">
        <v>1</v>
      </c>
      <c r="G1163">
        <v>120.83</v>
      </c>
      <c r="H1163">
        <v>0.08</v>
      </c>
      <c r="I1163" t="s">
        <v>1824</v>
      </c>
      <c r="J1163">
        <v>111.1636</v>
      </c>
      <c r="K1163">
        <f>IF(J1163="",MEDIAN(SalesTbl[Total_Amount]),J1163)</f>
        <v>111.1636</v>
      </c>
      <c r="L1163">
        <f>IF(H1163="",MEDIAN(SalesTbl[Discount]),H1163)</f>
        <v>0.08</v>
      </c>
      <c r="M1163">
        <f>IF(G1163="",MEDIAN(SalesTbl[Unit_Price]),G1163)</f>
        <v>120.83</v>
      </c>
      <c r="N1163">
        <f>IF(F1163="",MEDIAN(SalesTbl[Quantity]),F1163)</f>
        <v>1</v>
      </c>
    </row>
    <row r="1164" spans="1:14" x14ac:dyDescent="0.3">
      <c r="A1164" t="s">
        <v>2988</v>
      </c>
      <c r="B1164" s="2">
        <v>45438</v>
      </c>
      <c r="C1164" t="s">
        <v>619</v>
      </c>
      <c r="D1164" t="s">
        <v>1658</v>
      </c>
      <c r="E1164" t="s">
        <v>1794</v>
      </c>
      <c r="F1164">
        <v>1</v>
      </c>
      <c r="G1164">
        <v>846.3</v>
      </c>
      <c r="H1164">
        <v>0.14000000000000001</v>
      </c>
      <c r="I1164" t="s">
        <v>1826</v>
      </c>
      <c r="J1164">
        <v>727.81799999999998</v>
      </c>
      <c r="K1164">
        <f>IF(J1164="",MEDIAN(SalesTbl[Total_Amount]),J1164)</f>
        <v>727.81799999999998</v>
      </c>
      <c r="L1164">
        <f>IF(H1164="",MEDIAN(SalesTbl[Discount]),H1164)</f>
        <v>0.14000000000000001</v>
      </c>
      <c r="M1164">
        <f>IF(G1164="",MEDIAN(SalesTbl[Unit_Price]),G1164)</f>
        <v>846.3</v>
      </c>
      <c r="N1164">
        <f>IF(F1164="",MEDIAN(SalesTbl[Quantity]),F1164)</f>
        <v>1</v>
      </c>
    </row>
    <row r="1165" spans="1:14" x14ac:dyDescent="0.3">
      <c r="A1165" t="s">
        <v>2989</v>
      </c>
      <c r="B1165" s="2">
        <v>45691</v>
      </c>
      <c r="C1165" t="s">
        <v>776</v>
      </c>
      <c r="D1165" t="s">
        <v>1543</v>
      </c>
      <c r="E1165" t="s">
        <v>1813</v>
      </c>
      <c r="F1165">
        <v>1</v>
      </c>
      <c r="G1165">
        <v>458.97</v>
      </c>
      <c r="H1165">
        <v>0.1</v>
      </c>
      <c r="I1165" t="s">
        <v>1826</v>
      </c>
      <c r="J1165">
        <v>413.07299999999998</v>
      </c>
      <c r="K1165">
        <f>IF(J1165="",MEDIAN(SalesTbl[Total_Amount]),J1165)</f>
        <v>413.07299999999998</v>
      </c>
      <c r="L1165">
        <f>IF(H1165="",MEDIAN(SalesTbl[Discount]),H1165)</f>
        <v>0.1</v>
      </c>
      <c r="M1165">
        <f>IF(G1165="",MEDIAN(SalesTbl[Unit_Price]),G1165)</f>
        <v>458.97</v>
      </c>
      <c r="N1165">
        <f>IF(F1165="",MEDIAN(SalesTbl[Quantity]),F1165)</f>
        <v>1</v>
      </c>
    </row>
    <row r="1166" spans="1:14" x14ac:dyDescent="0.3">
      <c r="A1166" t="s">
        <v>2990</v>
      </c>
      <c r="B1166" s="2">
        <v>45506</v>
      </c>
      <c r="C1166" t="s">
        <v>1452</v>
      </c>
      <c r="D1166" t="s">
        <v>1634</v>
      </c>
      <c r="E1166" t="s">
        <v>1779</v>
      </c>
      <c r="F1166">
        <v>2</v>
      </c>
      <c r="G1166">
        <v>536.61</v>
      </c>
      <c r="H1166">
        <v>0.14000000000000001</v>
      </c>
      <c r="I1166" t="s">
        <v>1824</v>
      </c>
      <c r="J1166">
        <v>922.9692</v>
      </c>
      <c r="K1166">
        <f>IF(J1166="",MEDIAN(SalesTbl[Total_Amount]),J1166)</f>
        <v>922.9692</v>
      </c>
      <c r="L1166">
        <f>IF(H1166="",MEDIAN(SalesTbl[Discount]),H1166)</f>
        <v>0.14000000000000001</v>
      </c>
      <c r="M1166">
        <f>IF(G1166="",MEDIAN(SalesTbl[Unit_Price]),G1166)</f>
        <v>536.61</v>
      </c>
      <c r="N1166">
        <f>IF(F1166="",MEDIAN(SalesTbl[Quantity]),F1166)</f>
        <v>2</v>
      </c>
    </row>
    <row r="1167" spans="1:14" x14ac:dyDescent="0.3">
      <c r="A1167" t="s">
        <v>2991</v>
      </c>
      <c r="B1167" s="2">
        <v>45251</v>
      </c>
      <c r="C1167" t="s">
        <v>779</v>
      </c>
      <c r="D1167" t="s">
        <v>1664</v>
      </c>
      <c r="E1167" t="s">
        <v>1752</v>
      </c>
      <c r="F1167">
        <v>3</v>
      </c>
      <c r="G1167">
        <v>130.41</v>
      </c>
      <c r="H1167">
        <v>0.14000000000000001</v>
      </c>
      <c r="I1167" t="s">
        <v>1826</v>
      </c>
      <c r="J1167">
        <v>336.45780000000002</v>
      </c>
      <c r="K1167">
        <f>IF(J1167="",MEDIAN(SalesTbl[Total_Amount]),J1167)</f>
        <v>336.45780000000002</v>
      </c>
      <c r="L1167">
        <f>IF(H1167="",MEDIAN(SalesTbl[Discount]),H1167)</f>
        <v>0.14000000000000001</v>
      </c>
      <c r="M1167">
        <f>IF(G1167="",MEDIAN(SalesTbl[Unit_Price]),G1167)</f>
        <v>130.41</v>
      </c>
      <c r="N1167">
        <f>IF(F1167="",MEDIAN(SalesTbl[Quantity]),F1167)</f>
        <v>3</v>
      </c>
    </row>
    <row r="1168" spans="1:14" x14ac:dyDescent="0.3">
      <c r="A1168" t="s">
        <v>2992</v>
      </c>
      <c r="B1168" s="2">
        <v>45722</v>
      </c>
      <c r="C1168" t="s">
        <v>1518</v>
      </c>
      <c r="D1168" t="s">
        <v>1730</v>
      </c>
      <c r="E1168" t="s">
        <v>1810</v>
      </c>
      <c r="F1168">
        <v>3</v>
      </c>
      <c r="G1168">
        <v>482.2</v>
      </c>
      <c r="H1168">
        <v>0.23</v>
      </c>
      <c r="I1168" t="s">
        <v>1829</v>
      </c>
      <c r="J1168">
        <v>1113.8820000000001</v>
      </c>
      <c r="K1168">
        <f>IF(J1168="",MEDIAN(SalesTbl[Total_Amount]),J1168)</f>
        <v>1113.8820000000001</v>
      </c>
      <c r="L1168">
        <f>IF(H1168="",MEDIAN(SalesTbl[Discount]),H1168)</f>
        <v>0.23</v>
      </c>
      <c r="M1168">
        <f>IF(G1168="",MEDIAN(SalesTbl[Unit_Price]),G1168)</f>
        <v>482.2</v>
      </c>
      <c r="N1168">
        <f>IF(F1168="",MEDIAN(SalesTbl[Quantity]),F1168)</f>
        <v>3</v>
      </c>
    </row>
    <row r="1169" spans="1:14" x14ac:dyDescent="0.3">
      <c r="A1169" t="s">
        <v>2993</v>
      </c>
      <c r="B1169" s="2">
        <v>45689</v>
      </c>
      <c r="C1169" t="s">
        <v>224</v>
      </c>
      <c r="D1169" t="s">
        <v>1674</v>
      </c>
      <c r="E1169" t="s">
        <v>1773</v>
      </c>
      <c r="F1169">
        <v>4</v>
      </c>
      <c r="G1169">
        <v>688.86</v>
      </c>
      <c r="H1169">
        <v>0.02</v>
      </c>
      <c r="I1169" t="s">
        <v>1829</v>
      </c>
      <c r="J1169">
        <v>2700.3312000000001</v>
      </c>
      <c r="K1169">
        <f>IF(J1169="",MEDIAN(SalesTbl[Total_Amount]),J1169)</f>
        <v>2700.3312000000001</v>
      </c>
      <c r="L1169">
        <f>IF(H1169="",MEDIAN(SalesTbl[Discount]),H1169)</f>
        <v>0.02</v>
      </c>
      <c r="M1169">
        <f>IF(G1169="",MEDIAN(SalesTbl[Unit_Price]),G1169)</f>
        <v>688.86</v>
      </c>
      <c r="N1169">
        <f>IF(F1169="",MEDIAN(SalesTbl[Quantity]),F1169)</f>
        <v>4</v>
      </c>
    </row>
    <row r="1170" spans="1:14" x14ac:dyDescent="0.3">
      <c r="A1170" t="s">
        <v>2994</v>
      </c>
      <c r="B1170" s="2">
        <v>45346</v>
      </c>
      <c r="C1170" t="s">
        <v>743</v>
      </c>
      <c r="D1170" t="s">
        <v>1572</v>
      </c>
      <c r="E1170" t="s">
        <v>1752</v>
      </c>
      <c r="F1170">
        <v>1</v>
      </c>
      <c r="G1170">
        <v>145.47999999999999</v>
      </c>
      <c r="H1170">
        <v>0.1</v>
      </c>
      <c r="I1170" t="s">
        <v>1829</v>
      </c>
      <c r="J1170">
        <v>130.93199999999999</v>
      </c>
      <c r="K1170">
        <f>IF(J1170="",MEDIAN(SalesTbl[Total_Amount]),J1170)</f>
        <v>130.93199999999999</v>
      </c>
      <c r="L1170">
        <f>IF(H1170="",MEDIAN(SalesTbl[Discount]),H1170)</f>
        <v>0.1</v>
      </c>
      <c r="M1170">
        <f>IF(G1170="",MEDIAN(SalesTbl[Unit_Price]),G1170)</f>
        <v>145.47999999999999</v>
      </c>
      <c r="N1170">
        <f>IF(F1170="",MEDIAN(SalesTbl[Quantity]),F1170)</f>
        <v>1</v>
      </c>
    </row>
    <row r="1171" spans="1:14" x14ac:dyDescent="0.3">
      <c r="A1171" t="s">
        <v>2995</v>
      </c>
      <c r="B1171" s="2">
        <v>45549</v>
      </c>
      <c r="C1171" t="s">
        <v>687</v>
      </c>
      <c r="D1171" t="s">
        <v>1610</v>
      </c>
      <c r="E1171" t="s">
        <v>1792</v>
      </c>
      <c r="F1171">
        <v>4</v>
      </c>
      <c r="G1171">
        <v>862.25</v>
      </c>
      <c r="H1171">
        <v>0.28000000000000003</v>
      </c>
      <c r="I1171" t="s">
        <v>1826</v>
      </c>
      <c r="J1171">
        <v>2483.2800000000002</v>
      </c>
      <c r="K1171">
        <f>IF(J1171="",MEDIAN(SalesTbl[Total_Amount]),J1171)</f>
        <v>2483.2800000000002</v>
      </c>
      <c r="L1171">
        <f>IF(H1171="",MEDIAN(SalesTbl[Discount]),H1171)</f>
        <v>0.28000000000000003</v>
      </c>
      <c r="M1171">
        <f>IF(G1171="",MEDIAN(SalesTbl[Unit_Price]),G1171)</f>
        <v>862.25</v>
      </c>
      <c r="N1171">
        <f>IF(F1171="",MEDIAN(SalesTbl[Quantity]),F1171)</f>
        <v>4</v>
      </c>
    </row>
    <row r="1172" spans="1:14" x14ac:dyDescent="0.3">
      <c r="A1172" t="s">
        <v>2996</v>
      </c>
      <c r="B1172" s="2">
        <v>45900</v>
      </c>
      <c r="C1172" t="s">
        <v>1077</v>
      </c>
      <c r="D1172" t="s">
        <v>1546</v>
      </c>
      <c r="E1172" t="s">
        <v>1799</v>
      </c>
      <c r="F1172">
        <v>4</v>
      </c>
      <c r="G1172">
        <v>146.12</v>
      </c>
      <c r="H1172">
        <v>0.12</v>
      </c>
      <c r="I1172" t="s">
        <v>1829</v>
      </c>
      <c r="J1172">
        <v>514.3424</v>
      </c>
      <c r="K1172">
        <f>IF(J1172="",MEDIAN(SalesTbl[Total_Amount]),J1172)</f>
        <v>514.3424</v>
      </c>
      <c r="L1172">
        <f>IF(H1172="",MEDIAN(SalesTbl[Discount]),H1172)</f>
        <v>0.12</v>
      </c>
      <c r="M1172">
        <f>IF(G1172="",MEDIAN(SalesTbl[Unit_Price]),G1172)</f>
        <v>146.12</v>
      </c>
      <c r="N1172">
        <f>IF(F1172="",MEDIAN(SalesTbl[Quantity]),F1172)</f>
        <v>4</v>
      </c>
    </row>
    <row r="1173" spans="1:14" x14ac:dyDescent="0.3">
      <c r="A1173" t="s">
        <v>2997</v>
      </c>
      <c r="B1173" s="2">
        <v>45308</v>
      </c>
      <c r="C1173" t="s">
        <v>202</v>
      </c>
      <c r="D1173" t="s">
        <v>1736</v>
      </c>
      <c r="E1173" t="s">
        <v>1789</v>
      </c>
      <c r="F1173">
        <v>2</v>
      </c>
      <c r="G1173">
        <v>886.67</v>
      </c>
      <c r="H1173">
        <v>0.24</v>
      </c>
      <c r="I1173" t="s">
        <v>1826</v>
      </c>
      <c r="J1173">
        <v>1347.7384</v>
      </c>
      <c r="K1173">
        <f>IF(J1173="",MEDIAN(SalesTbl[Total_Amount]),J1173)</f>
        <v>1347.7384</v>
      </c>
      <c r="L1173">
        <f>IF(H1173="",MEDIAN(SalesTbl[Discount]),H1173)</f>
        <v>0.24</v>
      </c>
      <c r="M1173">
        <f>IF(G1173="",MEDIAN(SalesTbl[Unit_Price]),G1173)</f>
        <v>886.67</v>
      </c>
      <c r="N1173">
        <f>IF(F1173="",MEDIAN(SalesTbl[Quantity]),F1173)</f>
        <v>2</v>
      </c>
    </row>
    <row r="1174" spans="1:14" x14ac:dyDescent="0.3">
      <c r="A1174" t="s">
        <v>2998</v>
      </c>
      <c r="B1174" s="2">
        <v>45336</v>
      </c>
      <c r="C1174" t="s">
        <v>85</v>
      </c>
      <c r="D1174" t="s">
        <v>1572</v>
      </c>
      <c r="E1174" t="s">
        <v>1786</v>
      </c>
      <c r="F1174">
        <v>1</v>
      </c>
      <c r="G1174">
        <v>437.65</v>
      </c>
      <c r="H1174">
        <v>0.02</v>
      </c>
      <c r="I1174" t="s">
        <v>1826</v>
      </c>
      <c r="J1174">
        <v>428.89699999999999</v>
      </c>
      <c r="K1174">
        <f>IF(J1174="",MEDIAN(SalesTbl[Total_Amount]),J1174)</f>
        <v>428.89699999999999</v>
      </c>
      <c r="L1174">
        <f>IF(H1174="",MEDIAN(SalesTbl[Discount]),H1174)</f>
        <v>0.02</v>
      </c>
      <c r="M1174">
        <f>IF(G1174="",MEDIAN(SalesTbl[Unit_Price]),G1174)</f>
        <v>437.65</v>
      </c>
      <c r="N1174">
        <f>IF(F1174="",MEDIAN(SalesTbl[Quantity]),F1174)</f>
        <v>1</v>
      </c>
    </row>
    <row r="1175" spans="1:14" x14ac:dyDescent="0.3">
      <c r="A1175" t="s">
        <v>2999</v>
      </c>
      <c r="B1175" s="2">
        <v>45213</v>
      </c>
      <c r="C1175" t="s">
        <v>899</v>
      </c>
      <c r="D1175" t="s">
        <v>1620</v>
      </c>
      <c r="E1175" t="s">
        <v>1797</v>
      </c>
      <c r="F1175">
        <v>2</v>
      </c>
      <c r="G1175">
        <v>208.09</v>
      </c>
      <c r="H1175">
        <v>0.27</v>
      </c>
      <c r="I1175" t="s">
        <v>1824</v>
      </c>
      <c r="J1175">
        <v>303.81139999999999</v>
      </c>
      <c r="K1175">
        <f>IF(J1175="",MEDIAN(SalesTbl[Total_Amount]),J1175)</f>
        <v>303.81139999999999</v>
      </c>
      <c r="L1175">
        <f>IF(H1175="",MEDIAN(SalesTbl[Discount]),H1175)</f>
        <v>0.27</v>
      </c>
      <c r="M1175">
        <f>IF(G1175="",MEDIAN(SalesTbl[Unit_Price]),G1175)</f>
        <v>208.09</v>
      </c>
      <c r="N1175">
        <f>IF(F1175="",MEDIAN(SalesTbl[Quantity]),F1175)</f>
        <v>2</v>
      </c>
    </row>
    <row r="1176" spans="1:14" x14ac:dyDescent="0.3">
      <c r="A1176" t="s">
        <v>3000</v>
      </c>
      <c r="B1176" s="2">
        <v>45742</v>
      </c>
      <c r="C1176" t="s">
        <v>1437</v>
      </c>
      <c r="D1176" t="s">
        <v>1734</v>
      </c>
      <c r="E1176" t="s">
        <v>1807</v>
      </c>
      <c r="F1176">
        <v>4</v>
      </c>
      <c r="G1176">
        <v>825.78</v>
      </c>
      <c r="H1176">
        <v>0.02</v>
      </c>
      <c r="I1176" t="s">
        <v>1824</v>
      </c>
      <c r="J1176">
        <v>3237.0576000000001</v>
      </c>
      <c r="K1176">
        <f>IF(J1176="",MEDIAN(SalesTbl[Total_Amount]),J1176)</f>
        <v>3237.0576000000001</v>
      </c>
      <c r="L1176">
        <f>IF(H1176="",MEDIAN(SalesTbl[Discount]),H1176)</f>
        <v>0.02</v>
      </c>
      <c r="M1176">
        <f>IF(G1176="",MEDIAN(SalesTbl[Unit_Price]),G1176)</f>
        <v>825.78</v>
      </c>
      <c r="N1176">
        <f>IF(F1176="",MEDIAN(SalesTbl[Quantity]),F1176)</f>
        <v>4</v>
      </c>
    </row>
    <row r="1177" spans="1:14" x14ac:dyDescent="0.3">
      <c r="A1177" t="s">
        <v>3001</v>
      </c>
      <c r="B1177" s="2">
        <v>45932</v>
      </c>
      <c r="C1177" t="s">
        <v>85</v>
      </c>
      <c r="D1177" t="s">
        <v>1740</v>
      </c>
      <c r="E1177" t="s">
        <v>1752</v>
      </c>
      <c r="F1177">
        <v>3</v>
      </c>
      <c r="G1177">
        <v>330.98</v>
      </c>
      <c r="H1177">
        <v>0.11</v>
      </c>
      <c r="I1177" t="s">
        <v>1824</v>
      </c>
      <c r="J1177">
        <v>883.71660000000008</v>
      </c>
      <c r="K1177">
        <f>IF(J1177="",MEDIAN(SalesTbl[Total_Amount]),J1177)</f>
        <v>883.71660000000008</v>
      </c>
      <c r="L1177">
        <f>IF(H1177="",MEDIAN(SalesTbl[Discount]),H1177)</f>
        <v>0.11</v>
      </c>
      <c r="M1177">
        <f>IF(G1177="",MEDIAN(SalesTbl[Unit_Price]),G1177)</f>
        <v>330.98</v>
      </c>
      <c r="N1177">
        <f>IF(F1177="",MEDIAN(SalesTbl[Quantity]),F1177)</f>
        <v>3</v>
      </c>
    </row>
    <row r="1178" spans="1:14" x14ac:dyDescent="0.3">
      <c r="A1178" t="s">
        <v>3002</v>
      </c>
      <c r="B1178" s="2">
        <v>45462</v>
      </c>
      <c r="C1178" t="s">
        <v>1029</v>
      </c>
      <c r="D1178" t="s">
        <v>1694</v>
      </c>
      <c r="E1178" t="s">
        <v>1766</v>
      </c>
      <c r="F1178">
        <v>1</v>
      </c>
      <c r="G1178">
        <v>24.13</v>
      </c>
      <c r="H1178">
        <v>0</v>
      </c>
      <c r="I1178" t="s">
        <v>1824</v>
      </c>
      <c r="J1178">
        <v>24.13</v>
      </c>
      <c r="K1178">
        <f>IF(J1178="",MEDIAN(SalesTbl[Total_Amount]),J1178)</f>
        <v>24.13</v>
      </c>
      <c r="L1178">
        <f>IF(H1178="",MEDIAN(SalesTbl[Discount]),H1178)</f>
        <v>0</v>
      </c>
      <c r="M1178">
        <f>IF(G1178="",MEDIAN(SalesTbl[Unit_Price]),G1178)</f>
        <v>24.13</v>
      </c>
      <c r="N1178">
        <f>IF(F1178="",MEDIAN(SalesTbl[Quantity]),F1178)</f>
        <v>1</v>
      </c>
    </row>
    <row r="1179" spans="1:14" x14ac:dyDescent="0.3">
      <c r="A1179" t="s">
        <v>3003</v>
      </c>
      <c r="B1179" s="2">
        <v>45568</v>
      </c>
      <c r="C1179" t="s">
        <v>863</v>
      </c>
      <c r="D1179" t="s">
        <v>1640</v>
      </c>
      <c r="E1179" t="s">
        <v>1799</v>
      </c>
      <c r="F1179">
        <v>1</v>
      </c>
      <c r="G1179">
        <v>588.53</v>
      </c>
      <c r="H1179">
        <v>0.1</v>
      </c>
      <c r="I1179" t="s">
        <v>1824</v>
      </c>
      <c r="J1179">
        <v>529.67700000000002</v>
      </c>
      <c r="K1179">
        <f>IF(J1179="",MEDIAN(SalesTbl[Total_Amount]),J1179)</f>
        <v>529.67700000000002</v>
      </c>
      <c r="L1179">
        <f>IF(H1179="",MEDIAN(SalesTbl[Discount]),H1179)</f>
        <v>0.1</v>
      </c>
      <c r="M1179">
        <f>IF(G1179="",MEDIAN(SalesTbl[Unit_Price]),G1179)</f>
        <v>588.53</v>
      </c>
      <c r="N1179">
        <f>IF(F1179="",MEDIAN(SalesTbl[Quantity]),F1179)</f>
        <v>1</v>
      </c>
    </row>
    <row r="1180" spans="1:14" x14ac:dyDescent="0.3">
      <c r="A1180" t="s">
        <v>3004</v>
      </c>
      <c r="B1180" s="2">
        <v>45397</v>
      </c>
      <c r="C1180" t="s">
        <v>402</v>
      </c>
      <c r="D1180" t="s">
        <v>1668</v>
      </c>
      <c r="E1180" t="s">
        <v>1801</v>
      </c>
      <c r="F1180">
        <v>1</v>
      </c>
      <c r="G1180">
        <v>145.96</v>
      </c>
      <c r="H1180">
        <v>0.3</v>
      </c>
      <c r="I1180" t="s">
        <v>1824</v>
      </c>
      <c r="J1180">
        <v>102.172</v>
      </c>
      <c r="K1180">
        <f>IF(J1180="",MEDIAN(SalesTbl[Total_Amount]),J1180)</f>
        <v>102.172</v>
      </c>
      <c r="L1180">
        <f>IF(H1180="",MEDIAN(SalesTbl[Discount]),H1180)</f>
        <v>0.3</v>
      </c>
      <c r="M1180">
        <f>IF(G1180="",MEDIAN(SalesTbl[Unit_Price]),G1180)</f>
        <v>145.96</v>
      </c>
      <c r="N1180">
        <f>IF(F1180="",MEDIAN(SalesTbl[Quantity]),F1180)</f>
        <v>1</v>
      </c>
    </row>
    <row r="1181" spans="1:14" x14ac:dyDescent="0.3">
      <c r="A1181" t="s">
        <v>3005</v>
      </c>
      <c r="B1181" s="2">
        <v>45569</v>
      </c>
      <c r="C1181" t="s">
        <v>559</v>
      </c>
      <c r="D1181" t="s">
        <v>1676</v>
      </c>
      <c r="E1181" t="s">
        <v>1792</v>
      </c>
      <c r="F1181">
        <v>3</v>
      </c>
      <c r="G1181">
        <v>773.86</v>
      </c>
      <c r="H1181">
        <v>0.22</v>
      </c>
      <c r="I1181" t="s">
        <v>1824</v>
      </c>
      <c r="J1181">
        <v>1810.8324</v>
      </c>
      <c r="K1181">
        <f>IF(J1181="",MEDIAN(SalesTbl[Total_Amount]),J1181)</f>
        <v>1810.8324</v>
      </c>
      <c r="L1181">
        <f>IF(H1181="",MEDIAN(SalesTbl[Discount]),H1181)</f>
        <v>0.22</v>
      </c>
      <c r="M1181">
        <f>IF(G1181="",MEDIAN(SalesTbl[Unit_Price]),G1181)</f>
        <v>773.86</v>
      </c>
      <c r="N1181">
        <f>IF(F1181="",MEDIAN(SalesTbl[Quantity]),F1181)</f>
        <v>3</v>
      </c>
    </row>
    <row r="1182" spans="1:14" x14ac:dyDescent="0.3">
      <c r="A1182" t="s">
        <v>3006</v>
      </c>
      <c r="B1182" s="2">
        <v>45353</v>
      </c>
      <c r="C1182" t="s">
        <v>878</v>
      </c>
      <c r="D1182" t="s">
        <v>1712</v>
      </c>
      <c r="E1182" t="s">
        <v>1776</v>
      </c>
      <c r="F1182">
        <v>4</v>
      </c>
      <c r="G1182">
        <v>389.22</v>
      </c>
      <c r="H1182">
        <v>0.18</v>
      </c>
      <c r="I1182" t="s">
        <v>1824</v>
      </c>
      <c r="J1182">
        <v>1276.6415999999999</v>
      </c>
      <c r="K1182">
        <f>IF(J1182="",MEDIAN(SalesTbl[Total_Amount]),J1182)</f>
        <v>1276.6415999999999</v>
      </c>
      <c r="L1182">
        <f>IF(H1182="",MEDIAN(SalesTbl[Discount]),H1182)</f>
        <v>0.18</v>
      </c>
      <c r="M1182">
        <f>IF(G1182="",MEDIAN(SalesTbl[Unit_Price]),G1182)</f>
        <v>389.22</v>
      </c>
      <c r="N1182">
        <f>IF(F1182="",MEDIAN(SalesTbl[Quantity]),F1182)</f>
        <v>4</v>
      </c>
    </row>
    <row r="1183" spans="1:14" x14ac:dyDescent="0.3">
      <c r="A1183" t="s">
        <v>3007</v>
      </c>
      <c r="B1183" s="2">
        <v>45343</v>
      </c>
      <c r="C1183" t="s">
        <v>211</v>
      </c>
      <c r="D1183" t="s">
        <v>1676</v>
      </c>
      <c r="E1183" t="s">
        <v>1801</v>
      </c>
      <c r="F1183">
        <v>3</v>
      </c>
      <c r="G1183">
        <v>543.44000000000005</v>
      </c>
      <c r="H1183">
        <v>0.13</v>
      </c>
      <c r="I1183" t="s">
        <v>1826</v>
      </c>
      <c r="J1183">
        <v>1418.3784000000001</v>
      </c>
      <c r="K1183">
        <f>IF(J1183="",MEDIAN(SalesTbl[Total_Amount]),J1183)</f>
        <v>1418.3784000000001</v>
      </c>
      <c r="L1183">
        <f>IF(H1183="",MEDIAN(SalesTbl[Discount]),H1183)</f>
        <v>0.13</v>
      </c>
      <c r="M1183">
        <f>IF(G1183="",MEDIAN(SalesTbl[Unit_Price]),G1183)</f>
        <v>543.44000000000005</v>
      </c>
      <c r="N1183">
        <f>IF(F1183="",MEDIAN(SalesTbl[Quantity]),F1183)</f>
        <v>3</v>
      </c>
    </row>
    <row r="1184" spans="1:14" x14ac:dyDescent="0.3">
      <c r="A1184" t="s">
        <v>3008</v>
      </c>
      <c r="B1184" s="2">
        <v>45321</v>
      </c>
      <c r="C1184" t="s">
        <v>1400</v>
      </c>
      <c r="D1184" t="s">
        <v>1572</v>
      </c>
      <c r="E1184" t="s">
        <v>1769</v>
      </c>
      <c r="F1184">
        <v>4</v>
      </c>
      <c r="G1184">
        <v>676.14</v>
      </c>
      <c r="H1184">
        <v>0.11</v>
      </c>
      <c r="I1184" t="s">
        <v>1829</v>
      </c>
      <c r="J1184">
        <v>2407.0583999999999</v>
      </c>
      <c r="K1184">
        <f>IF(J1184="",MEDIAN(SalesTbl[Total_Amount]),J1184)</f>
        <v>2407.0583999999999</v>
      </c>
      <c r="L1184">
        <f>IF(H1184="",MEDIAN(SalesTbl[Discount]),H1184)</f>
        <v>0.11</v>
      </c>
      <c r="M1184">
        <f>IF(G1184="",MEDIAN(SalesTbl[Unit_Price]),G1184)</f>
        <v>676.14</v>
      </c>
      <c r="N1184">
        <f>IF(F1184="",MEDIAN(SalesTbl[Quantity]),F1184)</f>
        <v>4</v>
      </c>
    </row>
    <row r="1185" spans="1:14" x14ac:dyDescent="0.3">
      <c r="A1185" t="s">
        <v>3009</v>
      </c>
      <c r="B1185" s="2">
        <v>45650</v>
      </c>
      <c r="C1185" t="s">
        <v>1417</v>
      </c>
      <c r="D1185" t="s">
        <v>1570</v>
      </c>
      <c r="E1185" t="s">
        <v>1794</v>
      </c>
      <c r="F1185">
        <v>1</v>
      </c>
      <c r="G1185">
        <v>470.18</v>
      </c>
      <c r="H1185">
        <v>0.19</v>
      </c>
      <c r="I1185" t="s">
        <v>1826</v>
      </c>
      <c r="J1185">
        <v>380.84580000000011</v>
      </c>
      <c r="K1185">
        <f>IF(J1185="",MEDIAN(SalesTbl[Total_Amount]),J1185)</f>
        <v>380.84580000000011</v>
      </c>
      <c r="L1185">
        <f>IF(H1185="",MEDIAN(SalesTbl[Discount]),H1185)</f>
        <v>0.19</v>
      </c>
      <c r="M1185">
        <f>IF(G1185="",MEDIAN(SalesTbl[Unit_Price]),G1185)</f>
        <v>470.18</v>
      </c>
      <c r="N1185">
        <f>IF(F1185="",MEDIAN(SalesTbl[Quantity]),F1185)</f>
        <v>1</v>
      </c>
    </row>
    <row r="1186" spans="1:14" x14ac:dyDescent="0.3">
      <c r="A1186" t="s">
        <v>3010</v>
      </c>
      <c r="B1186" s="2">
        <v>45811</v>
      </c>
      <c r="C1186" t="s">
        <v>727</v>
      </c>
      <c r="D1186" t="s">
        <v>1680</v>
      </c>
      <c r="E1186" t="s">
        <v>1792</v>
      </c>
      <c r="F1186">
        <v>1</v>
      </c>
      <c r="G1186">
        <v>891.79</v>
      </c>
      <c r="H1186">
        <v>0.03</v>
      </c>
      <c r="I1186" t="s">
        <v>1824</v>
      </c>
      <c r="J1186">
        <v>865.03629999999998</v>
      </c>
      <c r="K1186">
        <f>IF(J1186="",MEDIAN(SalesTbl[Total_Amount]),J1186)</f>
        <v>865.03629999999998</v>
      </c>
      <c r="L1186">
        <f>IF(H1186="",MEDIAN(SalesTbl[Discount]),H1186)</f>
        <v>0.03</v>
      </c>
      <c r="M1186">
        <f>IF(G1186="",MEDIAN(SalesTbl[Unit_Price]),G1186)</f>
        <v>891.79</v>
      </c>
      <c r="N1186">
        <f>IF(F1186="",MEDIAN(SalesTbl[Quantity]),F1186)</f>
        <v>1</v>
      </c>
    </row>
    <row r="1187" spans="1:14" x14ac:dyDescent="0.3">
      <c r="A1187" t="s">
        <v>3011</v>
      </c>
      <c r="B1187" s="2">
        <v>45505</v>
      </c>
      <c r="C1187" t="s">
        <v>1304</v>
      </c>
      <c r="D1187" t="s">
        <v>1726</v>
      </c>
      <c r="E1187" t="s">
        <v>1807</v>
      </c>
      <c r="F1187">
        <v>2</v>
      </c>
      <c r="G1187">
        <v>433.07</v>
      </c>
      <c r="H1187">
        <v>0.25</v>
      </c>
      <c r="I1187" t="s">
        <v>1829</v>
      </c>
      <c r="J1187">
        <v>649.60500000000002</v>
      </c>
      <c r="K1187">
        <f>IF(J1187="",MEDIAN(SalesTbl[Total_Amount]),J1187)</f>
        <v>649.60500000000002</v>
      </c>
      <c r="L1187">
        <f>IF(H1187="",MEDIAN(SalesTbl[Discount]),H1187)</f>
        <v>0.25</v>
      </c>
      <c r="M1187">
        <f>IF(G1187="",MEDIAN(SalesTbl[Unit_Price]),G1187)</f>
        <v>433.07</v>
      </c>
      <c r="N1187">
        <f>IF(F1187="",MEDIAN(SalesTbl[Quantity]),F1187)</f>
        <v>2</v>
      </c>
    </row>
    <row r="1188" spans="1:14" x14ac:dyDescent="0.3">
      <c r="A1188" t="s">
        <v>3012</v>
      </c>
      <c r="B1188" s="2">
        <v>45897</v>
      </c>
      <c r="C1188" t="s">
        <v>314</v>
      </c>
      <c r="D1188" t="s">
        <v>1680</v>
      </c>
      <c r="E1188" t="s">
        <v>1813</v>
      </c>
      <c r="F1188">
        <v>3</v>
      </c>
      <c r="G1188">
        <v>626.71</v>
      </c>
      <c r="H1188">
        <v>7.0000000000000007E-2</v>
      </c>
      <c r="I1188" t="s">
        <v>1829</v>
      </c>
      <c r="J1188">
        <v>1748.5209</v>
      </c>
      <c r="K1188">
        <f>IF(J1188="",MEDIAN(SalesTbl[Total_Amount]),J1188)</f>
        <v>1748.5209</v>
      </c>
      <c r="L1188">
        <f>IF(H1188="",MEDIAN(SalesTbl[Discount]),H1188)</f>
        <v>7.0000000000000007E-2</v>
      </c>
      <c r="M1188">
        <f>IF(G1188="",MEDIAN(SalesTbl[Unit_Price]),G1188)</f>
        <v>626.71</v>
      </c>
      <c r="N1188">
        <f>IF(F1188="",MEDIAN(SalesTbl[Quantity]),F1188)</f>
        <v>3</v>
      </c>
    </row>
    <row r="1189" spans="1:14" x14ac:dyDescent="0.3">
      <c r="A1189" t="s">
        <v>3013</v>
      </c>
      <c r="B1189" s="2">
        <v>45602</v>
      </c>
      <c r="C1189" t="s">
        <v>1160</v>
      </c>
      <c r="D1189" t="s">
        <v>1576</v>
      </c>
      <c r="E1189" t="s">
        <v>1807</v>
      </c>
      <c r="F1189">
        <v>4</v>
      </c>
      <c r="G1189">
        <v>839.74</v>
      </c>
      <c r="H1189">
        <v>0.13</v>
      </c>
      <c r="I1189" t="s">
        <v>1826</v>
      </c>
      <c r="J1189">
        <v>2922.2952</v>
      </c>
      <c r="K1189">
        <f>IF(J1189="",MEDIAN(SalesTbl[Total_Amount]),J1189)</f>
        <v>2922.2952</v>
      </c>
      <c r="L1189">
        <f>IF(H1189="",MEDIAN(SalesTbl[Discount]),H1189)</f>
        <v>0.13</v>
      </c>
      <c r="M1189">
        <f>IF(G1189="",MEDIAN(SalesTbl[Unit_Price]),G1189)</f>
        <v>839.74</v>
      </c>
      <c r="N1189">
        <f>IF(F1189="",MEDIAN(SalesTbl[Quantity]),F1189)</f>
        <v>4</v>
      </c>
    </row>
    <row r="1190" spans="1:14" x14ac:dyDescent="0.3">
      <c r="A1190" t="s">
        <v>3014</v>
      </c>
      <c r="B1190" s="2">
        <v>45530</v>
      </c>
      <c r="C1190" t="s">
        <v>681</v>
      </c>
      <c r="D1190" t="s">
        <v>1706</v>
      </c>
      <c r="E1190" t="s">
        <v>1813</v>
      </c>
      <c r="F1190">
        <v>2</v>
      </c>
      <c r="G1190">
        <v>60.53</v>
      </c>
      <c r="H1190">
        <v>0.18</v>
      </c>
      <c r="I1190" t="s">
        <v>1824</v>
      </c>
      <c r="J1190">
        <v>99.269200000000012</v>
      </c>
      <c r="K1190">
        <f>IF(J1190="",MEDIAN(SalesTbl[Total_Amount]),J1190)</f>
        <v>99.269200000000012</v>
      </c>
      <c r="L1190">
        <f>IF(H1190="",MEDIAN(SalesTbl[Discount]),H1190)</f>
        <v>0.18</v>
      </c>
      <c r="M1190">
        <f>IF(G1190="",MEDIAN(SalesTbl[Unit_Price]),G1190)</f>
        <v>60.53</v>
      </c>
      <c r="N1190">
        <f>IF(F1190="",MEDIAN(SalesTbl[Quantity]),F1190)</f>
        <v>2</v>
      </c>
    </row>
    <row r="1191" spans="1:14" x14ac:dyDescent="0.3">
      <c r="A1191" t="s">
        <v>3015</v>
      </c>
      <c r="B1191" s="2">
        <v>45729</v>
      </c>
      <c r="C1191" t="s">
        <v>1417</v>
      </c>
      <c r="D1191" t="s">
        <v>1592</v>
      </c>
      <c r="E1191" t="s">
        <v>1804</v>
      </c>
      <c r="F1191">
        <v>4</v>
      </c>
      <c r="G1191">
        <v>300.12</v>
      </c>
      <c r="H1191">
        <v>0.05</v>
      </c>
      <c r="I1191" t="s">
        <v>1826</v>
      </c>
      <c r="J1191">
        <v>1140.4559999999999</v>
      </c>
      <c r="K1191">
        <f>IF(J1191="",MEDIAN(SalesTbl[Total_Amount]),J1191)</f>
        <v>1140.4559999999999</v>
      </c>
      <c r="L1191">
        <f>IF(H1191="",MEDIAN(SalesTbl[Discount]),H1191)</f>
        <v>0.05</v>
      </c>
      <c r="M1191">
        <f>IF(G1191="",MEDIAN(SalesTbl[Unit_Price]),G1191)</f>
        <v>300.12</v>
      </c>
      <c r="N1191">
        <f>IF(F1191="",MEDIAN(SalesTbl[Quantity]),F1191)</f>
        <v>4</v>
      </c>
    </row>
    <row r="1192" spans="1:14" x14ac:dyDescent="0.3">
      <c r="A1192" t="s">
        <v>3016</v>
      </c>
      <c r="B1192" s="2">
        <v>45468</v>
      </c>
      <c r="C1192" t="s">
        <v>1371</v>
      </c>
      <c r="D1192" t="s">
        <v>1598</v>
      </c>
      <c r="E1192" t="s">
        <v>1752</v>
      </c>
      <c r="F1192">
        <v>2</v>
      </c>
      <c r="G1192">
        <v>596.84</v>
      </c>
      <c r="H1192">
        <v>0.01</v>
      </c>
      <c r="I1192" t="s">
        <v>1826</v>
      </c>
      <c r="J1192">
        <v>1181.7431999999999</v>
      </c>
      <c r="K1192">
        <f>IF(J1192="",MEDIAN(SalesTbl[Total_Amount]),J1192)</f>
        <v>1181.7431999999999</v>
      </c>
      <c r="L1192">
        <f>IF(H1192="",MEDIAN(SalesTbl[Discount]),H1192)</f>
        <v>0.01</v>
      </c>
      <c r="M1192">
        <f>IF(G1192="",MEDIAN(SalesTbl[Unit_Price]),G1192)</f>
        <v>596.84</v>
      </c>
      <c r="N1192">
        <f>IF(F1192="",MEDIAN(SalesTbl[Quantity]),F1192)</f>
        <v>2</v>
      </c>
    </row>
    <row r="1193" spans="1:14" x14ac:dyDescent="0.3">
      <c r="A1193" t="s">
        <v>3017</v>
      </c>
      <c r="B1193" s="2">
        <v>45936</v>
      </c>
      <c r="C1193" t="s">
        <v>857</v>
      </c>
      <c r="D1193" t="s">
        <v>1674</v>
      </c>
      <c r="E1193" t="s">
        <v>1776</v>
      </c>
      <c r="F1193">
        <v>3</v>
      </c>
      <c r="G1193">
        <v>195.89</v>
      </c>
      <c r="H1193">
        <v>0.16</v>
      </c>
      <c r="I1193" t="s">
        <v>1826</v>
      </c>
      <c r="J1193">
        <v>493.64280000000002</v>
      </c>
      <c r="K1193">
        <f>IF(J1193="",MEDIAN(SalesTbl[Total_Amount]),J1193)</f>
        <v>493.64280000000002</v>
      </c>
      <c r="L1193">
        <f>IF(H1193="",MEDIAN(SalesTbl[Discount]),H1193)</f>
        <v>0.16</v>
      </c>
      <c r="M1193">
        <f>IF(G1193="",MEDIAN(SalesTbl[Unit_Price]),G1193)</f>
        <v>195.89</v>
      </c>
      <c r="N1193">
        <f>IF(F1193="",MEDIAN(SalesTbl[Quantity]),F1193)</f>
        <v>3</v>
      </c>
    </row>
    <row r="1194" spans="1:14" x14ac:dyDescent="0.3">
      <c r="A1194" t="s">
        <v>3018</v>
      </c>
      <c r="B1194" s="2">
        <v>45622</v>
      </c>
      <c r="C1194" t="s">
        <v>110</v>
      </c>
      <c r="D1194" t="s">
        <v>1560</v>
      </c>
      <c r="E1194" t="s">
        <v>1789</v>
      </c>
      <c r="F1194">
        <v>4</v>
      </c>
      <c r="G1194">
        <v>614.76</v>
      </c>
      <c r="H1194">
        <v>0.16</v>
      </c>
      <c r="I1194" t="s">
        <v>1824</v>
      </c>
      <c r="J1194">
        <v>2065.5936000000002</v>
      </c>
      <c r="K1194">
        <f>IF(J1194="",MEDIAN(SalesTbl[Total_Amount]),J1194)</f>
        <v>2065.5936000000002</v>
      </c>
      <c r="L1194">
        <f>IF(H1194="",MEDIAN(SalesTbl[Discount]),H1194)</f>
        <v>0.16</v>
      </c>
      <c r="M1194">
        <f>IF(G1194="",MEDIAN(SalesTbl[Unit_Price]),G1194)</f>
        <v>614.76</v>
      </c>
      <c r="N1194">
        <f>IF(F1194="",MEDIAN(SalesTbl[Quantity]),F1194)</f>
        <v>4</v>
      </c>
    </row>
    <row r="1195" spans="1:14" x14ac:dyDescent="0.3">
      <c r="A1195" t="s">
        <v>3019</v>
      </c>
      <c r="B1195" s="2">
        <v>45705</v>
      </c>
      <c r="C1195" t="s">
        <v>827</v>
      </c>
      <c r="D1195" t="s">
        <v>1682</v>
      </c>
      <c r="E1195" t="s">
        <v>1757</v>
      </c>
      <c r="F1195">
        <v>4</v>
      </c>
      <c r="G1195">
        <v>921.84</v>
      </c>
      <c r="H1195">
        <v>0.04</v>
      </c>
      <c r="I1195" t="s">
        <v>1824</v>
      </c>
      <c r="J1195">
        <v>3539.8656000000001</v>
      </c>
      <c r="K1195">
        <f>IF(J1195="",MEDIAN(SalesTbl[Total_Amount]),J1195)</f>
        <v>3539.8656000000001</v>
      </c>
      <c r="L1195">
        <f>IF(H1195="",MEDIAN(SalesTbl[Discount]),H1195)</f>
        <v>0.04</v>
      </c>
      <c r="M1195">
        <f>IF(G1195="",MEDIAN(SalesTbl[Unit_Price]),G1195)</f>
        <v>921.84</v>
      </c>
      <c r="N1195">
        <f>IF(F1195="",MEDIAN(SalesTbl[Quantity]),F1195)</f>
        <v>4</v>
      </c>
    </row>
    <row r="1196" spans="1:14" x14ac:dyDescent="0.3">
      <c r="A1196" t="s">
        <v>3020</v>
      </c>
      <c r="B1196" s="2">
        <v>45250</v>
      </c>
      <c r="C1196" t="s">
        <v>1148</v>
      </c>
      <c r="D1196" t="s">
        <v>1555</v>
      </c>
      <c r="E1196" t="s">
        <v>1752</v>
      </c>
      <c r="F1196">
        <v>4</v>
      </c>
      <c r="G1196">
        <v>477.83</v>
      </c>
      <c r="H1196">
        <v>0.05</v>
      </c>
      <c r="I1196" t="s">
        <v>1829</v>
      </c>
      <c r="J1196">
        <v>1815.7539999999999</v>
      </c>
      <c r="K1196">
        <f>IF(J1196="",MEDIAN(SalesTbl[Total_Amount]),J1196)</f>
        <v>1815.7539999999999</v>
      </c>
      <c r="L1196">
        <f>IF(H1196="",MEDIAN(SalesTbl[Discount]),H1196)</f>
        <v>0.05</v>
      </c>
      <c r="M1196">
        <f>IF(G1196="",MEDIAN(SalesTbl[Unit_Price]),G1196)</f>
        <v>477.83</v>
      </c>
      <c r="N1196">
        <f>IF(F1196="",MEDIAN(SalesTbl[Quantity]),F1196)</f>
        <v>4</v>
      </c>
    </row>
    <row r="1197" spans="1:14" x14ac:dyDescent="0.3">
      <c r="A1197" t="s">
        <v>3021</v>
      </c>
      <c r="B1197" s="2">
        <v>45684</v>
      </c>
      <c r="C1197" t="s">
        <v>1510</v>
      </c>
      <c r="D1197" t="s">
        <v>1632</v>
      </c>
      <c r="E1197" t="s">
        <v>1794</v>
      </c>
      <c r="F1197">
        <v>3</v>
      </c>
      <c r="G1197">
        <v>605.83000000000004</v>
      </c>
      <c r="H1197">
        <v>0.28000000000000003</v>
      </c>
      <c r="I1197" t="s">
        <v>1829</v>
      </c>
      <c r="J1197">
        <v>1308.5927999999999</v>
      </c>
      <c r="K1197">
        <f>IF(J1197="",MEDIAN(SalesTbl[Total_Amount]),J1197)</f>
        <v>1308.5927999999999</v>
      </c>
      <c r="L1197">
        <f>IF(H1197="",MEDIAN(SalesTbl[Discount]),H1197)</f>
        <v>0.28000000000000003</v>
      </c>
      <c r="M1197">
        <f>IF(G1197="",MEDIAN(SalesTbl[Unit_Price]),G1197)</f>
        <v>605.83000000000004</v>
      </c>
      <c r="N1197">
        <f>IF(F1197="",MEDIAN(SalesTbl[Quantity]),F1197)</f>
        <v>3</v>
      </c>
    </row>
    <row r="1198" spans="1:14" x14ac:dyDescent="0.3">
      <c r="A1198" t="s">
        <v>3022</v>
      </c>
      <c r="B1198" s="2">
        <v>45395</v>
      </c>
      <c r="C1198" t="s">
        <v>963</v>
      </c>
      <c r="D1198" t="s">
        <v>1634</v>
      </c>
      <c r="E1198" t="s">
        <v>1766</v>
      </c>
      <c r="F1198">
        <v>2</v>
      </c>
      <c r="G1198">
        <v>521.44000000000005</v>
      </c>
      <c r="H1198">
        <v>0.25</v>
      </c>
      <c r="I1198" t="s">
        <v>1829</v>
      </c>
      <c r="J1198">
        <v>782.16000000000008</v>
      </c>
      <c r="K1198">
        <f>IF(J1198="",MEDIAN(SalesTbl[Total_Amount]),J1198)</f>
        <v>782.16000000000008</v>
      </c>
      <c r="L1198">
        <f>IF(H1198="",MEDIAN(SalesTbl[Discount]),H1198)</f>
        <v>0.25</v>
      </c>
      <c r="M1198">
        <f>IF(G1198="",MEDIAN(SalesTbl[Unit_Price]),G1198)</f>
        <v>521.44000000000005</v>
      </c>
      <c r="N1198">
        <f>IF(F1198="",MEDIAN(SalesTbl[Quantity]),F1198)</f>
        <v>2</v>
      </c>
    </row>
    <row r="1199" spans="1:14" x14ac:dyDescent="0.3">
      <c r="A1199" t="s">
        <v>3023</v>
      </c>
      <c r="B1199" s="2">
        <v>45382</v>
      </c>
      <c r="C1199" t="s">
        <v>1044</v>
      </c>
      <c r="D1199" t="s">
        <v>1549</v>
      </c>
      <c r="E1199" t="s">
        <v>1782</v>
      </c>
      <c r="F1199">
        <v>1</v>
      </c>
      <c r="G1199">
        <v>213.74</v>
      </c>
      <c r="H1199">
        <v>7.0000000000000007E-2</v>
      </c>
      <c r="I1199" t="s">
        <v>1829</v>
      </c>
      <c r="J1199">
        <v>198.7782</v>
      </c>
      <c r="K1199">
        <f>IF(J1199="",MEDIAN(SalesTbl[Total_Amount]),J1199)</f>
        <v>198.7782</v>
      </c>
      <c r="L1199">
        <f>IF(H1199="",MEDIAN(SalesTbl[Discount]),H1199)</f>
        <v>7.0000000000000007E-2</v>
      </c>
      <c r="M1199">
        <f>IF(G1199="",MEDIAN(SalesTbl[Unit_Price]),G1199)</f>
        <v>213.74</v>
      </c>
      <c r="N1199">
        <f>IF(F1199="",MEDIAN(SalesTbl[Quantity]),F1199)</f>
        <v>1</v>
      </c>
    </row>
    <row r="1200" spans="1:14" x14ac:dyDescent="0.3">
      <c r="A1200" t="s">
        <v>3024</v>
      </c>
      <c r="B1200" s="2">
        <v>45919</v>
      </c>
      <c r="C1200" t="s">
        <v>347</v>
      </c>
      <c r="D1200" t="s">
        <v>1562</v>
      </c>
      <c r="E1200" t="s">
        <v>1797</v>
      </c>
      <c r="F1200">
        <v>2</v>
      </c>
      <c r="G1200">
        <v>194.09</v>
      </c>
      <c r="H1200">
        <v>0.18</v>
      </c>
      <c r="I1200" t="s">
        <v>1826</v>
      </c>
      <c r="J1200">
        <v>318.30759999999998</v>
      </c>
      <c r="K1200">
        <f>IF(J1200="",MEDIAN(SalesTbl[Total_Amount]),J1200)</f>
        <v>318.30759999999998</v>
      </c>
      <c r="L1200">
        <f>IF(H1200="",MEDIAN(SalesTbl[Discount]),H1200)</f>
        <v>0.18</v>
      </c>
      <c r="M1200">
        <f>IF(G1200="",MEDIAN(SalesTbl[Unit_Price]),G1200)</f>
        <v>194.09</v>
      </c>
      <c r="N1200">
        <f>IF(F1200="",MEDIAN(SalesTbl[Quantity]),F1200)</f>
        <v>2</v>
      </c>
    </row>
    <row r="1201" spans="1:14" x14ac:dyDescent="0.3">
      <c r="A1201" t="s">
        <v>3025</v>
      </c>
      <c r="B1201" s="2">
        <v>45453</v>
      </c>
      <c r="C1201" t="s">
        <v>1449</v>
      </c>
      <c r="D1201" t="s">
        <v>1724</v>
      </c>
      <c r="E1201" t="s">
        <v>1766</v>
      </c>
      <c r="F1201">
        <v>2</v>
      </c>
      <c r="G1201">
        <v>403.91</v>
      </c>
      <c r="H1201">
        <v>7.0000000000000007E-2</v>
      </c>
      <c r="I1201" t="s">
        <v>1824</v>
      </c>
      <c r="J1201">
        <v>751.27260000000001</v>
      </c>
      <c r="K1201">
        <f>IF(J1201="",MEDIAN(SalesTbl[Total_Amount]),J1201)</f>
        <v>751.27260000000001</v>
      </c>
      <c r="L1201">
        <f>IF(H1201="",MEDIAN(SalesTbl[Discount]),H1201)</f>
        <v>7.0000000000000007E-2</v>
      </c>
      <c r="M1201">
        <f>IF(G1201="",MEDIAN(SalesTbl[Unit_Price]),G1201)</f>
        <v>403.91</v>
      </c>
      <c r="N1201">
        <f>IF(F1201="",MEDIAN(SalesTbl[Quantity]),F1201)</f>
        <v>2</v>
      </c>
    </row>
    <row r="1202" spans="1:14" x14ac:dyDescent="0.3">
      <c r="A1202" t="s">
        <v>3026</v>
      </c>
      <c r="B1202" s="2">
        <v>45313</v>
      </c>
      <c r="C1202" t="s">
        <v>1328</v>
      </c>
      <c r="D1202" t="s">
        <v>1694</v>
      </c>
      <c r="E1202" t="s">
        <v>1799</v>
      </c>
      <c r="F1202">
        <v>2</v>
      </c>
      <c r="G1202">
        <v>720.15</v>
      </c>
      <c r="H1202">
        <v>0.22</v>
      </c>
      <c r="I1202" t="s">
        <v>1829</v>
      </c>
      <c r="J1202">
        <v>1123.434</v>
      </c>
      <c r="K1202">
        <f>IF(J1202="",MEDIAN(SalesTbl[Total_Amount]),J1202)</f>
        <v>1123.434</v>
      </c>
      <c r="L1202">
        <f>IF(H1202="",MEDIAN(SalesTbl[Discount]),H1202)</f>
        <v>0.22</v>
      </c>
      <c r="M1202">
        <f>IF(G1202="",MEDIAN(SalesTbl[Unit_Price]),G1202)</f>
        <v>720.15</v>
      </c>
      <c r="N1202">
        <f>IF(F1202="",MEDIAN(SalesTbl[Quantity]),F1202)</f>
        <v>2</v>
      </c>
    </row>
    <row r="1203" spans="1:14" x14ac:dyDescent="0.3">
      <c r="A1203" t="s">
        <v>3027</v>
      </c>
      <c r="B1203" s="2">
        <v>45377</v>
      </c>
      <c r="C1203" t="s">
        <v>360</v>
      </c>
      <c r="D1203" t="s">
        <v>1738</v>
      </c>
      <c r="E1203" t="s">
        <v>1776</v>
      </c>
      <c r="F1203">
        <v>1</v>
      </c>
      <c r="G1203">
        <v>779.84</v>
      </c>
      <c r="H1203">
        <v>0.28999999999999998</v>
      </c>
      <c r="I1203" t="s">
        <v>1826</v>
      </c>
      <c r="J1203">
        <v>553.68640000000005</v>
      </c>
      <c r="K1203">
        <f>IF(J1203="",MEDIAN(SalesTbl[Total_Amount]),J1203)</f>
        <v>553.68640000000005</v>
      </c>
      <c r="L1203">
        <f>IF(H1203="",MEDIAN(SalesTbl[Discount]),H1203)</f>
        <v>0.28999999999999998</v>
      </c>
      <c r="M1203">
        <f>IF(G1203="",MEDIAN(SalesTbl[Unit_Price]),G1203)</f>
        <v>779.84</v>
      </c>
      <c r="N1203">
        <f>IF(F1203="",MEDIAN(SalesTbl[Quantity]),F1203)</f>
        <v>1</v>
      </c>
    </row>
    <row r="1204" spans="1:14" x14ac:dyDescent="0.3">
      <c r="A1204" t="s">
        <v>3028</v>
      </c>
      <c r="B1204" s="2">
        <v>45371</v>
      </c>
      <c r="C1204" t="s">
        <v>842</v>
      </c>
      <c r="D1204" t="s">
        <v>1740</v>
      </c>
      <c r="E1204" t="s">
        <v>1769</v>
      </c>
      <c r="F1204">
        <v>2</v>
      </c>
      <c r="G1204">
        <v>649.89</v>
      </c>
      <c r="H1204">
        <v>0.17</v>
      </c>
      <c r="I1204" t="s">
        <v>1829</v>
      </c>
      <c r="J1204">
        <v>1078.8173999999999</v>
      </c>
      <c r="K1204">
        <f>IF(J1204="",MEDIAN(SalesTbl[Total_Amount]),J1204)</f>
        <v>1078.8173999999999</v>
      </c>
      <c r="L1204">
        <f>IF(H1204="",MEDIAN(SalesTbl[Discount]),H1204)</f>
        <v>0.17</v>
      </c>
      <c r="M1204">
        <f>IF(G1204="",MEDIAN(SalesTbl[Unit_Price]),G1204)</f>
        <v>649.89</v>
      </c>
      <c r="N1204">
        <f>IF(F1204="",MEDIAN(SalesTbl[Quantity]),F1204)</f>
        <v>2</v>
      </c>
    </row>
    <row r="1205" spans="1:14" x14ac:dyDescent="0.3">
      <c r="A1205" t="s">
        <v>3029</v>
      </c>
      <c r="B1205" s="2">
        <v>45797</v>
      </c>
      <c r="C1205" t="s">
        <v>1181</v>
      </c>
      <c r="D1205" t="s">
        <v>1654</v>
      </c>
      <c r="E1205" t="s">
        <v>1776</v>
      </c>
      <c r="F1205">
        <v>1</v>
      </c>
      <c r="G1205">
        <v>952.73</v>
      </c>
      <c r="H1205">
        <v>0.17</v>
      </c>
      <c r="I1205" t="s">
        <v>1824</v>
      </c>
      <c r="J1205">
        <v>790.76589999999999</v>
      </c>
      <c r="K1205">
        <f>IF(J1205="",MEDIAN(SalesTbl[Total_Amount]),J1205)</f>
        <v>790.76589999999999</v>
      </c>
      <c r="L1205">
        <f>IF(H1205="",MEDIAN(SalesTbl[Discount]),H1205)</f>
        <v>0.17</v>
      </c>
      <c r="M1205">
        <f>IF(G1205="",MEDIAN(SalesTbl[Unit_Price]),G1205)</f>
        <v>952.73</v>
      </c>
      <c r="N1205">
        <f>IF(F1205="",MEDIAN(SalesTbl[Quantity]),F1205)</f>
        <v>1</v>
      </c>
    </row>
    <row r="1206" spans="1:14" x14ac:dyDescent="0.3">
      <c r="A1206" t="s">
        <v>3030</v>
      </c>
      <c r="B1206" s="2">
        <v>45575</v>
      </c>
      <c r="C1206" t="s">
        <v>1074</v>
      </c>
      <c r="D1206" t="s">
        <v>1746</v>
      </c>
      <c r="E1206" t="s">
        <v>1804</v>
      </c>
      <c r="F1206">
        <v>4</v>
      </c>
      <c r="G1206">
        <v>820.78</v>
      </c>
      <c r="H1206">
        <v>0.25</v>
      </c>
      <c r="I1206" t="s">
        <v>1824</v>
      </c>
      <c r="J1206">
        <v>2462.34</v>
      </c>
      <c r="K1206">
        <f>IF(J1206="",MEDIAN(SalesTbl[Total_Amount]),J1206)</f>
        <v>2462.34</v>
      </c>
      <c r="L1206">
        <f>IF(H1206="",MEDIAN(SalesTbl[Discount]),H1206)</f>
        <v>0.25</v>
      </c>
      <c r="M1206">
        <f>IF(G1206="",MEDIAN(SalesTbl[Unit_Price]),G1206)</f>
        <v>820.78</v>
      </c>
      <c r="N1206">
        <f>IF(F1206="",MEDIAN(SalesTbl[Quantity]),F1206)</f>
        <v>4</v>
      </c>
    </row>
    <row r="1207" spans="1:14" x14ac:dyDescent="0.3">
      <c r="A1207" t="s">
        <v>3031</v>
      </c>
      <c r="B1207" s="2">
        <v>45566</v>
      </c>
      <c r="C1207" t="s">
        <v>1246</v>
      </c>
      <c r="D1207" t="s">
        <v>1624</v>
      </c>
      <c r="E1207" t="s">
        <v>1766</v>
      </c>
      <c r="F1207">
        <v>4</v>
      </c>
      <c r="G1207">
        <v>247.55</v>
      </c>
      <c r="H1207">
        <v>0.05</v>
      </c>
      <c r="I1207" t="s">
        <v>1824</v>
      </c>
      <c r="J1207">
        <v>940.69</v>
      </c>
      <c r="K1207">
        <f>IF(J1207="",MEDIAN(SalesTbl[Total_Amount]),J1207)</f>
        <v>940.69</v>
      </c>
      <c r="L1207">
        <f>IF(H1207="",MEDIAN(SalesTbl[Discount]),H1207)</f>
        <v>0.05</v>
      </c>
      <c r="M1207">
        <f>IF(G1207="",MEDIAN(SalesTbl[Unit_Price]),G1207)</f>
        <v>247.55</v>
      </c>
      <c r="N1207">
        <f>IF(F1207="",MEDIAN(SalesTbl[Quantity]),F1207)</f>
        <v>4</v>
      </c>
    </row>
    <row r="1208" spans="1:14" x14ac:dyDescent="0.3">
      <c r="A1208" t="s">
        <v>3032</v>
      </c>
      <c r="B1208" s="2">
        <v>45252</v>
      </c>
      <c r="C1208" t="s">
        <v>752</v>
      </c>
      <c r="D1208" t="s">
        <v>1682</v>
      </c>
      <c r="E1208" t="s">
        <v>1792</v>
      </c>
      <c r="F1208">
        <v>4</v>
      </c>
      <c r="G1208">
        <v>645.71</v>
      </c>
      <c r="H1208">
        <v>0.1</v>
      </c>
      <c r="I1208" t="s">
        <v>1826</v>
      </c>
      <c r="J1208">
        <v>2324.556</v>
      </c>
      <c r="K1208">
        <f>IF(J1208="",MEDIAN(SalesTbl[Total_Amount]),J1208)</f>
        <v>2324.556</v>
      </c>
      <c r="L1208">
        <f>IF(H1208="",MEDIAN(SalesTbl[Discount]),H1208)</f>
        <v>0.1</v>
      </c>
      <c r="M1208">
        <f>IF(G1208="",MEDIAN(SalesTbl[Unit_Price]),G1208)</f>
        <v>645.71</v>
      </c>
      <c r="N1208">
        <f>IF(F1208="",MEDIAN(SalesTbl[Quantity]),F1208)</f>
        <v>4</v>
      </c>
    </row>
    <row r="1209" spans="1:14" x14ac:dyDescent="0.3">
      <c r="A1209" t="s">
        <v>3033</v>
      </c>
      <c r="B1209" s="2">
        <v>45693</v>
      </c>
      <c r="C1209" t="s">
        <v>1104</v>
      </c>
      <c r="D1209" t="s">
        <v>1664</v>
      </c>
      <c r="E1209" t="s">
        <v>1810</v>
      </c>
      <c r="F1209">
        <v>3</v>
      </c>
      <c r="G1209">
        <v>658.33</v>
      </c>
      <c r="H1209">
        <v>0.12</v>
      </c>
      <c r="I1209" t="s">
        <v>1829</v>
      </c>
      <c r="J1209">
        <v>1737.9911999999999</v>
      </c>
      <c r="K1209">
        <f>IF(J1209="",MEDIAN(SalesTbl[Total_Amount]),J1209)</f>
        <v>1737.9911999999999</v>
      </c>
      <c r="L1209">
        <f>IF(H1209="",MEDIAN(SalesTbl[Discount]),H1209)</f>
        <v>0.12</v>
      </c>
      <c r="M1209">
        <f>IF(G1209="",MEDIAN(SalesTbl[Unit_Price]),G1209)</f>
        <v>658.33</v>
      </c>
      <c r="N1209">
        <f>IF(F1209="",MEDIAN(SalesTbl[Quantity]),F1209)</f>
        <v>3</v>
      </c>
    </row>
    <row r="1210" spans="1:14" x14ac:dyDescent="0.3">
      <c r="A1210" t="s">
        <v>3034</v>
      </c>
      <c r="B1210" s="2">
        <v>45446</v>
      </c>
      <c r="C1210" t="s">
        <v>999</v>
      </c>
      <c r="D1210" t="s">
        <v>1654</v>
      </c>
      <c r="E1210" t="s">
        <v>1757</v>
      </c>
      <c r="F1210">
        <v>3</v>
      </c>
      <c r="G1210">
        <v>841.47</v>
      </c>
      <c r="H1210">
        <v>0.15</v>
      </c>
      <c r="I1210" t="s">
        <v>1829</v>
      </c>
      <c r="J1210">
        <v>2145.7485000000001</v>
      </c>
      <c r="K1210">
        <f>IF(J1210="",MEDIAN(SalesTbl[Total_Amount]),J1210)</f>
        <v>2145.7485000000001</v>
      </c>
      <c r="L1210">
        <f>IF(H1210="",MEDIAN(SalesTbl[Discount]),H1210)</f>
        <v>0.15</v>
      </c>
      <c r="M1210">
        <f>IF(G1210="",MEDIAN(SalesTbl[Unit_Price]),G1210)</f>
        <v>841.47</v>
      </c>
      <c r="N1210">
        <f>IF(F1210="",MEDIAN(SalesTbl[Quantity]),F1210)</f>
        <v>3</v>
      </c>
    </row>
    <row r="1211" spans="1:14" x14ac:dyDescent="0.3">
      <c r="A1211" t="s">
        <v>3035</v>
      </c>
      <c r="B1211" s="2">
        <v>45862</v>
      </c>
      <c r="C1211" t="s">
        <v>205</v>
      </c>
      <c r="D1211" t="s">
        <v>1698</v>
      </c>
      <c r="E1211" t="s">
        <v>1810</v>
      </c>
      <c r="F1211">
        <v>3</v>
      </c>
      <c r="G1211">
        <v>717.22</v>
      </c>
      <c r="H1211">
        <v>0.24</v>
      </c>
      <c r="I1211" t="s">
        <v>1826</v>
      </c>
      <c r="J1211">
        <v>1635.2616</v>
      </c>
      <c r="K1211">
        <f>IF(J1211="",MEDIAN(SalesTbl[Total_Amount]),J1211)</f>
        <v>1635.2616</v>
      </c>
      <c r="L1211">
        <f>IF(H1211="",MEDIAN(SalesTbl[Discount]),H1211)</f>
        <v>0.24</v>
      </c>
      <c r="M1211">
        <f>IF(G1211="",MEDIAN(SalesTbl[Unit_Price]),G1211)</f>
        <v>717.22</v>
      </c>
      <c r="N1211">
        <f>IF(F1211="",MEDIAN(SalesTbl[Quantity]),F1211)</f>
        <v>3</v>
      </c>
    </row>
    <row r="1212" spans="1:14" x14ac:dyDescent="0.3">
      <c r="A1212" t="s">
        <v>3036</v>
      </c>
      <c r="B1212" s="2">
        <v>45530</v>
      </c>
      <c r="C1212" t="s">
        <v>295</v>
      </c>
      <c r="D1212" t="s">
        <v>1562</v>
      </c>
      <c r="E1212" t="s">
        <v>1801</v>
      </c>
      <c r="F1212">
        <v>1</v>
      </c>
      <c r="G1212">
        <v>43.58</v>
      </c>
      <c r="H1212">
        <v>0.01</v>
      </c>
      <c r="I1212" t="s">
        <v>1829</v>
      </c>
      <c r="J1212">
        <v>43.144199999999998</v>
      </c>
      <c r="K1212">
        <f>IF(J1212="",MEDIAN(SalesTbl[Total_Amount]),J1212)</f>
        <v>43.144199999999998</v>
      </c>
      <c r="L1212">
        <f>IF(H1212="",MEDIAN(SalesTbl[Discount]),H1212)</f>
        <v>0.01</v>
      </c>
      <c r="M1212">
        <f>IF(G1212="",MEDIAN(SalesTbl[Unit_Price]),G1212)</f>
        <v>43.58</v>
      </c>
      <c r="N1212">
        <f>IF(F1212="",MEDIAN(SalesTbl[Quantity]),F1212)</f>
        <v>1</v>
      </c>
    </row>
    <row r="1213" spans="1:14" x14ac:dyDescent="0.3">
      <c r="A1213" t="s">
        <v>3037</v>
      </c>
      <c r="B1213" s="2">
        <v>45558</v>
      </c>
      <c r="C1213" t="s">
        <v>71</v>
      </c>
      <c r="D1213" t="s">
        <v>1570</v>
      </c>
      <c r="E1213" t="s">
        <v>1773</v>
      </c>
      <c r="F1213">
        <v>3</v>
      </c>
      <c r="G1213">
        <v>596</v>
      </c>
      <c r="H1213">
        <v>0.28000000000000003</v>
      </c>
      <c r="I1213" t="s">
        <v>1829</v>
      </c>
      <c r="J1213">
        <v>1287.3599999999999</v>
      </c>
      <c r="K1213">
        <f>IF(J1213="",MEDIAN(SalesTbl[Total_Amount]),J1213)</f>
        <v>1287.3599999999999</v>
      </c>
      <c r="L1213">
        <f>IF(H1213="",MEDIAN(SalesTbl[Discount]),H1213)</f>
        <v>0.28000000000000003</v>
      </c>
      <c r="M1213">
        <f>IF(G1213="",MEDIAN(SalesTbl[Unit_Price]),G1213)</f>
        <v>596</v>
      </c>
      <c r="N1213">
        <f>IF(F1213="",MEDIAN(SalesTbl[Quantity]),F1213)</f>
        <v>3</v>
      </c>
    </row>
    <row r="1214" spans="1:14" x14ac:dyDescent="0.3">
      <c r="A1214" t="s">
        <v>3038</v>
      </c>
      <c r="B1214" s="2">
        <v>45472</v>
      </c>
      <c r="C1214" t="s">
        <v>1518</v>
      </c>
      <c r="D1214" t="s">
        <v>1696</v>
      </c>
      <c r="E1214" t="s">
        <v>1801</v>
      </c>
      <c r="F1214">
        <v>2</v>
      </c>
      <c r="G1214">
        <v>25.3</v>
      </c>
      <c r="H1214">
        <v>0.21</v>
      </c>
      <c r="I1214" t="s">
        <v>1824</v>
      </c>
      <c r="J1214">
        <v>39.973999999999997</v>
      </c>
      <c r="K1214">
        <f>IF(J1214="",MEDIAN(SalesTbl[Total_Amount]),J1214)</f>
        <v>39.973999999999997</v>
      </c>
      <c r="L1214">
        <f>IF(H1214="",MEDIAN(SalesTbl[Discount]),H1214)</f>
        <v>0.21</v>
      </c>
      <c r="M1214">
        <f>IF(G1214="",MEDIAN(SalesTbl[Unit_Price]),G1214)</f>
        <v>25.3</v>
      </c>
      <c r="N1214">
        <f>IF(F1214="",MEDIAN(SalesTbl[Quantity]),F1214)</f>
        <v>2</v>
      </c>
    </row>
    <row r="1215" spans="1:14" x14ac:dyDescent="0.3">
      <c r="A1215" t="s">
        <v>3039</v>
      </c>
      <c r="B1215" s="2">
        <v>45809</v>
      </c>
      <c r="C1215" t="s">
        <v>797</v>
      </c>
      <c r="D1215" t="s">
        <v>1634</v>
      </c>
      <c r="E1215" t="s">
        <v>1773</v>
      </c>
      <c r="F1215">
        <v>3</v>
      </c>
      <c r="G1215">
        <v>56.17</v>
      </c>
      <c r="H1215">
        <v>0.01</v>
      </c>
      <c r="I1215" t="s">
        <v>1829</v>
      </c>
      <c r="J1215">
        <v>166.82490000000001</v>
      </c>
      <c r="K1215">
        <f>IF(J1215="",MEDIAN(SalesTbl[Total_Amount]),J1215)</f>
        <v>166.82490000000001</v>
      </c>
      <c r="L1215">
        <f>IF(H1215="",MEDIAN(SalesTbl[Discount]),H1215)</f>
        <v>0.01</v>
      </c>
      <c r="M1215">
        <f>IF(G1215="",MEDIAN(SalesTbl[Unit_Price]),G1215)</f>
        <v>56.17</v>
      </c>
      <c r="N1215">
        <f>IF(F1215="",MEDIAN(SalesTbl[Quantity]),F1215)</f>
        <v>3</v>
      </c>
    </row>
    <row r="1216" spans="1:14" x14ac:dyDescent="0.3">
      <c r="A1216" t="s">
        <v>3040</v>
      </c>
      <c r="B1216" s="2">
        <v>45783</v>
      </c>
      <c r="C1216" t="s">
        <v>550</v>
      </c>
      <c r="D1216" t="s">
        <v>1618</v>
      </c>
      <c r="E1216" t="s">
        <v>1797</v>
      </c>
      <c r="F1216">
        <v>2</v>
      </c>
      <c r="G1216">
        <v>873.94</v>
      </c>
      <c r="H1216">
        <v>0.14000000000000001</v>
      </c>
      <c r="I1216" t="s">
        <v>1829</v>
      </c>
      <c r="J1216">
        <v>1503.1768</v>
      </c>
      <c r="K1216">
        <f>IF(J1216="",MEDIAN(SalesTbl[Total_Amount]),J1216)</f>
        <v>1503.1768</v>
      </c>
      <c r="L1216">
        <f>IF(H1216="",MEDIAN(SalesTbl[Discount]),H1216)</f>
        <v>0.14000000000000001</v>
      </c>
      <c r="M1216">
        <f>IF(G1216="",MEDIAN(SalesTbl[Unit_Price]),G1216)</f>
        <v>873.94</v>
      </c>
      <c r="N1216">
        <f>IF(F1216="",MEDIAN(SalesTbl[Quantity]),F1216)</f>
        <v>2</v>
      </c>
    </row>
    <row r="1217" spans="1:14" x14ac:dyDescent="0.3">
      <c r="A1217" t="s">
        <v>3041</v>
      </c>
      <c r="B1217" s="2">
        <v>45849</v>
      </c>
      <c r="C1217" t="s">
        <v>1086</v>
      </c>
      <c r="D1217" t="s">
        <v>1712</v>
      </c>
      <c r="E1217" t="s">
        <v>1757</v>
      </c>
      <c r="F1217">
        <v>4</v>
      </c>
      <c r="G1217">
        <v>740.5</v>
      </c>
      <c r="H1217">
        <v>0.17</v>
      </c>
      <c r="I1217" t="s">
        <v>1826</v>
      </c>
      <c r="J1217">
        <v>2458.46</v>
      </c>
      <c r="K1217">
        <f>IF(J1217="",MEDIAN(SalesTbl[Total_Amount]),J1217)</f>
        <v>2458.46</v>
      </c>
      <c r="L1217">
        <f>IF(H1217="",MEDIAN(SalesTbl[Discount]),H1217)</f>
        <v>0.17</v>
      </c>
      <c r="M1217">
        <f>IF(G1217="",MEDIAN(SalesTbl[Unit_Price]),G1217)</f>
        <v>740.5</v>
      </c>
      <c r="N1217">
        <f>IF(F1217="",MEDIAN(SalesTbl[Quantity]),F1217)</f>
        <v>4</v>
      </c>
    </row>
    <row r="1218" spans="1:14" x14ac:dyDescent="0.3">
      <c r="A1218" t="s">
        <v>3042</v>
      </c>
      <c r="B1218" s="2">
        <v>45281</v>
      </c>
      <c r="C1218" t="s">
        <v>356</v>
      </c>
      <c r="D1218" t="s">
        <v>1555</v>
      </c>
      <c r="E1218" t="s">
        <v>1769</v>
      </c>
      <c r="F1218">
        <v>1</v>
      </c>
      <c r="G1218">
        <v>47.47</v>
      </c>
      <c r="H1218">
        <v>0.28000000000000003</v>
      </c>
      <c r="I1218" t="s">
        <v>1824</v>
      </c>
      <c r="J1218">
        <v>34.178400000000003</v>
      </c>
      <c r="K1218">
        <f>IF(J1218="",MEDIAN(SalesTbl[Total_Amount]),J1218)</f>
        <v>34.178400000000003</v>
      </c>
      <c r="L1218">
        <f>IF(H1218="",MEDIAN(SalesTbl[Discount]),H1218)</f>
        <v>0.28000000000000003</v>
      </c>
      <c r="M1218">
        <f>IF(G1218="",MEDIAN(SalesTbl[Unit_Price]),G1218)</f>
        <v>47.47</v>
      </c>
      <c r="N1218">
        <f>IF(F1218="",MEDIAN(SalesTbl[Quantity]),F1218)</f>
        <v>1</v>
      </c>
    </row>
    <row r="1219" spans="1:14" x14ac:dyDescent="0.3">
      <c r="A1219" t="s">
        <v>3043</v>
      </c>
      <c r="B1219" s="2">
        <v>45322</v>
      </c>
      <c r="C1219" t="s">
        <v>538</v>
      </c>
      <c r="D1219" t="s">
        <v>1660</v>
      </c>
      <c r="E1219" t="s">
        <v>1797</v>
      </c>
      <c r="F1219">
        <v>3</v>
      </c>
      <c r="G1219">
        <v>184.67</v>
      </c>
      <c r="H1219">
        <v>0.03</v>
      </c>
      <c r="I1219" t="s">
        <v>1829</v>
      </c>
      <c r="J1219">
        <v>537.38969999999995</v>
      </c>
      <c r="K1219">
        <f>IF(J1219="",MEDIAN(SalesTbl[Total_Amount]),J1219)</f>
        <v>537.38969999999995</v>
      </c>
      <c r="L1219">
        <f>IF(H1219="",MEDIAN(SalesTbl[Discount]),H1219)</f>
        <v>0.03</v>
      </c>
      <c r="M1219">
        <f>IF(G1219="",MEDIAN(SalesTbl[Unit_Price]),G1219)</f>
        <v>184.67</v>
      </c>
      <c r="N1219">
        <f>IF(F1219="",MEDIAN(SalesTbl[Quantity]),F1219)</f>
        <v>3</v>
      </c>
    </row>
    <row r="1220" spans="1:14" x14ac:dyDescent="0.3">
      <c r="A1220" t="s">
        <v>3044</v>
      </c>
      <c r="B1220" s="2">
        <v>45560</v>
      </c>
      <c r="C1220" t="s">
        <v>211</v>
      </c>
      <c r="D1220" t="s">
        <v>1680</v>
      </c>
      <c r="E1220" t="s">
        <v>1776</v>
      </c>
      <c r="F1220">
        <v>1</v>
      </c>
      <c r="G1220">
        <v>126.92</v>
      </c>
      <c r="H1220">
        <v>0.24</v>
      </c>
      <c r="I1220" t="s">
        <v>1829</v>
      </c>
      <c r="J1220">
        <v>96.459199999999996</v>
      </c>
      <c r="K1220">
        <f>IF(J1220="",MEDIAN(SalesTbl[Total_Amount]),J1220)</f>
        <v>96.459199999999996</v>
      </c>
      <c r="L1220">
        <f>IF(H1220="",MEDIAN(SalesTbl[Discount]),H1220)</f>
        <v>0.24</v>
      </c>
      <c r="M1220">
        <f>IF(G1220="",MEDIAN(SalesTbl[Unit_Price]),G1220)</f>
        <v>126.92</v>
      </c>
      <c r="N1220">
        <f>IF(F1220="",MEDIAN(SalesTbl[Quantity]),F1220)</f>
        <v>1</v>
      </c>
    </row>
    <row r="1221" spans="1:14" x14ac:dyDescent="0.3">
      <c r="A1221" t="s">
        <v>3045</v>
      </c>
      <c r="B1221" s="2">
        <v>45905</v>
      </c>
      <c r="C1221" t="s">
        <v>124</v>
      </c>
      <c r="D1221" t="s">
        <v>1570</v>
      </c>
      <c r="E1221" t="s">
        <v>1757</v>
      </c>
      <c r="F1221">
        <v>4</v>
      </c>
      <c r="G1221">
        <v>972.14</v>
      </c>
      <c r="H1221">
        <v>0.25</v>
      </c>
      <c r="I1221" t="s">
        <v>1824</v>
      </c>
      <c r="J1221">
        <v>2916.42</v>
      </c>
      <c r="K1221">
        <f>IF(J1221="",MEDIAN(SalesTbl[Total_Amount]),J1221)</f>
        <v>2916.42</v>
      </c>
      <c r="L1221">
        <f>IF(H1221="",MEDIAN(SalesTbl[Discount]),H1221)</f>
        <v>0.25</v>
      </c>
      <c r="M1221">
        <f>IF(G1221="",MEDIAN(SalesTbl[Unit_Price]),G1221)</f>
        <v>972.14</v>
      </c>
      <c r="N1221">
        <f>IF(F1221="",MEDIAN(SalesTbl[Quantity]),F1221)</f>
        <v>4</v>
      </c>
    </row>
    <row r="1222" spans="1:14" x14ac:dyDescent="0.3">
      <c r="A1222" t="s">
        <v>3046</v>
      </c>
      <c r="B1222" s="2">
        <v>45531</v>
      </c>
      <c r="C1222" t="s">
        <v>987</v>
      </c>
      <c r="D1222" t="s">
        <v>1549</v>
      </c>
      <c r="E1222" t="s">
        <v>1766</v>
      </c>
      <c r="F1222">
        <v>4</v>
      </c>
      <c r="G1222">
        <v>591.9</v>
      </c>
      <c r="H1222">
        <v>0.2</v>
      </c>
      <c r="I1222" t="s">
        <v>1826</v>
      </c>
      <c r="J1222">
        <v>1894.08</v>
      </c>
      <c r="K1222">
        <f>IF(J1222="",MEDIAN(SalesTbl[Total_Amount]),J1222)</f>
        <v>1894.08</v>
      </c>
      <c r="L1222">
        <f>IF(H1222="",MEDIAN(SalesTbl[Discount]),H1222)</f>
        <v>0.2</v>
      </c>
      <c r="M1222">
        <f>IF(G1222="",MEDIAN(SalesTbl[Unit_Price]),G1222)</f>
        <v>591.9</v>
      </c>
      <c r="N1222">
        <f>IF(F1222="",MEDIAN(SalesTbl[Quantity]),F1222)</f>
        <v>4</v>
      </c>
    </row>
    <row r="1223" spans="1:14" x14ac:dyDescent="0.3">
      <c r="A1223" t="s">
        <v>3047</v>
      </c>
      <c r="B1223" s="2">
        <v>45216</v>
      </c>
      <c r="C1223" t="s">
        <v>52</v>
      </c>
      <c r="D1223" t="s">
        <v>1744</v>
      </c>
      <c r="E1223" t="s">
        <v>1761</v>
      </c>
      <c r="F1223">
        <v>1</v>
      </c>
      <c r="G1223">
        <v>176.84</v>
      </c>
      <c r="H1223">
        <v>0.19</v>
      </c>
      <c r="I1223" t="s">
        <v>1824</v>
      </c>
      <c r="J1223">
        <v>143.24039999999999</v>
      </c>
      <c r="K1223">
        <f>IF(J1223="",MEDIAN(SalesTbl[Total_Amount]),J1223)</f>
        <v>143.24039999999999</v>
      </c>
      <c r="L1223">
        <f>IF(H1223="",MEDIAN(SalesTbl[Discount]),H1223)</f>
        <v>0.19</v>
      </c>
      <c r="M1223">
        <f>IF(G1223="",MEDIAN(SalesTbl[Unit_Price]),G1223)</f>
        <v>176.84</v>
      </c>
      <c r="N1223">
        <f>IF(F1223="",MEDIAN(SalesTbl[Quantity]),F1223)</f>
        <v>1</v>
      </c>
    </row>
    <row r="1224" spans="1:14" x14ac:dyDescent="0.3">
      <c r="A1224" t="s">
        <v>3048</v>
      </c>
      <c r="B1224" s="2">
        <v>45384</v>
      </c>
      <c r="C1224" t="s">
        <v>298</v>
      </c>
      <c r="D1224" t="s">
        <v>1600</v>
      </c>
      <c r="E1224" t="s">
        <v>1752</v>
      </c>
      <c r="F1224">
        <v>2</v>
      </c>
      <c r="G1224">
        <v>614.21</v>
      </c>
      <c r="H1224">
        <v>0.11</v>
      </c>
      <c r="I1224" t="s">
        <v>1826</v>
      </c>
      <c r="J1224">
        <v>1093.2937999999999</v>
      </c>
      <c r="K1224">
        <f>IF(J1224="",MEDIAN(SalesTbl[Total_Amount]),J1224)</f>
        <v>1093.2937999999999</v>
      </c>
      <c r="L1224">
        <f>IF(H1224="",MEDIAN(SalesTbl[Discount]),H1224)</f>
        <v>0.11</v>
      </c>
      <c r="M1224">
        <f>IF(G1224="",MEDIAN(SalesTbl[Unit_Price]),G1224)</f>
        <v>614.21</v>
      </c>
      <c r="N1224">
        <f>IF(F1224="",MEDIAN(SalesTbl[Quantity]),F1224)</f>
        <v>2</v>
      </c>
    </row>
    <row r="1225" spans="1:14" x14ac:dyDescent="0.3">
      <c r="A1225" t="s">
        <v>3049</v>
      </c>
      <c r="B1225" s="2">
        <v>45416</v>
      </c>
      <c r="C1225" t="s">
        <v>535</v>
      </c>
      <c r="D1225" t="s">
        <v>1551</v>
      </c>
      <c r="E1225" t="s">
        <v>1779</v>
      </c>
      <c r="F1225">
        <v>3</v>
      </c>
      <c r="G1225">
        <v>604.66</v>
      </c>
      <c r="H1225">
        <v>0.18</v>
      </c>
      <c r="I1225" t="s">
        <v>1829</v>
      </c>
      <c r="J1225">
        <v>1487.4636</v>
      </c>
      <c r="K1225">
        <f>IF(J1225="",MEDIAN(SalesTbl[Total_Amount]),J1225)</f>
        <v>1487.4636</v>
      </c>
      <c r="L1225">
        <f>IF(H1225="",MEDIAN(SalesTbl[Discount]),H1225)</f>
        <v>0.18</v>
      </c>
      <c r="M1225">
        <f>IF(G1225="",MEDIAN(SalesTbl[Unit_Price]),G1225)</f>
        <v>604.66</v>
      </c>
      <c r="N1225">
        <f>IF(F1225="",MEDIAN(SalesTbl[Quantity]),F1225)</f>
        <v>3</v>
      </c>
    </row>
    <row r="1226" spans="1:14" x14ac:dyDescent="0.3">
      <c r="A1226" t="s">
        <v>3050</v>
      </c>
      <c r="B1226" s="2">
        <v>45880</v>
      </c>
      <c r="C1226" t="s">
        <v>782</v>
      </c>
      <c r="D1226" t="s">
        <v>1549</v>
      </c>
      <c r="E1226" t="s">
        <v>1794</v>
      </c>
      <c r="F1226">
        <v>3</v>
      </c>
      <c r="G1226">
        <v>24.29</v>
      </c>
      <c r="H1226">
        <v>0.12</v>
      </c>
      <c r="I1226" t="s">
        <v>1826</v>
      </c>
      <c r="J1226">
        <v>64.125600000000006</v>
      </c>
      <c r="K1226">
        <f>IF(J1226="",MEDIAN(SalesTbl[Total_Amount]),J1226)</f>
        <v>64.125600000000006</v>
      </c>
      <c r="L1226">
        <f>IF(H1226="",MEDIAN(SalesTbl[Discount]),H1226)</f>
        <v>0.12</v>
      </c>
      <c r="M1226">
        <f>IF(G1226="",MEDIAN(SalesTbl[Unit_Price]),G1226)</f>
        <v>24.29</v>
      </c>
      <c r="N1226">
        <f>IF(F1226="",MEDIAN(SalesTbl[Quantity]),F1226)</f>
        <v>3</v>
      </c>
    </row>
    <row r="1227" spans="1:14" x14ac:dyDescent="0.3">
      <c r="A1227" t="s">
        <v>3051</v>
      </c>
      <c r="B1227" s="2">
        <v>45933</v>
      </c>
      <c r="C1227" t="s">
        <v>708</v>
      </c>
      <c r="D1227" t="s">
        <v>1632</v>
      </c>
      <c r="E1227" t="s">
        <v>1766</v>
      </c>
      <c r="F1227">
        <v>3</v>
      </c>
      <c r="G1227">
        <v>41.97</v>
      </c>
      <c r="H1227">
        <v>0.03</v>
      </c>
      <c r="I1227" t="s">
        <v>1829</v>
      </c>
      <c r="J1227">
        <v>122.1327</v>
      </c>
      <c r="K1227">
        <f>IF(J1227="",MEDIAN(SalesTbl[Total_Amount]),J1227)</f>
        <v>122.1327</v>
      </c>
      <c r="L1227">
        <f>IF(H1227="",MEDIAN(SalesTbl[Discount]),H1227)</f>
        <v>0.03</v>
      </c>
      <c r="M1227">
        <f>IF(G1227="",MEDIAN(SalesTbl[Unit_Price]),G1227)</f>
        <v>41.97</v>
      </c>
      <c r="N1227">
        <f>IF(F1227="",MEDIAN(SalesTbl[Quantity]),F1227)</f>
        <v>3</v>
      </c>
    </row>
    <row r="1228" spans="1:14" x14ac:dyDescent="0.3">
      <c r="A1228" t="s">
        <v>3052</v>
      </c>
      <c r="B1228" s="2">
        <v>45345</v>
      </c>
      <c r="C1228" t="s">
        <v>1017</v>
      </c>
      <c r="D1228" t="s">
        <v>1674</v>
      </c>
      <c r="E1228" t="s">
        <v>1786</v>
      </c>
      <c r="F1228">
        <v>2</v>
      </c>
      <c r="G1228">
        <v>386.09</v>
      </c>
      <c r="H1228">
        <v>0.19</v>
      </c>
      <c r="I1228" t="s">
        <v>1826</v>
      </c>
      <c r="J1228">
        <v>625.46579999999994</v>
      </c>
      <c r="K1228">
        <f>IF(J1228="",MEDIAN(SalesTbl[Total_Amount]),J1228)</f>
        <v>625.46579999999994</v>
      </c>
      <c r="L1228">
        <f>IF(H1228="",MEDIAN(SalesTbl[Discount]),H1228)</f>
        <v>0.19</v>
      </c>
      <c r="M1228">
        <f>IF(G1228="",MEDIAN(SalesTbl[Unit_Price]),G1228)</f>
        <v>386.09</v>
      </c>
      <c r="N1228">
        <f>IF(F1228="",MEDIAN(SalesTbl[Quantity]),F1228)</f>
        <v>2</v>
      </c>
    </row>
    <row r="1229" spans="1:14" x14ac:dyDescent="0.3">
      <c r="A1229" t="s">
        <v>3053</v>
      </c>
      <c r="B1229" s="2">
        <v>45681</v>
      </c>
      <c r="C1229" t="s">
        <v>1269</v>
      </c>
      <c r="D1229" t="s">
        <v>1710</v>
      </c>
      <c r="E1229" t="s">
        <v>1813</v>
      </c>
      <c r="F1229">
        <v>3</v>
      </c>
      <c r="G1229">
        <v>825.33</v>
      </c>
      <c r="H1229">
        <v>0.21</v>
      </c>
      <c r="I1229" t="s">
        <v>1824</v>
      </c>
      <c r="J1229">
        <v>1956.0320999999999</v>
      </c>
      <c r="K1229">
        <f>IF(J1229="",MEDIAN(SalesTbl[Total_Amount]),J1229)</f>
        <v>1956.0320999999999</v>
      </c>
      <c r="L1229">
        <f>IF(H1229="",MEDIAN(SalesTbl[Discount]),H1229)</f>
        <v>0.21</v>
      </c>
      <c r="M1229">
        <f>IF(G1229="",MEDIAN(SalesTbl[Unit_Price]),G1229)</f>
        <v>825.33</v>
      </c>
      <c r="N1229">
        <f>IF(F1229="",MEDIAN(SalesTbl[Quantity]),F1229)</f>
        <v>3</v>
      </c>
    </row>
    <row r="1230" spans="1:14" x14ac:dyDescent="0.3">
      <c r="A1230" t="s">
        <v>3054</v>
      </c>
      <c r="B1230" s="2">
        <v>45785</v>
      </c>
      <c r="C1230" t="s">
        <v>40</v>
      </c>
      <c r="D1230" t="s">
        <v>1712</v>
      </c>
      <c r="E1230" t="s">
        <v>1810</v>
      </c>
      <c r="F1230">
        <v>3</v>
      </c>
      <c r="G1230">
        <v>543.83000000000004</v>
      </c>
      <c r="H1230">
        <v>0.05</v>
      </c>
      <c r="I1230" t="s">
        <v>1824</v>
      </c>
      <c r="J1230">
        <v>1549.9155000000001</v>
      </c>
      <c r="K1230">
        <f>IF(J1230="",MEDIAN(SalesTbl[Total_Amount]),J1230)</f>
        <v>1549.9155000000001</v>
      </c>
      <c r="L1230">
        <f>IF(H1230="",MEDIAN(SalesTbl[Discount]),H1230)</f>
        <v>0.05</v>
      </c>
      <c r="M1230">
        <f>IF(G1230="",MEDIAN(SalesTbl[Unit_Price]),G1230)</f>
        <v>543.83000000000004</v>
      </c>
      <c r="N1230">
        <f>IF(F1230="",MEDIAN(SalesTbl[Quantity]),F1230)</f>
        <v>3</v>
      </c>
    </row>
    <row r="1231" spans="1:14" x14ac:dyDescent="0.3">
      <c r="A1231" t="s">
        <v>3055</v>
      </c>
      <c r="B1231" s="2">
        <v>45823</v>
      </c>
      <c r="C1231" t="s">
        <v>284</v>
      </c>
      <c r="D1231" t="s">
        <v>1576</v>
      </c>
      <c r="E1231" t="s">
        <v>1757</v>
      </c>
      <c r="F1231">
        <v>2</v>
      </c>
      <c r="G1231">
        <v>660.27</v>
      </c>
      <c r="H1231">
        <v>0.01</v>
      </c>
      <c r="I1231" t="s">
        <v>1826</v>
      </c>
      <c r="J1231">
        <v>1307.3345999999999</v>
      </c>
      <c r="K1231">
        <f>IF(J1231="",MEDIAN(SalesTbl[Total_Amount]),J1231)</f>
        <v>1307.3345999999999</v>
      </c>
      <c r="L1231">
        <f>IF(H1231="",MEDIAN(SalesTbl[Discount]),H1231)</f>
        <v>0.01</v>
      </c>
      <c r="M1231">
        <f>IF(G1231="",MEDIAN(SalesTbl[Unit_Price]),G1231)</f>
        <v>660.27</v>
      </c>
      <c r="N1231">
        <f>IF(F1231="",MEDIAN(SalesTbl[Quantity]),F1231)</f>
        <v>2</v>
      </c>
    </row>
    <row r="1232" spans="1:14" x14ac:dyDescent="0.3">
      <c r="A1232" t="s">
        <v>3056</v>
      </c>
      <c r="B1232" s="2">
        <v>45572</v>
      </c>
      <c r="C1232" t="s">
        <v>82</v>
      </c>
      <c r="D1232" t="s">
        <v>1722</v>
      </c>
      <c r="E1232" t="s">
        <v>1776</v>
      </c>
      <c r="F1232">
        <v>2</v>
      </c>
      <c r="G1232">
        <v>152.91</v>
      </c>
      <c r="H1232">
        <v>0.24</v>
      </c>
      <c r="I1232" t="s">
        <v>1826</v>
      </c>
      <c r="J1232">
        <v>232.42320000000001</v>
      </c>
      <c r="K1232">
        <f>IF(J1232="",MEDIAN(SalesTbl[Total_Amount]),J1232)</f>
        <v>232.42320000000001</v>
      </c>
      <c r="L1232">
        <f>IF(H1232="",MEDIAN(SalesTbl[Discount]),H1232)</f>
        <v>0.24</v>
      </c>
      <c r="M1232">
        <f>IF(G1232="",MEDIAN(SalesTbl[Unit_Price]),G1232)</f>
        <v>152.91</v>
      </c>
      <c r="N1232">
        <f>IF(F1232="",MEDIAN(SalesTbl[Quantity]),F1232)</f>
        <v>2</v>
      </c>
    </row>
    <row r="1233" spans="1:14" x14ac:dyDescent="0.3">
      <c r="A1233" t="s">
        <v>3057</v>
      </c>
      <c r="B1233" s="2">
        <v>45259</v>
      </c>
      <c r="C1233" t="s">
        <v>1343</v>
      </c>
      <c r="D1233" t="s">
        <v>1546</v>
      </c>
      <c r="E1233" t="s">
        <v>1794</v>
      </c>
      <c r="F1233">
        <v>2</v>
      </c>
      <c r="G1233">
        <v>237.59</v>
      </c>
      <c r="H1233">
        <v>0.12</v>
      </c>
      <c r="I1233" t="s">
        <v>1824</v>
      </c>
      <c r="J1233">
        <v>418.15839999999997</v>
      </c>
      <c r="K1233">
        <f>IF(J1233="",MEDIAN(SalesTbl[Total_Amount]),J1233)</f>
        <v>418.15839999999997</v>
      </c>
      <c r="L1233">
        <f>IF(H1233="",MEDIAN(SalesTbl[Discount]),H1233)</f>
        <v>0.12</v>
      </c>
      <c r="M1233">
        <f>IF(G1233="",MEDIAN(SalesTbl[Unit_Price]),G1233)</f>
        <v>237.59</v>
      </c>
      <c r="N1233">
        <f>IF(F1233="",MEDIAN(SalesTbl[Quantity]),F1233)</f>
        <v>2</v>
      </c>
    </row>
    <row r="1234" spans="1:14" x14ac:dyDescent="0.3">
      <c r="A1234" t="s">
        <v>3058</v>
      </c>
      <c r="B1234" s="2">
        <v>45740</v>
      </c>
      <c r="C1234" t="s">
        <v>896</v>
      </c>
      <c r="D1234" t="s">
        <v>1598</v>
      </c>
      <c r="E1234" t="s">
        <v>1782</v>
      </c>
      <c r="F1234">
        <v>1</v>
      </c>
      <c r="G1234">
        <v>52.06</v>
      </c>
      <c r="H1234">
        <v>0.27</v>
      </c>
      <c r="I1234" t="s">
        <v>1829</v>
      </c>
      <c r="J1234">
        <v>38.003799999999998</v>
      </c>
      <c r="K1234">
        <f>IF(J1234="",MEDIAN(SalesTbl[Total_Amount]),J1234)</f>
        <v>38.003799999999998</v>
      </c>
      <c r="L1234">
        <f>IF(H1234="",MEDIAN(SalesTbl[Discount]),H1234)</f>
        <v>0.27</v>
      </c>
      <c r="M1234">
        <f>IF(G1234="",MEDIAN(SalesTbl[Unit_Price]),G1234)</f>
        <v>52.06</v>
      </c>
      <c r="N1234">
        <f>IF(F1234="",MEDIAN(SalesTbl[Quantity]),F1234)</f>
        <v>1</v>
      </c>
    </row>
    <row r="1235" spans="1:14" x14ac:dyDescent="0.3">
      <c r="A1235" t="s">
        <v>3059</v>
      </c>
      <c r="B1235" s="2">
        <v>45869</v>
      </c>
      <c r="C1235" t="s">
        <v>881</v>
      </c>
      <c r="D1235" t="s">
        <v>1551</v>
      </c>
      <c r="E1235" t="s">
        <v>1757</v>
      </c>
      <c r="F1235">
        <v>2</v>
      </c>
      <c r="G1235">
        <v>594.63</v>
      </c>
      <c r="H1235">
        <v>0.12</v>
      </c>
      <c r="I1235" t="s">
        <v>1824</v>
      </c>
      <c r="J1235">
        <v>1046.5488</v>
      </c>
      <c r="K1235">
        <f>IF(J1235="",MEDIAN(SalesTbl[Total_Amount]),J1235)</f>
        <v>1046.5488</v>
      </c>
      <c r="L1235">
        <f>IF(H1235="",MEDIAN(SalesTbl[Discount]),H1235)</f>
        <v>0.12</v>
      </c>
      <c r="M1235">
        <f>IF(G1235="",MEDIAN(SalesTbl[Unit_Price]),G1235)</f>
        <v>594.63</v>
      </c>
      <c r="N1235">
        <f>IF(F1235="",MEDIAN(SalesTbl[Quantity]),F1235)</f>
        <v>2</v>
      </c>
    </row>
    <row r="1236" spans="1:14" x14ac:dyDescent="0.3">
      <c r="A1236" t="s">
        <v>3060</v>
      </c>
      <c r="B1236" s="2">
        <v>45526</v>
      </c>
      <c r="C1236" t="s">
        <v>1199</v>
      </c>
      <c r="D1236" t="s">
        <v>1551</v>
      </c>
      <c r="E1236" t="s">
        <v>1752</v>
      </c>
      <c r="F1236">
        <v>3</v>
      </c>
      <c r="G1236">
        <v>476.1</v>
      </c>
      <c r="H1236">
        <v>0.05</v>
      </c>
      <c r="I1236" t="s">
        <v>1829</v>
      </c>
      <c r="J1236">
        <v>1356.885</v>
      </c>
      <c r="K1236">
        <f>IF(J1236="",MEDIAN(SalesTbl[Total_Amount]),J1236)</f>
        <v>1356.885</v>
      </c>
      <c r="L1236">
        <f>IF(H1236="",MEDIAN(SalesTbl[Discount]),H1236)</f>
        <v>0.05</v>
      </c>
      <c r="M1236">
        <f>IF(G1236="",MEDIAN(SalesTbl[Unit_Price]),G1236)</f>
        <v>476.1</v>
      </c>
      <c r="N1236">
        <f>IF(F1236="",MEDIAN(SalesTbl[Quantity]),F1236)</f>
        <v>3</v>
      </c>
    </row>
    <row r="1237" spans="1:14" x14ac:dyDescent="0.3">
      <c r="A1237" t="s">
        <v>3061</v>
      </c>
      <c r="B1237" s="2">
        <v>45489</v>
      </c>
      <c r="C1237" t="s">
        <v>1443</v>
      </c>
      <c r="D1237" t="s">
        <v>1698</v>
      </c>
      <c r="E1237" t="s">
        <v>1794</v>
      </c>
      <c r="F1237">
        <v>1</v>
      </c>
      <c r="G1237">
        <v>979.49</v>
      </c>
      <c r="H1237">
        <v>0.19</v>
      </c>
      <c r="I1237" t="s">
        <v>1829</v>
      </c>
      <c r="J1237">
        <v>793.38690000000008</v>
      </c>
      <c r="K1237">
        <f>IF(J1237="",MEDIAN(SalesTbl[Total_Amount]),J1237)</f>
        <v>793.38690000000008</v>
      </c>
      <c r="L1237">
        <f>IF(H1237="",MEDIAN(SalesTbl[Discount]),H1237)</f>
        <v>0.19</v>
      </c>
      <c r="M1237">
        <f>IF(G1237="",MEDIAN(SalesTbl[Unit_Price]),G1237)</f>
        <v>979.49</v>
      </c>
      <c r="N1237">
        <f>IF(F1237="",MEDIAN(SalesTbl[Quantity]),F1237)</f>
        <v>1</v>
      </c>
    </row>
    <row r="1238" spans="1:14" x14ac:dyDescent="0.3">
      <c r="A1238" t="s">
        <v>3062</v>
      </c>
      <c r="B1238" s="2">
        <v>45908</v>
      </c>
      <c r="C1238" t="s">
        <v>767</v>
      </c>
      <c r="D1238" t="s">
        <v>1582</v>
      </c>
      <c r="E1238" t="s">
        <v>1761</v>
      </c>
      <c r="F1238">
        <v>3</v>
      </c>
      <c r="G1238">
        <v>988.53</v>
      </c>
      <c r="H1238">
        <v>0.3</v>
      </c>
      <c r="I1238" t="s">
        <v>1829</v>
      </c>
      <c r="J1238">
        <v>2075.913</v>
      </c>
      <c r="K1238">
        <f>IF(J1238="",MEDIAN(SalesTbl[Total_Amount]),J1238)</f>
        <v>2075.913</v>
      </c>
      <c r="L1238">
        <f>IF(H1238="",MEDIAN(SalesTbl[Discount]),H1238)</f>
        <v>0.3</v>
      </c>
      <c r="M1238">
        <f>IF(G1238="",MEDIAN(SalesTbl[Unit_Price]),G1238)</f>
        <v>988.53</v>
      </c>
      <c r="N1238">
        <f>IF(F1238="",MEDIAN(SalesTbl[Quantity]),F1238)</f>
        <v>3</v>
      </c>
    </row>
    <row r="1239" spans="1:14" x14ac:dyDescent="0.3">
      <c r="A1239" t="s">
        <v>3063</v>
      </c>
      <c r="B1239" s="2">
        <v>45912</v>
      </c>
      <c r="C1239" t="s">
        <v>458</v>
      </c>
      <c r="D1239" t="s">
        <v>1700</v>
      </c>
      <c r="E1239" t="s">
        <v>1766</v>
      </c>
      <c r="F1239">
        <v>4</v>
      </c>
      <c r="G1239">
        <v>849.29</v>
      </c>
      <c r="H1239">
        <v>0.26</v>
      </c>
      <c r="I1239" t="s">
        <v>1824</v>
      </c>
      <c r="J1239">
        <v>2513.8984</v>
      </c>
      <c r="K1239">
        <f>IF(J1239="",MEDIAN(SalesTbl[Total_Amount]),J1239)</f>
        <v>2513.8984</v>
      </c>
      <c r="L1239">
        <f>IF(H1239="",MEDIAN(SalesTbl[Discount]),H1239)</f>
        <v>0.26</v>
      </c>
      <c r="M1239">
        <f>IF(G1239="",MEDIAN(SalesTbl[Unit_Price]),G1239)</f>
        <v>849.29</v>
      </c>
      <c r="N1239">
        <f>IF(F1239="",MEDIAN(SalesTbl[Quantity]),F1239)</f>
        <v>4</v>
      </c>
    </row>
    <row r="1240" spans="1:14" x14ac:dyDescent="0.3">
      <c r="A1240" t="s">
        <v>3064</v>
      </c>
      <c r="B1240" s="2">
        <v>45771</v>
      </c>
      <c r="C1240" t="s">
        <v>634</v>
      </c>
      <c r="D1240" t="s">
        <v>1670</v>
      </c>
      <c r="E1240" t="s">
        <v>1782</v>
      </c>
      <c r="F1240">
        <v>1</v>
      </c>
      <c r="G1240">
        <v>846.67</v>
      </c>
      <c r="H1240">
        <v>0.1</v>
      </c>
      <c r="I1240" t="s">
        <v>1829</v>
      </c>
      <c r="J1240">
        <v>762.00299999999993</v>
      </c>
      <c r="K1240">
        <f>IF(J1240="",MEDIAN(SalesTbl[Total_Amount]),J1240)</f>
        <v>762.00299999999993</v>
      </c>
      <c r="L1240">
        <f>IF(H1240="",MEDIAN(SalesTbl[Discount]),H1240)</f>
        <v>0.1</v>
      </c>
      <c r="M1240">
        <f>IF(G1240="",MEDIAN(SalesTbl[Unit_Price]),G1240)</f>
        <v>846.67</v>
      </c>
      <c r="N1240">
        <f>IF(F1240="",MEDIAN(SalesTbl[Quantity]),F1240)</f>
        <v>1</v>
      </c>
    </row>
    <row r="1241" spans="1:14" x14ac:dyDescent="0.3">
      <c r="A1241" t="s">
        <v>3065</v>
      </c>
      <c r="B1241" s="2">
        <v>45619</v>
      </c>
      <c r="C1241" t="s">
        <v>304</v>
      </c>
      <c r="D1241" t="s">
        <v>1702</v>
      </c>
      <c r="E1241" t="s">
        <v>1813</v>
      </c>
      <c r="F1241">
        <v>3</v>
      </c>
      <c r="G1241">
        <v>401.87</v>
      </c>
      <c r="H1241">
        <v>0.28999999999999998</v>
      </c>
      <c r="I1241" t="s">
        <v>1829</v>
      </c>
      <c r="J1241">
        <v>855.98310000000004</v>
      </c>
      <c r="K1241">
        <f>IF(J1241="",MEDIAN(SalesTbl[Total_Amount]),J1241)</f>
        <v>855.98310000000004</v>
      </c>
      <c r="L1241">
        <f>IF(H1241="",MEDIAN(SalesTbl[Discount]),H1241)</f>
        <v>0.28999999999999998</v>
      </c>
      <c r="M1241">
        <f>IF(G1241="",MEDIAN(SalesTbl[Unit_Price]),G1241)</f>
        <v>401.87</v>
      </c>
      <c r="N1241">
        <f>IF(F1241="",MEDIAN(SalesTbl[Quantity]),F1241)</f>
        <v>3</v>
      </c>
    </row>
    <row r="1242" spans="1:14" x14ac:dyDescent="0.3">
      <c r="A1242" t="s">
        <v>3066</v>
      </c>
      <c r="B1242" s="2">
        <v>45394</v>
      </c>
      <c r="C1242" t="s">
        <v>487</v>
      </c>
      <c r="D1242" t="s">
        <v>1706</v>
      </c>
      <c r="E1242" t="s">
        <v>1794</v>
      </c>
      <c r="F1242">
        <v>4</v>
      </c>
      <c r="G1242">
        <v>619.35</v>
      </c>
      <c r="H1242">
        <v>0.3</v>
      </c>
      <c r="I1242" t="s">
        <v>1824</v>
      </c>
      <c r="J1242">
        <v>1734.18</v>
      </c>
      <c r="K1242">
        <f>IF(J1242="",MEDIAN(SalesTbl[Total_Amount]),J1242)</f>
        <v>1734.18</v>
      </c>
      <c r="L1242">
        <f>IF(H1242="",MEDIAN(SalesTbl[Discount]),H1242)</f>
        <v>0.3</v>
      </c>
      <c r="M1242">
        <f>IF(G1242="",MEDIAN(SalesTbl[Unit_Price]),G1242)</f>
        <v>619.35</v>
      </c>
      <c r="N1242">
        <f>IF(F1242="",MEDIAN(SalesTbl[Quantity]),F1242)</f>
        <v>4</v>
      </c>
    </row>
    <row r="1243" spans="1:14" x14ac:dyDescent="0.3">
      <c r="A1243" t="s">
        <v>3067</v>
      </c>
      <c r="B1243" s="2">
        <v>45786</v>
      </c>
      <c r="C1243" t="s">
        <v>258</v>
      </c>
      <c r="D1243" t="s">
        <v>1576</v>
      </c>
      <c r="E1243" t="s">
        <v>1773</v>
      </c>
      <c r="F1243">
        <v>4</v>
      </c>
      <c r="G1243">
        <v>94.48</v>
      </c>
      <c r="H1243">
        <v>0.06</v>
      </c>
      <c r="I1243" t="s">
        <v>1829</v>
      </c>
      <c r="J1243">
        <v>355.2448</v>
      </c>
      <c r="K1243">
        <f>IF(J1243="",MEDIAN(SalesTbl[Total_Amount]),J1243)</f>
        <v>355.2448</v>
      </c>
      <c r="L1243">
        <f>IF(H1243="",MEDIAN(SalesTbl[Discount]),H1243)</f>
        <v>0.06</v>
      </c>
      <c r="M1243">
        <f>IF(G1243="",MEDIAN(SalesTbl[Unit_Price]),G1243)</f>
        <v>94.48</v>
      </c>
      <c r="N1243">
        <f>IF(F1243="",MEDIAN(SalesTbl[Quantity]),F1243)</f>
        <v>4</v>
      </c>
    </row>
    <row r="1244" spans="1:14" x14ac:dyDescent="0.3">
      <c r="A1244" t="s">
        <v>3068</v>
      </c>
      <c r="B1244" s="2">
        <v>45692</v>
      </c>
      <c r="C1244" t="s">
        <v>1355</v>
      </c>
      <c r="D1244" t="s">
        <v>1638</v>
      </c>
      <c r="E1244" t="s">
        <v>1773</v>
      </c>
      <c r="F1244">
        <v>2</v>
      </c>
      <c r="G1244">
        <v>336.97</v>
      </c>
      <c r="H1244">
        <v>0.14000000000000001</v>
      </c>
      <c r="I1244" t="s">
        <v>1826</v>
      </c>
      <c r="J1244">
        <v>579.58840000000009</v>
      </c>
      <c r="K1244">
        <f>IF(J1244="",MEDIAN(SalesTbl[Total_Amount]),J1244)</f>
        <v>579.58840000000009</v>
      </c>
      <c r="L1244">
        <f>IF(H1244="",MEDIAN(SalesTbl[Discount]),H1244)</f>
        <v>0.14000000000000001</v>
      </c>
      <c r="M1244">
        <f>IF(G1244="",MEDIAN(SalesTbl[Unit_Price]),G1244)</f>
        <v>336.97</v>
      </c>
      <c r="N1244">
        <f>IF(F1244="",MEDIAN(SalesTbl[Quantity]),F1244)</f>
        <v>2</v>
      </c>
    </row>
    <row r="1245" spans="1:14" x14ac:dyDescent="0.3">
      <c r="A1245" t="s">
        <v>3069</v>
      </c>
      <c r="B1245" s="2">
        <v>45677</v>
      </c>
      <c r="C1245" t="s">
        <v>335</v>
      </c>
      <c r="D1245" t="s">
        <v>1650</v>
      </c>
      <c r="E1245" t="s">
        <v>1779</v>
      </c>
      <c r="F1245">
        <v>4</v>
      </c>
      <c r="G1245">
        <v>581.34</v>
      </c>
      <c r="H1245">
        <v>0.08</v>
      </c>
      <c r="I1245" t="s">
        <v>1824</v>
      </c>
      <c r="J1245">
        <v>2139.3312000000001</v>
      </c>
      <c r="K1245">
        <f>IF(J1245="",MEDIAN(SalesTbl[Total_Amount]),J1245)</f>
        <v>2139.3312000000001</v>
      </c>
      <c r="L1245">
        <f>IF(H1245="",MEDIAN(SalesTbl[Discount]),H1245)</f>
        <v>0.08</v>
      </c>
      <c r="M1245">
        <f>IF(G1245="",MEDIAN(SalesTbl[Unit_Price]),G1245)</f>
        <v>581.34</v>
      </c>
      <c r="N1245">
        <f>IF(F1245="",MEDIAN(SalesTbl[Quantity]),F1245)</f>
        <v>4</v>
      </c>
    </row>
    <row r="1246" spans="1:14" x14ac:dyDescent="0.3">
      <c r="A1246" t="s">
        <v>3070</v>
      </c>
      <c r="B1246" s="2">
        <v>45669</v>
      </c>
      <c r="C1246" t="s">
        <v>1202</v>
      </c>
      <c r="D1246" t="s">
        <v>1670</v>
      </c>
      <c r="E1246" t="s">
        <v>1807</v>
      </c>
      <c r="F1246">
        <v>2</v>
      </c>
      <c r="G1246">
        <v>352.63</v>
      </c>
      <c r="H1246">
        <v>0.15</v>
      </c>
      <c r="I1246" t="s">
        <v>1826</v>
      </c>
      <c r="J1246">
        <v>599.471</v>
      </c>
      <c r="K1246">
        <f>IF(J1246="",MEDIAN(SalesTbl[Total_Amount]),J1246)</f>
        <v>599.471</v>
      </c>
      <c r="L1246">
        <f>IF(H1246="",MEDIAN(SalesTbl[Discount]),H1246)</f>
        <v>0.15</v>
      </c>
      <c r="M1246">
        <f>IF(G1246="",MEDIAN(SalesTbl[Unit_Price]),G1246)</f>
        <v>352.63</v>
      </c>
      <c r="N1246">
        <f>IF(F1246="",MEDIAN(SalesTbl[Quantity]),F1246)</f>
        <v>2</v>
      </c>
    </row>
    <row r="1247" spans="1:14" x14ac:dyDescent="0.3">
      <c r="A1247" t="s">
        <v>3071</v>
      </c>
      <c r="B1247" s="2">
        <v>45299</v>
      </c>
      <c r="C1247" t="s">
        <v>1400</v>
      </c>
      <c r="D1247" t="s">
        <v>1740</v>
      </c>
      <c r="E1247" t="s">
        <v>1797</v>
      </c>
      <c r="F1247">
        <v>2</v>
      </c>
      <c r="G1247">
        <v>629.86</v>
      </c>
      <c r="H1247">
        <v>0.15</v>
      </c>
      <c r="I1247" t="s">
        <v>1826</v>
      </c>
      <c r="J1247">
        <v>1070.7619999999999</v>
      </c>
      <c r="K1247">
        <f>IF(J1247="",MEDIAN(SalesTbl[Total_Amount]),J1247)</f>
        <v>1070.7619999999999</v>
      </c>
      <c r="L1247">
        <f>IF(H1247="",MEDIAN(SalesTbl[Discount]),H1247)</f>
        <v>0.15</v>
      </c>
      <c r="M1247">
        <f>IF(G1247="",MEDIAN(SalesTbl[Unit_Price]),G1247)</f>
        <v>629.86</v>
      </c>
      <c r="N1247">
        <f>IF(F1247="",MEDIAN(SalesTbl[Quantity]),F1247)</f>
        <v>2</v>
      </c>
    </row>
    <row r="1248" spans="1:14" x14ac:dyDescent="0.3">
      <c r="A1248" t="s">
        <v>3072</v>
      </c>
      <c r="B1248" s="2">
        <v>45893</v>
      </c>
      <c r="C1248" t="s">
        <v>32</v>
      </c>
      <c r="D1248" t="s">
        <v>1662</v>
      </c>
      <c r="E1248" t="s">
        <v>1761</v>
      </c>
      <c r="F1248">
        <v>3</v>
      </c>
      <c r="G1248">
        <v>878.62</v>
      </c>
      <c r="H1248">
        <v>0.05</v>
      </c>
      <c r="I1248" t="s">
        <v>1826</v>
      </c>
      <c r="J1248">
        <v>2504.067</v>
      </c>
      <c r="K1248">
        <f>IF(J1248="",MEDIAN(SalesTbl[Total_Amount]),J1248)</f>
        <v>2504.067</v>
      </c>
      <c r="L1248">
        <f>IF(H1248="",MEDIAN(SalesTbl[Discount]),H1248)</f>
        <v>0.05</v>
      </c>
      <c r="M1248">
        <f>IF(G1248="",MEDIAN(SalesTbl[Unit_Price]),G1248)</f>
        <v>878.62</v>
      </c>
      <c r="N1248">
        <f>IF(F1248="",MEDIAN(SalesTbl[Quantity]),F1248)</f>
        <v>3</v>
      </c>
    </row>
    <row r="1249" spans="1:14" x14ac:dyDescent="0.3">
      <c r="A1249" t="s">
        <v>3073</v>
      </c>
      <c r="B1249" s="2">
        <v>45560</v>
      </c>
      <c r="C1249" t="s">
        <v>1377</v>
      </c>
      <c r="D1249" t="s">
        <v>1624</v>
      </c>
      <c r="E1249" t="s">
        <v>1761</v>
      </c>
      <c r="F1249">
        <v>3</v>
      </c>
      <c r="G1249">
        <v>410.04</v>
      </c>
      <c r="H1249">
        <v>0.09</v>
      </c>
      <c r="I1249" t="s">
        <v>1829</v>
      </c>
      <c r="J1249">
        <v>1119.4092000000001</v>
      </c>
      <c r="K1249">
        <f>IF(J1249="",MEDIAN(SalesTbl[Total_Amount]),J1249)</f>
        <v>1119.4092000000001</v>
      </c>
      <c r="L1249">
        <f>IF(H1249="",MEDIAN(SalesTbl[Discount]),H1249)</f>
        <v>0.09</v>
      </c>
      <c r="M1249">
        <f>IF(G1249="",MEDIAN(SalesTbl[Unit_Price]),G1249)</f>
        <v>410.04</v>
      </c>
      <c r="N1249">
        <f>IF(F1249="",MEDIAN(SalesTbl[Quantity]),F1249)</f>
        <v>3</v>
      </c>
    </row>
    <row r="1250" spans="1:14" x14ac:dyDescent="0.3">
      <c r="A1250" t="s">
        <v>3074</v>
      </c>
      <c r="B1250" s="2">
        <v>45267</v>
      </c>
      <c r="C1250" t="s">
        <v>1160</v>
      </c>
      <c r="D1250" t="s">
        <v>1565</v>
      </c>
      <c r="E1250" t="s">
        <v>1797</v>
      </c>
      <c r="F1250">
        <v>4</v>
      </c>
      <c r="G1250">
        <v>243.13</v>
      </c>
      <c r="H1250">
        <v>0.25</v>
      </c>
      <c r="I1250" t="s">
        <v>1829</v>
      </c>
      <c r="J1250">
        <v>729.39</v>
      </c>
      <c r="K1250">
        <f>IF(J1250="",MEDIAN(SalesTbl[Total_Amount]),J1250)</f>
        <v>729.39</v>
      </c>
      <c r="L1250">
        <f>IF(H1250="",MEDIAN(SalesTbl[Discount]),H1250)</f>
        <v>0.25</v>
      </c>
      <c r="M1250">
        <f>IF(G1250="",MEDIAN(SalesTbl[Unit_Price]),G1250)</f>
        <v>243.13</v>
      </c>
      <c r="N1250">
        <f>IF(F1250="",MEDIAN(SalesTbl[Quantity]),F1250)</f>
        <v>4</v>
      </c>
    </row>
    <row r="1251" spans="1:14" x14ac:dyDescent="0.3">
      <c r="A1251" t="s">
        <v>3075</v>
      </c>
      <c r="B1251" s="2">
        <v>45467</v>
      </c>
      <c r="C1251" t="s">
        <v>458</v>
      </c>
      <c r="D1251" t="s">
        <v>1694</v>
      </c>
      <c r="E1251" t="s">
        <v>1757</v>
      </c>
      <c r="F1251">
        <v>1</v>
      </c>
      <c r="G1251">
        <v>721.74</v>
      </c>
      <c r="H1251">
        <v>0.24</v>
      </c>
      <c r="I1251" t="s">
        <v>1826</v>
      </c>
      <c r="J1251">
        <v>548.52240000000006</v>
      </c>
      <c r="K1251">
        <f>IF(J1251="",MEDIAN(SalesTbl[Total_Amount]),J1251)</f>
        <v>548.52240000000006</v>
      </c>
      <c r="L1251">
        <f>IF(H1251="",MEDIAN(SalesTbl[Discount]),H1251)</f>
        <v>0.24</v>
      </c>
      <c r="M1251">
        <f>IF(G1251="",MEDIAN(SalesTbl[Unit_Price]),G1251)</f>
        <v>721.74</v>
      </c>
      <c r="N1251">
        <f>IF(F1251="",MEDIAN(SalesTbl[Quantity]),F1251)</f>
        <v>1</v>
      </c>
    </row>
    <row r="1252" spans="1:14" x14ac:dyDescent="0.3">
      <c r="A1252" t="s">
        <v>3076</v>
      </c>
      <c r="B1252" s="2">
        <v>45847</v>
      </c>
      <c r="C1252" t="s">
        <v>144</v>
      </c>
      <c r="D1252" t="s">
        <v>1652</v>
      </c>
      <c r="E1252" t="s">
        <v>1797</v>
      </c>
      <c r="F1252">
        <v>2</v>
      </c>
      <c r="G1252">
        <v>945.92</v>
      </c>
      <c r="H1252">
        <v>0.19</v>
      </c>
      <c r="I1252" t="s">
        <v>1829</v>
      </c>
      <c r="J1252">
        <v>1532.3904</v>
      </c>
      <c r="K1252">
        <f>IF(J1252="",MEDIAN(SalesTbl[Total_Amount]),J1252)</f>
        <v>1532.3904</v>
      </c>
      <c r="L1252">
        <f>IF(H1252="",MEDIAN(SalesTbl[Discount]),H1252)</f>
        <v>0.19</v>
      </c>
      <c r="M1252">
        <f>IF(G1252="",MEDIAN(SalesTbl[Unit_Price]),G1252)</f>
        <v>945.92</v>
      </c>
      <c r="N1252">
        <f>IF(F1252="",MEDIAN(SalesTbl[Quantity]),F1252)</f>
        <v>2</v>
      </c>
    </row>
    <row r="1253" spans="1:14" x14ac:dyDescent="0.3">
      <c r="A1253" t="s">
        <v>3077</v>
      </c>
      <c r="B1253" s="2">
        <v>45480</v>
      </c>
      <c r="C1253" t="s">
        <v>803</v>
      </c>
      <c r="D1253" t="s">
        <v>1660</v>
      </c>
      <c r="E1253" t="s">
        <v>1807</v>
      </c>
      <c r="F1253">
        <v>2</v>
      </c>
      <c r="G1253">
        <v>981.35</v>
      </c>
      <c r="H1253">
        <v>0.16</v>
      </c>
      <c r="I1253" t="s">
        <v>1826</v>
      </c>
      <c r="J1253">
        <v>1648.6679999999999</v>
      </c>
      <c r="K1253">
        <f>IF(J1253="",MEDIAN(SalesTbl[Total_Amount]),J1253)</f>
        <v>1648.6679999999999</v>
      </c>
      <c r="L1253">
        <f>IF(H1253="",MEDIAN(SalesTbl[Discount]),H1253)</f>
        <v>0.16</v>
      </c>
      <c r="M1253">
        <f>IF(G1253="",MEDIAN(SalesTbl[Unit_Price]),G1253)</f>
        <v>981.35</v>
      </c>
      <c r="N1253">
        <f>IF(F1253="",MEDIAN(SalesTbl[Quantity]),F1253)</f>
        <v>2</v>
      </c>
    </row>
    <row r="1254" spans="1:14" x14ac:dyDescent="0.3">
      <c r="A1254" t="s">
        <v>3078</v>
      </c>
      <c r="B1254" s="2">
        <v>45345</v>
      </c>
      <c r="C1254" t="s">
        <v>963</v>
      </c>
      <c r="D1254" t="s">
        <v>1666</v>
      </c>
      <c r="E1254" t="s">
        <v>1766</v>
      </c>
      <c r="F1254">
        <v>1</v>
      </c>
      <c r="G1254">
        <v>913.99</v>
      </c>
      <c r="H1254">
        <v>0.14000000000000001</v>
      </c>
      <c r="I1254" t="s">
        <v>1824</v>
      </c>
      <c r="J1254">
        <v>786.03139999999996</v>
      </c>
      <c r="K1254">
        <f>IF(J1254="",MEDIAN(SalesTbl[Total_Amount]),J1254)</f>
        <v>786.03139999999996</v>
      </c>
      <c r="L1254">
        <f>IF(H1254="",MEDIAN(SalesTbl[Discount]),H1254)</f>
        <v>0.14000000000000001</v>
      </c>
      <c r="M1254">
        <f>IF(G1254="",MEDIAN(SalesTbl[Unit_Price]),G1254)</f>
        <v>913.99</v>
      </c>
      <c r="N1254">
        <f>IF(F1254="",MEDIAN(SalesTbl[Quantity]),F1254)</f>
        <v>1</v>
      </c>
    </row>
    <row r="1255" spans="1:14" x14ac:dyDescent="0.3">
      <c r="A1255" t="s">
        <v>3079</v>
      </c>
      <c r="B1255" s="2">
        <v>45235</v>
      </c>
      <c r="C1255" t="s">
        <v>684</v>
      </c>
      <c r="D1255" t="s">
        <v>1622</v>
      </c>
      <c r="E1255" t="s">
        <v>1786</v>
      </c>
      <c r="F1255">
        <v>3</v>
      </c>
      <c r="G1255">
        <v>765.12</v>
      </c>
      <c r="H1255">
        <v>0.18</v>
      </c>
      <c r="I1255" t="s">
        <v>1824</v>
      </c>
      <c r="J1255">
        <v>1882.1952000000001</v>
      </c>
      <c r="K1255">
        <f>IF(J1255="",MEDIAN(SalesTbl[Total_Amount]),J1255)</f>
        <v>1882.1952000000001</v>
      </c>
      <c r="L1255">
        <f>IF(H1255="",MEDIAN(SalesTbl[Discount]),H1255)</f>
        <v>0.18</v>
      </c>
      <c r="M1255">
        <f>IF(G1255="",MEDIAN(SalesTbl[Unit_Price]),G1255)</f>
        <v>765.12</v>
      </c>
      <c r="N1255">
        <f>IF(F1255="",MEDIAN(SalesTbl[Quantity]),F1255)</f>
        <v>3</v>
      </c>
    </row>
    <row r="1256" spans="1:14" x14ac:dyDescent="0.3">
      <c r="A1256" t="s">
        <v>3080</v>
      </c>
      <c r="B1256" s="2">
        <v>45543</v>
      </c>
      <c r="C1256" t="s">
        <v>690</v>
      </c>
      <c r="D1256" t="s">
        <v>1676</v>
      </c>
      <c r="E1256" t="s">
        <v>1813</v>
      </c>
      <c r="F1256">
        <v>3</v>
      </c>
      <c r="G1256">
        <v>449.99</v>
      </c>
      <c r="H1256">
        <v>0.17</v>
      </c>
      <c r="I1256" t="s">
        <v>1829</v>
      </c>
      <c r="J1256">
        <v>1120.4751000000001</v>
      </c>
      <c r="K1256">
        <f>IF(J1256="",MEDIAN(SalesTbl[Total_Amount]),J1256)</f>
        <v>1120.4751000000001</v>
      </c>
      <c r="L1256">
        <f>IF(H1256="",MEDIAN(SalesTbl[Discount]),H1256)</f>
        <v>0.17</v>
      </c>
      <c r="M1256">
        <f>IF(G1256="",MEDIAN(SalesTbl[Unit_Price]),G1256)</f>
        <v>449.99</v>
      </c>
      <c r="N1256">
        <f>IF(F1256="",MEDIAN(SalesTbl[Quantity]),F1256)</f>
        <v>3</v>
      </c>
    </row>
    <row r="1257" spans="1:14" x14ac:dyDescent="0.3">
      <c r="A1257" t="s">
        <v>3081</v>
      </c>
      <c r="B1257" s="2">
        <v>45402</v>
      </c>
      <c r="C1257" t="s">
        <v>1527</v>
      </c>
      <c r="D1257" t="s">
        <v>1634</v>
      </c>
      <c r="E1257" t="s">
        <v>1792</v>
      </c>
      <c r="F1257">
        <v>2</v>
      </c>
      <c r="G1257">
        <v>249.02</v>
      </c>
      <c r="H1257">
        <v>0.01</v>
      </c>
      <c r="I1257" t="s">
        <v>1829</v>
      </c>
      <c r="J1257">
        <v>493.05959999999999</v>
      </c>
      <c r="K1257">
        <f>IF(J1257="",MEDIAN(SalesTbl[Total_Amount]),J1257)</f>
        <v>493.05959999999999</v>
      </c>
      <c r="L1257">
        <f>IF(H1257="",MEDIAN(SalesTbl[Discount]),H1257)</f>
        <v>0.01</v>
      </c>
      <c r="M1257">
        <f>IF(G1257="",MEDIAN(SalesTbl[Unit_Price]),G1257)</f>
        <v>249.02</v>
      </c>
      <c r="N1257">
        <f>IF(F1257="",MEDIAN(SalesTbl[Quantity]),F1257)</f>
        <v>2</v>
      </c>
    </row>
    <row r="1258" spans="1:14" x14ac:dyDescent="0.3">
      <c r="A1258" t="s">
        <v>3082</v>
      </c>
      <c r="B1258" s="2">
        <v>45671</v>
      </c>
      <c r="C1258" t="s">
        <v>1392</v>
      </c>
      <c r="D1258" t="s">
        <v>1662</v>
      </c>
      <c r="E1258" t="s">
        <v>1813</v>
      </c>
      <c r="F1258">
        <v>3</v>
      </c>
      <c r="G1258">
        <v>223.64</v>
      </c>
      <c r="H1258">
        <v>0.05</v>
      </c>
      <c r="I1258" t="s">
        <v>1824</v>
      </c>
      <c r="J1258">
        <v>637.37399999999991</v>
      </c>
      <c r="K1258">
        <f>IF(J1258="",MEDIAN(SalesTbl[Total_Amount]),J1258)</f>
        <v>637.37399999999991</v>
      </c>
      <c r="L1258">
        <f>IF(H1258="",MEDIAN(SalesTbl[Discount]),H1258)</f>
        <v>0.05</v>
      </c>
      <c r="M1258">
        <f>IF(G1258="",MEDIAN(SalesTbl[Unit_Price]),G1258)</f>
        <v>223.64</v>
      </c>
      <c r="N1258">
        <f>IF(F1258="",MEDIAN(SalesTbl[Quantity]),F1258)</f>
        <v>3</v>
      </c>
    </row>
    <row r="1259" spans="1:14" x14ac:dyDescent="0.3">
      <c r="A1259" t="s">
        <v>3083</v>
      </c>
      <c r="B1259" s="2">
        <v>45367</v>
      </c>
      <c r="C1259" t="s">
        <v>582</v>
      </c>
      <c r="D1259" t="s">
        <v>1596</v>
      </c>
      <c r="E1259" t="s">
        <v>1769</v>
      </c>
      <c r="F1259">
        <v>2</v>
      </c>
      <c r="G1259">
        <v>92.94</v>
      </c>
      <c r="H1259">
        <v>0.12</v>
      </c>
      <c r="I1259" t="s">
        <v>1824</v>
      </c>
      <c r="J1259">
        <v>163.5744</v>
      </c>
      <c r="K1259">
        <f>IF(J1259="",MEDIAN(SalesTbl[Total_Amount]),J1259)</f>
        <v>163.5744</v>
      </c>
      <c r="L1259">
        <f>IF(H1259="",MEDIAN(SalesTbl[Discount]),H1259)</f>
        <v>0.12</v>
      </c>
      <c r="M1259">
        <f>IF(G1259="",MEDIAN(SalesTbl[Unit_Price]),G1259)</f>
        <v>92.94</v>
      </c>
      <c r="N1259">
        <f>IF(F1259="",MEDIAN(SalesTbl[Quantity]),F1259)</f>
        <v>2</v>
      </c>
    </row>
    <row r="1260" spans="1:14" x14ac:dyDescent="0.3">
      <c r="A1260" t="s">
        <v>3084</v>
      </c>
      <c r="B1260" s="2">
        <v>45488</v>
      </c>
      <c r="C1260" t="s">
        <v>441</v>
      </c>
      <c r="D1260" t="s">
        <v>1580</v>
      </c>
      <c r="E1260" t="s">
        <v>1761</v>
      </c>
      <c r="F1260">
        <v>4</v>
      </c>
      <c r="G1260">
        <v>268.3</v>
      </c>
      <c r="H1260">
        <v>0.02</v>
      </c>
      <c r="I1260" t="s">
        <v>1829</v>
      </c>
      <c r="J1260">
        <v>1051.7360000000001</v>
      </c>
      <c r="K1260">
        <f>IF(J1260="",MEDIAN(SalesTbl[Total_Amount]),J1260)</f>
        <v>1051.7360000000001</v>
      </c>
      <c r="L1260">
        <f>IF(H1260="",MEDIAN(SalesTbl[Discount]),H1260)</f>
        <v>0.02</v>
      </c>
      <c r="M1260">
        <f>IF(G1260="",MEDIAN(SalesTbl[Unit_Price]),G1260)</f>
        <v>268.3</v>
      </c>
      <c r="N1260">
        <f>IF(F1260="",MEDIAN(SalesTbl[Quantity]),F1260)</f>
        <v>4</v>
      </c>
    </row>
    <row r="1261" spans="1:14" x14ac:dyDescent="0.3">
      <c r="A1261" t="s">
        <v>3085</v>
      </c>
      <c r="B1261" s="2">
        <v>45509</v>
      </c>
      <c r="C1261" t="s">
        <v>978</v>
      </c>
      <c r="D1261" t="s">
        <v>1666</v>
      </c>
      <c r="E1261" t="s">
        <v>1813</v>
      </c>
      <c r="F1261">
        <v>4</v>
      </c>
      <c r="G1261">
        <v>835.61</v>
      </c>
      <c r="H1261">
        <v>0.03</v>
      </c>
      <c r="I1261" t="s">
        <v>1824</v>
      </c>
      <c r="J1261">
        <v>3242.1668</v>
      </c>
      <c r="K1261">
        <f>IF(J1261="",MEDIAN(SalesTbl[Total_Amount]),J1261)</f>
        <v>3242.1668</v>
      </c>
      <c r="L1261">
        <f>IF(H1261="",MEDIAN(SalesTbl[Discount]),H1261)</f>
        <v>0.03</v>
      </c>
      <c r="M1261">
        <f>IF(G1261="",MEDIAN(SalesTbl[Unit_Price]),G1261)</f>
        <v>835.61</v>
      </c>
      <c r="N1261">
        <f>IF(F1261="",MEDIAN(SalesTbl[Quantity]),F1261)</f>
        <v>4</v>
      </c>
    </row>
    <row r="1262" spans="1:14" x14ac:dyDescent="0.3">
      <c r="A1262" t="s">
        <v>3086</v>
      </c>
      <c r="B1262" s="2">
        <v>45323</v>
      </c>
      <c r="C1262" t="s">
        <v>1136</v>
      </c>
      <c r="D1262" t="s">
        <v>1684</v>
      </c>
      <c r="E1262" t="s">
        <v>1773</v>
      </c>
      <c r="F1262">
        <v>3</v>
      </c>
      <c r="G1262">
        <v>120.97</v>
      </c>
      <c r="H1262">
        <v>0.11</v>
      </c>
      <c r="I1262" t="s">
        <v>1824</v>
      </c>
      <c r="J1262">
        <v>322.98989999999998</v>
      </c>
      <c r="K1262">
        <f>IF(J1262="",MEDIAN(SalesTbl[Total_Amount]),J1262)</f>
        <v>322.98989999999998</v>
      </c>
      <c r="L1262">
        <f>IF(H1262="",MEDIAN(SalesTbl[Discount]),H1262)</f>
        <v>0.11</v>
      </c>
      <c r="M1262">
        <f>IF(G1262="",MEDIAN(SalesTbl[Unit_Price]),G1262)</f>
        <v>120.97</v>
      </c>
      <c r="N1262">
        <f>IF(F1262="",MEDIAN(SalesTbl[Quantity]),F1262)</f>
        <v>3</v>
      </c>
    </row>
    <row r="1263" spans="1:14" x14ac:dyDescent="0.3">
      <c r="A1263" t="s">
        <v>3087</v>
      </c>
      <c r="B1263" s="2">
        <v>45889</v>
      </c>
      <c r="C1263" t="s">
        <v>520</v>
      </c>
      <c r="D1263" t="s">
        <v>1628</v>
      </c>
      <c r="E1263" t="s">
        <v>1786</v>
      </c>
      <c r="F1263">
        <v>2</v>
      </c>
      <c r="G1263">
        <v>26.36</v>
      </c>
      <c r="H1263">
        <v>0.03</v>
      </c>
      <c r="I1263" t="s">
        <v>1829</v>
      </c>
      <c r="J1263">
        <v>51.138399999999997</v>
      </c>
      <c r="K1263">
        <f>IF(J1263="",MEDIAN(SalesTbl[Total_Amount]),J1263)</f>
        <v>51.138399999999997</v>
      </c>
      <c r="L1263">
        <f>IF(H1263="",MEDIAN(SalesTbl[Discount]),H1263)</f>
        <v>0.03</v>
      </c>
      <c r="M1263">
        <f>IF(G1263="",MEDIAN(SalesTbl[Unit_Price]),G1263)</f>
        <v>26.36</v>
      </c>
      <c r="N1263">
        <f>IF(F1263="",MEDIAN(SalesTbl[Quantity]),F1263)</f>
        <v>2</v>
      </c>
    </row>
    <row r="1264" spans="1:14" x14ac:dyDescent="0.3">
      <c r="A1264" t="s">
        <v>3088</v>
      </c>
      <c r="B1264" s="2">
        <v>45253</v>
      </c>
      <c r="C1264" t="s">
        <v>1307</v>
      </c>
      <c r="D1264" t="s">
        <v>1572</v>
      </c>
      <c r="E1264" t="s">
        <v>1789</v>
      </c>
      <c r="F1264">
        <v>3</v>
      </c>
      <c r="G1264">
        <v>195.31</v>
      </c>
      <c r="H1264">
        <v>0.13</v>
      </c>
      <c r="I1264" t="s">
        <v>1829</v>
      </c>
      <c r="J1264">
        <v>509.75909999999999</v>
      </c>
      <c r="K1264">
        <f>IF(J1264="",MEDIAN(SalesTbl[Total_Amount]),J1264)</f>
        <v>509.75909999999999</v>
      </c>
      <c r="L1264">
        <f>IF(H1264="",MEDIAN(SalesTbl[Discount]),H1264)</f>
        <v>0.13</v>
      </c>
      <c r="M1264">
        <f>IF(G1264="",MEDIAN(SalesTbl[Unit_Price]),G1264)</f>
        <v>195.31</v>
      </c>
      <c r="N1264">
        <f>IF(F1264="",MEDIAN(SalesTbl[Quantity]),F1264)</f>
        <v>3</v>
      </c>
    </row>
    <row r="1265" spans="1:14" x14ac:dyDescent="0.3">
      <c r="A1265" t="s">
        <v>3089</v>
      </c>
      <c r="B1265" s="2">
        <v>45530</v>
      </c>
      <c r="C1265" t="s">
        <v>1325</v>
      </c>
      <c r="D1265" t="s">
        <v>1624</v>
      </c>
      <c r="E1265" t="s">
        <v>1782</v>
      </c>
      <c r="F1265">
        <v>1</v>
      </c>
      <c r="G1265">
        <v>91.38</v>
      </c>
      <c r="H1265">
        <v>0.14000000000000001</v>
      </c>
      <c r="I1265" t="s">
        <v>1824</v>
      </c>
      <c r="J1265">
        <v>78.586799999999997</v>
      </c>
      <c r="K1265">
        <f>IF(J1265="",MEDIAN(SalesTbl[Total_Amount]),J1265)</f>
        <v>78.586799999999997</v>
      </c>
      <c r="L1265">
        <f>IF(H1265="",MEDIAN(SalesTbl[Discount]),H1265)</f>
        <v>0.14000000000000001</v>
      </c>
      <c r="M1265">
        <f>IF(G1265="",MEDIAN(SalesTbl[Unit_Price]),G1265)</f>
        <v>91.38</v>
      </c>
      <c r="N1265">
        <f>IF(F1265="",MEDIAN(SalesTbl[Quantity]),F1265)</f>
        <v>1</v>
      </c>
    </row>
    <row r="1266" spans="1:14" x14ac:dyDescent="0.3">
      <c r="A1266" t="s">
        <v>3090</v>
      </c>
      <c r="B1266" s="2">
        <v>45491</v>
      </c>
      <c r="C1266" t="s">
        <v>890</v>
      </c>
      <c r="D1266" t="s">
        <v>1596</v>
      </c>
      <c r="E1266" t="s">
        <v>1789</v>
      </c>
      <c r="F1266">
        <v>1</v>
      </c>
      <c r="G1266">
        <v>412.2</v>
      </c>
      <c r="H1266">
        <v>0.11</v>
      </c>
      <c r="I1266" t="s">
        <v>1824</v>
      </c>
      <c r="J1266">
        <v>366.858</v>
      </c>
      <c r="K1266">
        <f>IF(J1266="",MEDIAN(SalesTbl[Total_Amount]),J1266)</f>
        <v>366.858</v>
      </c>
      <c r="L1266">
        <f>IF(H1266="",MEDIAN(SalesTbl[Discount]),H1266)</f>
        <v>0.11</v>
      </c>
      <c r="M1266">
        <f>IF(G1266="",MEDIAN(SalesTbl[Unit_Price]),G1266)</f>
        <v>412.2</v>
      </c>
      <c r="N1266">
        <f>IF(F1266="",MEDIAN(SalesTbl[Quantity]),F1266)</f>
        <v>1</v>
      </c>
    </row>
    <row r="1267" spans="1:14" x14ac:dyDescent="0.3">
      <c r="A1267" t="s">
        <v>3091</v>
      </c>
      <c r="B1267" s="2">
        <v>45628</v>
      </c>
      <c r="C1267" t="s">
        <v>984</v>
      </c>
      <c r="D1267" t="s">
        <v>1706</v>
      </c>
      <c r="E1267" t="s">
        <v>1804</v>
      </c>
      <c r="F1267">
        <v>1</v>
      </c>
      <c r="G1267">
        <v>650.47</v>
      </c>
      <c r="H1267">
        <v>0.13</v>
      </c>
      <c r="I1267" t="s">
        <v>1826</v>
      </c>
      <c r="J1267">
        <v>565.90890000000002</v>
      </c>
      <c r="K1267">
        <f>IF(J1267="",MEDIAN(SalesTbl[Total_Amount]),J1267)</f>
        <v>565.90890000000002</v>
      </c>
      <c r="L1267">
        <f>IF(H1267="",MEDIAN(SalesTbl[Discount]),H1267)</f>
        <v>0.13</v>
      </c>
      <c r="M1267">
        <f>IF(G1267="",MEDIAN(SalesTbl[Unit_Price]),G1267)</f>
        <v>650.47</v>
      </c>
      <c r="N1267">
        <f>IF(F1267="",MEDIAN(SalesTbl[Quantity]),F1267)</f>
        <v>1</v>
      </c>
    </row>
    <row r="1268" spans="1:14" x14ac:dyDescent="0.3">
      <c r="A1268" t="s">
        <v>3092</v>
      </c>
      <c r="B1268" s="2">
        <v>45861</v>
      </c>
      <c r="C1268" t="s">
        <v>314</v>
      </c>
      <c r="D1268" t="s">
        <v>1606</v>
      </c>
      <c r="E1268" t="s">
        <v>1761</v>
      </c>
      <c r="F1268">
        <v>1</v>
      </c>
      <c r="G1268">
        <v>722.57</v>
      </c>
      <c r="H1268">
        <v>0.18</v>
      </c>
      <c r="I1268" t="s">
        <v>1824</v>
      </c>
      <c r="J1268">
        <v>592.50740000000008</v>
      </c>
      <c r="K1268">
        <f>IF(J1268="",MEDIAN(SalesTbl[Total_Amount]),J1268)</f>
        <v>592.50740000000008</v>
      </c>
      <c r="L1268">
        <f>IF(H1268="",MEDIAN(SalesTbl[Discount]),H1268)</f>
        <v>0.18</v>
      </c>
      <c r="M1268">
        <f>IF(G1268="",MEDIAN(SalesTbl[Unit_Price]),G1268)</f>
        <v>722.57</v>
      </c>
      <c r="N1268">
        <f>IF(F1268="",MEDIAN(SalesTbl[Quantity]),F1268)</f>
        <v>1</v>
      </c>
    </row>
    <row r="1269" spans="1:14" x14ac:dyDescent="0.3">
      <c r="A1269" t="s">
        <v>3093</v>
      </c>
      <c r="B1269" s="2">
        <v>45878</v>
      </c>
      <c r="C1269" t="s">
        <v>511</v>
      </c>
      <c r="D1269" t="s">
        <v>1618</v>
      </c>
      <c r="E1269" t="s">
        <v>1773</v>
      </c>
      <c r="F1269">
        <v>3</v>
      </c>
      <c r="G1269">
        <v>585.54999999999995</v>
      </c>
      <c r="H1269">
        <v>0.14000000000000001</v>
      </c>
      <c r="I1269" t="s">
        <v>1829</v>
      </c>
      <c r="J1269">
        <v>1510.7190000000001</v>
      </c>
      <c r="K1269">
        <f>IF(J1269="",MEDIAN(SalesTbl[Total_Amount]),J1269)</f>
        <v>1510.7190000000001</v>
      </c>
      <c r="L1269">
        <f>IF(H1269="",MEDIAN(SalesTbl[Discount]),H1269)</f>
        <v>0.14000000000000001</v>
      </c>
      <c r="M1269">
        <f>IF(G1269="",MEDIAN(SalesTbl[Unit_Price]),G1269)</f>
        <v>585.54999999999995</v>
      </c>
      <c r="N1269">
        <f>IF(F1269="",MEDIAN(SalesTbl[Quantity]),F1269)</f>
        <v>3</v>
      </c>
    </row>
    <row r="1270" spans="1:14" x14ac:dyDescent="0.3">
      <c r="A1270" t="s">
        <v>3094</v>
      </c>
      <c r="B1270" s="2">
        <v>45426</v>
      </c>
      <c r="C1270" t="s">
        <v>278</v>
      </c>
      <c r="D1270" t="s">
        <v>1576</v>
      </c>
      <c r="E1270" t="s">
        <v>1769</v>
      </c>
      <c r="F1270">
        <v>2</v>
      </c>
      <c r="G1270">
        <v>353.74</v>
      </c>
      <c r="H1270">
        <v>0.01</v>
      </c>
      <c r="I1270" t="s">
        <v>1824</v>
      </c>
      <c r="J1270">
        <v>700.40520000000004</v>
      </c>
      <c r="K1270">
        <f>IF(J1270="",MEDIAN(SalesTbl[Total_Amount]),J1270)</f>
        <v>700.40520000000004</v>
      </c>
      <c r="L1270">
        <f>IF(H1270="",MEDIAN(SalesTbl[Discount]),H1270)</f>
        <v>0.01</v>
      </c>
      <c r="M1270">
        <f>IF(G1270="",MEDIAN(SalesTbl[Unit_Price]),G1270)</f>
        <v>353.74</v>
      </c>
      <c r="N1270">
        <f>IF(F1270="",MEDIAN(SalesTbl[Quantity]),F1270)</f>
        <v>2</v>
      </c>
    </row>
    <row r="1271" spans="1:14" x14ac:dyDescent="0.3">
      <c r="A1271" t="s">
        <v>3095</v>
      </c>
      <c r="B1271" s="2">
        <v>45231</v>
      </c>
      <c r="C1271" t="s">
        <v>878</v>
      </c>
      <c r="D1271" t="s">
        <v>1608</v>
      </c>
      <c r="E1271" t="s">
        <v>1773</v>
      </c>
      <c r="F1271">
        <v>1</v>
      </c>
      <c r="G1271">
        <v>563.01</v>
      </c>
      <c r="H1271">
        <v>0.1</v>
      </c>
      <c r="I1271" t="s">
        <v>1824</v>
      </c>
      <c r="J1271">
        <v>506.709</v>
      </c>
      <c r="K1271">
        <f>IF(J1271="",MEDIAN(SalesTbl[Total_Amount]),J1271)</f>
        <v>506.709</v>
      </c>
      <c r="L1271">
        <f>IF(H1271="",MEDIAN(SalesTbl[Discount]),H1271)</f>
        <v>0.1</v>
      </c>
      <c r="M1271">
        <f>IF(G1271="",MEDIAN(SalesTbl[Unit_Price]),G1271)</f>
        <v>563.01</v>
      </c>
      <c r="N1271">
        <f>IF(F1271="",MEDIAN(SalesTbl[Quantity]),F1271)</f>
        <v>1</v>
      </c>
    </row>
    <row r="1272" spans="1:14" x14ac:dyDescent="0.3">
      <c r="A1272" t="s">
        <v>3096</v>
      </c>
      <c r="B1272" s="2">
        <v>45609</v>
      </c>
      <c r="C1272" t="s">
        <v>1249</v>
      </c>
      <c r="D1272" t="s">
        <v>1688</v>
      </c>
      <c r="E1272" t="s">
        <v>1776</v>
      </c>
      <c r="F1272">
        <v>4</v>
      </c>
      <c r="G1272">
        <v>167.25</v>
      </c>
      <c r="H1272">
        <v>0.11</v>
      </c>
      <c r="I1272" t="s">
        <v>1824</v>
      </c>
      <c r="J1272">
        <v>595.41</v>
      </c>
      <c r="K1272">
        <f>IF(J1272="",MEDIAN(SalesTbl[Total_Amount]),J1272)</f>
        <v>595.41</v>
      </c>
      <c r="L1272">
        <f>IF(H1272="",MEDIAN(SalesTbl[Discount]),H1272)</f>
        <v>0.11</v>
      </c>
      <c r="M1272">
        <f>IF(G1272="",MEDIAN(SalesTbl[Unit_Price]),G1272)</f>
        <v>167.25</v>
      </c>
      <c r="N1272">
        <f>IF(F1272="",MEDIAN(SalesTbl[Quantity]),F1272)</f>
        <v>4</v>
      </c>
    </row>
    <row r="1273" spans="1:14" x14ac:dyDescent="0.3">
      <c r="A1273" t="s">
        <v>3097</v>
      </c>
      <c r="B1273" s="2">
        <v>45392</v>
      </c>
      <c r="C1273" t="s">
        <v>1112</v>
      </c>
      <c r="D1273" t="s">
        <v>1712</v>
      </c>
      <c r="E1273" t="s">
        <v>1786</v>
      </c>
      <c r="F1273">
        <v>4</v>
      </c>
      <c r="G1273">
        <v>752.48</v>
      </c>
      <c r="H1273">
        <v>0.23</v>
      </c>
      <c r="I1273" t="s">
        <v>1824</v>
      </c>
      <c r="J1273">
        <v>2317.6383999999998</v>
      </c>
      <c r="K1273">
        <f>IF(J1273="",MEDIAN(SalesTbl[Total_Amount]),J1273)</f>
        <v>2317.6383999999998</v>
      </c>
      <c r="L1273">
        <f>IF(H1273="",MEDIAN(SalesTbl[Discount]),H1273)</f>
        <v>0.23</v>
      </c>
      <c r="M1273">
        <f>IF(G1273="",MEDIAN(SalesTbl[Unit_Price]),G1273)</f>
        <v>752.48</v>
      </c>
      <c r="N1273">
        <f>IF(F1273="",MEDIAN(SalesTbl[Quantity]),F1273)</f>
        <v>4</v>
      </c>
    </row>
    <row r="1274" spans="1:14" x14ac:dyDescent="0.3">
      <c r="A1274" t="s">
        <v>3098</v>
      </c>
      <c r="B1274" s="2">
        <v>45876</v>
      </c>
      <c r="C1274" t="s">
        <v>1281</v>
      </c>
      <c r="D1274" t="s">
        <v>1652</v>
      </c>
      <c r="E1274" t="s">
        <v>1766</v>
      </c>
      <c r="F1274">
        <v>4</v>
      </c>
      <c r="G1274">
        <v>212.75</v>
      </c>
      <c r="H1274">
        <v>0.11</v>
      </c>
      <c r="I1274" t="s">
        <v>1829</v>
      </c>
      <c r="J1274">
        <v>757.39</v>
      </c>
      <c r="K1274">
        <f>IF(J1274="",MEDIAN(SalesTbl[Total_Amount]),J1274)</f>
        <v>757.39</v>
      </c>
      <c r="L1274">
        <f>IF(H1274="",MEDIAN(SalesTbl[Discount]),H1274)</f>
        <v>0.11</v>
      </c>
      <c r="M1274">
        <f>IF(G1274="",MEDIAN(SalesTbl[Unit_Price]),G1274)</f>
        <v>212.75</v>
      </c>
      <c r="N1274">
        <f>IF(F1274="",MEDIAN(SalesTbl[Quantity]),F1274)</f>
        <v>4</v>
      </c>
    </row>
    <row r="1275" spans="1:14" x14ac:dyDescent="0.3">
      <c r="A1275" t="s">
        <v>3099</v>
      </c>
      <c r="B1275" s="2">
        <v>45772</v>
      </c>
      <c r="C1275" t="s">
        <v>887</v>
      </c>
      <c r="D1275" t="s">
        <v>1746</v>
      </c>
      <c r="E1275" t="s">
        <v>1813</v>
      </c>
      <c r="F1275">
        <v>3</v>
      </c>
      <c r="G1275">
        <v>112.77</v>
      </c>
      <c r="H1275">
        <v>0.19</v>
      </c>
      <c r="I1275" t="s">
        <v>1824</v>
      </c>
      <c r="J1275">
        <v>274.03109999999998</v>
      </c>
      <c r="K1275">
        <f>IF(J1275="",MEDIAN(SalesTbl[Total_Amount]),J1275)</f>
        <v>274.03109999999998</v>
      </c>
      <c r="L1275">
        <f>IF(H1275="",MEDIAN(SalesTbl[Discount]),H1275)</f>
        <v>0.19</v>
      </c>
      <c r="M1275">
        <f>IF(G1275="",MEDIAN(SalesTbl[Unit_Price]),G1275)</f>
        <v>112.77</v>
      </c>
      <c r="N1275">
        <f>IF(F1275="",MEDIAN(SalesTbl[Quantity]),F1275)</f>
        <v>3</v>
      </c>
    </row>
    <row r="1276" spans="1:14" x14ac:dyDescent="0.3">
      <c r="A1276" t="s">
        <v>3100</v>
      </c>
      <c r="B1276" s="2">
        <v>45217</v>
      </c>
      <c r="C1276" t="s">
        <v>648</v>
      </c>
      <c r="D1276" t="s">
        <v>1670</v>
      </c>
      <c r="E1276" t="s">
        <v>1792</v>
      </c>
      <c r="F1276">
        <v>3</v>
      </c>
      <c r="G1276">
        <v>945.37</v>
      </c>
      <c r="H1276">
        <v>0.05</v>
      </c>
      <c r="I1276" t="s">
        <v>1824</v>
      </c>
      <c r="J1276">
        <v>2694.3045000000002</v>
      </c>
      <c r="K1276">
        <f>IF(J1276="",MEDIAN(SalesTbl[Total_Amount]),J1276)</f>
        <v>2694.3045000000002</v>
      </c>
      <c r="L1276">
        <f>IF(H1276="",MEDIAN(SalesTbl[Discount]),H1276)</f>
        <v>0.05</v>
      </c>
      <c r="M1276">
        <f>IF(G1276="",MEDIAN(SalesTbl[Unit_Price]),G1276)</f>
        <v>945.37</v>
      </c>
      <c r="N1276">
        <f>IF(F1276="",MEDIAN(SalesTbl[Quantity]),F1276)</f>
        <v>3</v>
      </c>
    </row>
    <row r="1277" spans="1:14" x14ac:dyDescent="0.3">
      <c r="A1277" t="s">
        <v>3101</v>
      </c>
      <c r="B1277" s="2">
        <v>45739</v>
      </c>
      <c r="C1277" t="s">
        <v>713</v>
      </c>
      <c r="K1277">
        <f>IF(J1277="",MEDIAN(SalesTbl[Total_Amount]),J1277)</f>
        <v>837.23609999999985</v>
      </c>
      <c r="L1277">
        <f>IF(H1277="",MEDIAN(SalesTbl[Discount]),H1277)</f>
        <v>0.14000000000000001</v>
      </c>
      <c r="M1277">
        <f>IF(G1277="",MEDIAN(SalesTbl[Unit_Price]),G1277)</f>
        <v>527.90499999999997</v>
      </c>
      <c r="N1277">
        <f>IF(F1277="",MEDIAN(SalesTbl[Quantity]),F1277)</f>
        <v>2</v>
      </c>
    </row>
    <row r="1278" spans="1:14" x14ac:dyDescent="0.3">
      <c r="A1278" t="s">
        <v>3102</v>
      </c>
      <c r="B1278" s="2">
        <v>45272</v>
      </c>
      <c r="C1278" t="s">
        <v>422</v>
      </c>
    </row>
    <row r="1279" spans="1:14" x14ac:dyDescent="0.3">
      <c r="A1279" t="s">
        <v>3103</v>
      </c>
      <c r="B1279" s="2">
        <v>45524</v>
      </c>
      <c r="C1279" t="s">
        <v>23</v>
      </c>
    </row>
    <row r="1280" spans="1:14" x14ac:dyDescent="0.3">
      <c r="A1280" t="s">
        <v>3104</v>
      </c>
      <c r="B1280" s="2">
        <v>45481</v>
      </c>
      <c r="C1280" t="s">
        <v>1101</v>
      </c>
    </row>
    <row r="1281" spans="1:3" x14ac:dyDescent="0.3">
      <c r="A1281" t="s">
        <v>3105</v>
      </c>
      <c r="B1281" s="2">
        <v>45267</v>
      </c>
      <c r="C1281" t="s">
        <v>1431</v>
      </c>
    </row>
    <row r="1282" spans="1:3" x14ac:dyDescent="0.3">
      <c r="A1282" t="s">
        <v>3106</v>
      </c>
      <c r="B1282" s="2">
        <v>45328</v>
      </c>
      <c r="C1282" t="s">
        <v>598</v>
      </c>
    </row>
    <row r="1283" spans="1:3" x14ac:dyDescent="0.3">
      <c r="A1283" t="s">
        <v>3107</v>
      </c>
      <c r="B1283" s="2">
        <v>45787</v>
      </c>
      <c r="C1283" t="s">
        <v>1513</v>
      </c>
    </row>
    <row r="1284" spans="1:3" x14ac:dyDescent="0.3">
      <c r="A1284" t="s">
        <v>3108</v>
      </c>
      <c r="B1284" s="2">
        <v>45876</v>
      </c>
      <c r="C1284" t="s">
        <v>1011</v>
      </c>
    </row>
    <row r="1285" spans="1:3" x14ac:dyDescent="0.3">
      <c r="A1285" t="s">
        <v>3109</v>
      </c>
      <c r="B1285" s="2">
        <v>45552</v>
      </c>
      <c r="C1285" t="s">
        <v>218</v>
      </c>
    </row>
    <row r="1286" spans="1:3" x14ac:dyDescent="0.3">
      <c r="A1286" t="s">
        <v>3110</v>
      </c>
      <c r="B1286" s="2">
        <v>45823</v>
      </c>
      <c r="C1286" t="s">
        <v>1181</v>
      </c>
    </row>
    <row r="1287" spans="1:3" x14ac:dyDescent="0.3">
      <c r="A1287" t="s">
        <v>3111</v>
      </c>
      <c r="B1287" s="2">
        <v>45622</v>
      </c>
      <c r="C1287" t="s">
        <v>1023</v>
      </c>
    </row>
    <row r="1288" spans="1:3" x14ac:dyDescent="0.3">
      <c r="A1288" t="s">
        <v>3112</v>
      </c>
      <c r="B1288" s="2">
        <v>45810</v>
      </c>
      <c r="C1288" t="s">
        <v>1142</v>
      </c>
    </row>
    <row r="1289" spans="1:3" x14ac:dyDescent="0.3">
      <c r="A1289" t="s">
        <v>3113</v>
      </c>
      <c r="B1289" s="2">
        <v>45645</v>
      </c>
      <c r="C1289" t="s">
        <v>849</v>
      </c>
    </row>
    <row r="1290" spans="1:3" x14ac:dyDescent="0.3">
      <c r="A1290" t="s">
        <v>3114</v>
      </c>
      <c r="B1290" s="2">
        <v>45749</v>
      </c>
      <c r="C1290" t="s">
        <v>258</v>
      </c>
    </row>
    <row r="1291" spans="1:3" x14ac:dyDescent="0.3">
      <c r="A1291" t="s">
        <v>3115</v>
      </c>
      <c r="B1291" s="2">
        <v>45537</v>
      </c>
      <c r="C1291" t="s">
        <v>585</v>
      </c>
    </row>
    <row r="1292" spans="1:3" x14ac:dyDescent="0.3">
      <c r="A1292" t="s">
        <v>3116</v>
      </c>
      <c r="B1292" s="2">
        <v>45376</v>
      </c>
      <c r="C1292" t="s">
        <v>559</v>
      </c>
    </row>
    <row r="1293" spans="1:3" x14ac:dyDescent="0.3">
      <c r="A1293" t="s">
        <v>3117</v>
      </c>
      <c r="B1293" s="2">
        <v>45709</v>
      </c>
      <c r="C1293" t="s">
        <v>381</v>
      </c>
    </row>
    <row r="1294" spans="1:3" x14ac:dyDescent="0.3">
      <c r="A1294" t="s">
        <v>3118</v>
      </c>
      <c r="B1294" s="2">
        <v>45446</v>
      </c>
      <c r="C1294" t="s">
        <v>393</v>
      </c>
    </row>
    <row r="1295" spans="1:3" x14ac:dyDescent="0.3">
      <c r="A1295" t="s">
        <v>3119</v>
      </c>
      <c r="B1295" s="2">
        <v>45330</v>
      </c>
      <c r="C1295" t="s">
        <v>875</v>
      </c>
    </row>
    <row r="1296" spans="1:3" x14ac:dyDescent="0.3">
      <c r="A1296" t="s">
        <v>3120</v>
      </c>
      <c r="B1296" s="2">
        <v>45388</v>
      </c>
      <c r="C1296" t="s">
        <v>746</v>
      </c>
    </row>
    <row r="1297" spans="1:3" x14ac:dyDescent="0.3">
      <c r="A1297" t="s">
        <v>3121</v>
      </c>
      <c r="B1297" s="2">
        <v>45313</v>
      </c>
      <c r="C1297" t="s">
        <v>791</v>
      </c>
    </row>
    <row r="1298" spans="1:3" x14ac:dyDescent="0.3">
      <c r="A1298" t="s">
        <v>3122</v>
      </c>
      <c r="B1298" s="2">
        <v>45221</v>
      </c>
      <c r="C1298" t="s">
        <v>1020</v>
      </c>
    </row>
    <row r="1299" spans="1:3" x14ac:dyDescent="0.3">
      <c r="A1299" t="s">
        <v>3123</v>
      </c>
      <c r="B1299" s="2">
        <v>45619</v>
      </c>
      <c r="C1299" t="s">
        <v>773</v>
      </c>
    </row>
    <row r="1300" spans="1:3" x14ac:dyDescent="0.3">
      <c r="A1300" t="s">
        <v>3124</v>
      </c>
      <c r="B1300" s="2">
        <v>45286</v>
      </c>
      <c r="C1300" t="s">
        <v>1208</v>
      </c>
    </row>
    <row r="1301" spans="1:3" x14ac:dyDescent="0.3">
      <c r="A1301" t="s">
        <v>3125</v>
      </c>
      <c r="B1301" s="2">
        <v>45451</v>
      </c>
      <c r="C1301" t="s">
        <v>387</v>
      </c>
    </row>
    <row r="1302" spans="1:3" x14ac:dyDescent="0.3">
      <c r="A1302" t="s">
        <v>3126</v>
      </c>
      <c r="B1302" s="2">
        <v>45478</v>
      </c>
      <c r="C1302" t="s">
        <v>496</v>
      </c>
    </row>
    <row r="1303" spans="1:3" x14ac:dyDescent="0.3">
      <c r="A1303" t="s">
        <v>3127</v>
      </c>
      <c r="B1303" s="2">
        <v>45528</v>
      </c>
      <c r="C1303" t="s">
        <v>366</v>
      </c>
    </row>
    <row r="1304" spans="1:3" x14ac:dyDescent="0.3">
      <c r="A1304" t="s">
        <v>3128</v>
      </c>
      <c r="B1304" s="2">
        <v>45418</v>
      </c>
      <c r="C1304" t="s">
        <v>899</v>
      </c>
    </row>
    <row r="1305" spans="1:3" x14ac:dyDescent="0.3">
      <c r="A1305" t="s">
        <v>3129</v>
      </c>
      <c r="B1305" s="2">
        <v>45478</v>
      </c>
      <c r="C1305" t="s">
        <v>127</v>
      </c>
    </row>
    <row r="1306" spans="1:3" x14ac:dyDescent="0.3">
      <c r="A1306" t="s">
        <v>3130</v>
      </c>
      <c r="B1306" s="2">
        <v>45232</v>
      </c>
      <c r="C1306" t="s">
        <v>425</v>
      </c>
    </row>
    <row r="1307" spans="1:3" x14ac:dyDescent="0.3">
      <c r="A1307" t="s">
        <v>3131</v>
      </c>
      <c r="B1307" s="2">
        <v>45616</v>
      </c>
      <c r="C1307" t="s">
        <v>23</v>
      </c>
    </row>
    <row r="1308" spans="1:3" x14ac:dyDescent="0.3">
      <c r="A1308" t="s">
        <v>3132</v>
      </c>
      <c r="B1308" s="2">
        <v>45774</v>
      </c>
      <c r="C1308" t="s">
        <v>472</v>
      </c>
    </row>
    <row r="1309" spans="1:3" x14ac:dyDescent="0.3">
      <c r="A1309" t="s">
        <v>3133</v>
      </c>
      <c r="B1309" s="2">
        <v>45651</v>
      </c>
      <c r="C1309" t="s">
        <v>118</v>
      </c>
    </row>
    <row r="1310" spans="1:3" x14ac:dyDescent="0.3">
      <c r="A1310" t="s">
        <v>3134</v>
      </c>
      <c r="B1310" s="2">
        <v>45902</v>
      </c>
      <c r="C1310" t="s">
        <v>1254</v>
      </c>
    </row>
    <row r="1311" spans="1:3" x14ac:dyDescent="0.3">
      <c r="A1311" t="s">
        <v>3135</v>
      </c>
      <c r="B1311" s="2">
        <v>45401</v>
      </c>
      <c r="C1311" t="s">
        <v>332</v>
      </c>
    </row>
    <row r="1312" spans="1:3" x14ac:dyDescent="0.3">
      <c r="A1312" t="s">
        <v>3136</v>
      </c>
      <c r="B1312" s="2">
        <v>45717</v>
      </c>
      <c r="C1312" t="s">
        <v>1220</v>
      </c>
    </row>
    <row r="1313" spans="1:3" x14ac:dyDescent="0.3">
      <c r="A1313" t="s">
        <v>3137</v>
      </c>
      <c r="B1313" s="2">
        <v>45376</v>
      </c>
      <c r="C1313" t="s">
        <v>1340</v>
      </c>
    </row>
    <row r="1314" spans="1:3" x14ac:dyDescent="0.3">
      <c r="A1314" t="s">
        <v>3138</v>
      </c>
      <c r="B1314" s="2">
        <v>45576</v>
      </c>
      <c r="C1314" t="s">
        <v>1086</v>
      </c>
    </row>
    <row r="1315" spans="1:3" x14ac:dyDescent="0.3">
      <c r="A1315" t="s">
        <v>3139</v>
      </c>
      <c r="B1315" s="2">
        <v>45906</v>
      </c>
      <c r="C1315" t="s">
        <v>93</v>
      </c>
    </row>
    <row r="1316" spans="1:3" x14ac:dyDescent="0.3">
      <c r="A1316" t="s">
        <v>3140</v>
      </c>
      <c r="B1316" s="2">
        <v>45523</v>
      </c>
      <c r="C1316" t="s">
        <v>44</v>
      </c>
    </row>
    <row r="1317" spans="1:3" x14ac:dyDescent="0.3">
      <c r="A1317" t="s">
        <v>3141</v>
      </c>
      <c r="B1317" s="2">
        <v>45234</v>
      </c>
      <c r="C1317" t="s">
        <v>1272</v>
      </c>
    </row>
    <row r="1318" spans="1:3" x14ac:dyDescent="0.3">
      <c r="A1318" t="s">
        <v>3142</v>
      </c>
      <c r="B1318" s="2">
        <v>45405</v>
      </c>
      <c r="C1318" t="s">
        <v>1492</v>
      </c>
    </row>
    <row r="1319" spans="1:3" x14ac:dyDescent="0.3">
      <c r="A1319" t="s">
        <v>3143</v>
      </c>
      <c r="B1319" s="2">
        <v>45223</v>
      </c>
      <c r="C1319" t="s">
        <v>408</v>
      </c>
    </row>
    <row r="1320" spans="1:3" x14ac:dyDescent="0.3">
      <c r="A1320" t="s">
        <v>3144</v>
      </c>
      <c r="B1320" s="2">
        <v>45838</v>
      </c>
      <c r="C1320" t="s">
        <v>818</v>
      </c>
    </row>
    <row r="1321" spans="1:3" x14ac:dyDescent="0.3">
      <c r="A1321" t="s">
        <v>3145</v>
      </c>
      <c r="B1321" s="2">
        <v>45883</v>
      </c>
      <c r="C1321" t="s">
        <v>559</v>
      </c>
    </row>
    <row r="1322" spans="1:3" x14ac:dyDescent="0.3">
      <c r="A1322" t="s">
        <v>3146</v>
      </c>
      <c r="B1322" s="2">
        <v>45788</v>
      </c>
      <c r="C1322" t="s">
        <v>1374</v>
      </c>
    </row>
    <row r="1323" spans="1:3" x14ac:dyDescent="0.3">
      <c r="A1323" t="s">
        <v>3147</v>
      </c>
      <c r="B1323" s="2">
        <v>45383</v>
      </c>
      <c r="C1323" t="s">
        <v>969</v>
      </c>
    </row>
    <row r="1324" spans="1:3" x14ac:dyDescent="0.3">
      <c r="A1324" t="s">
        <v>3148</v>
      </c>
      <c r="B1324" s="2">
        <v>45335</v>
      </c>
      <c r="C1324" t="s">
        <v>960</v>
      </c>
    </row>
    <row r="1325" spans="1:3" x14ac:dyDescent="0.3">
      <c r="A1325" t="s">
        <v>3149</v>
      </c>
      <c r="B1325" s="2">
        <v>45304</v>
      </c>
      <c r="C1325" t="s">
        <v>803</v>
      </c>
    </row>
    <row r="1326" spans="1:3" x14ac:dyDescent="0.3">
      <c r="A1326" t="s">
        <v>3150</v>
      </c>
      <c r="B1326" s="2">
        <v>45543</v>
      </c>
      <c r="C1326" t="s">
        <v>1357</v>
      </c>
    </row>
    <row r="1327" spans="1:3" x14ac:dyDescent="0.3">
      <c r="A1327" t="s">
        <v>3151</v>
      </c>
      <c r="B1327" s="2">
        <v>45326</v>
      </c>
      <c r="C1327" t="s">
        <v>1095</v>
      </c>
    </row>
    <row r="1328" spans="1:3" x14ac:dyDescent="0.3">
      <c r="A1328" t="s">
        <v>3152</v>
      </c>
      <c r="B1328" s="2">
        <v>45498</v>
      </c>
      <c r="C1328" t="s">
        <v>1160</v>
      </c>
    </row>
    <row r="1329" spans="1:3" x14ac:dyDescent="0.3">
      <c r="A1329" t="s">
        <v>3153</v>
      </c>
      <c r="B1329" s="2">
        <v>45544</v>
      </c>
      <c r="C1329" t="s">
        <v>490</v>
      </c>
    </row>
    <row r="1330" spans="1:3" x14ac:dyDescent="0.3">
      <c r="A1330" t="s">
        <v>3154</v>
      </c>
      <c r="B1330" s="2">
        <v>45268</v>
      </c>
      <c r="C1330" t="s">
        <v>1050</v>
      </c>
    </row>
    <row r="1331" spans="1:3" x14ac:dyDescent="0.3">
      <c r="A1331" t="s">
        <v>3155</v>
      </c>
      <c r="B1331" s="2">
        <v>45824</v>
      </c>
      <c r="C1331" t="s">
        <v>719</v>
      </c>
    </row>
    <row r="1332" spans="1:3" x14ac:dyDescent="0.3">
      <c r="A1332" t="s">
        <v>3156</v>
      </c>
      <c r="B1332" s="2">
        <v>45261</v>
      </c>
      <c r="C1332" t="s">
        <v>1389</v>
      </c>
    </row>
    <row r="1333" spans="1:3" x14ac:dyDescent="0.3">
      <c r="A1333" t="s">
        <v>3157</v>
      </c>
      <c r="B1333" s="2">
        <v>45233</v>
      </c>
      <c r="C1333" t="s">
        <v>27</v>
      </c>
    </row>
    <row r="1334" spans="1:3" x14ac:dyDescent="0.3">
      <c r="A1334" t="s">
        <v>3158</v>
      </c>
      <c r="B1334" s="2">
        <v>45673</v>
      </c>
      <c r="C1334" t="s">
        <v>214</v>
      </c>
    </row>
    <row r="1335" spans="1:3" x14ac:dyDescent="0.3">
      <c r="A1335" t="s">
        <v>3159</v>
      </c>
      <c r="B1335" s="2">
        <v>45565</v>
      </c>
      <c r="C1335" t="s">
        <v>1374</v>
      </c>
    </row>
    <row r="1336" spans="1:3" x14ac:dyDescent="0.3">
      <c r="A1336" t="s">
        <v>3160</v>
      </c>
      <c r="B1336" s="2">
        <v>45646</v>
      </c>
      <c r="C1336" t="s">
        <v>188</v>
      </c>
    </row>
    <row r="1337" spans="1:3" x14ac:dyDescent="0.3">
      <c r="A1337" t="s">
        <v>3161</v>
      </c>
      <c r="B1337" s="2">
        <v>45539</v>
      </c>
      <c r="C1337" t="s">
        <v>1422</v>
      </c>
    </row>
    <row r="1338" spans="1:3" x14ac:dyDescent="0.3">
      <c r="A1338" t="s">
        <v>3162</v>
      </c>
      <c r="B1338" s="2">
        <v>45936</v>
      </c>
      <c r="C1338" t="s">
        <v>1214</v>
      </c>
    </row>
    <row r="1339" spans="1:3" x14ac:dyDescent="0.3">
      <c r="A1339" t="s">
        <v>3163</v>
      </c>
      <c r="B1339" s="2">
        <v>45854</v>
      </c>
      <c r="C1339" t="s">
        <v>366</v>
      </c>
    </row>
    <row r="1340" spans="1:3" x14ac:dyDescent="0.3">
      <c r="A1340" t="s">
        <v>3164</v>
      </c>
      <c r="B1340" s="2">
        <v>45936</v>
      </c>
      <c r="C1340" t="s">
        <v>329</v>
      </c>
    </row>
    <row r="1341" spans="1:3" x14ac:dyDescent="0.3">
      <c r="A1341" t="s">
        <v>3165</v>
      </c>
      <c r="B1341" s="2">
        <v>45921</v>
      </c>
      <c r="C1341" t="s">
        <v>1199</v>
      </c>
    </row>
    <row r="1342" spans="1:3" x14ac:dyDescent="0.3">
      <c r="A1342" t="s">
        <v>3166</v>
      </c>
      <c r="B1342" s="2">
        <v>45855</v>
      </c>
      <c r="C1342" t="s">
        <v>1360</v>
      </c>
    </row>
    <row r="1343" spans="1:3" x14ac:dyDescent="0.3">
      <c r="A1343" t="s">
        <v>3167</v>
      </c>
      <c r="B1343" s="2">
        <v>45837</v>
      </c>
      <c r="C1343" t="s">
        <v>1371</v>
      </c>
    </row>
    <row r="1344" spans="1:3" x14ac:dyDescent="0.3">
      <c r="A1344" t="s">
        <v>3168</v>
      </c>
      <c r="B1344" s="2">
        <v>45738</v>
      </c>
      <c r="C1344" t="s">
        <v>1130</v>
      </c>
    </row>
    <row r="1345" spans="1:3" x14ac:dyDescent="0.3">
      <c r="A1345" t="s">
        <v>3169</v>
      </c>
      <c r="B1345" s="2">
        <v>45323</v>
      </c>
      <c r="C1345" t="s">
        <v>1263</v>
      </c>
    </row>
    <row r="1346" spans="1:3" x14ac:dyDescent="0.3">
      <c r="A1346" t="s">
        <v>3170</v>
      </c>
      <c r="B1346" s="2">
        <v>45362</v>
      </c>
      <c r="C1346" t="s">
        <v>942</v>
      </c>
    </row>
    <row r="1347" spans="1:3" x14ac:dyDescent="0.3">
      <c r="A1347" t="s">
        <v>3171</v>
      </c>
      <c r="B1347" s="2">
        <v>45544</v>
      </c>
      <c r="C1347" t="s">
        <v>160</v>
      </c>
    </row>
    <row r="1348" spans="1:3" x14ac:dyDescent="0.3">
      <c r="A1348" t="s">
        <v>3172</v>
      </c>
      <c r="B1348" s="2">
        <v>45249</v>
      </c>
      <c r="C1348" t="s">
        <v>833</v>
      </c>
    </row>
    <row r="1349" spans="1:3" x14ac:dyDescent="0.3">
      <c r="A1349" t="s">
        <v>3173</v>
      </c>
      <c r="B1349" s="2">
        <v>45659</v>
      </c>
      <c r="C1349" t="s">
        <v>329</v>
      </c>
    </row>
    <row r="1350" spans="1:3" x14ac:dyDescent="0.3">
      <c r="A1350" t="s">
        <v>3174</v>
      </c>
      <c r="B1350" s="2">
        <v>45927</v>
      </c>
      <c r="C1350" t="s">
        <v>547</v>
      </c>
    </row>
    <row r="1351" spans="1:3" x14ac:dyDescent="0.3">
      <c r="A1351" t="s">
        <v>3175</v>
      </c>
      <c r="B1351" s="2">
        <v>45373</v>
      </c>
      <c r="C1351" t="s">
        <v>241</v>
      </c>
    </row>
    <row r="1352" spans="1:3" x14ac:dyDescent="0.3">
      <c r="A1352" t="s">
        <v>3176</v>
      </c>
      <c r="B1352" s="2">
        <v>45529</v>
      </c>
      <c r="C1352" t="s">
        <v>1217</v>
      </c>
    </row>
    <row r="1353" spans="1:3" x14ac:dyDescent="0.3">
      <c r="A1353" t="s">
        <v>3177</v>
      </c>
      <c r="B1353" s="2">
        <v>45872</v>
      </c>
      <c r="C1353" t="s">
        <v>722</v>
      </c>
    </row>
    <row r="1354" spans="1:3" x14ac:dyDescent="0.3">
      <c r="A1354" t="s">
        <v>3178</v>
      </c>
      <c r="B1354" s="2">
        <v>45267</v>
      </c>
      <c r="C1354" t="s">
        <v>1437</v>
      </c>
    </row>
    <row r="1355" spans="1:3" x14ac:dyDescent="0.3">
      <c r="A1355" t="s">
        <v>3179</v>
      </c>
      <c r="B1355" s="2">
        <v>45894</v>
      </c>
      <c r="C1355" t="s">
        <v>1246</v>
      </c>
    </row>
    <row r="1356" spans="1:3" x14ac:dyDescent="0.3">
      <c r="A1356" t="s">
        <v>3180</v>
      </c>
      <c r="B1356" s="2">
        <v>45331</v>
      </c>
      <c r="C1356" t="s">
        <v>23</v>
      </c>
    </row>
    <row r="1357" spans="1:3" x14ac:dyDescent="0.3">
      <c r="A1357" t="s">
        <v>3181</v>
      </c>
      <c r="B1357" s="2">
        <v>45910</v>
      </c>
      <c r="C1357" t="s">
        <v>292</v>
      </c>
    </row>
    <row r="1358" spans="1:3" x14ac:dyDescent="0.3">
      <c r="A1358" t="s">
        <v>3182</v>
      </c>
      <c r="B1358" s="2">
        <v>45564</v>
      </c>
      <c r="C1358" t="s">
        <v>640</v>
      </c>
    </row>
    <row r="1359" spans="1:3" x14ac:dyDescent="0.3">
      <c r="A1359" t="s">
        <v>3183</v>
      </c>
      <c r="B1359" s="2">
        <v>45461</v>
      </c>
      <c r="C1359" t="s">
        <v>168</v>
      </c>
    </row>
    <row r="1360" spans="1:3" x14ac:dyDescent="0.3">
      <c r="A1360" t="s">
        <v>3184</v>
      </c>
      <c r="B1360" s="2">
        <v>45258</v>
      </c>
      <c r="C1360" t="s">
        <v>425</v>
      </c>
    </row>
    <row r="1361" spans="1:3" x14ac:dyDescent="0.3">
      <c r="A1361" t="s">
        <v>3185</v>
      </c>
      <c r="B1361" s="2">
        <v>45228</v>
      </c>
      <c r="C1361" t="s">
        <v>59</v>
      </c>
    </row>
    <row r="1362" spans="1:3" x14ac:dyDescent="0.3">
      <c r="A1362" t="s">
        <v>3186</v>
      </c>
      <c r="B1362" s="2">
        <v>45858</v>
      </c>
      <c r="C1362" t="s">
        <v>59</v>
      </c>
    </row>
    <row r="1363" spans="1:3" x14ac:dyDescent="0.3">
      <c r="A1363" t="s">
        <v>3187</v>
      </c>
      <c r="B1363" s="2">
        <v>45532</v>
      </c>
      <c r="C1363" t="s">
        <v>619</v>
      </c>
    </row>
    <row r="1364" spans="1:3" x14ac:dyDescent="0.3">
      <c r="A1364" t="s">
        <v>3188</v>
      </c>
      <c r="B1364" s="2">
        <v>45454</v>
      </c>
      <c r="C1364" t="s">
        <v>1252</v>
      </c>
    </row>
    <row r="1365" spans="1:3" x14ac:dyDescent="0.3">
      <c r="A1365" t="s">
        <v>3189</v>
      </c>
      <c r="B1365" s="2">
        <v>45244</v>
      </c>
      <c r="C1365" t="s">
        <v>517</v>
      </c>
    </row>
    <row r="1366" spans="1:3" x14ac:dyDescent="0.3">
      <c r="A1366" t="s">
        <v>3190</v>
      </c>
      <c r="B1366" s="2">
        <v>45322</v>
      </c>
      <c r="C1366" t="s">
        <v>592</v>
      </c>
    </row>
    <row r="1367" spans="1:3" x14ac:dyDescent="0.3">
      <c r="A1367" t="s">
        <v>3191</v>
      </c>
      <c r="B1367" s="2">
        <v>45757</v>
      </c>
      <c r="C1367" t="s">
        <v>214</v>
      </c>
    </row>
    <row r="1368" spans="1:3" x14ac:dyDescent="0.3">
      <c r="A1368" t="s">
        <v>3192</v>
      </c>
      <c r="B1368" s="2">
        <v>45397</v>
      </c>
      <c r="C1368" t="s">
        <v>444</v>
      </c>
    </row>
    <row r="1369" spans="1:3" x14ac:dyDescent="0.3">
      <c r="A1369" t="s">
        <v>3193</v>
      </c>
      <c r="B1369" s="2">
        <v>45914</v>
      </c>
      <c r="C1369" t="s">
        <v>945</v>
      </c>
    </row>
    <row r="1370" spans="1:3" x14ac:dyDescent="0.3">
      <c r="A1370" t="s">
        <v>3194</v>
      </c>
      <c r="B1370" s="2">
        <v>45432</v>
      </c>
      <c r="C1370" t="s">
        <v>144</v>
      </c>
    </row>
    <row r="1371" spans="1:3" x14ac:dyDescent="0.3">
      <c r="A1371" t="s">
        <v>3195</v>
      </c>
      <c r="B1371" s="2">
        <v>45798</v>
      </c>
      <c r="C1371" t="s">
        <v>32</v>
      </c>
    </row>
    <row r="1372" spans="1:3" x14ac:dyDescent="0.3">
      <c r="A1372" t="s">
        <v>3196</v>
      </c>
      <c r="B1372" s="2">
        <v>45396</v>
      </c>
      <c r="C1372" t="s">
        <v>417</v>
      </c>
    </row>
    <row r="1373" spans="1:3" x14ac:dyDescent="0.3">
      <c r="A1373" t="s">
        <v>3197</v>
      </c>
      <c r="B1373" s="2">
        <v>45235</v>
      </c>
      <c r="C1373" t="s">
        <v>121</v>
      </c>
    </row>
    <row r="1374" spans="1:3" x14ac:dyDescent="0.3">
      <c r="A1374" t="s">
        <v>3198</v>
      </c>
      <c r="B1374" s="2">
        <v>45499</v>
      </c>
      <c r="C1374" t="s">
        <v>1425</v>
      </c>
    </row>
    <row r="1375" spans="1:3" x14ac:dyDescent="0.3">
      <c r="A1375" t="s">
        <v>3199</v>
      </c>
      <c r="B1375" s="2">
        <v>45272</v>
      </c>
      <c r="C1375" t="s">
        <v>812</v>
      </c>
    </row>
    <row r="1376" spans="1:3" x14ac:dyDescent="0.3">
      <c r="A1376" t="s">
        <v>3200</v>
      </c>
      <c r="B1376" s="2">
        <v>45785</v>
      </c>
      <c r="C1376" t="s">
        <v>690</v>
      </c>
    </row>
    <row r="1377" spans="1:3" x14ac:dyDescent="0.3">
      <c r="A1377" t="s">
        <v>3201</v>
      </c>
      <c r="B1377" s="2">
        <v>45534</v>
      </c>
      <c r="C1377" t="s">
        <v>785</v>
      </c>
    </row>
    <row r="1378" spans="1:3" x14ac:dyDescent="0.3">
      <c r="A1378" t="s">
        <v>3202</v>
      </c>
      <c r="B1378" s="2">
        <v>45803</v>
      </c>
      <c r="C1378" t="s">
        <v>571</v>
      </c>
    </row>
    <row r="1379" spans="1:3" x14ac:dyDescent="0.3">
      <c r="A1379" t="s">
        <v>3203</v>
      </c>
      <c r="B1379" s="2">
        <v>45667</v>
      </c>
      <c r="C1379" t="s">
        <v>1260</v>
      </c>
    </row>
    <row r="1380" spans="1:3" x14ac:dyDescent="0.3">
      <c r="A1380" t="s">
        <v>3204</v>
      </c>
      <c r="B1380" s="2">
        <v>45656</v>
      </c>
      <c r="C1380" t="s">
        <v>238</v>
      </c>
    </row>
    <row r="1381" spans="1:3" x14ac:dyDescent="0.3">
      <c r="A1381" t="s">
        <v>3205</v>
      </c>
      <c r="B1381" s="2">
        <v>45869</v>
      </c>
      <c r="C1381" t="s">
        <v>1181</v>
      </c>
    </row>
    <row r="1382" spans="1:3" x14ac:dyDescent="0.3">
      <c r="A1382" t="s">
        <v>3206</v>
      </c>
      <c r="B1382" s="2">
        <v>45549</v>
      </c>
      <c r="C1382" t="s">
        <v>325</v>
      </c>
    </row>
    <row r="1383" spans="1:3" x14ac:dyDescent="0.3">
      <c r="A1383" t="s">
        <v>3207</v>
      </c>
      <c r="B1383" s="2">
        <v>45409</v>
      </c>
      <c r="C1383" t="s">
        <v>211</v>
      </c>
    </row>
    <row r="1384" spans="1:3" x14ac:dyDescent="0.3">
      <c r="A1384" t="s">
        <v>3208</v>
      </c>
      <c r="B1384" s="2">
        <v>45374</v>
      </c>
      <c r="C1384" t="s">
        <v>1310</v>
      </c>
    </row>
    <row r="1385" spans="1:3" x14ac:dyDescent="0.3">
      <c r="A1385" t="s">
        <v>3209</v>
      </c>
      <c r="B1385" s="2">
        <v>45282</v>
      </c>
      <c r="C1385" t="s">
        <v>1083</v>
      </c>
    </row>
    <row r="1386" spans="1:3" x14ac:dyDescent="0.3">
      <c r="A1386" t="s">
        <v>3210</v>
      </c>
      <c r="B1386" s="2">
        <v>45742</v>
      </c>
      <c r="C1386" t="s">
        <v>127</v>
      </c>
    </row>
    <row r="1387" spans="1:3" x14ac:dyDescent="0.3">
      <c r="A1387" t="s">
        <v>3211</v>
      </c>
      <c r="B1387" s="2">
        <v>45447</v>
      </c>
      <c r="C1387" t="s">
        <v>732</v>
      </c>
    </row>
    <row r="1388" spans="1:3" x14ac:dyDescent="0.3">
      <c r="A1388" t="s">
        <v>3212</v>
      </c>
      <c r="B1388" s="2">
        <v>45733</v>
      </c>
      <c r="C1388" t="s">
        <v>1400</v>
      </c>
    </row>
    <row r="1389" spans="1:3" x14ac:dyDescent="0.3">
      <c r="A1389" t="s">
        <v>3213</v>
      </c>
      <c r="B1389" s="2">
        <v>45373</v>
      </c>
      <c r="C1389" t="s">
        <v>481</v>
      </c>
    </row>
    <row r="1390" spans="1:3" x14ac:dyDescent="0.3">
      <c r="A1390" t="s">
        <v>3214</v>
      </c>
      <c r="B1390" s="2">
        <v>45655</v>
      </c>
      <c r="C1390" t="s">
        <v>89</v>
      </c>
    </row>
    <row r="1391" spans="1:3" x14ac:dyDescent="0.3">
      <c r="A1391" t="s">
        <v>3215</v>
      </c>
      <c r="B1391" s="2">
        <v>45868</v>
      </c>
      <c r="C1391" t="s">
        <v>960</v>
      </c>
    </row>
    <row r="1392" spans="1:3" x14ac:dyDescent="0.3">
      <c r="A1392" t="s">
        <v>3216</v>
      </c>
      <c r="B1392" s="2">
        <v>45338</v>
      </c>
      <c r="C1392" t="s">
        <v>1136</v>
      </c>
    </row>
    <row r="1393" spans="1:3" x14ac:dyDescent="0.3">
      <c r="A1393" t="s">
        <v>3217</v>
      </c>
      <c r="B1393" s="2">
        <v>45349</v>
      </c>
      <c r="C1393" t="s">
        <v>678</v>
      </c>
    </row>
    <row r="1394" spans="1:3" x14ac:dyDescent="0.3">
      <c r="A1394" t="s">
        <v>3218</v>
      </c>
      <c r="B1394" s="2">
        <v>45368</v>
      </c>
      <c r="C1394" t="s">
        <v>402</v>
      </c>
    </row>
    <row r="1395" spans="1:3" x14ac:dyDescent="0.3">
      <c r="A1395" t="s">
        <v>3219</v>
      </c>
      <c r="B1395" s="2">
        <v>45243</v>
      </c>
      <c r="C1395" t="s">
        <v>1328</v>
      </c>
    </row>
    <row r="1396" spans="1:3" x14ac:dyDescent="0.3">
      <c r="A1396" t="s">
        <v>3220</v>
      </c>
      <c r="B1396" s="2">
        <v>45577</v>
      </c>
      <c r="C1396" t="s">
        <v>746</v>
      </c>
    </row>
    <row r="1397" spans="1:3" x14ac:dyDescent="0.3">
      <c r="A1397" t="s">
        <v>3221</v>
      </c>
      <c r="B1397" s="2">
        <v>45343</v>
      </c>
      <c r="C1397" t="s">
        <v>884</v>
      </c>
    </row>
    <row r="1398" spans="1:3" x14ac:dyDescent="0.3">
      <c r="A1398" t="s">
        <v>3222</v>
      </c>
      <c r="B1398" s="2">
        <v>45744</v>
      </c>
      <c r="C1398" t="s">
        <v>1464</v>
      </c>
    </row>
    <row r="1399" spans="1:3" x14ac:dyDescent="0.3">
      <c r="A1399" t="s">
        <v>3223</v>
      </c>
      <c r="B1399" s="2">
        <v>45873</v>
      </c>
      <c r="C1399" t="s">
        <v>1124</v>
      </c>
    </row>
    <row r="1400" spans="1:3" x14ac:dyDescent="0.3">
      <c r="A1400" t="s">
        <v>3224</v>
      </c>
      <c r="B1400" s="2">
        <v>45601</v>
      </c>
      <c r="C1400" t="s">
        <v>455</v>
      </c>
    </row>
    <row r="1401" spans="1:3" x14ac:dyDescent="0.3">
      <c r="A1401" t="s">
        <v>3225</v>
      </c>
      <c r="B1401" s="2">
        <v>45458</v>
      </c>
      <c r="C1401" t="s">
        <v>399</v>
      </c>
    </row>
    <row r="1402" spans="1:3" x14ac:dyDescent="0.3">
      <c r="A1402" t="s">
        <v>3226</v>
      </c>
      <c r="B1402" s="2">
        <v>45649</v>
      </c>
      <c r="C1402" t="s">
        <v>1425</v>
      </c>
    </row>
    <row r="1403" spans="1:3" x14ac:dyDescent="0.3">
      <c r="A1403" t="s">
        <v>3227</v>
      </c>
      <c r="B1403" s="2">
        <v>45653</v>
      </c>
      <c r="C1403" t="s">
        <v>779</v>
      </c>
    </row>
    <row r="1404" spans="1:3" x14ac:dyDescent="0.3">
      <c r="A1404" t="s">
        <v>3228</v>
      </c>
      <c r="B1404" s="2">
        <v>45378</v>
      </c>
      <c r="C1404" t="s">
        <v>1023</v>
      </c>
    </row>
    <row r="1405" spans="1:3" x14ac:dyDescent="0.3">
      <c r="A1405" t="s">
        <v>3229</v>
      </c>
      <c r="B1405" s="2">
        <v>45638</v>
      </c>
      <c r="C1405" t="s">
        <v>526</v>
      </c>
    </row>
    <row r="1406" spans="1:3" x14ac:dyDescent="0.3">
      <c r="A1406" t="s">
        <v>3230</v>
      </c>
      <c r="B1406" s="2">
        <v>45277</v>
      </c>
      <c r="C1406" t="s">
        <v>579</v>
      </c>
    </row>
    <row r="1407" spans="1:3" x14ac:dyDescent="0.3">
      <c r="A1407" t="s">
        <v>3231</v>
      </c>
      <c r="B1407" s="2">
        <v>45351</v>
      </c>
      <c r="C1407" t="s">
        <v>1298</v>
      </c>
    </row>
    <row r="1408" spans="1:3" x14ac:dyDescent="0.3">
      <c r="A1408" t="s">
        <v>3232</v>
      </c>
      <c r="B1408" s="2">
        <v>45290</v>
      </c>
      <c r="C1408" t="s">
        <v>523</v>
      </c>
    </row>
    <row r="1409" spans="1:3" x14ac:dyDescent="0.3">
      <c r="A1409" t="s">
        <v>3233</v>
      </c>
      <c r="B1409" s="2">
        <v>45638</v>
      </c>
      <c r="C1409" t="s">
        <v>713</v>
      </c>
    </row>
    <row r="1410" spans="1:3" x14ac:dyDescent="0.3">
      <c r="A1410" t="s">
        <v>3234</v>
      </c>
      <c r="B1410" s="2">
        <v>45679</v>
      </c>
      <c r="C1410" t="s">
        <v>461</v>
      </c>
    </row>
    <row r="1411" spans="1:3" x14ac:dyDescent="0.3">
      <c r="A1411" t="s">
        <v>3235</v>
      </c>
      <c r="B1411" s="2">
        <v>45296</v>
      </c>
      <c r="C1411" t="s">
        <v>247</v>
      </c>
    </row>
    <row r="1412" spans="1:3" x14ac:dyDescent="0.3">
      <c r="A1412" t="s">
        <v>3236</v>
      </c>
      <c r="B1412" s="2">
        <v>45760</v>
      </c>
      <c r="C1412" t="s">
        <v>487</v>
      </c>
    </row>
    <row r="1413" spans="1:3" x14ac:dyDescent="0.3">
      <c r="A1413" t="s">
        <v>3237</v>
      </c>
      <c r="B1413" s="2">
        <v>45603</v>
      </c>
      <c r="C1413" t="s">
        <v>1098</v>
      </c>
    </row>
    <row r="1414" spans="1:3" x14ac:dyDescent="0.3">
      <c r="A1414" t="s">
        <v>3238</v>
      </c>
      <c r="B1414" s="2">
        <v>45413</v>
      </c>
      <c r="C1414" t="s">
        <v>544</v>
      </c>
    </row>
    <row r="1415" spans="1:3" x14ac:dyDescent="0.3">
      <c r="A1415" t="s">
        <v>3239</v>
      </c>
      <c r="B1415" s="2">
        <v>45506</v>
      </c>
      <c r="C1415" t="s">
        <v>1298</v>
      </c>
    </row>
    <row r="1416" spans="1:3" x14ac:dyDescent="0.3">
      <c r="A1416" t="s">
        <v>3240</v>
      </c>
      <c r="B1416" s="2">
        <v>45394</v>
      </c>
      <c r="C1416" t="s">
        <v>1160</v>
      </c>
    </row>
    <row r="1417" spans="1:3" x14ac:dyDescent="0.3">
      <c r="A1417" t="s">
        <v>3241</v>
      </c>
      <c r="B1417" s="2">
        <v>45755</v>
      </c>
      <c r="C1417" t="s">
        <v>490</v>
      </c>
    </row>
    <row r="1418" spans="1:3" x14ac:dyDescent="0.3">
      <c r="A1418" t="s">
        <v>3242</v>
      </c>
      <c r="B1418" s="2">
        <v>45473</v>
      </c>
      <c r="C1418" t="s">
        <v>550</v>
      </c>
    </row>
    <row r="1419" spans="1:3" x14ac:dyDescent="0.3">
      <c r="A1419" t="s">
        <v>3243</v>
      </c>
      <c r="B1419" s="2">
        <v>45304</v>
      </c>
      <c r="C1419" t="s">
        <v>221</v>
      </c>
    </row>
    <row r="1420" spans="1:3" x14ac:dyDescent="0.3">
      <c r="A1420" t="s">
        <v>3244</v>
      </c>
      <c r="B1420" s="2">
        <v>45557</v>
      </c>
      <c r="C1420" t="s">
        <v>278</v>
      </c>
    </row>
    <row r="1421" spans="1:3" x14ac:dyDescent="0.3">
      <c r="A1421" t="s">
        <v>3245</v>
      </c>
      <c r="B1421" s="2">
        <v>45527</v>
      </c>
      <c r="C1421" t="s">
        <v>157</v>
      </c>
    </row>
    <row r="1422" spans="1:3" x14ac:dyDescent="0.3">
      <c r="A1422" t="s">
        <v>3246</v>
      </c>
      <c r="B1422" s="2">
        <v>45875</v>
      </c>
      <c r="C1422" t="s">
        <v>511</v>
      </c>
    </row>
    <row r="1423" spans="1:3" x14ac:dyDescent="0.3">
      <c r="A1423" t="s">
        <v>3247</v>
      </c>
      <c r="B1423" s="2">
        <v>45936</v>
      </c>
      <c r="C1423" t="s">
        <v>1160</v>
      </c>
    </row>
    <row r="1424" spans="1:3" x14ac:dyDescent="0.3">
      <c r="A1424" t="s">
        <v>3248</v>
      </c>
      <c r="B1424" s="2">
        <v>45807</v>
      </c>
      <c r="C1424" t="s">
        <v>1238</v>
      </c>
    </row>
    <row r="1425" spans="1:3" x14ac:dyDescent="0.3">
      <c r="A1425" t="s">
        <v>3249</v>
      </c>
      <c r="B1425" s="2">
        <v>45473</v>
      </c>
      <c r="C1425" t="s">
        <v>966</v>
      </c>
    </row>
    <row r="1426" spans="1:3" x14ac:dyDescent="0.3">
      <c r="A1426" t="s">
        <v>3250</v>
      </c>
      <c r="B1426" s="2">
        <v>45664</v>
      </c>
      <c r="C1426" t="s">
        <v>40</v>
      </c>
    </row>
    <row r="1427" spans="1:3" x14ac:dyDescent="0.3">
      <c r="A1427" t="s">
        <v>3251</v>
      </c>
      <c r="B1427" s="2">
        <v>45633</v>
      </c>
      <c r="C1427" t="s">
        <v>1098</v>
      </c>
    </row>
    <row r="1428" spans="1:3" x14ac:dyDescent="0.3">
      <c r="A1428" t="s">
        <v>3252</v>
      </c>
      <c r="B1428" s="2">
        <v>45548</v>
      </c>
      <c r="C1428" t="s">
        <v>1417</v>
      </c>
    </row>
    <row r="1429" spans="1:3" x14ac:dyDescent="0.3">
      <c r="A1429" t="s">
        <v>3253</v>
      </c>
      <c r="B1429" s="2">
        <v>45244</v>
      </c>
      <c r="C1429" t="s">
        <v>1211</v>
      </c>
    </row>
    <row r="1430" spans="1:3" x14ac:dyDescent="0.3">
      <c r="A1430" t="s">
        <v>3254</v>
      </c>
      <c r="B1430" s="2">
        <v>45753</v>
      </c>
      <c r="C1430" t="s">
        <v>640</v>
      </c>
    </row>
    <row r="1431" spans="1:3" x14ac:dyDescent="0.3">
      <c r="A1431" t="s">
        <v>3255</v>
      </c>
      <c r="B1431" s="2">
        <v>45804</v>
      </c>
      <c r="C1431" t="s">
        <v>785</v>
      </c>
    </row>
    <row r="1432" spans="1:3" x14ac:dyDescent="0.3">
      <c r="A1432" t="s">
        <v>3256</v>
      </c>
      <c r="B1432" s="2">
        <v>45263</v>
      </c>
      <c r="C1432" t="s">
        <v>719</v>
      </c>
    </row>
    <row r="1433" spans="1:3" x14ac:dyDescent="0.3">
      <c r="A1433" t="s">
        <v>3257</v>
      </c>
      <c r="B1433" s="2">
        <v>45906</v>
      </c>
      <c r="C1433" t="s">
        <v>1383</v>
      </c>
    </row>
    <row r="1434" spans="1:3" x14ac:dyDescent="0.3">
      <c r="A1434" t="s">
        <v>3258</v>
      </c>
      <c r="B1434" s="2">
        <v>45243</v>
      </c>
      <c r="C1434" t="s">
        <v>1196</v>
      </c>
    </row>
    <row r="1435" spans="1:3" x14ac:dyDescent="0.3">
      <c r="A1435" t="s">
        <v>3259</v>
      </c>
      <c r="B1435" s="2">
        <v>45686</v>
      </c>
      <c r="C1435" t="s">
        <v>144</v>
      </c>
    </row>
    <row r="1436" spans="1:3" x14ac:dyDescent="0.3">
      <c r="A1436" t="s">
        <v>3260</v>
      </c>
      <c r="B1436" s="2">
        <v>45472</v>
      </c>
      <c r="C1436" t="s">
        <v>779</v>
      </c>
    </row>
    <row r="1437" spans="1:3" x14ac:dyDescent="0.3">
      <c r="A1437" t="s">
        <v>3261</v>
      </c>
      <c r="B1437" s="2">
        <v>45779</v>
      </c>
      <c r="C1437" t="s">
        <v>1371</v>
      </c>
    </row>
    <row r="1438" spans="1:3" x14ac:dyDescent="0.3">
      <c r="A1438" t="s">
        <v>3262</v>
      </c>
      <c r="B1438" s="2">
        <v>45830</v>
      </c>
      <c r="C1438" t="s">
        <v>576</v>
      </c>
    </row>
    <row r="1439" spans="1:3" x14ac:dyDescent="0.3">
      <c r="A1439" t="s">
        <v>3263</v>
      </c>
      <c r="B1439" s="2">
        <v>45756</v>
      </c>
      <c r="C1439" t="s">
        <v>1422</v>
      </c>
    </row>
    <row r="1440" spans="1:3" x14ac:dyDescent="0.3">
      <c r="A1440" t="s">
        <v>3264</v>
      </c>
      <c r="B1440" s="2">
        <v>45847</v>
      </c>
      <c r="C1440" t="s">
        <v>387</v>
      </c>
    </row>
    <row r="1441" spans="1:3" x14ac:dyDescent="0.3">
      <c r="A1441" t="s">
        <v>3265</v>
      </c>
      <c r="B1441" s="2">
        <v>45322</v>
      </c>
      <c r="C1441" t="s">
        <v>923</v>
      </c>
    </row>
    <row r="1442" spans="1:3" x14ac:dyDescent="0.3">
      <c r="A1442" t="s">
        <v>3266</v>
      </c>
      <c r="B1442" s="2">
        <v>45829</v>
      </c>
      <c r="C1442" t="s">
        <v>1109</v>
      </c>
    </row>
    <row r="1443" spans="1:3" x14ac:dyDescent="0.3">
      <c r="A1443" t="s">
        <v>3267</v>
      </c>
      <c r="B1443" s="2">
        <v>45539</v>
      </c>
      <c r="C1443" t="s">
        <v>824</v>
      </c>
    </row>
    <row r="1444" spans="1:3" x14ac:dyDescent="0.3">
      <c r="A1444" t="s">
        <v>3268</v>
      </c>
      <c r="B1444" s="2">
        <v>45893</v>
      </c>
      <c r="C1444" t="s">
        <v>523</v>
      </c>
    </row>
    <row r="1445" spans="1:3" x14ac:dyDescent="0.3">
      <c r="A1445" t="s">
        <v>3269</v>
      </c>
      <c r="B1445" s="2">
        <v>45814</v>
      </c>
      <c r="C1445" t="s">
        <v>1492</v>
      </c>
    </row>
    <row r="1446" spans="1:3" x14ac:dyDescent="0.3">
      <c r="A1446" t="s">
        <v>3270</v>
      </c>
      <c r="B1446" s="2">
        <v>45571</v>
      </c>
      <c r="C1446" t="s">
        <v>75</v>
      </c>
    </row>
    <row r="1447" spans="1:3" x14ac:dyDescent="0.3">
      <c r="A1447" t="s">
        <v>3271</v>
      </c>
      <c r="B1447" s="2">
        <v>45542</v>
      </c>
      <c r="C1447" t="s">
        <v>124</v>
      </c>
    </row>
    <row r="1448" spans="1:3" x14ac:dyDescent="0.3">
      <c r="A1448" t="s">
        <v>3272</v>
      </c>
      <c r="B1448" s="2">
        <v>45758</v>
      </c>
      <c r="C1448" t="s">
        <v>402</v>
      </c>
    </row>
    <row r="1449" spans="1:3" x14ac:dyDescent="0.3">
      <c r="A1449" t="s">
        <v>3273</v>
      </c>
      <c r="B1449" s="2">
        <v>45709</v>
      </c>
      <c r="C1449" t="s">
        <v>255</v>
      </c>
    </row>
    <row r="1450" spans="1:3" x14ac:dyDescent="0.3">
      <c r="A1450" t="s">
        <v>3274</v>
      </c>
      <c r="B1450" s="2">
        <v>45587</v>
      </c>
      <c r="C1450" t="s">
        <v>414</v>
      </c>
    </row>
    <row r="1451" spans="1:3" x14ac:dyDescent="0.3">
      <c r="A1451" t="s">
        <v>3275</v>
      </c>
      <c r="B1451" s="2">
        <v>45494</v>
      </c>
      <c r="C1451" t="s">
        <v>716</v>
      </c>
    </row>
    <row r="1452" spans="1:3" x14ac:dyDescent="0.3">
      <c r="A1452" t="s">
        <v>3276</v>
      </c>
      <c r="B1452" s="2">
        <v>45305</v>
      </c>
      <c r="C1452" t="s">
        <v>1397</v>
      </c>
    </row>
    <row r="1453" spans="1:3" x14ac:dyDescent="0.3">
      <c r="A1453" t="s">
        <v>3277</v>
      </c>
      <c r="B1453" s="2">
        <v>45383</v>
      </c>
      <c r="C1453" t="s">
        <v>32</v>
      </c>
    </row>
    <row r="1454" spans="1:3" x14ac:dyDescent="0.3">
      <c r="A1454" t="s">
        <v>3278</v>
      </c>
      <c r="B1454" s="2">
        <v>45788</v>
      </c>
      <c r="C1454" t="s">
        <v>384</v>
      </c>
    </row>
    <row r="1455" spans="1:3" x14ac:dyDescent="0.3">
      <c r="A1455" t="s">
        <v>3279</v>
      </c>
      <c r="B1455" s="2">
        <v>45855</v>
      </c>
      <c r="C1455" t="s">
        <v>1449</v>
      </c>
    </row>
    <row r="1456" spans="1:3" x14ac:dyDescent="0.3">
      <c r="A1456" t="s">
        <v>3280</v>
      </c>
      <c r="B1456" s="2">
        <v>45533</v>
      </c>
      <c r="C1456" t="s">
        <v>1101</v>
      </c>
    </row>
    <row r="1457" spans="1:3" x14ac:dyDescent="0.3">
      <c r="A1457" t="s">
        <v>3281</v>
      </c>
      <c r="B1457" s="2">
        <v>45763</v>
      </c>
      <c r="C1457" t="s">
        <v>758</v>
      </c>
    </row>
    <row r="1458" spans="1:3" x14ac:dyDescent="0.3">
      <c r="A1458" t="s">
        <v>3282</v>
      </c>
      <c r="B1458" s="2">
        <v>45900</v>
      </c>
      <c r="C1458" t="s">
        <v>592</v>
      </c>
    </row>
    <row r="1459" spans="1:3" x14ac:dyDescent="0.3">
      <c r="A1459" t="s">
        <v>3283</v>
      </c>
      <c r="B1459" s="2">
        <v>45943</v>
      </c>
      <c r="C1459" t="s">
        <v>764</v>
      </c>
    </row>
    <row r="1460" spans="1:3" x14ac:dyDescent="0.3">
      <c r="A1460" t="s">
        <v>3284</v>
      </c>
      <c r="B1460" s="2">
        <v>45448</v>
      </c>
      <c r="C1460" t="s">
        <v>1469</v>
      </c>
    </row>
    <row r="1461" spans="1:3" x14ac:dyDescent="0.3">
      <c r="A1461" t="s">
        <v>3285</v>
      </c>
      <c r="B1461" s="2">
        <v>45929</v>
      </c>
      <c r="C1461" t="s">
        <v>1495</v>
      </c>
    </row>
    <row r="1462" spans="1:3" x14ac:dyDescent="0.3">
      <c r="A1462" t="s">
        <v>3286</v>
      </c>
      <c r="B1462" s="2">
        <v>45478</v>
      </c>
      <c r="C1462" t="s">
        <v>1249</v>
      </c>
    </row>
    <row r="1463" spans="1:3" x14ac:dyDescent="0.3">
      <c r="A1463" t="s">
        <v>3287</v>
      </c>
      <c r="B1463" s="2">
        <v>45723</v>
      </c>
      <c r="C1463" t="s">
        <v>1260</v>
      </c>
    </row>
    <row r="1464" spans="1:3" x14ac:dyDescent="0.3">
      <c r="A1464" t="s">
        <v>3288</v>
      </c>
      <c r="B1464" s="2">
        <v>45240</v>
      </c>
      <c r="C1464" t="s">
        <v>1053</v>
      </c>
    </row>
    <row r="1465" spans="1:3" x14ac:dyDescent="0.3">
      <c r="A1465" t="s">
        <v>3289</v>
      </c>
      <c r="B1465" s="2">
        <v>45890</v>
      </c>
      <c r="C1465" t="s">
        <v>565</v>
      </c>
    </row>
    <row r="1466" spans="1:3" x14ac:dyDescent="0.3">
      <c r="A1466" t="s">
        <v>3290</v>
      </c>
      <c r="B1466" s="2">
        <v>45796</v>
      </c>
      <c r="C1466" t="s">
        <v>1160</v>
      </c>
    </row>
    <row r="1467" spans="1:3" x14ac:dyDescent="0.3">
      <c r="A1467" t="s">
        <v>3291</v>
      </c>
      <c r="B1467" s="2">
        <v>45895</v>
      </c>
      <c r="C1467" t="s">
        <v>114</v>
      </c>
    </row>
    <row r="1468" spans="1:3" x14ac:dyDescent="0.3">
      <c r="A1468" t="s">
        <v>3292</v>
      </c>
      <c r="B1468" s="2">
        <v>45676</v>
      </c>
      <c r="C1468" t="s">
        <v>730</v>
      </c>
    </row>
    <row r="1469" spans="1:3" x14ac:dyDescent="0.3">
      <c r="A1469" t="s">
        <v>3293</v>
      </c>
      <c r="B1469" s="2">
        <v>45568</v>
      </c>
      <c r="C1469" t="s">
        <v>1272</v>
      </c>
    </row>
    <row r="1470" spans="1:3" x14ac:dyDescent="0.3">
      <c r="A1470" t="s">
        <v>3294</v>
      </c>
      <c r="B1470" s="2">
        <v>45272</v>
      </c>
      <c r="C1470" t="s">
        <v>579</v>
      </c>
    </row>
    <row r="1471" spans="1:3" x14ac:dyDescent="0.3">
      <c r="A1471" t="s">
        <v>3295</v>
      </c>
      <c r="B1471" s="2">
        <v>45718</v>
      </c>
      <c r="C1471" t="s">
        <v>1124</v>
      </c>
    </row>
    <row r="1472" spans="1:3" x14ac:dyDescent="0.3">
      <c r="A1472" t="s">
        <v>3296</v>
      </c>
      <c r="B1472" s="2">
        <v>45356</v>
      </c>
      <c r="C1472" t="s">
        <v>711</v>
      </c>
    </row>
    <row r="1473" spans="1:3" x14ac:dyDescent="0.3">
      <c r="A1473" t="s">
        <v>3297</v>
      </c>
      <c r="B1473" s="2">
        <v>45552</v>
      </c>
      <c r="C1473" t="s">
        <v>1524</v>
      </c>
    </row>
    <row r="1474" spans="1:3" x14ac:dyDescent="0.3">
      <c r="A1474" t="s">
        <v>3298</v>
      </c>
      <c r="B1474" s="2">
        <v>45288</v>
      </c>
      <c r="C1474" t="s">
        <v>839</v>
      </c>
    </row>
    <row r="1475" spans="1:3" x14ac:dyDescent="0.3">
      <c r="A1475" t="s">
        <v>3299</v>
      </c>
      <c r="B1475" s="2">
        <v>45605</v>
      </c>
      <c r="C1475" t="s">
        <v>1260</v>
      </c>
    </row>
    <row r="1476" spans="1:3" x14ac:dyDescent="0.3">
      <c r="A1476" t="s">
        <v>3300</v>
      </c>
      <c r="B1476" s="2">
        <v>45516</v>
      </c>
      <c r="C1476" t="s">
        <v>1461</v>
      </c>
    </row>
    <row r="1477" spans="1:3" x14ac:dyDescent="0.3">
      <c r="A1477" t="s">
        <v>3301</v>
      </c>
      <c r="B1477" s="2">
        <v>45379</v>
      </c>
      <c r="C1477" t="s">
        <v>827</v>
      </c>
    </row>
    <row r="1478" spans="1:3" x14ac:dyDescent="0.3">
      <c r="A1478" t="s">
        <v>3302</v>
      </c>
      <c r="B1478" s="2">
        <v>45567</v>
      </c>
      <c r="C1478" t="s">
        <v>455</v>
      </c>
    </row>
    <row r="1479" spans="1:3" x14ac:dyDescent="0.3">
      <c r="A1479" t="s">
        <v>3303</v>
      </c>
      <c r="B1479" s="2">
        <v>45510</v>
      </c>
      <c r="C1479" t="s">
        <v>752</v>
      </c>
    </row>
    <row r="1480" spans="1:3" x14ac:dyDescent="0.3">
      <c r="A1480" t="s">
        <v>3304</v>
      </c>
      <c r="B1480" s="2">
        <v>45806</v>
      </c>
      <c r="C1480" t="s">
        <v>295</v>
      </c>
    </row>
    <row r="1481" spans="1:3" x14ac:dyDescent="0.3">
      <c r="A1481" t="s">
        <v>3305</v>
      </c>
      <c r="B1481" s="2">
        <v>45240</v>
      </c>
      <c r="C1481" t="s">
        <v>396</v>
      </c>
    </row>
    <row r="1482" spans="1:3" x14ac:dyDescent="0.3">
      <c r="A1482" t="s">
        <v>3306</v>
      </c>
      <c r="B1482" s="2">
        <v>45309</v>
      </c>
      <c r="C1482" t="s">
        <v>951</v>
      </c>
    </row>
    <row r="1483" spans="1:3" x14ac:dyDescent="0.3">
      <c r="A1483" t="s">
        <v>3307</v>
      </c>
      <c r="B1483" s="2">
        <v>45375</v>
      </c>
      <c r="C1483" t="s">
        <v>100</v>
      </c>
    </row>
    <row r="1484" spans="1:3" x14ac:dyDescent="0.3">
      <c r="A1484" t="s">
        <v>3308</v>
      </c>
      <c r="B1484" s="2">
        <v>45733</v>
      </c>
      <c r="C1484" t="s">
        <v>399</v>
      </c>
    </row>
    <row r="1485" spans="1:3" x14ac:dyDescent="0.3">
      <c r="A1485" t="s">
        <v>3309</v>
      </c>
      <c r="B1485" s="2">
        <v>45435</v>
      </c>
      <c r="C1485" t="s">
        <v>172</v>
      </c>
    </row>
    <row r="1486" spans="1:3" x14ac:dyDescent="0.3">
      <c r="A1486" t="s">
        <v>3310</v>
      </c>
      <c r="B1486" s="2">
        <v>45864</v>
      </c>
      <c r="C1486" t="s">
        <v>1492</v>
      </c>
    </row>
    <row r="1487" spans="1:3" x14ac:dyDescent="0.3">
      <c r="A1487" t="s">
        <v>3311</v>
      </c>
      <c r="B1487" s="2">
        <v>45569</v>
      </c>
      <c r="C1487" t="s">
        <v>827</v>
      </c>
    </row>
    <row r="1488" spans="1:3" x14ac:dyDescent="0.3">
      <c r="A1488" t="s">
        <v>3312</v>
      </c>
      <c r="B1488" s="2">
        <v>45664</v>
      </c>
      <c r="C1488" t="s">
        <v>1425</v>
      </c>
    </row>
    <row r="1489" spans="1:3" x14ac:dyDescent="0.3">
      <c r="A1489" t="s">
        <v>3313</v>
      </c>
      <c r="B1489" s="2">
        <v>45645</v>
      </c>
      <c r="C1489" t="s">
        <v>1425</v>
      </c>
    </row>
    <row r="1490" spans="1:3" x14ac:dyDescent="0.3">
      <c r="A1490" t="s">
        <v>3314</v>
      </c>
      <c r="B1490" s="2">
        <v>45449</v>
      </c>
      <c r="C1490" t="s">
        <v>749</v>
      </c>
    </row>
    <row r="1491" spans="1:3" x14ac:dyDescent="0.3">
      <c r="A1491" t="s">
        <v>3315</v>
      </c>
      <c r="B1491" s="2">
        <v>45629</v>
      </c>
      <c r="C1491" t="s">
        <v>1472</v>
      </c>
    </row>
    <row r="1492" spans="1:3" x14ac:dyDescent="0.3">
      <c r="A1492" t="s">
        <v>3316</v>
      </c>
      <c r="B1492" s="2">
        <v>45739</v>
      </c>
      <c r="C1492" t="s">
        <v>85</v>
      </c>
    </row>
    <row r="1493" spans="1:3" x14ac:dyDescent="0.3">
      <c r="A1493" t="s">
        <v>3317</v>
      </c>
      <c r="B1493" s="2">
        <v>45849</v>
      </c>
      <c r="C1493" t="s">
        <v>153</v>
      </c>
    </row>
    <row r="1494" spans="1:3" x14ac:dyDescent="0.3">
      <c r="A1494" t="s">
        <v>3318</v>
      </c>
      <c r="B1494" s="2">
        <v>45230</v>
      </c>
      <c r="C1494" t="s">
        <v>713</v>
      </c>
    </row>
    <row r="1495" spans="1:3" x14ac:dyDescent="0.3">
      <c r="A1495" t="s">
        <v>3319</v>
      </c>
      <c r="B1495" s="2">
        <v>45292</v>
      </c>
      <c r="C1495" t="s">
        <v>369</v>
      </c>
    </row>
    <row r="1496" spans="1:3" x14ac:dyDescent="0.3">
      <c r="A1496" t="s">
        <v>3320</v>
      </c>
      <c r="B1496" s="2">
        <v>45251</v>
      </c>
      <c r="C1496" t="s">
        <v>737</v>
      </c>
    </row>
    <row r="1497" spans="1:3" x14ac:dyDescent="0.3">
      <c r="A1497" t="s">
        <v>3321</v>
      </c>
      <c r="B1497" s="2">
        <v>45555</v>
      </c>
      <c r="C1497" t="s">
        <v>40</v>
      </c>
    </row>
    <row r="1498" spans="1:3" x14ac:dyDescent="0.3">
      <c r="A1498" t="s">
        <v>3322</v>
      </c>
      <c r="B1498" s="2">
        <v>45385</v>
      </c>
      <c r="C1498" t="s">
        <v>1041</v>
      </c>
    </row>
    <row r="1499" spans="1:3" x14ac:dyDescent="0.3">
      <c r="A1499" t="s">
        <v>3323</v>
      </c>
      <c r="B1499" s="2">
        <v>45787</v>
      </c>
      <c r="C1499" t="s">
        <v>978</v>
      </c>
    </row>
    <row r="1500" spans="1:3" x14ac:dyDescent="0.3">
      <c r="A1500" t="s">
        <v>3324</v>
      </c>
      <c r="B1500" s="2">
        <v>45822</v>
      </c>
      <c r="C1500" t="s">
        <v>678</v>
      </c>
    </row>
    <row r="1501" spans="1:3" x14ac:dyDescent="0.3">
      <c r="A1501" t="s">
        <v>3325</v>
      </c>
      <c r="B1501" s="2">
        <v>45590</v>
      </c>
      <c r="C1501" t="s">
        <v>1431</v>
      </c>
    </row>
    <row r="1502" spans="1:3" x14ac:dyDescent="0.3">
      <c r="A1502" t="s">
        <v>3326</v>
      </c>
      <c r="B1502" s="2">
        <v>45618</v>
      </c>
      <c r="C1502" t="s">
        <v>393</v>
      </c>
    </row>
    <row r="1503" spans="1:3" x14ac:dyDescent="0.3">
      <c r="A1503" t="s">
        <v>3327</v>
      </c>
      <c r="B1503" s="2">
        <v>45586</v>
      </c>
      <c r="C1503" t="s">
        <v>1249</v>
      </c>
    </row>
    <row r="1504" spans="1:3" x14ac:dyDescent="0.3">
      <c r="A1504" t="s">
        <v>3328</v>
      </c>
      <c r="B1504" s="2">
        <v>45548</v>
      </c>
      <c r="C1504" t="s">
        <v>178</v>
      </c>
    </row>
    <row r="1505" spans="1:3" x14ac:dyDescent="0.3">
      <c r="A1505" t="s">
        <v>3329</v>
      </c>
      <c r="B1505" s="2">
        <v>45772</v>
      </c>
      <c r="C1505" t="s">
        <v>827</v>
      </c>
    </row>
    <row r="1506" spans="1:3" x14ac:dyDescent="0.3">
      <c r="A1506" t="s">
        <v>3330</v>
      </c>
      <c r="B1506" s="2">
        <v>45361</v>
      </c>
      <c r="C1506" t="s">
        <v>716</v>
      </c>
    </row>
    <row r="1507" spans="1:3" x14ac:dyDescent="0.3">
      <c r="A1507" t="s">
        <v>3331</v>
      </c>
      <c r="B1507" s="2">
        <v>45235</v>
      </c>
      <c r="C1507" t="s">
        <v>1380</v>
      </c>
    </row>
    <row r="1508" spans="1:3" x14ac:dyDescent="0.3">
      <c r="A1508" t="s">
        <v>3332</v>
      </c>
      <c r="B1508" s="2">
        <v>45864</v>
      </c>
      <c r="C1508" t="s">
        <v>1446</v>
      </c>
    </row>
    <row r="1509" spans="1:3" x14ac:dyDescent="0.3">
      <c r="A1509" t="s">
        <v>3333</v>
      </c>
      <c r="B1509" s="2">
        <v>45681</v>
      </c>
      <c r="C1509" t="s">
        <v>1154</v>
      </c>
    </row>
    <row r="1510" spans="1:3" x14ac:dyDescent="0.3">
      <c r="A1510" t="s">
        <v>3334</v>
      </c>
      <c r="B1510" s="2">
        <v>45905</v>
      </c>
      <c r="C1510" t="s">
        <v>547</v>
      </c>
    </row>
    <row r="1511" spans="1:3" x14ac:dyDescent="0.3">
      <c r="A1511" t="s">
        <v>3335</v>
      </c>
      <c r="B1511" s="2">
        <v>45765</v>
      </c>
      <c r="C1511" t="s">
        <v>785</v>
      </c>
    </row>
    <row r="1512" spans="1:3" x14ac:dyDescent="0.3">
      <c r="A1512" t="s">
        <v>3336</v>
      </c>
      <c r="B1512" s="2">
        <v>45821</v>
      </c>
      <c r="C1512" t="s">
        <v>535</v>
      </c>
    </row>
    <row r="1513" spans="1:3" x14ac:dyDescent="0.3">
      <c r="A1513" t="s">
        <v>3337</v>
      </c>
      <c r="B1513" s="2">
        <v>45691</v>
      </c>
      <c r="C1513" t="s">
        <v>800</v>
      </c>
    </row>
    <row r="1514" spans="1:3" x14ac:dyDescent="0.3">
      <c r="A1514" t="s">
        <v>3338</v>
      </c>
      <c r="B1514" s="2">
        <v>45860</v>
      </c>
      <c r="C1514" t="s">
        <v>344</v>
      </c>
    </row>
    <row r="1515" spans="1:3" x14ac:dyDescent="0.3">
      <c r="A1515" t="s">
        <v>3339</v>
      </c>
      <c r="B1515" s="2">
        <v>45922</v>
      </c>
      <c r="C1515" t="s">
        <v>350</v>
      </c>
    </row>
    <row r="1516" spans="1:3" x14ac:dyDescent="0.3">
      <c r="A1516" t="s">
        <v>3340</v>
      </c>
      <c r="B1516" s="2">
        <v>45477</v>
      </c>
      <c r="C1516" t="s">
        <v>1235</v>
      </c>
    </row>
    <row r="1517" spans="1:3" x14ac:dyDescent="0.3">
      <c r="A1517" t="s">
        <v>3341</v>
      </c>
      <c r="B1517" s="2">
        <v>45504</v>
      </c>
      <c r="C1517" t="s">
        <v>1310</v>
      </c>
    </row>
    <row r="1518" spans="1:3" x14ac:dyDescent="0.3">
      <c r="A1518" t="s">
        <v>3342</v>
      </c>
      <c r="B1518" s="2">
        <v>45862</v>
      </c>
      <c r="C1518" t="s">
        <v>124</v>
      </c>
    </row>
    <row r="1519" spans="1:3" x14ac:dyDescent="0.3">
      <c r="A1519" t="s">
        <v>3343</v>
      </c>
      <c r="B1519" s="2">
        <v>45579</v>
      </c>
      <c r="C1519" t="s">
        <v>1035</v>
      </c>
    </row>
    <row r="1520" spans="1:3" x14ac:dyDescent="0.3">
      <c r="A1520" t="s">
        <v>3344</v>
      </c>
      <c r="B1520" s="2">
        <v>45658</v>
      </c>
      <c r="C1520" t="s">
        <v>932</v>
      </c>
    </row>
    <row r="1521" spans="1:3" x14ac:dyDescent="0.3">
      <c r="A1521" t="s">
        <v>3345</v>
      </c>
      <c r="B1521" s="2">
        <v>45664</v>
      </c>
      <c r="C1521" t="s">
        <v>568</v>
      </c>
    </row>
    <row r="1522" spans="1:3" x14ac:dyDescent="0.3">
      <c r="A1522" t="s">
        <v>3346</v>
      </c>
      <c r="B1522" s="2">
        <v>45936</v>
      </c>
      <c r="C1522" t="s">
        <v>375</v>
      </c>
    </row>
    <row r="1523" spans="1:3" x14ac:dyDescent="0.3">
      <c r="A1523" t="s">
        <v>3347</v>
      </c>
      <c r="B1523" s="2">
        <v>45344</v>
      </c>
      <c r="C1523" t="s">
        <v>208</v>
      </c>
    </row>
    <row r="1524" spans="1:3" x14ac:dyDescent="0.3">
      <c r="A1524" t="s">
        <v>3348</v>
      </c>
      <c r="B1524" s="2">
        <v>45329</v>
      </c>
      <c r="C1524" t="s">
        <v>75</v>
      </c>
    </row>
    <row r="1525" spans="1:3" x14ac:dyDescent="0.3">
      <c r="A1525" t="s">
        <v>3349</v>
      </c>
      <c r="B1525" s="2">
        <v>45895</v>
      </c>
      <c r="C1525" t="s">
        <v>1056</v>
      </c>
    </row>
    <row r="1526" spans="1:3" x14ac:dyDescent="0.3">
      <c r="A1526" t="s">
        <v>3350</v>
      </c>
      <c r="B1526" s="2">
        <v>45239</v>
      </c>
      <c r="C1526" t="s">
        <v>660</v>
      </c>
    </row>
    <row r="1527" spans="1:3" x14ac:dyDescent="0.3">
      <c r="A1527" t="s">
        <v>3351</v>
      </c>
      <c r="B1527" s="2">
        <v>45296</v>
      </c>
      <c r="C1527" t="s">
        <v>937</v>
      </c>
    </row>
    <row r="1528" spans="1:3" x14ac:dyDescent="0.3">
      <c r="A1528" t="s">
        <v>3352</v>
      </c>
      <c r="B1528" s="2">
        <v>45672</v>
      </c>
      <c r="C1528" t="s">
        <v>604</v>
      </c>
    </row>
    <row r="1529" spans="1:3" x14ac:dyDescent="0.3">
      <c r="A1529" t="s">
        <v>3353</v>
      </c>
      <c r="B1529" s="2">
        <v>45499</v>
      </c>
      <c r="C1529" t="s">
        <v>711</v>
      </c>
    </row>
    <row r="1530" spans="1:3" x14ac:dyDescent="0.3">
      <c r="A1530" t="s">
        <v>3354</v>
      </c>
      <c r="B1530" s="2">
        <v>45434</v>
      </c>
      <c r="C1530" t="s">
        <v>298</v>
      </c>
    </row>
    <row r="1531" spans="1:3" x14ac:dyDescent="0.3">
      <c r="A1531" t="s">
        <v>3355</v>
      </c>
      <c r="B1531" s="2">
        <v>45893</v>
      </c>
      <c r="C1531" t="s">
        <v>137</v>
      </c>
    </row>
    <row r="1532" spans="1:3" x14ac:dyDescent="0.3">
      <c r="A1532" t="s">
        <v>3356</v>
      </c>
      <c r="B1532" s="2">
        <v>45346</v>
      </c>
      <c r="C1532" t="s">
        <v>785</v>
      </c>
    </row>
    <row r="1533" spans="1:3" x14ac:dyDescent="0.3">
      <c r="A1533" t="s">
        <v>3357</v>
      </c>
      <c r="B1533" s="2">
        <v>45613</v>
      </c>
      <c r="C1533" t="s">
        <v>332</v>
      </c>
    </row>
    <row r="1534" spans="1:3" x14ac:dyDescent="0.3">
      <c r="A1534" t="s">
        <v>3358</v>
      </c>
      <c r="B1534" s="2">
        <v>45928</v>
      </c>
      <c r="C1534" t="s">
        <v>520</v>
      </c>
    </row>
    <row r="1535" spans="1:3" x14ac:dyDescent="0.3">
      <c r="A1535" t="s">
        <v>3359</v>
      </c>
      <c r="B1535" s="2">
        <v>45619</v>
      </c>
      <c r="C1535" t="s">
        <v>1166</v>
      </c>
    </row>
    <row r="1536" spans="1:3" x14ac:dyDescent="0.3">
      <c r="A1536" t="s">
        <v>3360</v>
      </c>
      <c r="B1536" s="2">
        <v>45533</v>
      </c>
      <c r="C1536" t="s">
        <v>857</v>
      </c>
    </row>
    <row r="1537" spans="1:3" x14ac:dyDescent="0.3">
      <c r="A1537" t="s">
        <v>3361</v>
      </c>
      <c r="B1537" s="2">
        <v>45781</v>
      </c>
      <c r="C1537" t="s">
        <v>153</v>
      </c>
    </row>
    <row r="1538" spans="1:3" x14ac:dyDescent="0.3">
      <c r="A1538" t="s">
        <v>3362</v>
      </c>
      <c r="B1538" s="2">
        <v>45378</v>
      </c>
      <c r="C1538" t="s">
        <v>678</v>
      </c>
    </row>
    <row r="1539" spans="1:3" x14ac:dyDescent="0.3">
      <c r="A1539" t="s">
        <v>3363</v>
      </c>
      <c r="B1539" s="2">
        <v>45688</v>
      </c>
      <c r="C1539" t="s">
        <v>1017</v>
      </c>
    </row>
    <row r="1540" spans="1:3" x14ac:dyDescent="0.3">
      <c r="A1540" t="s">
        <v>3364</v>
      </c>
      <c r="B1540" s="2">
        <v>45927</v>
      </c>
      <c r="C1540" t="s">
        <v>40</v>
      </c>
    </row>
    <row r="1541" spans="1:3" x14ac:dyDescent="0.3">
      <c r="A1541" t="s">
        <v>3365</v>
      </c>
      <c r="B1541" s="2">
        <v>45775</v>
      </c>
      <c r="C1541" t="s">
        <v>264</v>
      </c>
    </row>
    <row r="1542" spans="1:3" x14ac:dyDescent="0.3">
      <c r="A1542" t="s">
        <v>3366</v>
      </c>
      <c r="B1542" s="2">
        <v>45849</v>
      </c>
      <c r="C1542" t="s">
        <v>1492</v>
      </c>
    </row>
    <row r="1543" spans="1:3" x14ac:dyDescent="0.3">
      <c r="A1543" t="s">
        <v>3367</v>
      </c>
      <c r="B1543" s="2">
        <v>45573</v>
      </c>
      <c r="C1543" t="s">
        <v>568</v>
      </c>
    </row>
    <row r="1544" spans="1:3" x14ac:dyDescent="0.3">
      <c r="A1544" t="s">
        <v>3368</v>
      </c>
      <c r="B1544" s="2">
        <v>45356</v>
      </c>
      <c r="C1544" t="s">
        <v>797</v>
      </c>
    </row>
    <row r="1545" spans="1:3" x14ac:dyDescent="0.3">
      <c r="A1545" t="s">
        <v>3369</v>
      </c>
      <c r="B1545" s="2">
        <v>45326</v>
      </c>
      <c r="C1545" t="s">
        <v>1112</v>
      </c>
    </row>
    <row r="1546" spans="1:3" x14ac:dyDescent="0.3">
      <c r="A1546" t="s">
        <v>3370</v>
      </c>
      <c r="B1546" s="2">
        <v>45361</v>
      </c>
      <c r="C1546" t="s">
        <v>1443</v>
      </c>
    </row>
    <row r="1547" spans="1:3" x14ac:dyDescent="0.3">
      <c r="A1547" t="s">
        <v>3371</v>
      </c>
      <c r="B1547" s="2">
        <v>45926</v>
      </c>
      <c r="C1547" t="s">
        <v>675</v>
      </c>
    </row>
    <row r="1548" spans="1:3" x14ac:dyDescent="0.3">
      <c r="A1548" t="s">
        <v>3372</v>
      </c>
      <c r="B1548" s="2">
        <v>45839</v>
      </c>
      <c r="C1548" t="s">
        <v>341</v>
      </c>
    </row>
    <row r="1549" spans="1:3" x14ac:dyDescent="0.3">
      <c r="A1549" t="s">
        <v>3373</v>
      </c>
      <c r="B1549" s="2">
        <v>45434</v>
      </c>
      <c r="C1549" t="s">
        <v>705</v>
      </c>
    </row>
    <row r="1550" spans="1:3" x14ac:dyDescent="0.3">
      <c r="A1550" t="s">
        <v>3374</v>
      </c>
      <c r="B1550" s="2">
        <v>45819</v>
      </c>
      <c r="C1550" t="s">
        <v>381</v>
      </c>
    </row>
    <row r="1551" spans="1:3" x14ac:dyDescent="0.3">
      <c r="A1551" t="s">
        <v>3375</v>
      </c>
      <c r="B1551" s="2">
        <v>45553</v>
      </c>
      <c r="C1551" t="s">
        <v>716</v>
      </c>
    </row>
    <row r="1552" spans="1:3" x14ac:dyDescent="0.3">
      <c r="A1552" t="s">
        <v>3376</v>
      </c>
      <c r="B1552" s="2">
        <v>45258</v>
      </c>
      <c r="C1552" t="s">
        <v>1352</v>
      </c>
    </row>
    <row r="1553" spans="1:3" x14ac:dyDescent="0.3">
      <c r="A1553" t="s">
        <v>3377</v>
      </c>
      <c r="B1553" s="2">
        <v>45435</v>
      </c>
      <c r="C1553" t="s">
        <v>1507</v>
      </c>
    </row>
    <row r="1554" spans="1:3" x14ac:dyDescent="0.3">
      <c r="A1554" t="s">
        <v>3378</v>
      </c>
      <c r="B1554" s="2">
        <v>45447</v>
      </c>
      <c r="C1554" t="s">
        <v>40</v>
      </c>
    </row>
    <row r="1555" spans="1:3" x14ac:dyDescent="0.3">
      <c r="A1555" t="s">
        <v>3379</v>
      </c>
      <c r="B1555" s="2">
        <v>45724</v>
      </c>
      <c r="C1555" t="s">
        <v>1184</v>
      </c>
    </row>
    <row r="1556" spans="1:3" x14ac:dyDescent="0.3">
      <c r="A1556" t="s">
        <v>3380</v>
      </c>
      <c r="B1556" s="2">
        <v>45338</v>
      </c>
      <c r="C1556" t="s">
        <v>824</v>
      </c>
    </row>
    <row r="1557" spans="1:3" x14ac:dyDescent="0.3">
      <c r="A1557" t="s">
        <v>3381</v>
      </c>
      <c r="B1557" s="2">
        <v>45252</v>
      </c>
      <c r="C1557" t="s">
        <v>1005</v>
      </c>
    </row>
    <row r="1558" spans="1:3" x14ac:dyDescent="0.3">
      <c r="A1558" t="s">
        <v>3382</v>
      </c>
      <c r="B1558" s="2">
        <v>45606</v>
      </c>
      <c r="C1558" t="s">
        <v>1516</v>
      </c>
    </row>
    <row r="1559" spans="1:3" x14ac:dyDescent="0.3">
      <c r="A1559" t="s">
        <v>3383</v>
      </c>
      <c r="B1559" s="2">
        <v>45524</v>
      </c>
      <c r="C1559" t="s">
        <v>984</v>
      </c>
    </row>
    <row r="1560" spans="1:3" x14ac:dyDescent="0.3">
      <c r="A1560" t="s">
        <v>3384</v>
      </c>
      <c r="B1560" s="2">
        <v>45934</v>
      </c>
      <c r="C1560" t="s">
        <v>93</v>
      </c>
    </row>
    <row r="1561" spans="1:3" x14ac:dyDescent="0.3">
      <c r="A1561" t="s">
        <v>3385</v>
      </c>
      <c r="B1561" s="2">
        <v>45539</v>
      </c>
      <c r="C1561" t="s">
        <v>1115</v>
      </c>
    </row>
    <row r="1562" spans="1:3" x14ac:dyDescent="0.3">
      <c r="A1562" t="s">
        <v>3386</v>
      </c>
      <c r="B1562" s="2">
        <v>45555</v>
      </c>
      <c r="C1562" t="s">
        <v>681</v>
      </c>
    </row>
    <row r="1563" spans="1:3" x14ac:dyDescent="0.3">
      <c r="A1563" t="s">
        <v>3387</v>
      </c>
      <c r="B1563" s="2">
        <v>45281</v>
      </c>
      <c r="C1563" t="s">
        <v>711</v>
      </c>
    </row>
    <row r="1564" spans="1:3" x14ac:dyDescent="0.3">
      <c r="A1564" t="s">
        <v>3388</v>
      </c>
      <c r="B1564" s="2">
        <v>45582</v>
      </c>
      <c r="C1564" t="s">
        <v>1214</v>
      </c>
    </row>
    <row r="1565" spans="1:3" x14ac:dyDescent="0.3">
      <c r="A1565" t="s">
        <v>3389</v>
      </c>
      <c r="B1565" s="2">
        <v>45372</v>
      </c>
      <c r="C1565" t="s">
        <v>181</v>
      </c>
    </row>
    <row r="1566" spans="1:3" x14ac:dyDescent="0.3">
      <c r="A1566" t="s">
        <v>3390</v>
      </c>
      <c r="B1566" s="2">
        <v>45458</v>
      </c>
      <c r="C1566" t="s">
        <v>1292</v>
      </c>
    </row>
    <row r="1567" spans="1:3" x14ac:dyDescent="0.3">
      <c r="A1567" t="s">
        <v>3391</v>
      </c>
      <c r="B1567" s="2">
        <v>45943</v>
      </c>
      <c r="C1567" t="s">
        <v>1175</v>
      </c>
    </row>
    <row r="1568" spans="1:3" x14ac:dyDescent="0.3">
      <c r="A1568" t="s">
        <v>3392</v>
      </c>
      <c r="B1568" s="2">
        <v>45374</v>
      </c>
      <c r="C1568" t="s">
        <v>1056</v>
      </c>
    </row>
    <row r="1569" spans="1:3" x14ac:dyDescent="0.3">
      <c r="A1569" t="s">
        <v>3393</v>
      </c>
      <c r="B1569" s="2">
        <v>45374</v>
      </c>
      <c r="C1569" t="s">
        <v>693</v>
      </c>
    </row>
    <row r="1570" spans="1:3" x14ac:dyDescent="0.3">
      <c r="A1570" t="s">
        <v>3394</v>
      </c>
      <c r="B1570" s="2">
        <v>45789</v>
      </c>
      <c r="C1570" t="s">
        <v>1292</v>
      </c>
    </row>
    <row r="1571" spans="1:3" x14ac:dyDescent="0.3">
      <c r="A1571" t="s">
        <v>3395</v>
      </c>
      <c r="B1571" s="2">
        <v>45452</v>
      </c>
      <c r="C1571" t="s">
        <v>396</v>
      </c>
    </row>
    <row r="1572" spans="1:3" x14ac:dyDescent="0.3">
      <c r="A1572" t="s">
        <v>3396</v>
      </c>
      <c r="B1572" s="2">
        <v>45284</v>
      </c>
      <c r="C1572" t="s">
        <v>130</v>
      </c>
    </row>
    <row r="1573" spans="1:3" x14ac:dyDescent="0.3">
      <c r="A1573" t="s">
        <v>3397</v>
      </c>
      <c r="B1573" s="2">
        <v>45325</v>
      </c>
      <c r="C1573" t="s">
        <v>785</v>
      </c>
    </row>
    <row r="1574" spans="1:3" x14ac:dyDescent="0.3">
      <c r="A1574" t="s">
        <v>3398</v>
      </c>
      <c r="B1574" s="2">
        <v>45465</v>
      </c>
      <c r="C1574" t="s">
        <v>127</v>
      </c>
    </row>
    <row r="1575" spans="1:3" x14ac:dyDescent="0.3">
      <c r="A1575" t="s">
        <v>3399</v>
      </c>
      <c r="B1575" s="2">
        <v>45612</v>
      </c>
      <c r="C1575" t="s">
        <v>1343</v>
      </c>
    </row>
    <row r="1576" spans="1:3" x14ac:dyDescent="0.3">
      <c r="A1576" t="s">
        <v>3400</v>
      </c>
      <c r="B1576" s="2">
        <v>45472</v>
      </c>
      <c r="C1576" t="s">
        <v>869</v>
      </c>
    </row>
    <row r="1577" spans="1:3" x14ac:dyDescent="0.3">
      <c r="A1577" t="s">
        <v>3401</v>
      </c>
      <c r="B1577" s="2">
        <v>45897</v>
      </c>
      <c r="C1577" t="s">
        <v>1059</v>
      </c>
    </row>
    <row r="1578" spans="1:3" x14ac:dyDescent="0.3">
      <c r="A1578" t="s">
        <v>3402</v>
      </c>
      <c r="B1578" s="2">
        <v>45241</v>
      </c>
      <c r="C1578" t="s">
        <v>1472</v>
      </c>
    </row>
    <row r="1579" spans="1:3" x14ac:dyDescent="0.3">
      <c r="A1579" t="s">
        <v>3403</v>
      </c>
      <c r="B1579" s="2">
        <v>45851</v>
      </c>
      <c r="C1579" t="s">
        <v>360</v>
      </c>
    </row>
    <row r="1580" spans="1:3" x14ac:dyDescent="0.3">
      <c r="A1580" t="s">
        <v>3404</v>
      </c>
      <c r="B1580" s="2">
        <v>45572</v>
      </c>
      <c r="C1580" t="s">
        <v>369</v>
      </c>
    </row>
    <row r="1581" spans="1:3" x14ac:dyDescent="0.3">
      <c r="A1581" t="s">
        <v>3405</v>
      </c>
      <c r="B1581" s="2">
        <v>45774</v>
      </c>
      <c r="C1581" t="s">
        <v>124</v>
      </c>
    </row>
    <row r="1582" spans="1:3" x14ac:dyDescent="0.3">
      <c r="A1582" t="s">
        <v>3406</v>
      </c>
      <c r="B1582" s="2">
        <v>45921</v>
      </c>
      <c r="C1582" t="s">
        <v>350</v>
      </c>
    </row>
    <row r="1583" spans="1:3" x14ac:dyDescent="0.3">
      <c r="A1583" t="s">
        <v>3407</v>
      </c>
      <c r="B1583" s="2">
        <v>45268</v>
      </c>
      <c r="C1583" t="s">
        <v>969</v>
      </c>
    </row>
    <row r="1584" spans="1:3" x14ac:dyDescent="0.3">
      <c r="A1584" t="s">
        <v>3408</v>
      </c>
      <c r="B1584" s="2">
        <v>45402</v>
      </c>
      <c r="C1584" t="s">
        <v>1026</v>
      </c>
    </row>
    <row r="1585" spans="1:3" x14ac:dyDescent="0.3">
      <c r="A1585" t="s">
        <v>3409</v>
      </c>
      <c r="B1585" s="2">
        <v>45667</v>
      </c>
      <c r="C1585" t="s">
        <v>1362</v>
      </c>
    </row>
    <row r="1586" spans="1:3" x14ac:dyDescent="0.3">
      <c r="A1586" t="s">
        <v>3410</v>
      </c>
      <c r="B1586" s="2">
        <v>45902</v>
      </c>
      <c r="C1586" t="s">
        <v>1002</v>
      </c>
    </row>
    <row r="1587" spans="1:3" x14ac:dyDescent="0.3">
      <c r="A1587" t="s">
        <v>3411</v>
      </c>
      <c r="B1587" s="2">
        <v>45589</v>
      </c>
      <c r="C1587" t="s">
        <v>1014</v>
      </c>
    </row>
    <row r="1588" spans="1:3" x14ac:dyDescent="0.3">
      <c r="A1588" t="s">
        <v>3412</v>
      </c>
      <c r="B1588" s="2">
        <v>45668</v>
      </c>
      <c r="C1588" t="s">
        <v>114</v>
      </c>
    </row>
    <row r="1589" spans="1:3" x14ac:dyDescent="0.3">
      <c r="A1589" t="s">
        <v>3413</v>
      </c>
      <c r="B1589" s="2">
        <v>45300</v>
      </c>
      <c r="C1589" t="s">
        <v>719</v>
      </c>
    </row>
    <row r="1590" spans="1:3" x14ac:dyDescent="0.3">
      <c r="A1590" t="s">
        <v>3414</v>
      </c>
      <c r="B1590" s="2">
        <v>45757</v>
      </c>
      <c r="C1590" t="s">
        <v>496</v>
      </c>
    </row>
    <row r="1591" spans="1:3" x14ac:dyDescent="0.3">
      <c r="A1591" t="s">
        <v>3415</v>
      </c>
      <c r="B1591" s="2">
        <v>45235</v>
      </c>
      <c r="C1591" t="s">
        <v>137</v>
      </c>
    </row>
    <row r="1592" spans="1:3" x14ac:dyDescent="0.3">
      <c r="A1592" t="s">
        <v>3416</v>
      </c>
      <c r="B1592" s="2">
        <v>45749</v>
      </c>
      <c r="C1592" t="s">
        <v>1275</v>
      </c>
    </row>
    <row r="1593" spans="1:3" x14ac:dyDescent="0.3">
      <c r="A1593" t="s">
        <v>3417</v>
      </c>
      <c r="B1593" s="2">
        <v>45807</v>
      </c>
      <c r="C1593" t="s">
        <v>107</v>
      </c>
    </row>
    <row r="1594" spans="1:3" x14ac:dyDescent="0.3">
      <c r="A1594" t="s">
        <v>3418</v>
      </c>
      <c r="B1594" s="2">
        <v>45496</v>
      </c>
      <c r="C1594" t="s">
        <v>1098</v>
      </c>
    </row>
    <row r="1595" spans="1:3" x14ac:dyDescent="0.3">
      <c r="A1595" t="s">
        <v>3419</v>
      </c>
      <c r="B1595" s="2">
        <v>45355</v>
      </c>
      <c r="C1595" t="s">
        <v>484</v>
      </c>
    </row>
    <row r="1596" spans="1:3" x14ac:dyDescent="0.3">
      <c r="A1596" t="s">
        <v>3420</v>
      </c>
      <c r="B1596" s="2">
        <v>45256</v>
      </c>
      <c r="C1596" t="s">
        <v>208</v>
      </c>
    </row>
    <row r="1597" spans="1:3" x14ac:dyDescent="0.3">
      <c r="A1597" t="s">
        <v>3421</v>
      </c>
      <c r="B1597" s="2">
        <v>45849</v>
      </c>
      <c r="C1597" t="s">
        <v>1452</v>
      </c>
    </row>
    <row r="1598" spans="1:3" x14ac:dyDescent="0.3">
      <c r="A1598" t="s">
        <v>3422</v>
      </c>
      <c r="B1598" s="2">
        <v>45344</v>
      </c>
      <c r="C1598" t="s">
        <v>341</v>
      </c>
    </row>
    <row r="1599" spans="1:3" x14ac:dyDescent="0.3">
      <c r="A1599" t="s">
        <v>3423</v>
      </c>
      <c r="B1599" s="2">
        <v>45367</v>
      </c>
      <c r="C1599" t="s">
        <v>1495</v>
      </c>
    </row>
    <row r="1600" spans="1:3" x14ac:dyDescent="0.3">
      <c r="A1600" t="s">
        <v>3424</v>
      </c>
      <c r="B1600" s="2">
        <v>45887</v>
      </c>
      <c r="C1600" t="s">
        <v>565</v>
      </c>
    </row>
    <row r="1601" spans="1:3" x14ac:dyDescent="0.3">
      <c r="A1601" t="s">
        <v>3425</v>
      </c>
      <c r="B1601" s="2">
        <v>45567</v>
      </c>
      <c r="C1601" t="s">
        <v>755</v>
      </c>
    </row>
    <row r="1602" spans="1:3" x14ac:dyDescent="0.3">
      <c r="A1602" t="s">
        <v>3426</v>
      </c>
      <c r="B1602" s="2">
        <v>45223</v>
      </c>
      <c r="C1602" t="s">
        <v>1074</v>
      </c>
    </row>
    <row r="1603" spans="1:3" x14ac:dyDescent="0.3">
      <c r="A1603" t="s">
        <v>3427</v>
      </c>
      <c r="B1603" s="2">
        <v>45664</v>
      </c>
      <c r="C1603" t="s">
        <v>247</v>
      </c>
    </row>
    <row r="1604" spans="1:3" x14ac:dyDescent="0.3">
      <c r="A1604" t="s">
        <v>3428</v>
      </c>
      <c r="B1604" s="2">
        <v>45313</v>
      </c>
      <c r="C1604" t="s">
        <v>598</v>
      </c>
    </row>
    <row r="1605" spans="1:3" x14ac:dyDescent="0.3">
      <c r="A1605" t="s">
        <v>3429</v>
      </c>
      <c r="B1605" s="2">
        <v>45224</v>
      </c>
      <c r="C1605" t="s">
        <v>419</v>
      </c>
    </row>
    <row r="1606" spans="1:3" x14ac:dyDescent="0.3">
      <c r="A1606" t="s">
        <v>3430</v>
      </c>
      <c r="B1606" s="2">
        <v>45491</v>
      </c>
      <c r="C1606" t="s">
        <v>405</v>
      </c>
    </row>
    <row r="1607" spans="1:3" x14ac:dyDescent="0.3">
      <c r="A1607" t="s">
        <v>3431</v>
      </c>
      <c r="B1607" s="2">
        <v>45472</v>
      </c>
      <c r="C1607" t="s">
        <v>1489</v>
      </c>
    </row>
    <row r="1608" spans="1:3" x14ac:dyDescent="0.3">
      <c r="A1608" t="s">
        <v>3432</v>
      </c>
      <c r="B1608" s="2">
        <v>45795</v>
      </c>
      <c r="C1608" t="s">
        <v>681</v>
      </c>
    </row>
    <row r="1609" spans="1:3" x14ac:dyDescent="0.3">
      <c r="A1609" t="s">
        <v>3433</v>
      </c>
      <c r="B1609" s="2">
        <v>45470</v>
      </c>
      <c r="C1609" t="s">
        <v>1446</v>
      </c>
    </row>
    <row r="1610" spans="1:3" x14ac:dyDescent="0.3">
      <c r="A1610" t="s">
        <v>3434</v>
      </c>
      <c r="B1610" s="2">
        <v>45390</v>
      </c>
      <c r="C1610" t="s">
        <v>1196</v>
      </c>
    </row>
    <row r="1611" spans="1:3" x14ac:dyDescent="0.3">
      <c r="A1611" t="s">
        <v>3435</v>
      </c>
      <c r="B1611" s="2">
        <v>45803</v>
      </c>
      <c r="C1611" t="s">
        <v>75</v>
      </c>
    </row>
    <row r="1612" spans="1:3" x14ac:dyDescent="0.3">
      <c r="A1612" t="s">
        <v>3436</v>
      </c>
      <c r="B1612" s="2">
        <v>45320</v>
      </c>
      <c r="C1612" t="s">
        <v>646</v>
      </c>
    </row>
    <row r="1613" spans="1:3" x14ac:dyDescent="0.3">
      <c r="A1613" t="s">
        <v>3437</v>
      </c>
      <c r="B1613" s="2">
        <v>45619</v>
      </c>
      <c r="C1613" t="s">
        <v>963</v>
      </c>
    </row>
    <row r="1614" spans="1:3" x14ac:dyDescent="0.3">
      <c r="A1614" t="s">
        <v>3438</v>
      </c>
      <c r="B1614" s="2">
        <v>45777</v>
      </c>
      <c r="C1614" t="s">
        <v>1304</v>
      </c>
    </row>
    <row r="1615" spans="1:3" x14ac:dyDescent="0.3">
      <c r="A1615" t="s">
        <v>3439</v>
      </c>
      <c r="B1615" s="2">
        <v>45523</v>
      </c>
      <c r="C1615" t="s">
        <v>666</v>
      </c>
    </row>
    <row r="1616" spans="1:3" x14ac:dyDescent="0.3">
      <c r="A1616" t="s">
        <v>3440</v>
      </c>
      <c r="B1616" s="2">
        <v>45628</v>
      </c>
      <c r="C1616" t="s">
        <v>191</v>
      </c>
    </row>
    <row r="1617" spans="1:3" x14ac:dyDescent="0.3">
      <c r="A1617" t="s">
        <v>3441</v>
      </c>
      <c r="B1617" s="2">
        <v>45742</v>
      </c>
      <c r="C1617" t="s">
        <v>711</v>
      </c>
    </row>
    <row r="1618" spans="1:3" x14ac:dyDescent="0.3">
      <c r="A1618" t="s">
        <v>3442</v>
      </c>
      <c r="B1618" s="2">
        <v>45456</v>
      </c>
      <c r="C1618" t="s">
        <v>247</v>
      </c>
    </row>
    <row r="1619" spans="1:3" x14ac:dyDescent="0.3">
      <c r="A1619" t="s">
        <v>3443</v>
      </c>
      <c r="B1619" s="2">
        <v>45534</v>
      </c>
      <c r="C1619" t="s">
        <v>625</v>
      </c>
    </row>
    <row r="1620" spans="1:3" x14ac:dyDescent="0.3">
      <c r="A1620" t="s">
        <v>3444</v>
      </c>
      <c r="B1620" s="2">
        <v>45375</v>
      </c>
      <c r="C1620" t="s">
        <v>1109</v>
      </c>
    </row>
    <row r="1621" spans="1:3" x14ac:dyDescent="0.3">
      <c r="A1621" t="s">
        <v>3445</v>
      </c>
      <c r="B1621" s="2">
        <v>45546</v>
      </c>
      <c r="C1621" t="s">
        <v>271</v>
      </c>
    </row>
    <row r="1622" spans="1:3" x14ac:dyDescent="0.3">
      <c r="A1622" t="s">
        <v>3446</v>
      </c>
      <c r="B1622" s="2">
        <v>45769</v>
      </c>
      <c r="C1622" t="s">
        <v>1101</v>
      </c>
    </row>
    <row r="1623" spans="1:3" x14ac:dyDescent="0.3">
      <c r="A1623" t="s">
        <v>3447</v>
      </c>
      <c r="B1623" s="2">
        <v>45524</v>
      </c>
      <c r="C1623" t="s">
        <v>191</v>
      </c>
    </row>
    <row r="1624" spans="1:3" x14ac:dyDescent="0.3">
      <c r="A1624" t="s">
        <v>3448</v>
      </c>
      <c r="B1624" s="2">
        <v>45531</v>
      </c>
      <c r="C1624" t="s">
        <v>1443</v>
      </c>
    </row>
    <row r="1625" spans="1:3" x14ac:dyDescent="0.3">
      <c r="A1625" t="s">
        <v>3449</v>
      </c>
      <c r="B1625" s="2">
        <v>45479</v>
      </c>
      <c r="C1625" t="s">
        <v>1229</v>
      </c>
    </row>
    <row r="1626" spans="1:3" x14ac:dyDescent="0.3">
      <c r="A1626" t="s">
        <v>3450</v>
      </c>
      <c r="B1626" s="2">
        <v>45868</v>
      </c>
      <c r="C1626" t="s">
        <v>1101</v>
      </c>
    </row>
    <row r="1627" spans="1:3" x14ac:dyDescent="0.3">
      <c r="A1627" t="s">
        <v>3451</v>
      </c>
      <c r="B1627" s="2">
        <v>45569</v>
      </c>
      <c r="C1627" t="s">
        <v>797</v>
      </c>
    </row>
    <row r="1628" spans="1:3" x14ac:dyDescent="0.3">
      <c r="A1628" t="s">
        <v>3452</v>
      </c>
      <c r="B1628" s="2">
        <v>45382</v>
      </c>
      <c r="C1628" t="s">
        <v>601</v>
      </c>
    </row>
    <row r="1629" spans="1:3" x14ac:dyDescent="0.3">
      <c r="A1629" t="s">
        <v>3453</v>
      </c>
      <c r="B1629" s="2">
        <v>45885</v>
      </c>
      <c r="C1629" t="s">
        <v>496</v>
      </c>
    </row>
    <row r="1630" spans="1:3" x14ac:dyDescent="0.3">
      <c r="A1630" t="s">
        <v>3454</v>
      </c>
      <c r="B1630" s="2">
        <v>45829</v>
      </c>
      <c r="C1630" t="s">
        <v>261</v>
      </c>
    </row>
    <row r="1631" spans="1:3" x14ac:dyDescent="0.3">
      <c r="A1631" t="s">
        <v>3455</v>
      </c>
      <c r="B1631" s="2">
        <v>45721</v>
      </c>
      <c r="C1631" t="s">
        <v>1193</v>
      </c>
    </row>
    <row r="1632" spans="1:3" x14ac:dyDescent="0.3">
      <c r="A1632" t="s">
        <v>3456</v>
      </c>
      <c r="B1632" s="2">
        <v>45511</v>
      </c>
      <c r="C1632" t="s">
        <v>544</v>
      </c>
    </row>
    <row r="1633" spans="1:3" x14ac:dyDescent="0.3">
      <c r="A1633" t="s">
        <v>3457</v>
      </c>
      <c r="B1633" s="2">
        <v>45739</v>
      </c>
      <c r="C1633" t="s">
        <v>1527</v>
      </c>
    </row>
    <row r="1634" spans="1:3" x14ac:dyDescent="0.3">
      <c r="A1634" t="s">
        <v>3458</v>
      </c>
      <c r="B1634" s="2">
        <v>45533</v>
      </c>
      <c r="C1634" t="s">
        <v>1405</v>
      </c>
    </row>
    <row r="1635" spans="1:3" x14ac:dyDescent="0.3">
      <c r="A1635" t="s">
        <v>3459</v>
      </c>
      <c r="B1635" s="2">
        <v>45553</v>
      </c>
      <c r="C1635" t="s">
        <v>417</v>
      </c>
    </row>
    <row r="1636" spans="1:3" x14ac:dyDescent="0.3">
      <c r="A1636" t="s">
        <v>3460</v>
      </c>
      <c r="B1636" s="2">
        <v>45341</v>
      </c>
      <c r="C1636" t="s">
        <v>369</v>
      </c>
    </row>
    <row r="1637" spans="1:3" x14ac:dyDescent="0.3">
      <c r="A1637" t="s">
        <v>3461</v>
      </c>
      <c r="B1637" s="2">
        <v>45430</v>
      </c>
      <c r="C1637" t="s">
        <v>1038</v>
      </c>
    </row>
    <row r="1638" spans="1:3" x14ac:dyDescent="0.3">
      <c r="A1638" t="s">
        <v>3462</v>
      </c>
      <c r="B1638" s="2">
        <v>45912</v>
      </c>
      <c r="C1638" t="s">
        <v>185</v>
      </c>
    </row>
    <row r="1639" spans="1:3" x14ac:dyDescent="0.3">
      <c r="A1639" t="s">
        <v>3463</v>
      </c>
      <c r="B1639" s="2">
        <v>45709</v>
      </c>
      <c r="C1639" t="s">
        <v>378</v>
      </c>
    </row>
    <row r="1640" spans="1:3" x14ac:dyDescent="0.3">
      <c r="A1640" t="s">
        <v>3464</v>
      </c>
      <c r="B1640" s="2">
        <v>45520</v>
      </c>
      <c r="C1640" t="s">
        <v>258</v>
      </c>
    </row>
    <row r="1641" spans="1:3" x14ac:dyDescent="0.3">
      <c r="A1641" t="s">
        <v>3465</v>
      </c>
      <c r="B1641" s="2">
        <v>45478</v>
      </c>
      <c r="C1641" t="s">
        <v>770</v>
      </c>
    </row>
    <row r="1642" spans="1:3" x14ac:dyDescent="0.3">
      <c r="A1642" t="s">
        <v>3466</v>
      </c>
      <c r="B1642" s="2">
        <v>45496</v>
      </c>
      <c r="C1642" t="s">
        <v>574</v>
      </c>
    </row>
    <row r="1643" spans="1:3" x14ac:dyDescent="0.3">
      <c r="A1643" t="s">
        <v>3467</v>
      </c>
      <c r="B1643" s="2">
        <v>45742</v>
      </c>
      <c r="C1643" t="s">
        <v>800</v>
      </c>
    </row>
    <row r="1644" spans="1:3" x14ac:dyDescent="0.3">
      <c r="A1644" t="s">
        <v>3468</v>
      </c>
      <c r="B1644" s="2">
        <v>45301</v>
      </c>
      <c r="C1644" t="s">
        <v>972</v>
      </c>
    </row>
    <row r="1645" spans="1:3" x14ac:dyDescent="0.3">
      <c r="A1645" t="s">
        <v>3469</v>
      </c>
      <c r="B1645" s="2">
        <v>45547</v>
      </c>
      <c r="C1645" t="s">
        <v>78</v>
      </c>
    </row>
    <row r="1646" spans="1:3" x14ac:dyDescent="0.3">
      <c r="A1646" t="s">
        <v>3470</v>
      </c>
      <c r="B1646" s="2">
        <v>45806</v>
      </c>
      <c r="C1646" t="s">
        <v>1513</v>
      </c>
    </row>
    <row r="1647" spans="1:3" x14ac:dyDescent="0.3">
      <c r="A1647" t="s">
        <v>3471</v>
      </c>
      <c r="B1647" s="2">
        <v>45294</v>
      </c>
      <c r="C1647" t="s">
        <v>1077</v>
      </c>
    </row>
    <row r="1648" spans="1:3" x14ac:dyDescent="0.3">
      <c r="A1648" t="s">
        <v>3472</v>
      </c>
      <c r="B1648" s="2">
        <v>45875</v>
      </c>
      <c r="C1648" t="s">
        <v>160</v>
      </c>
    </row>
    <row r="1649" spans="1:3" x14ac:dyDescent="0.3">
      <c r="A1649" t="s">
        <v>3473</v>
      </c>
      <c r="B1649" s="2">
        <v>45669</v>
      </c>
      <c r="C1649" t="s">
        <v>452</v>
      </c>
    </row>
    <row r="1650" spans="1:3" x14ac:dyDescent="0.3">
      <c r="A1650" t="s">
        <v>3474</v>
      </c>
      <c r="B1650" s="2">
        <v>45606</v>
      </c>
      <c r="C1650" t="s">
        <v>711</v>
      </c>
    </row>
    <row r="1651" spans="1:3" x14ac:dyDescent="0.3">
      <c r="A1651" t="s">
        <v>3475</v>
      </c>
      <c r="B1651" s="2">
        <v>45787</v>
      </c>
      <c r="C1651" t="s">
        <v>202</v>
      </c>
    </row>
    <row r="1652" spans="1:3" x14ac:dyDescent="0.3">
      <c r="A1652" t="s">
        <v>3476</v>
      </c>
      <c r="B1652" s="2">
        <v>45929</v>
      </c>
      <c r="C1652" t="s">
        <v>1112</v>
      </c>
    </row>
    <row r="1653" spans="1:3" x14ac:dyDescent="0.3">
      <c r="A1653" t="s">
        <v>3477</v>
      </c>
      <c r="B1653" s="2">
        <v>45379</v>
      </c>
      <c r="C1653" t="s">
        <v>1199</v>
      </c>
    </row>
    <row r="1654" spans="1:3" x14ac:dyDescent="0.3">
      <c r="A1654" t="s">
        <v>3478</v>
      </c>
      <c r="B1654" s="2">
        <v>45532</v>
      </c>
      <c r="C1654" t="s">
        <v>1322</v>
      </c>
    </row>
    <row r="1655" spans="1:3" x14ac:dyDescent="0.3">
      <c r="A1655" t="s">
        <v>3479</v>
      </c>
      <c r="B1655" s="2">
        <v>45466</v>
      </c>
      <c r="C1655" t="s">
        <v>535</v>
      </c>
    </row>
    <row r="1656" spans="1:3" x14ac:dyDescent="0.3">
      <c r="A1656" t="s">
        <v>3480</v>
      </c>
      <c r="B1656" s="2">
        <v>45395</v>
      </c>
      <c r="C1656" t="s">
        <v>1489</v>
      </c>
    </row>
    <row r="1657" spans="1:3" x14ac:dyDescent="0.3">
      <c r="A1657" t="s">
        <v>3481</v>
      </c>
      <c r="B1657" s="2">
        <v>45708</v>
      </c>
      <c r="C1657" t="s">
        <v>130</v>
      </c>
    </row>
    <row r="1658" spans="1:3" x14ac:dyDescent="0.3">
      <c r="A1658" t="s">
        <v>3482</v>
      </c>
      <c r="B1658" s="2">
        <v>45735</v>
      </c>
      <c r="C1658" t="s">
        <v>1419</v>
      </c>
    </row>
    <row r="1659" spans="1:3" x14ac:dyDescent="0.3">
      <c r="A1659" t="s">
        <v>3483</v>
      </c>
      <c r="B1659" s="2">
        <v>45237</v>
      </c>
      <c r="C1659" t="s">
        <v>414</v>
      </c>
    </row>
    <row r="1660" spans="1:3" x14ac:dyDescent="0.3">
      <c r="A1660" t="s">
        <v>3484</v>
      </c>
      <c r="B1660" s="2">
        <v>45282</v>
      </c>
      <c r="C1660" t="s">
        <v>141</v>
      </c>
    </row>
    <row r="1661" spans="1:3" x14ac:dyDescent="0.3">
      <c r="A1661" t="s">
        <v>3485</v>
      </c>
      <c r="B1661" s="2">
        <v>45337</v>
      </c>
      <c r="C1661" t="s">
        <v>191</v>
      </c>
    </row>
    <row r="1662" spans="1:3" x14ac:dyDescent="0.3">
      <c r="A1662" t="s">
        <v>3486</v>
      </c>
      <c r="B1662" s="2">
        <v>45310</v>
      </c>
      <c r="C1662" t="s">
        <v>1029</v>
      </c>
    </row>
    <row r="1663" spans="1:3" x14ac:dyDescent="0.3">
      <c r="A1663" t="s">
        <v>3487</v>
      </c>
      <c r="B1663" s="2">
        <v>45230</v>
      </c>
      <c r="C1663" t="s">
        <v>1172</v>
      </c>
    </row>
    <row r="1664" spans="1:3" x14ac:dyDescent="0.3">
      <c r="A1664" t="s">
        <v>3488</v>
      </c>
      <c r="B1664" s="2">
        <v>45341</v>
      </c>
      <c r="C1664" t="s">
        <v>568</v>
      </c>
    </row>
    <row r="1665" spans="1:3" x14ac:dyDescent="0.3">
      <c r="A1665" t="s">
        <v>3489</v>
      </c>
      <c r="B1665" s="2">
        <v>45440</v>
      </c>
      <c r="C1665" t="s">
        <v>93</v>
      </c>
    </row>
    <row r="1666" spans="1:3" x14ac:dyDescent="0.3">
      <c r="A1666" t="s">
        <v>3490</v>
      </c>
      <c r="B1666" s="2">
        <v>45798</v>
      </c>
      <c r="C1666" t="s">
        <v>511</v>
      </c>
    </row>
    <row r="1667" spans="1:3" x14ac:dyDescent="0.3">
      <c r="A1667" t="s">
        <v>3491</v>
      </c>
      <c r="B1667" s="2">
        <v>45293</v>
      </c>
      <c r="C1667" t="s">
        <v>957</v>
      </c>
    </row>
    <row r="1668" spans="1:3" x14ac:dyDescent="0.3">
      <c r="A1668" t="s">
        <v>3492</v>
      </c>
      <c r="B1668" s="2">
        <v>45296</v>
      </c>
      <c r="C1668" t="s">
        <v>1142</v>
      </c>
    </row>
    <row r="1669" spans="1:3" x14ac:dyDescent="0.3">
      <c r="A1669" t="s">
        <v>3493</v>
      </c>
      <c r="B1669" s="2">
        <v>45860</v>
      </c>
      <c r="C1669" t="s">
        <v>984</v>
      </c>
    </row>
    <row r="1670" spans="1:3" x14ac:dyDescent="0.3">
      <c r="A1670" t="s">
        <v>3494</v>
      </c>
      <c r="B1670" s="2">
        <v>45843</v>
      </c>
      <c r="C1670" t="s">
        <v>1011</v>
      </c>
    </row>
    <row r="1671" spans="1:3" x14ac:dyDescent="0.3">
      <c r="A1671" t="s">
        <v>3495</v>
      </c>
      <c r="B1671" s="2">
        <v>45862</v>
      </c>
      <c r="C1671" t="s">
        <v>198</v>
      </c>
    </row>
    <row r="1672" spans="1:3" x14ac:dyDescent="0.3">
      <c r="A1672" t="s">
        <v>3496</v>
      </c>
      <c r="B1672" s="2">
        <v>45385</v>
      </c>
      <c r="C1672" t="s">
        <v>1472</v>
      </c>
    </row>
    <row r="1673" spans="1:3" x14ac:dyDescent="0.3">
      <c r="A1673" t="s">
        <v>3497</v>
      </c>
      <c r="B1673" s="2">
        <v>45668</v>
      </c>
      <c r="C1673" t="s">
        <v>690</v>
      </c>
    </row>
    <row r="1674" spans="1:3" x14ac:dyDescent="0.3">
      <c r="A1674" t="s">
        <v>3498</v>
      </c>
      <c r="B1674" s="2">
        <v>45561</v>
      </c>
      <c r="C1674" t="s">
        <v>693</v>
      </c>
    </row>
    <row r="1675" spans="1:3" x14ac:dyDescent="0.3">
      <c r="A1675" t="s">
        <v>3499</v>
      </c>
      <c r="B1675" s="2">
        <v>45637</v>
      </c>
      <c r="C1675" t="s">
        <v>1107</v>
      </c>
    </row>
    <row r="1676" spans="1:3" x14ac:dyDescent="0.3">
      <c r="A1676" t="s">
        <v>3500</v>
      </c>
      <c r="B1676" s="2">
        <v>45839</v>
      </c>
      <c r="C1676" t="s">
        <v>1077</v>
      </c>
    </row>
    <row r="1677" spans="1:3" x14ac:dyDescent="0.3">
      <c r="A1677" t="s">
        <v>3501</v>
      </c>
      <c r="B1677" s="2">
        <v>45851</v>
      </c>
      <c r="C1677" t="s">
        <v>75</v>
      </c>
    </row>
    <row r="1678" spans="1:3" x14ac:dyDescent="0.3">
      <c r="A1678" t="s">
        <v>3502</v>
      </c>
      <c r="B1678" s="2">
        <v>45656</v>
      </c>
      <c r="C1678" t="s">
        <v>803</v>
      </c>
    </row>
    <row r="1679" spans="1:3" x14ac:dyDescent="0.3">
      <c r="A1679" t="s">
        <v>3503</v>
      </c>
      <c r="B1679" s="2">
        <v>45759</v>
      </c>
      <c r="C1679" t="s">
        <v>1077</v>
      </c>
    </row>
    <row r="1680" spans="1:3" x14ac:dyDescent="0.3">
      <c r="A1680" t="s">
        <v>3504</v>
      </c>
      <c r="B1680" s="2">
        <v>45679</v>
      </c>
      <c r="C1680" t="s">
        <v>375</v>
      </c>
    </row>
    <row r="1681" spans="1:3" x14ac:dyDescent="0.3">
      <c r="A1681" t="s">
        <v>3505</v>
      </c>
      <c r="B1681" s="2">
        <v>45237</v>
      </c>
      <c r="C1681" t="s">
        <v>791</v>
      </c>
    </row>
    <row r="1682" spans="1:3" x14ac:dyDescent="0.3">
      <c r="A1682" t="s">
        <v>3506</v>
      </c>
      <c r="B1682" s="2">
        <v>45790</v>
      </c>
      <c r="C1682" t="s">
        <v>82</v>
      </c>
    </row>
    <row r="1683" spans="1:3" x14ac:dyDescent="0.3">
      <c r="A1683" t="s">
        <v>3507</v>
      </c>
      <c r="B1683" s="2">
        <v>45268</v>
      </c>
      <c r="C1683" t="s">
        <v>464</v>
      </c>
    </row>
    <row r="1684" spans="1:3" x14ac:dyDescent="0.3">
      <c r="A1684" t="s">
        <v>3508</v>
      </c>
      <c r="B1684" s="2">
        <v>45664</v>
      </c>
      <c r="C1684" t="s">
        <v>758</v>
      </c>
    </row>
    <row r="1685" spans="1:3" x14ac:dyDescent="0.3">
      <c r="A1685" t="s">
        <v>3509</v>
      </c>
      <c r="B1685" s="2">
        <v>45475</v>
      </c>
      <c r="C1685" t="s">
        <v>363</v>
      </c>
    </row>
    <row r="1686" spans="1:3" x14ac:dyDescent="0.3">
      <c r="A1686" t="s">
        <v>3510</v>
      </c>
      <c r="B1686" s="2">
        <v>45845</v>
      </c>
      <c r="C1686" t="s">
        <v>59</v>
      </c>
    </row>
    <row r="1687" spans="1:3" x14ac:dyDescent="0.3">
      <c r="A1687" t="s">
        <v>3511</v>
      </c>
      <c r="B1687" s="2">
        <v>45446</v>
      </c>
      <c r="C1687" t="s">
        <v>1495</v>
      </c>
    </row>
    <row r="1688" spans="1:3" x14ac:dyDescent="0.3">
      <c r="A1688" t="s">
        <v>3512</v>
      </c>
      <c r="B1688" s="2">
        <v>45761</v>
      </c>
      <c r="C1688" t="s">
        <v>1112</v>
      </c>
    </row>
    <row r="1689" spans="1:3" x14ac:dyDescent="0.3">
      <c r="A1689" t="s">
        <v>3513</v>
      </c>
      <c r="B1689" s="2">
        <v>45363</v>
      </c>
      <c r="C1689" t="s">
        <v>214</v>
      </c>
    </row>
    <row r="1690" spans="1:3" x14ac:dyDescent="0.3">
      <c r="A1690" t="s">
        <v>3514</v>
      </c>
      <c r="B1690" s="2">
        <v>45420</v>
      </c>
      <c r="C1690" t="s">
        <v>672</v>
      </c>
    </row>
    <row r="1691" spans="1:3" x14ac:dyDescent="0.3">
      <c r="A1691" t="s">
        <v>3515</v>
      </c>
      <c r="B1691" s="2">
        <v>45536</v>
      </c>
      <c r="C1691" t="s">
        <v>137</v>
      </c>
    </row>
    <row r="1692" spans="1:3" x14ac:dyDescent="0.3">
      <c r="A1692" t="s">
        <v>3516</v>
      </c>
      <c r="B1692" s="2">
        <v>45445</v>
      </c>
      <c r="C1692" t="s">
        <v>264</v>
      </c>
    </row>
    <row r="1693" spans="1:3" x14ac:dyDescent="0.3">
      <c r="A1693" t="s">
        <v>3517</v>
      </c>
      <c r="B1693" s="2">
        <v>45230</v>
      </c>
      <c r="C1693" t="s">
        <v>1220</v>
      </c>
    </row>
    <row r="1694" spans="1:3" x14ac:dyDescent="0.3">
      <c r="A1694" t="s">
        <v>3518</v>
      </c>
      <c r="B1694" s="2">
        <v>45916</v>
      </c>
      <c r="C1694" t="s">
        <v>1226</v>
      </c>
    </row>
    <row r="1695" spans="1:3" x14ac:dyDescent="0.3">
      <c r="A1695" t="s">
        <v>3519</v>
      </c>
      <c r="B1695" s="2">
        <v>45353</v>
      </c>
      <c r="C1695" t="s">
        <v>205</v>
      </c>
    </row>
    <row r="1696" spans="1:3" x14ac:dyDescent="0.3">
      <c r="A1696" t="s">
        <v>3520</v>
      </c>
      <c r="B1696" s="2">
        <v>45490</v>
      </c>
      <c r="C1696" t="s">
        <v>1343</v>
      </c>
    </row>
    <row r="1697" spans="1:3" x14ac:dyDescent="0.3">
      <c r="A1697" t="s">
        <v>3521</v>
      </c>
      <c r="B1697" s="2">
        <v>45850</v>
      </c>
      <c r="C1697" t="s">
        <v>301</v>
      </c>
    </row>
    <row r="1698" spans="1:3" x14ac:dyDescent="0.3">
      <c r="A1698" t="s">
        <v>3522</v>
      </c>
      <c r="B1698" s="2">
        <v>45515</v>
      </c>
      <c r="C1698" t="s">
        <v>1295</v>
      </c>
    </row>
    <row r="1699" spans="1:3" x14ac:dyDescent="0.3">
      <c r="A1699" t="s">
        <v>3523</v>
      </c>
      <c r="B1699" s="2">
        <v>45322</v>
      </c>
      <c r="C1699" t="s">
        <v>147</v>
      </c>
    </row>
    <row r="1700" spans="1:3" x14ac:dyDescent="0.3">
      <c r="A1700" t="s">
        <v>3524</v>
      </c>
      <c r="B1700" s="2">
        <v>45542</v>
      </c>
      <c r="C1700" t="s">
        <v>1292</v>
      </c>
    </row>
    <row r="1701" spans="1:3" x14ac:dyDescent="0.3">
      <c r="A1701" t="s">
        <v>3525</v>
      </c>
      <c r="B1701" s="2">
        <v>45675</v>
      </c>
      <c r="C1701" t="s">
        <v>251</v>
      </c>
    </row>
    <row r="1702" spans="1:3" x14ac:dyDescent="0.3">
      <c r="A1702" t="s">
        <v>3526</v>
      </c>
      <c r="B1702" s="2">
        <v>45333</v>
      </c>
      <c r="C1702" t="s">
        <v>496</v>
      </c>
    </row>
    <row r="1703" spans="1:3" x14ac:dyDescent="0.3">
      <c r="A1703" t="s">
        <v>3527</v>
      </c>
      <c r="B1703" s="2">
        <v>45819</v>
      </c>
      <c r="C1703" t="s">
        <v>1425</v>
      </c>
    </row>
    <row r="1704" spans="1:3" x14ac:dyDescent="0.3">
      <c r="A1704" t="s">
        <v>3528</v>
      </c>
      <c r="B1704" s="2">
        <v>45268</v>
      </c>
      <c r="C1704" t="s">
        <v>705</v>
      </c>
    </row>
    <row r="1705" spans="1:3" x14ac:dyDescent="0.3">
      <c r="A1705" t="s">
        <v>3529</v>
      </c>
      <c r="B1705" s="2">
        <v>45521</v>
      </c>
      <c r="C1705" t="s">
        <v>616</v>
      </c>
    </row>
    <row r="1706" spans="1:3" x14ac:dyDescent="0.3">
      <c r="A1706" t="s">
        <v>3530</v>
      </c>
      <c r="B1706" s="2">
        <v>45693</v>
      </c>
      <c r="C1706" t="s">
        <v>341</v>
      </c>
    </row>
    <row r="1707" spans="1:3" x14ac:dyDescent="0.3">
      <c r="A1707" t="s">
        <v>3531</v>
      </c>
      <c r="B1707" s="2">
        <v>45734</v>
      </c>
      <c r="C1707" t="s">
        <v>809</v>
      </c>
    </row>
    <row r="1708" spans="1:3" x14ac:dyDescent="0.3">
      <c r="A1708" t="s">
        <v>3532</v>
      </c>
      <c r="B1708" s="2">
        <v>45377</v>
      </c>
      <c r="C1708" t="s">
        <v>214</v>
      </c>
    </row>
    <row r="1709" spans="1:3" x14ac:dyDescent="0.3">
      <c r="A1709" t="s">
        <v>3533</v>
      </c>
      <c r="B1709" s="2">
        <v>45778</v>
      </c>
      <c r="C1709" t="s">
        <v>1355</v>
      </c>
    </row>
    <row r="1710" spans="1:3" x14ac:dyDescent="0.3">
      <c r="A1710" t="s">
        <v>3534</v>
      </c>
      <c r="B1710" s="2">
        <v>45715</v>
      </c>
      <c r="C1710" t="s">
        <v>195</v>
      </c>
    </row>
    <row r="1711" spans="1:3" x14ac:dyDescent="0.3">
      <c r="A1711" t="s">
        <v>3535</v>
      </c>
      <c r="B1711" s="2">
        <v>45492</v>
      </c>
      <c r="C1711" t="s">
        <v>722</v>
      </c>
    </row>
    <row r="1712" spans="1:3" x14ac:dyDescent="0.3">
      <c r="A1712" t="s">
        <v>3536</v>
      </c>
      <c r="B1712" s="2">
        <v>45292</v>
      </c>
      <c r="C1712" t="s">
        <v>881</v>
      </c>
    </row>
    <row r="1713" spans="1:3" x14ac:dyDescent="0.3">
      <c r="A1713" t="s">
        <v>3537</v>
      </c>
      <c r="B1713" s="2">
        <v>45316</v>
      </c>
      <c r="C1713" t="s">
        <v>708</v>
      </c>
    </row>
    <row r="1714" spans="1:3" x14ac:dyDescent="0.3">
      <c r="A1714" t="s">
        <v>3538</v>
      </c>
      <c r="B1714" s="2">
        <v>45548</v>
      </c>
      <c r="C1714" t="s">
        <v>278</v>
      </c>
    </row>
    <row r="1715" spans="1:3" x14ac:dyDescent="0.3">
      <c r="A1715" t="s">
        <v>3539</v>
      </c>
      <c r="B1715" s="2">
        <v>45572</v>
      </c>
      <c r="C1715" t="s">
        <v>1443</v>
      </c>
    </row>
    <row r="1716" spans="1:3" x14ac:dyDescent="0.3">
      <c r="A1716" t="s">
        <v>3540</v>
      </c>
      <c r="B1716" s="2">
        <v>45347</v>
      </c>
      <c r="C1716" t="s">
        <v>1492</v>
      </c>
    </row>
    <row r="1717" spans="1:3" x14ac:dyDescent="0.3">
      <c r="A1717" t="s">
        <v>3541</v>
      </c>
      <c r="B1717" s="2">
        <v>45823</v>
      </c>
      <c r="C1717" t="s">
        <v>1343</v>
      </c>
    </row>
    <row r="1718" spans="1:3" x14ac:dyDescent="0.3">
      <c r="A1718" t="s">
        <v>3542</v>
      </c>
      <c r="B1718" s="2">
        <v>45394</v>
      </c>
      <c r="C1718" t="s">
        <v>1243</v>
      </c>
    </row>
    <row r="1719" spans="1:3" x14ac:dyDescent="0.3">
      <c r="A1719" t="s">
        <v>3543</v>
      </c>
      <c r="B1719" s="2">
        <v>45265</v>
      </c>
      <c r="C1719" t="s">
        <v>230</v>
      </c>
    </row>
    <row r="1720" spans="1:3" x14ac:dyDescent="0.3">
      <c r="A1720" t="s">
        <v>3544</v>
      </c>
      <c r="B1720" s="2">
        <v>45261</v>
      </c>
      <c r="C1720" t="s">
        <v>244</v>
      </c>
    </row>
    <row r="1721" spans="1:3" x14ac:dyDescent="0.3">
      <c r="A1721" t="s">
        <v>3545</v>
      </c>
      <c r="B1721" s="2">
        <v>45702</v>
      </c>
      <c r="C1721" t="s">
        <v>40</v>
      </c>
    </row>
    <row r="1722" spans="1:3" x14ac:dyDescent="0.3">
      <c r="A1722" t="s">
        <v>3546</v>
      </c>
      <c r="B1722" s="2">
        <v>45624</v>
      </c>
      <c r="C1722" t="s">
        <v>1340</v>
      </c>
    </row>
    <row r="1723" spans="1:3" x14ac:dyDescent="0.3">
      <c r="A1723" t="s">
        <v>3547</v>
      </c>
      <c r="B1723" s="2">
        <v>45736</v>
      </c>
      <c r="C1723" t="s">
        <v>917</v>
      </c>
    </row>
    <row r="1724" spans="1:3" x14ac:dyDescent="0.3">
      <c r="A1724" t="s">
        <v>3548</v>
      </c>
      <c r="B1724" s="2">
        <v>45709</v>
      </c>
      <c r="C1724" t="s">
        <v>1304</v>
      </c>
    </row>
    <row r="1725" spans="1:3" x14ac:dyDescent="0.3">
      <c r="A1725" t="s">
        <v>3549</v>
      </c>
      <c r="B1725" s="2">
        <v>45738</v>
      </c>
      <c r="C1725" t="s">
        <v>1524</v>
      </c>
    </row>
    <row r="1726" spans="1:3" x14ac:dyDescent="0.3">
      <c r="A1726" t="s">
        <v>3550</v>
      </c>
      <c r="B1726" s="2">
        <v>45685</v>
      </c>
      <c r="C1726" t="s">
        <v>1223</v>
      </c>
    </row>
    <row r="1727" spans="1:3" x14ac:dyDescent="0.3">
      <c r="A1727" t="s">
        <v>3551</v>
      </c>
      <c r="B1727" s="2">
        <v>45701</v>
      </c>
      <c r="C1727" t="s">
        <v>48</v>
      </c>
    </row>
    <row r="1728" spans="1:3" x14ac:dyDescent="0.3">
      <c r="A1728" t="s">
        <v>3552</v>
      </c>
      <c r="B1728" s="2">
        <v>45745</v>
      </c>
      <c r="C1728" t="s">
        <v>428</v>
      </c>
    </row>
    <row r="1729" spans="1:3" x14ac:dyDescent="0.3">
      <c r="A1729" t="s">
        <v>3553</v>
      </c>
      <c r="B1729" s="2">
        <v>45214</v>
      </c>
      <c r="C1729" t="s">
        <v>100</v>
      </c>
    </row>
    <row r="1730" spans="1:3" x14ac:dyDescent="0.3">
      <c r="A1730" t="s">
        <v>3554</v>
      </c>
      <c r="B1730" s="2">
        <v>45547</v>
      </c>
      <c r="C1730" t="s">
        <v>198</v>
      </c>
    </row>
    <row r="1731" spans="1:3" x14ac:dyDescent="0.3">
      <c r="A1731" t="s">
        <v>3555</v>
      </c>
      <c r="B1731" s="2">
        <v>45296</v>
      </c>
      <c r="C1731" t="s">
        <v>926</v>
      </c>
    </row>
    <row r="1732" spans="1:3" x14ac:dyDescent="0.3">
      <c r="A1732" t="s">
        <v>3556</v>
      </c>
      <c r="B1732" s="2">
        <v>45549</v>
      </c>
      <c r="C1732" t="s">
        <v>1472</v>
      </c>
    </row>
    <row r="1733" spans="1:3" x14ac:dyDescent="0.3">
      <c r="A1733" t="s">
        <v>3557</v>
      </c>
      <c r="B1733" s="2">
        <v>45231</v>
      </c>
      <c r="C1733" t="s">
        <v>711</v>
      </c>
    </row>
    <row r="1734" spans="1:3" x14ac:dyDescent="0.3">
      <c r="A1734" t="s">
        <v>3558</v>
      </c>
      <c r="B1734" s="2">
        <v>45628</v>
      </c>
      <c r="C1734" t="s">
        <v>205</v>
      </c>
    </row>
    <row r="1735" spans="1:3" x14ac:dyDescent="0.3">
      <c r="A1735" t="s">
        <v>3559</v>
      </c>
      <c r="B1735" s="2">
        <v>45862</v>
      </c>
      <c r="C1735" t="s">
        <v>23</v>
      </c>
    </row>
    <row r="1736" spans="1:3" x14ac:dyDescent="0.3">
      <c r="A1736" t="s">
        <v>3560</v>
      </c>
      <c r="B1736" s="2">
        <v>45843</v>
      </c>
      <c r="C1736" t="s">
        <v>660</v>
      </c>
    </row>
    <row r="1737" spans="1:3" x14ac:dyDescent="0.3">
      <c r="A1737" t="s">
        <v>3561</v>
      </c>
      <c r="B1737" s="2">
        <v>45482</v>
      </c>
      <c r="C1737" t="s">
        <v>205</v>
      </c>
    </row>
    <row r="1738" spans="1:3" x14ac:dyDescent="0.3">
      <c r="A1738" t="s">
        <v>3562</v>
      </c>
      <c r="B1738" s="2">
        <v>45313</v>
      </c>
      <c r="C1738" t="s">
        <v>405</v>
      </c>
    </row>
    <row r="1739" spans="1:3" x14ac:dyDescent="0.3">
      <c r="A1739" t="s">
        <v>3563</v>
      </c>
      <c r="B1739" s="2">
        <v>45314</v>
      </c>
      <c r="C1739" t="s">
        <v>1080</v>
      </c>
    </row>
    <row r="1740" spans="1:3" x14ac:dyDescent="0.3">
      <c r="A1740" t="s">
        <v>3564</v>
      </c>
      <c r="B1740" s="2">
        <v>45526</v>
      </c>
      <c r="C1740" t="s">
        <v>628</v>
      </c>
    </row>
    <row r="1741" spans="1:3" x14ac:dyDescent="0.3">
      <c r="A1741" t="s">
        <v>3565</v>
      </c>
      <c r="B1741" s="2">
        <v>45887</v>
      </c>
      <c r="C1741" t="s">
        <v>996</v>
      </c>
    </row>
    <row r="1742" spans="1:3" x14ac:dyDescent="0.3">
      <c r="A1742" t="s">
        <v>3566</v>
      </c>
      <c r="B1742" s="2">
        <v>45562</v>
      </c>
      <c r="C1742" t="s">
        <v>195</v>
      </c>
    </row>
    <row r="1743" spans="1:3" x14ac:dyDescent="0.3">
      <c r="A1743" t="s">
        <v>3567</v>
      </c>
      <c r="B1743" s="2">
        <v>45880</v>
      </c>
      <c r="C1743" t="s">
        <v>48</v>
      </c>
    </row>
    <row r="1744" spans="1:3" x14ac:dyDescent="0.3">
      <c r="A1744" t="s">
        <v>3568</v>
      </c>
      <c r="B1744" s="2">
        <v>45556</v>
      </c>
      <c r="C1744" t="s">
        <v>929</v>
      </c>
    </row>
    <row r="1745" spans="1:3" x14ac:dyDescent="0.3">
      <c r="A1745" t="s">
        <v>3569</v>
      </c>
      <c r="B1745" s="2">
        <v>45355</v>
      </c>
      <c r="C1745" t="s">
        <v>1139</v>
      </c>
    </row>
    <row r="1746" spans="1:3" x14ac:dyDescent="0.3">
      <c r="A1746" t="s">
        <v>3570</v>
      </c>
      <c r="B1746" s="2">
        <v>45244</v>
      </c>
      <c r="C1746" t="s">
        <v>1484</v>
      </c>
    </row>
    <row r="1747" spans="1:3" x14ac:dyDescent="0.3">
      <c r="A1747" t="s">
        <v>3571</v>
      </c>
      <c r="B1747" s="2">
        <v>45863</v>
      </c>
      <c r="C1747" t="s">
        <v>914</v>
      </c>
    </row>
    <row r="1748" spans="1:3" x14ac:dyDescent="0.3">
      <c r="A1748" t="s">
        <v>3572</v>
      </c>
      <c r="B1748" s="2">
        <v>45573</v>
      </c>
      <c r="C1748" t="s">
        <v>360</v>
      </c>
    </row>
    <row r="1749" spans="1:3" x14ac:dyDescent="0.3">
      <c r="A1749" t="s">
        <v>3573</v>
      </c>
      <c r="B1749" s="2">
        <v>45792</v>
      </c>
      <c r="C1749" t="s">
        <v>164</v>
      </c>
    </row>
    <row r="1750" spans="1:3" x14ac:dyDescent="0.3">
      <c r="A1750" t="s">
        <v>3574</v>
      </c>
      <c r="B1750" s="2">
        <v>45744</v>
      </c>
      <c r="C1750" t="s">
        <v>1428</v>
      </c>
    </row>
    <row r="1751" spans="1:3" x14ac:dyDescent="0.3">
      <c r="A1751" t="s">
        <v>3575</v>
      </c>
      <c r="B1751" s="2">
        <v>45842</v>
      </c>
      <c r="C1751" t="s">
        <v>1166</v>
      </c>
    </row>
    <row r="1752" spans="1:3" x14ac:dyDescent="0.3">
      <c r="A1752" t="s">
        <v>3576</v>
      </c>
      <c r="B1752" s="2">
        <v>45502</v>
      </c>
      <c r="C1752" t="s">
        <v>71</v>
      </c>
    </row>
    <row r="1753" spans="1:3" x14ac:dyDescent="0.3">
      <c r="A1753" t="s">
        <v>3577</v>
      </c>
      <c r="B1753" s="2">
        <v>45296</v>
      </c>
      <c r="C1753" t="s">
        <v>821</v>
      </c>
    </row>
    <row r="1754" spans="1:3" x14ac:dyDescent="0.3">
      <c r="A1754" t="s">
        <v>3578</v>
      </c>
      <c r="B1754" s="2">
        <v>45886</v>
      </c>
      <c r="C1754" t="s">
        <v>195</v>
      </c>
    </row>
    <row r="1755" spans="1:3" x14ac:dyDescent="0.3">
      <c r="A1755" t="s">
        <v>3579</v>
      </c>
      <c r="B1755" s="2">
        <v>45425</v>
      </c>
      <c r="C1755" t="s">
        <v>321</v>
      </c>
    </row>
    <row r="1756" spans="1:3" x14ac:dyDescent="0.3">
      <c r="A1756" t="s">
        <v>3580</v>
      </c>
      <c r="B1756" s="2">
        <v>45797</v>
      </c>
      <c r="C1756" t="s">
        <v>574</v>
      </c>
    </row>
    <row r="1757" spans="1:3" x14ac:dyDescent="0.3">
      <c r="A1757" t="s">
        <v>3581</v>
      </c>
      <c r="B1757" s="2">
        <v>45898</v>
      </c>
      <c r="C1757" t="s">
        <v>740</v>
      </c>
    </row>
    <row r="1758" spans="1:3" x14ac:dyDescent="0.3">
      <c r="A1758" t="s">
        <v>3582</v>
      </c>
      <c r="B1758" s="2">
        <v>45390</v>
      </c>
      <c r="C1758" t="s">
        <v>1092</v>
      </c>
    </row>
    <row r="1759" spans="1:3" x14ac:dyDescent="0.3">
      <c r="A1759" t="s">
        <v>3583</v>
      </c>
      <c r="B1759" s="2">
        <v>45355</v>
      </c>
      <c r="C1759" t="s">
        <v>59</v>
      </c>
    </row>
    <row r="1760" spans="1:3" x14ac:dyDescent="0.3">
      <c r="A1760" t="s">
        <v>3584</v>
      </c>
      <c r="B1760" s="2">
        <v>45916</v>
      </c>
      <c r="C1760" t="s">
        <v>278</v>
      </c>
    </row>
    <row r="1761" spans="1:3" x14ac:dyDescent="0.3">
      <c r="A1761" t="s">
        <v>3585</v>
      </c>
      <c r="B1761" s="2">
        <v>45448</v>
      </c>
      <c r="C1761" t="s">
        <v>63</v>
      </c>
    </row>
    <row r="1762" spans="1:3" x14ac:dyDescent="0.3">
      <c r="A1762" t="s">
        <v>3586</v>
      </c>
      <c r="B1762" s="2">
        <v>45402</v>
      </c>
      <c r="C1762" t="s">
        <v>523</v>
      </c>
    </row>
    <row r="1763" spans="1:3" x14ac:dyDescent="0.3">
      <c r="A1763" t="s">
        <v>3587</v>
      </c>
      <c r="B1763" s="2">
        <v>45581</v>
      </c>
      <c r="C1763" t="s">
        <v>815</v>
      </c>
    </row>
    <row r="1764" spans="1:3" x14ac:dyDescent="0.3">
      <c r="A1764" t="s">
        <v>3588</v>
      </c>
      <c r="B1764" s="2">
        <v>45610</v>
      </c>
      <c r="C1764" t="s">
        <v>205</v>
      </c>
    </row>
    <row r="1765" spans="1:3" x14ac:dyDescent="0.3">
      <c r="A1765" t="s">
        <v>3589</v>
      </c>
      <c r="B1765" s="2">
        <v>45438</v>
      </c>
      <c r="C1765" t="s">
        <v>899</v>
      </c>
    </row>
    <row r="1766" spans="1:3" x14ac:dyDescent="0.3">
      <c r="A1766" t="s">
        <v>3590</v>
      </c>
      <c r="B1766" s="2">
        <v>45705</v>
      </c>
      <c r="C1766" t="s">
        <v>402</v>
      </c>
    </row>
    <row r="1767" spans="1:3" x14ac:dyDescent="0.3">
      <c r="A1767" t="s">
        <v>3591</v>
      </c>
      <c r="B1767" s="2">
        <v>45695</v>
      </c>
      <c r="C1767" t="s">
        <v>175</v>
      </c>
    </row>
    <row r="1768" spans="1:3" x14ac:dyDescent="0.3">
      <c r="A1768" t="s">
        <v>3592</v>
      </c>
      <c r="B1768" s="2">
        <v>45571</v>
      </c>
      <c r="C1768" t="s">
        <v>1352</v>
      </c>
    </row>
    <row r="1769" spans="1:3" x14ac:dyDescent="0.3">
      <c r="A1769" t="s">
        <v>3593</v>
      </c>
      <c r="B1769" s="2">
        <v>45544</v>
      </c>
      <c r="C1769" t="s">
        <v>806</v>
      </c>
    </row>
    <row r="1770" spans="1:3" x14ac:dyDescent="0.3">
      <c r="A1770" t="s">
        <v>3594</v>
      </c>
      <c r="B1770" s="2">
        <v>45654</v>
      </c>
      <c r="C1770" t="s">
        <v>1516</v>
      </c>
    </row>
    <row r="1771" spans="1:3" x14ac:dyDescent="0.3">
      <c r="A1771" t="s">
        <v>3595</v>
      </c>
      <c r="B1771" s="2">
        <v>45589</v>
      </c>
      <c r="C1771" t="s">
        <v>1254</v>
      </c>
    </row>
    <row r="1772" spans="1:3" x14ac:dyDescent="0.3">
      <c r="A1772" t="s">
        <v>3596</v>
      </c>
      <c r="B1772" s="2">
        <v>45487</v>
      </c>
      <c r="C1772" t="s">
        <v>1077</v>
      </c>
    </row>
    <row r="1773" spans="1:3" x14ac:dyDescent="0.3">
      <c r="A1773" t="s">
        <v>3597</v>
      </c>
      <c r="B1773" s="2">
        <v>45418</v>
      </c>
      <c r="C1773" t="s">
        <v>1257</v>
      </c>
    </row>
    <row r="1774" spans="1:3" x14ac:dyDescent="0.3">
      <c r="A1774" t="s">
        <v>3598</v>
      </c>
      <c r="B1774" s="2">
        <v>45338</v>
      </c>
      <c r="C1774" t="s">
        <v>1115</v>
      </c>
    </row>
    <row r="1775" spans="1:3" x14ac:dyDescent="0.3">
      <c r="A1775" t="s">
        <v>3599</v>
      </c>
      <c r="B1775" s="2">
        <v>45507</v>
      </c>
      <c r="C1775" t="s">
        <v>247</v>
      </c>
    </row>
    <row r="1776" spans="1:3" x14ac:dyDescent="0.3">
      <c r="A1776" t="s">
        <v>3600</v>
      </c>
      <c r="B1776" s="2">
        <v>45275</v>
      </c>
      <c r="C1776" t="s">
        <v>1507</v>
      </c>
    </row>
    <row r="1777" spans="1:3" x14ac:dyDescent="0.3">
      <c r="A1777" t="s">
        <v>3601</v>
      </c>
      <c r="B1777" s="2">
        <v>45319</v>
      </c>
      <c r="C1777" t="s">
        <v>1032</v>
      </c>
    </row>
    <row r="1778" spans="1:3" x14ac:dyDescent="0.3">
      <c r="A1778" t="s">
        <v>3602</v>
      </c>
      <c r="B1778" s="2">
        <v>45620</v>
      </c>
      <c r="C1778" t="s">
        <v>1032</v>
      </c>
    </row>
    <row r="1779" spans="1:3" x14ac:dyDescent="0.3">
      <c r="A1779" t="s">
        <v>3603</v>
      </c>
      <c r="B1779" s="2">
        <v>45831</v>
      </c>
      <c r="C1779" t="s">
        <v>559</v>
      </c>
    </row>
    <row r="1780" spans="1:3" x14ac:dyDescent="0.3">
      <c r="A1780" t="s">
        <v>3604</v>
      </c>
      <c r="B1780" s="2">
        <v>45373</v>
      </c>
      <c r="C1780" t="s">
        <v>247</v>
      </c>
    </row>
    <row r="1781" spans="1:3" x14ac:dyDescent="0.3">
      <c r="A1781" t="s">
        <v>3605</v>
      </c>
      <c r="B1781" s="2">
        <v>45863</v>
      </c>
      <c r="C1781" t="s">
        <v>1166</v>
      </c>
    </row>
    <row r="1782" spans="1:3" x14ac:dyDescent="0.3">
      <c r="A1782" t="s">
        <v>3606</v>
      </c>
      <c r="B1782" s="2">
        <v>45758</v>
      </c>
      <c r="C1782" t="s">
        <v>514</v>
      </c>
    </row>
    <row r="1783" spans="1:3" x14ac:dyDescent="0.3">
      <c r="A1783" t="s">
        <v>3607</v>
      </c>
      <c r="B1783" s="2">
        <v>45285</v>
      </c>
      <c r="C1783" t="s">
        <v>1411</v>
      </c>
    </row>
    <row r="1784" spans="1:3" x14ac:dyDescent="0.3">
      <c r="A1784" t="s">
        <v>3608</v>
      </c>
      <c r="B1784" s="2">
        <v>45656</v>
      </c>
      <c r="C1784" t="s">
        <v>360</v>
      </c>
    </row>
    <row r="1785" spans="1:3" x14ac:dyDescent="0.3">
      <c r="A1785" t="s">
        <v>3609</v>
      </c>
      <c r="B1785" s="2">
        <v>45718</v>
      </c>
      <c r="C1785" t="s">
        <v>514</v>
      </c>
    </row>
    <row r="1786" spans="1:3" x14ac:dyDescent="0.3">
      <c r="A1786" t="s">
        <v>3610</v>
      </c>
      <c r="B1786" s="2">
        <v>45293</v>
      </c>
      <c r="C1786" t="s">
        <v>1118</v>
      </c>
    </row>
    <row r="1787" spans="1:3" x14ac:dyDescent="0.3">
      <c r="A1787" t="s">
        <v>3611</v>
      </c>
      <c r="B1787" s="2">
        <v>45915</v>
      </c>
      <c r="C1787" t="s">
        <v>1026</v>
      </c>
    </row>
    <row r="1788" spans="1:3" x14ac:dyDescent="0.3">
      <c r="A1788" t="s">
        <v>3612</v>
      </c>
      <c r="B1788" s="2">
        <v>45359</v>
      </c>
      <c r="C1788" t="s">
        <v>592</v>
      </c>
    </row>
    <row r="1789" spans="1:3" x14ac:dyDescent="0.3">
      <c r="A1789" t="s">
        <v>3613</v>
      </c>
      <c r="B1789" s="2">
        <v>45652</v>
      </c>
      <c r="C1789" t="s">
        <v>1319</v>
      </c>
    </row>
    <row r="1790" spans="1:3" x14ac:dyDescent="0.3">
      <c r="A1790" t="s">
        <v>3614</v>
      </c>
      <c r="B1790" s="2">
        <v>45735</v>
      </c>
      <c r="C1790" t="s">
        <v>684</v>
      </c>
    </row>
    <row r="1791" spans="1:3" x14ac:dyDescent="0.3">
      <c r="A1791" t="s">
        <v>3615</v>
      </c>
      <c r="B1791" s="2">
        <v>45579</v>
      </c>
      <c r="C1791" t="s">
        <v>571</v>
      </c>
    </row>
    <row r="1792" spans="1:3" x14ac:dyDescent="0.3">
      <c r="A1792" t="s">
        <v>3616</v>
      </c>
      <c r="B1792" s="2">
        <v>45721</v>
      </c>
      <c r="C1792" t="s">
        <v>278</v>
      </c>
    </row>
    <row r="1793" spans="1:3" x14ac:dyDescent="0.3">
      <c r="A1793" t="s">
        <v>3617</v>
      </c>
      <c r="B1793" s="2">
        <v>45446</v>
      </c>
      <c r="C1793" t="s">
        <v>1190</v>
      </c>
    </row>
    <row r="1794" spans="1:3" x14ac:dyDescent="0.3">
      <c r="A1794" t="s">
        <v>3618</v>
      </c>
      <c r="B1794" s="2">
        <v>45387</v>
      </c>
      <c r="C1794" t="s">
        <v>696</v>
      </c>
    </row>
    <row r="1795" spans="1:3" x14ac:dyDescent="0.3">
      <c r="A1795" t="s">
        <v>3619</v>
      </c>
      <c r="B1795" s="2">
        <v>45222</v>
      </c>
      <c r="C1795" t="s">
        <v>1089</v>
      </c>
    </row>
    <row r="1796" spans="1:3" x14ac:dyDescent="0.3">
      <c r="A1796" t="s">
        <v>3620</v>
      </c>
      <c r="B1796" s="2">
        <v>45402</v>
      </c>
      <c r="C1796" t="s">
        <v>740</v>
      </c>
    </row>
    <row r="1797" spans="1:3" x14ac:dyDescent="0.3">
      <c r="A1797" t="s">
        <v>3621</v>
      </c>
      <c r="B1797" s="2">
        <v>45455</v>
      </c>
      <c r="C1797" t="s">
        <v>27</v>
      </c>
    </row>
    <row r="1798" spans="1:3" x14ac:dyDescent="0.3">
      <c r="A1798" t="s">
        <v>3622</v>
      </c>
      <c r="B1798" s="2">
        <v>45877</v>
      </c>
      <c r="C1798" t="s">
        <v>666</v>
      </c>
    </row>
    <row r="1799" spans="1:3" x14ac:dyDescent="0.3">
      <c r="A1799" t="s">
        <v>3623</v>
      </c>
      <c r="B1799" s="2">
        <v>45875</v>
      </c>
      <c r="C1799" t="s">
        <v>304</v>
      </c>
    </row>
    <row r="1800" spans="1:3" x14ac:dyDescent="0.3">
      <c r="A1800" t="s">
        <v>3624</v>
      </c>
      <c r="B1800" s="2">
        <v>45592</v>
      </c>
      <c r="C1800" t="s">
        <v>1074</v>
      </c>
    </row>
    <row r="1801" spans="1:3" x14ac:dyDescent="0.3">
      <c r="A1801" t="s">
        <v>3625</v>
      </c>
      <c r="B1801" s="2">
        <v>45369</v>
      </c>
      <c r="C1801" t="s">
        <v>732</v>
      </c>
    </row>
    <row r="1802" spans="1:3" x14ac:dyDescent="0.3">
      <c r="A1802" t="s">
        <v>3626</v>
      </c>
      <c r="B1802" s="2">
        <v>45249</v>
      </c>
      <c r="C1802" t="s">
        <v>893</v>
      </c>
    </row>
    <row r="1803" spans="1:3" x14ac:dyDescent="0.3">
      <c r="A1803" t="s">
        <v>3627</v>
      </c>
      <c r="B1803" s="2">
        <v>45741</v>
      </c>
      <c r="C1803" t="s">
        <v>1295</v>
      </c>
    </row>
    <row r="1804" spans="1:3" x14ac:dyDescent="0.3">
      <c r="A1804" t="s">
        <v>3628</v>
      </c>
      <c r="B1804" s="2">
        <v>45427</v>
      </c>
      <c r="C1804" t="s">
        <v>63</v>
      </c>
    </row>
    <row r="1805" spans="1:3" x14ac:dyDescent="0.3">
      <c r="A1805" t="s">
        <v>3629</v>
      </c>
      <c r="B1805" s="2">
        <v>45736</v>
      </c>
      <c r="C1805" t="s">
        <v>134</v>
      </c>
    </row>
    <row r="1806" spans="1:3" x14ac:dyDescent="0.3">
      <c r="A1806" t="s">
        <v>3630</v>
      </c>
      <c r="B1806" s="2">
        <v>45941</v>
      </c>
      <c r="C1806" t="s">
        <v>773</v>
      </c>
    </row>
    <row r="1807" spans="1:3" x14ac:dyDescent="0.3">
      <c r="A1807" t="s">
        <v>3631</v>
      </c>
      <c r="B1807" s="2">
        <v>45486</v>
      </c>
      <c r="C1807" t="s">
        <v>1145</v>
      </c>
    </row>
    <row r="1808" spans="1:3" x14ac:dyDescent="0.3">
      <c r="A1808" t="s">
        <v>3632</v>
      </c>
      <c r="B1808" s="2">
        <v>45474</v>
      </c>
      <c r="C1808" t="s">
        <v>657</v>
      </c>
    </row>
    <row r="1809" spans="1:3" x14ac:dyDescent="0.3">
      <c r="A1809" t="s">
        <v>3633</v>
      </c>
      <c r="B1809" s="2">
        <v>45757</v>
      </c>
      <c r="C1809" t="s">
        <v>490</v>
      </c>
    </row>
    <row r="1810" spans="1:3" x14ac:dyDescent="0.3">
      <c r="A1810" t="s">
        <v>3634</v>
      </c>
      <c r="B1810" s="2">
        <v>45475</v>
      </c>
      <c r="C1810" t="s">
        <v>141</v>
      </c>
    </row>
    <row r="1811" spans="1:3" x14ac:dyDescent="0.3">
      <c r="A1811" t="s">
        <v>3635</v>
      </c>
      <c r="B1811" s="2">
        <v>45546</v>
      </c>
      <c r="C1811" t="s">
        <v>341</v>
      </c>
    </row>
    <row r="1812" spans="1:3" x14ac:dyDescent="0.3">
      <c r="A1812" t="s">
        <v>3636</v>
      </c>
      <c r="B1812" s="2">
        <v>45520</v>
      </c>
      <c r="C1812" t="s">
        <v>966</v>
      </c>
    </row>
    <row r="1813" spans="1:3" x14ac:dyDescent="0.3">
      <c r="A1813" t="s">
        <v>3637</v>
      </c>
      <c r="B1813" s="2">
        <v>45534</v>
      </c>
      <c r="C1813" t="s">
        <v>496</v>
      </c>
    </row>
    <row r="1814" spans="1:3" x14ac:dyDescent="0.3">
      <c r="A1814" t="s">
        <v>3638</v>
      </c>
      <c r="B1814" s="2">
        <v>45334</v>
      </c>
      <c r="C1814" t="s">
        <v>221</v>
      </c>
    </row>
    <row r="1815" spans="1:3" x14ac:dyDescent="0.3">
      <c r="A1815" t="s">
        <v>3639</v>
      </c>
      <c r="B1815" s="2">
        <v>45289</v>
      </c>
      <c r="C1815" t="s">
        <v>1395</v>
      </c>
    </row>
    <row r="1816" spans="1:3" x14ac:dyDescent="0.3">
      <c r="A1816" t="s">
        <v>3640</v>
      </c>
      <c r="B1816" s="2">
        <v>45832</v>
      </c>
      <c r="C1816" t="s">
        <v>402</v>
      </c>
    </row>
    <row r="1817" spans="1:3" x14ac:dyDescent="0.3">
      <c r="A1817" t="s">
        <v>3641</v>
      </c>
      <c r="B1817" s="2">
        <v>45400</v>
      </c>
      <c r="C1817" t="s">
        <v>666</v>
      </c>
    </row>
    <row r="1818" spans="1:3" x14ac:dyDescent="0.3">
      <c r="A1818" t="s">
        <v>3642</v>
      </c>
      <c r="B1818" s="2">
        <v>45930</v>
      </c>
      <c r="C1818" t="s">
        <v>1246</v>
      </c>
    </row>
    <row r="1819" spans="1:3" x14ac:dyDescent="0.3">
      <c r="A1819" t="s">
        <v>3643</v>
      </c>
      <c r="B1819" s="2">
        <v>45935</v>
      </c>
      <c r="C1819" t="s">
        <v>684</v>
      </c>
    </row>
    <row r="1820" spans="1:3" x14ac:dyDescent="0.3">
      <c r="A1820" t="s">
        <v>3644</v>
      </c>
      <c r="B1820" s="2">
        <v>45814</v>
      </c>
      <c r="C1820" t="s">
        <v>467</v>
      </c>
    </row>
    <row r="1821" spans="1:3" x14ac:dyDescent="0.3">
      <c r="A1821" t="s">
        <v>3645</v>
      </c>
      <c r="B1821" s="2">
        <v>45323</v>
      </c>
      <c r="C1821" t="s">
        <v>571</v>
      </c>
    </row>
    <row r="1822" spans="1:3" x14ac:dyDescent="0.3">
      <c r="A1822" t="s">
        <v>3646</v>
      </c>
      <c r="B1822" s="2">
        <v>45312</v>
      </c>
      <c r="C1822" t="s">
        <v>172</v>
      </c>
    </row>
    <row r="1823" spans="1:3" x14ac:dyDescent="0.3">
      <c r="A1823" t="s">
        <v>3647</v>
      </c>
      <c r="B1823" s="2">
        <v>45554</v>
      </c>
      <c r="C1823" t="s">
        <v>496</v>
      </c>
    </row>
    <row r="1824" spans="1:3" x14ac:dyDescent="0.3">
      <c r="A1824" t="s">
        <v>3648</v>
      </c>
      <c r="B1824" s="2">
        <v>45310</v>
      </c>
      <c r="C1824" t="s">
        <v>467</v>
      </c>
    </row>
    <row r="1825" spans="1:3" x14ac:dyDescent="0.3">
      <c r="A1825" t="s">
        <v>3649</v>
      </c>
      <c r="B1825" s="2">
        <v>45594</v>
      </c>
      <c r="C1825" t="s">
        <v>1044</v>
      </c>
    </row>
    <row r="1826" spans="1:3" x14ac:dyDescent="0.3">
      <c r="A1826" t="s">
        <v>3650</v>
      </c>
      <c r="B1826" s="2">
        <v>45840</v>
      </c>
      <c r="C1826" t="s">
        <v>681</v>
      </c>
    </row>
    <row r="1827" spans="1:3" x14ac:dyDescent="0.3">
      <c r="A1827" t="s">
        <v>3651</v>
      </c>
      <c r="B1827" s="2">
        <v>45549</v>
      </c>
      <c r="C1827" t="s">
        <v>589</v>
      </c>
    </row>
    <row r="1828" spans="1:3" x14ac:dyDescent="0.3">
      <c r="A1828" t="s">
        <v>3652</v>
      </c>
      <c r="B1828" s="2">
        <v>45903</v>
      </c>
      <c r="C1828" t="s">
        <v>411</v>
      </c>
    </row>
    <row r="1829" spans="1:3" x14ac:dyDescent="0.3">
      <c r="A1829" t="s">
        <v>3653</v>
      </c>
      <c r="B1829" s="2">
        <v>45673</v>
      </c>
      <c r="C1829" t="s">
        <v>523</v>
      </c>
    </row>
    <row r="1830" spans="1:3" x14ac:dyDescent="0.3">
      <c r="A1830" t="s">
        <v>3654</v>
      </c>
      <c r="B1830" s="2">
        <v>45395</v>
      </c>
      <c r="C1830" t="s">
        <v>353</v>
      </c>
    </row>
    <row r="1831" spans="1:3" x14ac:dyDescent="0.3">
      <c r="A1831" t="s">
        <v>3655</v>
      </c>
      <c r="B1831" s="2">
        <v>45379</v>
      </c>
      <c r="C1831" t="s">
        <v>1050</v>
      </c>
    </row>
    <row r="1832" spans="1:3" x14ac:dyDescent="0.3">
      <c r="A1832" t="s">
        <v>3656</v>
      </c>
      <c r="B1832" s="2">
        <v>45860</v>
      </c>
      <c r="C1832" t="s">
        <v>948</v>
      </c>
    </row>
    <row r="1833" spans="1:3" x14ac:dyDescent="0.3">
      <c r="A1833" t="s">
        <v>3657</v>
      </c>
      <c r="B1833" s="2">
        <v>45704</v>
      </c>
      <c r="C1833" t="s">
        <v>23</v>
      </c>
    </row>
    <row r="1834" spans="1:3" x14ac:dyDescent="0.3">
      <c r="A1834" t="s">
        <v>3658</v>
      </c>
      <c r="B1834" s="2">
        <v>45327</v>
      </c>
      <c r="C1834" t="s">
        <v>1343</v>
      </c>
    </row>
    <row r="1835" spans="1:3" x14ac:dyDescent="0.3">
      <c r="A1835" t="s">
        <v>3659</v>
      </c>
      <c r="B1835" s="2">
        <v>45721</v>
      </c>
      <c r="C1835" t="s">
        <v>890</v>
      </c>
    </row>
    <row r="1836" spans="1:3" x14ac:dyDescent="0.3">
      <c r="A1836" t="s">
        <v>3660</v>
      </c>
      <c r="B1836" s="2">
        <v>45842</v>
      </c>
      <c r="C1836" t="s">
        <v>1127</v>
      </c>
    </row>
    <row r="1837" spans="1:3" x14ac:dyDescent="0.3">
      <c r="A1837" t="s">
        <v>3661</v>
      </c>
      <c r="B1837" s="2">
        <v>45862</v>
      </c>
      <c r="C1837" t="s">
        <v>849</v>
      </c>
    </row>
    <row r="1838" spans="1:3" x14ac:dyDescent="0.3">
      <c r="A1838" t="s">
        <v>3662</v>
      </c>
      <c r="B1838" s="2">
        <v>45681</v>
      </c>
      <c r="C1838" t="s">
        <v>833</v>
      </c>
    </row>
    <row r="1839" spans="1:3" x14ac:dyDescent="0.3">
      <c r="A1839" t="s">
        <v>3663</v>
      </c>
      <c r="B1839" s="2">
        <v>45392</v>
      </c>
      <c r="C1839" t="s">
        <v>241</v>
      </c>
    </row>
    <row r="1840" spans="1:3" x14ac:dyDescent="0.3">
      <c r="A1840" t="s">
        <v>3664</v>
      </c>
      <c r="B1840" s="2">
        <v>45586</v>
      </c>
      <c r="C1840" t="s">
        <v>1157</v>
      </c>
    </row>
    <row r="1841" spans="1:3" x14ac:dyDescent="0.3">
      <c r="A1841" t="s">
        <v>3665</v>
      </c>
      <c r="B1841" s="2">
        <v>45340</v>
      </c>
      <c r="C1841" t="s">
        <v>1124</v>
      </c>
    </row>
    <row r="1842" spans="1:3" x14ac:dyDescent="0.3">
      <c r="A1842" t="s">
        <v>3666</v>
      </c>
      <c r="B1842" s="2">
        <v>45853</v>
      </c>
      <c r="C1842" t="s">
        <v>1328</v>
      </c>
    </row>
    <row r="1843" spans="1:3" x14ac:dyDescent="0.3">
      <c r="A1843" t="s">
        <v>3667</v>
      </c>
      <c r="B1843" s="2">
        <v>45489</v>
      </c>
      <c r="C1843" t="s">
        <v>435</v>
      </c>
    </row>
    <row r="1844" spans="1:3" x14ac:dyDescent="0.3">
      <c r="A1844" t="s">
        <v>3668</v>
      </c>
      <c r="B1844" s="2">
        <v>45761</v>
      </c>
      <c r="C1844" t="s">
        <v>1092</v>
      </c>
    </row>
    <row r="1845" spans="1:3" x14ac:dyDescent="0.3">
      <c r="A1845" t="s">
        <v>3669</v>
      </c>
      <c r="B1845" s="2">
        <v>45379</v>
      </c>
      <c r="C1845" t="s">
        <v>502</v>
      </c>
    </row>
    <row r="1846" spans="1:3" x14ac:dyDescent="0.3">
      <c r="A1846" t="s">
        <v>3670</v>
      </c>
      <c r="B1846" s="2">
        <v>45716</v>
      </c>
      <c r="C1846" t="s">
        <v>657</v>
      </c>
    </row>
    <row r="1847" spans="1:3" x14ac:dyDescent="0.3">
      <c r="A1847" t="s">
        <v>3671</v>
      </c>
      <c r="B1847" s="2">
        <v>45364</v>
      </c>
      <c r="C1847" t="s">
        <v>390</v>
      </c>
    </row>
    <row r="1848" spans="1:3" x14ac:dyDescent="0.3">
      <c r="A1848" t="s">
        <v>3672</v>
      </c>
      <c r="B1848" s="2">
        <v>45752</v>
      </c>
      <c r="C1848" t="s">
        <v>1160</v>
      </c>
    </row>
    <row r="1849" spans="1:3" x14ac:dyDescent="0.3">
      <c r="A1849" t="s">
        <v>3673</v>
      </c>
      <c r="B1849" s="2">
        <v>45883</v>
      </c>
      <c r="C1849" t="s">
        <v>1172</v>
      </c>
    </row>
    <row r="1850" spans="1:3" x14ac:dyDescent="0.3">
      <c r="A1850" t="s">
        <v>3674</v>
      </c>
      <c r="B1850" s="2">
        <v>45477</v>
      </c>
      <c r="C1850" t="s">
        <v>730</v>
      </c>
    </row>
    <row r="1851" spans="1:3" x14ac:dyDescent="0.3">
      <c r="A1851" t="s">
        <v>3675</v>
      </c>
      <c r="B1851" s="2">
        <v>45556</v>
      </c>
      <c r="C1851" t="s">
        <v>945</v>
      </c>
    </row>
    <row r="1852" spans="1:3" x14ac:dyDescent="0.3">
      <c r="A1852" t="s">
        <v>3676</v>
      </c>
      <c r="B1852" s="2">
        <v>45465</v>
      </c>
      <c r="C1852" t="s">
        <v>393</v>
      </c>
    </row>
    <row r="1853" spans="1:3" x14ac:dyDescent="0.3">
      <c r="A1853" t="s">
        <v>3677</v>
      </c>
      <c r="B1853" s="2">
        <v>45552</v>
      </c>
      <c r="C1853" t="s">
        <v>378</v>
      </c>
    </row>
    <row r="1854" spans="1:3" x14ac:dyDescent="0.3">
      <c r="A1854" t="s">
        <v>3678</v>
      </c>
      <c r="B1854" s="2">
        <v>45635</v>
      </c>
      <c r="C1854" t="s">
        <v>1160</v>
      </c>
    </row>
    <row r="1855" spans="1:3" x14ac:dyDescent="0.3">
      <c r="A1855" t="s">
        <v>3679</v>
      </c>
      <c r="B1855" s="2">
        <v>45740</v>
      </c>
      <c r="C1855" t="s">
        <v>963</v>
      </c>
    </row>
    <row r="1856" spans="1:3" x14ac:dyDescent="0.3">
      <c r="A1856" t="s">
        <v>3680</v>
      </c>
      <c r="B1856" s="2">
        <v>45796</v>
      </c>
      <c r="C1856" t="s">
        <v>821</v>
      </c>
    </row>
    <row r="1857" spans="1:3" x14ac:dyDescent="0.3">
      <c r="A1857" t="s">
        <v>3681</v>
      </c>
      <c r="B1857" s="2">
        <v>45710</v>
      </c>
      <c r="C1857" t="s">
        <v>978</v>
      </c>
    </row>
    <row r="1858" spans="1:3" x14ac:dyDescent="0.3">
      <c r="A1858" t="s">
        <v>3682</v>
      </c>
      <c r="B1858" s="2">
        <v>45596</v>
      </c>
      <c r="C1858" t="s">
        <v>1029</v>
      </c>
    </row>
    <row r="1859" spans="1:3" x14ac:dyDescent="0.3">
      <c r="A1859" t="s">
        <v>3683</v>
      </c>
      <c r="B1859" s="2">
        <v>45354</v>
      </c>
      <c r="C1859" t="s">
        <v>238</v>
      </c>
    </row>
    <row r="1860" spans="1:3" x14ac:dyDescent="0.3">
      <c r="A1860" t="s">
        <v>3684</v>
      </c>
      <c r="B1860" s="2">
        <v>45428</v>
      </c>
      <c r="C1860" t="s">
        <v>1484</v>
      </c>
    </row>
    <row r="1861" spans="1:3" x14ac:dyDescent="0.3">
      <c r="A1861" t="s">
        <v>3685</v>
      </c>
      <c r="B1861" s="2">
        <v>45511</v>
      </c>
      <c r="C1861" t="s">
        <v>678</v>
      </c>
    </row>
    <row r="1862" spans="1:3" x14ac:dyDescent="0.3">
      <c r="A1862" t="s">
        <v>3686</v>
      </c>
      <c r="B1862" s="2">
        <v>45549</v>
      </c>
      <c r="C1862" t="s">
        <v>619</v>
      </c>
    </row>
    <row r="1863" spans="1:3" x14ac:dyDescent="0.3">
      <c r="A1863" t="s">
        <v>3687</v>
      </c>
      <c r="B1863" s="2">
        <v>45573</v>
      </c>
      <c r="C1863" t="s">
        <v>684</v>
      </c>
    </row>
    <row r="1864" spans="1:3" x14ac:dyDescent="0.3">
      <c r="A1864" t="s">
        <v>3688</v>
      </c>
      <c r="B1864" s="2">
        <v>45904</v>
      </c>
      <c r="C1864" t="s">
        <v>414</v>
      </c>
    </row>
    <row r="1865" spans="1:3" x14ac:dyDescent="0.3">
      <c r="A1865" t="s">
        <v>3689</v>
      </c>
      <c r="B1865" s="2">
        <v>45489</v>
      </c>
      <c r="C1865" t="s">
        <v>27</v>
      </c>
    </row>
    <row r="1866" spans="1:3" x14ac:dyDescent="0.3">
      <c r="A1866" t="s">
        <v>3690</v>
      </c>
      <c r="B1866" s="2">
        <v>45909</v>
      </c>
      <c r="C1866" t="s">
        <v>1071</v>
      </c>
    </row>
    <row r="1867" spans="1:3" x14ac:dyDescent="0.3">
      <c r="A1867" t="s">
        <v>3691</v>
      </c>
      <c r="B1867" s="2">
        <v>45720</v>
      </c>
      <c r="C1867" t="s">
        <v>1478</v>
      </c>
    </row>
    <row r="1868" spans="1:3" x14ac:dyDescent="0.3">
      <c r="A1868" t="s">
        <v>3692</v>
      </c>
      <c r="B1868" s="2">
        <v>45831</v>
      </c>
      <c r="C1868" t="s">
        <v>335</v>
      </c>
    </row>
    <row r="1869" spans="1:3" x14ac:dyDescent="0.3">
      <c r="A1869" t="s">
        <v>3693</v>
      </c>
      <c r="B1869" s="2">
        <v>45602</v>
      </c>
      <c r="C1869" t="s">
        <v>499</v>
      </c>
    </row>
    <row r="1870" spans="1:3" x14ac:dyDescent="0.3">
      <c r="A1870" t="s">
        <v>3694</v>
      </c>
      <c r="B1870" s="2">
        <v>45722</v>
      </c>
      <c r="C1870" t="s">
        <v>461</v>
      </c>
    </row>
    <row r="1871" spans="1:3" x14ac:dyDescent="0.3">
      <c r="A1871" t="s">
        <v>3695</v>
      </c>
      <c r="B1871" s="2">
        <v>45794</v>
      </c>
      <c r="C1871" t="s">
        <v>1304</v>
      </c>
    </row>
    <row r="1872" spans="1:3" x14ac:dyDescent="0.3">
      <c r="A1872" t="s">
        <v>3696</v>
      </c>
      <c r="B1872" s="2">
        <v>45659</v>
      </c>
      <c r="C1872" t="s">
        <v>945</v>
      </c>
    </row>
    <row r="1873" spans="1:3" x14ac:dyDescent="0.3">
      <c r="A1873" t="s">
        <v>3697</v>
      </c>
      <c r="B1873" s="2">
        <v>45501</v>
      </c>
      <c r="C1873" t="s">
        <v>1086</v>
      </c>
    </row>
    <row r="1874" spans="1:3" x14ac:dyDescent="0.3">
      <c r="A1874" t="s">
        <v>3698</v>
      </c>
      <c r="B1874" s="2">
        <v>45408</v>
      </c>
      <c r="C1874" t="s">
        <v>806</v>
      </c>
    </row>
    <row r="1875" spans="1:3" x14ac:dyDescent="0.3">
      <c r="A1875" t="s">
        <v>3699</v>
      </c>
      <c r="B1875" s="2">
        <v>45886</v>
      </c>
      <c r="C1875" t="s">
        <v>144</v>
      </c>
    </row>
    <row r="1876" spans="1:3" x14ac:dyDescent="0.3">
      <c r="A1876" t="s">
        <v>3700</v>
      </c>
      <c r="B1876" s="2">
        <v>45426</v>
      </c>
      <c r="C1876" t="s">
        <v>428</v>
      </c>
    </row>
    <row r="1877" spans="1:3" x14ac:dyDescent="0.3">
      <c r="A1877" t="s">
        <v>3701</v>
      </c>
      <c r="B1877" s="2">
        <v>45730</v>
      </c>
      <c r="C1877" t="s">
        <v>127</v>
      </c>
    </row>
    <row r="1878" spans="1:3" x14ac:dyDescent="0.3">
      <c r="A1878" t="s">
        <v>3702</v>
      </c>
      <c r="B1878" s="2">
        <v>45731</v>
      </c>
      <c r="C1878" t="s">
        <v>1400</v>
      </c>
    </row>
    <row r="1879" spans="1:3" x14ac:dyDescent="0.3">
      <c r="A1879" t="s">
        <v>3703</v>
      </c>
      <c r="B1879" s="2">
        <v>45272</v>
      </c>
      <c r="C1879" t="s">
        <v>812</v>
      </c>
    </row>
    <row r="1880" spans="1:3" x14ac:dyDescent="0.3">
      <c r="A1880" t="s">
        <v>3704</v>
      </c>
      <c r="B1880" s="2">
        <v>45584</v>
      </c>
      <c r="C1880" t="s">
        <v>381</v>
      </c>
    </row>
    <row r="1881" spans="1:3" x14ac:dyDescent="0.3">
      <c r="A1881" t="s">
        <v>3705</v>
      </c>
      <c r="B1881" s="2">
        <v>45534</v>
      </c>
      <c r="C1881" t="s">
        <v>1530</v>
      </c>
    </row>
    <row r="1882" spans="1:3" x14ac:dyDescent="0.3">
      <c r="A1882" t="s">
        <v>3706</v>
      </c>
      <c r="B1882" s="2">
        <v>45482</v>
      </c>
      <c r="C1882" t="s">
        <v>419</v>
      </c>
    </row>
    <row r="1883" spans="1:3" x14ac:dyDescent="0.3">
      <c r="A1883" t="s">
        <v>3707</v>
      </c>
      <c r="B1883" s="2">
        <v>45475</v>
      </c>
      <c r="C1883" t="s">
        <v>1005</v>
      </c>
    </row>
    <row r="1884" spans="1:3" x14ac:dyDescent="0.3">
      <c r="A1884" t="s">
        <v>3708</v>
      </c>
      <c r="B1884" s="2">
        <v>45234</v>
      </c>
      <c r="C1884" t="s">
        <v>646</v>
      </c>
    </row>
    <row r="1885" spans="1:3" x14ac:dyDescent="0.3">
      <c r="A1885" t="s">
        <v>3709</v>
      </c>
      <c r="B1885" s="2">
        <v>45397</v>
      </c>
      <c r="C1885" t="s">
        <v>134</v>
      </c>
    </row>
    <row r="1886" spans="1:3" x14ac:dyDescent="0.3">
      <c r="A1886" t="s">
        <v>3710</v>
      </c>
      <c r="B1886" s="2">
        <v>45502</v>
      </c>
      <c r="C1886" t="s">
        <v>202</v>
      </c>
    </row>
    <row r="1887" spans="1:3" x14ac:dyDescent="0.3">
      <c r="A1887" t="s">
        <v>3711</v>
      </c>
      <c r="B1887" s="2">
        <v>45644</v>
      </c>
      <c r="C1887" t="s">
        <v>353</v>
      </c>
    </row>
    <row r="1888" spans="1:3" x14ac:dyDescent="0.3">
      <c r="A1888" t="s">
        <v>3712</v>
      </c>
      <c r="B1888" s="2">
        <v>45617</v>
      </c>
      <c r="C1888" t="s">
        <v>1190</v>
      </c>
    </row>
    <row r="1889" spans="1:3" x14ac:dyDescent="0.3">
      <c r="A1889" t="s">
        <v>3713</v>
      </c>
      <c r="B1889" s="2">
        <v>45797</v>
      </c>
      <c r="C1889" t="s">
        <v>1104</v>
      </c>
    </row>
    <row r="1890" spans="1:3" x14ac:dyDescent="0.3">
      <c r="A1890" t="s">
        <v>3714</v>
      </c>
      <c r="B1890" s="2">
        <v>45740</v>
      </c>
      <c r="C1890" t="s">
        <v>923</v>
      </c>
    </row>
    <row r="1891" spans="1:3" x14ac:dyDescent="0.3">
      <c r="A1891" t="s">
        <v>3715</v>
      </c>
      <c r="B1891" s="2">
        <v>45824</v>
      </c>
      <c r="C1891" t="s">
        <v>144</v>
      </c>
    </row>
    <row r="1892" spans="1:3" x14ac:dyDescent="0.3">
      <c r="A1892" t="s">
        <v>3716</v>
      </c>
      <c r="B1892" s="2">
        <v>45404</v>
      </c>
      <c r="C1892" t="s">
        <v>1513</v>
      </c>
    </row>
    <row r="1893" spans="1:3" x14ac:dyDescent="0.3">
      <c r="A1893" t="s">
        <v>3717</v>
      </c>
      <c r="B1893" s="2">
        <v>45916</v>
      </c>
      <c r="C1893" t="s">
        <v>1411</v>
      </c>
    </row>
    <row r="1894" spans="1:3" x14ac:dyDescent="0.3">
      <c r="A1894" t="s">
        <v>3718</v>
      </c>
      <c r="B1894" s="2">
        <v>45269</v>
      </c>
      <c r="C1894" t="s">
        <v>221</v>
      </c>
    </row>
    <row r="1895" spans="1:3" x14ac:dyDescent="0.3">
      <c r="A1895" t="s">
        <v>3719</v>
      </c>
      <c r="B1895" s="2">
        <v>45493</v>
      </c>
      <c r="C1895" t="s">
        <v>568</v>
      </c>
    </row>
    <row r="1896" spans="1:3" x14ac:dyDescent="0.3">
      <c r="A1896" t="s">
        <v>3720</v>
      </c>
      <c r="B1896" s="2">
        <v>45558</v>
      </c>
      <c r="C1896" t="s">
        <v>1414</v>
      </c>
    </row>
    <row r="1897" spans="1:3" x14ac:dyDescent="0.3">
      <c r="A1897" t="s">
        <v>3721</v>
      </c>
      <c r="B1897" s="2">
        <v>45423</v>
      </c>
      <c r="C1897" t="s">
        <v>103</v>
      </c>
    </row>
    <row r="1898" spans="1:3" x14ac:dyDescent="0.3">
      <c r="A1898" t="s">
        <v>3722</v>
      </c>
      <c r="B1898" s="2">
        <v>45780</v>
      </c>
      <c r="C1898" t="s">
        <v>1346</v>
      </c>
    </row>
    <row r="1899" spans="1:3" x14ac:dyDescent="0.3">
      <c r="A1899" t="s">
        <v>3723</v>
      </c>
      <c r="B1899" s="2">
        <v>45345</v>
      </c>
      <c r="C1899" t="s">
        <v>1307</v>
      </c>
    </row>
    <row r="1900" spans="1:3" x14ac:dyDescent="0.3">
      <c r="A1900" t="s">
        <v>3724</v>
      </c>
      <c r="B1900" s="2">
        <v>45344</v>
      </c>
      <c r="C1900" t="s">
        <v>1422</v>
      </c>
    </row>
    <row r="1901" spans="1:3" x14ac:dyDescent="0.3">
      <c r="A1901" t="s">
        <v>3725</v>
      </c>
      <c r="B1901" s="2">
        <v>45525</v>
      </c>
      <c r="C1901" t="s">
        <v>230</v>
      </c>
    </row>
    <row r="1902" spans="1:3" x14ac:dyDescent="0.3">
      <c r="A1902" t="s">
        <v>3726</v>
      </c>
      <c r="B1902" s="2">
        <v>45329</v>
      </c>
      <c r="C1902" t="s">
        <v>926</v>
      </c>
    </row>
    <row r="1903" spans="1:3" x14ac:dyDescent="0.3">
      <c r="A1903" t="s">
        <v>3727</v>
      </c>
      <c r="B1903" s="2">
        <v>45250</v>
      </c>
      <c r="C1903" t="s">
        <v>1337</v>
      </c>
    </row>
    <row r="1904" spans="1:3" x14ac:dyDescent="0.3">
      <c r="A1904" t="s">
        <v>3728</v>
      </c>
      <c r="B1904" s="2">
        <v>45691</v>
      </c>
      <c r="C1904" t="s">
        <v>1405</v>
      </c>
    </row>
    <row r="1905" spans="1:3" x14ac:dyDescent="0.3">
      <c r="A1905" t="s">
        <v>3729</v>
      </c>
      <c r="B1905" s="2">
        <v>45644</v>
      </c>
      <c r="C1905" t="s">
        <v>556</v>
      </c>
    </row>
    <row r="1906" spans="1:3" x14ac:dyDescent="0.3">
      <c r="A1906" t="s">
        <v>3730</v>
      </c>
      <c r="B1906" s="2">
        <v>45514</v>
      </c>
      <c r="C1906" t="s">
        <v>227</v>
      </c>
    </row>
    <row r="1907" spans="1:3" x14ac:dyDescent="0.3">
      <c r="A1907" t="s">
        <v>3731</v>
      </c>
      <c r="B1907" s="2">
        <v>45760</v>
      </c>
      <c r="C1907" t="s">
        <v>582</v>
      </c>
    </row>
    <row r="1908" spans="1:3" x14ac:dyDescent="0.3">
      <c r="A1908" t="s">
        <v>3732</v>
      </c>
      <c r="B1908" s="2">
        <v>45289</v>
      </c>
      <c r="C1908" t="s">
        <v>634</v>
      </c>
    </row>
    <row r="1909" spans="1:3" x14ac:dyDescent="0.3">
      <c r="A1909" t="s">
        <v>3733</v>
      </c>
      <c r="B1909" s="2">
        <v>45704</v>
      </c>
      <c r="C1909" t="s">
        <v>815</v>
      </c>
    </row>
    <row r="1910" spans="1:3" x14ac:dyDescent="0.3">
      <c r="A1910" t="s">
        <v>3734</v>
      </c>
      <c r="B1910" s="2">
        <v>45318</v>
      </c>
      <c r="C1910" t="s">
        <v>1077</v>
      </c>
    </row>
    <row r="1911" spans="1:3" x14ac:dyDescent="0.3">
      <c r="A1911" t="s">
        <v>3735</v>
      </c>
      <c r="B1911" s="2">
        <v>45495</v>
      </c>
      <c r="C1911" t="s">
        <v>1377</v>
      </c>
    </row>
    <row r="1912" spans="1:3" x14ac:dyDescent="0.3">
      <c r="A1912" t="s">
        <v>3736</v>
      </c>
      <c r="B1912" s="2">
        <v>45560</v>
      </c>
      <c r="C1912" t="s">
        <v>127</v>
      </c>
    </row>
    <row r="1913" spans="1:3" x14ac:dyDescent="0.3">
      <c r="A1913" t="s">
        <v>3737</v>
      </c>
      <c r="B1913" s="2">
        <v>45367</v>
      </c>
      <c r="C1913" t="s">
        <v>78</v>
      </c>
    </row>
    <row r="1914" spans="1:3" x14ac:dyDescent="0.3">
      <c r="A1914" t="s">
        <v>3738</v>
      </c>
      <c r="B1914" s="2">
        <v>45861</v>
      </c>
      <c r="C1914" t="s">
        <v>884</v>
      </c>
    </row>
    <row r="1915" spans="1:3" x14ac:dyDescent="0.3">
      <c r="A1915" t="s">
        <v>3739</v>
      </c>
      <c r="B1915" s="2">
        <v>45589</v>
      </c>
      <c r="C1915" t="s">
        <v>44</v>
      </c>
    </row>
    <row r="1916" spans="1:3" x14ac:dyDescent="0.3">
      <c r="A1916" t="s">
        <v>3740</v>
      </c>
      <c r="B1916" s="2">
        <v>45560</v>
      </c>
      <c r="C1916" t="s">
        <v>44</v>
      </c>
    </row>
    <row r="1917" spans="1:3" x14ac:dyDescent="0.3">
      <c r="A1917" t="s">
        <v>3741</v>
      </c>
      <c r="B1917" s="2">
        <v>45408</v>
      </c>
      <c r="C1917" t="s">
        <v>1017</v>
      </c>
    </row>
    <row r="1918" spans="1:3" x14ac:dyDescent="0.3">
      <c r="A1918" t="s">
        <v>3742</v>
      </c>
      <c r="B1918" s="2">
        <v>45714</v>
      </c>
      <c r="C1918" t="s">
        <v>304</v>
      </c>
    </row>
    <row r="1919" spans="1:3" x14ac:dyDescent="0.3">
      <c r="A1919" t="s">
        <v>3743</v>
      </c>
      <c r="B1919" s="2">
        <v>45661</v>
      </c>
      <c r="C1919" t="s">
        <v>1437</v>
      </c>
    </row>
    <row r="1920" spans="1:3" x14ac:dyDescent="0.3">
      <c r="A1920" t="s">
        <v>3744</v>
      </c>
      <c r="B1920" s="2">
        <v>45921</v>
      </c>
      <c r="C1920" t="s">
        <v>675</v>
      </c>
    </row>
    <row r="1921" spans="1:3" x14ac:dyDescent="0.3">
      <c r="A1921" t="s">
        <v>3745</v>
      </c>
      <c r="B1921" s="2">
        <v>45651</v>
      </c>
      <c r="C1921" t="s">
        <v>353</v>
      </c>
    </row>
    <row r="1922" spans="1:3" x14ac:dyDescent="0.3">
      <c r="A1922" t="s">
        <v>3746</v>
      </c>
      <c r="B1922" s="2">
        <v>45883</v>
      </c>
      <c r="C1922" t="s">
        <v>893</v>
      </c>
    </row>
    <row r="1923" spans="1:3" x14ac:dyDescent="0.3">
      <c r="A1923" t="s">
        <v>3747</v>
      </c>
      <c r="B1923" s="2">
        <v>45624</v>
      </c>
      <c r="C1923" t="s">
        <v>1524</v>
      </c>
    </row>
    <row r="1924" spans="1:3" x14ac:dyDescent="0.3">
      <c r="A1924" t="s">
        <v>3748</v>
      </c>
      <c r="B1924" s="2">
        <v>45276</v>
      </c>
      <c r="C1924" t="s">
        <v>791</v>
      </c>
    </row>
    <row r="1925" spans="1:3" x14ac:dyDescent="0.3">
      <c r="A1925" t="s">
        <v>3749</v>
      </c>
      <c r="B1925" s="2">
        <v>45344</v>
      </c>
      <c r="C1925" t="s">
        <v>1466</v>
      </c>
    </row>
    <row r="1926" spans="1:3" x14ac:dyDescent="0.3">
      <c r="A1926" t="s">
        <v>3750</v>
      </c>
      <c r="B1926" s="2">
        <v>45849</v>
      </c>
      <c r="C1926" t="s">
        <v>1346</v>
      </c>
    </row>
    <row r="1927" spans="1:3" x14ac:dyDescent="0.3">
      <c r="A1927" t="s">
        <v>3751</v>
      </c>
      <c r="B1927" s="2">
        <v>45880</v>
      </c>
      <c r="C1927" t="s">
        <v>1127</v>
      </c>
    </row>
    <row r="1928" spans="1:3" x14ac:dyDescent="0.3">
      <c r="A1928" t="s">
        <v>3752</v>
      </c>
      <c r="B1928" s="2">
        <v>45907</v>
      </c>
      <c r="C1928" t="s">
        <v>110</v>
      </c>
    </row>
    <row r="1929" spans="1:3" x14ac:dyDescent="0.3">
      <c r="A1929" t="s">
        <v>3753</v>
      </c>
      <c r="B1929" s="2">
        <v>45545</v>
      </c>
      <c r="C1929" t="s">
        <v>1469</v>
      </c>
    </row>
    <row r="1930" spans="1:3" x14ac:dyDescent="0.3">
      <c r="A1930" t="s">
        <v>3754</v>
      </c>
      <c r="B1930" s="2">
        <v>45257</v>
      </c>
      <c r="C1930" t="s">
        <v>538</v>
      </c>
    </row>
    <row r="1931" spans="1:3" x14ac:dyDescent="0.3">
      <c r="A1931" t="s">
        <v>3755</v>
      </c>
      <c r="B1931" s="2">
        <v>45466</v>
      </c>
      <c r="C1931" t="s">
        <v>978</v>
      </c>
    </row>
    <row r="1932" spans="1:3" x14ac:dyDescent="0.3">
      <c r="A1932" t="s">
        <v>3756</v>
      </c>
      <c r="B1932" s="2">
        <v>45847</v>
      </c>
      <c r="C1932" t="s">
        <v>948</v>
      </c>
    </row>
    <row r="1933" spans="1:3" x14ac:dyDescent="0.3">
      <c r="A1933" t="s">
        <v>3757</v>
      </c>
      <c r="B1933" s="2">
        <v>45825</v>
      </c>
      <c r="C1933" t="s">
        <v>1316</v>
      </c>
    </row>
    <row r="1934" spans="1:3" x14ac:dyDescent="0.3">
      <c r="A1934" t="s">
        <v>3758</v>
      </c>
      <c r="B1934" s="2">
        <v>45839</v>
      </c>
      <c r="C1934" t="s">
        <v>1524</v>
      </c>
    </row>
    <row r="1935" spans="1:3" x14ac:dyDescent="0.3">
      <c r="A1935" t="s">
        <v>3759</v>
      </c>
      <c r="B1935" s="2">
        <v>45720</v>
      </c>
      <c r="C1935" t="s">
        <v>758</v>
      </c>
    </row>
    <row r="1936" spans="1:3" x14ac:dyDescent="0.3">
      <c r="A1936" t="s">
        <v>3760</v>
      </c>
      <c r="B1936" s="2">
        <v>45250</v>
      </c>
      <c r="C1936" t="s">
        <v>1392</v>
      </c>
    </row>
    <row r="1937" spans="1:3" x14ac:dyDescent="0.3">
      <c r="A1937" t="s">
        <v>3761</v>
      </c>
      <c r="B1937" s="2">
        <v>45258</v>
      </c>
      <c r="C1937" t="s">
        <v>1352</v>
      </c>
    </row>
    <row r="1938" spans="1:3" x14ac:dyDescent="0.3">
      <c r="A1938" t="s">
        <v>3762</v>
      </c>
      <c r="B1938" s="2">
        <v>45793</v>
      </c>
      <c r="C1938" t="s">
        <v>344</v>
      </c>
    </row>
    <row r="1939" spans="1:3" x14ac:dyDescent="0.3">
      <c r="A1939" t="s">
        <v>3763</v>
      </c>
      <c r="B1939" s="2">
        <v>45265</v>
      </c>
      <c r="C1939" t="s">
        <v>905</v>
      </c>
    </row>
    <row r="1940" spans="1:3" x14ac:dyDescent="0.3">
      <c r="A1940" t="s">
        <v>3764</v>
      </c>
      <c r="B1940" s="2">
        <v>45607</v>
      </c>
      <c r="C1940" t="s">
        <v>1172</v>
      </c>
    </row>
    <row r="1941" spans="1:3" x14ac:dyDescent="0.3">
      <c r="A1941" t="s">
        <v>3765</v>
      </c>
      <c r="B1941" s="2">
        <v>45382</v>
      </c>
      <c r="C1941" t="s">
        <v>523</v>
      </c>
    </row>
    <row r="1942" spans="1:3" x14ac:dyDescent="0.3">
      <c r="A1942" t="s">
        <v>3766</v>
      </c>
      <c r="B1942" s="2">
        <v>45793</v>
      </c>
      <c r="C1942" t="s">
        <v>1516</v>
      </c>
    </row>
    <row r="1943" spans="1:3" x14ac:dyDescent="0.3">
      <c r="A1943" t="s">
        <v>3767</v>
      </c>
      <c r="B1943" s="2">
        <v>45590</v>
      </c>
      <c r="C1943" t="s">
        <v>538</v>
      </c>
    </row>
    <row r="1944" spans="1:3" x14ac:dyDescent="0.3">
      <c r="A1944" t="s">
        <v>3768</v>
      </c>
      <c r="B1944" s="2">
        <v>45679</v>
      </c>
      <c r="C1944" t="s">
        <v>833</v>
      </c>
    </row>
    <row r="1945" spans="1:3" x14ac:dyDescent="0.3">
      <c r="A1945" t="s">
        <v>3769</v>
      </c>
      <c r="B1945" s="2">
        <v>45814</v>
      </c>
      <c r="C1945" t="s">
        <v>875</v>
      </c>
    </row>
    <row r="1946" spans="1:3" x14ac:dyDescent="0.3">
      <c r="A1946" t="s">
        <v>3770</v>
      </c>
      <c r="B1946" s="2">
        <v>45795</v>
      </c>
      <c r="C1946" t="s">
        <v>335</v>
      </c>
    </row>
    <row r="1947" spans="1:3" x14ac:dyDescent="0.3">
      <c r="A1947" t="s">
        <v>3771</v>
      </c>
      <c r="B1947" s="2">
        <v>45797</v>
      </c>
      <c r="C1947" t="s">
        <v>455</v>
      </c>
    </row>
    <row r="1948" spans="1:3" x14ac:dyDescent="0.3">
      <c r="A1948" t="s">
        <v>3772</v>
      </c>
      <c r="B1948" s="2">
        <v>45607</v>
      </c>
      <c r="C1948" t="s">
        <v>1175</v>
      </c>
    </row>
    <row r="1949" spans="1:3" x14ac:dyDescent="0.3">
      <c r="A1949" t="s">
        <v>3773</v>
      </c>
      <c r="B1949" s="2">
        <v>45614</v>
      </c>
      <c r="C1949" t="s">
        <v>737</v>
      </c>
    </row>
    <row r="1950" spans="1:3" x14ac:dyDescent="0.3">
      <c r="A1950" t="s">
        <v>3774</v>
      </c>
      <c r="B1950" s="2">
        <v>45293</v>
      </c>
      <c r="C1950" t="s">
        <v>1319</v>
      </c>
    </row>
    <row r="1951" spans="1:3" x14ac:dyDescent="0.3">
      <c r="A1951" t="s">
        <v>3775</v>
      </c>
      <c r="B1951" s="2">
        <v>45301</v>
      </c>
      <c r="C1951" t="s">
        <v>730</v>
      </c>
    </row>
    <row r="1952" spans="1:3" x14ac:dyDescent="0.3">
      <c r="A1952" t="s">
        <v>3776</v>
      </c>
      <c r="B1952" s="2">
        <v>45311</v>
      </c>
      <c r="C1952" t="s">
        <v>338</v>
      </c>
    </row>
    <row r="1953" spans="1:3" x14ac:dyDescent="0.3">
      <c r="A1953" t="s">
        <v>3777</v>
      </c>
      <c r="B1953" s="2">
        <v>45702</v>
      </c>
      <c r="C1953" t="s">
        <v>205</v>
      </c>
    </row>
    <row r="1954" spans="1:3" x14ac:dyDescent="0.3">
      <c r="A1954" t="s">
        <v>3778</v>
      </c>
      <c r="B1954" s="2">
        <v>45525</v>
      </c>
      <c r="C1954" t="s">
        <v>1005</v>
      </c>
    </row>
    <row r="1955" spans="1:3" x14ac:dyDescent="0.3">
      <c r="A1955" t="s">
        <v>3779</v>
      </c>
      <c r="B1955" s="2">
        <v>45780</v>
      </c>
      <c r="C1955" t="s">
        <v>295</v>
      </c>
    </row>
    <row r="1956" spans="1:3" x14ac:dyDescent="0.3">
      <c r="A1956" t="s">
        <v>3780</v>
      </c>
      <c r="B1956" s="2">
        <v>45819</v>
      </c>
      <c r="C1956" t="s">
        <v>722</v>
      </c>
    </row>
    <row r="1957" spans="1:3" x14ac:dyDescent="0.3">
      <c r="A1957" t="s">
        <v>3781</v>
      </c>
      <c r="B1957" s="2">
        <v>45863</v>
      </c>
      <c r="C1957" t="s">
        <v>55</v>
      </c>
    </row>
    <row r="1958" spans="1:3" x14ac:dyDescent="0.3">
      <c r="A1958" t="s">
        <v>3782</v>
      </c>
      <c r="B1958" s="2">
        <v>45687</v>
      </c>
      <c r="C1958" t="s">
        <v>538</v>
      </c>
    </row>
    <row r="1959" spans="1:3" x14ac:dyDescent="0.3">
      <c r="A1959" t="s">
        <v>3783</v>
      </c>
      <c r="B1959" s="2">
        <v>45806</v>
      </c>
      <c r="C1959" t="s">
        <v>1408</v>
      </c>
    </row>
    <row r="1960" spans="1:3" x14ac:dyDescent="0.3">
      <c r="A1960" t="s">
        <v>3784</v>
      </c>
      <c r="B1960" s="2">
        <v>45216</v>
      </c>
      <c r="C1960" t="s">
        <v>264</v>
      </c>
    </row>
    <row r="1961" spans="1:3" x14ac:dyDescent="0.3">
      <c r="A1961" t="s">
        <v>3785</v>
      </c>
      <c r="B1961" s="2">
        <v>45639</v>
      </c>
      <c r="C1961" t="s">
        <v>806</v>
      </c>
    </row>
    <row r="1962" spans="1:3" x14ac:dyDescent="0.3">
      <c r="A1962" t="s">
        <v>3786</v>
      </c>
      <c r="B1962" s="2">
        <v>45454</v>
      </c>
      <c r="C1962" t="s">
        <v>467</v>
      </c>
    </row>
    <row r="1963" spans="1:3" x14ac:dyDescent="0.3">
      <c r="A1963" t="s">
        <v>3787</v>
      </c>
      <c r="B1963" s="2">
        <v>45934</v>
      </c>
      <c r="C1963" t="s">
        <v>375</v>
      </c>
    </row>
    <row r="1964" spans="1:3" x14ac:dyDescent="0.3">
      <c r="A1964" t="s">
        <v>3788</v>
      </c>
      <c r="B1964" s="2">
        <v>45401</v>
      </c>
      <c r="C1964" t="s">
        <v>1130</v>
      </c>
    </row>
    <row r="1965" spans="1:3" x14ac:dyDescent="0.3">
      <c r="A1965" t="s">
        <v>3789</v>
      </c>
      <c r="B1965" s="2">
        <v>45770</v>
      </c>
      <c r="C1965" t="s">
        <v>1368</v>
      </c>
    </row>
    <row r="1966" spans="1:3" x14ac:dyDescent="0.3">
      <c r="A1966" t="s">
        <v>3790</v>
      </c>
      <c r="B1966" s="2">
        <v>45405</v>
      </c>
      <c r="C1966" t="s">
        <v>1193</v>
      </c>
    </row>
    <row r="1967" spans="1:3" x14ac:dyDescent="0.3">
      <c r="A1967" t="s">
        <v>3791</v>
      </c>
      <c r="B1967" s="2">
        <v>45424</v>
      </c>
      <c r="C1967" t="s">
        <v>124</v>
      </c>
    </row>
    <row r="1968" spans="1:3" x14ac:dyDescent="0.3">
      <c r="A1968" t="s">
        <v>3792</v>
      </c>
      <c r="B1968" s="2">
        <v>45881</v>
      </c>
      <c r="C1968" t="s">
        <v>134</v>
      </c>
    </row>
    <row r="1969" spans="1:3" x14ac:dyDescent="0.3">
      <c r="A1969" t="s">
        <v>3793</v>
      </c>
      <c r="B1969" s="2">
        <v>45794</v>
      </c>
      <c r="C1969" t="s">
        <v>127</v>
      </c>
    </row>
    <row r="1970" spans="1:3" x14ac:dyDescent="0.3">
      <c r="A1970" t="s">
        <v>3794</v>
      </c>
      <c r="B1970" s="2">
        <v>45665</v>
      </c>
      <c r="C1970" t="s">
        <v>93</v>
      </c>
    </row>
    <row r="1971" spans="1:3" x14ac:dyDescent="0.3">
      <c r="A1971" t="s">
        <v>3795</v>
      </c>
      <c r="B1971" s="2">
        <v>45793</v>
      </c>
      <c r="C1971" t="s">
        <v>481</v>
      </c>
    </row>
    <row r="1972" spans="1:3" x14ac:dyDescent="0.3">
      <c r="A1972" t="s">
        <v>3796</v>
      </c>
      <c r="B1972" s="2">
        <v>45563</v>
      </c>
      <c r="C1972" t="s">
        <v>1487</v>
      </c>
    </row>
    <row r="1973" spans="1:3" x14ac:dyDescent="0.3">
      <c r="A1973" t="s">
        <v>3797</v>
      </c>
      <c r="B1973" s="2">
        <v>45577</v>
      </c>
      <c r="C1973" t="s">
        <v>815</v>
      </c>
    </row>
    <row r="1974" spans="1:3" x14ac:dyDescent="0.3">
      <c r="A1974" t="s">
        <v>3798</v>
      </c>
      <c r="B1974" s="2">
        <v>45466</v>
      </c>
      <c r="C1974" t="s">
        <v>1229</v>
      </c>
    </row>
    <row r="1975" spans="1:3" x14ac:dyDescent="0.3">
      <c r="A1975" t="s">
        <v>3799</v>
      </c>
      <c r="B1975" s="2">
        <v>45256</v>
      </c>
      <c r="C1975" t="s">
        <v>520</v>
      </c>
    </row>
    <row r="1976" spans="1:3" x14ac:dyDescent="0.3">
      <c r="A1976" t="s">
        <v>3800</v>
      </c>
      <c r="B1976" s="2">
        <v>45886</v>
      </c>
      <c r="C1976" t="s">
        <v>461</v>
      </c>
    </row>
    <row r="1977" spans="1:3" x14ac:dyDescent="0.3">
      <c r="A1977" t="s">
        <v>3801</v>
      </c>
      <c r="B1977" s="2">
        <v>45390</v>
      </c>
      <c r="C1977" t="s">
        <v>948</v>
      </c>
    </row>
    <row r="1978" spans="1:3" x14ac:dyDescent="0.3">
      <c r="A1978" t="s">
        <v>3802</v>
      </c>
      <c r="B1978" s="2">
        <v>45388</v>
      </c>
      <c r="C1978" t="s">
        <v>631</v>
      </c>
    </row>
    <row r="1979" spans="1:3" x14ac:dyDescent="0.3">
      <c r="A1979" t="s">
        <v>3803</v>
      </c>
      <c r="B1979" s="2">
        <v>45793</v>
      </c>
      <c r="C1979" t="s">
        <v>1142</v>
      </c>
    </row>
    <row r="1980" spans="1:3" x14ac:dyDescent="0.3">
      <c r="A1980" t="s">
        <v>3804</v>
      </c>
      <c r="B1980" s="2">
        <v>45615</v>
      </c>
      <c r="C1980" t="s">
        <v>475</v>
      </c>
    </row>
    <row r="1981" spans="1:3" x14ac:dyDescent="0.3">
      <c r="A1981" t="s">
        <v>3805</v>
      </c>
      <c r="B1981" s="2">
        <v>45666</v>
      </c>
      <c r="C1981" t="s">
        <v>975</v>
      </c>
    </row>
    <row r="1982" spans="1:3" x14ac:dyDescent="0.3">
      <c r="A1982" t="s">
        <v>3806</v>
      </c>
      <c r="B1982" s="2">
        <v>45644</v>
      </c>
      <c r="C1982" t="s">
        <v>881</v>
      </c>
    </row>
    <row r="1983" spans="1:3" x14ac:dyDescent="0.3">
      <c r="A1983" t="s">
        <v>3807</v>
      </c>
      <c r="B1983" s="2">
        <v>45648</v>
      </c>
      <c r="C1983" t="s">
        <v>842</v>
      </c>
    </row>
    <row r="1984" spans="1:3" x14ac:dyDescent="0.3">
      <c r="A1984" t="s">
        <v>3808</v>
      </c>
      <c r="B1984" s="2">
        <v>45500</v>
      </c>
      <c r="C1984" t="s">
        <v>669</v>
      </c>
    </row>
    <row r="1985" spans="1:3" x14ac:dyDescent="0.3">
      <c r="A1985" t="s">
        <v>3809</v>
      </c>
      <c r="B1985" s="2">
        <v>45806</v>
      </c>
      <c r="C1985" t="s">
        <v>654</v>
      </c>
    </row>
    <row r="1986" spans="1:3" x14ac:dyDescent="0.3">
      <c r="A1986" t="s">
        <v>3810</v>
      </c>
      <c r="B1986" s="2">
        <v>45365</v>
      </c>
      <c r="C1986" t="s">
        <v>198</v>
      </c>
    </row>
    <row r="1987" spans="1:3" x14ac:dyDescent="0.3">
      <c r="A1987" t="s">
        <v>3811</v>
      </c>
      <c r="B1987" s="2">
        <v>45229</v>
      </c>
      <c r="C1987" t="s">
        <v>1403</v>
      </c>
    </row>
    <row r="1988" spans="1:3" x14ac:dyDescent="0.3">
      <c r="A1988" t="s">
        <v>3812</v>
      </c>
      <c r="B1988" s="2">
        <v>45349</v>
      </c>
      <c r="C1988" t="s">
        <v>972</v>
      </c>
    </row>
    <row r="1989" spans="1:3" x14ac:dyDescent="0.3">
      <c r="A1989" t="s">
        <v>3813</v>
      </c>
      <c r="B1989" s="2">
        <v>45886</v>
      </c>
      <c r="C1989" t="s">
        <v>1389</v>
      </c>
    </row>
    <row r="1990" spans="1:3" x14ac:dyDescent="0.3">
      <c r="A1990" t="s">
        <v>3814</v>
      </c>
      <c r="B1990" s="2">
        <v>45359</v>
      </c>
      <c r="C1990" t="s">
        <v>1017</v>
      </c>
    </row>
    <row r="1991" spans="1:3" x14ac:dyDescent="0.3">
      <c r="A1991" t="s">
        <v>3815</v>
      </c>
      <c r="B1991" s="2">
        <v>45730</v>
      </c>
      <c r="C1991" t="s">
        <v>298</v>
      </c>
    </row>
    <row r="1992" spans="1:3" x14ac:dyDescent="0.3">
      <c r="A1992" t="s">
        <v>3816</v>
      </c>
      <c r="B1992" s="2">
        <v>45456</v>
      </c>
      <c r="C1992" t="s">
        <v>773</v>
      </c>
    </row>
    <row r="1993" spans="1:3" x14ac:dyDescent="0.3">
      <c r="A1993" t="s">
        <v>3817</v>
      </c>
      <c r="B1993" s="2">
        <v>45450</v>
      </c>
      <c r="C1993" t="s">
        <v>1029</v>
      </c>
    </row>
    <row r="1994" spans="1:3" x14ac:dyDescent="0.3">
      <c r="A1994" t="s">
        <v>3818</v>
      </c>
      <c r="B1994" s="2">
        <v>45493</v>
      </c>
      <c r="C1994" t="s">
        <v>251</v>
      </c>
    </row>
    <row r="1995" spans="1:3" x14ac:dyDescent="0.3">
      <c r="A1995" t="s">
        <v>3819</v>
      </c>
      <c r="B1995" s="2">
        <v>45274</v>
      </c>
      <c r="C1995" t="s">
        <v>1455</v>
      </c>
    </row>
    <row r="1996" spans="1:3" x14ac:dyDescent="0.3">
      <c r="A1996" t="s">
        <v>3820</v>
      </c>
      <c r="B1996" s="2">
        <v>45844</v>
      </c>
      <c r="C1996" t="s">
        <v>1458</v>
      </c>
    </row>
    <row r="1997" spans="1:3" x14ac:dyDescent="0.3">
      <c r="A1997" t="s">
        <v>3821</v>
      </c>
      <c r="B1997" s="2">
        <v>45264</v>
      </c>
      <c r="C1997" t="s">
        <v>613</v>
      </c>
    </row>
    <row r="1998" spans="1:3" x14ac:dyDescent="0.3">
      <c r="A1998" t="s">
        <v>3822</v>
      </c>
      <c r="B1998" s="2">
        <v>45773</v>
      </c>
      <c r="C1998" t="s">
        <v>538</v>
      </c>
    </row>
    <row r="1999" spans="1:3" x14ac:dyDescent="0.3">
      <c r="A1999" t="s">
        <v>3823</v>
      </c>
      <c r="B1999" s="2">
        <v>45460</v>
      </c>
      <c r="C1999" t="s">
        <v>441</v>
      </c>
    </row>
    <row r="2000" spans="1:3" x14ac:dyDescent="0.3">
      <c r="A2000" t="s">
        <v>3824</v>
      </c>
      <c r="B2000" s="2">
        <v>45607</v>
      </c>
      <c r="C2000" t="s">
        <v>198</v>
      </c>
    </row>
    <row r="2001" spans="1:3" x14ac:dyDescent="0.3">
      <c r="A2001" t="s">
        <v>3825</v>
      </c>
      <c r="B2001" s="2">
        <v>45267</v>
      </c>
      <c r="C2001" t="s">
        <v>100</v>
      </c>
    </row>
  </sheetData>
  <pageMargins left="0.75" right="0.75" top="1" bottom="1" header="0.5" footer="0.5"/>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AC0E-4826-4B32-8757-F4E22C9EB494}">
  <dimension ref="A1:BY3882"/>
  <sheetViews>
    <sheetView zoomScale="112" workbookViewId="0">
      <selection activeCell="D9" sqref="D9"/>
    </sheetView>
  </sheetViews>
  <sheetFormatPr defaultRowHeight="14.4" x14ac:dyDescent="0.3"/>
  <cols>
    <col min="1" max="1" width="11.6640625" style="13" bestFit="1" customWidth="1"/>
    <col min="2" max="2" width="14.33203125" style="14" bestFit="1" customWidth="1"/>
    <col min="3" max="3" width="16" style="53" bestFit="1" customWidth="1"/>
    <col min="4" max="4" width="13.88671875" style="53" bestFit="1" customWidth="1"/>
    <col min="5" max="5" width="25.44140625" style="13" bestFit="1" customWidth="1"/>
    <col min="6" max="6" width="18.33203125" style="15" bestFit="1" customWidth="1"/>
    <col min="7" max="7" width="11.5546875" style="13" bestFit="1" customWidth="1"/>
    <col min="8" max="8" width="11.44140625" style="16" bestFit="1" customWidth="1"/>
    <col min="9" max="9" width="13.21875" style="13" bestFit="1" customWidth="1"/>
    <col min="10" max="10" width="11.77734375" style="13" bestFit="1" customWidth="1"/>
    <col min="11" max="11" width="18" style="13" bestFit="1" customWidth="1"/>
    <col min="12" max="12" width="16.88671875" style="15" bestFit="1" customWidth="1"/>
    <col min="13" max="13" width="10.44140625" style="13" bestFit="1" customWidth="1"/>
    <col min="14" max="14" width="7.109375" style="13" bestFit="1" customWidth="1"/>
    <col min="15" max="15" width="20.6640625" style="13" bestFit="1" customWidth="1"/>
    <col min="16" max="16" width="18.88671875" style="13" bestFit="1" customWidth="1"/>
    <col min="17" max="17" width="17.88671875" style="13" bestFit="1" customWidth="1"/>
    <col min="18" max="18" width="16" style="13" bestFit="1" customWidth="1"/>
    <col min="78" max="16384" width="8.88671875" style="13"/>
  </cols>
  <sheetData>
    <row r="1" spans="1:77" s="23" customFormat="1" x14ac:dyDescent="0.3">
      <c r="A1" s="17" t="s">
        <v>1816</v>
      </c>
      <c r="B1" s="47" t="s">
        <v>1817</v>
      </c>
      <c r="C1" s="50" t="s">
        <v>0</v>
      </c>
      <c r="D1" s="51" t="s">
        <v>1536</v>
      </c>
      <c r="E1" s="18" t="s">
        <v>3977</v>
      </c>
      <c r="F1" s="19" t="s">
        <v>3978</v>
      </c>
      <c r="G1" s="18" t="s">
        <v>1748</v>
      </c>
      <c r="H1" s="20" t="s">
        <v>1818</v>
      </c>
      <c r="I1" s="19" t="s">
        <v>1819</v>
      </c>
      <c r="J1" s="21" t="s">
        <v>1820</v>
      </c>
      <c r="K1" s="18" t="s">
        <v>1821</v>
      </c>
      <c r="L1" s="19" t="s">
        <v>1822</v>
      </c>
      <c r="M1" s="18" t="s">
        <v>3</v>
      </c>
      <c r="N1" s="18" t="s">
        <v>2</v>
      </c>
      <c r="O1" s="18" t="s">
        <v>3979</v>
      </c>
      <c r="P1" s="18" t="s">
        <v>3980</v>
      </c>
      <c r="Q1" s="18" t="s">
        <v>3981</v>
      </c>
      <c r="R1" s="22" t="s">
        <v>3982</v>
      </c>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row>
    <row r="2" spans="1:77" x14ac:dyDescent="0.3">
      <c r="A2" s="7" t="s">
        <v>1823</v>
      </c>
      <c r="B2" s="48">
        <v>45480</v>
      </c>
      <c r="C2" s="8" t="s">
        <v>1272</v>
      </c>
      <c r="D2" s="8" t="s">
        <v>1742</v>
      </c>
      <c r="E2" s="7" t="str">
        <f>VLOOKUP(D2,[2]Product_Dim!$A$2:$G$101,2,FALSE)</f>
        <v>Cricket Bat</v>
      </c>
      <c r="F2" s="9">
        <f>VLOOKUP(D2,[2]Product_Dim!$A$2:$G$101,6,FALSE)</f>
        <v>245.98</v>
      </c>
      <c r="G2" s="8" t="s">
        <v>1766</v>
      </c>
      <c r="H2" s="10">
        <v>1</v>
      </c>
      <c r="I2" s="11">
        <v>218.04</v>
      </c>
      <c r="J2" s="8">
        <v>0.09</v>
      </c>
      <c r="K2" s="8" t="s">
        <v>1824</v>
      </c>
      <c r="L2" s="11">
        <v>198.41639999999998</v>
      </c>
      <c r="M2" s="8" t="str">
        <f>VLOOKUP(C2,'[2]Customer Detail'!$A$2:$H$501,4,FALSE)</f>
        <v>Male</v>
      </c>
      <c r="N2" s="8">
        <f>VLOOKUP(C2,'[2]Customer Detail'!$A$2:$H$501,3,FALSE)</f>
        <v>55</v>
      </c>
      <c r="O2" s="8" t="str">
        <f>VLOOKUP(C2,'[2]Customer Detail'!$A$2:$H$501,5,FALSE)</f>
        <v>Kathleenport</v>
      </c>
      <c r="P2" s="8" t="str">
        <f>VLOOKUP(C2,'[2]Customer Detail'!$A$1:$H$501,8,FALSE)</f>
        <v>Gold</v>
      </c>
      <c r="Q2" s="8" t="str">
        <f>VLOOKUP(G2,[2]Store_Dim!$A$1:$E$21,4,FALSE)</f>
        <v>Hoodberg</v>
      </c>
      <c r="R2" s="8" t="str">
        <f>VLOOKUP(G2,[2]Store_Dim!$A$2:$E$21,3,FALSE)</f>
        <v>North</v>
      </c>
    </row>
    <row r="3" spans="1:77" x14ac:dyDescent="0.3">
      <c r="A3" s="7" t="s">
        <v>1825</v>
      </c>
      <c r="B3" s="48">
        <v>45285</v>
      </c>
      <c r="C3" s="8" t="s">
        <v>1440</v>
      </c>
      <c r="D3" s="8" t="s">
        <v>1696</v>
      </c>
      <c r="E3" s="7" t="str">
        <f>VLOOKUP(D3,[2]Product_Dim!$A$2:$G$101,2,FALSE)</f>
        <v>Bluetooth Car Audio System</v>
      </c>
      <c r="F3" s="9">
        <f>VLOOKUP(D3,[2]Product_Dim!$A$2:$G$101,6,FALSE)</f>
        <v>403.71</v>
      </c>
      <c r="G3" s="8" t="s">
        <v>1807</v>
      </c>
      <c r="H3" s="10">
        <v>3</v>
      </c>
      <c r="I3" s="11">
        <v>104.47</v>
      </c>
      <c r="J3" s="8">
        <v>0.27</v>
      </c>
      <c r="K3" s="8" t="s">
        <v>1826</v>
      </c>
      <c r="L3" s="11">
        <v>228.78929999999997</v>
      </c>
      <c r="M3" s="8" t="str">
        <f>VLOOKUP(C3,'[2]Customer Detail'!$A$2:$H$501,4,FALSE)</f>
        <v>Female</v>
      </c>
      <c r="N3" s="8">
        <f>VLOOKUP(C3,'[2]Customer Detail'!$A$2:$H$501,3,FALSE)</f>
        <v>63</v>
      </c>
      <c r="O3" s="8" t="str">
        <f>VLOOKUP(C3,'[2]Customer Detail'!$A$2:$H$501,5,FALSE)</f>
        <v>Oneillfurt</v>
      </c>
      <c r="P3" s="8" t="str">
        <f>VLOOKUP(C3,'[2]Customer Detail'!$A$1:$H$501,8,FALSE)</f>
        <v>Gold</v>
      </c>
      <c r="Q3" s="8" t="str">
        <f>VLOOKUP(G3,[2]Store_Dim!$A$1:$E$21,4,FALSE)</f>
        <v>Bensonhaven</v>
      </c>
      <c r="R3" s="8" t="str">
        <f>VLOOKUP(G3,[2]Store_Dim!$A$2:$E$21,3,FALSE)</f>
        <v>North</v>
      </c>
    </row>
    <row r="4" spans="1:77" x14ac:dyDescent="0.3">
      <c r="A4" s="7" t="s">
        <v>1827</v>
      </c>
      <c r="B4" s="48">
        <v>45357</v>
      </c>
      <c r="C4" s="8" t="s">
        <v>211</v>
      </c>
      <c r="D4" s="8" t="s">
        <v>1646</v>
      </c>
      <c r="E4" s="7" t="str">
        <f>VLOOKUP(D4,[2]Product_Dim!$A$2:$G$101,2,FALSE)</f>
        <v>Men's Roll-On Perfume</v>
      </c>
      <c r="F4" s="9">
        <f>VLOOKUP(D4,[2]Product_Dim!$A$2:$G$101,6,FALSE)</f>
        <v>43.29</v>
      </c>
      <c r="G4" s="8" t="s">
        <v>1782</v>
      </c>
      <c r="H4" s="10">
        <v>4</v>
      </c>
      <c r="I4" s="11">
        <v>914.05</v>
      </c>
      <c r="J4" s="8">
        <v>0.25</v>
      </c>
      <c r="K4" s="8" t="s">
        <v>1824</v>
      </c>
      <c r="L4" s="11">
        <v>2742.1499999999996</v>
      </c>
      <c r="M4" s="8" t="str">
        <f>VLOOKUP(C4,'[2]Customer Detail'!$A$2:$H$501,4,FALSE)</f>
        <v>Female</v>
      </c>
      <c r="N4" s="8">
        <f>VLOOKUP(C4,'[2]Customer Detail'!$A$2:$H$501,3,FALSE)</f>
        <v>49</v>
      </c>
      <c r="O4" s="8" t="str">
        <f>VLOOKUP(C4,'[2]Customer Detail'!$A$2:$H$501,5,FALSE)</f>
        <v>Deborahberg</v>
      </c>
      <c r="P4" s="8" t="str">
        <f>VLOOKUP(C4,'[2]Customer Detail'!$A$1:$H$501,8,FALSE)</f>
        <v>Gold</v>
      </c>
      <c r="Q4" s="8" t="str">
        <f>VLOOKUP(G4,[2]Store_Dim!$A$1:$E$21,4,FALSE)</f>
        <v>Thompsonborough</v>
      </c>
      <c r="R4" s="8" t="str">
        <f>VLOOKUP(G4,[2]Store_Dim!$A$2:$E$21,3,FALSE)</f>
        <v>West</v>
      </c>
    </row>
    <row r="5" spans="1:77" x14ac:dyDescent="0.3">
      <c r="A5" s="7" t="s">
        <v>1828</v>
      </c>
      <c r="B5" s="48">
        <v>45259</v>
      </c>
      <c r="C5" s="8" t="s">
        <v>1086</v>
      </c>
      <c r="D5" s="8" t="s">
        <v>1700</v>
      </c>
      <c r="E5" s="7" t="str">
        <f>VLOOKUP(D5,[2]Product_Dim!$A$2:$G$101,2,FALSE)</f>
        <v>Wireless Mouse</v>
      </c>
      <c r="F5" s="9">
        <f>VLOOKUP(D5,[2]Product_Dim!$A$2:$G$101,6,FALSE)</f>
        <v>392.89</v>
      </c>
      <c r="G5" s="8" t="s">
        <v>1782</v>
      </c>
      <c r="H5" s="10">
        <v>1</v>
      </c>
      <c r="I5" s="11">
        <v>921.51</v>
      </c>
      <c r="J5" s="8">
        <v>0.16</v>
      </c>
      <c r="K5" s="8" t="s">
        <v>1829</v>
      </c>
      <c r="L5" s="11">
        <v>774.0684</v>
      </c>
      <c r="M5" s="8" t="str">
        <f>VLOOKUP(C5,'[2]Customer Detail'!$A$2:$H$501,4,FALSE)</f>
        <v>Female</v>
      </c>
      <c r="N5" s="8">
        <f>VLOOKUP(C5,'[2]Customer Detail'!$A$2:$H$501,3,FALSE)</f>
        <v>58</v>
      </c>
      <c r="O5" s="8" t="str">
        <f>VLOOKUP(C5,'[2]Customer Detail'!$A$2:$H$501,5,FALSE)</f>
        <v>Port Crystalberg</v>
      </c>
      <c r="P5" s="8" t="str">
        <f>VLOOKUP(C5,'[2]Customer Detail'!$A$1:$H$501,8,FALSE)</f>
        <v>Platinum</v>
      </c>
      <c r="Q5" s="8" t="str">
        <f>VLOOKUP(G5,[2]Store_Dim!$A$1:$E$21,4,FALSE)</f>
        <v>Thompsonborough</v>
      </c>
      <c r="R5" s="8" t="str">
        <f>VLOOKUP(G5,[2]Store_Dim!$A$2:$E$21,3,FALSE)</f>
        <v>West</v>
      </c>
    </row>
    <row r="6" spans="1:77" x14ac:dyDescent="0.3">
      <c r="A6" s="7" t="s">
        <v>1830</v>
      </c>
      <c r="B6" s="48">
        <v>45444</v>
      </c>
      <c r="C6" s="8" t="s">
        <v>1516</v>
      </c>
      <c r="D6" s="8" t="s">
        <v>1666</v>
      </c>
      <c r="E6" s="7" t="str">
        <f>VLOOKUP(D6,[2]Product_Dim!$A$2:$G$101,2,FALSE)</f>
        <v>Men's Hair Styling Gel</v>
      </c>
      <c r="F6" s="9">
        <f>VLOOKUP(D6,[2]Product_Dim!$A$2:$G$101,6,FALSE)</f>
        <v>17.309999999999999</v>
      </c>
      <c r="G6" s="8" t="s">
        <v>1773</v>
      </c>
      <c r="H6" s="10">
        <v>3</v>
      </c>
      <c r="I6" s="11">
        <v>745.3</v>
      </c>
      <c r="J6" s="8">
        <v>0.18</v>
      </c>
      <c r="K6" s="8" t="s">
        <v>1824</v>
      </c>
      <c r="L6" s="11">
        <v>1833.4379999999996</v>
      </c>
      <c r="M6" s="8" t="str">
        <f>VLOOKUP(C6,'[2]Customer Detail'!$A$2:$H$501,4,FALSE)</f>
        <v>Male</v>
      </c>
      <c r="N6" s="8">
        <f>VLOOKUP(C6,'[2]Customer Detail'!$A$2:$H$501,3,FALSE)</f>
        <v>28</v>
      </c>
      <c r="O6" s="8" t="str">
        <f>VLOOKUP(C6,'[2]Customer Detail'!$A$2:$H$501,5,FALSE)</f>
        <v>South William</v>
      </c>
      <c r="P6" s="8" t="str">
        <f>VLOOKUP(C6,'[2]Customer Detail'!$A$1:$H$501,8,FALSE)</f>
        <v>Silver</v>
      </c>
      <c r="Q6" s="8" t="str">
        <f>VLOOKUP(G6,[2]Store_Dim!$A$1:$E$21,4,FALSE)</f>
        <v>New Michaelchester</v>
      </c>
      <c r="R6" s="8" t="str">
        <f>VLOOKUP(G6,[2]Store_Dim!$A$2:$E$21,3,FALSE)</f>
        <v>North</v>
      </c>
    </row>
    <row r="7" spans="1:77" x14ac:dyDescent="0.3">
      <c r="A7" s="7" t="s">
        <v>1831</v>
      </c>
      <c r="B7" s="48">
        <v>45499</v>
      </c>
      <c r="C7" s="8" t="s">
        <v>405</v>
      </c>
      <c r="D7" s="8" t="s">
        <v>1578</v>
      </c>
      <c r="E7" s="7" t="str">
        <f>VLOOKUP(D7,[2]Product_Dim!$A$2:$G$101,2,FALSE)</f>
        <v>4K Home Projector</v>
      </c>
      <c r="F7" s="9">
        <f>VLOOKUP(D7,[2]Product_Dim!$A$2:$G$101,6,FALSE)</f>
        <v>465.34</v>
      </c>
      <c r="G7" s="8" t="s">
        <v>1779</v>
      </c>
      <c r="H7" s="10">
        <v>3</v>
      </c>
      <c r="I7" s="11">
        <v>147.01</v>
      </c>
      <c r="J7" s="8">
        <v>0.19</v>
      </c>
      <c r="K7" s="8" t="s">
        <v>1829</v>
      </c>
      <c r="L7" s="11">
        <v>357.23429999999996</v>
      </c>
      <c r="M7" s="8" t="str">
        <f>VLOOKUP(C7,'[2]Customer Detail'!$A$2:$H$501,4,FALSE)</f>
        <v>Female</v>
      </c>
      <c r="N7" s="8">
        <f>VLOOKUP(C7,'[2]Customer Detail'!$A$2:$H$501,3,FALSE)</f>
        <v>18</v>
      </c>
      <c r="O7" s="8" t="str">
        <f>VLOOKUP(C7,'[2]Customer Detail'!$A$2:$H$501,5,FALSE)</f>
        <v>North Davidport</v>
      </c>
      <c r="P7" s="8" t="str">
        <f>VLOOKUP(C7,'[2]Customer Detail'!$A$1:$H$501,8,FALSE)</f>
        <v>Platinum</v>
      </c>
      <c r="Q7" s="8" t="str">
        <f>VLOOKUP(G7,[2]Store_Dim!$A$1:$E$21,4,FALSE)</f>
        <v>Williamsfurt</v>
      </c>
      <c r="R7" s="8" t="str">
        <f>VLOOKUP(G7,[2]Store_Dim!$A$2:$E$21,3,FALSE)</f>
        <v>South</v>
      </c>
    </row>
    <row r="8" spans="1:77" x14ac:dyDescent="0.3">
      <c r="A8" s="7" t="s">
        <v>1832</v>
      </c>
      <c r="B8" s="48">
        <v>45998</v>
      </c>
      <c r="C8" s="8" t="s">
        <v>75</v>
      </c>
      <c r="D8" s="8" t="s">
        <v>1660</v>
      </c>
      <c r="E8" s="7" t="str">
        <f>VLOOKUP(D8,[2]Product_Dim!$A$2:$G$101,2,FALSE)</f>
        <v>Premium Blanket Throw</v>
      </c>
      <c r="F8" s="9">
        <f>VLOOKUP(D8,[2]Product_Dim!$A$2:$G$101,6,FALSE)</f>
        <v>461.47</v>
      </c>
      <c r="G8" s="8" t="s">
        <v>1769</v>
      </c>
      <c r="H8" s="10">
        <v>2</v>
      </c>
      <c r="I8" s="11">
        <v>785.31</v>
      </c>
      <c r="J8" s="8">
        <v>0.15</v>
      </c>
      <c r="K8" s="8" t="s">
        <v>1826</v>
      </c>
      <c r="L8" s="11">
        <v>1335.027</v>
      </c>
      <c r="M8" s="8" t="str">
        <f>VLOOKUP(C8,'[2]Customer Detail'!$A$2:$H$501,4,FALSE)</f>
        <v>Female</v>
      </c>
      <c r="N8" s="8">
        <f>VLOOKUP(C8,'[2]Customer Detail'!$A$2:$H$501,3,FALSE)</f>
        <v>24</v>
      </c>
      <c r="O8" s="8" t="str">
        <f>VLOOKUP(C8,'[2]Customer Detail'!$A$2:$H$501,5,FALSE)</f>
        <v>South Christopher</v>
      </c>
      <c r="P8" s="8" t="str">
        <f>VLOOKUP(C8,'[2]Customer Detail'!$A$1:$H$501,8,FALSE)</f>
        <v>Bronze</v>
      </c>
      <c r="Q8" s="8" t="str">
        <f>VLOOKUP(G8,[2]Store_Dim!$A$1:$E$21,4,FALSE)</f>
        <v>Port Sharon</v>
      </c>
      <c r="R8" s="8" t="str">
        <f>VLOOKUP(G8,[2]Store_Dim!$A$2:$E$21,3,FALSE)</f>
        <v>South</v>
      </c>
    </row>
    <row r="9" spans="1:77" x14ac:dyDescent="0.3">
      <c r="A9" s="7" t="s">
        <v>1833</v>
      </c>
      <c r="B9" s="48">
        <v>45248</v>
      </c>
      <c r="C9" s="8" t="s">
        <v>511</v>
      </c>
      <c r="D9" s="8" t="s">
        <v>1688</v>
      </c>
      <c r="E9" s="7" t="str">
        <f>VLOOKUP(D9,[2]Product_Dim!$A$2:$G$101,2,FALSE)</f>
        <v>Kitchen Storage Rack</v>
      </c>
      <c r="F9" s="9">
        <f>VLOOKUP(D9,[2]Product_Dim!$A$2:$G$101,6,FALSE)</f>
        <v>138.05000000000001</v>
      </c>
      <c r="G9" s="8" t="s">
        <v>1782</v>
      </c>
      <c r="H9" s="10">
        <v>4</v>
      </c>
      <c r="I9" s="11">
        <v>342.39</v>
      </c>
      <c r="J9" s="8">
        <v>0.23</v>
      </c>
      <c r="K9" s="8" t="s">
        <v>1826</v>
      </c>
      <c r="L9" s="11">
        <v>1054.5611999999999</v>
      </c>
      <c r="M9" s="8" t="str">
        <f>VLOOKUP(C9,'[2]Customer Detail'!$A$2:$H$501,4,FALSE)</f>
        <v>Female</v>
      </c>
      <c r="N9" s="8">
        <f>VLOOKUP(C9,'[2]Customer Detail'!$A$2:$H$501,3,FALSE)</f>
        <v>41</v>
      </c>
      <c r="O9" s="8" t="str">
        <f>VLOOKUP(C9,'[2]Customer Detail'!$A$2:$H$501,5,FALSE)</f>
        <v>Jaredville</v>
      </c>
      <c r="P9" s="54" t="str">
        <f>VLOOKUP(C9,'[2]Customer Detail'!$A$1:$H$501,8,FALSE)</f>
        <v>Platinum</v>
      </c>
      <c r="Q9" s="8" t="str">
        <f>VLOOKUP(G9,[2]Store_Dim!$A$1:$E$21,4,FALSE)</f>
        <v>Thompsonborough</v>
      </c>
      <c r="R9" s="8" t="str">
        <f>VLOOKUP(G9,[2]Store_Dim!$A$2:$E$21,3,FALSE)</f>
        <v>West</v>
      </c>
    </row>
    <row r="10" spans="1:77" x14ac:dyDescent="0.3">
      <c r="A10" s="7" t="s">
        <v>1834</v>
      </c>
      <c r="B10" s="48">
        <v>45752</v>
      </c>
      <c r="C10" s="8" t="s">
        <v>616</v>
      </c>
      <c r="D10" s="8" t="s">
        <v>1746</v>
      </c>
      <c r="E10" s="7" t="str">
        <f>VLOOKUP(D10,[2]Product_Dim!$A$2:$G$101,2,FALSE)</f>
        <v>Stainless Steel Cookware Set</v>
      </c>
      <c r="F10" s="9">
        <f>VLOOKUP(D10,[2]Product_Dim!$A$2:$G$101,6,FALSE)</f>
        <v>201.41</v>
      </c>
      <c r="G10" s="8" t="s">
        <v>1773</v>
      </c>
      <c r="H10" s="10">
        <v>2.4802005012531327</v>
      </c>
      <c r="I10" s="11">
        <v>448.25</v>
      </c>
      <c r="J10" s="8">
        <v>7.0000000000000007E-2</v>
      </c>
      <c r="K10" s="8" t="s">
        <v>1826</v>
      </c>
      <c r="L10" s="11">
        <v>1033.9273834586465</v>
      </c>
      <c r="M10" s="8" t="e">
        <f>VLOOKUP(C10,'[3]Customer Detail'!$A$2:$H$501,4,FALSE)</f>
        <v>#N/A</v>
      </c>
      <c r="N10" s="8">
        <f>VLOOKUP(C10,'[2]Customer Detail'!$A$2:$H$501,3,FALSE)</f>
        <v>60</v>
      </c>
      <c r="O10" s="8" t="str">
        <f>VLOOKUP(C10,'[2]Customer Detail'!$A$2:$H$501,5,FALSE)</f>
        <v>Lake Blaketon</v>
      </c>
      <c r="P10" s="8" t="str">
        <f>VLOOKUP(C10,'[2]Customer Detail'!$A$1:$H$501,8,FALSE)</f>
        <v>Platinum</v>
      </c>
      <c r="Q10" s="8" t="str">
        <f>VLOOKUP(G10,[2]Store_Dim!$A$1:$E$21,4,FALSE)</f>
        <v>New Michaelchester</v>
      </c>
      <c r="R10" s="8" t="str">
        <f>VLOOKUP(G10,[2]Store_Dim!$A$2:$E$21,3,FALSE)</f>
        <v>North</v>
      </c>
    </row>
    <row r="11" spans="1:77" x14ac:dyDescent="0.3">
      <c r="A11" s="7" t="s">
        <v>1835</v>
      </c>
      <c r="B11" s="48">
        <v>45869</v>
      </c>
      <c r="C11" s="8" t="s">
        <v>1431</v>
      </c>
      <c r="D11" s="8" t="s">
        <v>1614</v>
      </c>
      <c r="E11" s="7" t="str">
        <f>VLOOKUP(D11,[2]Product_Dim!$A$2:$G$101,2,FALSE)</f>
        <v>Modern Wall Clock</v>
      </c>
      <c r="F11" s="9">
        <f>VLOOKUP(D11,[2]Product_Dim!$A$2:$G$101,6,FALSE)</f>
        <v>179.77</v>
      </c>
      <c r="G11" s="8" t="s">
        <v>1752</v>
      </c>
      <c r="H11" s="10">
        <v>2</v>
      </c>
      <c r="I11" s="11">
        <v>873.17</v>
      </c>
      <c r="J11" s="8">
        <v>0.23</v>
      </c>
      <c r="K11" s="8" t="s">
        <v>1826</v>
      </c>
      <c r="L11" s="11">
        <v>1344.6817999999998</v>
      </c>
      <c r="M11" s="8" t="str">
        <f>VLOOKUP(C11,'[2]Customer Detail'!$A$2:$H$501,4,FALSE)</f>
        <v>Female</v>
      </c>
      <c r="N11" s="8">
        <f>VLOOKUP(C11,'[2]Customer Detail'!$A$2:$H$501,3,FALSE)</f>
        <v>45</v>
      </c>
      <c r="O11" s="8" t="str">
        <f>VLOOKUP(C11,'[2]Customer Detail'!$A$2:$H$501,5,FALSE)</f>
        <v>Grayland</v>
      </c>
      <c r="P11" s="8" t="str">
        <f>VLOOKUP(C11,'[2]Customer Detail'!$A$1:$H$501,8,FALSE)</f>
        <v>Platinum</v>
      </c>
      <c r="Q11" s="8" t="str">
        <f>VLOOKUP(G11,[2]Store_Dim!$A$1:$E$21,4,FALSE)</f>
        <v>Washingtonfurt</v>
      </c>
      <c r="R11" s="8" t="str">
        <f>VLOOKUP(G11,[2]Store_Dim!$A$2:$E$21,3,FALSE)</f>
        <v>East</v>
      </c>
    </row>
    <row r="12" spans="1:77" x14ac:dyDescent="0.3">
      <c r="A12" s="7" t="s">
        <v>1836</v>
      </c>
      <c r="B12" s="48">
        <v>45335</v>
      </c>
      <c r="C12" s="8" t="s">
        <v>241</v>
      </c>
      <c r="D12" s="8" t="s">
        <v>1596</v>
      </c>
      <c r="E12" s="7" t="str">
        <f>VLOOKUP(D12,[2]Product_Dim!$A$2:$G$101,2,FALSE)</f>
        <v>Foldable Camping Chair</v>
      </c>
      <c r="F12" s="9">
        <f>VLOOKUP(D12,[2]Product_Dim!$A$2:$G$101,6,FALSE)</f>
        <v>166.06</v>
      </c>
      <c r="G12" s="8" t="s">
        <v>1799</v>
      </c>
      <c r="H12" s="10">
        <v>1</v>
      </c>
      <c r="I12" s="11">
        <v>278.63</v>
      </c>
      <c r="J12" s="8">
        <v>7.0000000000000007E-2</v>
      </c>
      <c r="K12" s="8" t="s">
        <v>1824</v>
      </c>
      <c r="L12" s="11">
        <v>259.1259</v>
      </c>
      <c r="M12" s="8" t="str">
        <f>VLOOKUP(C12,'[2]Customer Detail'!$A$2:$H$501,4,FALSE)</f>
        <v>Female</v>
      </c>
      <c r="N12" s="8">
        <f>VLOOKUP(C12,'[2]Customer Detail'!$A$2:$H$501,3,FALSE)</f>
        <v>21</v>
      </c>
      <c r="O12" s="8" t="str">
        <f>VLOOKUP(C12,'[2]Customer Detail'!$A$2:$H$501,5,FALSE)</f>
        <v>Woodmouth</v>
      </c>
      <c r="P12" s="8" t="str">
        <f>VLOOKUP(C12,'[2]Customer Detail'!$A$1:$H$501,8,FALSE)</f>
        <v>Silver</v>
      </c>
      <c r="Q12" s="8" t="str">
        <f>VLOOKUP(G12,[2]Store_Dim!$A$1:$E$21,4,FALSE)</f>
        <v>Christopherland</v>
      </c>
      <c r="R12" s="8" t="str">
        <f>VLOOKUP(G12,[2]Store_Dim!$A$2:$E$21,3,FALSE)</f>
        <v>South</v>
      </c>
    </row>
    <row r="13" spans="1:77" x14ac:dyDescent="0.3">
      <c r="A13" s="7" t="s">
        <v>1837</v>
      </c>
      <c r="B13" s="48">
        <v>45801</v>
      </c>
      <c r="C13" s="8" t="s">
        <v>1008</v>
      </c>
      <c r="D13" s="8" t="s">
        <v>1626</v>
      </c>
      <c r="E13" s="7" t="str">
        <f>VLOOKUP(D13,[2]Product_Dim!$A$2:$G$101,2,FALSE)</f>
        <v>Portable Power Bank</v>
      </c>
      <c r="F13" s="9">
        <f>VLOOKUP(D13,[2]Product_Dim!$A$2:$G$101,6,FALSE)</f>
        <v>326.06</v>
      </c>
      <c r="G13" s="8" t="s">
        <v>1757</v>
      </c>
      <c r="H13" s="10">
        <v>4</v>
      </c>
      <c r="I13" s="11">
        <v>286.92</v>
      </c>
      <c r="J13" s="8">
        <v>0.17</v>
      </c>
      <c r="K13" s="8" t="s">
        <v>1824</v>
      </c>
      <c r="L13" s="11">
        <v>952.57439999999997</v>
      </c>
      <c r="M13" s="8" t="str">
        <f>VLOOKUP(C13,'[2]Customer Detail'!$A$2:$H$501,4,FALSE)</f>
        <v>Female</v>
      </c>
      <c r="N13" s="8">
        <f>VLOOKUP(C13,'[2]Customer Detail'!$A$2:$H$501,3,FALSE)</f>
        <v>34</v>
      </c>
      <c r="O13" s="8" t="str">
        <f>VLOOKUP(C13,'[2]Customer Detail'!$A$2:$H$501,5,FALSE)</f>
        <v>South Darrenland</v>
      </c>
      <c r="P13" s="8" t="str">
        <f>VLOOKUP(C13,'[2]Customer Detail'!$A$1:$H$501,8,FALSE)</f>
        <v>Bronze</v>
      </c>
      <c r="Q13" s="8" t="str">
        <f>VLOOKUP(G13,[2]Store_Dim!$A$1:$E$21,4,FALSE)</f>
        <v>Danielmouth</v>
      </c>
      <c r="R13" s="8" t="str">
        <f>VLOOKUP(G13,[2]Store_Dim!$A$2:$E$21,3,FALSE)</f>
        <v>North</v>
      </c>
    </row>
    <row r="14" spans="1:77" x14ac:dyDescent="0.3">
      <c r="A14" s="7" t="s">
        <v>1838</v>
      </c>
      <c r="B14" s="48">
        <v>45528</v>
      </c>
      <c r="C14" s="8" t="s">
        <v>761</v>
      </c>
      <c r="D14" s="8" t="s">
        <v>1724</v>
      </c>
      <c r="E14" s="7" t="str">
        <f>VLOOKUP(D14,[2]Product_Dim!$A$2:$G$101,2,FALSE)</f>
        <v>Sports Wrist Sweatbands</v>
      </c>
      <c r="F14" s="9">
        <f>VLOOKUP(D14,[2]Product_Dim!$A$2:$G$101,6,FALSE)</f>
        <v>131.24</v>
      </c>
      <c r="G14" s="8" t="s">
        <v>1769</v>
      </c>
      <c r="H14" s="10">
        <v>4</v>
      </c>
      <c r="I14" s="11">
        <v>644.58000000000004</v>
      </c>
      <c r="J14" s="8">
        <v>0.01</v>
      </c>
      <c r="K14" s="8" t="s">
        <v>1824</v>
      </c>
      <c r="L14" s="11">
        <v>2552.5368000000003</v>
      </c>
      <c r="M14" s="8" t="str">
        <f>VLOOKUP(C14,'[2]Customer Detail'!$A$2:$H$501,4,FALSE)</f>
        <v>Female</v>
      </c>
      <c r="N14" s="8">
        <f>VLOOKUP(C14,'[2]Customer Detail'!$A$2:$H$501,3,FALSE)</f>
        <v>41</v>
      </c>
      <c r="O14" s="8" t="str">
        <f>VLOOKUP(C14,'[2]Customer Detail'!$A$2:$H$501,5,FALSE)</f>
        <v>Susanstad</v>
      </c>
      <c r="P14" s="8" t="str">
        <f>VLOOKUP(C14,'[2]Customer Detail'!$A$1:$H$501,8,FALSE)</f>
        <v>Gold</v>
      </c>
      <c r="Q14" s="8" t="str">
        <f>VLOOKUP(G14,[2]Store_Dim!$A$1:$E$21,4,FALSE)</f>
        <v>Port Sharon</v>
      </c>
      <c r="R14" s="8" t="str">
        <f>VLOOKUP(G14,[2]Store_Dim!$A$2:$E$21,3,FALSE)</f>
        <v>South</v>
      </c>
    </row>
    <row r="15" spans="1:77" x14ac:dyDescent="0.3">
      <c r="A15" s="7" t="s">
        <v>1839</v>
      </c>
      <c r="B15" s="48">
        <v>45816</v>
      </c>
      <c r="C15" s="8" t="s">
        <v>1371</v>
      </c>
      <c r="D15" s="8" t="s">
        <v>1616</v>
      </c>
      <c r="E15" s="7" t="str">
        <f>VLOOKUP(D15,[2]Product_Dim!$A$2:$G$101,2,FALSE)</f>
        <v>Gaming Mechanical Keyboard</v>
      </c>
      <c r="F15" s="9">
        <f>VLOOKUP(D15,[2]Product_Dim!$A$2:$G$101,6,FALSE)</f>
        <v>419.28</v>
      </c>
      <c r="G15" s="8" t="s">
        <v>1804</v>
      </c>
      <c r="H15" s="10">
        <v>2</v>
      </c>
      <c r="I15" s="11">
        <v>316.89999999999998</v>
      </c>
      <c r="J15" s="8">
        <v>0.3</v>
      </c>
      <c r="K15" s="8" t="s">
        <v>1826</v>
      </c>
      <c r="L15" s="11">
        <v>443.65999999999997</v>
      </c>
      <c r="M15" s="8" t="str">
        <f>VLOOKUP(C15,'[2]Customer Detail'!$A$2:$H$501,4,FALSE)</f>
        <v>Male</v>
      </c>
      <c r="N15" s="8">
        <f>VLOOKUP(C15,'[2]Customer Detail'!$A$2:$H$501,3,FALSE)</f>
        <v>51</v>
      </c>
      <c r="O15" s="8" t="str">
        <f>VLOOKUP(C15,'[2]Customer Detail'!$A$2:$H$501,5,FALSE)</f>
        <v>New Donnabury</v>
      </c>
      <c r="P15" s="8" t="str">
        <f>VLOOKUP(C15,'[2]Customer Detail'!$A$1:$H$501,8,FALSE)</f>
        <v>Silver</v>
      </c>
      <c r="Q15" s="8" t="str">
        <f>VLOOKUP(G15,[2]Store_Dim!$A$1:$E$21,4,FALSE)</f>
        <v>New Jimmymouth</v>
      </c>
      <c r="R15" s="8" t="str">
        <f>VLOOKUP(G15,[2]Store_Dim!$A$2:$E$21,3,FALSE)</f>
        <v>West</v>
      </c>
    </row>
    <row r="16" spans="1:77" x14ac:dyDescent="0.3">
      <c r="A16" s="7" t="s">
        <v>1840</v>
      </c>
      <c r="B16" s="48">
        <v>45829</v>
      </c>
      <c r="C16" s="8" t="s">
        <v>1092</v>
      </c>
      <c r="D16" s="8" t="s">
        <v>1596</v>
      </c>
      <c r="E16" s="7" t="str">
        <f>VLOOKUP(D16,[2]Product_Dim!$A$2:$G$101,2,FALSE)</f>
        <v>Foldable Camping Chair</v>
      </c>
      <c r="F16" s="9">
        <f>VLOOKUP(D16,[2]Product_Dim!$A$2:$G$101,6,FALSE)</f>
        <v>166.06</v>
      </c>
      <c r="G16" s="8" t="s">
        <v>1801</v>
      </c>
      <c r="H16" s="10">
        <v>4</v>
      </c>
      <c r="I16" s="11">
        <v>403.47</v>
      </c>
      <c r="J16" s="8">
        <v>0.28999999999999998</v>
      </c>
      <c r="K16" s="8" t="s">
        <v>1826</v>
      </c>
      <c r="L16" s="11">
        <v>1145.8548000000001</v>
      </c>
      <c r="M16" s="8" t="str">
        <f>VLOOKUP(C16,'[2]Customer Detail'!$A$2:$H$501,4,FALSE)</f>
        <v>Male</v>
      </c>
      <c r="N16" s="8">
        <f>VLOOKUP(C16,'[2]Customer Detail'!$A$2:$H$501,3,FALSE)</f>
        <v>55</v>
      </c>
      <c r="O16" s="8" t="str">
        <f>VLOOKUP(C16,'[2]Customer Detail'!$A$2:$H$501,5,FALSE)</f>
        <v>Shannonview</v>
      </c>
      <c r="P16" s="8" t="str">
        <f>VLOOKUP(C16,'[2]Customer Detail'!$A$1:$H$501,8,FALSE)</f>
        <v>Silver</v>
      </c>
      <c r="Q16" s="8" t="str">
        <f>VLOOKUP(G16,[2]Store_Dim!$A$1:$E$21,4,FALSE)</f>
        <v>East Jenniferstad</v>
      </c>
      <c r="R16" s="8" t="str">
        <f>VLOOKUP(G16,[2]Store_Dim!$A$2:$E$21,3,FALSE)</f>
        <v>North</v>
      </c>
    </row>
    <row r="17" spans="1:18" x14ac:dyDescent="0.3">
      <c r="A17" s="7" t="s">
        <v>1841</v>
      </c>
      <c r="B17" s="48">
        <v>45577</v>
      </c>
      <c r="C17" s="8" t="s">
        <v>1349</v>
      </c>
      <c r="D17" s="8" t="s">
        <v>1620</v>
      </c>
      <c r="E17" s="7" t="str">
        <f>VLOOKUP(D17,[2]Product_Dim!$A$2:$G$101,2,FALSE)</f>
        <v>Women's Summer Dress</v>
      </c>
      <c r="F17" s="9">
        <f>VLOOKUP(D17,[2]Product_Dim!$A$2:$G$101,6,FALSE)</f>
        <v>223.43</v>
      </c>
      <c r="G17" s="8" t="s">
        <v>1786</v>
      </c>
      <c r="H17" s="10">
        <v>2.4802005012531327</v>
      </c>
      <c r="I17" s="11">
        <v>871.34</v>
      </c>
      <c r="J17" s="8">
        <v>0.04</v>
      </c>
      <c r="K17" s="8" t="s">
        <v>1829</v>
      </c>
      <c r="L17" s="11">
        <v>2074.6539885714287</v>
      </c>
      <c r="M17" s="8" t="str">
        <f>VLOOKUP(C17,'[2]Customer Detail'!$A$2:$H$501,4,FALSE)</f>
        <v>Female</v>
      </c>
      <c r="N17" s="8">
        <f>VLOOKUP(C17,'[2]Customer Detail'!$A$2:$H$501,3,FALSE)</f>
        <v>37</v>
      </c>
      <c r="O17" s="8" t="str">
        <f>VLOOKUP(C17,'[2]Customer Detail'!$A$2:$H$501,5,FALSE)</f>
        <v>Wesleyhaven</v>
      </c>
      <c r="P17" s="8" t="str">
        <f>VLOOKUP(C17,'[2]Customer Detail'!$A$1:$H$501,8,FALSE)</f>
        <v>Silver</v>
      </c>
      <c r="Q17" s="8" t="str">
        <f>VLOOKUP(G17,[2]Store_Dim!$A$1:$E$21,4,FALSE)</f>
        <v>East Johnstad</v>
      </c>
      <c r="R17" s="8" t="str">
        <f>VLOOKUP(G17,[2]Store_Dim!$A$2:$E$21,3,FALSE)</f>
        <v>South</v>
      </c>
    </row>
    <row r="18" spans="1:18" x14ac:dyDescent="0.3">
      <c r="A18" s="7" t="s">
        <v>1842</v>
      </c>
      <c r="B18" s="48">
        <v>45913</v>
      </c>
      <c r="C18" s="8" t="s">
        <v>878</v>
      </c>
      <c r="D18" s="8" t="s">
        <v>1678</v>
      </c>
      <c r="E18" s="7" t="str">
        <f>VLOOKUP(D18,[2]Product_Dim!$A$2:$G$101,2,FALSE)</f>
        <v>Adjustable Dumbbells 20kg</v>
      </c>
      <c r="F18" s="9">
        <f>VLOOKUP(D18,[2]Product_Dim!$A$2:$G$101,6,FALSE)</f>
        <v>240.63</v>
      </c>
      <c r="G18" s="8" t="s">
        <v>1813</v>
      </c>
      <c r="H18" s="10">
        <v>2</v>
      </c>
      <c r="I18" s="11">
        <v>451.98</v>
      </c>
      <c r="J18" s="8">
        <v>0.25</v>
      </c>
      <c r="K18" s="8" t="s">
        <v>1824</v>
      </c>
      <c r="L18" s="11">
        <v>677.97</v>
      </c>
      <c r="M18" s="8" t="str">
        <f>VLOOKUP(C18,'[2]Customer Detail'!$A$2:$H$501,4,FALSE)</f>
        <v>Male</v>
      </c>
      <c r="N18" s="8">
        <f>VLOOKUP(C18,'[2]Customer Detail'!$A$2:$H$501,3,FALSE)</f>
        <v>38</v>
      </c>
      <c r="O18" s="8" t="str">
        <f>VLOOKUP(C18,'[2]Customer Detail'!$A$2:$H$501,5,FALSE)</f>
        <v>Ericshire</v>
      </c>
      <c r="P18" s="8" t="str">
        <f>VLOOKUP(C18,'[2]Customer Detail'!$A$1:$H$501,8,FALSE)</f>
        <v>Gold</v>
      </c>
      <c r="Q18" s="8" t="str">
        <f>VLOOKUP(G18,[2]Store_Dim!$A$1:$E$21,4,FALSE)</f>
        <v>Vasquezborough</v>
      </c>
      <c r="R18" s="8" t="str">
        <f>VLOOKUP(G18,[2]Store_Dim!$A$2:$E$21,3,FALSE)</f>
        <v>East</v>
      </c>
    </row>
    <row r="19" spans="1:18" x14ac:dyDescent="0.3">
      <c r="A19" s="7" t="s">
        <v>1843</v>
      </c>
      <c r="B19" s="48">
        <v>45608</v>
      </c>
      <c r="C19" s="8" t="s">
        <v>288</v>
      </c>
      <c r="D19" s="8" t="s">
        <v>1602</v>
      </c>
      <c r="E19" s="7" t="str">
        <f>VLOOKUP(D19,[2]Product_Dim!$A$2:$G$101,2,FALSE)</f>
        <v>Decorative Floor Vase</v>
      </c>
      <c r="F19" s="9">
        <f>VLOOKUP(D19,[2]Product_Dim!$A$2:$G$101,6,FALSE)</f>
        <v>254.04361702127662</v>
      </c>
      <c r="G19" s="8" t="s">
        <v>1769</v>
      </c>
      <c r="H19" s="10">
        <v>2</v>
      </c>
      <c r="I19" s="11">
        <v>502.69</v>
      </c>
      <c r="J19" s="8">
        <v>0.23</v>
      </c>
      <c r="K19" s="8" t="s">
        <v>1824</v>
      </c>
      <c r="L19" s="11">
        <v>774.14260000000002</v>
      </c>
      <c r="M19" s="8" t="str">
        <f>VLOOKUP(C19,'[2]Customer Detail'!$A$2:$H$501,4,FALSE)</f>
        <v>Female</v>
      </c>
      <c r="N19" s="8">
        <f>VLOOKUP(C19,'[2]Customer Detail'!$A$2:$H$501,3,FALSE)</f>
        <v>22</v>
      </c>
      <c r="O19" s="8" t="str">
        <f>VLOOKUP(C19,'[2]Customer Detail'!$A$2:$H$501,5,FALSE)</f>
        <v>Nicoleborough</v>
      </c>
      <c r="P19" s="8" t="str">
        <f>VLOOKUP(C19,'[2]Customer Detail'!$A$1:$H$501,8,FALSE)</f>
        <v>Platinum</v>
      </c>
      <c r="Q19" s="8" t="str">
        <f>VLOOKUP(G19,[2]Store_Dim!$A$1:$E$21,4,FALSE)</f>
        <v>Port Sharon</v>
      </c>
      <c r="R19" s="8" t="str">
        <f>VLOOKUP(G19,[2]Store_Dim!$A$2:$E$21,3,FALSE)</f>
        <v>South</v>
      </c>
    </row>
    <row r="20" spans="1:18" x14ac:dyDescent="0.3">
      <c r="A20" s="7" t="s">
        <v>1844</v>
      </c>
      <c r="B20" s="48">
        <v>45517</v>
      </c>
      <c r="C20" s="8" t="s">
        <v>338</v>
      </c>
      <c r="D20" s="8" t="s">
        <v>1626</v>
      </c>
      <c r="E20" s="7" t="str">
        <f>VLOOKUP(D20,[2]Product_Dim!$A$2:$G$101,2,FALSE)</f>
        <v>Portable Power Bank</v>
      </c>
      <c r="F20" s="9">
        <f>VLOOKUP(D20,[2]Product_Dim!$A$2:$G$101,6,FALSE)</f>
        <v>326.06</v>
      </c>
      <c r="G20" s="8" t="s">
        <v>1769</v>
      </c>
      <c r="H20" s="10">
        <v>2</v>
      </c>
      <c r="I20" s="11">
        <v>559.23</v>
      </c>
      <c r="J20" s="8">
        <v>0.25</v>
      </c>
      <c r="K20" s="8" t="s">
        <v>1829</v>
      </c>
      <c r="L20" s="11">
        <v>838.84500000000003</v>
      </c>
      <c r="M20" s="8" t="str">
        <f>VLOOKUP(C20,'[2]Customer Detail'!$A$2:$H$501,4,FALSE)</f>
        <v>Female</v>
      </c>
      <c r="N20" s="8">
        <f>VLOOKUP(C20,'[2]Customer Detail'!$A$2:$H$501,3,FALSE)</f>
        <v>43</v>
      </c>
      <c r="O20" s="8" t="str">
        <f>VLOOKUP(C20,'[2]Customer Detail'!$A$2:$H$501,5,FALSE)</f>
        <v>New Amyport</v>
      </c>
      <c r="P20" s="8" t="str">
        <f>VLOOKUP(C20,'[2]Customer Detail'!$A$1:$H$501,8,FALSE)</f>
        <v>Gold</v>
      </c>
      <c r="Q20" s="8" t="str">
        <f>VLOOKUP(G20,[2]Store_Dim!$A$1:$E$21,4,FALSE)</f>
        <v>Port Sharon</v>
      </c>
      <c r="R20" s="8" t="str">
        <f>VLOOKUP(G20,[2]Store_Dim!$A$2:$E$21,3,FALSE)</f>
        <v>South</v>
      </c>
    </row>
    <row r="21" spans="1:18" x14ac:dyDescent="0.3">
      <c r="A21" s="7" t="s">
        <v>1845</v>
      </c>
      <c r="B21" s="48">
        <v>45369</v>
      </c>
      <c r="C21" s="8" t="s">
        <v>767</v>
      </c>
      <c r="D21" s="8" t="s">
        <v>1668</v>
      </c>
      <c r="E21" s="7" t="str">
        <f>VLOOKUP(D21,[2]Product_Dim!$A$2:$G$101,2,FALSE)</f>
        <v>Luxury Perfume Spray</v>
      </c>
      <c r="F21" s="9">
        <f>VLOOKUP(D21,[2]Product_Dim!$A$2:$G$101,6,FALSE)</f>
        <v>482.75</v>
      </c>
      <c r="G21" s="8" t="s">
        <v>1797</v>
      </c>
      <c r="H21" s="10">
        <v>4</v>
      </c>
      <c r="I21" s="11">
        <v>513.98477215823721</v>
      </c>
      <c r="J21" s="8">
        <v>0.04</v>
      </c>
      <c r="K21" s="8" t="s">
        <v>1829</v>
      </c>
      <c r="L21" s="11">
        <v>1973.7015250876309</v>
      </c>
      <c r="M21" s="8" t="str">
        <f>VLOOKUP(C21,'[2]Customer Detail'!$A$2:$H$501,4,FALSE)</f>
        <v>Female</v>
      </c>
      <c r="N21" s="8">
        <f>VLOOKUP(C21,'[2]Customer Detail'!$A$2:$H$501,3,FALSE)</f>
        <v>58</v>
      </c>
      <c r="O21" s="8" t="str">
        <f>VLOOKUP(C21,'[2]Customer Detail'!$A$2:$H$501,5,FALSE)</f>
        <v>Zamoraborough</v>
      </c>
      <c r="P21" s="8" t="str">
        <f>VLOOKUP(C21,'[2]Customer Detail'!$A$1:$H$501,8,FALSE)</f>
        <v>Platinum</v>
      </c>
      <c r="Q21" s="8" t="str">
        <f>VLOOKUP(G21,[2]Store_Dim!$A$1:$E$21,4,FALSE)</f>
        <v>Johnsonville</v>
      </c>
      <c r="R21" s="8" t="str">
        <f>VLOOKUP(G21,[2]Store_Dim!$A$2:$E$21,3,FALSE)</f>
        <v>East</v>
      </c>
    </row>
    <row r="22" spans="1:18" x14ac:dyDescent="0.3">
      <c r="A22" s="7" t="s">
        <v>1846</v>
      </c>
      <c r="B22" s="48">
        <v>45784</v>
      </c>
      <c r="C22" s="8" t="s">
        <v>487</v>
      </c>
      <c r="D22" s="8" t="s">
        <v>1692</v>
      </c>
      <c r="E22" s="7" t="str">
        <f>VLOOKUP(D22,[2]Product_Dim!$A$2:$G$101,2,FALSE)</f>
        <v>Professional Jump Rope</v>
      </c>
      <c r="F22" s="9">
        <f>VLOOKUP(D22,[2]Product_Dim!$A$2:$G$101,6,FALSE)</f>
        <v>477.61</v>
      </c>
      <c r="G22" s="8" t="s">
        <v>1807</v>
      </c>
      <c r="H22" s="10">
        <v>3</v>
      </c>
      <c r="I22" s="11">
        <v>986.04</v>
      </c>
      <c r="J22" s="8">
        <v>0.27</v>
      </c>
      <c r="K22" s="8" t="s">
        <v>1829</v>
      </c>
      <c r="L22" s="11">
        <v>2159.4276</v>
      </c>
      <c r="M22" s="8" t="str">
        <f>VLOOKUP(C22,'[2]Customer Detail'!$A$2:$H$501,4,FALSE)</f>
        <v>Female</v>
      </c>
      <c r="N22" s="8">
        <f>VLOOKUP(C22,'[2]Customer Detail'!$A$2:$H$501,3,FALSE)</f>
        <v>62</v>
      </c>
      <c r="O22" s="8" t="str">
        <f>VLOOKUP(C22,'[2]Customer Detail'!$A$2:$H$501,5,FALSE)</f>
        <v>North Anthonychester</v>
      </c>
      <c r="P22" s="8" t="str">
        <f>VLOOKUP(C22,'[2]Customer Detail'!$A$1:$H$501,8,FALSE)</f>
        <v>Bronze</v>
      </c>
      <c r="Q22" s="8" t="str">
        <f>VLOOKUP(G22,[2]Store_Dim!$A$1:$E$21,4,FALSE)</f>
        <v>Bensonhaven</v>
      </c>
      <c r="R22" s="8" t="str">
        <f>VLOOKUP(G22,[2]Store_Dim!$A$2:$E$21,3,FALSE)</f>
        <v>North</v>
      </c>
    </row>
    <row r="23" spans="1:18" x14ac:dyDescent="0.3">
      <c r="A23" s="7" t="s">
        <v>1847</v>
      </c>
      <c r="B23" s="48">
        <v>45388</v>
      </c>
      <c r="C23" s="8" t="s">
        <v>1235</v>
      </c>
      <c r="D23" s="8" t="s">
        <v>1634</v>
      </c>
      <c r="E23" s="7" t="str">
        <f>VLOOKUP(D23,[2]Product_Dim!$A$2:$G$101,2,FALSE)</f>
        <v>USB External Hard Drive</v>
      </c>
      <c r="F23" s="9">
        <f>VLOOKUP(D23,[2]Product_Dim!$A$2:$G$101,6,FALSE)</f>
        <v>253.33</v>
      </c>
      <c r="G23" s="8" t="s">
        <v>1810</v>
      </c>
      <c r="H23" s="10">
        <v>1</v>
      </c>
      <c r="I23" s="11">
        <v>589.55999999999995</v>
      </c>
      <c r="J23" s="8">
        <v>0.22</v>
      </c>
      <c r="K23" s="8" t="s">
        <v>1824</v>
      </c>
      <c r="L23" s="11">
        <v>459.85679999999996</v>
      </c>
      <c r="M23" s="8" t="str">
        <f>VLOOKUP(C23,'[2]Customer Detail'!$A$2:$H$501,4,FALSE)</f>
        <v>Female</v>
      </c>
      <c r="N23" s="8">
        <f>VLOOKUP(C23,'[2]Customer Detail'!$A$2:$H$501,3,FALSE)</f>
        <v>25</v>
      </c>
      <c r="O23" s="8" t="str">
        <f>VLOOKUP(C23,'[2]Customer Detail'!$A$2:$H$501,5,FALSE)</f>
        <v>Parkerview</v>
      </c>
      <c r="P23" s="8" t="str">
        <f>VLOOKUP(C23,'[2]Customer Detail'!$A$1:$H$501,8,FALSE)</f>
        <v>Silver</v>
      </c>
      <c r="Q23" s="8" t="str">
        <f>VLOOKUP(G23,[2]Store_Dim!$A$1:$E$21,4,FALSE)</f>
        <v>East Stevechester</v>
      </c>
      <c r="R23" s="8" t="str">
        <f>VLOOKUP(G23,[2]Store_Dim!$A$2:$E$21,3,FALSE)</f>
        <v>East</v>
      </c>
    </row>
    <row r="24" spans="1:18" x14ac:dyDescent="0.3">
      <c r="A24" s="7" t="s">
        <v>1848</v>
      </c>
      <c r="B24" s="48">
        <v>45630</v>
      </c>
      <c r="C24" s="8" t="s">
        <v>1466</v>
      </c>
      <c r="D24" s="8" t="s">
        <v>1686</v>
      </c>
      <c r="E24" s="7" t="str">
        <f>VLOOKUP(D24,[2]Product_Dim!$A$2:$G$101,2,FALSE)</f>
        <v>Men's Sports Shorts</v>
      </c>
      <c r="F24" s="9">
        <f>VLOOKUP(D24,[2]Product_Dim!$A$2:$G$101,6,FALSE)</f>
        <v>218.22</v>
      </c>
      <c r="G24" s="8" t="s">
        <v>1789</v>
      </c>
      <c r="H24" s="10">
        <v>3</v>
      </c>
      <c r="I24" s="11">
        <v>979.42</v>
      </c>
      <c r="J24" s="8">
        <v>0.03</v>
      </c>
      <c r="K24" s="8" t="s">
        <v>1826</v>
      </c>
      <c r="L24" s="11">
        <v>2850.1121999999996</v>
      </c>
      <c r="M24" s="8" t="str">
        <f>VLOOKUP(C24,'[2]Customer Detail'!$A$2:$H$501,4,FALSE)</f>
        <v>Female</v>
      </c>
      <c r="N24" s="8">
        <f>VLOOKUP(C24,'[2]Customer Detail'!$A$2:$H$501,3,FALSE)</f>
        <v>33</v>
      </c>
      <c r="O24" s="8" t="str">
        <f>VLOOKUP(C24,'[2]Customer Detail'!$A$2:$H$501,5,FALSE)</f>
        <v>Anthonymouth</v>
      </c>
      <c r="P24" s="8" t="str">
        <f>VLOOKUP(C24,'[2]Customer Detail'!$A$1:$H$501,8,FALSE)</f>
        <v>Gold</v>
      </c>
      <c r="Q24" s="8" t="str">
        <f>VLOOKUP(G24,[2]Store_Dim!$A$1:$E$21,4,FALSE)</f>
        <v>East Davidville</v>
      </c>
      <c r="R24" s="8" t="str">
        <f>VLOOKUP(G24,[2]Store_Dim!$A$2:$E$21,3,FALSE)</f>
        <v>East</v>
      </c>
    </row>
    <row r="25" spans="1:18" x14ac:dyDescent="0.3">
      <c r="A25" s="7" t="s">
        <v>1849</v>
      </c>
      <c r="B25" s="48">
        <v>45466</v>
      </c>
      <c r="C25" s="8" t="s">
        <v>1151</v>
      </c>
      <c r="D25" s="8" t="s">
        <v>1572</v>
      </c>
      <c r="E25" s="7" t="str">
        <f>VLOOKUP(D25,[2]Product_Dim!$A$2:$G$101,2,FALSE)</f>
        <v>Hair Strengthening Shampoo</v>
      </c>
      <c r="F25" s="9">
        <f>VLOOKUP(D25,[2]Product_Dim!$A$2:$G$101,6,FALSE)</f>
        <v>115.82</v>
      </c>
      <c r="G25" s="8" t="s">
        <v>1782</v>
      </c>
      <c r="H25" s="10">
        <v>1</v>
      </c>
      <c r="I25" s="11">
        <v>719.28</v>
      </c>
      <c r="J25" s="8">
        <v>0.08</v>
      </c>
      <c r="K25" s="8" t="s">
        <v>1824</v>
      </c>
      <c r="L25" s="11">
        <v>661.73759999999993</v>
      </c>
      <c r="M25" s="8" t="str">
        <f>VLOOKUP(C25,'[2]Customer Detail'!$A$2:$H$501,4,FALSE)</f>
        <v>Female</v>
      </c>
      <c r="N25" s="8">
        <f>VLOOKUP(C25,'[2]Customer Detail'!$A$2:$H$501,3,FALSE)</f>
        <v>34</v>
      </c>
      <c r="O25" s="8" t="str">
        <f>VLOOKUP(C25,'[2]Customer Detail'!$A$2:$H$501,5,FALSE)</f>
        <v>West Mathew</v>
      </c>
      <c r="P25" s="8" t="str">
        <f>VLOOKUP(C25,'[2]Customer Detail'!$A$1:$H$501,8,FALSE)</f>
        <v>Platinum</v>
      </c>
      <c r="Q25" s="8" t="str">
        <f>VLOOKUP(G25,[2]Store_Dim!$A$1:$E$21,4,FALSE)</f>
        <v>Thompsonborough</v>
      </c>
      <c r="R25" s="8" t="str">
        <f>VLOOKUP(G25,[2]Store_Dim!$A$2:$E$21,3,FALSE)</f>
        <v>West</v>
      </c>
    </row>
    <row r="26" spans="1:18" x14ac:dyDescent="0.3">
      <c r="A26" s="7" t="s">
        <v>1850</v>
      </c>
      <c r="B26" s="48">
        <v>45878</v>
      </c>
      <c r="C26" s="8" t="s">
        <v>613</v>
      </c>
      <c r="D26" s="8" t="s">
        <v>1682</v>
      </c>
      <c r="E26" s="7" t="str">
        <f>VLOOKUP(D26,[2]Product_Dim!$A$2:$G$101,2,FALSE)</f>
        <v>Smart LED Light Strip</v>
      </c>
      <c r="F26" s="9">
        <f>VLOOKUP(D26,[2]Product_Dim!$A$2:$G$101,6,FALSE)</f>
        <v>349.17</v>
      </c>
      <c r="G26" s="8" t="s">
        <v>1776</v>
      </c>
      <c r="H26" s="10">
        <v>3</v>
      </c>
      <c r="I26" s="11">
        <v>77.599999999999994</v>
      </c>
      <c r="J26" s="8">
        <v>7.0000000000000007E-2</v>
      </c>
      <c r="K26" s="8" t="s">
        <v>1824</v>
      </c>
      <c r="L26" s="11">
        <v>216.50399999999999</v>
      </c>
      <c r="M26" s="8" t="str">
        <f>VLOOKUP(C26,'[2]Customer Detail'!$A$2:$H$501,4,FALSE)</f>
        <v>Male</v>
      </c>
      <c r="N26" s="8">
        <f>VLOOKUP(C26,'[2]Customer Detail'!$A$2:$H$501,3,FALSE)</f>
        <v>53</v>
      </c>
      <c r="O26" s="8" t="str">
        <f>VLOOKUP(C26,'[2]Customer Detail'!$A$2:$H$501,5,FALSE)</f>
        <v>East Justin</v>
      </c>
      <c r="P26" s="8" t="str">
        <f>VLOOKUP(C26,'[2]Customer Detail'!$A$1:$H$501,8,FALSE)</f>
        <v>Silver</v>
      </c>
      <c r="Q26" s="8" t="str">
        <f>VLOOKUP(G26,[2]Store_Dim!$A$1:$E$21,4,FALSE)</f>
        <v>Port Josephberg</v>
      </c>
      <c r="R26" s="8" t="str">
        <f>VLOOKUP(G26,[2]Store_Dim!$A$2:$E$21,3,FALSE)</f>
        <v>East</v>
      </c>
    </row>
    <row r="27" spans="1:18" x14ac:dyDescent="0.3">
      <c r="A27" s="7" t="s">
        <v>1851</v>
      </c>
      <c r="B27" s="48">
        <v>45552</v>
      </c>
      <c r="C27" s="8" t="s">
        <v>1190</v>
      </c>
      <c r="D27" s="8" t="s">
        <v>1555</v>
      </c>
      <c r="E27" s="7" t="str">
        <f>VLOOKUP(D27,[2]Product_Dim!$A$2:$G$101,2,FALSE)</f>
        <v>Men's Leather Belt</v>
      </c>
      <c r="F27" s="9">
        <f>VLOOKUP(D27,[2]Product_Dim!$A$2:$G$101,6,FALSE)</f>
        <v>261</v>
      </c>
      <c r="G27" s="8" t="s">
        <v>1766</v>
      </c>
      <c r="H27" s="10">
        <v>4</v>
      </c>
      <c r="I27" s="11">
        <v>852.71</v>
      </c>
      <c r="J27" s="8">
        <v>0.14000000000000001</v>
      </c>
      <c r="K27" s="8" t="s">
        <v>1826</v>
      </c>
      <c r="L27" s="11">
        <v>2933.3224</v>
      </c>
      <c r="M27" s="8" t="str">
        <f>VLOOKUP(C27,'[2]Customer Detail'!$A$2:$H$501,4,FALSE)</f>
        <v>Male</v>
      </c>
      <c r="N27" s="8">
        <f>VLOOKUP(C27,'[2]Customer Detail'!$A$2:$H$501,3,FALSE)</f>
        <v>50</v>
      </c>
      <c r="O27" s="8" t="str">
        <f>VLOOKUP(C27,'[2]Customer Detail'!$A$2:$H$501,5,FALSE)</f>
        <v>Andrewsland</v>
      </c>
      <c r="P27" s="8" t="str">
        <f>VLOOKUP(C27,'[2]Customer Detail'!$A$1:$H$501,8,FALSE)</f>
        <v>Silver</v>
      </c>
      <c r="Q27" s="8" t="str">
        <f>VLOOKUP(G27,[2]Store_Dim!$A$1:$E$21,4,FALSE)</f>
        <v>Hoodberg</v>
      </c>
      <c r="R27" s="8" t="str">
        <f>VLOOKUP(G27,[2]Store_Dim!$A$2:$E$21,3,FALSE)</f>
        <v>North</v>
      </c>
    </row>
    <row r="28" spans="1:18" x14ac:dyDescent="0.3">
      <c r="A28" s="7" t="s">
        <v>1852</v>
      </c>
      <c r="B28" s="48">
        <v>45352</v>
      </c>
      <c r="C28" s="8" t="s">
        <v>693</v>
      </c>
      <c r="D28" s="8" t="s">
        <v>1744</v>
      </c>
      <c r="E28" s="7" t="str">
        <f>VLOOKUP(D28,[2]Product_Dim!$A$2:$G$101,2,FALSE)</f>
        <v>Portable Bluetooth Speaker</v>
      </c>
      <c r="F28" s="9">
        <f>VLOOKUP(D28,[2]Product_Dim!$A$2:$G$101,6,FALSE)</f>
        <v>431.67</v>
      </c>
      <c r="G28" s="8" t="s">
        <v>1782</v>
      </c>
      <c r="H28" s="10">
        <v>4</v>
      </c>
      <c r="I28" s="11">
        <v>156.16</v>
      </c>
      <c r="J28" s="9">
        <v>0.14808617234468943</v>
      </c>
      <c r="K28" s="8" t="s">
        <v>1824</v>
      </c>
      <c r="L28" s="11">
        <v>532.13945330661318</v>
      </c>
      <c r="M28" s="8" t="str">
        <f>VLOOKUP(C28,'[2]Customer Detail'!$A$2:$H$501,4,FALSE)</f>
        <v>Female</v>
      </c>
      <c r="N28" s="8">
        <f>VLOOKUP(C28,'[2]Customer Detail'!$A$2:$H$501,3,FALSE)</f>
        <v>42</v>
      </c>
      <c r="O28" s="8" t="str">
        <f>VLOOKUP(C28,'[2]Customer Detail'!$A$2:$H$501,5,FALSE)</f>
        <v>West Markport</v>
      </c>
      <c r="P28" s="8" t="str">
        <f>VLOOKUP(C28,'[2]Customer Detail'!$A$1:$H$501,8,FALSE)</f>
        <v>Platinum</v>
      </c>
      <c r="Q28" s="8" t="str">
        <f>VLOOKUP(G28,[2]Store_Dim!$A$1:$E$21,4,FALSE)</f>
        <v>Thompsonborough</v>
      </c>
      <c r="R28" s="8" t="str">
        <f>VLOOKUP(G28,[2]Store_Dim!$A$2:$E$21,3,FALSE)</f>
        <v>West</v>
      </c>
    </row>
    <row r="29" spans="1:18" x14ac:dyDescent="0.3">
      <c r="A29" s="7" t="s">
        <v>1853</v>
      </c>
      <c r="B29" s="48">
        <v>45710</v>
      </c>
      <c r="C29" s="8" t="s">
        <v>654</v>
      </c>
      <c r="D29" s="8" t="s">
        <v>1702</v>
      </c>
      <c r="E29" s="7" t="str">
        <f>VLOOKUP(D29,[2]Product_Dim!$A$2:$G$101,2,FALSE)</f>
        <v>WiFi Mesh Router</v>
      </c>
      <c r="F29" s="9">
        <f>VLOOKUP(D29,[2]Product_Dim!$A$2:$G$101,6,FALSE)</f>
        <v>480.9</v>
      </c>
      <c r="G29" s="8" t="s">
        <v>1782</v>
      </c>
      <c r="H29" s="10">
        <v>3</v>
      </c>
      <c r="I29" s="11">
        <v>815.49</v>
      </c>
      <c r="J29" s="8">
        <v>0.17</v>
      </c>
      <c r="K29" s="8" t="s">
        <v>1824</v>
      </c>
      <c r="L29" s="11">
        <v>2030.5701000000001</v>
      </c>
      <c r="M29" s="8" t="str">
        <f>VLOOKUP(C29,'[2]Customer Detail'!$A$2:$H$501,4,FALSE)</f>
        <v>Male</v>
      </c>
      <c r="N29" s="8">
        <f>VLOOKUP(C29,'[2]Customer Detail'!$A$2:$H$501,3,FALSE)</f>
        <v>30</v>
      </c>
      <c r="O29" s="8" t="str">
        <f>VLOOKUP(C29,'[2]Customer Detail'!$A$2:$H$501,5,FALSE)</f>
        <v>South Jerry</v>
      </c>
      <c r="P29" s="8" t="str">
        <f>VLOOKUP(C29,'[2]Customer Detail'!$A$1:$H$501,8,FALSE)</f>
        <v>Platinum</v>
      </c>
      <c r="Q29" s="8" t="str">
        <f>VLOOKUP(G29,[2]Store_Dim!$A$1:$E$21,4,FALSE)</f>
        <v>Thompsonborough</v>
      </c>
      <c r="R29" s="8" t="str">
        <f>VLOOKUP(G29,[2]Store_Dim!$A$2:$E$21,3,FALSE)</f>
        <v>West</v>
      </c>
    </row>
    <row r="30" spans="1:18" x14ac:dyDescent="0.3">
      <c r="A30" s="7" t="s">
        <v>1854</v>
      </c>
      <c r="B30" s="48">
        <v>45923</v>
      </c>
      <c r="C30" s="8" t="s">
        <v>499</v>
      </c>
      <c r="D30" s="8" t="s">
        <v>1574</v>
      </c>
      <c r="E30" s="7" t="str">
        <f>VLOOKUP(D30,[2]Product_Dim!$A$2:$G$101,2,FALSE)</f>
        <v>USB-C Fast Charger</v>
      </c>
      <c r="F30" s="9">
        <f>VLOOKUP(D30,[2]Product_Dim!$A$2:$G$101,6,FALSE)</f>
        <v>242.23</v>
      </c>
      <c r="G30" s="8" t="s">
        <v>1761</v>
      </c>
      <c r="H30" s="10">
        <v>2</v>
      </c>
      <c r="I30" s="11">
        <v>74.209999999999994</v>
      </c>
      <c r="J30" s="8">
        <v>0.11</v>
      </c>
      <c r="K30" s="8" t="s">
        <v>1826</v>
      </c>
      <c r="L30" s="11">
        <v>132.09379999999999</v>
      </c>
      <c r="M30" s="8" t="str">
        <f>VLOOKUP(C30,'[2]Customer Detail'!$A$2:$H$501,4,FALSE)</f>
        <v>Female</v>
      </c>
      <c r="N30" s="8">
        <f>VLOOKUP(C30,'[2]Customer Detail'!$A$2:$H$501,3,FALSE)</f>
        <v>42</v>
      </c>
      <c r="O30" s="8" t="str">
        <f>VLOOKUP(C30,'[2]Customer Detail'!$A$2:$H$501,5,FALSE)</f>
        <v>New Brian</v>
      </c>
      <c r="P30" s="8" t="str">
        <f>VLOOKUP(C30,'[2]Customer Detail'!$A$1:$H$501,8,FALSE)</f>
        <v>Bronze</v>
      </c>
      <c r="Q30" s="8" t="str">
        <f>VLOOKUP(G30,[2]Store_Dim!$A$1:$E$21,4,FALSE)</f>
        <v>North Nancyview</v>
      </c>
      <c r="R30" s="8" t="str">
        <f>VLOOKUP(G30,[2]Store_Dim!$A$2:$E$21,3,FALSE)</f>
        <v>South</v>
      </c>
    </row>
    <row r="31" spans="1:18" x14ac:dyDescent="0.3">
      <c r="A31" s="7" t="s">
        <v>1855</v>
      </c>
      <c r="B31" s="48">
        <v>45597</v>
      </c>
      <c r="C31" s="8" t="s">
        <v>1092</v>
      </c>
      <c r="D31" s="8" t="s">
        <v>1746</v>
      </c>
      <c r="E31" s="7" t="str">
        <f>VLOOKUP(D31,[2]Product_Dim!$A$2:$G$101,2,FALSE)</f>
        <v>Stainless Steel Cookware Set</v>
      </c>
      <c r="F31" s="9">
        <f>VLOOKUP(D31,[2]Product_Dim!$A$2:$G$101,6,FALSE)</f>
        <v>201.41</v>
      </c>
      <c r="G31" s="8" t="s">
        <v>1766</v>
      </c>
      <c r="H31" s="10">
        <v>2.4802005012531327</v>
      </c>
      <c r="I31" s="11">
        <v>451.67</v>
      </c>
      <c r="J31" s="8">
        <v>0.15</v>
      </c>
      <c r="K31" s="8" t="s">
        <v>1824</v>
      </c>
      <c r="L31" s="11">
        <v>952.19733634085219</v>
      </c>
      <c r="M31" s="8" t="str">
        <f>VLOOKUP(C31,'[2]Customer Detail'!$A$2:$H$501,4,FALSE)</f>
        <v>Male</v>
      </c>
      <c r="N31" s="8">
        <f>VLOOKUP(C31,'[2]Customer Detail'!$A$2:$H$501,3,FALSE)</f>
        <v>55</v>
      </c>
      <c r="O31" s="8" t="str">
        <f>VLOOKUP(C31,'[2]Customer Detail'!$A$2:$H$501,5,FALSE)</f>
        <v>Shannonview</v>
      </c>
      <c r="P31" s="8" t="str">
        <f>VLOOKUP(C31,'[2]Customer Detail'!$A$1:$H$501,8,FALSE)</f>
        <v>Silver</v>
      </c>
      <c r="Q31" s="8" t="str">
        <f>VLOOKUP(G31,[2]Store_Dim!$A$1:$E$21,4,FALSE)</f>
        <v>Hoodberg</v>
      </c>
      <c r="R31" s="8" t="str">
        <f>VLOOKUP(G31,[2]Store_Dim!$A$2:$E$21,3,FALSE)</f>
        <v>North</v>
      </c>
    </row>
    <row r="32" spans="1:18" x14ac:dyDescent="0.3">
      <c r="A32" s="7" t="s">
        <v>1856</v>
      </c>
      <c r="B32" s="48">
        <v>45217</v>
      </c>
      <c r="C32" s="8" t="s">
        <v>118</v>
      </c>
      <c r="D32" s="8" t="s">
        <v>1555</v>
      </c>
      <c r="E32" s="7" t="str">
        <f>VLOOKUP(D32,[2]Product_Dim!$A$2:$G$101,2,FALSE)</f>
        <v>Men's Leather Belt</v>
      </c>
      <c r="F32" s="9">
        <f>VLOOKUP(D32,[2]Product_Dim!$A$2:$G$101,6,FALSE)</f>
        <v>261</v>
      </c>
      <c r="G32" s="8" t="s">
        <v>1813</v>
      </c>
      <c r="H32" s="10">
        <v>1</v>
      </c>
      <c r="I32" s="11">
        <v>429.38</v>
      </c>
      <c r="J32" s="8">
        <v>0.13</v>
      </c>
      <c r="K32" s="8" t="s">
        <v>1826</v>
      </c>
      <c r="L32" s="11">
        <v>373.56060000000002</v>
      </c>
      <c r="M32" s="8" t="str">
        <f>VLOOKUP(C32,'[2]Customer Detail'!$A$2:$H$501,4,FALSE)</f>
        <v>Female</v>
      </c>
      <c r="N32" s="8">
        <f>VLOOKUP(C32,'[2]Customer Detail'!$A$2:$H$501,3,FALSE)</f>
        <v>27</v>
      </c>
      <c r="O32" s="8" t="str">
        <f>VLOOKUP(C32,'[2]Customer Detail'!$A$2:$H$501,5,FALSE)</f>
        <v>New David</v>
      </c>
      <c r="P32" s="8" t="str">
        <f>VLOOKUP(C32,'[2]Customer Detail'!$A$1:$H$501,8,FALSE)</f>
        <v>Platinum</v>
      </c>
      <c r="Q32" s="8" t="str">
        <f>VLOOKUP(G32,[2]Store_Dim!$A$1:$E$21,4,FALSE)</f>
        <v>Vasquezborough</v>
      </c>
      <c r="R32" s="8" t="str">
        <f>VLOOKUP(G32,[2]Store_Dim!$A$2:$E$21,3,FALSE)</f>
        <v>East</v>
      </c>
    </row>
    <row r="33" spans="1:18" x14ac:dyDescent="0.3">
      <c r="A33" s="7" t="s">
        <v>1857</v>
      </c>
      <c r="B33" s="48">
        <v>45593</v>
      </c>
      <c r="C33" s="8" t="s">
        <v>1281</v>
      </c>
      <c r="D33" s="8" t="s">
        <v>1654</v>
      </c>
      <c r="E33" s="7" t="str">
        <f>VLOOKUP(D33,[2]Product_Dim!$A$2:$G$101,2,FALSE)</f>
        <v>Men's Track Pants</v>
      </c>
      <c r="F33" s="9">
        <f>VLOOKUP(D33,[2]Product_Dim!$A$2:$G$101,6,FALSE)</f>
        <v>386.56</v>
      </c>
      <c r="G33" s="8" t="s">
        <v>1794</v>
      </c>
      <c r="H33" s="10">
        <v>2</v>
      </c>
      <c r="I33" s="11">
        <v>148.96</v>
      </c>
      <c r="J33" s="8">
        <v>0.03</v>
      </c>
      <c r="K33" s="8" t="s">
        <v>1829</v>
      </c>
      <c r="L33" s="11">
        <v>288.98240000000004</v>
      </c>
      <c r="M33" s="8" t="str">
        <f>VLOOKUP(C33,'[2]Customer Detail'!$A$2:$H$501,4,FALSE)</f>
        <v>Female</v>
      </c>
      <c r="N33" s="8">
        <f>VLOOKUP(C33,'[2]Customer Detail'!$A$2:$H$501,3,FALSE)</f>
        <v>23</v>
      </c>
      <c r="O33" s="8" t="str">
        <f>VLOOKUP(C33,'[2]Customer Detail'!$A$2:$H$501,5,FALSE)</f>
        <v>East Andrea</v>
      </c>
      <c r="P33" s="8" t="str">
        <f>VLOOKUP(C33,'[2]Customer Detail'!$A$1:$H$501,8,FALSE)</f>
        <v>Gold</v>
      </c>
      <c r="Q33" s="8" t="str">
        <f>VLOOKUP(G33,[2]Store_Dim!$A$1:$E$21,4,FALSE)</f>
        <v>Sabrinatown</v>
      </c>
      <c r="R33" s="8" t="str">
        <f>VLOOKUP(G33,[2]Store_Dim!$A$2:$E$21,3,FALSE)</f>
        <v>North</v>
      </c>
    </row>
    <row r="34" spans="1:18" x14ac:dyDescent="0.3">
      <c r="A34" s="7" t="s">
        <v>1858</v>
      </c>
      <c r="B34" s="48">
        <v>45302</v>
      </c>
      <c r="C34" s="8" t="s">
        <v>1240</v>
      </c>
      <c r="D34" s="8" t="s">
        <v>1698</v>
      </c>
      <c r="E34" s="7" t="str">
        <f>VLOOKUP(D34,[2]Product_Dim!$A$2:$G$101,2,FALSE)</f>
        <v>Women's Ankle Boots</v>
      </c>
      <c r="F34" s="9">
        <f>VLOOKUP(D34,[2]Product_Dim!$A$2:$G$101,6,FALSE)</f>
        <v>158.13999999999999</v>
      </c>
      <c r="G34" s="8" t="s">
        <v>1782</v>
      </c>
      <c r="H34" s="10">
        <v>4</v>
      </c>
      <c r="I34" s="11">
        <v>313.83</v>
      </c>
      <c r="J34" s="8">
        <v>0.08</v>
      </c>
      <c r="K34" s="8" t="s">
        <v>1824</v>
      </c>
      <c r="L34" s="11">
        <v>1154.8943999999999</v>
      </c>
      <c r="M34" s="8" t="str">
        <f>VLOOKUP(C34,'[2]Customer Detail'!$A$2:$H$501,4,FALSE)</f>
        <v>Male</v>
      </c>
      <c r="N34" s="8">
        <f>VLOOKUP(C34,'[2]Customer Detail'!$A$2:$H$501,3,FALSE)</f>
        <v>54</v>
      </c>
      <c r="O34" s="8" t="str">
        <f>VLOOKUP(C34,'[2]Customer Detail'!$A$2:$H$501,5,FALSE)</f>
        <v>Cheyenneborough</v>
      </c>
      <c r="P34" s="8" t="str">
        <f>VLOOKUP(C34,'[2]Customer Detail'!$A$1:$H$501,8,FALSE)</f>
        <v>Bronze</v>
      </c>
      <c r="Q34" s="8" t="str">
        <f>VLOOKUP(G34,[2]Store_Dim!$A$1:$E$21,4,FALSE)</f>
        <v>Thompsonborough</v>
      </c>
      <c r="R34" s="8" t="str">
        <f>VLOOKUP(G34,[2]Store_Dim!$A$2:$E$21,3,FALSE)</f>
        <v>West</v>
      </c>
    </row>
    <row r="35" spans="1:18" x14ac:dyDescent="0.3">
      <c r="A35" s="7" t="s">
        <v>1859</v>
      </c>
      <c r="B35" s="48">
        <v>45620</v>
      </c>
      <c r="C35" s="8" t="s">
        <v>1400</v>
      </c>
      <c r="D35" s="8" t="s">
        <v>1572</v>
      </c>
      <c r="E35" s="7" t="str">
        <f>VLOOKUP(D35,[2]Product_Dim!$A$2:$G$101,2,FALSE)</f>
        <v>Hair Strengthening Shampoo</v>
      </c>
      <c r="F35" s="9">
        <f>VLOOKUP(D35,[2]Product_Dim!$A$2:$G$101,6,FALSE)</f>
        <v>115.82</v>
      </c>
      <c r="G35" s="8" t="s">
        <v>1776</v>
      </c>
      <c r="H35" s="10">
        <v>2</v>
      </c>
      <c r="I35" s="11">
        <v>717.31</v>
      </c>
      <c r="J35" s="8">
        <v>0.15</v>
      </c>
      <c r="K35" s="8" t="s">
        <v>1824</v>
      </c>
      <c r="L35" s="11">
        <v>1219.4269999999999</v>
      </c>
      <c r="M35" s="8" t="str">
        <f>VLOOKUP(C35,'[2]Customer Detail'!$A$2:$H$501,4,FALSE)</f>
        <v>Female</v>
      </c>
      <c r="N35" s="8">
        <f>VLOOKUP(C35,'[2]Customer Detail'!$A$2:$H$501,3,FALSE)</f>
        <v>62</v>
      </c>
      <c r="O35" s="8" t="str">
        <f>VLOOKUP(C35,'[2]Customer Detail'!$A$2:$H$501,5,FALSE)</f>
        <v>Lake Carolyn</v>
      </c>
      <c r="P35" s="8" t="str">
        <f>VLOOKUP(C35,'[2]Customer Detail'!$A$1:$H$501,8,FALSE)</f>
        <v>Platinum</v>
      </c>
      <c r="Q35" s="8" t="str">
        <f>VLOOKUP(G35,[2]Store_Dim!$A$1:$E$21,4,FALSE)</f>
        <v>Port Josephberg</v>
      </c>
      <c r="R35" s="8" t="str">
        <f>VLOOKUP(G35,[2]Store_Dim!$A$2:$E$21,3,FALSE)</f>
        <v>East</v>
      </c>
    </row>
    <row r="36" spans="1:18" x14ac:dyDescent="0.3">
      <c r="A36" s="7" t="s">
        <v>1860</v>
      </c>
      <c r="B36" s="48">
        <v>45215</v>
      </c>
      <c r="C36" s="8" t="s">
        <v>1080</v>
      </c>
      <c r="D36" s="8" t="s">
        <v>1706</v>
      </c>
      <c r="E36" s="7" t="str">
        <f>VLOOKUP(D36,[2]Product_Dim!$A$2:$G$101,2,FALSE)</f>
        <v>Decorative Lamp Shade</v>
      </c>
      <c r="F36" s="9">
        <f>VLOOKUP(D36,[2]Product_Dim!$A$2:$G$101,6,FALSE)</f>
        <v>228.53</v>
      </c>
      <c r="G36" s="8" t="s">
        <v>1757</v>
      </c>
      <c r="H36" s="10">
        <v>2.4802005012531327</v>
      </c>
      <c r="I36" s="11">
        <v>873.22</v>
      </c>
      <c r="J36" s="8">
        <v>0.18</v>
      </c>
      <c r="K36" s="8" t="s">
        <v>1824</v>
      </c>
      <c r="L36" s="11">
        <v>1775.9237589974937</v>
      </c>
      <c r="M36" s="8" t="str">
        <f>VLOOKUP(C36,'[2]Customer Detail'!$A$2:$H$501,4,FALSE)</f>
        <v>Male</v>
      </c>
      <c r="N36" s="8">
        <f>VLOOKUP(C36,'[2]Customer Detail'!$A$2:$H$501,3,FALSE)</f>
        <v>39</v>
      </c>
      <c r="O36" s="8" t="str">
        <f>VLOOKUP(C36,'[2]Customer Detail'!$A$2:$H$501,5,FALSE)</f>
        <v>West Victoriaborough</v>
      </c>
      <c r="P36" s="8" t="str">
        <f>VLOOKUP(C36,'[2]Customer Detail'!$A$1:$H$501,8,FALSE)</f>
        <v>Gold</v>
      </c>
      <c r="Q36" s="8" t="str">
        <f>VLOOKUP(G36,[2]Store_Dim!$A$1:$E$21,4,FALSE)</f>
        <v>Danielmouth</v>
      </c>
      <c r="R36" s="8" t="str">
        <f>VLOOKUP(G36,[2]Store_Dim!$A$2:$E$21,3,FALSE)</f>
        <v>North</v>
      </c>
    </row>
    <row r="37" spans="1:18" x14ac:dyDescent="0.3">
      <c r="A37" s="7" t="s">
        <v>1861</v>
      </c>
      <c r="B37" s="48">
        <v>45878</v>
      </c>
      <c r="C37" s="8" t="s">
        <v>708</v>
      </c>
      <c r="D37" s="8" t="s">
        <v>1580</v>
      </c>
      <c r="E37" s="7" t="str">
        <f>VLOOKUP(D37,[2]Product_Dim!$A$2:$G$101,2,FALSE)</f>
        <v>Beard Grooming Kit</v>
      </c>
      <c r="F37" s="9">
        <f>VLOOKUP(D37,[2]Product_Dim!$A$2:$G$101,6,FALSE)</f>
        <v>337.42</v>
      </c>
      <c r="G37" s="8" t="s">
        <v>1766</v>
      </c>
      <c r="H37" s="10">
        <v>4</v>
      </c>
      <c r="I37" s="11">
        <v>109.36</v>
      </c>
      <c r="J37" s="8">
        <v>0.19</v>
      </c>
      <c r="K37" s="8" t="s">
        <v>1829</v>
      </c>
      <c r="L37" s="11">
        <v>354.32639999999998</v>
      </c>
      <c r="M37" s="8" t="str">
        <f>VLOOKUP(C37,'[2]Customer Detail'!$A$2:$H$501,4,FALSE)</f>
        <v>Male</v>
      </c>
      <c r="N37" s="8">
        <f>VLOOKUP(C37,'[2]Customer Detail'!$A$2:$H$501,3,FALSE)</f>
        <v>46</v>
      </c>
      <c r="O37" s="8" t="str">
        <f>VLOOKUP(C37,'[2]Customer Detail'!$A$2:$H$501,5,FALSE)</f>
        <v>Edwardland</v>
      </c>
      <c r="P37" s="8" t="str">
        <f>VLOOKUP(C37,'[2]Customer Detail'!$A$1:$H$501,8,FALSE)</f>
        <v>Platinum</v>
      </c>
      <c r="Q37" s="8" t="str">
        <f>VLOOKUP(G37,[2]Store_Dim!$A$1:$E$21,4,FALSE)</f>
        <v>Hoodberg</v>
      </c>
      <c r="R37" s="8" t="str">
        <f>VLOOKUP(G37,[2]Store_Dim!$A$2:$E$21,3,FALSE)</f>
        <v>North</v>
      </c>
    </row>
    <row r="38" spans="1:18" x14ac:dyDescent="0.3">
      <c r="A38" s="7" t="s">
        <v>1862</v>
      </c>
      <c r="B38" s="48">
        <v>45635</v>
      </c>
      <c r="C38" s="8" t="s">
        <v>310</v>
      </c>
      <c r="D38" s="8" t="s">
        <v>1555</v>
      </c>
      <c r="E38" s="7" t="str">
        <f>VLOOKUP(D38,[2]Product_Dim!$A$2:$G$101,2,FALSE)</f>
        <v>Men's Leather Belt</v>
      </c>
      <c r="F38" s="9">
        <f>VLOOKUP(D38,[2]Product_Dim!$A$2:$G$101,6,FALSE)</f>
        <v>261</v>
      </c>
      <c r="G38" s="8" t="s">
        <v>1779</v>
      </c>
      <c r="H38" s="10">
        <v>3</v>
      </c>
      <c r="I38" s="11">
        <v>559.52</v>
      </c>
      <c r="J38" s="8">
        <v>0.16</v>
      </c>
      <c r="K38" s="8" t="s">
        <v>1826</v>
      </c>
      <c r="L38" s="11">
        <v>1409.9903999999999</v>
      </c>
      <c r="M38" s="8" t="str">
        <f>VLOOKUP(C38,'[2]Customer Detail'!$A$2:$H$501,4,FALSE)</f>
        <v>Female</v>
      </c>
      <c r="N38" s="8">
        <f>VLOOKUP(C38,'[2]Customer Detail'!$A$2:$H$501,3,FALSE)</f>
        <v>19</v>
      </c>
      <c r="O38" s="8" t="str">
        <f>VLOOKUP(C38,'[2]Customer Detail'!$A$2:$H$501,5,FALSE)</f>
        <v>Austinfurt</v>
      </c>
      <c r="P38" s="8" t="str">
        <f>VLOOKUP(C38,'[2]Customer Detail'!$A$1:$H$501,8,FALSE)</f>
        <v>Gold</v>
      </c>
      <c r="Q38" s="8" t="str">
        <f>VLOOKUP(G38,[2]Store_Dim!$A$1:$E$21,4,FALSE)</f>
        <v>Williamsfurt</v>
      </c>
      <c r="R38" s="8" t="str">
        <f>VLOOKUP(G38,[2]Store_Dim!$A$2:$E$21,3,FALSE)</f>
        <v>South</v>
      </c>
    </row>
    <row r="39" spans="1:18" x14ac:dyDescent="0.3">
      <c r="A39" s="7" t="s">
        <v>1863</v>
      </c>
      <c r="B39" s="48">
        <v>45329</v>
      </c>
      <c r="C39" s="8" t="s">
        <v>1513</v>
      </c>
      <c r="D39" s="8" t="s">
        <v>1568</v>
      </c>
      <c r="E39" s="7" t="str">
        <f>VLOOKUP(D39,[2]Product_Dim!$A$2:$G$101,2,FALSE)</f>
        <v>Ceramic Kitchen Bowl Set</v>
      </c>
      <c r="F39" s="9">
        <f>VLOOKUP(D39,[2]Product_Dim!$A$2:$G$101,6,FALSE)</f>
        <v>298.86</v>
      </c>
      <c r="G39" s="8" t="s">
        <v>1807</v>
      </c>
      <c r="H39" s="10">
        <v>3</v>
      </c>
      <c r="I39" s="11">
        <v>121.76</v>
      </c>
      <c r="J39" s="8">
        <v>0.27</v>
      </c>
      <c r="K39" s="8" t="s">
        <v>1826</v>
      </c>
      <c r="L39" s="11">
        <v>266.65440000000001</v>
      </c>
      <c r="M39" s="8" t="str">
        <f>VLOOKUP(C39,'[2]Customer Detail'!$A$2:$H$501,4,FALSE)</f>
        <v>Female</v>
      </c>
      <c r="N39" s="8">
        <f>VLOOKUP(C39,'[2]Customer Detail'!$A$2:$H$501,3,FALSE)</f>
        <v>59</v>
      </c>
      <c r="O39" s="8" t="str">
        <f>VLOOKUP(C39,'[2]Customer Detail'!$A$2:$H$501,5,FALSE)</f>
        <v>Port Carol</v>
      </c>
      <c r="P39" s="8" t="str">
        <f>VLOOKUP(C39,'[2]Customer Detail'!$A$1:$H$501,8,FALSE)</f>
        <v>Platinum</v>
      </c>
      <c r="Q39" s="8" t="str">
        <f>VLOOKUP(G39,[2]Store_Dim!$A$1:$E$21,4,FALSE)</f>
        <v>Bensonhaven</v>
      </c>
      <c r="R39" s="8" t="str">
        <f>VLOOKUP(G39,[2]Store_Dim!$A$2:$E$21,3,FALSE)</f>
        <v>North</v>
      </c>
    </row>
    <row r="40" spans="1:18" x14ac:dyDescent="0.3">
      <c r="A40" s="7" t="s">
        <v>1864</v>
      </c>
      <c r="B40" s="48">
        <v>45378</v>
      </c>
      <c r="C40" s="8" t="s">
        <v>622</v>
      </c>
      <c r="D40" s="8" t="s">
        <v>1614</v>
      </c>
      <c r="E40" s="7" t="str">
        <f>VLOOKUP(D40,[2]Product_Dim!$A$2:$G$101,2,FALSE)</f>
        <v>Modern Wall Clock</v>
      </c>
      <c r="F40" s="9">
        <f>VLOOKUP(D40,[2]Product_Dim!$A$2:$G$101,6,FALSE)</f>
        <v>179.77</v>
      </c>
      <c r="G40" s="8" t="s">
        <v>1797</v>
      </c>
      <c r="H40" s="10">
        <v>4</v>
      </c>
      <c r="I40" s="11">
        <v>735.32</v>
      </c>
      <c r="J40" s="8">
        <v>0.06</v>
      </c>
      <c r="K40" s="8" t="s">
        <v>1829</v>
      </c>
      <c r="L40" s="11">
        <v>2764.8032000000003</v>
      </c>
      <c r="M40" s="8" t="str">
        <f>VLOOKUP(C40,'[2]Customer Detail'!$A$2:$H$501,4,FALSE)</f>
        <v>Male</v>
      </c>
      <c r="N40" s="8">
        <f>VLOOKUP(C40,'[2]Customer Detail'!$A$2:$H$501,3,FALSE)</f>
        <v>29</v>
      </c>
      <c r="O40" s="8" t="str">
        <f>VLOOKUP(C40,'[2]Customer Detail'!$A$2:$H$501,5,FALSE)</f>
        <v>Lake Howardberg</v>
      </c>
      <c r="P40" s="8" t="str">
        <f>VLOOKUP(C40,'[2]Customer Detail'!$A$1:$H$501,8,FALSE)</f>
        <v>Gold</v>
      </c>
      <c r="Q40" s="8" t="str">
        <f>VLOOKUP(G40,[2]Store_Dim!$A$1:$E$21,4,FALSE)</f>
        <v>Johnsonville</v>
      </c>
      <c r="R40" s="8" t="str">
        <f>VLOOKUP(G40,[2]Store_Dim!$A$2:$E$21,3,FALSE)</f>
        <v>East</v>
      </c>
    </row>
    <row r="41" spans="1:18" x14ac:dyDescent="0.3">
      <c r="A41" s="7" t="s">
        <v>1865</v>
      </c>
      <c r="B41" s="48">
        <v>45264</v>
      </c>
      <c r="C41" s="8" t="s">
        <v>1337</v>
      </c>
      <c r="D41" s="8" t="s">
        <v>1736</v>
      </c>
      <c r="E41" s="7" t="str">
        <f>VLOOKUP(D41,[2]Product_Dim!$A$2:$G$101,2,FALSE)</f>
        <v>Vitamin E Body Lotion</v>
      </c>
      <c r="F41" s="9">
        <f>VLOOKUP(D41,[2]Product_Dim!$A$2:$G$101,6,FALSE)</f>
        <v>358.47</v>
      </c>
      <c r="G41" s="8" t="s">
        <v>1766</v>
      </c>
      <c r="H41" s="10">
        <v>2</v>
      </c>
      <c r="I41" s="11">
        <v>600.73</v>
      </c>
      <c r="J41" s="8">
        <v>0.08</v>
      </c>
      <c r="K41" s="8" t="s">
        <v>1824</v>
      </c>
      <c r="L41" s="11">
        <v>1105.3432</v>
      </c>
      <c r="M41" s="8" t="str">
        <f>VLOOKUP(C41,'[2]Customer Detail'!$A$2:$H$501,4,FALSE)</f>
        <v>Male</v>
      </c>
      <c r="N41" s="8">
        <f>VLOOKUP(C41,'[2]Customer Detail'!$A$2:$H$501,3,FALSE)</f>
        <v>27</v>
      </c>
      <c r="O41" s="8" t="str">
        <f>VLOOKUP(C41,'[2]Customer Detail'!$A$2:$H$501,5,FALSE)</f>
        <v>South Andrewport</v>
      </c>
      <c r="P41" s="8" t="str">
        <f>VLOOKUP(C41,'[2]Customer Detail'!$A$1:$H$501,8,FALSE)</f>
        <v>Platinum</v>
      </c>
      <c r="Q41" s="8" t="str">
        <f>VLOOKUP(G41,[2]Store_Dim!$A$1:$E$21,4,FALSE)</f>
        <v>Hoodberg</v>
      </c>
      <c r="R41" s="8" t="str">
        <f>VLOOKUP(G41,[2]Store_Dim!$A$2:$E$21,3,FALSE)</f>
        <v>North</v>
      </c>
    </row>
    <row r="42" spans="1:18" x14ac:dyDescent="0.3">
      <c r="A42" s="7" t="s">
        <v>1866</v>
      </c>
      <c r="B42" s="48">
        <v>45486</v>
      </c>
      <c r="C42" s="8" t="s">
        <v>264</v>
      </c>
      <c r="D42" s="8" t="s">
        <v>1600</v>
      </c>
      <c r="E42" s="7" t="str">
        <f>VLOOKUP(D42,[2]Product_Dim!$A$2:$G$101,2,FALSE)</f>
        <v>Wireless Bluetooth Speaker</v>
      </c>
      <c r="F42" s="9">
        <f>VLOOKUP(D42,[2]Product_Dim!$A$2:$G$101,6,FALSE)</f>
        <v>322.41000000000003</v>
      </c>
      <c r="G42" s="8" t="s">
        <v>1813</v>
      </c>
      <c r="H42" s="10">
        <v>2</v>
      </c>
      <c r="I42" s="11">
        <v>873.86</v>
      </c>
      <c r="J42" s="8">
        <v>7.0000000000000007E-2</v>
      </c>
      <c r="K42" s="8" t="s">
        <v>1829</v>
      </c>
      <c r="L42" s="11">
        <v>1625.3796</v>
      </c>
      <c r="M42" s="8" t="str">
        <f>VLOOKUP(C42,'[2]Customer Detail'!$A$2:$H$501,4,FALSE)</f>
        <v>Female</v>
      </c>
      <c r="N42" s="8">
        <f>VLOOKUP(C42,'[2]Customer Detail'!$A$2:$H$501,3,FALSE)</f>
        <v>39</v>
      </c>
      <c r="O42" s="8" t="str">
        <f>VLOOKUP(C42,'[2]Customer Detail'!$A$2:$H$501,5,FALSE)</f>
        <v>Olsonhaven</v>
      </c>
      <c r="P42" s="8" t="str">
        <f>VLOOKUP(C42,'[2]Customer Detail'!$A$1:$H$501,8,FALSE)</f>
        <v>Gold</v>
      </c>
      <c r="Q42" s="8" t="str">
        <f>VLOOKUP(G42,[2]Store_Dim!$A$1:$E$21,4,FALSE)</f>
        <v>Vasquezborough</v>
      </c>
      <c r="R42" s="8" t="str">
        <f>VLOOKUP(G42,[2]Store_Dim!$A$2:$E$21,3,FALSE)</f>
        <v>East</v>
      </c>
    </row>
    <row r="43" spans="1:18" x14ac:dyDescent="0.3">
      <c r="A43" s="7" t="s">
        <v>1867</v>
      </c>
      <c r="B43" s="48">
        <v>45241</v>
      </c>
      <c r="C43" s="8" t="s">
        <v>954</v>
      </c>
      <c r="D43" s="8" t="s">
        <v>1594</v>
      </c>
      <c r="E43" s="7" t="str">
        <f>VLOOKUP(D43,[2]Product_Dim!$A$2:$G$101,2,FALSE)</f>
        <v>Men's Formal Shirt</v>
      </c>
      <c r="F43" s="9">
        <f>VLOOKUP(D43,[2]Product_Dim!$A$2:$G$101,6,FALSE)</f>
        <v>254.04361702127662</v>
      </c>
      <c r="G43" s="8" t="s">
        <v>1782</v>
      </c>
      <c r="H43" s="10">
        <v>3</v>
      </c>
      <c r="I43" s="11">
        <v>342.47</v>
      </c>
      <c r="J43" s="8">
        <v>0.08</v>
      </c>
      <c r="K43" s="8" t="s">
        <v>1826</v>
      </c>
      <c r="L43" s="11">
        <v>945.21720000000005</v>
      </c>
      <c r="M43" s="8" t="str">
        <f>VLOOKUP(C43,'[2]Customer Detail'!$A$2:$H$501,4,FALSE)</f>
        <v>Male</v>
      </c>
      <c r="N43" s="8">
        <f>VLOOKUP(C43,'[2]Customer Detail'!$A$2:$H$501,3,FALSE)</f>
        <v>36</v>
      </c>
      <c r="O43" s="8" t="str">
        <f>VLOOKUP(C43,'[2]Customer Detail'!$A$2:$H$501,5,FALSE)</f>
        <v>Lake Charlotte</v>
      </c>
      <c r="P43" s="8" t="str">
        <f>VLOOKUP(C43,'[2]Customer Detail'!$A$1:$H$501,8,FALSE)</f>
        <v>Gold</v>
      </c>
      <c r="Q43" s="8" t="str">
        <f>VLOOKUP(G43,[2]Store_Dim!$A$1:$E$21,4,FALSE)</f>
        <v>Thompsonborough</v>
      </c>
      <c r="R43" s="8" t="str">
        <f>VLOOKUP(G43,[2]Store_Dim!$A$2:$E$21,3,FALSE)</f>
        <v>West</v>
      </c>
    </row>
    <row r="44" spans="1:18" x14ac:dyDescent="0.3">
      <c r="A44" s="7" t="s">
        <v>1868</v>
      </c>
      <c r="B44" s="48">
        <v>45649</v>
      </c>
      <c r="C44" s="8" t="s">
        <v>1053</v>
      </c>
      <c r="D44" s="8" t="s">
        <v>1606</v>
      </c>
      <c r="E44" s="7" t="str">
        <f>VLOOKUP(D44,[2]Product_Dim!$A$2:$G$101,2,FALSE)</f>
        <v>Fabric Sofa Throw Blanket</v>
      </c>
      <c r="F44" s="9">
        <f>VLOOKUP(D44,[2]Product_Dim!$A$2:$G$101,6,FALSE)</f>
        <v>218.48</v>
      </c>
      <c r="G44" s="8" t="s">
        <v>1786</v>
      </c>
      <c r="H44" s="10">
        <v>2</v>
      </c>
      <c r="I44" s="11">
        <v>915.15</v>
      </c>
      <c r="J44" s="8">
        <v>0.16</v>
      </c>
      <c r="K44" s="8" t="s">
        <v>1826</v>
      </c>
      <c r="L44" s="11">
        <v>1537.452</v>
      </c>
      <c r="M44" s="8" t="str">
        <f>VLOOKUP(C44,'[2]Customer Detail'!$A$2:$H$501,4,FALSE)</f>
        <v>Male</v>
      </c>
      <c r="N44" s="8">
        <f>VLOOKUP(C44,'[2]Customer Detail'!$A$2:$H$501,3,FALSE)</f>
        <v>37</v>
      </c>
      <c r="O44" s="8" t="str">
        <f>VLOOKUP(C44,'[2]Customer Detail'!$A$2:$H$501,5,FALSE)</f>
        <v>West Brendamouth</v>
      </c>
      <c r="P44" s="8" t="str">
        <f>VLOOKUP(C44,'[2]Customer Detail'!$A$1:$H$501,8,FALSE)</f>
        <v>Platinum</v>
      </c>
      <c r="Q44" s="8" t="str">
        <f>VLOOKUP(G44,[2]Store_Dim!$A$1:$E$21,4,FALSE)</f>
        <v>East Johnstad</v>
      </c>
      <c r="R44" s="8" t="str">
        <f>VLOOKUP(G44,[2]Store_Dim!$A$2:$E$21,3,FALSE)</f>
        <v>South</v>
      </c>
    </row>
    <row r="45" spans="1:18" x14ac:dyDescent="0.3">
      <c r="A45" s="7" t="s">
        <v>1869</v>
      </c>
      <c r="B45" s="48">
        <v>45677</v>
      </c>
      <c r="C45" s="8" t="s">
        <v>304</v>
      </c>
      <c r="D45" s="8" t="s">
        <v>1614</v>
      </c>
      <c r="E45" s="7" t="str">
        <f>VLOOKUP(D45,[2]Product_Dim!$A$2:$G$101,2,FALSE)</f>
        <v>Modern Wall Clock</v>
      </c>
      <c r="F45" s="9">
        <f>VLOOKUP(D45,[2]Product_Dim!$A$2:$G$101,6,FALSE)</f>
        <v>179.77</v>
      </c>
      <c r="G45" s="8" t="s">
        <v>1807</v>
      </c>
      <c r="H45" s="10">
        <v>2.4802005012531327</v>
      </c>
      <c r="I45" s="11">
        <v>863.11</v>
      </c>
      <c r="J45" s="8">
        <v>0.28000000000000003</v>
      </c>
      <c r="K45" s="8" t="s">
        <v>1826</v>
      </c>
      <c r="L45" s="11">
        <v>1541.2938153383459</v>
      </c>
      <c r="M45" s="8" t="str">
        <f>VLOOKUP(C45,'[2]Customer Detail'!$A$2:$H$501,4,FALSE)</f>
        <v>Female</v>
      </c>
      <c r="N45" s="8">
        <f>VLOOKUP(C45,'[2]Customer Detail'!$A$2:$H$501,3,FALSE)</f>
        <v>26</v>
      </c>
      <c r="O45" s="8" t="str">
        <f>VLOOKUP(C45,'[2]Customer Detail'!$A$2:$H$501,5,FALSE)</f>
        <v>Garyberg</v>
      </c>
      <c r="P45" s="8" t="str">
        <f>VLOOKUP(C45,'[2]Customer Detail'!$A$1:$H$501,8,FALSE)</f>
        <v>Platinum</v>
      </c>
      <c r="Q45" s="8" t="str">
        <f>VLOOKUP(G45,[2]Store_Dim!$A$1:$E$21,4,FALSE)</f>
        <v>Bensonhaven</v>
      </c>
      <c r="R45" s="8" t="str">
        <f>VLOOKUP(G45,[2]Store_Dim!$A$2:$E$21,3,FALSE)</f>
        <v>North</v>
      </c>
    </row>
    <row r="46" spans="1:18" x14ac:dyDescent="0.3">
      <c r="A46" s="7" t="s">
        <v>1870</v>
      </c>
      <c r="B46" s="48">
        <v>45538</v>
      </c>
      <c r="C46" s="8" t="s">
        <v>663</v>
      </c>
      <c r="D46" s="8" t="s">
        <v>1634</v>
      </c>
      <c r="E46" s="7" t="str">
        <f>VLOOKUP(D46,[2]Product_Dim!$A$2:$G$101,2,FALSE)</f>
        <v>USB External Hard Drive</v>
      </c>
      <c r="F46" s="9">
        <f>VLOOKUP(D46,[2]Product_Dim!$A$2:$G$101,6,FALSE)</f>
        <v>253.33</v>
      </c>
      <c r="G46" s="8" t="s">
        <v>1794</v>
      </c>
      <c r="H46" s="10">
        <v>2</v>
      </c>
      <c r="I46" s="11">
        <v>209.32</v>
      </c>
      <c r="J46" s="8">
        <v>0.23</v>
      </c>
      <c r="K46" s="8" t="s">
        <v>1829</v>
      </c>
      <c r="L46" s="11">
        <v>322.3528</v>
      </c>
      <c r="M46" s="8" t="str">
        <f>VLOOKUP(C46,'[2]Customer Detail'!$A$2:$H$501,4,FALSE)</f>
        <v>Male</v>
      </c>
      <c r="N46" s="8">
        <f>VLOOKUP(C46,'[2]Customer Detail'!$A$2:$H$501,3,FALSE)</f>
        <v>47</v>
      </c>
      <c r="O46" s="8" t="str">
        <f>VLOOKUP(C46,'[2]Customer Detail'!$A$2:$H$501,5,FALSE)</f>
        <v>Johnsonland</v>
      </c>
      <c r="P46" s="8" t="str">
        <f>VLOOKUP(C46,'[2]Customer Detail'!$A$1:$H$501,8,FALSE)</f>
        <v>Platinum</v>
      </c>
      <c r="Q46" s="8" t="str">
        <f>VLOOKUP(G46,[2]Store_Dim!$A$1:$E$21,4,FALSE)</f>
        <v>Sabrinatown</v>
      </c>
      <c r="R46" s="8" t="str">
        <f>VLOOKUP(G46,[2]Store_Dim!$A$2:$E$21,3,FALSE)</f>
        <v>North</v>
      </c>
    </row>
    <row r="47" spans="1:18" x14ac:dyDescent="0.3">
      <c r="A47" s="7" t="s">
        <v>1871</v>
      </c>
      <c r="B47" s="48">
        <v>45606</v>
      </c>
      <c r="C47" s="8" t="s">
        <v>1449</v>
      </c>
      <c r="D47" s="8" t="s">
        <v>1666</v>
      </c>
      <c r="E47" s="7" t="str">
        <f>VLOOKUP(D47,[2]Product_Dim!$A$2:$G$101,2,FALSE)</f>
        <v>Men's Hair Styling Gel</v>
      </c>
      <c r="F47" s="9">
        <f>VLOOKUP(D47,[2]Product_Dim!$A$2:$G$101,6,FALSE)</f>
        <v>17.309999999999999</v>
      </c>
      <c r="G47" s="8" t="s">
        <v>1782</v>
      </c>
      <c r="H47" s="10">
        <v>4</v>
      </c>
      <c r="I47" s="11">
        <v>288.60000000000002</v>
      </c>
      <c r="J47" s="8">
        <v>0.09</v>
      </c>
      <c r="K47" s="8" t="s">
        <v>1826</v>
      </c>
      <c r="L47" s="11">
        <v>1050.5040000000001</v>
      </c>
      <c r="M47" s="8" t="str">
        <f>VLOOKUP(C47,'[2]Customer Detail'!$A$2:$H$501,4,FALSE)</f>
        <v>Female</v>
      </c>
      <c r="N47" s="8">
        <f>VLOOKUP(C47,'[2]Customer Detail'!$A$2:$H$501,3,FALSE)</f>
        <v>21</v>
      </c>
      <c r="O47" s="8" t="str">
        <f>VLOOKUP(C47,'[2]Customer Detail'!$A$2:$H$501,5,FALSE)</f>
        <v>Kanebury</v>
      </c>
      <c r="P47" s="8" t="str">
        <f>VLOOKUP(C47,'[2]Customer Detail'!$A$1:$H$501,8,FALSE)</f>
        <v>Gold</v>
      </c>
      <c r="Q47" s="8" t="str">
        <f>VLOOKUP(G47,[2]Store_Dim!$A$1:$E$21,4,FALSE)</f>
        <v>Thompsonborough</v>
      </c>
      <c r="R47" s="8" t="str">
        <f>VLOOKUP(G47,[2]Store_Dim!$A$2:$E$21,3,FALSE)</f>
        <v>West</v>
      </c>
    </row>
    <row r="48" spans="1:18" x14ac:dyDescent="0.3">
      <c r="A48" s="7" t="s">
        <v>1872</v>
      </c>
      <c r="B48" s="48">
        <v>45570</v>
      </c>
      <c r="C48" s="8" t="s">
        <v>258</v>
      </c>
      <c r="D48" s="8" t="s">
        <v>1704</v>
      </c>
      <c r="E48" s="7" t="str">
        <f>VLOOKUP(D48,[2]Product_Dim!$A$2:$G$101,2,FALSE)</f>
        <v>Essential Oil Diffuser</v>
      </c>
      <c r="F48" s="9">
        <f>VLOOKUP(D48,[2]Product_Dim!$A$2:$G$101,6,FALSE)</f>
        <v>325.26</v>
      </c>
      <c r="G48" s="8" t="s">
        <v>1804</v>
      </c>
      <c r="H48" s="10">
        <v>1</v>
      </c>
      <c r="I48" s="11">
        <v>418.69</v>
      </c>
      <c r="J48" s="8">
        <v>0.06</v>
      </c>
      <c r="K48" s="8" t="s">
        <v>1826</v>
      </c>
      <c r="L48" s="11">
        <v>393.5686</v>
      </c>
      <c r="M48" s="8" t="str">
        <f>VLOOKUP(C48,'[2]Customer Detail'!$A$2:$H$501,4,FALSE)</f>
        <v>Female</v>
      </c>
      <c r="N48" s="8">
        <f>VLOOKUP(C48,'[2]Customer Detail'!$A$2:$H$501,3,FALSE)</f>
        <v>29</v>
      </c>
      <c r="O48" s="8" t="str">
        <f>VLOOKUP(C48,'[2]Customer Detail'!$A$2:$H$501,5,FALSE)</f>
        <v>Port Lisa</v>
      </c>
      <c r="P48" s="8" t="str">
        <f>VLOOKUP(C48,'[2]Customer Detail'!$A$1:$H$501,8,FALSE)</f>
        <v>Gold</v>
      </c>
      <c r="Q48" s="8" t="str">
        <f>VLOOKUP(G48,[2]Store_Dim!$A$1:$E$21,4,FALSE)</f>
        <v>New Jimmymouth</v>
      </c>
      <c r="R48" s="8" t="str">
        <f>VLOOKUP(G48,[2]Store_Dim!$A$2:$E$21,3,FALSE)</f>
        <v>West</v>
      </c>
    </row>
    <row r="49" spans="1:18" x14ac:dyDescent="0.3">
      <c r="A49" s="7" t="s">
        <v>1873</v>
      </c>
      <c r="B49" s="48">
        <v>45466</v>
      </c>
      <c r="C49" s="8" t="s">
        <v>44</v>
      </c>
      <c r="D49" s="8" t="s">
        <v>1608</v>
      </c>
      <c r="E49" s="7" t="str">
        <f>VLOOKUP(D49,[2]Product_Dim!$A$2:$G$101,2,FALSE)</f>
        <v>Stainless Steel Cutlery Set</v>
      </c>
      <c r="F49" s="9">
        <f>VLOOKUP(D49,[2]Product_Dim!$A$2:$G$101,6,FALSE)</f>
        <v>19.52</v>
      </c>
      <c r="G49" s="8" t="s">
        <v>1792</v>
      </c>
      <c r="H49" s="10">
        <v>1</v>
      </c>
      <c r="I49" s="11">
        <v>135.78</v>
      </c>
      <c r="J49" s="8">
        <v>0.14000000000000001</v>
      </c>
      <c r="K49" s="8" t="s">
        <v>1826</v>
      </c>
      <c r="L49" s="11">
        <v>116.77079999999999</v>
      </c>
      <c r="M49" s="8" t="str">
        <f>VLOOKUP(C49,'[2]Customer Detail'!$A$2:$H$501,4,FALSE)</f>
        <v>Female</v>
      </c>
      <c r="N49" s="8">
        <f>VLOOKUP(C49,'[2]Customer Detail'!$A$2:$H$501,3,FALSE)</f>
        <v>53</v>
      </c>
      <c r="O49" s="8" t="str">
        <f>VLOOKUP(C49,'[2]Customer Detail'!$A$2:$H$501,5,FALSE)</f>
        <v>Maynardton</v>
      </c>
      <c r="P49" s="8" t="str">
        <f>VLOOKUP(C49,'[2]Customer Detail'!$A$1:$H$501,8,FALSE)</f>
        <v>Gold</v>
      </c>
      <c r="Q49" s="8" t="str">
        <f>VLOOKUP(G49,[2]Store_Dim!$A$1:$E$21,4,FALSE)</f>
        <v>Lake Michael</v>
      </c>
      <c r="R49" s="8" t="str">
        <f>VLOOKUP(G49,[2]Store_Dim!$A$2:$E$21,3,FALSE)</f>
        <v>South</v>
      </c>
    </row>
    <row r="50" spans="1:18" x14ac:dyDescent="0.3">
      <c r="A50" s="7" t="s">
        <v>1874</v>
      </c>
      <c r="B50" s="48">
        <v>45218</v>
      </c>
      <c r="C50" s="8" t="s">
        <v>663</v>
      </c>
      <c r="D50" s="8" t="s">
        <v>1636</v>
      </c>
      <c r="E50" s="7" t="str">
        <f>VLOOKUP(D50,[2]Product_Dim!$A$2:$G$101,2,FALSE)</f>
        <v>Adjustable Jump Rope</v>
      </c>
      <c r="F50" s="9">
        <f>VLOOKUP(D50,[2]Product_Dim!$A$2:$G$101,6,FALSE)</f>
        <v>167.12</v>
      </c>
      <c r="G50" s="8" t="s">
        <v>1807</v>
      </c>
      <c r="H50" s="10">
        <v>1</v>
      </c>
      <c r="I50" s="11">
        <v>517.13</v>
      </c>
      <c r="J50" s="8">
        <v>0.28000000000000003</v>
      </c>
      <c r="K50" s="8" t="s">
        <v>1824</v>
      </c>
      <c r="L50" s="11">
        <v>372.33359999999999</v>
      </c>
      <c r="M50" s="8" t="str">
        <f>VLOOKUP(C50,'[2]Customer Detail'!$A$2:$H$501,4,FALSE)</f>
        <v>Male</v>
      </c>
      <c r="N50" s="8">
        <f>VLOOKUP(C50,'[2]Customer Detail'!$A$2:$H$501,3,FALSE)</f>
        <v>47</v>
      </c>
      <c r="O50" s="8" t="str">
        <f>VLOOKUP(C50,'[2]Customer Detail'!$A$2:$H$501,5,FALSE)</f>
        <v>Johnsonland</v>
      </c>
      <c r="P50" s="8" t="str">
        <f>VLOOKUP(C50,'[2]Customer Detail'!$A$1:$H$501,8,FALSE)</f>
        <v>Platinum</v>
      </c>
      <c r="Q50" s="8" t="str">
        <f>VLOOKUP(G50,[2]Store_Dim!$A$1:$E$21,4,FALSE)</f>
        <v>Bensonhaven</v>
      </c>
      <c r="R50" s="8" t="str">
        <f>VLOOKUP(G50,[2]Store_Dim!$A$2:$E$21,3,FALSE)</f>
        <v>North</v>
      </c>
    </row>
    <row r="51" spans="1:18" x14ac:dyDescent="0.3">
      <c r="A51" s="7" t="s">
        <v>1875</v>
      </c>
      <c r="B51" s="48">
        <v>45607</v>
      </c>
      <c r="C51" s="8" t="s">
        <v>1304</v>
      </c>
      <c r="D51" s="8" t="s">
        <v>1590</v>
      </c>
      <c r="E51" s="7" t="str">
        <f>VLOOKUP(D51,[2]Product_Dim!$A$2:$G$101,2,FALSE)</f>
        <v>Multi-Purpose Storage Box</v>
      </c>
      <c r="F51" s="9">
        <f>VLOOKUP(D51,[2]Product_Dim!$A$2:$G$101,6,FALSE)</f>
        <v>123.46</v>
      </c>
      <c r="G51" s="8" t="s">
        <v>1804</v>
      </c>
      <c r="H51" s="10">
        <v>2</v>
      </c>
      <c r="I51" s="11">
        <v>384.66</v>
      </c>
      <c r="J51" s="8">
        <v>0.08</v>
      </c>
      <c r="K51" s="8" t="s">
        <v>1829</v>
      </c>
      <c r="L51" s="11">
        <v>707.77440000000001</v>
      </c>
      <c r="M51" s="8" t="str">
        <f>VLOOKUP(C51,'[2]Customer Detail'!$A$2:$H$501,4,FALSE)</f>
        <v>Male</v>
      </c>
      <c r="N51" s="8">
        <f>VLOOKUP(C51,'[2]Customer Detail'!$A$2:$H$501,3,FALSE)</f>
        <v>60</v>
      </c>
      <c r="O51" s="8" t="str">
        <f>VLOOKUP(C51,'[2]Customer Detail'!$A$2:$H$501,5,FALSE)</f>
        <v>New Benjamin</v>
      </c>
      <c r="P51" s="8" t="str">
        <f>VLOOKUP(C51,'[2]Customer Detail'!$A$1:$H$501,8,FALSE)</f>
        <v>Bronze</v>
      </c>
      <c r="Q51" s="8" t="str">
        <f>VLOOKUP(G51,[2]Store_Dim!$A$1:$E$21,4,FALSE)</f>
        <v>New Jimmymouth</v>
      </c>
      <c r="R51" s="8" t="str">
        <f>VLOOKUP(G51,[2]Store_Dim!$A$2:$E$21,3,FALSE)</f>
        <v>West</v>
      </c>
    </row>
    <row r="52" spans="1:18" x14ac:dyDescent="0.3">
      <c r="A52" s="7" t="s">
        <v>1876</v>
      </c>
      <c r="B52" s="48">
        <v>45291</v>
      </c>
      <c r="C52" s="8" t="s">
        <v>258</v>
      </c>
      <c r="D52" s="8" t="s">
        <v>1652</v>
      </c>
      <c r="E52" s="7" t="str">
        <f>VLOOKUP(D52,[2]Product_Dim!$A$2:$G$101,2,FALSE)</f>
        <v>Rugby Ball</v>
      </c>
      <c r="F52" s="9">
        <f>VLOOKUP(D52,[2]Product_Dim!$A$2:$G$101,6,FALSE)</f>
        <v>212.26</v>
      </c>
      <c r="G52" s="8" t="s">
        <v>1786</v>
      </c>
      <c r="H52" s="10">
        <v>3</v>
      </c>
      <c r="I52" s="11">
        <v>83.7</v>
      </c>
      <c r="J52" s="8">
        <v>0.24</v>
      </c>
      <c r="K52" s="8" t="s">
        <v>1826</v>
      </c>
      <c r="L52" s="11">
        <v>190.83600000000001</v>
      </c>
      <c r="M52" s="8" t="str">
        <f>VLOOKUP(C52,'[2]Customer Detail'!$A$2:$H$501,4,FALSE)</f>
        <v>Female</v>
      </c>
      <c r="N52" s="8">
        <f>VLOOKUP(C52,'[2]Customer Detail'!$A$2:$H$501,3,FALSE)</f>
        <v>29</v>
      </c>
      <c r="O52" s="8" t="str">
        <f>VLOOKUP(C52,'[2]Customer Detail'!$A$2:$H$501,5,FALSE)</f>
        <v>Port Lisa</v>
      </c>
      <c r="P52" s="8" t="str">
        <f>VLOOKUP(C52,'[2]Customer Detail'!$A$1:$H$501,8,FALSE)</f>
        <v>Gold</v>
      </c>
      <c r="Q52" s="8" t="str">
        <f>VLOOKUP(G52,[2]Store_Dim!$A$1:$E$21,4,FALSE)</f>
        <v>East Johnstad</v>
      </c>
      <c r="R52" s="8" t="str">
        <f>VLOOKUP(G52,[2]Store_Dim!$A$2:$E$21,3,FALSE)</f>
        <v>South</v>
      </c>
    </row>
    <row r="53" spans="1:18" x14ac:dyDescent="0.3">
      <c r="A53" s="7" t="s">
        <v>1877</v>
      </c>
      <c r="B53" s="48">
        <v>45689</v>
      </c>
      <c r="C53" s="8" t="s">
        <v>481</v>
      </c>
      <c r="D53" s="8" t="s">
        <v>1686</v>
      </c>
      <c r="E53" s="7" t="str">
        <f>VLOOKUP(D53,[2]Product_Dim!$A$2:$G$101,2,FALSE)</f>
        <v>Men's Sports Shorts</v>
      </c>
      <c r="F53" s="9">
        <f>VLOOKUP(D53,[2]Product_Dim!$A$2:$G$101,6,FALSE)</f>
        <v>218.22</v>
      </c>
      <c r="G53" s="8" t="s">
        <v>1779</v>
      </c>
      <c r="H53" s="10">
        <v>3</v>
      </c>
      <c r="I53" s="11">
        <v>76.569999999999993</v>
      </c>
      <c r="J53" s="8">
        <v>0.26</v>
      </c>
      <c r="K53" s="8" t="s">
        <v>1824</v>
      </c>
      <c r="L53" s="11">
        <v>169.98539999999997</v>
      </c>
      <c r="M53" s="8" t="str">
        <f>VLOOKUP(C53,'[2]Customer Detail'!$A$2:$H$501,4,FALSE)</f>
        <v>Male</v>
      </c>
      <c r="N53" s="8">
        <f>VLOOKUP(C53,'[2]Customer Detail'!$A$2:$H$501,3,FALSE)</f>
        <v>37</v>
      </c>
      <c r="O53" s="8" t="str">
        <f>VLOOKUP(C53,'[2]Customer Detail'!$A$2:$H$501,5,FALSE)</f>
        <v>West Brandon</v>
      </c>
      <c r="P53" s="8" t="str">
        <f>VLOOKUP(C53,'[2]Customer Detail'!$A$1:$H$501,8,FALSE)</f>
        <v>Bronze</v>
      </c>
      <c r="Q53" s="8" t="str">
        <f>VLOOKUP(G53,[2]Store_Dim!$A$1:$E$21,4,FALSE)</f>
        <v>Williamsfurt</v>
      </c>
      <c r="R53" s="8" t="str">
        <f>VLOOKUP(G53,[2]Store_Dim!$A$2:$E$21,3,FALSE)</f>
        <v>South</v>
      </c>
    </row>
    <row r="54" spans="1:18" x14ac:dyDescent="0.3">
      <c r="A54" s="7" t="s">
        <v>1878</v>
      </c>
      <c r="B54" s="48">
        <v>45894</v>
      </c>
      <c r="C54" s="8" t="s">
        <v>499</v>
      </c>
      <c r="D54" s="8" t="s">
        <v>1726</v>
      </c>
      <c r="E54" s="7" t="str">
        <f>VLOOKUP(D54,[2]Product_Dim!$A$2:$G$101,2,FALSE)</f>
        <v>Face Foundation Kit</v>
      </c>
      <c r="F54" s="9">
        <f>VLOOKUP(D54,[2]Product_Dim!$A$2:$G$101,6,FALSE)</f>
        <v>183.04</v>
      </c>
      <c r="G54" s="8" t="s">
        <v>1776</v>
      </c>
      <c r="H54" s="10">
        <v>3</v>
      </c>
      <c r="I54" s="11">
        <v>513.98477215823721</v>
      </c>
      <c r="J54" s="9">
        <v>0.14808617234468943</v>
      </c>
      <c r="K54" s="8" t="s">
        <v>1824</v>
      </c>
      <c r="L54" s="11">
        <v>1313.6122038175995</v>
      </c>
      <c r="M54" s="8" t="str">
        <f>VLOOKUP(C54,'[2]Customer Detail'!$A$2:$H$501,4,FALSE)</f>
        <v>Female</v>
      </c>
      <c r="N54" s="8">
        <f>VLOOKUP(C54,'[2]Customer Detail'!$A$2:$H$501,3,FALSE)</f>
        <v>42</v>
      </c>
      <c r="O54" s="8" t="str">
        <f>VLOOKUP(C54,'[2]Customer Detail'!$A$2:$H$501,5,FALSE)</f>
        <v>New Brian</v>
      </c>
      <c r="P54" s="8" t="str">
        <f>VLOOKUP(C54,'[2]Customer Detail'!$A$1:$H$501,8,FALSE)</f>
        <v>Bronze</v>
      </c>
      <c r="Q54" s="8" t="str">
        <f>VLOOKUP(G54,[2]Store_Dim!$A$1:$E$21,4,FALSE)</f>
        <v>Port Josephberg</v>
      </c>
      <c r="R54" s="8" t="str">
        <f>VLOOKUP(G54,[2]Store_Dim!$A$2:$E$21,3,FALSE)</f>
        <v>East</v>
      </c>
    </row>
    <row r="55" spans="1:18" x14ac:dyDescent="0.3">
      <c r="A55" s="7" t="s">
        <v>1879</v>
      </c>
      <c r="B55" s="48">
        <v>45677</v>
      </c>
      <c r="C55" s="8" t="s">
        <v>1020</v>
      </c>
      <c r="D55" s="8" t="s">
        <v>1588</v>
      </c>
      <c r="E55" s="7" t="str">
        <f>VLOOKUP(D55,[2]Product_Dim!$A$2:$G$101,2,FALSE)</f>
        <v>Outdoor Sports Water Bottle</v>
      </c>
      <c r="F55" s="9">
        <f>VLOOKUP(D55,[2]Product_Dim!$A$2:$G$101,6,FALSE)</f>
        <v>131.51</v>
      </c>
      <c r="G55" s="8" t="s">
        <v>1782</v>
      </c>
      <c r="H55" s="10">
        <v>1</v>
      </c>
      <c r="I55" s="11">
        <v>900.35</v>
      </c>
      <c r="J55" s="8">
        <v>0.13</v>
      </c>
      <c r="K55" s="8" t="s">
        <v>1829</v>
      </c>
      <c r="L55" s="11">
        <v>783.30449999999996</v>
      </c>
      <c r="M55" s="8" t="str">
        <f>VLOOKUP(C55,'[2]Customer Detail'!$A$2:$H$501,4,FALSE)</f>
        <v>Male</v>
      </c>
      <c r="N55" s="8">
        <f>VLOOKUP(C55,'[2]Customer Detail'!$A$2:$H$501,3,FALSE)</f>
        <v>58</v>
      </c>
      <c r="O55" s="8" t="str">
        <f>VLOOKUP(C55,'[2]Customer Detail'!$A$2:$H$501,5,FALSE)</f>
        <v>South Zacharychester</v>
      </c>
      <c r="P55" s="8" t="str">
        <f>VLOOKUP(C55,'[2]Customer Detail'!$A$1:$H$501,8,FALSE)</f>
        <v>Bronze</v>
      </c>
      <c r="Q55" s="8" t="str">
        <f>VLOOKUP(G55,[2]Store_Dim!$A$1:$E$21,4,FALSE)</f>
        <v>Thompsonborough</v>
      </c>
      <c r="R55" s="8" t="str">
        <f>VLOOKUP(G55,[2]Store_Dim!$A$2:$E$21,3,FALSE)</f>
        <v>West</v>
      </c>
    </row>
    <row r="56" spans="1:18" x14ac:dyDescent="0.3">
      <c r="A56" s="7" t="s">
        <v>1880</v>
      </c>
      <c r="B56" s="48">
        <v>45706</v>
      </c>
      <c r="C56" s="8" t="s">
        <v>341</v>
      </c>
      <c r="D56" s="8" t="s">
        <v>1628</v>
      </c>
      <c r="E56" s="7" t="str">
        <f>VLOOKUP(D56,[2]Product_Dim!$A$2:$G$101,2,FALSE)</f>
        <v>Noise-Canceling Headphones</v>
      </c>
      <c r="F56" s="9">
        <f>VLOOKUP(D56,[2]Product_Dim!$A$2:$G$101,6,FALSE)</f>
        <v>38.520000000000003</v>
      </c>
      <c r="G56" s="8" t="s">
        <v>1789</v>
      </c>
      <c r="H56" s="10">
        <v>4</v>
      </c>
      <c r="I56" s="11">
        <v>428.09</v>
      </c>
      <c r="J56" s="8">
        <v>7.0000000000000007E-2</v>
      </c>
      <c r="K56" s="8" t="s">
        <v>1824</v>
      </c>
      <c r="L56" s="11">
        <v>1592.4947999999999</v>
      </c>
      <c r="M56" s="8" t="str">
        <f>VLOOKUP(C56,'[2]Customer Detail'!$A$2:$H$501,4,FALSE)</f>
        <v>Female</v>
      </c>
      <c r="N56" s="8">
        <f>VLOOKUP(C56,'[2]Customer Detail'!$A$2:$H$501,3,FALSE)</f>
        <v>62</v>
      </c>
      <c r="O56" s="8" t="str">
        <f>VLOOKUP(C56,'[2]Customer Detail'!$A$2:$H$501,5,FALSE)</f>
        <v>West Bobbyshire</v>
      </c>
      <c r="P56" s="8" t="str">
        <f>VLOOKUP(C56,'[2]Customer Detail'!$A$1:$H$501,8,FALSE)</f>
        <v>Platinum</v>
      </c>
      <c r="Q56" s="8" t="str">
        <f>VLOOKUP(G56,[2]Store_Dim!$A$1:$E$21,4,FALSE)</f>
        <v>East Davidville</v>
      </c>
      <c r="R56" s="8" t="str">
        <f>VLOOKUP(G56,[2]Store_Dim!$A$2:$E$21,3,FALSE)</f>
        <v>East</v>
      </c>
    </row>
    <row r="57" spans="1:18" x14ac:dyDescent="0.3">
      <c r="A57" s="7" t="s">
        <v>1881</v>
      </c>
      <c r="B57" s="48">
        <v>45589</v>
      </c>
      <c r="C57" s="8" t="s">
        <v>1292</v>
      </c>
      <c r="D57" s="8" t="s">
        <v>1646</v>
      </c>
      <c r="E57" s="7" t="str">
        <f>VLOOKUP(D57,[2]Product_Dim!$A$2:$G$101,2,FALSE)</f>
        <v>Men's Roll-On Perfume</v>
      </c>
      <c r="F57" s="9">
        <f>VLOOKUP(D57,[2]Product_Dim!$A$2:$G$101,6,FALSE)</f>
        <v>43.29</v>
      </c>
      <c r="G57" s="8" t="s">
        <v>1792</v>
      </c>
      <c r="H57" s="10">
        <v>2</v>
      </c>
      <c r="I57" s="11">
        <v>559.71</v>
      </c>
      <c r="J57" s="8">
        <v>0.3</v>
      </c>
      <c r="K57" s="8" t="s">
        <v>1829</v>
      </c>
      <c r="L57" s="11">
        <v>783.59400000000005</v>
      </c>
      <c r="M57" s="8" t="str">
        <f>VLOOKUP(C57,'[2]Customer Detail'!$A$2:$H$501,4,FALSE)</f>
        <v>Male</v>
      </c>
      <c r="N57" s="8">
        <f>VLOOKUP(C57,'[2]Customer Detail'!$A$2:$H$501,3,FALSE)</f>
        <v>46</v>
      </c>
      <c r="O57" s="8" t="str">
        <f>VLOOKUP(C57,'[2]Customer Detail'!$A$2:$H$501,5,FALSE)</f>
        <v>Marthaborough</v>
      </c>
      <c r="P57" s="8" t="str">
        <f>VLOOKUP(C57,'[2]Customer Detail'!$A$1:$H$501,8,FALSE)</f>
        <v>Platinum</v>
      </c>
      <c r="Q57" s="8" t="str">
        <f>VLOOKUP(G57,[2]Store_Dim!$A$1:$E$21,4,FALSE)</f>
        <v>Lake Michael</v>
      </c>
      <c r="R57" s="8" t="str">
        <f>VLOOKUP(G57,[2]Store_Dim!$A$2:$E$21,3,FALSE)</f>
        <v>South</v>
      </c>
    </row>
    <row r="58" spans="1:18" x14ac:dyDescent="0.3">
      <c r="A58" s="7" t="s">
        <v>1882</v>
      </c>
      <c r="B58" s="48">
        <v>45282</v>
      </c>
      <c r="C58" s="8" t="s">
        <v>292</v>
      </c>
      <c r="D58" s="8" t="s">
        <v>1616</v>
      </c>
      <c r="E58" s="7" t="str">
        <f>VLOOKUP(D58,[2]Product_Dim!$A$2:$G$101,2,FALSE)</f>
        <v>Gaming Mechanical Keyboard</v>
      </c>
      <c r="F58" s="9">
        <f>VLOOKUP(D58,[2]Product_Dim!$A$2:$G$101,6,FALSE)</f>
        <v>419.28</v>
      </c>
      <c r="G58" s="8" t="s">
        <v>1776</v>
      </c>
      <c r="H58" s="10">
        <v>2</v>
      </c>
      <c r="I58" s="11">
        <v>833.7</v>
      </c>
      <c r="J58" s="8">
        <v>0.06</v>
      </c>
      <c r="K58" s="8" t="s">
        <v>1826</v>
      </c>
      <c r="L58" s="11">
        <v>1567.356</v>
      </c>
      <c r="M58" s="8" t="str">
        <f>VLOOKUP(C58,'[2]Customer Detail'!$A$2:$H$501,4,FALSE)</f>
        <v>Female</v>
      </c>
      <c r="N58" s="8">
        <f>VLOOKUP(C58,'[2]Customer Detail'!$A$2:$H$501,3,FALSE)</f>
        <v>61</v>
      </c>
      <c r="O58" s="8" t="str">
        <f>VLOOKUP(C58,'[2]Customer Detail'!$A$2:$H$501,5,FALSE)</f>
        <v>New Sean</v>
      </c>
      <c r="P58" s="8" t="str">
        <f>VLOOKUP(C58,'[2]Customer Detail'!$A$1:$H$501,8,FALSE)</f>
        <v>Bronze</v>
      </c>
      <c r="Q58" s="8" t="str">
        <f>VLOOKUP(G58,[2]Store_Dim!$A$1:$E$21,4,FALSE)</f>
        <v>Port Josephberg</v>
      </c>
      <c r="R58" s="8" t="str">
        <f>VLOOKUP(G58,[2]Store_Dim!$A$2:$E$21,3,FALSE)</f>
        <v>East</v>
      </c>
    </row>
    <row r="59" spans="1:18" x14ac:dyDescent="0.3">
      <c r="A59" s="7" t="s">
        <v>1883</v>
      </c>
      <c r="B59" s="48">
        <v>45462</v>
      </c>
      <c r="C59" s="8" t="s">
        <v>1440</v>
      </c>
      <c r="D59" s="8" t="s">
        <v>1642</v>
      </c>
      <c r="E59" s="7" t="str">
        <f>VLOOKUP(D59,[2]Product_Dim!$A$2:$G$101,2,FALSE)</f>
        <v>Makeup Brush Set</v>
      </c>
      <c r="F59" s="9">
        <f>VLOOKUP(D59,[2]Product_Dim!$A$2:$G$101,6,FALSE)</f>
        <v>254.04361702127662</v>
      </c>
      <c r="G59" s="8" t="s">
        <v>1799</v>
      </c>
      <c r="H59" s="10">
        <v>2</v>
      </c>
      <c r="I59" s="11">
        <v>680.16</v>
      </c>
      <c r="J59" s="8">
        <v>0.28000000000000003</v>
      </c>
      <c r="K59" s="8" t="s">
        <v>1824</v>
      </c>
      <c r="L59" s="11">
        <v>979.43039999999996</v>
      </c>
      <c r="M59" s="8" t="str">
        <f>VLOOKUP(C59,'[2]Customer Detail'!$A$2:$H$501,4,FALSE)</f>
        <v>Female</v>
      </c>
      <c r="N59" s="8">
        <f>VLOOKUP(C59,'[2]Customer Detail'!$A$2:$H$501,3,FALSE)</f>
        <v>63</v>
      </c>
      <c r="O59" s="8" t="str">
        <f>VLOOKUP(C59,'[2]Customer Detail'!$A$2:$H$501,5,FALSE)</f>
        <v>Oneillfurt</v>
      </c>
      <c r="P59" s="8" t="str">
        <f>VLOOKUP(C59,'[2]Customer Detail'!$A$1:$H$501,8,FALSE)</f>
        <v>Gold</v>
      </c>
      <c r="Q59" s="8" t="str">
        <f>VLOOKUP(G59,[2]Store_Dim!$A$1:$E$21,4,FALSE)</f>
        <v>Christopherland</v>
      </c>
      <c r="R59" s="8" t="str">
        <f>VLOOKUP(G59,[2]Store_Dim!$A$2:$E$21,3,FALSE)</f>
        <v>South</v>
      </c>
    </row>
    <row r="60" spans="1:18" x14ac:dyDescent="0.3">
      <c r="A60" s="7" t="s">
        <v>1884</v>
      </c>
      <c r="B60" s="48">
        <v>45633</v>
      </c>
      <c r="C60" s="8" t="s">
        <v>1257</v>
      </c>
      <c r="D60" s="8" t="s">
        <v>1578</v>
      </c>
      <c r="E60" s="7" t="str">
        <f>VLOOKUP(D60,[2]Product_Dim!$A$2:$G$101,2,FALSE)</f>
        <v>4K Home Projector</v>
      </c>
      <c r="F60" s="9">
        <f>VLOOKUP(D60,[2]Product_Dim!$A$2:$G$101,6,FALSE)</f>
        <v>465.34</v>
      </c>
      <c r="G60" s="8" t="s">
        <v>1779</v>
      </c>
      <c r="H60" s="10">
        <v>4</v>
      </c>
      <c r="I60" s="11">
        <v>733.42</v>
      </c>
      <c r="J60" s="9">
        <v>0.14808617234468943</v>
      </c>
      <c r="K60" s="8" t="s">
        <v>1826</v>
      </c>
      <c r="L60" s="11">
        <v>2499.2425579158312</v>
      </c>
      <c r="M60" s="8" t="str">
        <f>VLOOKUP(C60,'[2]Customer Detail'!$A$2:$H$501,4,FALSE)</f>
        <v>Female</v>
      </c>
      <c r="N60" s="8">
        <f>VLOOKUP(C60,'[2]Customer Detail'!$A$2:$H$501,3,FALSE)</f>
        <v>22</v>
      </c>
      <c r="O60" s="8" t="str">
        <f>VLOOKUP(C60,'[2]Customer Detail'!$A$2:$H$501,5,FALSE)</f>
        <v>South Angela</v>
      </c>
      <c r="P60" s="8" t="str">
        <f>VLOOKUP(C60,'[2]Customer Detail'!$A$1:$H$501,8,FALSE)</f>
        <v>Silver</v>
      </c>
      <c r="Q60" s="8" t="str">
        <f>VLOOKUP(G60,[2]Store_Dim!$A$1:$E$21,4,FALSE)</f>
        <v>Williamsfurt</v>
      </c>
      <c r="R60" s="8" t="str">
        <f>VLOOKUP(G60,[2]Store_Dim!$A$2:$E$21,3,FALSE)</f>
        <v>South</v>
      </c>
    </row>
    <row r="61" spans="1:18" x14ac:dyDescent="0.3">
      <c r="A61" s="7" t="s">
        <v>1885</v>
      </c>
      <c r="B61" s="48">
        <v>45257</v>
      </c>
      <c r="C61" s="8" t="s">
        <v>1148</v>
      </c>
      <c r="D61" s="8" t="s">
        <v>1726</v>
      </c>
      <c r="E61" s="7" t="str">
        <f>VLOOKUP(D61,[2]Product_Dim!$A$2:$G$101,2,FALSE)</f>
        <v>Face Foundation Kit</v>
      </c>
      <c r="F61" s="9">
        <f>VLOOKUP(D61,[2]Product_Dim!$A$2:$G$101,6,FALSE)</f>
        <v>183.04</v>
      </c>
      <c r="G61" s="8" t="s">
        <v>1792</v>
      </c>
      <c r="H61" s="10">
        <v>1</v>
      </c>
      <c r="I61" s="11">
        <v>996.33</v>
      </c>
      <c r="J61" s="8">
        <v>0.23</v>
      </c>
      <c r="K61" s="8" t="s">
        <v>1826</v>
      </c>
      <c r="L61" s="11">
        <v>767.17409999999995</v>
      </c>
      <c r="M61" s="8" t="str">
        <f>VLOOKUP(C61,'[2]Customer Detail'!$A$2:$H$501,4,FALSE)</f>
        <v>Male</v>
      </c>
      <c r="N61" s="8">
        <f>VLOOKUP(C61,'[2]Customer Detail'!$A$2:$H$501,3,FALSE)</f>
        <v>51</v>
      </c>
      <c r="O61" s="8" t="str">
        <f>VLOOKUP(C61,'[2]Customer Detail'!$A$2:$H$501,5,FALSE)</f>
        <v>Kaufmanfurt</v>
      </c>
      <c r="P61" s="8" t="str">
        <f>VLOOKUP(C61,'[2]Customer Detail'!$A$1:$H$501,8,FALSE)</f>
        <v>Bronze</v>
      </c>
      <c r="Q61" s="8" t="str">
        <f>VLOOKUP(G61,[2]Store_Dim!$A$1:$E$21,4,FALSE)</f>
        <v>Lake Michael</v>
      </c>
      <c r="R61" s="8" t="str">
        <f>VLOOKUP(G61,[2]Store_Dim!$A$2:$E$21,3,FALSE)</f>
        <v>South</v>
      </c>
    </row>
    <row r="62" spans="1:18" x14ac:dyDescent="0.3">
      <c r="A62" s="7" t="s">
        <v>1886</v>
      </c>
      <c r="B62" s="48">
        <v>45854</v>
      </c>
      <c r="C62" s="8" t="s">
        <v>1269</v>
      </c>
      <c r="D62" s="8" t="s">
        <v>1610</v>
      </c>
      <c r="E62" s="7" t="str">
        <f>VLOOKUP(D62,[2]Product_Dim!$A$2:$G$101,2,FALSE)</f>
        <v>Basketball</v>
      </c>
      <c r="F62" s="9">
        <f>VLOOKUP(D62,[2]Product_Dim!$A$2:$G$101,6,FALSE)</f>
        <v>204.39</v>
      </c>
      <c r="G62" s="8" t="s">
        <v>1789</v>
      </c>
      <c r="H62" s="10">
        <v>1</v>
      </c>
      <c r="I62" s="11">
        <v>198.83</v>
      </c>
      <c r="J62" s="8">
        <v>0.09</v>
      </c>
      <c r="K62" s="8" t="s">
        <v>1829</v>
      </c>
      <c r="L62" s="11">
        <v>180.93530000000001</v>
      </c>
      <c r="M62" s="8" t="str">
        <f>VLOOKUP(C62,'[2]Customer Detail'!$A$2:$H$501,4,FALSE)</f>
        <v>Male</v>
      </c>
      <c r="N62" s="8">
        <f>VLOOKUP(C62,'[2]Customer Detail'!$A$2:$H$501,3,FALSE)</f>
        <v>36</v>
      </c>
      <c r="O62" s="8" t="str">
        <f>VLOOKUP(C62,'[2]Customer Detail'!$A$2:$H$501,5,FALSE)</f>
        <v>Port Joshuaville</v>
      </c>
      <c r="P62" s="8" t="str">
        <f>VLOOKUP(C62,'[2]Customer Detail'!$A$1:$H$501,8,FALSE)</f>
        <v>Gold</v>
      </c>
      <c r="Q62" s="8" t="str">
        <f>VLOOKUP(G62,[2]Store_Dim!$A$1:$E$21,4,FALSE)</f>
        <v>East Davidville</v>
      </c>
      <c r="R62" s="8" t="str">
        <f>VLOOKUP(G62,[2]Store_Dim!$A$2:$E$21,3,FALSE)</f>
        <v>East</v>
      </c>
    </row>
    <row r="63" spans="1:18" x14ac:dyDescent="0.3">
      <c r="A63" s="7" t="s">
        <v>1887</v>
      </c>
      <c r="B63" s="48">
        <v>45716</v>
      </c>
      <c r="C63" s="8" t="s">
        <v>767</v>
      </c>
      <c r="D63" s="8" t="s">
        <v>1586</v>
      </c>
      <c r="E63" s="7" t="str">
        <f>VLOOKUP(D63,[2]Product_Dim!$A$2:$G$101,2,FALSE)</f>
        <v>Knee Support Brace</v>
      </c>
      <c r="F63" s="9">
        <f>VLOOKUP(D63,[2]Product_Dim!$A$2:$G$101,6,FALSE)</f>
        <v>21.34</v>
      </c>
      <c r="G63" s="8" t="s">
        <v>1779</v>
      </c>
      <c r="H63" s="10">
        <v>1</v>
      </c>
      <c r="I63" s="11">
        <v>374.92</v>
      </c>
      <c r="J63" s="8">
        <v>0.18</v>
      </c>
      <c r="K63" s="8" t="s">
        <v>1826</v>
      </c>
      <c r="L63" s="11">
        <v>307.43439999999998</v>
      </c>
      <c r="M63" s="8" t="str">
        <f>VLOOKUP(C63,'[2]Customer Detail'!$A$2:$H$501,4,FALSE)</f>
        <v>Female</v>
      </c>
      <c r="N63" s="8">
        <f>VLOOKUP(C63,'[2]Customer Detail'!$A$2:$H$501,3,FALSE)</f>
        <v>58</v>
      </c>
      <c r="O63" s="8" t="str">
        <f>VLOOKUP(C63,'[2]Customer Detail'!$A$2:$H$501,5,FALSE)</f>
        <v>Zamoraborough</v>
      </c>
      <c r="P63" s="8" t="str">
        <f>VLOOKUP(C63,'[2]Customer Detail'!$A$1:$H$501,8,FALSE)</f>
        <v>Platinum</v>
      </c>
      <c r="Q63" s="8" t="str">
        <f>VLOOKUP(G63,[2]Store_Dim!$A$1:$E$21,4,FALSE)</f>
        <v>Williamsfurt</v>
      </c>
      <c r="R63" s="8" t="str">
        <f>VLOOKUP(G63,[2]Store_Dim!$A$2:$E$21,3,FALSE)</f>
        <v>South</v>
      </c>
    </row>
    <row r="64" spans="1:18" x14ac:dyDescent="0.3">
      <c r="A64" s="7" t="s">
        <v>1888</v>
      </c>
      <c r="B64" s="48">
        <v>45515</v>
      </c>
      <c r="C64" s="8" t="s">
        <v>1431</v>
      </c>
      <c r="D64" s="8" t="s">
        <v>1734</v>
      </c>
      <c r="E64" s="7" t="str">
        <f>VLOOKUP(D64,[2]Product_Dim!$A$2:$G$101,2,FALSE)</f>
        <v>USB-C Laptop Charger</v>
      </c>
      <c r="F64" s="9">
        <f>VLOOKUP(D64,[2]Product_Dim!$A$2:$G$101,6,FALSE)</f>
        <v>377.52</v>
      </c>
      <c r="G64" s="8" t="s">
        <v>1804</v>
      </c>
      <c r="H64" s="10">
        <v>1</v>
      </c>
      <c r="I64" s="11">
        <v>468.94</v>
      </c>
      <c r="J64" s="8">
        <v>0.12</v>
      </c>
      <c r="K64" s="8" t="s">
        <v>1824</v>
      </c>
      <c r="L64" s="11">
        <v>412.66719999999998</v>
      </c>
      <c r="M64" s="8" t="str">
        <f>VLOOKUP(C64,'[2]Customer Detail'!$A$2:$H$501,4,FALSE)</f>
        <v>Female</v>
      </c>
      <c r="N64" s="8">
        <f>VLOOKUP(C64,'[2]Customer Detail'!$A$2:$H$501,3,FALSE)</f>
        <v>45</v>
      </c>
      <c r="O64" s="8" t="str">
        <f>VLOOKUP(C64,'[2]Customer Detail'!$A$2:$H$501,5,FALSE)</f>
        <v>Grayland</v>
      </c>
      <c r="P64" s="8" t="str">
        <f>VLOOKUP(C64,'[2]Customer Detail'!$A$1:$H$501,8,FALSE)</f>
        <v>Platinum</v>
      </c>
      <c r="Q64" s="8" t="str">
        <f>VLOOKUP(G64,[2]Store_Dim!$A$1:$E$21,4,FALSE)</f>
        <v>New Jimmymouth</v>
      </c>
      <c r="R64" s="8" t="str">
        <f>VLOOKUP(G64,[2]Store_Dim!$A$2:$E$21,3,FALSE)</f>
        <v>West</v>
      </c>
    </row>
    <row r="65" spans="1:18" x14ac:dyDescent="0.3">
      <c r="A65" s="7" t="s">
        <v>1889</v>
      </c>
      <c r="B65" s="48">
        <v>45927</v>
      </c>
      <c r="C65" s="8" t="s">
        <v>435</v>
      </c>
      <c r="D65" s="8" t="s">
        <v>1726</v>
      </c>
      <c r="E65" s="7" t="str">
        <f>VLOOKUP(D65,[2]Product_Dim!$A$2:$G$101,2,FALSE)</f>
        <v>Face Foundation Kit</v>
      </c>
      <c r="F65" s="9">
        <f>VLOOKUP(D65,[2]Product_Dim!$A$2:$G$101,6,FALSE)</f>
        <v>183.04</v>
      </c>
      <c r="G65" s="8" t="s">
        <v>1794</v>
      </c>
      <c r="H65" s="10">
        <v>2</v>
      </c>
      <c r="I65" s="11">
        <v>121.37</v>
      </c>
      <c r="J65" s="8">
        <v>0.05</v>
      </c>
      <c r="K65" s="8" t="s">
        <v>1824</v>
      </c>
      <c r="L65" s="11">
        <v>230.60300000000001</v>
      </c>
      <c r="M65" s="8" t="str">
        <f>VLOOKUP(C65,'[2]Customer Detail'!$A$2:$H$501,4,FALSE)</f>
        <v>Female</v>
      </c>
      <c r="N65" s="8">
        <f>VLOOKUP(C65,'[2]Customer Detail'!$A$2:$H$501,3,FALSE)</f>
        <v>62</v>
      </c>
      <c r="O65" s="8" t="str">
        <f>VLOOKUP(C65,'[2]Customer Detail'!$A$2:$H$501,5,FALSE)</f>
        <v>Benjaminton</v>
      </c>
      <c r="P65" s="8" t="str">
        <f>VLOOKUP(C65,'[2]Customer Detail'!$A$1:$H$501,8,FALSE)</f>
        <v>Gold</v>
      </c>
      <c r="Q65" s="8" t="str">
        <f>VLOOKUP(G65,[2]Store_Dim!$A$1:$E$21,4,FALSE)</f>
        <v>Sabrinatown</v>
      </c>
      <c r="R65" s="8" t="str">
        <f>VLOOKUP(G65,[2]Store_Dim!$A$2:$E$21,3,FALSE)</f>
        <v>North</v>
      </c>
    </row>
    <row r="66" spans="1:18" x14ac:dyDescent="0.3">
      <c r="A66" s="7" t="s">
        <v>1890</v>
      </c>
      <c r="B66" s="48">
        <v>45914</v>
      </c>
      <c r="C66" s="8" t="s">
        <v>815</v>
      </c>
      <c r="D66" s="8" t="s">
        <v>1654</v>
      </c>
      <c r="E66" s="7" t="str">
        <f>VLOOKUP(D66,[2]Product_Dim!$A$2:$G$101,2,FALSE)</f>
        <v>Men's Track Pants</v>
      </c>
      <c r="F66" s="9">
        <f>VLOOKUP(D66,[2]Product_Dim!$A$2:$G$101,6,FALSE)</f>
        <v>386.56</v>
      </c>
      <c r="G66" s="8" t="s">
        <v>1789</v>
      </c>
      <c r="H66" s="10">
        <v>3</v>
      </c>
      <c r="I66" s="11">
        <v>480.06</v>
      </c>
      <c r="J66" s="8">
        <v>0.01</v>
      </c>
      <c r="K66" s="8" t="s">
        <v>1824</v>
      </c>
      <c r="L66" s="11">
        <v>1425.7782</v>
      </c>
      <c r="M66" s="8" t="str">
        <f>VLOOKUP(C66,'[2]Customer Detail'!$A$2:$H$501,4,FALSE)</f>
        <v>Male</v>
      </c>
      <c r="N66" s="8">
        <f>VLOOKUP(C66,'[2]Customer Detail'!$A$2:$H$501,3,FALSE)</f>
        <v>21</v>
      </c>
      <c r="O66" s="8" t="str">
        <f>VLOOKUP(C66,'[2]Customer Detail'!$A$2:$H$501,5,FALSE)</f>
        <v>Jasonton</v>
      </c>
      <c r="P66" s="8" t="str">
        <f>VLOOKUP(C66,'[2]Customer Detail'!$A$1:$H$501,8,FALSE)</f>
        <v>Gold</v>
      </c>
      <c r="Q66" s="8" t="str">
        <f>VLOOKUP(G66,[2]Store_Dim!$A$1:$E$21,4,FALSE)</f>
        <v>East Davidville</v>
      </c>
      <c r="R66" s="8" t="str">
        <f>VLOOKUP(G66,[2]Store_Dim!$A$2:$E$21,3,FALSE)</f>
        <v>East</v>
      </c>
    </row>
    <row r="67" spans="1:18" x14ac:dyDescent="0.3">
      <c r="A67" s="7" t="s">
        <v>1891</v>
      </c>
      <c r="B67" s="48">
        <v>45290</v>
      </c>
      <c r="C67" s="8" t="s">
        <v>541</v>
      </c>
      <c r="D67" s="8" t="s">
        <v>1746</v>
      </c>
      <c r="E67" s="7" t="str">
        <f>VLOOKUP(D67,[2]Product_Dim!$A$2:$G$101,2,FALSE)</f>
        <v>Stainless Steel Cookware Set</v>
      </c>
      <c r="F67" s="9">
        <f>VLOOKUP(D67,[2]Product_Dim!$A$2:$G$101,6,FALSE)</f>
        <v>201.41</v>
      </c>
      <c r="G67" s="8" t="s">
        <v>1807</v>
      </c>
      <c r="H67" s="10">
        <v>2</v>
      </c>
      <c r="I67" s="11">
        <v>856.57</v>
      </c>
      <c r="J67" s="8">
        <v>0.24</v>
      </c>
      <c r="K67" s="8" t="s">
        <v>1824</v>
      </c>
      <c r="L67" s="11">
        <v>1301.9864000000002</v>
      </c>
      <c r="M67" s="8" t="str">
        <f>VLOOKUP(C67,'[2]Customer Detail'!$A$2:$H$501,4,FALSE)</f>
        <v>Male</v>
      </c>
      <c r="N67" s="8">
        <f>VLOOKUP(C67,'[2]Customer Detail'!$A$2:$H$501,3,FALSE)</f>
        <v>37</v>
      </c>
      <c r="O67" s="8" t="str">
        <f>VLOOKUP(C67,'[2]Customer Detail'!$A$2:$H$501,5,FALSE)</f>
        <v>Palmerbury</v>
      </c>
      <c r="P67" s="8" t="str">
        <f>VLOOKUP(C67,'[2]Customer Detail'!$A$1:$H$501,8,FALSE)</f>
        <v>Silver</v>
      </c>
      <c r="Q67" s="8" t="str">
        <f>VLOOKUP(G67,[2]Store_Dim!$A$1:$E$21,4,FALSE)</f>
        <v>Bensonhaven</v>
      </c>
      <c r="R67" s="8" t="str">
        <f>VLOOKUP(G67,[2]Store_Dim!$A$2:$E$21,3,FALSE)</f>
        <v>North</v>
      </c>
    </row>
    <row r="68" spans="1:18" x14ac:dyDescent="0.3">
      <c r="A68" s="7" t="s">
        <v>1892</v>
      </c>
      <c r="B68" s="48">
        <v>45213</v>
      </c>
      <c r="C68" s="8" t="s">
        <v>857</v>
      </c>
      <c r="D68" s="8" t="s">
        <v>1702</v>
      </c>
      <c r="E68" s="7" t="str">
        <f>VLOOKUP(D68,[2]Product_Dim!$A$2:$G$101,2,FALSE)</f>
        <v>WiFi Mesh Router</v>
      </c>
      <c r="F68" s="9">
        <f>VLOOKUP(D68,[2]Product_Dim!$A$2:$G$101,6,FALSE)</f>
        <v>480.9</v>
      </c>
      <c r="G68" s="8" t="s">
        <v>1761</v>
      </c>
      <c r="H68" s="10">
        <v>4</v>
      </c>
      <c r="I68" s="11">
        <v>814.25</v>
      </c>
      <c r="J68" s="8">
        <v>0.18</v>
      </c>
      <c r="K68" s="8" t="s">
        <v>1824</v>
      </c>
      <c r="L68" s="11">
        <v>2670.74</v>
      </c>
      <c r="M68" s="8" t="str">
        <f>VLOOKUP(C68,'[2]Customer Detail'!$A$2:$H$501,4,FALSE)</f>
        <v>Female</v>
      </c>
      <c r="N68" s="8">
        <f>VLOOKUP(C68,'[2]Customer Detail'!$A$2:$H$501,3,FALSE)</f>
        <v>45</v>
      </c>
      <c r="O68" s="8" t="str">
        <f>VLOOKUP(C68,'[2]Customer Detail'!$A$2:$H$501,5,FALSE)</f>
        <v>Emilytown</v>
      </c>
      <c r="P68" s="8" t="str">
        <f>VLOOKUP(C68,'[2]Customer Detail'!$A$1:$H$501,8,FALSE)</f>
        <v>Silver</v>
      </c>
      <c r="Q68" s="8" t="str">
        <f>VLOOKUP(G68,[2]Store_Dim!$A$1:$E$21,4,FALSE)</f>
        <v>North Nancyview</v>
      </c>
      <c r="R68" s="8" t="str">
        <f>VLOOKUP(G68,[2]Store_Dim!$A$2:$E$21,3,FALSE)</f>
        <v>South</v>
      </c>
    </row>
    <row r="69" spans="1:18" x14ac:dyDescent="0.3">
      <c r="A69" s="7" t="s">
        <v>1893</v>
      </c>
      <c r="B69" s="48">
        <v>45255</v>
      </c>
      <c r="C69" s="8" t="s">
        <v>1487</v>
      </c>
      <c r="D69" s="8" t="s">
        <v>1572</v>
      </c>
      <c r="E69" s="7" t="str">
        <f>VLOOKUP(D69,[2]Product_Dim!$A$2:$G$101,2,FALSE)</f>
        <v>Hair Strengthening Shampoo</v>
      </c>
      <c r="F69" s="9">
        <f>VLOOKUP(D69,[2]Product_Dim!$A$2:$G$101,6,FALSE)</f>
        <v>115.82</v>
      </c>
      <c r="G69" s="8" t="s">
        <v>1761</v>
      </c>
      <c r="H69" s="10">
        <v>1</v>
      </c>
      <c r="I69" s="11">
        <v>989.17</v>
      </c>
      <c r="J69" s="8">
        <v>0.2</v>
      </c>
      <c r="K69" s="8" t="s">
        <v>1826</v>
      </c>
      <c r="L69" s="11">
        <v>791.33600000000001</v>
      </c>
      <c r="M69" s="8" t="str">
        <f>VLOOKUP(C69,'[2]Customer Detail'!$A$2:$H$501,4,FALSE)</f>
        <v>Male</v>
      </c>
      <c r="N69" s="8">
        <f>VLOOKUP(C69,'[2]Customer Detail'!$A$2:$H$501,3,FALSE)</f>
        <v>48</v>
      </c>
      <c r="O69" s="8" t="str">
        <f>VLOOKUP(C69,'[2]Customer Detail'!$A$2:$H$501,5,FALSE)</f>
        <v>East Rodney</v>
      </c>
      <c r="P69" s="8" t="str">
        <f>VLOOKUP(C69,'[2]Customer Detail'!$A$1:$H$501,8,FALSE)</f>
        <v>Gold</v>
      </c>
      <c r="Q69" s="8" t="str">
        <f>VLOOKUP(G69,[2]Store_Dim!$A$1:$E$21,4,FALSE)</f>
        <v>North Nancyview</v>
      </c>
      <c r="R69" s="8" t="str">
        <f>VLOOKUP(G69,[2]Store_Dim!$A$2:$E$21,3,FALSE)</f>
        <v>South</v>
      </c>
    </row>
    <row r="70" spans="1:18" x14ac:dyDescent="0.3">
      <c r="A70" s="7" t="s">
        <v>1894</v>
      </c>
      <c r="B70" s="48">
        <v>45270</v>
      </c>
      <c r="C70" s="8" t="s">
        <v>1163</v>
      </c>
      <c r="D70" s="8" t="s">
        <v>1692</v>
      </c>
      <c r="E70" s="7" t="str">
        <f>VLOOKUP(D70,[2]Product_Dim!$A$2:$G$101,2,FALSE)</f>
        <v>Professional Jump Rope</v>
      </c>
      <c r="F70" s="9">
        <f>VLOOKUP(D70,[2]Product_Dim!$A$2:$G$101,6,FALSE)</f>
        <v>477.61</v>
      </c>
      <c r="G70" s="8" t="s">
        <v>1789</v>
      </c>
      <c r="H70" s="10">
        <v>4</v>
      </c>
      <c r="I70" s="11">
        <v>62.48</v>
      </c>
      <c r="J70" s="8">
        <v>0.18</v>
      </c>
      <c r="K70" s="8" t="s">
        <v>1824</v>
      </c>
      <c r="L70" s="11">
        <v>204.93439999999998</v>
      </c>
      <c r="M70" s="8" t="str">
        <f>VLOOKUP(C70,'[2]Customer Detail'!$A$2:$H$501,4,FALSE)</f>
        <v>Male</v>
      </c>
      <c r="N70" s="8">
        <f>VLOOKUP(C70,'[2]Customer Detail'!$A$2:$H$501,3,FALSE)</f>
        <v>28</v>
      </c>
      <c r="O70" s="8" t="str">
        <f>VLOOKUP(C70,'[2]Customer Detail'!$A$2:$H$501,5,FALSE)</f>
        <v>Vincentside</v>
      </c>
      <c r="P70" s="8" t="str">
        <f>VLOOKUP(C70,'[2]Customer Detail'!$A$1:$H$501,8,FALSE)</f>
        <v>Bronze</v>
      </c>
      <c r="Q70" s="8" t="str">
        <f>VLOOKUP(G70,[2]Store_Dim!$A$1:$E$21,4,FALSE)</f>
        <v>East Davidville</v>
      </c>
      <c r="R70" s="8" t="str">
        <f>VLOOKUP(G70,[2]Store_Dim!$A$2:$E$21,3,FALSE)</f>
        <v>East</v>
      </c>
    </row>
    <row r="71" spans="1:18" x14ac:dyDescent="0.3">
      <c r="A71" s="7" t="s">
        <v>1895</v>
      </c>
      <c r="B71" s="48">
        <v>45897</v>
      </c>
      <c r="C71" s="8" t="s">
        <v>1313</v>
      </c>
      <c r="D71" s="8" t="s">
        <v>1574</v>
      </c>
      <c r="E71" s="7" t="str">
        <f>VLOOKUP(D71,[2]Product_Dim!$A$2:$G$101,2,FALSE)</f>
        <v>USB-C Fast Charger</v>
      </c>
      <c r="F71" s="9">
        <f>VLOOKUP(D71,[2]Product_Dim!$A$2:$G$101,6,FALSE)</f>
        <v>242.23</v>
      </c>
      <c r="G71" s="8" t="s">
        <v>1804</v>
      </c>
      <c r="H71" s="10">
        <v>4</v>
      </c>
      <c r="I71" s="11">
        <v>561.24</v>
      </c>
      <c r="J71" s="8">
        <v>0.24</v>
      </c>
      <c r="K71" s="8" t="s">
        <v>1824</v>
      </c>
      <c r="L71" s="11">
        <v>1706.1696000000002</v>
      </c>
      <c r="M71" s="8" t="str">
        <f>VLOOKUP(C71,'[2]Customer Detail'!$A$2:$H$501,4,FALSE)</f>
        <v>Male</v>
      </c>
      <c r="N71" s="8">
        <f>VLOOKUP(C71,'[2]Customer Detail'!$A$2:$H$501,3,FALSE)</f>
        <v>35</v>
      </c>
      <c r="O71" s="8" t="str">
        <f>VLOOKUP(C71,'[2]Customer Detail'!$A$2:$H$501,5,FALSE)</f>
        <v>New Katherine</v>
      </c>
      <c r="P71" s="8" t="str">
        <f>VLOOKUP(C71,'[2]Customer Detail'!$A$1:$H$501,8,FALSE)</f>
        <v>Silver</v>
      </c>
      <c r="Q71" s="8" t="str">
        <f>VLOOKUP(G71,[2]Store_Dim!$A$1:$E$21,4,FALSE)</f>
        <v>New Jimmymouth</v>
      </c>
      <c r="R71" s="8" t="str">
        <f>VLOOKUP(G71,[2]Store_Dim!$A$2:$E$21,3,FALSE)</f>
        <v>West</v>
      </c>
    </row>
    <row r="72" spans="1:18" x14ac:dyDescent="0.3">
      <c r="A72" s="7" t="s">
        <v>1896</v>
      </c>
      <c r="B72" s="48">
        <v>45849</v>
      </c>
      <c r="C72" s="8" t="s">
        <v>218</v>
      </c>
      <c r="D72" s="8" t="s">
        <v>1668</v>
      </c>
      <c r="E72" s="7" t="str">
        <f>VLOOKUP(D72,[2]Product_Dim!$A$2:$G$101,2,FALSE)</f>
        <v>Luxury Perfume Spray</v>
      </c>
      <c r="F72" s="9">
        <f>VLOOKUP(D72,[2]Product_Dim!$A$2:$G$101,6,FALSE)</f>
        <v>482.75</v>
      </c>
      <c r="G72" s="8" t="s">
        <v>1773</v>
      </c>
      <c r="H72" s="10">
        <v>3</v>
      </c>
      <c r="I72" s="11">
        <v>92.24</v>
      </c>
      <c r="J72" s="8">
        <v>0.28000000000000003</v>
      </c>
      <c r="K72" s="8" t="s">
        <v>1829</v>
      </c>
      <c r="L72" s="11">
        <v>199.23839999999996</v>
      </c>
      <c r="M72" s="8" t="str">
        <f>VLOOKUP(C72,'[2]Customer Detail'!$A$2:$H$501,4,FALSE)</f>
        <v>Male</v>
      </c>
      <c r="N72" s="8">
        <f>VLOOKUP(C72,'[2]Customer Detail'!$A$2:$H$501,3,FALSE)</f>
        <v>51</v>
      </c>
      <c r="O72" s="8" t="str">
        <f>VLOOKUP(C72,'[2]Customer Detail'!$A$2:$H$501,5,FALSE)</f>
        <v>Snowmouth</v>
      </c>
      <c r="P72" s="8" t="str">
        <f>VLOOKUP(C72,'[2]Customer Detail'!$A$1:$H$501,8,FALSE)</f>
        <v>Platinum</v>
      </c>
      <c r="Q72" s="8" t="str">
        <f>VLOOKUP(G72,[2]Store_Dim!$A$1:$E$21,4,FALSE)</f>
        <v>New Michaelchester</v>
      </c>
      <c r="R72" s="8" t="str">
        <f>VLOOKUP(G72,[2]Store_Dim!$A$2:$E$21,3,FALSE)</f>
        <v>North</v>
      </c>
    </row>
    <row r="73" spans="1:18" x14ac:dyDescent="0.3">
      <c r="A73" s="7" t="s">
        <v>1897</v>
      </c>
      <c r="B73" s="48">
        <v>45889</v>
      </c>
      <c r="C73" s="8" t="s">
        <v>559</v>
      </c>
      <c r="D73" s="8" t="s">
        <v>1692</v>
      </c>
      <c r="E73" s="7" t="str">
        <f>VLOOKUP(D73,[2]Product_Dim!$A$2:$G$101,2,FALSE)</f>
        <v>Professional Jump Rope</v>
      </c>
      <c r="F73" s="9">
        <f>VLOOKUP(D73,[2]Product_Dim!$A$2:$G$101,6,FALSE)</f>
        <v>477.61</v>
      </c>
      <c r="G73" s="8" t="s">
        <v>1757</v>
      </c>
      <c r="H73" s="10">
        <v>2</v>
      </c>
      <c r="I73" s="11">
        <v>668.3</v>
      </c>
      <c r="J73" s="8">
        <v>7.0000000000000007E-2</v>
      </c>
      <c r="K73" s="8" t="s">
        <v>1824</v>
      </c>
      <c r="L73" s="11">
        <v>1243.038</v>
      </c>
      <c r="M73" s="8" t="str">
        <f>VLOOKUP(C73,'[2]Customer Detail'!$A$2:$H$501,4,FALSE)</f>
        <v>Female</v>
      </c>
      <c r="N73" s="8">
        <f>VLOOKUP(C73,'[2]Customer Detail'!$A$2:$H$501,3,FALSE)</f>
        <v>36</v>
      </c>
      <c r="O73" s="8" t="str">
        <f>VLOOKUP(C73,'[2]Customer Detail'!$A$2:$H$501,5,FALSE)</f>
        <v>Robertview</v>
      </c>
      <c r="P73" s="8" t="str">
        <f>VLOOKUP(C73,'[2]Customer Detail'!$A$1:$H$501,8,FALSE)</f>
        <v>Platinum</v>
      </c>
      <c r="Q73" s="8" t="str">
        <f>VLOOKUP(G73,[2]Store_Dim!$A$1:$E$21,4,FALSE)</f>
        <v>Danielmouth</v>
      </c>
      <c r="R73" s="8" t="str">
        <f>VLOOKUP(G73,[2]Store_Dim!$A$2:$E$21,3,FALSE)</f>
        <v>North</v>
      </c>
    </row>
    <row r="74" spans="1:18" x14ac:dyDescent="0.3">
      <c r="A74" s="7" t="s">
        <v>1898</v>
      </c>
      <c r="B74" s="48">
        <v>45533</v>
      </c>
      <c r="C74" s="8" t="s">
        <v>1272</v>
      </c>
      <c r="D74" s="8" t="s">
        <v>1624</v>
      </c>
      <c r="E74" s="7" t="str">
        <f>VLOOKUP(D74,[2]Product_Dim!$A$2:$G$101,2,FALSE)</f>
        <v>Sports Water Hydration Pack</v>
      </c>
      <c r="F74" s="9">
        <f>VLOOKUP(D74,[2]Product_Dim!$A$2:$G$101,6,FALSE)</f>
        <v>135.61000000000001</v>
      </c>
      <c r="G74" s="8" t="s">
        <v>1773</v>
      </c>
      <c r="H74" s="10">
        <v>1</v>
      </c>
      <c r="I74" s="11">
        <v>553.82000000000005</v>
      </c>
      <c r="J74" s="8">
        <v>0.09</v>
      </c>
      <c r="K74" s="8" t="s">
        <v>1824</v>
      </c>
      <c r="L74" s="11">
        <v>503.97620000000006</v>
      </c>
      <c r="M74" s="8" t="str">
        <f>VLOOKUP(C74,'[2]Customer Detail'!$A$2:$H$501,4,FALSE)</f>
        <v>Male</v>
      </c>
      <c r="N74" s="8">
        <f>VLOOKUP(C74,'[2]Customer Detail'!$A$2:$H$501,3,FALSE)</f>
        <v>55</v>
      </c>
      <c r="O74" s="8" t="str">
        <f>VLOOKUP(C74,'[2]Customer Detail'!$A$2:$H$501,5,FALSE)</f>
        <v>Kathleenport</v>
      </c>
      <c r="P74" s="8" t="str">
        <f>VLOOKUP(C74,'[2]Customer Detail'!$A$1:$H$501,8,FALSE)</f>
        <v>Gold</v>
      </c>
      <c r="Q74" s="8" t="str">
        <f>VLOOKUP(G74,[2]Store_Dim!$A$1:$E$21,4,FALSE)</f>
        <v>New Michaelchester</v>
      </c>
      <c r="R74" s="8" t="str">
        <f>VLOOKUP(G74,[2]Store_Dim!$A$2:$E$21,3,FALSE)</f>
        <v>North</v>
      </c>
    </row>
    <row r="75" spans="1:18" x14ac:dyDescent="0.3">
      <c r="A75" s="7" t="s">
        <v>1899</v>
      </c>
      <c r="B75" s="48">
        <v>45626</v>
      </c>
      <c r="C75" s="8" t="s">
        <v>147</v>
      </c>
      <c r="D75" s="8" t="s">
        <v>1638</v>
      </c>
      <c r="E75" s="7" t="str">
        <f>VLOOKUP(D75,[2]Product_Dim!$A$2:$G$101,2,FALSE)</f>
        <v>High-Grip Football</v>
      </c>
      <c r="F75" s="9">
        <f>VLOOKUP(D75,[2]Product_Dim!$A$2:$G$101,6,FALSE)</f>
        <v>318.91000000000003</v>
      </c>
      <c r="G75" s="8" t="s">
        <v>1792</v>
      </c>
      <c r="H75" s="10">
        <v>2</v>
      </c>
      <c r="I75" s="11">
        <v>556.42999999999995</v>
      </c>
      <c r="J75" s="8">
        <v>0.13</v>
      </c>
      <c r="K75" s="8" t="s">
        <v>1824</v>
      </c>
      <c r="L75" s="11">
        <v>968.18819999999994</v>
      </c>
      <c r="M75" s="8" t="str">
        <f>VLOOKUP(C75,'[2]Customer Detail'!$A$2:$H$501,4,FALSE)</f>
        <v>Female</v>
      </c>
      <c r="N75" s="8">
        <f>VLOOKUP(C75,'[2]Customer Detail'!$A$2:$H$501,3,FALSE)</f>
        <v>27</v>
      </c>
      <c r="O75" s="8" t="str">
        <f>VLOOKUP(C75,'[2]Customer Detail'!$A$2:$H$501,5,FALSE)</f>
        <v>Brendastad</v>
      </c>
      <c r="P75" s="8" t="str">
        <f>VLOOKUP(C75,'[2]Customer Detail'!$A$1:$H$501,8,FALSE)</f>
        <v>Platinum</v>
      </c>
      <c r="Q75" s="8" t="str">
        <f>VLOOKUP(G75,[2]Store_Dim!$A$1:$E$21,4,FALSE)</f>
        <v>Lake Michael</v>
      </c>
      <c r="R75" s="8" t="str">
        <f>VLOOKUP(G75,[2]Store_Dim!$A$2:$E$21,3,FALSE)</f>
        <v>South</v>
      </c>
    </row>
    <row r="76" spans="1:18" x14ac:dyDescent="0.3">
      <c r="A76" s="7" t="s">
        <v>1900</v>
      </c>
      <c r="B76" s="48">
        <v>45942</v>
      </c>
      <c r="C76" s="8" t="s">
        <v>869</v>
      </c>
      <c r="D76" s="8" t="s">
        <v>1588</v>
      </c>
      <c r="E76" s="7" t="str">
        <f>VLOOKUP(D76,[2]Product_Dim!$A$2:$G$101,2,FALSE)</f>
        <v>Outdoor Sports Water Bottle</v>
      </c>
      <c r="F76" s="9">
        <f>VLOOKUP(D76,[2]Product_Dim!$A$2:$G$101,6,FALSE)</f>
        <v>131.51</v>
      </c>
      <c r="G76" s="8" t="s">
        <v>1782</v>
      </c>
      <c r="H76" s="10">
        <v>1</v>
      </c>
      <c r="I76" s="11">
        <v>184.98</v>
      </c>
      <c r="J76" s="8">
        <v>0.1</v>
      </c>
      <c r="K76" s="8" t="s">
        <v>1829</v>
      </c>
      <c r="L76" s="11">
        <v>166.482</v>
      </c>
      <c r="M76" s="8" t="str">
        <f>VLOOKUP(C76,'[2]Customer Detail'!$A$2:$H$501,4,FALSE)</f>
        <v>Male</v>
      </c>
      <c r="N76" s="8">
        <f>VLOOKUP(C76,'[2]Customer Detail'!$A$2:$H$501,3,FALSE)</f>
        <v>23</v>
      </c>
      <c r="O76" s="8" t="str">
        <f>VLOOKUP(C76,'[2]Customer Detail'!$A$2:$H$501,5,FALSE)</f>
        <v>North Roy</v>
      </c>
      <c r="P76" s="8" t="str">
        <f>VLOOKUP(C76,'[2]Customer Detail'!$A$1:$H$501,8,FALSE)</f>
        <v>Bronze</v>
      </c>
      <c r="Q76" s="8" t="str">
        <f>VLOOKUP(G76,[2]Store_Dim!$A$1:$E$21,4,FALSE)</f>
        <v>Thompsonborough</v>
      </c>
      <c r="R76" s="8" t="str">
        <f>VLOOKUP(G76,[2]Store_Dim!$A$2:$E$21,3,FALSE)</f>
        <v>West</v>
      </c>
    </row>
    <row r="77" spans="1:18" x14ac:dyDescent="0.3">
      <c r="A77" s="7" t="s">
        <v>1901</v>
      </c>
      <c r="B77" s="48">
        <v>45500</v>
      </c>
      <c r="C77" s="8" t="s">
        <v>141</v>
      </c>
      <c r="D77" s="8" t="s">
        <v>1742</v>
      </c>
      <c r="E77" s="7" t="str">
        <f>VLOOKUP(D77,[2]Product_Dim!$A$2:$G$101,2,FALSE)</f>
        <v>Cricket Bat</v>
      </c>
      <c r="F77" s="9">
        <f>VLOOKUP(D77,[2]Product_Dim!$A$2:$G$101,6,FALSE)</f>
        <v>245.98</v>
      </c>
      <c r="G77" s="8" t="s">
        <v>1794</v>
      </c>
      <c r="H77" s="10">
        <v>4</v>
      </c>
      <c r="I77" s="11">
        <v>700.18</v>
      </c>
      <c r="J77" s="8">
        <v>0.23</v>
      </c>
      <c r="K77" s="8" t="s">
        <v>1824</v>
      </c>
      <c r="L77" s="11">
        <v>2156.5544</v>
      </c>
      <c r="M77" s="8" t="str">
        <f>VLOOKUP(C77,'[2]Customer Detail'!$A$2:$H$501,4,FALSE)</f>
        <v>Male</v>
      </c>
      <c r="N77" s="8">
        <f>VLOOKUP(C77,'[2]Customer Detail'!$A$2:$H$501,3,FALSE)</f>
        <v>52</v>
      </c>
      <c r="O77" s="8" t="str">
        <f>VLOOKUP(C77,'[2]Customer Detail'!$A$2:$H$501,5,FALSE)</f>
        <v>Robertberg</v>
      </c>
      <c r="P77" s="8" t="str">
        <f>VLOOKUP(C77,'[2]Customer Detail'!$A$1:$H$501,8,FALSE)</f>
        <v>Silver</v>
      </c>
      <c r="Q77" s="8" t="str">
        <f>VLOOKUP(G77,[2]Store_Dim!$A$1:$E$21,4,FALSE)</f>
        <v>Sabrinatown</v>
      </c>
      <c r="R77" s="8" t="str">
        <f>VLOOKUP(G77,[2]Store_Dim!$A$2:$E$21,3,FALSE)</f>
        <v>North</v>
      </c>
    </row>
    <row r="78" spans="1:18" x14ac:dyDescent="0.3">
      <c r="A78" s="7" t="s">
        <v>1902</v>
      </c>
      <c r="B78" s="48">
        <v>45285</v>
      </c>
      <c r="C78" s="8" t="s">
        <v>85</v>
      </c>
      <c r="D78" s="8" t="s">
        <v>1700</v>
      </c>
      <c r="E78" s="7" t="str">
        <f>VLOOKUP(D78,[2]Product_Dim!$A$2:$G$101,2,FALSE)</f>
        <v>Wireless Mouse</v>
      </c>
      <c r="F78" s="9">
        <f>VLOOKUP(D78,[2]Product_Dim!$A$2:$G$101,6,FALSE)</f>
        <v>392.89</v>
      </c>
      <c r="G78" s="8" t="s">
        <v>1789</v>
      </c>
      <c r="H78" s="10">
        <v>2</v>
      </c>
      <c r="I78" s="11">
        <v>686.31</v>
      </c>
      <c r="J78" s="8">
        <v>0.25</v>
      </c>
      <c r="K78" s="8" t="s">
        <v>1824</v>
      </c>
      <c r="L78" s="11">
        <v>1029.4649999999999</v>
      </c>
      <c r="M78" s="8" t="str">
        <f>VLOOKUP(C78,'[2]Customer Detail'!$A$2:$H$501,4,FALSE)</f>
        <v>Female</v>
      </c>
      <c r="N78" s="8">
        <f>VLOOKUP(C78,'[2]Customer Detail'!$A$2:$H$501,3,FALSE)</f>
        <v>46</v>
      </c>
      <c r="O78" s="8" t="str">
        <f>VLOOKUP(C78,'[2]Customer Detail'!$A$2:$H$501,5,FALSE)</f>
        <v>Gonzalezfort</v>
      </c>
      <c r="P78" s="8" t="str">
        <f>VLOOKUP(C78,'[2]Customer Detail'!$A$1:$H$501,8,FALSE)</f>
        <v>Platinum</v>
      </c>
      <c r="Q78" s="8" t="str">
        <f>VLOOKUP(G78,[2]Store_Dim!$A$1:$E$21,4,FALSE)</f>
        <v>East Davidville</v>
      </c>
      <c r="R78" s="8" t="str">
        <f>VLOOKUP(G78,[2]Store_Dim!$A$2:$E$21,3,FALSE)</f>
        <v>East</v>
      </c>
    </row>
    <row r="79" spans="1:18" x14ac:dyDescent="0.3">
      <c r="A79" s="7" t="s">
        <v>1903</v>
      </c>
      <c r="B79" s="48">
        <v>45800</v>
      </c>
      <c r="C79" s="8" t="s">
        <v>40</v>
      </c>
      <c r="D79" s="8" t="s">
        <v>1682</v>
      </c>
      <c r="E79" s="7" t="str">
        <f>VLOOKUP(D79,[2]Product_Dim!$A$2:$G$101,2,FALSE)</f>
        <v>Smart LED Light Strip</v>
      </c>
      <c r="F79" s="9">
        <f>VLOOKUP(D79,[2]Product_Dim!$A$2:$G$101,6,FALSE)</f>
        <v>349.17</v>
      </c>
      <c r="G79" s="8" t="s">
        <v>1801</v>
      </c>
      <c r="H79" s="10">
        <v>1</v>
      </c>
      <c r="I79" s="11">
        <v>687.82</v>
      </c>
      <c r="J79" s="8">
        <v>0.27</v>
      </c>
      <c r="K79" s="8" t="s">
        <v>1829</v>
      </c>
      <c r="L79" s="11">
        <v>502.10860000000002</v>
      </c>
      <c r="M79" s="8" t="str">
        <f>VLOOKUP(C79,'[2]Customer Detail'!$A$2:$H$501,4,FALSE)</f>
        <v>Female</v>
      </c>
      <c r="N79" s="8">
        <f>VLOOKUP(C79,'[2]Customer Detail'!$A$2:$H$501,3,FALSE)</f>
        <v>29</v>
      </c>
      <c r="O79" s="8" t="str">
        <f>VLOOKUP(C79,'[2]Customer Detail'!$A$2:$H$501,5,FALSE)</f>
        <v>West Pamelafurt</v>
      </c>
      <c r="P79" s="8" t="str">
        <f>VLOOKUP(C79,'[2]Customer Detail'!$A$1:$H$501,8,FALSE)</f>
        <v>Bronze</v>
      </c>
      <c r="Q79" s="8" t="str">
        <f>VLOOKUP(G79,[2]Store_Dim!$A$1:$E$21,4,FALSE)</f>
        <v>East Jenniferstad</v>
      </c>
      <c r="R79" s="8" t="str">
        <f>VLOOKUP(G79,[2]Store_Dim!$A$2:$E$21,3,FALSE)</f>
        <v>North</v>
      </c>
    </row>
    <row r="80" spans="1:18" x14ac:dyDescent="0.3">
      <c r="A80" s="7" t="s">
        <v>1904</v>
      </c>
      <c r="B80" s="48">
        <v>45609</v>
      </c>
      <c r="C80" s="8" t="s">
        <v>716</v>
      </c>
      <c r="D80" s="8" t="s">
        <v>1714</v>
      </c>
      <c r="E80" s="7" t="str">
        <f>VLOOKUP(D80,[2]Product_Dim!$A$2:$G$101,2,FALSE)</f>
        <v>Hydrating Face Cleanser</v>
      </c>
      <c r="F80" s="9">
        <f>VLOOKUP(D80,[2]Product_Dim!$A$2:$G$101,6,FALSE)</f>
        <v>254.04361702127662</v>
      </c>
      <c r="G80" s="8" t="s">
        <v>1782</v>
      </c>
      <c r="H80" s="10">
        <v>2</v>
      </c>
      <c r="I80" s="11">
        <v>900.55</v>
      </c>
      <c r="J80" s="8">
        <v>0.16</v>
      </c>
      <c r="K80" s="8" t="s">
        <v>1824</v>
      </c>
      <c r="L80" s="11">
        <v>1512.924</v>
      </c>
      <c r="M80" s="8" t="str">
        <f>VLOOKUP(C80,'[2]Customer Detail'!$A$2:$H$501,4,FALSE)</f>
        <v>Male</v>
      </c>
      <c r="N80" s="8">
        <f>VLOOKUP(C80,'[2]Customer Detail'!$A$2:$H$501,3,FALSE)</f>
        <v>38</v>
      </c>
      <c r="O80" s="8" t="str">
        <f>VLOOKUP(C80,'[2]Customer Detail'!$A$2:$H$501,5,FALSE)</f>
        <v>Maybury</v>
      </c>
      <c r="P80" s="8" t="str">
        <f>VLOOKUP(C80,'[2]Customer Detail'!$A$1:$H$501,8,FALSE)</f>
        <v>Platinum</v>
      </c>
      <c r="Q80" s="8" t="str">
        <f>VLOOKUP(G80,[2]Store_Dim!$A$1:$E$21,4,FALSE)</f>
        <v>Thompsonborough</v>
      </c>
      <c r="R80" s="8" t="str">
        <f>VLOOKUP(G80,[2]Store_Dim!$A$2:$E$21,3,FALSE)</f>
        <v>West</v>
      </c>
    </row>
    <row r="81" spans="1:18" x14ac:dyDescent="0.3">
      <c r="A81" s="7" t="s">
        <v>1905</v>
      </c>
      <c r="B81" s="48">
        <v>45268</v>
      </c>
      <c r="C81" s="8" t="s">
        <v>402</v>
      </c>
      <c r="D81" s="8" t="s">
        <v>1590</v>
      </c>
      <c r="E81" s="7" t="str">
        <f>VLOOKUP(D81,[2]Product_Dim!$A$2:$G$101,2,FALSE)</f>
        <v>Multi-Purpose Storage Box</v>
      </c>
      <c r="F81" s="9">
        <f>VLOOKUP(D81,[2]Product_Dim!$A$2:$G$101,6,FALSE)</f>
        <v>123.46</v>
      </c>
      <c r="G81" s="8" t="s">
        <v>1761</v>
      </c>
      <c r="H81" s="10">
        <v>1</v>
      </c>
      <c r="I81" s="11">
        <v>341.17</v>
      </c>
      <c r="J81" s="8">
        <v>0.15</v>
      </c>
      <c r="K81" s="8" t="s">
        <v>1824</v>
      </c>
      <c r="L81" s="11">
        <v>289.99450000000002</v>
      </c>
      <c r="M81" s="8" t="str">
        <f>VLOOKUP(C81,'[2]Customer Detail'!$A$2:$H$501,4,FALSE)</f>
        <v>Female</v>
      </c>
      <c r="N81" s="8">
        <f>VLOOKUP(C81,'[2]Customer Detail'!$A$2:$H$501,3,FALSE)</f>
        <v>53</v>
      </c>
      <c r="O81" s="8" t="str">
        <f>VLOOKUP(C81,'[2]Customer Detail'!$A$2:$H$501,5,FALSE)</f>
        <v>North Curtischester</v>
      </c>
      <c r="P81" s="8" t="str">
        <f>VLOOKUP(C81,'[2]Customer Detail'!$A$1:$H$501,8,FALSE)</f>
        <v>Platinum</v>
      </c>
      <c r="Q81" s="8" t="str">
        <f>VLOOKUP(G81,[2]Store_Dim!$A$1:$E$21,4,FALSE)</f>
        <v>North Nancyview</v>
      </c>
      <c r="R81" s="8" t="str">
        <f>VLOOKUP(G81,[2]Store_Dim!$A$2:$E$21,3,FALSE)</f>
        <v>South</v>
      </c>
    </row>
    <row r="82" spans="1:18" x14ac:dyDescent="0.3">
      <c r="A82" s="7" t="s">
        <v>1906</v>
      </c>
      <c r="B82" s="48">
        <v>45885</v>
      </c>
      <c r="C82" s="8" t="s">
        <v>582</v>
      </c>
      <c r="D82" s="8" t="s">
        <v>1652</v>
      </c>
      <c r="E82" s="7" t="str">
        <f>VLOOKUP(D82,[2]Product_Dim!$A$2:$G$101,2,FALSE)</f>
        <v>Rugby Ball</v>
      </c>
      <c r="F82" s="9">
        <f>VLOOKUP(D82,[2]Product_Dim!$A$2:$G$101,6,FALSE)</f>
        <v>212.26</v>
      </c>
      <c r="G82" s="8" t="s">
        <v>1782</v>
      </c>
      <c r="H82" s="10">
        <v>1</v>
      </c>
      <c r="I82" s="11">
        <v>442.27</v>
      </c>
      <c r="J82" s="8">
        <v>0.06</v>
      </c>
      <c r="K82" s="8" t="s">
        <v>1829</v>
      </c>
      <c r="L82" s="11">
        <v>415.73379999999997</v>
      </c>
      <c r="M82" s="8" t="str">
        <f>VLOOKUP(C82,'[2]Customer Detail'!$A$2:$H$501,4,FALSE)</f>
        <v>Male</v>
      </c>
      <c r="N82" s="8">
        <f>VLOOKUP(C82,'[2]Customer Detail'!$A$2:$H$501,3,FALSE)</f>
        <v>48</v>
      </c>
      <c r="O82" s="8" t="str">
        <f>VLOOKUP(C82,'[2]Customer Detail'!$A$2:$H$501,5,FALSE)</f>
        <v>Anabury</v>
      </c>
      <c r="P82" s="8" t="str">
        <f>VLOOKUP(C82,'[2]Customer Detail'!$A$1:$H$501,8,FALSE)</f>
        <v>Silver</v>
      </c>
      <c r="Q82" s="8" t="str">
        <f>VLOOKUP(G82,[2]Store_Dim!$A$1:$E$21,4,FALSE)</f>
        <v>Thompsonborough</v>
      </c>
      <c r="R82" s="8" t="str">
        <f>VLOOKUP(G82,[2]Store_Dim!$A$2:$E$21,3,FALSE)</f>
        <v>West</v>
      </c>
    </row>
    <row r="83" spans="1:18" x14ac:dyDescent="0.3">
      <c r="A83" s="7" t="s">
        <v>1907</v>
      </c>
      <c r="B83" s="48">
        <v>45616</v>
      </c>
      <c r="C83" s="8" t="s">
        <v>809</v>
      </c>
      <c r="D83" s="8" t="s">
        <v>1690</v>
      </c>
      <c r="E83" s="7" t="str">
        <f>VLOOKUP(D83,[2]Product_Dim!$A$2:$G$101,2,FALSE)</f>
        <v>Hair Repair Oil Treatment</v>
      </c>
      <c r="F83" s="9">
        <f>VLOOKUP(D83,[2]Product_Dim!$A$2:$G$101,6,FALSE)</f>
        <v>214.32</v>
      </c>
      <c r="G83" s="8" t="s">
        <v>1786</v>
      </c>
      <c r="H83" s="10">
        <v>1</v>
      </c>
      <c r="I83" s="11">
        <v>363.73</v>
      </c>
      <c r="J83" s="8">
        <v>0.25</v>
      </c>
      <c r="K83" s="8" t="s">
        <v>1826</v>
      </c>
      <c r="L83" s="11">
        <v>272.79750000000001</v>
      </c>
      <c r="M83" s="8" t="str">
        <f>VLOOKUP(C83,'[2]Customer Detail'!$A$2:$H$501,4,FALSE)</f>
        <v>Male</v>
      </c>
      <c r="N83" s="8">
        <f>VLOOKUP(C83,'[2]Customer Detail'!$A$2:$H$501,3,FALSE)</f>
        <v>32</v>
      </c>
      <c r="O83" s="8" t="str">
        <f>VLOOKUP(C83,'[2]Customer Detail'!$A$2:$H$501,5,FALSE)</f>
        <v>New Maria</v>
      </c>
      <c r="P83" s="8" t="str">
        <f>VLOOKUP(C83,'[2]Customer Detail'!$A$1:$H$501,8,FALSE)</f>
        <v>Bronze</v>
      </c>
      <c r="Q83" s="8" t="str">
        <f>VLOOKUP(G83,[2]Store_Dim!$A$1:$E$21,4,FALSE)</f>
        <v>East Johnstad</v>
      </c>
      <c r="R83" s="8" t="str">
        <f>VLOOKUP(G83,[2]Store_Dim!$A$2:$E$21,3,FALSE)</f>
        <v>South</v>
      </c>
    </row>
    <row r="84" spans="1:18" x14ac:dyDescent="0.3">
      <c r="A84" s="7" t="s">
        <v>1908</v>
      </c>
      <c r="B84" s="48">
        <v>45518</v>
      </c>
      <c r="C84" s="8" t="s">
        <v>1181</v>
      </c>
      <c r="D84" s="8" t="s">
        <v>1730</v>
      </c>
      <c r="E84" s="7" t="str">
        <f>VLOOKUP(D84,[2]Product_Dim!$A$2:$G$101,2,FALSE)</f>
        <v>Women's High Heels</v>
      </c>
      <c r="F84" s="9">
        <f>VLOOKUP(D84,[2]Product_Dim!$A$2:$G$101,6,FALSE)</f>
        <v>438.25</v>
      </c>
      <c r="G84" s="8" t="s">
        <v>1807</v>
      </c>
      <c r="H84" s="10">
        <v>2</v>
      </c>
      <c r="I84" s="11">
        <v>601.33000000000004</v>
      </c>
      <c r="J84" s="8">
        <v>0.16</v>
      </c>
      <c r="K84" s="8" t="s">
        <v>1826</v>
      </c>
      <c r="L84" s="11">
        <v>1010.2344000000001</v>
      </c>
      <c r="M84" s="8" t="str">
        <f>VLOOKUP(C84,'[2]Customer Detail'!$A$2:$H$501,4,FALSE)</f>
        <v>Female</v>
      </c>
      <c r="N84" s="8">
        <f>VLOOKUP(C84,'[2]Customer Detail'!$A$2:$H$501,3,FALSE)</f>
        <v>44</v>
      </c>
      <c r="O84" s="8" t="str">
        <f>VLOOKUP(C84,'[2]Customer Detail'!$A$2:$H$501,5,FALSE)</f>
        <v>Fischerborough</v>
      </c>
      <c r="P84" s="8" t="str">
        <f>VLOOKUP(C84,'[2]Customer Detail'!$A$1:$H$501,8,FALSE)</f>
        <v>Bronze</v>
      </c>
      <c r="Q84" s="8" t="str">
        <f>VLOOKUP(G84,[2]Store_Dim!$A$1:$E$21,4,FALSE)</f>
        <v>Bensonhaven</v>
      </c>
      <c r="R84" s="8" t="str">
        <f>VLOOKUP(G84,[2]Store_Dim!$A$2:$E$21,3,FALSE)</f>
        <v>North</v>
      </c>
    </row>
    <row r="85" spans="1:18" x14ac:dyDescent="0.3">
      <c r="A85" s="7" t="s">
        <v>1909</v>
      </c>
      <c r="B85" s="48">
        <v>45427</v>
      </c>
      <c r="C85" s="8" t="s">
        <v>1254</v>
      </c>
      <c r="D85" s="8" t="s">
        <v>1582</v>
      </c>
      <c r="E85" s="7" t="str">
        <f>VLOOKUP(D85,[2]Product_Dim!$A$2:$G$101,2,FALSE)</f>
        <v>Soccer Training Cone Set</v>
      </c>
      <c r="F85" s="9">
        <f>VLOOKUP(D85,[2]Product_Dim!$A$2:$G$101,6,FALSE)</f>
        <v>144.53</v>
      </c>
      <c r="G85" s="8" t="s">
        <v>1810</v>
      </c>
      <c r="H85" s="10">
        <v>4</v>
      </c>
      <c r="I85" s="11">
        <v>34.39</v>
      </c>
      <c r="J85" s="8">
        <v>0.03</v>
      </c>
      <c r="K85" s="8" t="s">
        <v>1826</v>
      </c>
      <c r="L85" s="11">
        <v>133.4332</v>
      </c>
      <c r="M85" s="8" t="str">
        <f>VLOOKUP(C85,'[2]Customer Detail'!$A$2:$H$501,4,FALSE)</f>
        <v>Male</v>
      </c>
      <c r="N85" s="8">
        <f>VLOOKUP(C85,'[2]Customer Detail'!$A$2:$H$501,3,FALSE)</f>
        <v>34</v>
      </c>
      <c r="O85" s="8" t="str">
        <f>VLOOKUP(C85,'[2]Customer Detail'!$A$2:$H$501,5,FALSE)</f>
        <v>Lake Lisaland</v>
      </c>
      <c r="P85" s="8" t="str">
        <f>VLOOKUP(C85,'[2]Customer Detail'!$A$1:$H$501,8,FALSE)</f>
        <v>Bronze</v>
      </c>
      <c r="Q85" s="8" t="str">
        <f>VLOOKUP(G85,[2]Store_Dim!$A$1:$E$21,4,FALSE)</f>
        <v>East Stevechester</v>
      </c>
      <c r="R85" s="8" t="str">
        <f>VLOOKUP(G85,[2]Store_Dim!$A$2:$E$21,3,FALSE)</f>
        <v>East</v>
      </c>
    </row>
    <row r="86" spans="1:18" x14ac:dyDescent="0.3">
      <c r="A86" s="7" t="s">
        <v>1910</v>
      </c>
      <c r="B86" s="48">
        <v>45268</v>
      </c>
      <c r="C86" s="8" t="s">
        <v>1313</v>
      </c>
      <c r="D86" s="8" t="s">
        <v>1640</v>
      </c>
      <c r="E86" s="7" t="str">
        <f>VLOOKUP(D86,[2]Product_Dim!$A$2:$G$101,2,FALSE)</f>
        <v>Men's Winter Jacket</v>
      </c>
      <c r="F86" s="9">
        <f>VLOOKUP(D86,[2]Product_Dim!$A$2:$G$101,6,FALSE)</f>
        <v>167.34</v>
      </c>
      <c r="G86" s="8" t="s">
        <v>1807</v>
      </c>
      <c r="H86" s="10">
        <v>1</v>
      </c>
      <c r="I86" s="11">
        <v>773.57</v>
      </c>
      <c r="J86" s="8">
        <v>0.05</v>
      </c>
      <c r="K86" s="8" t="s">
        <v>1829</v>
      </c>
      <c r="L86" s="11">
        <v>734.89150000000006</v>
      </c>
      <c r="M86" s="8" t="str">
        <f>VLOOKUP(C86,'[2]Customer Detail'!$A$2:$H$501,4,FALSE)</f>
        <v>Male</v>
      </c>
      <c r="N86" s="8">
        <f>VLOOKUP(C86,'[2]Customer Detail'!$A$2:$H$501,3,FALSE)</f>
        <v>35</v>
      </c>
      <c r="O86" s="8" t="str">
        <f>VLOOKUP(C86,'[2]Customer Detail'!$A$2:$H$501,5,FALSE)</f>
        <v>New Katherine</v>
      </c>
      <c r="P86" s="8" t="str">
        <f>VLOOKUP(C86,'[2]Customer Detail'!$A$1:$H$501,8,FALSE)</f>
        <v>Silver</v>
      </c>
      <c r="Q86" s="8" t="str">
        <f>VLOOKUP(G86,[2]Store_Dim!$A$1:$E$21,4,FALSE)</f>
        <v>Bensonhaven</v>
      </c>
      <c r="R86" s="8" t="str">
        <f>VLOOKUP(G86,[2]Store_Dim!$A$2:$E$21,3,FALSE)</f>
        <v>North</v>
      </c>
    </row>
    <row r="87" spans="1:18" x14ac:dyDescent="0.3">
      <c r="A87" s="7" t="s">
        <v>1911</v>
      </c>
      <c r="B87" s="48">
        <v>45282</v>
      </c>
      <c r="C87" s="8" t="s">
        <v>205</v>
      </c>
      <c r="D87" s="8" t="s">
        <v>1724</v>
      </c>
      <c r="E87" s="7" t="str">
        <f>VLOOKUP(D87,[2]Product_Dim!$A$2:$G$101,2,FALSE)</f>
        <v>Sports Wrist Sweatbands</v>
      </c>
      <c r="F87" s="9">
        <f>VLOOKUP(D87,[2]Product_Dim!$A$2:$G$101,6,FALSE)</f>
        <v>131.24</v>
      </c>
      <c r="G87" s="8" t="s">
        <v>1779</v>
      </c>
      <c r="H87" s="10">
        <v>4</v>
      </c>
      <c r="I87" s="11">
        <v>127.1</v>
      </c>
      <c r="J87" s="8">
        <v>0.24</v>
      </c>
      <c r="K87" s="8" t="s">
        <v>1829</v>
      </c>
      <c r="L87" s="11">
        <v>386.38400000000001</v>
      </c>
      <c r="M87" s="8" t="str">
        <f>VLOOKUP(C87,'[2]Customer Detail'!$A$2:$H$501,4,FALSE)</f>
        <v>Male</v>
      </c>
      <c r="N87" s="8">
        <f>VLOOKUP(C87,'[2]Customer Detail'!$A$2:$H$501,3,FALSE)</f>
        <v>24</v>
      </c>
      <c r="O87" s="8" t="str">
        <f>VLOOKUP(C87,'[2]Customer Detail'!$A$2:$H$501,5,FALSE)</f>
        <v>Christopherland</v>
      </c>
      <c r="P87" s="8" t="str">
        <f>VLOOKUP(C87,'[2]Customer Detail'!$A$1:$H$501,8,FALSE)</f>
        <v>Platinum</v>
      </c>
      <c r="Q87" s="8" t="str">
        <f>VLOOKUP(G87,[2]Store_Dim!$A$1:$E$21,4,FALSE)</f>
        <v>Williamsfurt</v>
      </c>
      <c r="R87" s="8" t="str">
        <f>VLOOKUP(G87,[2]Store_Dim!$A$2:$E$21,3,FALSE)</f>
        <v>South</v>
      </c>
    </row>
    <row r="88" spans="1:18" x14ac:dyDescent="0.3">
      <c r="A88" s="7" t="s">
        <v>1912</v>
      </c>
      <c r="B88" s="48">
        <v>45545</v>
      </c>
      <c r="C88" s="8" t="s">
        <v>957</v>
      </c>
      <c r="D88" s="8" t="s">
        <v>1588</v>
      </c>
      <c r="E88" s="7" t="str">
        <f>VLOOKUP(D88,[2]Product_Dim!$A$2:$G$101,2,FALSE)</f>
        <v>Outdoor Sports Water Bottle</v>
      </c>
      <c r="F88" s="9">
        <f>VLOOKUP(D88,[2]Product_Dim!$A$2:$G$101,6,FALSE)</f>
        <v>131.51</v>
      </c>
      <c r="G88" s="8" t="s">
        <v>1766</v>
      </c>
      <c r="H88" s="10">
        <v>3</v>
      </c>
      <c r="I88" s="11">
        <v>899.58</v>
      </c>
      <c r="J88" s="8">
        <v>0.28000000000000003</v>
      </c>
      <c r="K88" s="8" t="s">
        <v>1826</v>
      </c>
      <c r="L88" s="11">
        <v>1943.0928000000001</v>
      </c>
      <c r="M88" s="8" t="str">
        <f>VLOOKUP(C88,'[2]Customer Detail'!$A$2:$H$501,4,FALSE)</f>
        <v>Female</v>
      </c>
      <c r="N88" s="8">
        <f>VLOOKUP(C88,'[2]Customer Detail'!$A$2:$H$501,3,FALSE)</f>
        <v>23</v>
      </c>
      <c r="O88" s="8" t="str">
        <f>VLOOKUP(C88,'[2]Customer Detail'!$A$2:$H$501,5,FALSE)</f>
        <v>East Johntown</v>
      </c>
      <c r="P88" s="8" t="str">
        <f>VLOOKUP(C88,'[2]Customer Detail'!$A$1:$H$501,8,FALSE)</f>
        <v>Platinum</v>
      </c>
      <c r="Q88" s="8" t="str">
        <f>VLOOKUP(G88,[2]Store_Dim!$A$1:$E$21,4,FALSE)</f>
        <v>Hoodberg</v>
      </c>
      <c r="R88" s="8" t="str">
        <f>VLOOKUP(G88,[2]Store_Dim!$A$2:$E$21,3,FALSE)</f>
        <v>North</v>
      </c>
    </row>
    <row r="89" spans="1:18" x14ac:dyDescent="0.3">
      <c r="A89" s="7" t="s">
        <v>1913</v>
      </c>
      <c r="B89" s="48">
        <v>45755</v>
      </c>
      <c r="C89" s="8" t="s">
        <v>1029</v>
      </c>
      <c r="D89" s="8" t="s">
        <v>1546</v>
      </c>
      <c r="E89" s="7" t="str">
        <f>VLOOKUP(D89,[2]Product_Dim!$A$2:$G$101,2,FALSE)</f>
        <v>Men's Graphic T-Shirt</v>
      </c>
      <c r="F89" s="9">
        <f>VLOOKUP(D89,[2]Product_Dim!$A$2:$G$101,6,FALSE)</f>
        <v>342.56</v>
      </c>
      <c r="G89" s="8" t="s">
        <v>1789</v>
      </c>
      <c r="H89" s="10">
        <v>3</v>
      </c>
      <c r="I89" s="11">
        <v>964.39</v>
      </c>
      <c r="J89" s="8">
        <v>0.04</v>
      </c>
      <c r="K89" s="8" t="s">
        <v>1824</v>
      </c>
      <c r="L89" s="11">
        <v>2777.4432000000002</v>
      </c>
      <c r="M89" s="8" t="str">
        <f>VLOOKUP(C89,'[2]Customer Detail'!$A$2:$H$501,4,FALSE)</f>
        <v>Female</v>
      </c>
      <c r="N89" s="8">
        <f>VLOOKUP(C89,'[2]Customer Detail'!$A$2:$H$501,3,FALSE)</f>
        <v>62</v>
      </c>
      <c r="O89" s="8" t="str">
        <f>VLOOKUP(C89,'[2]Customer Detail'!$A$2:$H$501,5,FALSE)</f>
        <v>Kellybury</v>
      </c>
      <c r="P89" s="8" t="str">
        <f>VLOOKUP(C89,'[2]Customer Detail'!$A$1:$H$501,8,FALSE)</f>
        <v>Bronze</v>
      </c>
      <c r="Q89" s="8" t="str">
        <f>VLOOKUP(G89,[2]Store_Dim!$A$1:$E$21,4,FALSE)</f>
        <v>East Davidville</v>
      </c>
      <c r="R89" s="8" t="str">
        <f>VLOOKUP(G89,[2]Store_Dim!$A$2:$E$21,3,FALSE)</f>
        <v>East</v>
      </c>
    </row>
    <row r="90" spans="1:18" x14ac:dyDescent="0.3">
      <c r="A90" s="7" t="s">
        <v>1914</v>
      </c>
      <c r="B90" s="48">
        <v>45588</v>
      </c>
      <c r="C90" s="8" t="s">
        <v>604</v>
      </c>
      <c r="D90" s="8" t="s">
        <v>1624</v>
      </c>
      <c r="E90" s="7" t="str">
        <f>VLOOKUP(D90,[2]Product_Dim!$A$2:$G$101,2,FALSE)</f>
        <v>Sports Water Hydration Pack</v>
      </c>
      <c r="F90" s="9">
        <f>VLOOKUP(D90,[2]Product_Dim!$A$2:$G$101,6,FALSE)</f>
        <v>135.61000000000001</v>
      </c>
      <c r="G90" s="8" t="s">
        <v>1752</v>
      </c>
      <c r="H90" s="10">
        <v>2</v>
      </c>
      <c r="I90" s="11">
        <v>217.83</v>
      </c>
      <c r="J90" s="8">
        <v>0.14000000000000001</v>
      </c>
      <c r="K90" s="8" t="s">
        <v>1826</v>
      </c>
      <c r="L90" s="11">
        <v>374.66759999999999</v>
      </c>
      <c r="M90" s="8" t="str">
        <f>VLOOKUP(C90,'[2]Customer Detail'!$A$2:$H$501,4,FALSE)</f>
        <v>Male</v>
      </c>
      <c r="N90" s="8">
        <f>VLOOKUP(C90,'[2]Customer Detail'!$A$2:$H$501,3,FALSE)</f>
        <v>18</v>
      </c>
      <c r="O90" s="8" t="str">
        <f>VLOOKUP(C90,'[2]Customer Detail'!$A$2:$H$501,5,FALSE)</f>
        <v>Port James</v>
      </c>
      <c r="P90" s="8" t="str">
        <f>VLOOKUP(C90,'[2]Customer Detail'!$A$1:$H$501,8,FALSE)</f>
        <v>Platinum</v>
      </c>
      <c r="Q90" s="8" t="str">
        <f>VLOOKUP(G90,[2]Store_Dim!$A$1:$E$21,4,FALSE)</f>
        <v>Washingtonfurt</v>
      </c>
      <c r="R90" s="8" t="str">
        <f>VLOOKUP(G90,[2]Store_Dim!$A$2:$E$21,3,FALSE)</f>
        <v>East</v>
      </c>
    </row>
    <row r="91" spans="1:18" x14ac:dyDescent="0.3">
      <c r="A91" s="7" t="s">
        <v>1915</v>
      </c>
      <c r="B91" s="48">
        <v>45848</v>
      </c>
      <c r="C91" s="8" t="s">
        <v>484</v>
      </c>
      <c r="D91" s="8" t="s">
        <v>1582</v>
      </c>
      <c r="E91" s="7" t="str">
        <f>VLOOKUP(D91,[2]Product_Dim!$A$2:$G$101,2,FALSE)</f>
        <v>Soccer Training Cone Set</v>
      </c>
      <c r="F91" s="9">
        <f>VLOOKUP(D91,[2]Product_Dim!$A$2:$G$101,6,FALSE)</f>
        <v>144.53</v>
      </c>
      <c r="G91" s="8" t="s">
        <v>1757</v>
      </c>
      <c r="H91" s="10">
        <v>4</v>
      </c>
      <c r="I91" s="11">
        <v>187.71</v>
      </c>
      <c r="J91" s="8">
        <v>0.06</v>
      </c>
      <c r="K91" s="8" t="s">
        <v>1829</v>
      </c>
      <c r="L91" s="11">
        <v>705.78960000000006</v>
      </c>
      <c r="M91" s="8" t="str">
        <f>VLOOKUP(C91,'[2]Customer Detail'!$A$2:$H$501,4,FALSE)</f>
        <v>Male</v>
      </c>
      <c r="N91" s="8">
        <f>VLOOKUP(C91,'[2]Customer Detail'!$A$2:$H$501,3,FALSE)</f>
        <v>46</v>
      </c>
      <c r="O91" s="8" t="str">
        <f>VLOOKUP(C91,'[2]Customer Detail'!$A$2:$H$501,5,FALSE)</f>
        <v>Dwaynemouth</v>
      </c>
      <c r="P91" s="8" t="str">
        <f>VLOOKUP(C91,'[2]Customer Detail'!$A$1:$H$501,8,FALSE)</f>
        <v>Bronze</v>
      </c>
      <c r="Q91" s="8" t="str">
        <f>VLOOKUP(G91,[2]Store_Dim!$A$1:$E$21,4,FALSE)</f>
        <v>Danielmouth</v>
      </c>
      <c r="R91" s="8" t="str">
        <f>VLOOKUP(G91,[2]Store_Dim!$A$2:$E$21,3,FALSE)</f>
        <v>North</v>
      </c>
    </row>
    <row r="92" spans="1:18" x14ac:dyDescent="0.3">
      <c r="A92" s="7" t="s">
        <v>1916</v>
      </c>
      <c r="B92" s="48">
        <v>45577</v>
      </c>
      <c r="C92" s="8" t="s">
        <v>52</v>
      </c>
      <c r="D92" s="8" t="s">
        <v>1614</v>
      </c>
      <c r="E92" s="7" t="str">
        <f>VLOOKUP(D92,[2]Product_Dim!$A$2:$G$101,2,FALSE)</f>
        <v>Modern Wall Clock</v>
      </c>
      <c r="F92" s="9">
        <f>VLOOKUP(D92,[2]Product_Dim!$A$2:$G$101,6,FALSE)</f>
        <v>179.77</v>
      </c>
      <c r="G92" s="8" t="s">
        <v>1810</v>
      </c>
      <c r="H92" s="10">
        <v>2</v>
      </c>
      <c r="I92" s="11">
        <v>350.12</v>
      </c>
      <c r="J92" s="8">
        <v>0.12</v>
      </c>
      <c r="K92" s="8" t="s">
        <v>1829</v>
      </c>
      <c r="L92" s="11">
        <v>616.21119999999996</v>
      </c>
      <c r="M92" s="8" t="str">
        <f>VLOOKUP(C92,'[2]Customer Detail'!$A$2:$H$501,4,FALSE)</f>
        <v>Male</v>
      </c>
      <c r="N92" s="8">
        <f>VLOOKUP(C92,'[2]Customer Detail'!$A$2:$H$501,3,FALSE)</f>
        <v>53</v>
      </c>
      <c r="O92" s="8" t="str">
        <f>VLOOKUP(C92,'[2]Customer Detail'!$A$2:$H$501,5,FALSE)</f>
        <v>Port Michaelburgh</v>
      </c>
      <c r="P92" s="8" t="str">
        <f>VLOOKUP(C92,'[2]Customer Detail'!$A$1:$H$501,8,FALSE)</f>
        <v>Bronze</v>
      </c>
      <c r="Q92" s="8" t="str">
        <f>VLOOKUP(G92,[2]Store_Dim!$A$1:$E$21,4,FALSE)</f>
        <v>East Stevechester</v>
      </c>
      <c r="R92" s="8" t="str">
        <f>VLOOKUP(G92,[2]Store_Dim!$A$2:$E$21,3,FALSE)</f>
        <v>East</v>
      </c>
    </row>
    <row r="93" spans="1:18" x14ac:dyDescent="0.3">
      <c r="A93" s="7" t="s">
        <v>1917</v>
      </c>
      <c r="B93" s="48">
        <v>45312</v>
      </c>
      <c r="C93" s="8" t="s">
        <v>1263</v>
      </c>
      <c r="D93" s="8" t="s">
        <v>1580</v>
      </c>
      <c r="E93" s="7" t="str">
        <f>VLOOKUP(D93,[2]Product_Dim!$A$2:$G$101,2,FALSE)</f>
        <v>Beard Grooming Kit</v>
      </c>
      <c r="F93" s="9">
        <f>VLOOKUP(D93,[2]Product_Dim!$A$2:$G$101,6,FALSE)</f>
        <v>337.42</v>
      </c>
      <c r="G93" s="8" t="s">
        <v>1757</v>
      </c>
      <c r="H93" s="10">
        <v>4</v>
      </c>
      <c r="I93" s="11">
        <v>102.19</v>
      </c>
      <c r="J93" s="8">
        <v>0.17</v>
      </c>
      <c r="K93" s="8" t="s">
        <v>1826</v>
      </c>
      <c r="L93" s="11">
        <v>339.27080000000001</v>
      </c>
      <c r="M93" s="8" t="str">
        <f>VLOOKUP(C93,'[2]Customer Detail'!$A$2:$H$501,4,FALSE)</f>
        <v>Female</v>
      </c>
      <c r="N93" s="8">
        <f>VLOOKUP(C93,'[2]Customer Detail'!$A$2:$H$501,3,FALSE)</f>
        <v>23</v>
      </c>
      <c r="O93" s="8" t="str">
        <f>VLOOKUP(C93,'[2]Customer Detail'!$A$2:$H$501,5,FALSE)</f>
        <v>North Michaelfurt</v>
      </c>
      <c r="P93" s="8" t="str">
        <f>VLOOKUP(C93,'[2]Customer Detail'!$A$1:$H$501,8,FALSE)</f>
        <v>Gold</v>
      </c>
      <c r="Q93" s="8" t="str">
        <f>VLOOKUP(G93,[2]Store_Dim!$A$1:$E$21,4,FALSE)</f>
        <v>Danielmouth</v>
      </c>
      <c r="R93" s="8" t="str">
        <f>VLOOKUP(G93,[2]Store_Dim!$A$2:$E$21,3,FALSE)</f>
        <v>North</v>
      </c>
    </row>
    <row r="94" spans="1:18" x14ac:dyDescent="0.3">
      <c r="A94" s="7" t="s">
        <v>1918</v>
      </c>
      <c r="B94" s="48">
        <v>45350</v>
      </c>
      <c r="C94" s="8" t="s">
        <v>40</v>
      </c>
      <c r="D94" s="8" t="s">
        <v>1720</v>
      </c>
      <c r="E94" s="7" t="str">
        <f>VLOOKUP(D94,[2]Product_Dim!$A$2:$G$101,2,FALSE)</f>
        <v>Kitchen Cutting Board</v>
      </c>
      <c r="F94" s="9">
        <f>VLOOKUP(D94,[2]Product_Dim!$A$2:$G$101,6,FALSE)</f>
        <v>176.07</v>
      </c>
      <c r="G94" s="8" t="s">
        <v>1769</v>
      </c>
      <c r="H94" s="10">
        <v>1</v>
      </c>
      <c r="I94" s="11">
        <v>696.53</v>
      </c>
      <c r="J94" s="8">
        <v>0.17</v>
      </c>
      <c r="K94" s="8" t="s">
        <v>1824</v>
      </c>
      <c r="L94" s="11">
        <v>578.11989999999992</v>
      </c>
      <c r="M94" s="8" t="str">
        <f>VLOOKUP(C94,'[2]Customer Detail'!$A$2:$H$501,4,FALSE)</f>
        <v>Female</v>
      </c>
      <c r="N94" s="8">
        <f>VLOOKUP(C94,'[2]Customer Detail'!$A$2:$H$501,3,FALSE)</f>
        <v>29</v>
      </c>
      <c r="O94" s="8" t="str">
        <f>VLOOKUP(C94,'[2]Customer Detail'!$A$2:$H$501,5,FALSE)</f>
        <v>West Pamelafurt</v>
      </c>
      <c r="P94" s="8" t="str">
        <f>VLOOKUP(C94,'[2]Customer Detail'!$A$1:$H$501,8,FALSE)</f>
        <v>Bronze</v>
      </c>
      <c r="Q94" s="8" t="str">
        <f>VLOOKUP(G94,[2]Store_Dim!$A$1:$E$21,4,FALSE)</f>
        <v>Port Sharon</v>
      </c>
      <c r="R94" s="8" t="str">
        <f>VLOOKUP(G94,[2]Store_Dim!$A$2:$E$21,3,FALSE)</f>
        <v>South</v>
      </c>
    </row>
    <row r="95" spans="1:18" x14ac:dyDescent="0.3">
      <c r="A95" s="7" t="s">
        <v>1919</v>
      </c>
      <c r="B95" s="48">
        <v>45657</v>
      </c>
      <c r="C95" s="8" t="s">
        <v>241</v>
      </c>
      <c r="D95" s="8" t="s">
        <v>1586</v>
      </c>
      <c r="E95" s="7" t="str">
        <f>VLOOKUP(D95,[2]Product_Dim!$A$2:$G$101,2,FALSE)</f>
        <v>Knee Support Brace</v>
      </c>
      <c r="F95" s="9">
        <f>VLOOKUP(D95,[2]Product_Dim!$A$2:$G$101,6,FALSE)</f>
        <v>21.34</v>
      </c>
      <c r="G95" s="8" t="s">
        <v>1769</v>
      </c>
      <c r="H95" s="10">
        <v>2</v>
      </c>
      <c r="I95" s="11">
        <v>327.52</v>
      </c>
      <c r="J95" s="8">
        <v>0.15</v>
      </c>
      <c r="K95" s="8" t="s">
        <v>1826</v>
      </c>
      <c r="L95" s="11">
        <v>556.78399999999999</v>
      </c>
      <c r="M95" s="8" t="str">
        <f>VLOOKUP(C95,'[2]Customer Detail'!$A$2:$H$501,4,FALSE)</f>
        <v>Female</v>
      </c>
      <c r="N95" s="8">
        <f>VLOOKUP(C95,'[2]Customer Detail'!$A$2:$H$501,3,FALSE)</f>
        <v>21</v>
      </c>
      <c r="O95" s="8" t="str">
        <f>VLOOKUP(C95,'[2]Customer Detail'!$A$2:$H$501,5,FALSE)</f>
        <v>Woodmouth</v>
      </c>
      <c r="P95" s="8" t="str">
        <f>VLOOKUP(C95,'[2]Customer Detail'!$A$1:$H$501,8,FALSE)</f>
        <v>Silver</v>
      </c>
      <c r="Q95" s="8" t="str">
        <f>VLOOKUP(G95,[2]Store_Dim!$A$1:$E$21,4,FALSE)</f>
        <v>Port Sharon</v>
      </c>
      <c r="R95" s="8" t="str">
        <f>VLOOKUP(G95,[2]Store_Dim!$A$2:$E$21,3,FALSE)</f>
        <v>South</v>
      </c>
    </row>
    <row r="96" spans="1:18" x14ac:dyDescent="0.3">
      <c r="A96" s="7" t="s">
        <v>1920</v>
      </c>
      <c r="B96" s="48">
        <v>45530</v>
      </c>
      <c r="C96" s="8" t="s">
        <v>942</v>
      </c>
      <c r="D96" s="8" t="s">
        <v>1742</v>
      </c>
      <c r="E96" s="7" t="str">
        <f>VLOOKUP(D96,[2]Product_Dim!$A$2:$G$101,2,FALSE)</f>
        <v>Cricket Bat</v>
      </c>
      <c r="F96" s="9">
        <f>VLOOKUP(D96,[2]Product_Dim!$A$2:$G$101,6,FALSE)</f>
        <v>245.98</v>
      </c>
      <c r="G96" s="8" t="s">
        <v>1813</v>
      </c>
      <c r="H96" s="10">
        <v>2</v>
      </c>
      <c r="I96" s="11">
        <v>569.36</v>
      </c>
      <c r="J96" s="8">
        <v>0.01</v>
      </c>
      <c r="K96" s="8" t="s">
        <v>1826</v>
      </c>
      <c r="L96" s="11">
        <v>1127.3328000000001</v>
      </c>
      <c r="M96" s="8" t="str">
        <f>VLOOKUP(C96,'[2]Customer Detail'!$A$2:$H$501,4,FALSE)</f>
        <v>Male</v>
      </c>
      <c r="N96" s="8">
        <f>VLOOKUP(C96,'[2]Customer Detail'!$A$2:$H$501,3,FALSE)</f>
        <v>64</v>
      </c>
      <c r="O96" s="8" t="str">
        <f>VLOOKUP(C96,'[2]Customer Detail'!$A$2:$H$501,5,FALSE)</f>
        <v>New Joshuatown</v>
      </c>
      <c r="P96" s="8" t="str">
        <f>VLOOKUP(C96,'[2]Customer Detail'!$A$1:$H$501,8,FALSE)</f>
        <v>Platinum</v>
      </c>
      <c r="Q96" s="8" t="str">
        <f>VLOOKUP(G96,[2]Store_Dim!$A$1:$E$21,4,FALSE)</f>
        <v>Vasquezborough</v>
      </c>
      <c r="R96" s="8" t="str">
        <f>VLOOKUP(G96,[2]Store_Dim!$A$2:$E$21,3,FALSE)</f>
        <v>East</v>
      </c>
    </row>
    <row r="97" spans="1:18" x14ac:dyDescent="0.3">
      <c r="A97" s="7" t="s">
        <v>1921</v>
      </c>
      <c r="B97" s="48">
        <v>45556</v>
      </c>
      <c r="C97" s="8" t="s">
        <v>1011</v>
      </c>
      <c r="D97" s="8" t="s">
        <v>1746</v>
      </c>
      <c r="E97" s="7" t="str">
        <f>VLOOKUP(D97,[2]Product_Dim!$A$2:$G$101,2,FALSE)</f>
        <v>Stainless Steel Cookware Set</v>
      </c>
      <c r="F97" s="9">
        <f>VLOOKUP(D97,[2]Product_Dim!$A$2:$G$101,6,FALSE)</f>
        <v>201.41</v>
      </c>
      <c r="G97" s="8" t="s">
        <v>1776</v>
      </c>
      <c r="H97" s="10">
        <v>2</v>
      </c>
      <c r="I97" s="11">
        <v>68.290000000000006</v>
      </c>
      <c r="J97" s="8">
        <v>0.14000000000000001</v>
      </c>
      <c r="K97" s="8" t="s">
        <v>1829</v>
      </c>
      <c r="L97" s="11">
        <v>117.45880000000001</v>
      </c>
      <c r="M97" s="8" t="str">
        <f>VLOOKUP(C97,'[2]Customer Detail'!$A$2:$H$501,4,FALSE)</f>
        <v>Female</v>
      </c>
      <c r="N97" s="8">
        <f>VLOOKUP(C97,'[2]Customer Detail'!$A$2:$H$501,3,FALSE)</f>
        <v>21</v>
      </c>
      <c r="O97" s="8" t="str">
        <f>VLOOKUP(C97,'[2]Customer Detail'!$A$2:$H$501,5,FALSE)</f>
        <v>Lake Alice</v>
      </c>
      <c r="P97" s="8" t="str">
        <f>VLOOKUP(C97,'[2]Customer Detail'!$A$1:$H$501,8,FALSE)</f>
        <v>Bronze</v>
      </c>
      <c r="Q97" s="8" t="str">
        <f>VLOOKUP(G97,[2]Store_Dim!$A$1:$E$21,4,FALSE)</f>
        <v>Port Josephberg</v>
      </c>
      <c r="R97" s="8" t="str">
        <f>VLOOKUP(G97,[2]Store_Dim!$A$2:$E$21,3,FALSE)</f>
        <v>East</v>
      </c>
    </row>
    <row r="98" spans="1:18" x14ac:dyDescent="0.3">
      <c r="A98" s="7" t="s">
        <v>1922</v>
      </c>
      <c r="B98" s="48">
        <v>45523</v>
      </c>
      <c r="C98" s="8" t="s">
        <v>782</v>
      </c>
      <c r="D98" s="8" t="s">
        <v>1648</v>
      </c>
      <c r="E98" s="7" t="str">
        <f>VLOOKUP(D98,[2]Product_Dim!$A$2:$G$101,2,FALSE)</f>
        <v>Boxing Hand Wraps</v>
      </c>
      <c r="F98" s="9">
        <f>VLOOKUP(D98,[2]Product_Dim!$A$2:$G$101,6,FALSE)</f>
        <v>190.29</v>
      </c>
      <c r="G98" s="8" t="s">
        <v>1789</v>
      </c>
      <c r="H98" s="10">
        <v>1</v>
      </c>
      <c r="I98" s="11">
        <v>842.9</v>
      </c>
      <c r="J98" s="8">
        <v>0.06</v>
      </c>
      <c r="K98" s="8" t="s">
        <v>1829</v>
      </c>
      <c r="L98" s="11">
        <v>792.32600000000002</v>
      </c>
      <c r="M98" s="8" t="str">
        <f>VLOOKUP(C98,'[2]Customer Detail'!$A$2:$H$501,4,FALSE)</f>
        <v>Male</v>
      </c>
      <c r="N98" s="8">
        <f>VLOOKUP(C98,'[2]Customer Detail'!$A$2:$H$501,3,FALSE)</f>
        <v>19</v>
      </c>
      <c r="O98" s="8" t="str">
        <f>VLOOKUP(C98,'[2]Customer Detail'!$A$2:$H$501,5,FALSE)</f>
        <v>West Julia</v>
      </c>
      <c r="P98" s="8" t="str">
        <f>VLOOKUP(C98,'[2]Customer Detail'!$A$1:$H$501,8,FALSE)</f>
        <v>Bronze</v>
      </c>
      <c r="Q98" s="8" t="str">
        <f>VLOOKUP(G98,[2]Store_Dim!$A$1:$E$21,4,FALSE)</f>
        <v>East Davidville</v>
      </c>
      <c r="R98" s="8" t="str">
        <f>VLOOKUP(G98,[2]Store_Dim!$A$2:$E$21,3,FALSE)</f>
        <v>East</v>
      </c>
    </row>
    <row r="99" spans="1:18" x14ac:dyDescent="0.3">
      <c r="A99" s="7" t="s">
        <v>1923</v>
      </c>
      <c r="B99" s="48">
        <v>45587</v>
      </c>
      <c r="C99" s="8" t="s">
        <v>911</v>
      </c>
      <c r="D99" s="8" t="s">
        <v>1551</v>
      </c>
      <c r="E99" s="7" t="str">
        <f>VLOOKUP(D99,[2]Product_Dim!$A$2:$G$101,2,FALSE)</f>
        <v>Men's Running Jacket</v>
      </c>
      <c r="F99" s="9">
        <f>VLOOKUP(D99,[2]Product_Dim!$A$2:$G$101,6,FALSE)</f>
        <v>364.67</v>
      </c>
      <c r="G99" s="8" t="s">
        <v>1766</v>
      </c>
      <c r="H99" s="10">
        <v>3</v>
      </c>
      <c r="I99" s="11">
        <v>751.94</v>
      </c>
      <c r="J99" s="8">
        <v>0.26</v>
      </c>
      <c r="K99" s="8" t="s">
        <v>1826</v>
      </c>
      <c r="L99" s="11">
        <v>1669.3068000000001</v>
      </c>
      <c r="M99" s="8" t="str">
        <f>VLOOKUP(C99,'[2]Customer Detail'!$A$2:$H$501,4,FALSE)</f>
        <v>Female</v>
      </c>
      <c r="N99" s="8">
        <f>VLOOKUP(C99,'[2]Customer Detail'!$A$2:$H$501,3,FALSE)</f>
        <v>22</v>
      </c>
      <c r="O99" s="8" t="str">
        <f>VLOOKUP(C99,'[2]Customer Detail'!$A$2:$H$501,5,FALSE)</f>
        <v>Millerfort</v>
      </c>
      <c r="P99" s="8" t="str">
        <f>VLOOKUP(C99,'[2]Customer Detail'!$A$1:$H$501,8,FALSE)</f>
        <v>Gold</v>
      </c>
      <c r="Q99" s="8" t="str">
        <f>VLOOKUP(G99,[2]Store_Dim!$A$1:$E$21,4,FALSE)</f>
        <v>Hoodberg</v>
      </c>
      <c r="R99" s="8" t="str">
        <f>VLOOKUP(G99,[2]Store_Dim!$A$2:$E$21,3,FALSE)</f>
        <v>North</v>
      </c>
    </row>
    <row r="100" spans="1:18" x14ac:dyDescent="0.3">
      <c r="A100" s="7" t="s">
        <v>1924</v>
      </c>
      <c r="B100" s="48">
        <v>45580</v>
      </c>
      <c r="C100" s="8" t="s">
        <v>449</v>
      </c>
      <c r="D100" s="8" t="s">
        <v>1660</v>
      </c>
      <c r="E100" s="7" t="str">
        <f>VLOOKUP(D100,[2]Product_Dim!$A$2:$G$101,2,FALSE)</f>
        <v>Premium Blanket Throw</v>
      </c>
      <c r="F100" s="9">
        <f>VLOOKUP(D100,[2]Product_Dim!$A$2:$G$101,6,FALSE)</f>
        <v>461.47</v>
      </c>
      <c r="G100" s="8" t="s">
        <v>1779</v>
      </c>
      <c r="H100" s="10">
        <v>4</v>
      </c>
      <c r="I100" s="11">
        <v>476.28</v>
      </c>
      <c r="J100" s="8">
        <v>0.17</v>
      </c>
      <c r="K100" s="8" t="s">
        <v>1824</v>
      </c>
      <c r="L100" s="11">
        <v>1581.2495999999999</v>
      </c>
      <c r="M100" s="8" t="str">
        <f>VLOOKUP(C100,'[2]Customer Detail'!$A$2:$H$501,4,FALSE)</f>
        <v>Female</v>
      </c>
      <c r="N100" s="8">
        <f>VLOOKUP(C100,'[2]Customer Detail'!$A$2:$H$501,3,FALSE)</f>
        <v>34</v>
      </c>
      <c r="O100" s="8" t="str">
        <f>VLOOKUP(C100,'[2]Customer Detail'!$A$2:$H$501,5,FALSE)</f>
        <v>Wigginsville</v>
      </c>
      <c r="P100" s="8" t="str">
        <f>VLOOKUP(C100,'[2]Customer Detail'!$A$1:$H$501,8,FALSE)</f>
        <v>Bronze</v>
      </c>
      <c r="Q100" s="8" t="str">
        <f>VLOOKUP(G100,[2]Store_Dim!$A$1:$E$21,4,FALSE)</f>
        <v>Williamsfurt</v>
      </c>
      <c r="R100" s="8" t="str">
        <f>VLOOKUP(G100,[2]Store_Dim!$A$2:$E$21,3,FALSE)</f>
        <v>South</v>
      </c>
    </row>
    <row r="101" spans="1:18" x14ac:dyDescent="0.3">
      <c r="A101" s="7" t="s">
        <v>1925</v>
      </c>
      <c r="B101" s="48">
        <v>45479</v>
      </c>
      <c r="C101" s="8" t="s">
        <v>1023</v>
      </c>
      <c r="D101" s="8" t="s">
        <v>1656</v>
      </c>
      <c r="E101" s="7" t="str">
        <f>VLOOKUP(D101,[2]Product_Dim!$A$2:$G$101,2,FALSE)</f>
        <v>Sports Stopwatch Pro</v>
      </c>
      <c r="F101" s="9">
        <f>VLOOKUP(D101,[2]Product_Dim!$A$2:$G$101,6,FALSE)</f>
        <v>434.84</v>
      </c>
      <c r="G101" s="8" t="s">
        <v>1766</v>
      </c>
      <c r="H101" s="10">
        <v>3</v>
      </c>
      <c r="I101" s="11">
        <v>541.99</v>
      </c>
      <c r="J101" s="8">
        <v>0.24</v>
      </c>
      <c r="K101" s="8" t="s">
        <v>1829</v>
      </c>
      <c r="L101" s="11">
        <v>1235.7372</v>
      </c>
      <c r="M101" s="8" t="str">
        <f>VLOOKUP(C101,'[2]Customer Detail'!$A$2:$H$501,4,FALSE)</f>
        <v>Male</v>
      </c>
      <c r="N101" s="8">
        <f>VLOOKUP(C101,'[2]Customer Detail'!$A$2:$H$501,3,FALSE)</f>
        <v>60</v>
      </c>
      <c r="O101" s="8" t="str">
        <f>VLOOKUP(C101,'[2]Customer Detail'!$A$2:$H$501,5,FALSE)</f>
        <v>East Matthew</v>
      </c>
      <c r="P101" s="8" t="str">
        <f>VLOOKUP(C101,'[2]Customer Detail'!$A$1:$H$501,8,FALSE)</f>
        <v>Bronze</v>
      </c>
      <c r="Q101" s="8" t="str">
        <f>VLOOKUP(G101,[2]Store_Dim!$A$1:$E$21,4,FALSE)</f>
        <v>Hoodberg</v>
      </c>
      <c r="R101" s="8" t="str">
        <f>VLOOKUP(G101,[2]Store_Dim!$A$2:$E$21,3,FALSE)</f>
        <v>North</v>
      </c>
    </row>
    <row r="102" spans="1:18" x14ac:dyDescent="0.3">
      <c r="A102" s="7" t="s">
        <v>1926</v>
      </c>
      <c r="B102" s="48">
        <v>45677</v>
      </c>
      <c r="C102" s="8" t="s">
        <v>1154</v>
      </c>
      <c r="D102" s="8" t="s">
        <v>1614</v>
      </c>
      <c r="E102" s="7" t="str">
        <f>VLOOKUP(D102,[2]Product_Dim!$A$2:$G$101,2,FALSE)</f>
        <v>Modern Wall Clock</v>
      </c>
      <c r="F102" s="9">
        <f>VLOOKUP(D102,[2]Product_Dim!$A$2:$G$101,6,FALSE)</f>
        <v>179.77</v>
      </c>
      <c r="G102" s="8" t="s">
        <v>1773</v>
      </c>
      <c r="H102" s="10">
        <v>2</v>
      </c>
      <c r="I102" s="11">
        <v>401.5</v>
      </c>
      <c r="J102" s="8">
        <v>0.18</v>
      </c>
      <c r="K102" s="8" t="s">
        <v>1824</v>
      </c>
      <c r="L102" s="11">
        <v>658.46</v>
      </c>
      <c r="M102" s="8" t="str">
        <f>VLOOKUP(C102,'[2]Customer Detail'!$A$2:$H$501,4,FALSE)</f>
        <v>Female</v>
      </c>
      <c r="N102" s="8">
        <f>VLOOKUP(C102,'[2]Customer Detail'!$A$2:$H$501,3,FALSE)</f>
        <v>20</v>
      </c>
      <c r="O102" s="8" t="str">
        <f>VLOOKUP(C102,'[2]Customer Detail'!$A$2:$H$501,5,FALSE)</f>
        <v>West Bruce</v>
      </c>
      <c r="P102" s="8" t="str">
        <f>VLOOKUP(C102,'[2]Customer Detail'!$A$1:$H$501,8,FALSE)</f>
        <v>Platinum</v>
      </c>
      <c r="Q102" s="8" t="str">
        <f>VLOOKUP(G102,[2]Store_Dim!$A$1:$E$21,4,FALSE)</f>
        <v>New Michaelchester</v>
      </c>
      <c r="R102" s="8" t="str">
        <f>VLOOKUP(G102,[2]Store_Dim!$A$2:$E$21,3,FALSE)</f>
        <v>North</v>
      </c>
    </row>
    <row r="103" spans="1:18" x14ac:dyDescent="0.3">
      <c r="A103" s="7" t="s">
        <v>1927</v>
      </c>
      <c r="B103" s="48">
        <v>45453</v>
      </c>
      <c r="C103" s="8" t="s">
        <v>304</v>
      </c>
      <c r="D103" s="8" t="s">
        <v>1598</v>
      </c>
      <c r="E103" s="7" t="str">
        <f>VLOOKUP(D103,[2]Product_Dim!$A$2:$G$101,2,FALSE)</f>
        <v>Women's Scarf Set</v>
      </c>
      <c r="F103" s="9">
        <f>VLOOKUP(D103,[2]Product_Dim!$A$2:$G$101,6,FALSE)</f>
        <v>174.02</v>
      </c>
      <c r="G103" s="8" t="s">
        <v>1797</v>
      </c>
      <c r="H103" s="10">
        <v>3</v>
      </c>
      <c r="I103" s="11">
        <v>359.56</v>
      </c>
      <c r="J103" s="8">
        <v>0.17</v>
      </c>
      <c r="K103" s="8" t="s">
        <v>1826</v>
      </c>
      <c r="L103" s="11">
        <v>895.30439999999999</v>
      </c>
      <c r="M103" s="8" t="str">
        <f>VLOOKUP(C103,'[2]Customer Detail'!$A$2:$H$501,4,FALSE)</f>
        <v>Female</v>
      </c>
      <c r="N103" s="8">
        <f>VLOOKUP(C103,'[2]Customer Detail'!$A$2:$H$501,3,FALSE)</f>
        <v>26</v>
      </c>
      <c r="O103" s="8" t="str">
        <f>VLOOKUP(C103,'[2]Customer Detail'!$A$2:$H$501,5,FALSE)</f>
        <v>Garyberg</v>
      </c>
      <c r="P103" s="8" t="str">
        <f>VLOOKUP(C103,'[2]Customer Detail'!$A$1:$H$501,8,FALSE)</f>
        <v>Platinum</v>
      </c>
      <c r="Q103" s="8" t="str">
        <f>VLOOKUP(G103,[2]Store_Dim!$A$1:$E$21,4,FALSE)</f>
        <v>Johnsonville</v>
      </c>
      <c r="R103" s="8" t="str">
        <f>VLOOKUP(G103,[2]Store_Dim!$A$2:$E$21,3,FALSE)</f>
        <v>East</v>
      </c>
    </row>
    <row r="104" spans="1:18" x14ac:dyDescent="0.3">
      <c r="A104" s="7" t="s">
        <v>1928</v>
      </c>
      <c r="B104" s="48">
        <v>45552</v>
      </c>
      <c r="C104" s="8" t="s">
        <v>347</v>
      </c>
      <c r="D104" s="8" t="s">
        <v>1708</v>
      </c>
      <c r="E104" s="7" t="str">
        <f>VLOOKUP(D104,[2]Product_Dim!$A$2:$G$101,2,FALSE)</f>
        <v>Wall-Mounted Spice Rack</v>
      </c>
      <c r="F104" s="9">
        <f>VLOOKUP(D104,[2]Product_Dim!$A$2:$G$101,6,FALSE)</f>
        <v>143.43</v>
      </c>
      <c r="G104" s="8" t="s">
        <v>1794</v>
      </c>
      <c r="H104" s="10">
        <v>2</v>
      </c>
      <c r="I104" s="11">
        <v>471.88</v>
      </c>
      <c r="J104" s="8">
        <v>0.24</v>
      </c>
      <c r="K104" s="8" t="s">
        <v>1826</v>
      </c>
      <c r="L104" s="11">
        <v>717.25760000000002</v>
      </c>
      <c r="M104" s="8" t="str">
        <f>VLOOKUP(C104,'[2]Customer Detail'!$A$2:$H$501,4,FALSE)</f>
        <v>Male</v>
      </c>
      <c r="N104" s="8">
        <f>VLOOKUP(C104,'[2]Customer Detail'!$A$2:$H$501,3,FALSE)</f>
        <v>36</v>
      </c>
      <c r="O104" s="8" t="str">
        <f>VLOOKUP(C104,'[2]Customer Detail'!$A$2:$H$501,5,FALSE)</f>
        <v>Lake Thomas</v>
      </c>
      <c r="P104" s="8" t="str">
        <f>VLOOKUP(C104,'[2]Customer Detail'!$A$1:$H$501,8,FALSE)</f>
        <v>Silver</v>
      </c>
      <c r="Q104" s="8" t="str">
        <f>VLOOKUP(G104,[2]Store_Dim!$A$1:$E$21,4,FALSE)</f>
        <v>Sabrinatown</v>
      </c>
      <c r="R104" s="8" t="str">
        <f>VLOOKUP(G104,[2]Store_Dim!$A$2:$E$21,3,FALSE)</f>
        <v>North</v>
      </c>
    </row>
    <row r="105" spans="1:18" x14ac:dyDescent="0.3">
      <c r="A105" s="7" t="s">
        <v>1929</v>
      </c>
      <c r="B105" s="48">
        <v>45907</v>
      </c>
      <c r="C105" s="8" t="s">
        <v>601</v>
      </c>
      <c r="D105" s="8" t="s">
        <v>1616</v>
      </c>
      <c r="E105" s="7" t="str">
        <f>VLOOKUP(D105,[2]Product_Dim!$A$2:$G$101,2,FALSE)</f>
        <v>Gaming Mechanical Keyboard</v>
      </c>
      <c r="F105" s="9">
        <f>VLOOKUP(D105,[2]Product_Dim!$A$2:$G$101,6,FALSE)</f>
        <v>419.28</v>
      </c>
      <c r="G105" s="8" t="s">
        <v>1769</v>
      </c>
      <c r="H105" s="10">
        <v>4</v>
      </c>
      <c r="I105" s="11">
        <v>925.19</v>
      </c>
      <c r="J105" s="8">
        <v>0.19</v>
      </c>
      <c r="K105" s="8" t="s">
        <v>1826</v>
      </c>
      <c r="L105" s="11">
        <v>2997.6156000000001</v>
      </c>
      <c r="M105" s="8" t="str">
        <f>VLOOKUP(C105,'[2]Customer Detail'!$A$2:$H$501,4,FALSE)</f>
        <v>Female</v>
      </c>
      <c r="N105" s="8">
        <f>VLOOKUP(C105,'[2]Customer Detail'!$A$2:$H$501,3,FALSE)</f>
        <v>23</v>
      </c>
      <c r="O105" s="8" t="str">
        <f>VLOOKUP(C105,'[2]Customer Detail'!$A$2:$H$501,5,FALSE)</f>
        <v>Hutchinsonville</v>
      </c>
      <c r="P105" s="8" t="str">
        <f>VLOOKUP(C105,'[2]Customer Detail'!$A$1:$H$501,8,FALSE)</f>
        <v>Silver</v>
      </c>
      <c r="Q105" s="8" t="str">
        <f>VLOOKUP(G105,[2]Store_Dim!$A$1:$E$21,4,FALSE)</f>
        <v>Port Sharon</v>
      </c>
      <c r="R105" s="8" t="str">
        <f>VLOOKUP(G105,[2]Store_Dim!$A$2:$E$21,3,FALSE)</f>
        <v>South</v>
      </c>
    </row>
    <row r="106" spans="1:18" x14ac:dyDescent="0.3">
      <c r="A106" s="7" t="s">
        <v>1930</v>
      </c>
      <c r="B106" s="48">
        <v>45330</v>
      </c>
      <c r="C106" s="8" t="s">
        <v>121</v>
      </c>
      <c r="D106" s="8" t="s">
        <v>1720</v>
      </c>
      <c r="E106" s="7" t="str">
        <f>VLOOKUP(D106,[2]Product_Dim!$A$2:$G$101,2,FALSE)</f>
        <v>Kitchen Cutting Board</v>
      </c>
      <c r="F106" s="9">
        <f>VLOOKUP(D106,[2]Product_Dim!$A$2:$G$101,6,FALSE)</f>
        <v>176.07</v>
      </c>
      <c r="G106" s="8" t="s">
        <v>1792</v>
      </c>
      <c r="H106" s="10">
        <v>2</v>
      </c>
      <c r="I106" s="11">
        <v>879.63</v>
      </c>
      <c r="J106" s="8">
        <v>7.0000000000000007E-2</v>
      </c>
      <c r="K106" s="8" t="s">
        <v>1829</v>
      </c>
      <c r="L106" s="11">
        <v>1636.1117999999999</v>
      </c>
      <c r="M106" s="8" t="str">
        <f>VLOOKUP(C106,'[2]Customer Detail'!$A$2:$H$501,4,FALSE)</f>
        <v>Female</v>
      </c>
      <c r="N106" s="8">
        <f>VLOOKUP(C106,'[2]Customer Detail'!$A$2:$H$501,3,FALSE)</f>
        <v>54</v>
      </c>
      <c r="O106" s="8" t="str">
        <f>VLOOKUP(C106,'[2]Customer Detail'!$A$2:$H$501,5,FALSE)</f>
        <v>East Jennifer</v>
      </c>
      <c r="P106" s="8" t="str">
        <f>VLOOKUP(C106,'[2]Customer Detail'!$A$1:$H$501,8,FALSE)</f>
        <v>Silver</v>
      </c>
      <c r="Q106" s="8" t="str">
        <f>VLOOKUP(G106,[2]Store_Dim!$A$1:$E$21,4,FALSE)</f>
        <v>Lake Michael</v>
      </c>
      <c r="R106" s="8" t="str">
        <f>VLOOKUP(G106,[2]Store_Dim!$A$2:$E$21,3,FALSE)</f>
        <v>South</v>
      </c>
    </row>
    <row r="107" spans="1:18" x14ac:dyDescent="0.3">
      <c r="A107" s="7" t="s">
        <v>1931</v>
      </c>
      <c r="B107" s="48">
        <v>45214</v>
      </c>
      <c r="C107" s="8" t="s">
        <v>20</v>
      </c>
      <c r="D107" s="8" t="s">
        <v>1706</v>
      </c>
      <c r="E107" s="7" t="str">
        <f>VLOOKUP(D107,[2]Product_Dim!$A$2:$G$101,2,FALSE)</f>
        <v>Decorative Lamp Shade</v>
      </c>
      <c r="F107" s="9">
        <f>VLOOKUP(D107,[2]Product_Dim!$A$2:$G$101,6,FALSE)</f>
        <v>228.53</v>
      </c>
      <c r="G107" s="8" t="s">
        <v>1807</v>
      </c>
      <c r="H107" s="10">
        <v>2</v>
      </c>
      <c r="I107" s="11">
        <v>418.23</v>
      </c>
      <c r="J107" s="8">
        <v>0.28000000000000003</v>
      </c>
      <c r="K107" s="8" t="s">
        <v>1824</v>
      </c>
      <c r="L107" s="11">
        <v>602.25120000000004</v>
      </c>
      <c r="M107" s="8" t="str">
        <f>VLOOKUP(C107,'[2]Customer Detail'!$A$2:$H$501,4,FALSE)</f>
        <v>Female</v>
      </c>
      <c r="N107" s="8">
        <f>VLOOKUP(C107,'[2]Customer Detail'!$A$2:$H$501,3,FALSE)</f>
        <v>29</v>
      </c>
      <c r="O107" s="8" t="str">
        <f>VLOOKUP(C107,'[2]Customer Detail'!$A$2:$H$501,5,FALSE)</f>
        <v>Kylebury</v>
      </c>
      <c r="P107" s="8" t="str">
        <f>VLOOKUP(C107,'[2]Customer Detail'!$A$1:$H$501,8,FALSE)</f>
        <v>Platinum</v>
      </c>
      <c r="Q107" s="8" t="str">
        <f>VLOOKUP(G107,[2]Store_Dim!$A$1:$E$21,4,FALSE)</f>
        <v>Bensonhaven</v>
      </c>
      <c r="R107" s="8" t="str">
        <f>VLOOKUP(G107,[2]Store_Dim!$A$2:$E$21,3,FALSE)</f>
        <v>North</v>
      </c>
    </row>
    <row r="108" spans="1:18" x14ac:dyDescent="0.3">
      <c r="A108" s="7" t="s">
        <v>1932</v>
      </c>
      <c r="B108" s="48">
        <v>45891</v>
      </c>
      <c r="C108" s="8" t="s">
        <v>857</v>
      </c>
      <c r="D108" s="8" t="s">
        <v>1586</v>
      </c>
      <c r="E108" s="7" t="str">
        <f>VLOOKUP(D108,[2]Product_Dim!$A$2:$G$101,2,FALSE)</f>
        <v>Knee Support Brace</v>
      </c>
      <c r="F108" s="9">
        <f>VLOOKUP(D108,[2]Product_Dim!$A$2:$G$101,6,FALSE)</f>
        <v>21.34</v>
      </c>
      <c r="G108" s="8" t="s">
        <v>1810</v>
      </c>
      <c r="H108" s="10">
        <v>3</v>
      </c>
      <c r="I108" s="11">
        <v>551.72</v>
      </c>
      <c r="J108" s="8">
        <v>0.03</v>
      </c>
      <c r="K108" s="8" t="s">
        <v>1829</v>
      </c>
      <c r="L108" s="11">
        <v>1605.5052000000001</v>
      </c>
      <c r="M108" s="8" t="str">
        <f>VLOOKUP(C108,'[2]Customer Detail'!$A$2:$H$501,4,FALSE)</f>
        <v>Female</v>
      </c>
      <c r="N108" s="8">
        <f>VLOOKUP(C108,'[2]Customer Detail'!$A$2:$H$501,3,FALSE)</f>
        <v>45</v>
      </c>
      <c r="O108" s="8" t="str">
        <f>VLOOKUP(C108,'[2]Customer Detail'!$A$2:$H$501,5,FALSE)</f>
        <v>Emilytown</v>
      </c>
      <c r="P108" s="8" t="str">
        <f>VLOOKUP(C108,'[2]Customer Detail'!$A$1:$H$501,8,FALSE)</f>
        <v>Silver</v>
      </c>
      <c r="Q108" s="8" t="str">
        <f>VLOOKUP(G108,[2]Store_Dim!$A$1:$E$21,4,FALSE)</f>
        <v>East Stevechester</v>
      </c>
      <c r="R108" s="8" t="str">
        <f>VLOOKUP(G108,[2]Store_Dim!$A$2:$E$21,3,FALSE)</f>
        <v>East</v>
      </c>
    </row>
    <row r="109" spans="1:18" x14ac:dyDescent="0.3">
      <c r="A109" s="7" t="s">
        <v>1933</v>
      </c>
      <c r="B109" s="48">
        <v>45323</v>
      </c>
      <c r="C109" s="8" t="s">
        <v>1062</v>
      </c>
      <c r="D109" s="8" t="s">
        <v>1720</v>
      </c>
      <c r="E109" s="7" t="str">
        <f>VLOOKUP(D109,[2]Product_Dim!$A$2:$G$101,2,FALSE)</f>
        <v>Kitchen Cutting Board</v>
      </c>
      <c r="F109" s="9">
        <f>VLOOKUP(D109,[2]Product_Dim!$A$2:$G$101,6,FALSE)</f>
        <v>176.07</v>
      </c>
      <c r="G109" s="8" t="s">
        <v>1779</v>
      </c>
      <c r="H109" s="10">
        <v>4</v>
      </c>
      <c r="I109" s="11">
        <v>525.61</v>
      </c>
      <c r="J109" s="8">
        <v>0.02</v>
      </c>
      <c r="K109" s="8" t="s">
        <v>1826</v>
      </c>
      <c r="L109" s="11">
        <v>2060.3912</v>
      </c>
      <c r="M109" s="8" t="str">
        <f>VLOOKUP(C109,'[2]Customer Detail'!$A$2:$H$501,4,FALSE)</f>
        <v>Female</v>
      </c>
      <c r="N109" s="8">
        <f>VLOOKUP(C109,'[2]Customer Detail'!$A$2:$H$501,3,FALSE)</f>
        <v>46</v>
      </c>
      <c r="O109" s="8" t="str">
        <f>VLOOKUP(C109,'[2]Customer Detail'!$A$2:$H$501,5,FALSE)</f>
        <v>Hudsonfort</v>
      </c>
      <c r="P109" s="8" t="str">
        <f>VLOOKUP(C109,'[2]Customer Detail'!$A$1:$H$501,8,FALSE)</f>
        <v>Silver</v>
      </c>
      <c r="Q109" s="8" t="str">
        <f>VLOOKUP(G109,[2]Store_Dim!$A$1:$E$21,4,FALSE)</f>
        <v>Williamsfurt</v>
      </c>
      <c r="R109" s="8" t="str">
        <f>VLOOKUP(G109,[2]Store_Dim!$A$2:$E$21,3,FALSE)</f>
        <v>South</v>
      </c>
    </row>
    <row r="110" spans="1:18" x14ac:dyDescent="0.3">
      <c r="A110" s="7" t="s">
        <v>1934</v>
      </c>
      <c r="B110" s="48">
        <v>45785</v>
      </c>
      <c r="C110" s="8" t="s">
        <v>160</v>
      </c>
      <c r="D110" s="8" t="s">
        <v>1592</v>
      </c>
      <c r="E110" s="7" t="str">
        <f>VLOOKUP(D110,[2]Product_Dim!$A$2:$G$101,2,FALSE)</f>
        <v>Carbon Fiber Tennis Racket</v>
      </c>
      <c r="F110" s="9">
        <f>VLOOKUP(D110,[2]Product_Dim!$A$2:$G$101,6,FALSE)</f>
        <v>484.62</v>
      </c>
      <c r="G110" s="8" t="s">
        <v>1797</v>
      </c>
      <c r="H110" s="10">
        <v>3</v>
      </c>
      <c r="I110" s="11">
        <v>815.3</v>
      </c>
      <c r="J110" s="8">
        <v>0.03</v>
      </c>
      <c r="K110" s="8" t="s">
        <v>1824</v>
      </c>
      <c r="L110" s="11">
        <v>2372.5229999999997</v>
      </c>
      <c r="M110" s="8" t="str">
        <f>VLOOKUP(C110,'[2]Customer Detail'!$A$2:$H$501,4,FALSE)</f>
        <v>Male</v>
      </c>
      <c r="N110" s="8">
        <f>VLOOKUP(C110,'[2]Customer Detail'!$A$2:$H$501,3,FALSE)</f>
        <v>21</v>
      </c>
      <c r="O110" s="8" t="str">
        <f>VLOOKUP(C110,'[2]Customer Detail'!$A$2:$H$501,5,FALSE)</f>
        <v>Mooneyshire</v>
      </c>
      <c r="P110" s="8" t="str">
        <f>VLOOKUP(C110,'[2]Customer Detail'!$A$1:$H$501,8,FALSE)</f>
        <v>Platinum</v>
      </c>
      <c r="Q110" s="8" t="str">
        <f>VLOOKUP(G110,[2]Store_Dim!$A$1:$E$21,4,FALSE)</f>
        <v>Johnsonville</v>
      </c>
      <c r="R110" s="8" t="str">
        <f>VLOOKUP(G110,[2]Store_Dim!$A$2:$E$21,3,FALSE)</f>
        <v>East</v>
      </c>
    </row>
    <row r="111" spans="1:18" x14ac:dyDescent="0.3">
      <c r="A111" s="7" t="s">
        <v>1935</v>
      </c>
      <c r="B111" s="48">
        <v>45738</v>
      </c>
      <c r="C111" s="8" t="s">
        <v>696</v>
      </c>
      <c r="D111" s="8" t="s">
        <v>1730</v>
      </c>
      <c r="E111" s="7" t="str">
        <f>VLOOKUP(D111,[2]Product_Dim!$A$2:$G$101,2,FALSE)</f>
        <v>Women's High Heels</v>
      </c>
      <c r="F111" s="9">
        <f>VLOOKUP(D111,[2]Product_Dim!$A$2:$G$101,6,FALSE)</f>
        <v>438.25</v>
      </c>
      <c r="G111" s="8" t="s">
        <v>1752</v>
      </c>
      <c r="H111" s="10">
        <v>3</v>
      </c>
      <c r="I111" s="11">
        <v>376.46</v>
      </c>
      <c r="J111" s="8">
        <v>0.09</v>
      </c>
      <c r="K111" s="8" t="s">
        <v>1829</v>
      </c>
      <c r="L111" s="11">
        <v>1027.7357999999999</v>
      </c>
      <c r="M111" s="8" t="str">
        <f>VLOOKUP(C111,'[2]Customer Detail'!$A$2:$H$501,4,FALSE)</f>
        <v>Male</v>
      </c>
      <c r="N111" s="8">
        <f>VLOOKUP(C111,'[2]Customer Detail'!$A$2:$H$501,3,FALSE)</f>
        <v>61</v>
      </c>
      <c r="O111" s="8" t="str">
        <f>VLOOKUP(C111,'[2]Customer Detail'!$A$2:$H$501,5,FALSE)</f>
        <v>Danielstad</v>
      </c>
      <c r="P111" s="8" t="str">
        <f>VLOOKUP(C111,'[2]Customer Detail'!$A$1:$H$501,8,FALSE)</f>
        <v>Gold</v>
      </c>
      <c r="Q111" s="8" t="str">
        <f>VLOOKUP(G111,[2]Store_Dim!$A$1:$E$21,4,FALSE)</f>
        <v>Washingtonfurt</v>
      </c>
      <c r="R111" s="8" t="str">
        <f>VLOOKUP(G111,[2]Store_Dim!$A$2:$E$21,3,FALSE)</f>
        <v>East</v>
      </c>
    </row>
    <row r="112" spans="1:18" x14ac:dyDescent="0.3">
      <c r="A112" s="7" t="s">
        <v>1936</v>
      </c>
      <c r="B112" s="48">
        <v>45851</v>
      </c>
      <c r="C112" s="8" t="s">
        <v>40</v>
      </c>
      <c r="D112" s="8" t="s">
        <v>1632</v>
      </c>
      <c r="E112" s="7" t="str">
        <f>VLOOKUP(D112,[2]Product_Dim!$A$2:$G$101,2,FALSE)</f>
        <v>Smart Home WiFi Camera</v>
      </c>
      <c r="F112" s="9">
        <f>VLOOKUP(D112,[2]Product_Dim!$A$2:$G$101,6,FALSE)</f>
        <v>450.71</v>
      </c>
      <c r="G112" s="8" t="s">
        <v>1782</v>
      </c>
      <c r="H112" s="10">
        <v>4</v>
      </c>
      <c r="I112" s="11">
        <v>239.83</v>
      </c>
      <c r="J112" s="8">
        <v>0.08</v>
      </c>
      <c r="K112" s="8" t="s">
        <v>1824</v>
      </c>
      <c r="L112" s="11">
        <v>882.57440000000008</v>
      </c>
      <c r="M112" s="8" t="str">
        <f>VLOOKUP(C112,'[2]Customer Detail'!$A$2:$H$501,4,FALSE)</f>
        <v>Female</v>
      </c>
      <c r="N112" s="8">
        <f>VLOOKUP(C112,'[2]Customer Detail'!$A$2:$H$501,3,FALSE)</f>
        <v>29</v>
      </c>
      <c r="O112" s="8" t="str">
        <f>VLOOKUP(C112,'[2]Customer Detail'!$A$2:$H$501,5,FALSE)</f>
        <v>West Pamelafurt</v>
      </c>
      <c r="P112" s="8" t="str">
        <f>VLOOKUP(C112,'[2]Customer Detail'!$A$1:$H$501,8,FALSE)</f>
        <v>Bronze</v>
      </c>
      <c r="Q112" s="8" t="str">
        <f>VLOOKUP(G112,[2]Store_Dim!$A$1:$E$21,4,FALSE)</f>
        <v>Thompsonborough</v>
      </c>
      <c r="R112" s="8" t="str">
        <f>VLOOKUP(G112,[2]Store_Dim!$A$2:$E$21,3,FALSE)</f>
        <v>West</v>
      </c>
    </row>
    <row r="113" spans="1:18" x14ac:dyDescent="0.3">
      <c r="A113" s="7" t="s">
        <v>1937</v>
      </c>
      <c r="B113" s="48">
        <v>45798</v>
      </c>
      <c r="C113" s="8" t="s">
        <v>414</v>
      </c>
      <c r="D113" s="8" t="s">
        <v>1728</v>
      </c>
      <c r="E113" s="7" t="str">
        <f>VLOOKUP(D113,[2]Product_Dim!$A$2:$G$101,2,FALSE)</f>
        <v>Gaming Mouse Pad XL</v>
      </c>
      <c r="F113" s="9">
        <f>VLOOKUP(D113,[2]Product_Dim!$A$2:$G$101,6,FALSE)</f>
        <v>340.14</v>
      </c>
      <c r="G113" s="8" t="s">
        <v>1766</v>
      </c>
      <c r="H113" s="10">
        <v>2</v>
      </c>
      <c r="I113" s="11">
        <v>845.71</v>
      </c>
      <c r="J113" s="8">
        <v>0.01</v>
      </c>
      <c r="K113" s="8" t="s">
        <v>1826</v>
      </c>
      <c r="L113" s="11">
        <v>1674.5058000000001</v>
      </c>
      <c r="M113" s="8" t="str">
        <f>VLOOKUP(C113,'[2]Customer Detail'!$A$2:$H$501,4,FALSE)</f>
        <v>Male</v>
      </c>
      <c r="N113" s="8">
        <f>VLOOKUP(C113,'[2]Customer Detail'!$A$2:$H$501,3,FALSE)</f>
        <v>40</v>
      </c>
      <c r="O113" s="8" t="str">
        <f>VLOOKUP(C113,'[2]Customer Detail'!$A$2:$H$501,5,FALSE)</f>
        <v>North Edwardton</v>
      </c>
      <c r="P113" s="8" t="str">
        <f>VLOOKUP(C113,'[2]Customer Detail'!$A$1:$H$501,8,FALSE)</f>
        <v>Bronze</v>
      </c>
      <c r="Q113" s="8" t="str">
        <f>VLOOKUP(G113,[2]Store_Dim!$A$1:$E$21,4,FALSE)</f>
        <v>Hoodberg</v>
      </c>
      <c r="R113" s="8" t="str">
        <f>VLOOKUP(G113,[2]Store_Dim!$A$2:$E$21,3,FALSE)</f>
        <v>North</v>
      </c>
    </row>
    <row r="114" spans="1:18" x14ac:dyDescent="0.3">
      <c r="A114" s="7" t="s">
        <v>1938</v>
      </c>
      <c r="B114" s="48">
        <v>45705</v>
      </c>
      <c r="C114" s="8" t="s">
        <v>314</v>
      </c>
      <c r="D114" s="8" t="s">
        <v>1700</v>
      </c>
      <c r="E114" s="7" t="str">
        <f>VLOOKUP(D114,[2]Product_Dim!$A$2:$G$101,2,FALSE)</f>
        <v>Wireless Mouse</v>
      </c>
      <c r="F114" s="9">
        <f>VLOOKUP(D114,[2]Product_Dim!$A$2:$G$101,6,FALSE)</f>
        <v>392.89</v>
      </c>
      <c r="G114" s="8" t="s">
        <v>1797</v>
      </c>
      <c r="H114" s="10">
        <v>3</v>
      </c>
      <c r="I114" s="11">
        <v>948.69</v>
      </c>
      <c r="J114" s="8">
        <v>0.28999999999999998</v>
      </c>
      <c r="K114" s="8" t="s">
        <v>1824</v>
      </c>
      <c r="L114" s="11">
        <v>2020.7097000000003</v>
      </c>
      <c r="M114" s="8" t="str">
        <f>VLOOKUP(C114,'[2]Customer Detail'!$A$2:$H$501,4,FALSE)</f>
        <v>Female</v>
      </c>
      <c r="N114" s="8">
        <f>VLOOKUP(C114,'[2]Customer Detail'!$A$2:$H$501,3,FALSE)</f>
        <v>58</v>
      </c>
      <c r="O114" s="8" t="str">
        <f>VLOOKUP(C114,'[2]Customer Detail'!$A$2:$H$501,5,FALSE)</f>
        <v>East Jenna</v>
      </c>
      <c r="P114" s="8" t="str">
        <f>VLOOKUP(C114,'[2]Customer Detail'!$A$1:$H$501,8,FALSE)</f>
        <v>Bronze</v>
      </c>
      <c r="Q114" s="8" t="str">
        <f>VLOOKUP(G114,[2]Store_Dim!$A$1:$E$21,4,FALSE)</f>
        <v>Johnsonville</v>
      </c>
      <c r="R114" s="8" t="str">
        <f>VLOOKUP(G114,[2]Store_Dim!$A$2:$E$21,3,FALSE)</f>
        <v>East</v>
      </c>
    </row>
    <row r="115" spans="1:18" x14ac:dyDescent="0.3">
      <c r="A115" s="7" t="s">
        <v>1939</v>
      </c>
      <c r="B115" s="48">
        <v>45413</v>
      </c>
      <c r="C115" s="8" t="s">
        <v>1440</v>
      </c>
      <c r="D115" s="8" t="s">
        <v>1602</v>
      </c>
      <c r="E115" s="7" t="str">
        <f>VLOOKUP(D115,[2]Product_Dim!$A$2:$G$101,2,FALSE)</f>
        <v>Decorative Floor Vase</v>
      </c>
      <c r="F115" s="9">
        <f>VLOOKUP(D115,[2]Product_Dim!$A$2:$G$101,6,FALSE)</f>
        <v>254.04361702127662</v>
      </c>
      <c r="G115" s="8" t="s">
        <v>1789</v>
      </c>
      <c r="H115" s="10">
        <v>1</v>
      </c>
      <c r="I115" s="11">
        <v>281.97000000000003</v>
      </c>
      <c r="J115" s="8">
        <v>0.2</v>
      </c>
      <c r="K115" s="8" t="s">
        <v>1826</v>
      </c>
      <c r="L115" s="11">
        <v>225.57600000000002</v>
      </c>
      <c r="M115" s="8" t="str">
        <f>VLOOKUP(C115,'[2]Customer Detail'!$A$2:$H$501,4,FALSE)</f>
        <v>Female</v>
      </c>
      <c r="N115" s="8">
        <f>VLOOKUP(C115,'[2]Customer Detail'!$A$2:$H$501,3,FALSE)</f>
        <v>63</v>
      </c>
      <c r="O115" s="8" t="str">
        <f>VLOOKUP(C115,'[2]Customer Detail'!$A$2:$H$501,5,FALSE)</f>
        <v>Oneillfurt</v>
      </c>
      <c r="P115" s="8" t="str">
        <f>VLOOKUP(C115,'[2]Customer Detail'!$A$1:$H$501,8,FALSE)</f>
        <v>Gold</v>
      </c>
      <c r="Q115" s="8" t="str">
        <f>VLOOKUP(G115,[2]Store_Dim!$A$1:$E$21,4,FALSE)</f>
        <v>East Davidville</v>
      </c>
      <c r="R115" s="8" t="str">
        <f>VLOOKUP(G115,[2]Store_Dim!$A$2:$E$21,3,FALSE)</f>
        <v>East</v>
      </c>
    </row>
    <row r="116" spans="1:18" x14ac:dyDescent="0.3">
      <c r="A116" s="7" t="s">
        <v>1940</v>
      </c>
      <c r="B116" s="48">
        <v>45482</v>
      </c>
      <c r="C116" s="8" t="s">
        <v>511</v>
      </c>
      <c r="D116" s="8" t="s">
        <v>1730</v>
      </c>
      <c r="E116" s="7" t="str">
        <f>VLOOKUP(D116,[2]Product_Dim!$A$2:$G$101,2,FALSE)</f>
        <v>Women's High Heels</v>
      </c>
      <c r="F116" s="9">
        <f>VLOOKUP(D116,[2]Product_Dim!$A$2:$G$101,6,FALSE)</f>
        <v>438.25</v>
      </c>
      <c r="G116" s="8" t="s">
        <v>1769</v>
      </c>
      <c r="H116" s="10">
        <v>2</v>
      </c>
      <c r="I116" s="11">
        <v>731.01</v>
      </c>
      <c r="J116" s="8">
        <v>0.05</v>
      </c>
      <c r="K116" s="8" t="s">
        <v>1826</v>
      </c>
      <c r="L116" s="11">
        <v>1388.9189999999999</v>
      </c>
      <c r="M116" s="8" t="str">
        <f>VLOOKUP(C116,'[2]Customer Detail'!$A$2:$H$501,4,FALSE)</f>
        <v>Female</v>
      </c>
      <c r="N116" s="8">
        <f>VLOOKUP(C116,'[2]Customer Detail'!$A$2:$H$501,3,FALSE)</f>
        <v>41</v>
      </c>
      <c r="O116" s="8" t="str">
        <f>VLOOKUP(C116,'[2]Customer Detail'!$A$2:$H$501,5,FALSE)</f>
        <v>Jaredville</v>
      </c>
      <c r="P116" s="8" t="str">
        <f>VLOOKUP(C116,'[2]Customer Detail'!$A$1:$H$501,8,FALSE)</f>
        <v>Platinum</v>
      </c>
      <c r="Q116" s="8" t="str">
        <f>VLOOKUP(G116,[2]Store_Dim!$A$1:$E$21,4,FALSE)</f>
        <v>Port Sharon</v>
      </c>
      <c r="R116" s="8" t="str">
        <f>VLOOKUP(G116,[2]Store_Dim!$A$2:$E$21,3,FALSE)</f>
        <v>South</v>
      </c>
    </row>
    <row r="117" spans="1:18" x14ac:dyDescent="0.3">
      <c r="A117" s="7" t="s">
        <v>1941</v>
      </c>
      <c r="B117" s="48">
        <v>45925</v>
      </c>
      <c r="C117" s="8" t="s">
        <v>821</v>
      </c>
      <c r="D117" s="8" t="s">
        <v>1718</v>
      </c>
      <c r="E117" s="7" t="str">
        <f>VLOOKUP(D117,[2]Product_Dim!$A$2:$G$101,2,FALSE)</f>
        <v>Women's Beanie Hat</v>
      </c>
      <c r="F117" s="9">
        <f>VLOOKUP(D117,[2]Product_Dim!$A$2:$G$101,6,FALSE)</f>
        <v>119.57</v>
      </c>
      <c r="G117" s="8" t="s">
        <v>1779</v>
      </c>
      <c r="H117" s="10">
        <v>4</v>
      </c>
      <c r="I117" s="11">
        <v>930.85</v>
      </c>
      <c r="J117" s="8">
        <v>0.13</v>
      </c>
      <c r="K117" s="8" t="s">
        <v>1826</v>
      </c>
      <c r="L117" s="11">
        <v>3239.3580000000002</v>
      </c>
      <c r="M117" s="8" t="str">
        <f>VLOOKUP(C117,'[2]Customer Detail'!$A$2:$H$501,4,FALSE)</f>
        <v>Male</v>
      </c>
      <c r="N117" s="8">
        <f>VLOOKUP(C117,'[2]Customer Detail'!$A$2:$H$501,3,FALSE)</f>
        <v>42</v>
      </c>
      <c r="O117" s="8" t="str">
        <f>VLOOKUP(C117,'[2]Customer Detail'!$A$2:$H$501,5,FALSE)</f>
        <v>Karenmouth</v>
      </c>
      <c r="P117" s="8" t="str">
        <f>VLOOKUP(C117,'[2]Customer Detail'!$A$1:$H$501,8,FALSE)</f>
        <v>Silver</v>
      </c>
      <c r="Q117" s="8" t="str">
        <f>VLOOKUP(G117,[2]Store_Dim!$A$1:$E$21,4,FALSE)</f>
        <v>Williamsfurt</v>
      </c>
      <c r="R117" s="8" t="str">
        <f>VLOOKUP(G117,[2]Store_Dim!$A$2:$E$21,3,FALSE)</f>
        <v>South</v>
      </c>
    </row>
    <row r="118" spans="1:18" x14ac:dyDescent="0.3">
      <c r="A118" s="7" t="s">
        <v>1942</v>
      </c>
      <c r="B118" s="48">
        <v>45420</v>
      </c>
      <c r="C118" s="8" t="s">
        <v>1301</v>
      </c>
      <c r="D118" s="8" t="s">
        <v>1551</v>
      </c>
      <c r="E118" s="7" t="str">
        <f>VLOOKUP(D118,[2]Product_Dim!$A$2:$G$101,2,FALSE)</f>
        <v>Men's Running Jacket</v>
      </c>
      <c r="F118" s="9">
        <f>VLOOKUP(D118,[2]Product_Dim!$A$2:$G$101,6,FALSE)</f>
        <v>364.67</v>
      </c>
      <c r="G118" s="8" t="s">
        <v>1782</v>
      </c>
      <c r="H118" s="10">
        <v>4</v>
      </c>
      <c r="I118" s="11">
        <v>770.77</v>
      </c>
      <c r="J118" s="8">
        <v>0.22</v>
      </c>
      <c r="K118" s="8" t="s">
        <v>1824</v>
      </c>
      <c r="L118" s="11">
        <v>2404.8024</v>
      </c>
      <c r="M118" s="8" t="str">
        <f>VLOOKUP(C118,'[2]Customer Detail'!$A$2:$H$501,4,FALSE)</f>
        <v>Male</v>
      </c>
      <c r="N118" s="8">
        <f>VLOOKUP(C118,'[2]Customer Detail'!$A$2:$H$501,3,FALSE)</f>
        <v>33</v>
      </c>
      <c r="O118" s="8" t="str">
        <f>VLOOKUP(C118,'[2]Customer Detail'!$A$2:$H$501,5,FALSE)</f>
        <v>Lake David</v>
      </c>
      <c r="P118" s="8" t="str">
        <f>VLOOKUP(C118,'[2]Customer Detail'!$A$1:$H$501,8,FALSE)</f>
        <v>Gold</v>
      </c>
      <c r="Q118" s="8" t="str">
        <f>VLOOKUP(G118,[2]Store_Dim!$A$1:$E$21,4,FALSE)</f>
        <v>Thompsonborough</v>
      </c>
      <c r="R118" s="8" t="str">
        <f>VLOOKUP(G118,[2]Store_Dim!$A$2:$E$21,3,FALSE)</f>
        <v>West</v>
      </c>
    </row>
    <row r="119" spans="1:18" x14ac:dyDescent="0.3">
      <c r="A119" s="7" t="s">
        <v>1943</v>
      </c>
      <c r="B119" s="48">
        <v>45554</v>
      </c>
      <c r="C119" s="8" t="s">
        <v>247</v>
      </c>
      <c r="D119" s="8" t="s">
        <v>1640</v>
      </c>
      <c r="E119" s="7" t="str">
        <f>VLOOKUP(D119,[2]Product_Dim!$A$2:$G$101,2,FALSE)</f>
        <v>Men's Winter Jacket</v>
      </c>
      <c r="F119" s="9">
        <f>VLOOKUP(D119,[2]Product_Dim!$A$2:$G$101,6,FALSE)</f>
        <v>167.34</v>
      </c>
      <c r="G119" s="8" t="s">
        <v>1769</v>
      </c>
      <c r="H119" s="10">
        <v>3</v>
      </c>
      <c r="I119" s="11">
        <v>479.63</v>
      </c>
      <c r="J119" s="8">
        <v>0.3</v>
      </c>
      <c r="K119" s="8" t="s">
        <v>1826</v>
      </c>
      <c r="L119" s="11">
        <v>1007.223</v>
      </c>
      <c r="M119" s="8" t="str">
        <f>VLOOKUP(C119,'[2]Customer Detail'!$A$2:$H$501,4,FALSE)</f>
        <v>Male</v>
      </c>
      <c r="N119" s="8">
        <f>VLOOKUP(C119,'[2]Customer Detail'!$A$2:$H$501,3,FALSE)</f>
        <v>58</v>
      </c>
      <c r="O119" s="8" t="str">
        <f>VLOOKUP(C119,'[2]Customer Detail'!$A$2:$H$501,5,FALSE)</f>
        <v>Brendaburgh</v>
      </c>
      <c r="P119" s="8" t="str">
        <f>VLOOKUP(C119,'[2]Customer Detail'!$A$1:$H$501,8,FALSE)</f>
        <v>Silver</v>
      </c>
      <c r="Q119" s="8" t="str">
        <f>VLOOKUP(G119,[2]Store_Dim!$A$1:$E$21,4,FALSE)</f>
        <v>Port Sharon</v>
      </c>
      <c r="R119" s="8" t="str">
        <f>VLOOKUP(G119,[2]Store_Dim!$A$2:$E$21,3,FALSE)</f>
        <v>South</v>
      </c>
    </row>
    <row r="120" spans="1:18" x14ac:dyDescent="0.3">
      <c r="A120" s="7" t="s">
        <v>1944</v>
      </c>
      <c r="B120" s="48">
        <v>45405</v>
      </c>
      <c r="C120" s="8" t="s">
        <v>372</v>
      </c>
      <c r="D120" s="8" t="s">
        <v>1626</v>
      </c>
      <c r="E120" s="7" t="str">
        <f>VLOOKUP(D120,[2]Product_Dim!$A$2:$G$101,2,FALSE)</f>
        <v>Portable Power Bank</v>
      </c>
      <c r="F120" s="9">
        <f>VLOOKUP(D120,[2]Product_Dim!$A$2:$G$101,6,FALSE)</f>
        <v>326.06</v>
      </c>
      <c r="G120" s="8" t="s">
        <v>1792</v>
      </c>
      <c r="H120" s="10">
        <v>1</v>
      </c>
      <c r="I120" s="11">
        <v>165</v>
      </c>
      <c r="J120" s="8">
        <v>0.3</v>
      </c>
      <c r="K120" s="8" t="s">
        <v>1829</v>
      </c>
      <c r="L120" s="11">
        <v>115.5</v>
      </c>
      <c r="M120" s="8" t="str">
        <f>VLOOKUP(C120,'[2]Customer Detail'!$A$2:$H$501,4,FALSE)</f>
        <v>Female</v>
      </c>
      <c r="N120" s="8">
        <f>VLOOKUP(C120,'[2]Customer Detail'!$A$2:$H$501,3,FALSE)</f>
        <v>50</v>
      </c>
      <c r="O120" s="8" t="str">
        <f>VLOOKUP(C120,'[2]Customer Detail'!$A$2:$H$501,5,FALSE)</f>
        <v>Port Victoria</v>
      </c>
      <c r="P120" s="8" t="str">
        <f>VLOOKUP(C120,'[2]Customer Detail'!$A$1:$H$501,8,FALSE)</f>
        <v>Gold</v>
      </c>
      <c r="Q120" s="8" t="str">
        <f>VLOOKUP(G120,[2]Store_Dim!$A$1:$E$21,4,FALSE)</f>
        <v>Lake Michael</v>
      </c>
      <c r="R120" s="8" t="str">
        <f>VLOOKUP(G120,[2]Store_Dim!$A$2:$E$21,3,FALSE)</f>
        <v>South</v>
      </c>
    </row>
    <row r="121" spans="1:18" x14ac:dyDescent="0.3">
      <c r="A121" s="7" t="s">
        <v>1945</v>
      </c>
      <c r="B121" s="48">
        <v>45503</v>
      </c>
      <c r="C121" s="8" t="s">
        <v>529</v>
      </c>
      <c r="D121" s="8" t="s">
        <v>1586</v>
      </c>
      <c r="E121" s="7" t="str">
        <f>VLOOKUP(D121,[2]Product_Dim!$A$2:$G$101,2,FALSE)</f>
        <v>Knee Support Brace</v>
      </c>
      <c r="F121" s="9">
        <f>VLOOKUP(D121,[2]Product_Dim!$A$2:$G$101,6,FALSE)</f>
        <v>21.34</v>
      </c>
      <c r="G121" s="8" t="s">
        <v>1782</v>
      </c>
      <c r="H121" s="10">
        <v>2</v>
      </c>
      <c r="I121" s="11">
        <v>151.51</v>
      </c>
      <c r="J121" s="8">
        <v>0.28999999999999998</v>
      </c>
      <c r="K121" s="8" t="s">
        <v>1829</v>
      </c>
      <c r="L121" s="11">
        <v>215.14420000000001</v>
      </c>
      <c r="M121" s="8" t="str">
        <f>VLOOKUP(C121,'[2]Customer Detail'!$A$2:$H$501,4,FALSE)</f>
        <v>Male</v>
      </c>
      <c r="N121" s="8">
        <f>VLOOKUP(C121,'[2]Customer Detail'!$A$2:$H$501,3,FALSE)</f>
        <v>43</v>
      </c>
      <c r="O121" s="8" t="str">
        <f>VLOOKUP(C121,'[2]Customer Detail'!$A$2:$H$501,5,FALSE)</f>
        <v>South Kevin</v>
      </c>
      <c r="P121" s="8" t="str">
        <f>VLOOKUP(C121,'[2]Customer Detail'!$A$1:$H$501,8,FALSE)</f>
        <v>Bronze</v>
      </c>
      <c r="Q121" s="8" t="str">
        <f>VLOOKUP(G121,[2]Store_Dim!$A$1:$E$21,4,FALSE)</f>
        <v>Thompsonborough</v>
      </c>
      <c r="R121" s="8" t="str">
        <f>VLOOKUP(G121,[2]Store_Dim!$A$2:$E$21,3,FALSE)</f>
        <v>West</v>
      </c>
    </row>
    <row r="122" spans="1:18" x14ac:dyDescent="0.3">
      <c r="A122" s="7" t="s">
        <v>1946</v>
      </c>
      <c r="B122" s="48">
        <v>45274</v>
      </c>
      <c r="C122" s="8" t="s">
        <v>743</v>
      </c>
      <c r="D122" s="8" t="s">
        <v>1610</v>
      </c>
      <c r="E122" s="7" t="str">
        <f>VLOOKUP(D122,[2]Product_Dim!$A$2:$G$101,2,FALSE)</f>
        <v>Basketball</v>
      </c>
      <c r="F122" s="9">
        <f>VLOOKUP(D122,[2]Product_Dim!$A$2:$G$101,6,FALSE)</f>
        <v>204.39</v>
      </c>
      <c r="G122" s="8" t="s">
        <v>1807</v>
      </c>
      <c r="H122" s="10">
        <v>2</v>
      </c>
      <c r="I122" s="11">
        <v>872.93</v>
      </c>
      <c r="J122" s="8">
        <v>0.28999999999999998</v>
      </c>
      <c r="K122" s="8" t="s">
        <v>1829</v>
      </c>
      <c r="L122" s="11">
        <v>1239.5606</v>
      </c>
      <c r="M122" s="8" t="str">
        <f>VLOOKUP(C122,'[2]Customer Detail'!$A$2:$H$501,4,FALSE)</f>
        <v>Female</v>
      </c>
      <c r="N122" s="8">
        <f>VLOOKUP(C122,'[2]Customer Detail'!$A$2:$H$501,3,FALSE)</f>
        <v>22</v>
      </c>
      <c r="O122" s="8" t="str">
        <f>VLOOKUP(C122,'[2]Customer Detail'!$A$2:$H$501,5,FALSE)</f>
        <v>Grahamstad</v>
      </c>
      <c r="P122" s="8" t="str">
        <f>VLOOKUP(C122,'[2]Customer Detail'!$A$1:$H$501,8,FALSE)</f>
        <v>Bronze</v>
      </c>
      <c r="Q122" s="8" t="str">
        <f>VLOOKUP(G122,[2]Store_Dim!$A$1:$E$21,4,FALSE)</f>
        <v>Bensonhaven</v>
      </c>
      <c r="R122" s="8" t="str">
        <f>VLOOKUP(G122,[2]Store_Dim!$A$2:$E$21,3,FALSE)</f>
        <v>North</v>
      </c>
    </row>
    <row r="123" spans="1:18" x14ac:dyDescent="0.3">
      <c r="A123" s="7" t="s">
        <v>1947</v>
      </c>
      <c r="B123" s="48">
        <v>45558</v>
      </c>
      <c r="C123" s="8" t="s">
        <v>842</v>
      </c>
      <c r="D123" s="8" t="s">
        <v>1592</v>
      </c>
      <c r="E123" s="7" t="str">
        <f>VLOOKUP(D123,[2]Product_Dim!$A$2:$G$101,2,FALSE)</f>
        <v>Carbon Fiber Tennis Racket</v>
      </c>
      <c r="F123" s="9">
        <f>VLOOKUP(D123,[2]Product_Dim!$A$2:$G$101,6,FALSE)</f>
        <v>484.62</v>
      </c>
      <c r="G123" s="8" t="s">
        <v>1789</v>
      </c>
      <c r="H123" s="10">
        <v>3</v>
      </c>
      <c r="I123" s="11">
        <v>432.4</v>
      </c>
      <c r="J123" s="8">
        <v>0.04</v>
      </c>
      <c r="K123" s="8" t="s">
        <v>1824</v>
      </c>
      <c r="L123" s="11">
        <v>1245.3119999999999</v>
      </c>
      <c r="M123" s="8" t="str">
        <f>VLOOKUP(C123,'[2]Customer Detail'!$A$2:$H$501,4,FALSE)</f>
        <v>Male</v>
      </c>
      <c r="N123" s="8">
        <f>VLOOKUP(C123,'[2]Customer Detail'!$A$2:$H$501,3,FALSE)</f>
        <v>25</v>
      </c>
      <c r="O123" s="8" t="str">
        <f>VLOOKUP(C123,'[2]Customer Detail'!$A$2:$H$501,5,FALSE)</f>
        <v>Grahamfurt</v>
      </c>
      <c r="P123" s="8" t="str">
        <f>VLOOKUP(C123,'[2]Customer Detail'!$A$1:$H$501,8,FALSE)</f>
        <v>Gold</v>
      </c>
      <c r="Q123" s="8" t="str">
        <f>VLOOKUP(G123,[2]Store_Dim!$A$1:$E$21,4,FALSE)</f>
        <v>East Davidville</v>
      </c>
      <c r="R123" s="8" t="str">
        <f>VLOOKUP(G123,[2]Store_Dim!$A$2:$E$21,3,FALSE)</f>
        <v>East</v>
      </c>
    </row>
    <row r="124" spans="1:18" x14ac:dyDescent="0.3">
      <c r="A124" s="7" t="s">
        <v>1948</v>
      </c>
      <c r="B124" s="48">
        <v>45886</v>
      </c>
      <c r="C124" s="8" t="s">
        <v>1062</v>
      </c>
      <c r="D124" s="8" t="s">
        <v>1648</v>
      </c>
      <c r="E124" s="7" t="str">
        <f>VLOOKUP(D124,[2]Product_Dim!$A$2:$G$101,2,FALSE)</f>
        <v>Boxing Hand Wraps</v>
      </c>
      <c r="F124" s="9">
        <f>VLOOKUP(D124,[2]Product_Dim!$A$2:$G$101,6,FALSE)</f>
        <v>190.29</v>
      </c>
      <c r="G124" s="8" t="s">
        <v>1779</v>
      </c>
      <c r="H124" s="10">
        <v>2</v>
      </c>
      <c r="I124" s="11">
        <v>197.76</v>
      </c>
      <c r="J124" s="8">
        <v>0.04</v>
      </c>
      <c r="K124" s="8" t="s">
        <v>1824</v>
      </c>
      <c r="L124" s="11">
        <v>379.69919999999996</v>
      </c>
      <c r="M124" s="8" t="str">
        <f>VLOOKUP(C124,'[2]Customer Detail'!$A$2:$H$501,4,FALSE)</f>
        <v>Female</v>
      </c>
      <c r="N124" s="8">
        <f>VLOOKUP(C124,'[2]Customer Detail'!$A$2:$H$501,3,FALSE)</f>
        <v>46</v>
      </c>
      <c r="O124" s="8" t="str">
        <f>VLOOKUP(C124,'[2]Customer Detail'!$A$2:$H$501,5,FALSE)</f>
        <v>Hudsonfort</v>
      </c>
      <c r="P124" s="8" t="str">
        <f>VLOOKUP(C124,'[2]Customer Detail'!$A$1:$H$501,8,FALSE)</f>
        <v>Silver</v>
      </c>
      <c r="Q124" s="8" t="str">
        <f>VLOOKUP(G124,[2]Store_Dim!$A$1:$E$21,4,FALSE)</f>
        <v>Williamsfurt</v>
      </c>
      <c r="R124" s="8" t="str">
        <f>VLOOKUP(G124,[2]Store_Dim!$A$2:$E$21,3,FALSE)</f>
        <v>South</v>
      </c>
    </row>
    <row r="125" spans="1:18" x14ac:dyDescent="0.3">
      <c r="A125" s="7" t="s">
        <v>1949</v>
      </c>
      <c r="B125" s="48">
        <v>45674</v>
      </c>
      <c r="C125" s="8" t="s">
        <v>1466</v>
      </c>
      <c r="D125" s="8" t="s">
        <v>1628</v>
      </c>
      <c r="E125" s="7" t="str">
        <f>VLOOKUP(D125,[2]Product_Dim!$A$2:$G$101,2,FALSE)</f>
        <v>Noise-Canceling Headphones</v>
      </c>
      <c r="F125" s="9">
        <f>VLOOKUP(D125,[2]Product_Dim!$A$2:$G$101,6,FALSE)</f>
        <v>38.520000000000003</v>
      </c>
      <c r="G125" s="8" t="s">
        <v>1761</v>
      </c>
      <c r="H125" s="10">
        <v>3</v>
      </c>
      <c r="I125" s="11">
        <v>334.6</v>
      </c>
      <c r="J125" s="8">
        <v>0.11</v>
      </c>
      <c r="K125" s="8" t="s">
        <v>1826</v>
      </c>
      <c r="L125" s="11">
        <v>893.38200000000006</v>
      </c>
      <c r="M125" s="8" t="str">
        <f>VLOOKUP(C125,'[2]Customer Detail'!$A$2:$H$501,4,FALSE)</f>
        <v>Female</v>
      </c>
      <c r="N125" s="8">
        <f>VLOOKUP(C125,'[2]Customer Detail'!$A$2:$H$501,3,FALSE)</f>
        <v>33</v>
      </c>
      <c r="O125" s="8" t="str">
        <f>VLOOKUP(C125,'[2]Customer Detail'!$A$2:$H$501,5,FALSE)</f>
        <v>Anthonymouth</v>
      </c>
      <c r="P125" s="8" t="str">
        <f>VLOOKUP(C125,'[2]Customer Detail'!$A$1:$H$501,8,FALSE)</f>
        <v>Gold</v>
      </c>
      <c r="Q125" s="8" t="str">
        <f>VLOOKUP(G125,[2]Store_Dim!$A$1:$E$21,4,FALSE)</f>
        <v>North Nancyview</v>
      </c>
      <c r="R125" s="8" t="str">
        <f>VLOOKUP(G125,[2]Store_Dim!$A$2:$E$21,3,FALSE)</f>
        <v>South</v>
      </c>
    </row>
    <row r="126" spans="1:18" x14ac:dyDescent="0.3">
      <c r="A126" s="7" t="s">
        <v>1950</v>
      </c>
      <c r="B126" s="48">
        <v>45777</v>
      </c>
      <c r="C126" s="8" t="s">
        <v>314</v>
      </c>
      <c r="D126" s="8" t="s">
        <v>1576</v>
      </c>
      <c r="E126" s="7" t="str">
        <f>VLOOKUP(D126,[2]Product_Dim!$A$2:$G$101,2,FALSE)</f>
        <v>Decorative Wall Mirror</v>
      </c>
      <c r="F126" s="9">
        <f>VLOOKUP(D126,[2]Product_Dim!$A$2:$G$101,6,FALSE)</f>
        <v>48.01</v>
      </c>
      <c r="G126" s="8" t="s">
        <v>1766</v>
      </c>
      <c r="H126" s="10">
        <v>2</v>
      </c>
      <c r="I126" s="11">
        <v>44.35</v>
      </c>
      <c r="J126" s="8">
        <v>0.2</v>
      </c>
      <c r="K126" s="8" t="s">
        <v>1829</v>
      </c>
      <c r="L126" s="11">
        <v>70.960000000000008</v>
      </c>
      <c r="M126" s="8" t="str">
        <f>VLOOKUP(C126,'[2]Customer Detail'!$A$2:$H$501,4,FALSE)</f>
        <v>Female</v>
      </c>
      <c r="N126" s="8">
        <f>VLOOKUP(C126,'[2]Customer Detail'!$A$2:$H$501,3,FALSE)</f>
        <v>58</v>
      </c>
      <c r="O126" s="8" t="str">
        <f>VLOOKUP(C126,'[2]Customer Detail'!$A$2:$H$501,5,FALSE)</f>
        <v>East Jenna</v>
      </c>
      <c r="P126" s="8" t="str">
        <f>VLOOKUP(C126,'[2]Customer Detail'!$A$1:$H$501,8,FALSE)</f>
        <v>Bronze</v>
      </c>
      <c r="Q126" s="8" t="str">
        <f>VLOOKUP(G126,[2]Store_Dim!$A$1:$E$21,4,FALSE)</f>
        <v>Hoodberg</v>
      </c>
      <c r="R126" s="8" t="str">
        <f>VLOOKUP(G126,[2]Store_Dim!$A$2:$E$21,3,FALSE)</f>
        <v>North</v>
      </c>
    </row>
    <row r="127" spans="1:18" x14ac:dyDescent="0.3">
      <c r="A127" s="7" t="s">
        <v>1951</v>
      </c>
      <c r="B127" s="48">
        <v>45598</v>
      </c>
      <c r="C127" s="8" t="s">
        <v>1530</v>
      </c>
      <c r="D127" s="8" t="s">
        <v>1562</v>
      </c>
      <c r="E127" s="7" t="str">
        <f>VLOOKUP(D127,[2]Product_Dim!$A$2:$G$101,2,FALSE)</f>
        <v>Wireless Bluetooth Earbuds</v>
      </c>
      <c r="F127" s="9">
        <f>VLOOKUP(D127,[2]Product_Dim!$A$2:$G$101,6,FALSE)</f>
        <v>439.07</v>
      </c>
      <c r="G127" s="8" t="s">
        <v>1776</v>
      </c>
      <c r="H127" s="10">
        <v>1</v>
      </c>
      <c r="I127" s="11">
        <v>846.31</v>
      </c>
      <c r="J127" s="8">
        <v>0.05</v>
      </c>
      <c r="K127" s="8" t="s">
        <v>1826</v>
      </c>
      <c r="L127" s="11">
        <v>803.9944999999999</v>
      </c>
      <c r="M127" s="8" t="str">
        <f>VLOOKUP(C127,'[2]Customer Detail'!$A$2:$H$501,4,FALSE)</f>
        <v>Male</v>
      </c>
      <c r="N127" s="8">
        <f>VLOOKUP(C127,'[2]Customer Detail'!$A$2:$H$501,3,FALSE)</f>
        <v>35</v>
      </c>
      <c r="O127" s="8" t="str">
        <f>VLOOKUP(C127,'[2]Customer Detail'!$A$2:$H$501,5,FALSE)</f>
        <v>Snyderfurt</v>
      </c>
      <c r="P127" s="8" t="str">
        <f>VLOOKUP(C127,'[2]Customer Detail'!$A$1:$H$501,8,FALSE)</f>
        <v>Silver</v>
      </c>
      <c r="Q127" s="8" t="str">
        <f>VLOOKUP(G127,[2]Store_Dim!$A$1:$E$21,4,FALSE)</f>
        <v>Port Josephberg</v>
      </c>
      <c r="R127" s="8" t="str">
        <f>VLOOKUP(G127,[2]Store_Dim!$A$2:$E$21,3,FALSE)</f>
        <v>East</v>
      </c>
    </row>
    <row r="128" spans="1:18" x14ac:dyDescent="0.3">
      <c r="A128" s="7" t="s">
        <v>1952</v>
      </c>
      <c r="B128" s="48">
        <v>45884</v>
      </c>
      <c r="C128" s="8" t="s">
        <v>449</v>
      </c>
      <c r="D128" s="8" t="s">
        <v>1618</v>
      </c>
      <c r="E128" s="7" t="str">
        <f>VLOOKUP(D128,[2]Product_Dim!$A$2:$G$101,2,FALSE)</f>
        <v>Bedroom Table Lamp</v>
      </c>
      <c r="F128" s="9">
        <f>VLOOKUP(D128,[2]Product_Dim!$A$2:$G$101,6,FALSE)</f>
        <v>382.22</v>
      </c>
      <c r="G128" s="8" t="s">
        <v>1794</v>
      </c>
      <c r="H128" s="10">
        <v>1</v>
      </c>
      <c r="I128" s="11">
        <v>996.48</v>
      </c>
      <c r="J128" s="8">
        <v>7.0000000000000007E-2</v>
      </c>
      <c r="K128" s="8" t="s">
        <v>1829</v>
      </c>
      <c r="L128" s="11">
        <v>926.72640000000001</v>
      </c>
      <c r="M128" s="8" t="str">
        <f>VLOOKUP(C128,'[2]Customer Detail'!$A$2:$H$501,4,FALSE)</f>
        <v>Female</v>
      </c>
      <c r="N128" s="8">
        <f>VLOOKUP(C128,'[2]Customer Detail'!$A$2:$H$501,3,FALSE)</f>
        <v>34</v>
      </c>
      <c r="O128" s="8" t="str">
        <f>VLOOKUP(C128,'[2]Customer Detail'!$A$2:$H$501,5,FALSE)</f>
        <v>Wigginsville</v>
      </c>
      <c r="P128" s="8" t="str">
        <f>VLOOKUP(C128,'[2]Customer Detail'!$A$1:$H$501,8,FALSE)</f>
        <v>Bronze</v>
      </c>
      <c r="Q128" s="8" t="str">
        <f>VLOOKUP(G128,[2]Store_Dim!$A$1:$E$21,4,FALSE)</f>
        <v>Sabrinatown</v>
      </c>
      <c r="R128" s="8" t="str">
        <f>VLOOKUP(G128,[2]Store_Dim!$A$2:$E$21,3,FALSE)</f>
        <v>North</v>
      </c>
    </row>
    <row r="129" spans="1:18" x14ac:dyDescent="0.3">
      <c r="A129" s="7" t="s">
        <v>1953</v>
      </c>
      <c r="B129" s="48">
        <v>45916</v>
      </c>
      <c r="C129" s="8" t="s">
        <v>881</v>
      </c>
      <c r="D129" s="8" t="s">
        <v>1734</v>
      </c>
      <c r="E129" s="7" t="str">
        <f>VLOOKUP(D129,[2]Product_Dim!$A$2:$G$101,2,FALSE)</f>
        <v>USB-C Laptop Charger</v>
      </c>
      <c r="F129" s="9">
        <f>VLOOKUP(D129,[2]Product_Dim!$A$2:$G$101,6,FALSE)</f>
        <v>377.52</v>
      </c>
      <c r="G129" s="8" t="s">
        <v>1776</v>
      </c>
      <c r="H129" s="10">
        <v>3</v>
      </c>
      <c r="I129" s="11">
        <v>949.19</v>
      </c>
      <c r="J129" s="8">
        <v>0.03</v>
      </c>
      <c r="K129" s="8" t="s">
        <v>1829</v>
      </c>
      <c r="L129" s="11">
        <v>2762.1429000000003</v>
      </c>
      <c r="M129" s="8" t="str">
        <f>VLOOKUP(C129,'[2]Customer Detail'!$A$2:$H$501,4,FALSE)</f>
        <v>Female</v>
      </c>
      <c r="N129" s="8">
        <f>VLOOKUP(C129,'[2]Customer Detail'!$A$2:$H$501,3,FALSE)</f>
        <v>22</v>
      </c>
      <c r="O129" s="8" t="str">
        <f>VLOOKUP(C129,'[2]Customer Detail'!$A$2:$H$501,5,FALSE)</f>
        <v>Lake Nicole</v>
      </c>
      <c r="P129" s="8" t="str">
        <f>VLOOKUP(C129,'[2]Customer Detail'!$A$1:$H$501,8,FALSE)</f>
        <v>Platinum</v>
      </c>
      <c r="Q129" s="8" t="str">
        <f>VLOOKUP(G129,[2]Store_Dim!$A$1:$E$21,4,FALSE)</f>
        <v>Port Josephberg</v>
      </c>
      <c r="R129" s="8" t="str">
        <f>VLOOKUP(G129,[2]Store_Dim!$A$2:$E$21,3,FALSE)</f>
        <v>East</v>
      </c>
    </row>
    <row r="130" spans="1:18" x14ac:dyDescent="0.3">
      <c r="A130" s="7" t="s">
        <v>1954</v>
      </c>
      <c r="B130" s="48">
        <v>45347</v>
      </c>
      <c r="C130" s="8" t="s">
        <v>1238</v>
      </c>
      <c r="D130" s="8" t="s">
        <v>1736</v>
      </c>
      <c r="E130" s="7" t="str">
        <f>VLOOKUP(D130,[2]Product_Dim!$A$2:$G$101,2,FALSE)</f>
        <v>Vitamin E Body Lotion</v>
      </c>
      <c r="F130" s="9">
        <f>VLOOKUP(D130,[2]Product_Dim!$A$2:$G$101,6,FALSE)</f>
        <v>358.47</v>
      </c>
      <c r="G130" s="8" t="s">
        <v>1786</v>
      </c>
      <c r="H130" s="10">
        <v>2</v>
      </c>
      <c r="I130" s="11">
        <v>724.97</v>
      </c>
      <c r="J130" s="8">
        <v>0.1</v>
      </c>
      <c r="K130" s="8" t="s">
        <v>1824</v>
      </c>
      <c r="L130" s="11">
        <v>1304.9460000000001</v>
      </c>
      <c r="M130" s="8" t="str">
        <f>VLOOKUP(C130,'[2]Customer Detail'!$A$2:$H$501,4,FALSE)</f>
        <v>Female</v>
      </c>
      <c r="N130" s="8">
        <f>VLOOKUP(C130,'[2]Customer Detail'!$A$2:$H$501,3,FALSE)</f>
        <v>62</v>
      </c>
      <c r="O130" s="8" t="str">
        <f>VLOOKUP(C130,'[2]Customer Detail'!$A$2:$H$501,5,FALSE)</f>
        <v>East Jennifer</v>
      </c>
      <c r="P130" s="8" t="str">
        <f>VLOOKUP(C130,'[2]Customer Detail'!$A$1:$H$501,8,FALSE)</f>
        <v>Platinum</v>
      </c>
      <c r="Q130" s="8" t="str">
        <f>VLOOKUP(G130,[2]Store_Dim!$A$1:$E$21,4,FALSE)</f>
        <v>East Johnstad</v>
      </c>
      <c r="R130" s="8" t="str">
        <f>VLOOKUP(G130,[2]Store_Dim!$A$2:$E$21,3,FALSE)</f>
        <v>South</v>
      </c>
    </row>
    <row r="131" spans="1:18" x14ac:dyDescent="0.3">
      <c r="A131" s="7" t="s">
        <v>1955</v>
      </c>
      <c r="B131" s="48">
        <v>45723</v>
      </c>
      <c r="C131" s="8" t="s">
        <v>993</v>
      </c>
      <c r="D131" s="8" t="s">
        <v>1546</v>
      </c>
      <c r="E131" s="7" t="str">
        <f>VLOOKUP(D131,[2]Product_Dim!$A$2:$G$101,2,FALSE)</f>
        <v>Men's Graphic T-Shirt</v>
      </c>
      <c r="F131" s="9">
        <f>VLOOKUP(D131,[2]Product_Dim!$A$2:$G$101,6,FALSE)</f>
        <v>342.56</v>
      </c>
      <c r="G131" s="8" t="s">
        <v>1804</v>
      </c>
      <c r="H131" s="10">
        <v>1</v>
      </c>
      <c r="I131" s="11">
        <v>783.25</v>
      </c>
      <c r="J131" s="8">
        <v>0.3</v>
      </c>
      <c r="K131" s="8" t="s">
        <v>1824</v>
      </c>
      <c r="L131" s="11">
        <v>548.27499999999998</v>
      </c>
      <c r="M131" s="8" t="str">
        <f>VLOOKUP(C131,'[2]Customer Detail'!$A$2:$H$501,4,FALSE)</f>
        <v>Male</v>
      </c>
      <c r="N131" s="8">
        <f>VLOOKUP(C131,'[2]Customer Detail'!$A$2:$H$501,3,FALSE)</f>
        <v>49</v>
      </c>
      <c r="O131" s="8" t="str">
        <f>VLOOKUP(C131,'[2]Customer Detail'!$A$2:$H$501,5,FALSE)</f>
        <v>Port Chad</v>
      </c>
      <c r="P131" s="8" t="str">
        <f>VLOOKUP(C131,'[2]Customer Detail'!$A$1:$H$501,8,FALSE)</f>
        <v>Silver</v>
      </c>
      <c r="Q131" s="8" t="str">
        <f>VLOOKUP(G131,[2]Store_Dim!$A$1:$E$21,4,FALSE)</f>
        <v>New Jimmymouth</v>
      </c>
      <c r="R131" s="8" t="str">
        <f>VLOOKUP(G131,[2]Store_Dim!$A$2:$E$21,3,FALSE)</f>
        <v>West</v>
      </c>
    </row>
    <row r="132" spans="1:18" x14ac:dyDescent="0.3">
      <c r="A132" s="7" t="s">
        <v>1956</v>
      </c>
      <c r="B132" s="48">
        <v>45495</v>
      </c>
      <c r="C132" s="8" t="s">
        <v>1077</v>
      </c>
      <c r="D132" s="8" t="s">
        <v>1582</v>
      </c>
      <c r="E132" s="7" t="str">
        <f>VLOOKUP(D132,[2]Product_Dim!$A$2:$G$101,2,FALSE)</f>
        <v>Soccer Training Cone Set</v>
      </c>
      <c r="F132" s="9">
        <f>VLOOKUP(D132,[2]Product_Dim!$A$2:$G$101,6,FALSE)</f>
        <v>144.53</v>
      </c>
      <c r="G132" s="8" t="s">
        <v>1766</v>
      </c>
      <c r="H132" s="10">
        <v>1</v>
      </c>
      <c r="I132" s="11">
        <v>942.38</v>
      </c>
      <c r="J132" s="8">
        <v>0.17</v>
      </c>
      <c r="K132" s="8" t="s">
        <v>1824</v>
      </c>
      <c r="L132" s="11">
        <v>782.17539999999997</v>
      </c>
      <c r="M132" s="8" t="str">
        <f>VLOOKUP(C132,'[2]Customer Detail'!$A$2:$H$501,4,FALSE)</f>
        <v>Male</v>
      </c>
      <c r="N132" s="8">
        <f>VLOOKUP(C132,'[2]Customer Detail'!$A$2:$H$501,3,FALSE)</f>
        <v>38</v>
      </c>
      <c r="O132" s="8" t="str">
        <f>VLOOKUP(C132,'[2]Customer Detail'!$A$2:$H$501,5,FALSE)</f>
        <v>Cartershire</v>
      </c>
      <c r="P132" s="8" t="str">
        <f>VLOOKUP(C132,'[2]Customer Detail'!$A$1:$H$501,8,FALSE)</f>
        <v>Bronze</v>
      </c>
      <c r="Q132" s="8" t="str">
        <f>VLOOKUP(G132,[2]Store_Dim!$A$1:$E$21,4,FALSE)</f>
        <v>Hoodberg</v>
      </c>
      <c r="R132" s="8" t="str">
        <f>VLOOKUP(G132,[2]Store_Dim!$A$2:$E$21,3,FALSE)</f>
        <v>North</v>
      </c>
    </row>
    <row r="133" spans="1:18" x14ac:dyDescent="0.3">
      <c r="A133" s="7" t="s">
        <v>1957</v>
      </c>
      <c r="B133" s="48">
        <v>45444</v>
      </c>
      <c r="C133" s="8" t="s">
        <v>1524</v>
      </c>
      <c r="D133" s="8" t="s">
        <v>1650</v>
      </c>
      <c r="E133" s="7" t="str">
        <f>VLOOKUP(D133,[2]Product_Dim!$A$2:$G$101,2,FALSE)</f>
        <v>HDMI Cable – 2m</v>
      </c>
      <c r="F133" s="9">
        <f>VLOOKUP(D133,[2]Product_Dim!$A$2:$G$101,6,FALSE)</f>
        <v>88.49</v>
      </c>
      <c r="G133" s="8" t="s">
        <v>1792</v>
      </c>
      <c r="H133" s="10">
        <v>3</v>
      </c>
      <c r="I133" s="11">
        <v>298.35000000000002</v>
      </c>
      <c r="J133" s="8">
        <v>0.05</v>
      </c>
      <c r="K133" s="8" t="s">
        <v>1829</v>
      </c>
      <c r="L133" s="11">
        <v>850.29750000000001</v>
      </c>
      <c r="M133" s="8" t="str">
        <f>VLOOKUP(C133,'[2]Customer Detail'!$A$2:$H$501,4,FALSE)</f>
        <v>Male</v>
      </c>
      <c r="N133" s="8">
        <f>VLOOKUP(C133,'[2]Customer Detail'!$A$2:$H$501,3,FALSE)</f>
        <v>56</v>
      </c>
      <c r="O133" s="8" t="str">
        <f>VLOOKUP(C133,'[2]Customer Detail'!$A$2:$H$501,5,FALSE)</f>
        <v>North Seanfurt</v>
      </c>
      <c r="P133" s="8" t="str">
        <f>VLOOKUP(C133,'[2]Customer Detail'!$A$1:$H$501,8,FALSE)</f>
        <v>Bronze</v>
      </c>
      <c r="Q133" s="8" t="str">
        <f>VLOOKUP(G133,[2]Store_Dim!$A$1:$E$21,4,FALSE)</f>
        <v>Lake Michael</v>
      </c>
      <c r="R133" s="8" t="str">
        <f>VLOOKUP(G133,[2]Store_Dim!$A$2:$E$21,3,FALSE)</f>
        <v>South</v>
      </c>
    </row>
    <row r="134" spans="1:18" x14ac:dyDescent="0.3">
      <c r="A134" s="7" t="s">
        <v>1958</v>
      </c>
      <c r="B134" s="48">
        <v>45662</v>
      </c>
      <c r="C134" s="8" t="s">
        <v>547</v>
      </c>
      <c r="D134" s="8" t="s">
        <v>1644</v>
      </c>
      <c r="E134" s="7" t="str">
        <f>VLOOKUP(D134,[2]Product_Dim!$A$2:$G$101,2,FALSE)</f>
        <v>Car Dashboard Phone Holder</v>
      </c>
      <c r="F134" s="9">
        <f>VLOOKUP(D134,[2]Product_Dim!$A$2:$G$101,6,FALSE)</f>
        <v>177.98</v>
      </c>
      <c r="G134" s="8" t="s">
        <v>1794</v>
      </c>
      <c r="H134" s="10">
        <v>4</v>
      </c>
      <c r="I134" s="11">
        <v>950.04</v>
      </c>
      <c r="J134" s="8">
        <v>0.13</v>
      </c>
      <c r="K134" s="8" t="s">
        <v>1826</v>
      </c>
      <c r="L134" s="11">
        <v>3306.1391999999996</v>
      </c>
      <c r="M134" s="8" t="str">
        <f>VLOOKUP(C134,'[2]Customer Detail'!$A$2:$H$501,4,FALSE)</f>
        <v>Female</v>
      </c>
      <c r="N134" s="8">
        <f>VLOOKUP(C134,'[2]Customer Detail'!$A$2:$H$501,3,FALSE)</f>
        <v>39</v>
      </c>
      <c r="O134" s="8" t="str">
        <f>VLOOKUP(C134,'[2]Customer Detail'!$A$2:$H$501,5,FALSE)</f>
        <v>Dominiquefort</v>
      </c>
      <c r="P134" s="8" t="str">
        <f>VLOOKUP(C134,'[2]Customer Detail'!$A$1:$H$501,8,FALSE)</f>
        <v>Silver</v>
      </c>
      <c r="Q134" s="8" t="str">
        <f>VLOOKUP(G134,[2]Store_Dim!$A$1:$E$21,4,FALSE)</f>
        <v>Sabrinatown</v>
      </c>
      <c r="R134" s="8" t="str">
        <f>VLOOKUP(G134,[2]Store_Dim!$A$2:$E$21,3,FALSE)</f>
        <v>North</v>
      </c>
    </row>
    <row r="135" spans="1:18" x14ac:dyDescent="0.3">
      <c r="A135" s="7" t="s">
        <v>1959</v>
      </c>
      <c r="B135" s="48">
        <v>45910</v>
      </c>
      <c r="C135" s="8" t="s">
        <v>1035</v>
      </c>
      <c r="D135" s="8" t="s">
        <v>1662</v>
      </c>
      <c r="E135" s="7" t="str">
        <f>VLOOKUP(D135,[2]Product_Dim!$A$2:$G$101,2,FALSE)</f>
        <v>Foam Roller</v>
      </c>
      <c r="F135" s="9">
        <f>VLOOKUP(D135,[2]Product_Dim!$A$2:$G$101,6,FALSE)</f>
        <v>30.62</v>
      </c>
      <c r="G135" s="8" t="s">
        <v>1769</v>
      </c>
      <c r="H135" s="10">
        <v>2</v>
      </c>
      <c r="I135" s="11">
        <v>267.19</v>
      </c>
      <c r="J135" s="8">
        <v>7.0000000000000007E-2</v>
      </c>
      <c r="K135" s="8" t="s">
        <v>1824</v>
      </c>
      <c r="L135" s="11">
        <v>496.97339999999997</v>
      </c>
      <c r="M135" s="8" t="str">
        <f>VLOOKUP(C135,'[2]Customer Detail'!$A$2:$H$501,4,FALSE)</f>
        <v>Female</v>
      </c>
      <c r="N135" s="8">
        <f>VLOOKUP(C135,'[2]Customer Detail'!$A$2:$H$501,3,FALSE)</f>
        <v>62</v>
      </c>
      <c r="O135" s="8" t="str">
        <f>VLOOKUP(C135,'[2]Customer Detail'!$A$2:$H$501,5,FALSE)</f>
        <v>Tiffanyshire</v>
      </c>
      <c r="P135" s="8" t="str">
        <f>VLOOKUP(C135,'[2]Customer Detail'!$A$1:$H$501,8,FALSE)</f>
        <v>Bronze</v>
      </c>
      <c r="Q135" s="8" t="str">
        <f>VLOOKUP(G135,[2]Store_Dim!$A$1:$E$21,4,FALSE)</f>
        <v>Port Sharon</v>
      </c>
      <c r="R135" s="8" t="str">
        <f>VLOOKUP(G135,[2]Store_Dim!$A$2:$E$21,3,FALSE)</f>
        <v>South</v>
      </c>
    </row>
    <row r="136" spans="1:18" x14ac:dyDescent="0.3">
      <c r="A136" s="7" t="s">
        <v>1960</v>
      </c>
      <c r="B136" s="48">
        <v>45827</v>
      </c>
      <c r="C136" s="8" t="s">
        <v>657</v>
      </c>
      <c r="D136" s="8" t="s">
        <v>1722</v>
      </c>
      <c r="E136" s="7" t="str">
        <f>VLOOKUP(D136,[2]Product_Dim!$A$2:$G$101,2,FALSE)</f>
        <v>LED Bedside Lamp</v>
      </c>
      <c r="F136" s="9">
        <f>VLOOKUP(D136,[2]Product_Dim!$A$2:$G$101,6,FALSE)</f>
        <v>371.38</v>
      </c>
      <c r="G136" s="8" t="s">
        <v>1801</v>
      </c>
      <c r="H136" s="10">
        <v>4</v>
      </c>
      <c r="I136" s="11">
        <v>72.63</v>
      </c>
      <c r="J136" s="8">
        <v>0.06</v>
      </c>
      <c r="K136" s="8" t="s">
        <v>1826</v>
      </c>
      <c r="L136" s="11">
        <v>273.08879999999999</v>
      </c>
      <c r="M136" s="8" t="str">
        <f>VLOOKUP(C136,'[2]Customer Detail'!$A$2:$H$501,4,FALSE)</f>
        <v>Female</v>
      </c>
      <c r="N136" s="8">
        <f>VLOOKUP(C136,'[2]Customer Detail'!$A$2:$H$501,3,FALSE)</f>
        <v>25</v>
      </c>
      <c r="O136" s="8" t="str">
        <f>VLOOKUP(C136,'[2]Customer Detail'!$A$2:$H$501,5,FALSE)</f>
        <v>New Logan</v>
      </c>
      <c r="P136" s="8" t="str">
        <f>VLOOKUP(C136,'[2]Customer Detail'!$A$1:$H$501,8,FALSE)</f>
        <v>Bronze</v>
      </c>
      <c r="Q136" s="8" t="str">
        <f>VLOOKUP(G136,[2]Store_Dim!$A$1:$E$21,4,FALSE)</f>
        <v>East Jenniferstad</v>
      </c>
      <c r="R136" s="8" t="str">
        <f>VLOOKUP(G136,[2]Store_Dim!$A$2:$E$21,3,FALSE)</f>
        <v>North</v>
      </c>
    </row>
    <row r="137" spans="1:18" x14ac:dyDescent="0.3">
      <c r="A137" s="7" t="s">
        <v>1961</v>
      </c>
      <c r="B137" s="48">
        <v>45544</v>
      </c>
      <c r="C137" s="8" t="s">
        <v>1325</v>
      </c>
      <c r="D137" s="8" t="s">
        <v>1654</v>
      </c>
      <c r="E137" s="7" t="str">
        <f>VLOOKUP(D137,[2]Product_Dim!$A$2:$G$101,2,FALSE)</f>
        <v>Men's Track Pants</v>
      </c>
      <c r="F137" s="9">
        <f>VLOOKUP(D137,[2]Product_Dim!$A$2:$G$101,6,FALSE)</f>
        <v>386.56</v>
      </c>
      <c r="G137" s="8" t="s">
        <v>1773</v>
      </c>
      <c r="H137" s="10">
        <v>3</v>
      </c>
      <c r="I137" s="11">
        <v>576.52</v>
      </c>
      <c r="J137" s="8">
        <v>0.22</v>
      </c>
      <c r="K137" s="8" t="s">
        <v>1829</v>
      </c>
      <c r="L137" s="11">
        <v>1349.0567999999998</v>
      </c>
      <c r="M137" s="8" t="str">
        <f>VLOOKUP(C137,'[2]Customer Detail'!$A$2:$H$501,4,FALSE)</f>
        <v>Female</v>
      </c>
      <c r="N137" s="8">
        <f>VLOOKUP(C137,'[2]Customer Detail'!$A$2:$H$501,3,FALSE)</f>
        <v>18</v>
      </c>
      <c r="O137" s="8" t="str">
        <f>VLOOKUP(C137,'[2]Customer Detail'!$A$2:$H$501,5,FALSE)</f>
        <v>South Robert</v>
      </c>
      <c r="P137" s="8" t="str">
        <f>VLOOKUP(C137,'[2]Customer Detail'!$A$1:$H$501,8,FALSE)</f>
        <v>Gold</v>
      </c>
      <c r="Q137" s="8" t="str">
        <f>VLOOKUP(G137,[2]Store_Dim!$A$1:$E$21,4,FALSE)</f>
        <v>New Michaelchester</v>
      </c>
      <c r="R137" s="8" t="str">
        <f>VLOOKUP(G137,[2]Store_Dim!$A$2:$E$21,3,FALSE)</f>
        <v>North</v>
      </c>
    </row>
    <row r="138" spans="1:18" x14ac:dyDescent="0.3">
      <c r="A138" s="7" t="s">
        <v>1962</v>
      </c>
      <c r="B138" s="48">
        <v>45751</v>
      </c>
      <c r="C138" s="8" t="s">
        <v>1095</v>
      </c>
      <c r="D138" s="8" t="s">
        <v>1690</v>
      </c>
      <c r="E138" s="7" t="str">
        <f>VLOOKUP(D138,[2]Product_Dim!$A$2:$G$101,2,FALSE)</f>
        <v>Hair Repair Oil Treatment</v>
      </c>
      <c r="F138" s="9">
        <f>VLOOKUP(D138,[2]Product_Dim!$A$2:$G$101,6,FALSE)</f>
        <v>214.32</v>
      </c>
      <c r="G138" s="8" t="s">
        <v>1786</v>
      </c>
      <c r="H138" s="10">
        <v>3</v>
      </c>
      <c r="I138" s="11">
        <v>849.36</v>
      </c>
      <c r="J138" s="8">
        <v>0.03</v>
      </c>
      <c r="K138" s="8" t="s">
        <v>1824</v>
      </c>
      <c r="L138" s="11">
        <v>2471.6376</v>
      </c>
      <c r="M138" s="8" t="str">
        <f>VLOOKUP(C138,'[2]Customer Detail'!$A$2:$H$501,4,FALSE)</f>
        <v>Male</v>
      </c>
      <c r="N138" s="8">
        <f>VLOOKUP(C138,'[2]Customer Detail'!$A$2:$H$501,3,FALSE)</f>
        <v>31</v>
      </c>
      <c r="O138" s="8" t="str">
        <f>VLOOKUP(C138,'[2]Customer Detail'!$A$2:$H$501,5,FALSE)</f>
        <v>New Angiefurt</v>
      </c>
      <c r="P138" s="8" t="str">
        <f>VLOOKUP(C138,'[2]Customer Detail'!$A$1:$H$501,8,FALSE)</f>
        <v>Bronze</v>
      </c>
      <c r="Q138" s="8" t="str">
        <f>VLOOKUP(G138,[2]Store_Dim!$A$1:$E$21,4,FALSE)</f>
        <v>East Johnstad</v>
      </c>
      <c r="R138" s="8" t="str">
        <f>VLOOKUP(G138,[2]Store_Dim!$A$2:$E$21,3,FALSE)</f>
        <v>South</v>
      </c>
    </row>
    <row r="139" spans="1:18" x14ac:dyDescent="0.3">
      <c r="A139" s="7" t="s">
        <v>1963</v>
      </c>
      <c r="B139" s="48">
        <v>45392</v>
      </c>
      <c r="C139" s="8" t="s">
        <v>1458</v>
      </c>
      <c r="D139" s="8" t="s">
        <v>1648</v>
      </c>
      <c r="E139" s="7" t="str">
        <f>VLOOKUP(D139,[2]Product_Dim!$A$2:$G$101,2,FALSE)</f>
        <v>Boxing Hand Wraps</v>
      </c>
      <c r="F139" s="9">
        <f>VLOOKUP(D139,[2]Product_Dim!$A$2:$G$101,6,FALSE)</f>
        <v>190.29</v>
      </c>
      <c r="G139" s="8" t="s">
        <v>1776</v>
      </c>
      <c r="H139" s="10">
        <v>1</v>
      </c>
      <c r="I139" s="11">
        <v>245.85</v>
      </c>
      <c r="J139" s="8">
        <v>0.18</v>
      </c>
      <c r="K139" s="8" t="s">
        <v>1829</v>
      </c>
      <c r="L139" s="11">
        <v>201.59699999999998</v>
      </c>
      <c r="M139" s="8" t="str">
        <f>VLOOKUP(C139,'[2]Customer Detail'!$A$2:$H$501,4,FALSE)</f>
        <v>Male</v>
      </c>
      <c r="N139" s="8">
        <f>VLOOKUP(C139,'[2]Customer Detail'!$A$2:$H$501,3,FALSE)</f>
        <v>53</v>
      </c>
      <c r="O139" s="8" t="str">
        <f>VLOOKUP(C139,'[2]Customer Detail'!$A$2:$H$501,5,FALSE)</f>
        <v>Chambersfurt</v>
      </c>
      <c r="P139" s="8" t="str">
        <f>VLOOKUP(C139,'[2]Customer Detail'!$A$1:$H$501,8,FALSE)</f>
        <v>Bronze</v>
      </c>
      <c r="Q139" s="8" t="str">
        <f>VLOOKUP(G139,[2]Store_Dim!$A$1:$E$21,4,FALSE)</f>
        <v>Port Josephberg</v>
      </c>
      <c r="R139" s="8" t="str">
        <f>VLOOKUP(G139,[2]Store_Dim!$A$2:$E$21,3,FALSE)</f>
        <v>East</v>
      </c>
    </row>
    <row r="140" spans="1:18" x14ac:dyDescent="0.3">
      <c r="A140" s="7" t="s">
        <v>1964</v>
      </c>
      <c r="B140" s="48">
        <v>45589</v>
      </c>
      <c r="C140" s="8" t="s">
        <v>589</v>
      </c>
      <c r="D140" s="8" t="s">
        <v>1742</v>
      </c>
      <c r="E140" s="7" t="str">
        <f>VLOOKUP(D140,[2]Product_Dim!$A$2:$G$101,2,FALSE)</f>
        <v>Cricket Bat</v>
      </c>
      <c r="F140" s="9">
        <f>VLOOKUP(D140,[2]Product_Dim!$A$2:$G$101,6,FALSE)</f>
        <v>245.98</v>
      </c>
      <c r="G140" s="8" t="s">
        <v>1789</v>
      </c>
      <c r="H140" s="10">
        <v>3</v>
      </c>
      <c r="I140" s="11">
        <v>237.68</v>
      </c>
      <c r="J140" s="8">
        <v>0.1</v>
      </c>
      <c r="K140" s="8" t="s">
        <v>1829</v>
      </c>
      <c r="L140" s="11">
        <v>641.73599999999999</v>
      </c>
      <c r="M140" s="8" t="str">
        <f>VLOOKUP(C140,'[2]Customer Detail'!$A$2:$H$501,4,FALSE)</f>
        <v>Female</v>
      </c>
      <c r="N140" s="8">
        <f>VLOOKUP(C140,'[2]Customer Detail'!$A$2:$H$501,3,FALSE)</f>
        <v>33</v>
      </c>
      <c r="O140" s="8" t="str">
        <f>VLOOKUP(C140,'[2]Customer Detail'!$A$2:$H$501,5,FALSE)</f>
        <v>West Daniel</v>
      </c>
      <c r="P140" s="8" t="str">
        <f>VLOOKUP(C140,'[2]Customer Detail'!$A$1:$H$501,8,FALSE)</f>
        <v>Bronze</v>
      </c>
      <c r="Q140" s="8" t="str">
        <f>VLOOKUP(G140,[2]Store_Dim!$A$1:$E$21,4,FALSE)</f>
        <v>East Davidville</v>
      </c>
      <c r="R140" s="8" t="str">
        <f>VLOOKUP(G140,[2]Store_Dim!$A$2:$E$21,3,FALSE)</f>
        <v>East</v>
      </c>
    </row>
    <row r="141" spans="1:18" x14ac:dyDescent="0.3">
      <c r="A141" s="7" t="s">
        <v>1965</v>
      </c>
      <c r="B141" s="48">
        <v>45756</v>
      </c>
      <c r="C141" s="8" t="s">
        <v>1059</v>
      </c>
      <c r="D141" s="8" t="s">
        <v>1690</v>
      </c>
      <c r="E141" s="7" t="str">
        <f>VLOOKUP(D141,[2]Product_Dim!$A$2:$G$101,2,FALSE)</f>
        <v>Hair Repair Oil Treatment</v>
      </c>
      <c r="F141" s="9">
        <f>VLOOKUP(D141,[2]Product_Dim!$A$2:$G$101,6,FALSE)</f>
        <v>214.32</v>
      </c>
      <c r="G141" s="8" t="s">
        <v>1799</v>
      </c>
      <c r="H141" s="10">
        <v>4</v>
      </c>
      <c r="I141" s="11">
        <v>715.85</v>
      </c>
      <c r="J141" s="8">
        <v>0.25</v>
      </c>
      <c r="K141" s="8" t="s">
        <v>1826</v>
      </c>
      <c r="L141" s="11">
        <v>2147.5500000000002</v>
      </c>
      <c r="M141" s="8" t="str">
        <f>VLOOKUP(C141,'[2]Customer Detail'!$A$2:$H$501,4,FALSE)</f>
        <v>Female</v>
      </c>
      <c r="N141" s="8">
        <f>VLOOKUP(C141,'[2]Customer Detail'!$A$2:$H$501,3,FALSE)</f>
        <v>40</v>
      </c>
      <c r="O141" s="8" t="str">
        <f>VLOOKUP(C141,'[2]Customer Detail'!$A$2:$H$501,5,FALSE)</f>
        <v>Ryanport</v>
      </c>
      <c r="P141" s="8" t="str">
        <f>VLOOKUP(C141,'[2]Customer Detail'!$A$1:$H$501,8,FALSE)</f>
        <v>Bronze</v>
      </c>
      <c r="Q141" s="8" t="str">
        <f>VLOOKUP(G141,[2]Store_Dim!$A$1:$E$21,4,FALSE)</f>
        <v>Christopherland</v>
      </c>
      <c r="R141" s="8" t="str">
        <f>VLOOKUP(G141,[2]Store_Dim!$A$2:$E$21,3,FALSE)</f>
        <v>South</v>
      </c>
    </row>
    <row r="142" spans="1:18" x14ac:dyDescent="0.3">
      <c r="A142" s="7" t="s">
        <v>1966</v>
      </c>
      <c r="B142" s="48">
        <v>45255</v>
      </c>
      <c r="C142" s="8" t="s">
        <v>568</v>
      </c>
      <c r="D142" s="8" t="s">
        <v>1728</v>
      </c>
      <c r="E142" s="7" t="str">
        <f>VLOOKUP(D142,[2]Product_Dim!$A$2:$G$101,2,FALSE)</f>
        <v>Gaming Mouse Pad XL</v>
      </c>
      <c r="F142" s="9">
        <f>VLOOKUP(D142,[2]Product_Dim!$A$2:$G$101,6,FALSE)</f>
        <v>340.14</v>
      </c>
      <c r="G142" s="8" t="s">
        <v>1773</v>
      </c>
      <c r="H142" s="10">
        <v>2</v>
      </c>
      <c r="I142" s="11">
        <v>478.85</v>
      </c>
      <c r="J142" s="8">
        <v>0.01</v>
      </c>
      <c r="K142" s="8" t="s">
        <v>1829</v>
      </c>
      <c r="L142" s="11">
        <v>948.12300000000005</v>
      </c>
      <c r="M142" s="8" t="str">
        <f>VLOOKUP(C142,'[2]Customer Detail'!$A$2:$H$501,4,FALSE)</f>
        <v>Female</v>
      </c>
      <c r="N142" s="8">
        <f>VLOOKUP(C142,'[2]Customer Detail'!$A$2:$H$501,3,FALSE)</f>
        <v>44</v>
      </c>
      <c r="O142" s="8" t="str">
        <f>VLOOKUP(C142,'[2]Customer Detail'!$A$2:$H$501,5,FALSE)</f>
        <v>Morrisburgh</v>
      </c>
      <c r="P142" s="8" t="str">
        <f>VLOOKUP(C142,'[2]Customer Detail'!$A$1:$H$501,8,FALSE)</f>
        <v>Platinum</v>
      </c>
      <c r="Q142" s="8" t="str">
        <f>VLOOKUP(G142,[2]Store_Dim!$A$1:$E$21,4,FALSE)</f>
        <v>New Michaelchester</v>
      </c>
      <c r="R142" s="8" t="str">
        <f>VLOOKUP(G142,[2]Store_Dim!$A$2:$E$21,3,FALSE)</f>
        <v>North</v>
      </c>
    </row>
    <row r="143" spans="1:18" x14ac:dyDescent="0.3">
      <c r="A143" s="7" t="s">
        <v>1967</v>
      </c>
      <c r="B143" s="48">
        <v>45718</v>
      </c>
      <c r="C143" s="8" t="s">
        <v>396</v>
      </c>
      <c r="D143" s="8" t="s">
        <v>1642</v>
      </c>
      <c r="E143" s="7" t="str">
        <f>VLOOKUP(D143,[2]Product_Dim!$A$2:$G$101,2,FALSE)</f>
        <v>Makeup Brush Set</v>
      </c>
      <c r="F143" s="9">
        <f>VLOOKUP(D143,[2]Product_Dim!$A$2:$G$101,6,FALSE)</f>
        <v>254.04361702127662</v>
      </c>
      <c r="G143" s="8" t="s">
        <v>1752</v>
      </c>
      <c r="H143" s="10">
        <v>1</v>
      </c>
      <c r="I143" s="11">
        <v>503.95</v>
      </c>
      <c r="J143" s="8">
        <v>0.26</v>
      </c>
      <c r="K143" s="8" t="s">
        <v>1829</v>
      </c>
      <c r="L143" s="11">
        <v>372.923</v>
      </c>
      <c r="M143" s="8" t="str">
        <f>VLOOKUP(C143,'[2]Customer Detail'!$A$2:$H$501,4,FALSE)</f>
        <v>Male</v>
      </c>
      <c r="N143" s="8">
        <f>VLOOKUP(C143,'[2]Customer Detail'!$A$2:$H$501,3,FALSE)</f>
        <v>51</v>
      </c>
      <c r="O143" s="8" t="str">
        <f>VLOOKUP(C143,'[2]Customer Detail'!$A$2:$H$501,5,FALSE)</f>
        <v>New William</v>
      </c>
      <c r="P143" s="8" t="str">
        <f>VLOOKUP(C143,'[2]Customer Detail'!$A$1:$H$501,8,FALSE)</f>
        <v>Gold</v>
      </c>
      <c r="Q143" s="8" t="str">
        <f>VLOOKUP(G143,[2]Store_Dim!$A$1:$E$21,4,FALSE)</f>
        <v>Washingtonfurt</v>
      </c>
      <c r="R143" s="8" t="str">
        <f>VLOOKUP(G143,[2]Store_Dim!$A$2:$E$21,3,FALSE)</f>
        <v>East</v>
      </c>
    </row>
    <row r="144" spans="1:18" x14ac:dyDescent="0.3">
      <c r="A144" s="7" t="s">
        <v>1968</v>
      </c>
      <c r="B144" s="48">
        <v>45573</v>
      </c>
      <c r="C144" s="8" t="s">
        <v>1243</v>
      </c>
      <c r="D144" s="8" t="s">
        <v>1680</v>
      </c>
      <c r="E144" s="7" t="str">
        <f>VLOOKUP(D144,[2]Product_Dim!$A$2:$G$101,2,FALSE)</f>
        <v>Women's Hair Dryer Brush</v>
      </c>
      <c r="F144" s="9">
        <f>VLOOKUP(D144,[2]Product_Dim!$A$2:$G$101,6,FALSE)</f>
        <v>340.39</v>
      </c>
      <c r="G144" s="8" t="s">
        <v>1794</v>
      </c>
      <c r="H144" s="10">
        <v>2</v>
      </c>
      <c r="I144" s="11">
        <v>975.48</v>
      </c>
      <c r="J144" s="8">
        <v>0.26</v>
      </c>
      <c r="K144" s="8" t="s">
        <v>1829</v>
      </c>
      <c r="L144" s="11">
        <v>1443.7103999999999</v>
      </c>
      <c r="M144" s="8" t="str">
        <f>VLOOKUP(C144,'[2]Customer Detail'!$A$2:$H$501,4,FALSE)</f>
        <v>Male</v>
      </c>
      <c r="N144" s="8">
        <f>VLOOKUP(C144,'[2]Customer Detail'!$A$2:$H$501,3,FALSE)</f>
        <v>27</v>
      </c>
      <c r="O144" s="8" t="str">
        <f>VLOOKUP(C144,'[2]Customer Detail'!$A$2:$H$501,5,FALSE)</f>
        <v>New Edward</v>
      </c>
      <c r="P144" s="8" t="str">
        <f>VLOOKUP(C144,'[2]Customer Detail'!$A$1:$H$501,8,FALSE)</f>
        <v>Bronze</v>
      </c>
      <c r="Q144" s="8" t="str">
        <f>VLOOKUP(G144,[2]Store_Dim!$A$1:$E$21,4,FALSE)</f>
        <v>Sabrinatown</v>
      </c>
      <c r="R144" s="8" t="str">
        <f>VLOOKUP(G144,[2]Store_Dim!$A$2:$E$21,3,FALSE)</f>
        <v>North</v>
      </c>
    </row>
    <row r="145" spans="1:18" x14ac:dyDescent="0.3">
      <c r="A145" s="7" t="s">
        <v>1969</v>
      </c>
      <c r="B145" s="48">
        <v>45884</v>
      </c>
      <c r="C145" s="8" t="s">
        <v>1249</v>
      </c>
      <c r="D145" s="8" t="s">
        <v>1616</v>
      </c>
      <c r="E145" s="7" t="str">
        <f>VLOOKUP(D145,[2]Product_Dim!$A$2:$G$101,2,FALSE)</f>
        <v>Gaming Mechanical Keyboard</v>
      </c>
      <c r="F145" s="9">
        <f>VLOOKUP(D145,[2]Product_Dim!$A$2:$G$101,6,FALSE)</f>
        <v>419.28</v>
      </c>
      <c r="G145" s="8" t="s">
        <v>1804</v>
      </c>
      <c r="H145" s="10">
        <v>4</v>
      </c>
      <c r="I145" s="11">
        <v>450.12</v>
      </c>
      <c r="J145" s="8">
        <v>0.28999999999999998</v>
      </c>
      <c r="K145" s="8" t="s">
        <v>1829</v>
      </c>
      <c r="L145" s="11">
        <v>1278.3407999999999</v>
      </c>
      <c r="M145" s="8" t="str">
        <f>VLOOKUP(C145,'[2]Customer Detail'!$A$2:$H$501,4,FALSE)</f>
        <v>Female</v>
      </c>
      <c r="N145" s="8">
        <f>VLOOKUP(C145,'[2]Customer Detail'!$A$2:$H$501,3,FALSE)</f>
        <v>51</v>
      </c>
      <c r="O145" s="8" t="str">
        <f>VLOOKUP(C145,'[2]Customer Detail'!$A$2:$H$501,5,FALSE)</f>
        <v>Leahmouth</v>
      </c>
      <c r="P145" s="8" t="str">
        <f>VLOOKUP(C145,'[2]Customer Detail'!$A$1:$H$501,8,FALSE)</f>
        <v>Platinum</v>
      </c>
      <c r="Q145" s="8" t="str">
        <f>VLOOKUP(G145,[2]Store_Dim!$A$1:$E$21,4,FALSE)</f>
        <v>New Jimmymouth</v>
      </c>
      <c r="R145" s="8" t="str">
        <f>VLOOKUP(G145,[2]Store_Dim!$A$2:$E$21,3,FALSE)</f>
        <v>West</v>
      </c>
    </row>
    <row r="146" spans="1:18" x14ac:dyDescent="0.3">
      <c r="A146" s="7" t="s">
        <v>1970</v>
      </c>
      <c r="B146" s="48">
        <v>45448</v>
      </c>
      <c r="C146" s="8" t="s">
        <v>1349</v>
      </c>
      <c r="D146" s="8" t="s">
        <v>1620</v>
      </c>
      <c r="E146" s="7" t="str">
        <f>VLOOKUP(D146,[2]Product_Dim!$A$2:$G$101,2,FALSE)</f>
        <v>Women's Summer Dress</v>
      </c>
      <c r="F146" s="9">
        <f>VLOOKUP(D146,[2]Product_Dim!$A$2:$G$101,6,FALSE)</f>
        <v>223.43</v>
      </c>
      <c r="G146" s="8" t="s">
        <v>1782</v>
      </c>
      <c r="H146" s="10">
        <v>3</v>
      </c>
      <c r="I146" s="11">
        <v>237.24</v>
      </c>
      <c r="J146" s="8">
        <v>0.24</v>
      </c>
      <c r="K146" s="8" t="s">
        <v>1826</v>
      </c>
      <c r="L146" s="11">
        <v>540.90719999999999</v>
      </c>
      <c r="M146" s="8" t="str">
        <f>VLOOKUP(C146,'[2]Customer Detail'!$A$2:$H$501,4,FALSE)</f>
        <v>Female</v>
      </c>
      <c r="N146" s="8">
        <f>VLOOKUP(C146,'[2]Customer Detail'!$A$2:$H$501,3,FALSE)</f>
        <v>37</v>
      </c>
      <c r="O146" s="8" t="str">
        <f>VLOOKUP(C146,'[2]Customer Detail'!$A$2:$H$501,5,FALSE)</f>
        <v>Wesleyhaven</v>
      </c>
      <c r="P146" s="8" t="str">
        <f>VLOOKUP(C146,'[2]Customer Detail'!$A$1:$H$501,8,FALSE)</f>
        <v>Silver</v>
      </c>
      <c r="Q146" s="8" t="str">
        <f>VLOOKUP(G146,[2]Store_Dim!$A$1:$E$21,4,FALSE)</f>
        <v>Thompsonborough</v>
      </c>
      <c r="R146" s="8" t="str">
        <f>VLOOKUP(G146,[2]Store_Dim!$A$2:$E$21,3,FALSE)</f>
        <v>West</v>
      </c>
    </row>
    <row r="147" spans="1:18" x14ac:dyDescent="0.3">
      <c r="A147" s="7" t="s">
        <v>1971</v>
      </c>
      <c r="B147" s="48">
        <v>45522</v>
      </c>
      <c r="C147" s="8" t="s">
        <v>1417</v>
      </c>
      <c r="D147" s="8" t="s">
        <v>1656</v>
      </c>
      <c r="E147" s="7" t="str">
        <f>VLOOKUP(D147,[2]Product_Dim!$A$2:$G$101,2,FALSE)</f>
        <v>Sports Stopwatch Pro</v>
      </c>
      <c r="F147" s="9">
        <f>VLOOKUP(D147,[2]Product_Dim!$A$2:$G$101,6,FALSE)</f>
        <v>434.84</v>
      </c>
      <c r="G147" s="8" t="s">
        <v>1801</v>
      </c>
      <c r="H147" s="10">
        <v>2</v>
      </c>
      <c r="I147" s="11">
        <v>536.84</v>
      </c>
      <c r="J147" s="8">
        <v>0.09</v>
      </c>
      <c r="K147" s="8" t="s">
        <v>1829</v>
      </c>
      <c r="L147" s="11">
        <v>977.04880000000003</v>
      </c>
      <c r="M147" s="8" t="str">
        <f>VLOOKUP(C147,'[2]Customer Detail'!$A$2:$H$501,4,FALSE)</f>
        <v>Female</v>
      </c>
      <c r="N147" s="8">
        <f>VLOOKUP(C147,'[2]Customer Detail'!$A$2:$H$501,3,FALSE)</f>
        <v>29</v>
      </c>
      <c r="O147" s="8" t="str">
        <f>VLOOKUP(C147,'[2]Customer Detail'!$A$2:$H$501,5,FALSE)</f>
        <v>Brandontown</v>
      </c>
      <c r="P147" s="8" t="str">
        <f>VLOOKUP(C147,'[2]Customer Detail'!$A$1:$H$501,8,FALSE)</f>
        <v>Gold</v>
      </c>
      <c r="Q147" s="8" t="str">
        <f>VLOOKUP(G147,[2]Store_Dim!$A$1:$E$21,4,FALSE)</f>
        <v>East Jenniferstad</v>
      </c>
      <c r="R147" s="8" t="str">
        <f>VLOOKUP(G147,[2]Store_Dim!$A$2:$E$21,3,FALSE)</f>
        <v>North</v>
      </c>
    </row>
    <row r="148" spans="1:18" x14ac:dyDescent="0.3">
      <c r="A148" s="7" t="s">
        <v>1972</v>
      </c>
      <c r="B148" s="48">
        <v>45626</v>
      </c>
      <c r="C148" s="8" t="s">
        <v>1371</v>
      </c>
      <c r="D148" s="8" t="s">
        <v>1620</v>
      </c>
      <c r="E148" s="7" t="str">
        <f>VLOOKUP(D148,[2]Product_Dim!$A$2:$G$101,2,FALSE)</f>
        <v>Women's Summer Dress</v>
      </c>
      <c r="F148" s="9">
        <f>VLOOKUP(D148,[2]Product_Dim!$A$2:$G$101,6,FALSE)</f>
        <v>223.43</v>
      </c>
      <c r="G148" s="8" t="s">
        <v>1813</v>
      </c>
      <c r="H148" s="10">
        <v>3</v>
      </c>
      <c r="I148" s="11">
        <v>584.41</v>
      </c>
      <c r="J148" s="8" t="s">
        <v>3983</v>
      </c>
      <c r="K148" s="8" t="s">
        <v>1829</v>
      </c>
      <c r="L148" s="11">
        <v>1753.23</v>
      </c>
      <c r="M148" s="8" t="str">
        <f>VLOOKUP(C148,'[2]Customer Detail'!$A$2:$H$501,4,FALSE)</f>
        <v>Male</v>
      </c>
      <c r="N148" s="8">
        <f>VLOOKUP(C148,'[2]Customer Detail'!$A$2:$H$501,3,FALSE)</f>
        <v>51</v>
      </c>
      <c r="O148" s="8" t="str">
        <f>VLOOKUP(C148,'[2]Customer Detail'!$A$2:$H$501,5,FALSE)</f>
        <v>New Donnabury</v>
      </c>
      <c r="P148" s="8" t="str">
        <f>VLOOKUP(C148,'[2]Customer Detail'!$A$1:$H$501,8,FALSE)</f>
        <v>Silver</v>
      </c>
      <c r="Q148" s="8" t="str">
        <f>VLOOKUP(G148,[2]Store_Dim!$A$1:$E$21,4,FALSE)</f>
        <v>Vasquezborough</v>
      </c>
      <c r="R148" s="8" t="str">
        <f>VLOOKUP(G148,[2]Store_Dim!$A$2:$E$21,3,FALSE)</f>
        <v>East</v>
      </c>
    </row>
    <row r="149" spans="1:18" x14ac:dyDescent="0.3">
      <c r="A149" s="7" t="s">
        <v>1973</v>
      </c>
      <c r="B149" s="48">
        <v>45617</v>
      </c>
      <c r="C149" s="8" t="s">
        <v>932</v>
      </c>
      <c r="D149" s="8" t="s">
        <v>1712</v>
      </c>
      <c r="E149" s="7" t="str">
        <f>VLOOKUP(D149,[2]Product_Dim!$A$2:$G$101,2,FALSE)</f>
        <v>Fitness Resistance Bands</v>
      </c>
      <c r="F149" s="9">
        <f>VLOOKUP(D149,[2]Product_Dim!$A$2:$G$101,6,FALSE)</f>
        <v>152.91999999999999</v>
      </c>
      <c r="G149" s="8" t="s">
        <v>1813</v>
      </c>
      <c r="H149" s="10">
        <v>1</v>
      </c>
      <c r="I149" s="11">
        <v>653.87</v>
      </c>
      <c r="J149" s="8">
        <v>0.14000000000000001</v>
      </c>
      <c r="K149" s="8" t="s">
        <v>1826</v>
      </c>
      <c r="L149" s="11">
        <v>562.32820000000004</v>
      </c>
      <c r="M149" s="8" t="str">
        <f>VLOOKUP(C149,'[2]Customer Detail'!$A$2:$H$501,4,FALSE)</f>
        <v>Male</v>
      </c>
      <c r="N149" s="8">
        <f>VLOOKUP(C149,'[2]Customer Detail'!$A$2:$H$501,3,FALSE)</f>
        <v>29</v>
      </c>
      <c r="O149" s="8" t="str">
        <f>VLOOKUP(C149,'[2]Customer Detail'!$A$2:$H$501,5,FALSE)</f>
        <v>Port Richard</v>
      </c>
      <c r="P149" s="8" t="str">
        <f>VLOOKUP(C149,'[2]Customer Detail'!$A$1:$H$501,8,FALSE)</f>
        <v>Platinum</v>
      </c>
      <c r="Q149" s="8" t="str">
        <f>VLOOKUP(G149,[2]Store_Dim!$A$1:$E$21,4,FALSE)</f>
        <v>Vasquezborough</v>
      </c>
      <c r="R149" s="8" t="str">
        <f>VLOOKUP(G149,[2]Store_Dim!$A$2:$E$21,3,FALSE)</f>
        <v>East</v>
      </c>
    </row>
    <row r="150" spans="1:18" x14ac:dyDescent="0.3">
      <c r="A150" s="7" t="s">
        <v>1974</v>
      </c>
      <c r="B150" s="48">
        <v>45878</v>
      </c>
      <c r="C150" s="8" t="s">
        <v>1516</v>
      </c>
      <c r="D150" s="8" t="s">
        <v>1722</v>
      </c>
      <c r="E150" s="7" t="str">
        <f>VLOOKUP(D150,[2]Product_Dim!$A$2:$G$101,2,FALSE)</f>
        <v>LED Bedside Lamp</v>
      </c>
      <c r="F150" s="9">
        <f>VLOOKUP(D150,[2]Product_Dim!$A$2:$G$101,6,FALSE)</f>
        <v>371.38</v>
      </c>
      <c r="G150" s="8" t="s">
        <v>1752</v>
      </c>
      <c r="H150" s="10">
        <v>1</v>
      </c>
      <c r="I150" s="11">
        <v>652.03</v>
      </c>
      <c r="J150" s="8">
        <v>0.27</v>
      </c>
      <c r="K150" s="8" t="s">
        <v>1824</v>
      </c>
      <c r="L150" s="11">
        <v>475.9819</v>
      </c>
      <c r="M150" s="8" t="str">
        <f>VLOOKUP(C150,'[2]Customer Detail'!$A$2:$H$501,4,FALSE)</f>
        <v>Male</v>
      </c>
      <c r="N150" s="8">
        <f>VLOOKUP(C150,'[2]Customer Detail'!$A$2:$H$501,3,FALSE)</f>
        <v>28</v>
      </c>
      <c r="O150" s="8" t="str">
        <f>VLOOKUP(C150,'[2]Customer Detail'!$A$2:$H$501,5,FALSE)</f>
        <v>South William</v>
      </c>
      <c r="P150" s="8" t="str">
        <f>VLOOKUP(C150,'[2]Customer Detail'!$A$1:$H$501,8,FALSE)</f>
        <v>Silver</v>
      </c>
      <c r="Q150" s="8" t="str">
        <f>VLOOKUP(G150,[2]Store_Dim!$A$1:$E$21,4,FALSE)</f>
        <v>Washingtonfurt</v>
      </c>
      <c r="R150" s="8" t="str">
        <f>VLOOKUP(G150,[2]Store_Dim!$A$2:$E$21,3,FALSE)</f>
        <v>East</v>
      </c>
    </row>
    <row r="151" spans="1:18" x14ac:dyDescent="0.3">
      <c r="A151" s="7" t="s">
        <v>1975</v>
      </c>
      <c r="B151" s="48">
        <v>45502</v>
      </c>
      <c r="C151" s="8" t="s">
        <v>335</v>
      </c>
      <c r="D151" s="8" t="s">
        <v>1555</v>
      </c>
      <c r="E151" s="7" t="str">
        <f>VLOOKUP(D151,[2]Product_Dim!$A$2:$G$101,2,FALSE)</f>
        <v>Men's Leather Belt</v>
      </c>
      <c r="F151" s="9">
        <f>VLOOKUP(D151,[2]Product_Dim!$A$2:$G$101,6,FALSE)</f>
        <v>261</v>
      </c>
      <c r="G151" s="8" t="s">
        <v>1794</v>
      </c>
      <c r="H151" s="10">
        <v>3</v>
      </c>
      <c r="I151" s="11">
        <v>513.36</v>
      </c>
      <c r="J151" s="8">
        <v>7.0000000000000007E-2</v>
      </c>
      <c r="K151" s="8" t="s">
        <v>1829</v>
      </c>
      <c r="L151" s="11">
        <v>1432.2744</v>
      </c>
      <c r="M151" s="8" t="str">
        <f>VLOOKUP(C151,'[2]Customer Detail'!$A$2:$H$501,4,FALSE)</f>
        <v>Female</v>
      </c>
      <c r="N151" s="8">
        <f>VLOOKUP(C151,'[2]Customer Detail'!$A$2:$H$501,3,FALSE)</f>
        <v>28</v>
      </c>
      <c r="O151" s="8" t="str">
        <f>VLOOKUP(C151,'[2]Customer Detail'!$A$2:$H$501,5,FALSE)</f>
        <v>Port Travisstad</v>
      </c>
      <c r="P151" s="8" t="str">
        <f>VLOOKUP(C151,'[2]Customer Detail'!$A$1:$H$501,8,FALSE)</f>
        <v>Gold</v>
      </c>
      <c r="Q151" s="8" t="str">
        <f>VLOOKUP(G151,[2]Store_Dim!$A$1:$E$21,4,FALSE)</f>
        <v>Sabrinatown</v>
      </c>
      <c r="R151" s="8" t="str">
        <f>VLOOKUP(G151,[2]Store_Dim!$A$2:$E$21,3,FALSE)</f>
        <v>North</v>
      </c>
    </row>
    <row r="152" spans="1:18" x14ac:dyDescent="0.3">
      <c r="A152" s="7" t="s">
        <v>1976</v>
      </c>
      <c r="B152" s="48">
        <v>45433</v>
      </c>
      <c r="C152" s="8" t="s">
        <v>251</v>
      </c>
      <c r="D152" s="8" t="s">
        <v>1652</v>
      </c>
      <c r="E152" s="7" t="str">
        <f>VLOOKUP(D152,[2]Product_Dim!$A$2:$G$101,2,FALSE)</f>
        <v>Rugby Ball</v>
      </c>
      <c r="F152" s="9">
        <f>VLOOKUP(D152,[2]Product_Dim!$A$2:$G$101,6,FALSE)</f>
        <v>212.26</v>
      </c>
      <c r="G152" s="8" t="s">
        <v>1773</v>
      </c>
      <c r="H152" s="10">
        <v>4</v>
      </c>
      <c r="I152" s="11">
        <v>355.64</v>
      </c>
      <c r="J152" s="8">
        <v>0.16</v>
      </c>
      <c r="K152" s="8" t="s">
        <v>1829</v>
      </c>
      <c r="L152" s="11">
        <v>1194.9503999999999</v>
      </c>
      <c r="M152" s="8" t="str">
        <f>VLOOKUP(C152,'[2]Customer Detail'!$A$2:$H$501,4,FALSE)</f>
        <v>Female</v>
      </c>
      <c r="N152" s="8">
        <f>VLOOKUP(C152,'[2]Customer Detail'!$A$2:$H$501,3,FALSE)</f>
        <v>24</v>
      </c>
      <c r="O152" s="8" t="str">
        <f>VLOOKUP(C152,'[2]Customer Detail'!$A$2:$H$501,5,FALSE)</f>
        <v>West Johnchester</v>
      </c>
      <c r="P152" s="8" t="str">
        <f>VLOOKUP(C152,'[2]Customer Detail'!$A$1:$H$501,8,FALSE)</f>
        <v>Silver</v>
      </c>
      <c r="Q152" s="8" t="str">
        <f>VLOOKUP(G152,[2]Store_Dim!$A$1:$E$21,4,FALSE)</f>
        <v>New Michaelchester</v>
      </c>
      <c r="R152" s="8" t="str">
        <f>VLOOKUP(G152,[2]Store_Dim!$A$2:$E$21,3,FALSE)</f>
        <v>North</v>
      </c>
    </row>
    <row r="153" spans="1:18" x14ac:dyDescent="0.3">
      <c r="A153" s="7" t="s">
        <v>1977</v>
      </c>
      <c r="B153" s="48">
        <v>45594</v>
      </c>
      <c r="C153" s="8" t="s">
        <v>97</v>
      </c>
      <c r="D153" s="8" t="s">
        <v>1574</v>
      </c>
      <c r="E153" s="7" t="str">
        <f>VLOOKUP(D153,[2]Product_Dim!$A$2:$G$101,2,FALSE)</f>
        <v>USB-C Fast Charger</v>
      </c>
      <c r="F153" s="9">
        <f>VLOOKUP(D153,[2]Product_Dim!$A$2:$G$101,6,FALSE)</f>
        <v>242.23</v>
      </c>
      <c r="G153" s="8" t="s">
        <v>1782</v>
      </c>
      <c r="H153" s="10">
        <v>4</v>
      </c>
      <c r="I153" s="11">
        <v>535.4</v>
      </c>
      <c r="J153" s="8">
        <v>0.26</v>
      </c>
      <c r="K153" s="8" t="s">
        <v>1826</v>
      </c>
      <c r="L153" s="11">
        <v>1584.7839999999999</v>
      </c>
      <c r="M153" s="8" t="str">
        <f>VLOOKUP(C153,'[2]Customer Detail'!$A$2:$H$501,4,FALSE)</f>
        <v>Female</v>
      </c>
      <c r="N153" s="8">
        <f>VLOOKUP(C153,'[2]Customer Detail'!$A$2:$H$501,3,FALSE)</f>
        <v>33</v>
      </c>
      <c r="O153" s="8" t="str">
        <f>VLOOKUP(C153,'[2]Customer Detail'!$A$2:$H$501,5,FALSE)</f>
        <v>Michaelton</v>
      </c>
      <c r="P153" s="8" t="str">
        <f>VLOOKUP(C153,'[2]Customer Detail'!$A$1:$H$501,8,FALSE)</f>
        <v>Silver</v>
      </c>
      <c r="Q153" s="8" t="str">
        <f>VLOOKUP(G153,[2]Store_Dim!$A$1:$E$21,4,FALSE)</f>
        <v>Thompsonborough</v>
      </c>
      <c r="R153" s="8" t="str">
        <f>VLOOKUP(G153,[2]Store_Dim!$A$2:$E$21,3,FALSE)</f>
        <v>West</v>
      </c>
    </row>
    <row r="154" spans="1:18" x14ac:dyDescent="0.3">
      <c r="A154" s="7" t="s">
        <v>1978</v>
      </c>
      <c r="B154" s="48">
        <v>45798</v>
      </c>
      <c r="C154" s="8" t="s">
        <v>779</v>
      </c>
      <c r="D154" s="8" t="s">
        <v>1686</v>
      </c>
      <c r="E154" s="7" t="str">
        <f>VLOOKUP(D154,[2]Product_Dim!$A$2:$G$101,2,FALSE)</f>
        <v>Men's Sports Shorts</v>
      </c>
      <c r="F154" s="9">
        <f>VLOOKUP(D154,[2]Product_Dim!$A$2:$G$101,6,FALSE)</f>
        <v>218.22</v>
      </c>
      <c r="G154" s="8" t="s">
        <v>1813</v>
      </c>
      <c r="H154" s="10">
        <v>2</v>
      </c>
      <c r="I154" s="11">
        <v>108.74</v>
      </c>
      <c r="J154" s="8">
        <v>0.11</v>
      </c>
      <c r="K154" s="8" t="s">
        <v>1826</v>
      </c>
      <c r="L154" s="11">
        <v>193.55719999999999</v>
      </c>
      <c r="M154" s="8" t="str">
        <f>VLOOKUP(C154,'[2]Customer Detail'!$A$2:$H$501,4,FALSE)</f>
        <v>Female</v>
      </c>
      <c r="N154" s="8">
        <f>VLOOKUP(C154,'[2]Customer Detail'!$A$2:$H$501,3,FALSE)</f>
        <v>56</v>
      </c>
      <c r="O154" s="8" t="str">
        <f>VLOOKUP(C154,'[2]Customer Detail'!$A$2:$H$501,5,FALSE)</f>
        <v>North Nicholas</v>
      </c>
      <c r="P154" s="8" t="str">
        <f>VLOOKUP(C154,'[2]Customer Detail'!$A$1:$H$501,8,FALSE)</f>
        <v>Gold</v>
      </c>
      <c r="Q154" s="8" t="str">
        <f>VLOOKUP(G154,[2]Store_Dim!$A$1:$E$21,4,FALSE)</f>
        <v>Vasquezborough</v>
      </c>
      <c r="R154" s="8" t="str">
        <f>VLOOKUP(G154,[2]Store_Dim!$A$2:$E$21,3,FALSE)</f>
        <v>East</v>
      </c>
    </row>
    <row r="155" spans="1:18" x14ac:dyDescent="0.3">
      <c r="A155" s="7" t="s">
        <v>1979</v>
      </c>
      <c r="B155" s="48">
        <v>45579</v>
      </c>
      <c r="C155" s="8" t="s">
        <v>990</v>
      </c>
      <c r="D155" s="8" t="s">
        <v>1570</v>
      </c>
      <c r="E155" s="7" t="str">
        <f>VLOOKUP(D155,[2]Product_Dim!$A$2:$G$101,2,FALSE)</f>
        <v>HD Smart TV Stick</v>
      </c>
      <c r="F155" s="9">
        <f>VLOOKUP(D155,[2]Product_Dim!$A$2:$G$101,6,FALSE)</f>
        <v>449.4</v>
      </c>
      <c r="G155" s="8" t="s">
        <v>1813</v>
      </c>
      <c r="H155" s="10">
        <v>3</v>
      </c>
      <c r="I155" s="11">
        <v>591.98</v>
      </c>
      <c r="J155" s="8">
        <v>0.16</v>
      </c>
      <c r="K155" s="8" t="s">
        <v>1824</v>
      </c>
      <c r="L155" s="11">
        <v>1491.7896000000001</v>
      </c>
      <c r="M155" s="8" t="str">
        <f>VLOOKUP(C155,'[2]Customer Detail'!$A$2:$H$501,4,FALSE)</f>
        <v>Female</v>
      </c>
      <c r="N155" s="8">
        <f>VLOOKUP(C155,'[2]Customer Detail'!$A$2:$H$501,3,FALSE)</f>
        <v>53</v>
      </c>
      <c r="O155" s="8" t="str">
        <f>VLOOKUP(C155,'[2]Customer Detail'!$A$2:$H$501,5,FALSE)</f>
        <v>Anitaland</v>
      </c>
      <c r="P155" s="8" t="str">
        <f>VLOOKUP(C155,'[2]Customer Detail'!$A$1:$H$501,8,FALSE)</f>
        <v>Silver</v>
      </c>
      <c r="Q155" s="8" t="str">
        <f>VLOOKUP(G155,[2]Store_Dim!$A$1:$E$21,4,FALSE)</f>
        <v>Vasquezborough</v>
      </c>
      <c r="R155" s="8" t="str">
        <f>VLOOKUP(G155,[2]Store_Dim!$A$2:$E$21,3,FALSE)</f>
        <v>East</v>
      </c>
    </row>
    <row r="156" spans="1:18" x14ac:dyDescent="0.3">
      <c r="A156" s="7" t="s">
        <v>1980</v>
      </c>
      <c r="B156" s="48">
        <v>45613</v>
      </c>
      <c r="C156" s="8" t="s">
        <v>1260</v>
      </c>
      <c r="D156" s="8" t="s">
        <v>1644</v>
      </c>
      <c r="E156" s="7" t="str">
        <f>VLOOKUP(D156,[2]Product_Dim!$A$2:$G$101,2,FALSE)</f>
        <v>Car Dashboard Phone Holder</v>
      </c>
      <c r="F156" s="9">
        <f>VLOOKUP(D156,[2]Product_Dim!$A$2:$G$101,6,FALSE)</f>
        <v>177.98</v>
      </c>
      <c r="G156" s="8" t="s">
        <v>1761</v>
      </c>
      <c r="H156" s="10">
        <v>1</v>
      </c>
      <c r="I156" s="11">
        <v>345.06</v>
      </c>
      <c r="J156" s="8">
        <v>0.13</v>
      </c>
      <c r="K156" s="8" t="s">
        <v>1829</v>
      </c>
      <c r="L156" s="11">
        <v>300.2022</v>
      </c>
      <c r="M156" s="8" t="str">
        <f>VLOOKUP(C156,'[2]Customer Detail'!$A$2:$H$501,4,FALSE)</f>
        <v>Female</v>
      </c>
      <c r="N156" s="8">
        <f>VLOOKUP(C156,'[2]Customer Detail'!$A$2:$H$501,3,FALSE)</f>
        <v>18</v>
      </c>
      <c r="O156" s="8" t="str">
        <f>VLOOKUP(C156,'[2]Customer Detail'!$A$2:$H$501,5,FALSE)</f>
        <v>Garciaview</v>
      </c>
      <c r="P156" s="8" t="str">
        <f>VLOOKUP(C156,'[2]Customer Detail'!$A$1:$H$501,8,FALSE)</f>
        <v>Gold</v>
      </c>
      <c r="Q156" s="8" t="str">
        <f>VLOOKUP(G156,[2]Store_Dim!$A$1:$E$21,4,FALSE)</f>
        <v>North Nancyview</v>
      </c>
      <c r="R156" s="8" t="str">
        <f>VLOOKUP(G156,[2]Store_Dim!$A$2:$E$21,3,FALSE)</f>
        <v>South</v>
      </c>
    </row>
    <row r="157" spans="1:18" x14ac:dyDescent="0.3">
      <c r="A157" s="7" t="s">
        <v>1981</v>
      </c>
      <c r="B157" s="48">
        <v>45745</v>
      </c>
      <c r="C157" s="8" t="s">
        <v>969</v>
      </c>
      <c r="D157" s="8" t="s">
        <v>1734</v>
      </c>
      <c r="E157" s="7" t="str">
        <f>VLOOKUP(D157,[2]Product_Dim!$A$2:$G$101,2,FALSE)</f>
        <v>USB-C Laptop Charger</v>
      </c>
      <c r="F157" s="9">
        <f>VLOOKUP(D157,[2]Product_Dim!$A$2:$G$101,6,FALSE)</f>
        <v>377.52</v>
      </c>
      <c r="G157" s="8" t="s">
        <v>1794</v>
      </c>
      <c r="H157" s="10">
        <v>4</v>
      </c>
      <c r="I157" s="11">
        <v>986.41</v>
      </c>
      <c r="J157" s="8">
        <v>0.22</v>
      </c>
      <c r="K157" s="8" t="s">
        <v>1824</v>
      </c>
      <c r="L157" s="11">
        <v>3077.5991999999997</v>
      </c>
      <c r="M157" s="8" t="str">
        <f>VLOOKUP(C157,'[2]Customer Detail'!$A$2:$H$501,4,FALSE)</f>
        <v>Female</v>
      </c>
      <c r="N157" s="8">
        <f>VLOOKUP(C157,'[2]Customer Detail'!$A$2:$H$501,3,FALSE)</f>
        <v>56</v>
      </c>
      <c r="O157" s="8" t="str">
        <f>VLOOKUP(C157,'[2]Customer Detail'!$A$2:$H$501,5,FALSE)</f>
        <v>West Patriciaview</v>
      </c>
      <c r="P157" s="8" t="str">
        <f>VLOOKUP(C157,'[2]Customer Detail'!$A$1:$H$501,8,FALSE)</f>
        <v>Bronze</v>
      </c>
      <c r="Q157" s="8" t="str">
        <f>VLOOKUP(G157,[2]Store_Dim!$A$1:$E$21,4,FALSE)</f>
        <v>Sabrinatown</v>
      </c>
      <c r="R157" s="8" t="str">
        <f>VLOOKUP(G157,[2]Store_Dim!$A$2:$E$21,3,FALSE)</f>
        <v>North</v>
      </c>
    </row>
    <row r="158" spans="1:18" x14ac:dyDescent="0.3">
      <c r="A158" s="7" t="s">
        <v>1982</v>
      </c>
      <c r="B158" s="48">
        <v>45494</v>
      </c>
      <c r="C158" s="8" t="s">
        <v>1005</v>
      </c>
      <c r="D158" s="8" t="s">
        <v>1646</v>
      </c>
      <c r="E158" s="7" t="str">
        <f>VLOOKUP(D158,[2]Product_Dim!$A$2:$G$101,2,FALSE)</f>
        <v>Men's Roll-On Perfume</v>
      </c>
      <c r="F158" s="9">
        <f>VLOOKUP(D158,[2]Product_Dim!$A$2:$G$101,6,FALSE)</f>
        <v>43.29</v>
      </c>
      <c r="G158" s="8" t="s">
        <v>1752</v>
      </c>
      <c r="H158" s="10">
        <v>2</v>
      </c>
      <c r="I158" s="11">
        <v>921.52</v>
      </c>
      <c r="J158" s="8" t="s">
        <v>3983</v>
      </c>
      <c r="K158" s="8" t="s">
        <v>1826</v>
      </c>
      <c r="L158" s="11">
        <v>1843.04</v>
      </c>
      <c r="M158" s="8" t="str">
        <f>VLOOKUP(C158,'[2]Customer Detail'!$A$2:$H$501,4,FALSE)</f>
        <v>Male</v>
      </c>
      <c r="N158" s="8">
        <f>VLOOKUP(C158,'[2]Customer Detail'!$A$2:$H$501,3,FALSE)</f>
        <v>54</v>
      </c>
      <c r="O158" s="8" t="str">
        <f>VLOOKUP(C158,'[2]Customer Detail'!$A$2:$H$501,5,FALSE)</f>
        <v>West Mathewside</v>
      </c>
      <c r="P158" s="8" t="str">
        <f>VLOOKUP(C158,'[2]Customer Detail'!$A$1:$H$501,8,FALSE)</f>
        <v>Platinum</v>
      </c>
      <c r="Q158" s="8" t="str">
        <f>VLOOKUP(G158,[2]Store_Dim!$A$1:$E$21,4,FALSE)</f>
        <v>Washingtonfurt</v>
      </c>
      <c r="R158" s="8" t="str">
        <f>VLOOKUP(G158,[2]Store_Dim!$A$2:$E$21,3,FALSE)</f>
        <v>East</v>
      </c>
    </row>
    <row r="159" spans="1:18" x14ac:dyDescent="0.3">
      <c r="A159" s="7" t="s">
        <v>1983</v>
      </c>
      <c r="B159" s="48">
        <v>45883</v>
      </c>
      <c r="C159" s="8" t="s">
        <v>347</v>
      </c>
      <c r="D159" s="8" t="s">
        <v>1658</v>
      </c>
      <c r="E159" s="7" t="str">
        <f>VLOOKUP(D159,[2]Product_Dim!$A$2:$G$101,2,FALSE)</f>
        <v>Ceramic Plant Pot</v>
      </c>
      <c r="F159" s="9">
        <f>VLOOKUP(D159,[2]Product_Dim!$A$2:$G$101,6,FALSE)</f>
        <v>81.75</v>
      </c>
      <c r="G159" s="8" t="s">
        <v>1773</v>
      </c>
      <c r="H159" s="10">
        <v>1</v>
      </c>
      <c r="I159" s="11">
        <v>83.1</v>
      </c>
      <c r="J159" s="8">
        <v>0.04</v>
      </c>
      <c r="K159" s="8" t="s">
        <v>1826</v>
      </c>
      <c r="L159" s="11">
        <v>79.775999999999996</v>
      </c>
      <c r="M159" s="8" t="str">
        <f>VLOOKUP(C159,'[2]Customer Detail'!$A$2:$H$501,4,FALSE)</f>
        <v>Male</v>
      </c>
      <c r="N159" s="8">
        <f>VLOOKUP(C159,'[2]Customer Detail'!$A$2:$H$501,3,FALSE)</f>
        <v>36</v>
      </c>
      <c r="O159" s="8" t="str">
        <f>VLOOKUP(C159,'[2]Customer Detail'!$A$2:$H$501,5,FALSE)</f>
        <v>Lake Thomas</v>
      </c>
      <c r="P159" s="8" t="str">
        <f>VLOOKUP(C159,'[2]Customer Detail'!$A$1:$H$501,8,FALSE)</f>
        <v>Silver</v>
      </c>
      <c r="Q159" s="8" t="str">
        <f>VLOOKUP(G159,[2]Store_Dim!$A$1:$E$21,4,FALSE)</f>
        <v>New Michaelchester</v>
      </c>
      <c r="R159" s="8" t="str">
        <f>VLOOKUP(G159,[2]Store_Dim!$A$2:$E$21,3,FALSE)</f>
        <v>North</v>
      </c>
    </row>
    <row r="160" spans="1:18" x14ac:dyDescent="0.3">
      <c r="A160" s="7" t="s">
        <v>1984</v>
      </c>
      <c r="B160" s="48">
        <v>45601</v>
      </c>
      <c r="C160" s="8" t="s">
        <v>1154</v>
      </c>
      <c r="D160" s="8" t="s">
        <v>1604</v>
      </c>
      <c r="E160" s="7" t="str">
        <f>VLOOKUP(D160,[2]Product_Dim!$A$2:$G$101,2,FALSE)</f>
        <v>Sports Stopwatch Timer</v>
      </c>
      <c r="F160" s="9">
        <f>VLOOKUP(D160,[2]Product_Dim!$A$2:$G$101,6,FALSE)</f>
        <v>38.76</v>
      </c>
      <c r="G160" s="8" t="s">
        <v>1792</v>
      </c>
      <c r="H160" s="10">
        <v>2</v>
      </c>
      <c r="I160" s="11">
        <v>60.98</v>
      </c>
      <c r="J160" s="8">
        <v>0.23</v>
      </c>
      <c r="K160" s="8" t="s">
        <v>1826</v>
      </c>
      <c r="L160" s="11">
        <v>93.909199999999998</v>
      </c>
      <c r="M160" s="8" t="str">
        <f>VLOOKUP(C160,'[2]Customer Detail'!$A$2:$H$501,4,FALSE)</f>
        <v>Female</v>
      </c>
      <c r="N160" s="8">
        <f>VLOOKUP(C160,'[2]Customer Detail'!$A$2:$H$501,3,FALSE)</f>
        <v>20</v>
      </c>
      <c r="O160" s="8" t="str">
        <f>VLOOKUP(C160,'[2]Customer Detail'!$A$2:$H$501,5,FALSE)</f>
        <v>West Bruce</v>
      </c>
      <c r="P160" s="8" t="str">
        <f>VLOOKUP(C160,'[2]Customer Detail'!$A$1:$H$501,8,FALSE)</f>
        <v>Platinum</v>
      </c>
      <c r="Q160" s="8" t="str">
        <f>VLOOKUP(G160,[2]Store_Dim!$A$1:$E$21,4,FALSE)</f>
        <v>Lake Michael</v>
      </c>
      <c r="R160" s="8" t="str">
        <f>VLOOKUP(G160,[2]Store_Dim!$A$2:$E$21,3,FALSE)</f>
        <v>South</v>
      </c>
    </row>
    <row r="161" spans="1:18" x14ac:dyDescent="0.3">
      <c r="A161" s="7" t="s">
        <v>1985</v>
      </c>
      <c r="B161" s="48">
        <v>45454</v>
      </c>
      <c r="C161" s="8" t="s">
        <v>1229</v>
      </c>
      <c r="D161" s="8" t="s">
        <v>1726</v>
      </c>
      <c r="E161" s="7" t="str">
        <f>VLOOKUP(D161,[2]Product_Dim!$A$2:$G$101,2,FALSE)</f>
        <v>Face Foundation Kit</v>
      </c>
      <c r="F161" s="9">
        <f>VLOOKUP(D161,[2]Product_Dim!$A$2:$G$101,6,FALSE)</f>
        <v>183.04</v>
      </c>
      <c r="G161" s="8" t="s">
        <v>1804</v>
      </c>
      <c r="H161" s="10">
        <v>2</v>
      </c>
      <c r="I161" s="11">
        <v>122.23</v>
      </c>
      <c r="J161" s="8">
        <v>0.21</v>
      </c>
      <c r="K161" s="8" t="s">
        <v>1829</v>
      </c>
      <c r="L161" s="11">
        <v>193.1234</v>
      </c>
      <c r="M161" s="8" t="str">
        <f>VLOOKUP(C161,'[2]Customer Detail'!$A$2:$H$501,4,FALSE)</f>
        <v>Female</v>
      </c>
      <c r="N161" s="8">
        <f>VLOOKUP(C161,'[2]Customer Detail'!$A$2:$H$501,3,FALSE)</f>
        <v>43</v>
      </c>
      <c r="O161" s="8" t="str">
        <f>VLOOKUP(C161,'[2]Customer Detail'!$A$2:$H$501,5,FALSE)</f>
        <v>Cannonberg</v>
      </c>
      <c r="P161" s="8" t="str">
        <f>VLOOKUP(C161,'[2]Customer Detail'!$A$1:$H$501,8,FALSE)</f>
        <v>Bronze</v>
      </c>
      <c r="Q161" s="8" t="str">
        <f>VLOOKUP(G161,[2]Store_Dim!$A$1:$E$21,4,FALSE)</f>
        <v>New Jimmymouth</v>
      </c>
      <c r="R161" s="8" t="str">
        <f>VLOOKUP(G161,[2]Store_Dim!$A$2:$E$21,3,FALSE)</f>
        <v>West</v>
      </c>
    </row>
    <row r="162" spans="1:18" x14ac:dyDescent="0.3">
      <c r="A162" s="7" t="s">
        <v>1986</v>
      </c>
      <c r="B162" s="48">
        <v>45918</v>
      </c>
      <c r="C162" s="8" t="s">
        <v>89</v>
      </c>
      <c r="D162" s="8" t="s">
        <v>1688</v>
      </c>
      <c r="E162" s="7" t="str">
        <f>VLOOKUP(D162,[2]Product_Dim!$A$2:$G$101,2,FALSE)</f>
        <v>Kitchen Storage Rack</v>
      </c>
      <c r="F162" s="9">
        <f>VLOOKUP(D162,[2]Product_Dim!$A$2:$G$101,6,FALSE)</f>
        <v>138.05000000000001</v>
      </c>
      <c r="G162" s="8" t="s">
        <v>1810</v>
      </c>
      <c r="H162" s="10">
        <v>2</v>
      </c>
      <c r="I162" s="11">
        <v>623.38</v>
      </c>
      <c r="J162" s="8">
        <v>0.13</v>
      </c>
      <c r="K162" s="8" t="s">
        <v>1824</v>
      </c>
      <c r="L162" s="11">
        <v>1084.6812</v>
      </c>
      <c r="M162" s="8" t="str">
        <f>VLOOKUP(C162,'[2]Customer Detail'!$A$2:$H$501,4,FALSE)</f>
        <v>Male</v>
      </c>
      <c r="N162" s="8">
        <f>VLOOKUP(C162,'[2]Customer Detail'!$A$2:$H$501,3,FALSE)</f>
        <v>59</v>
      </c>
      <c r="O162" s="8" t="str">
        <f>VLOOKUP(C162,'[2]Customer Detail'!$A$2:$H$501,5,FALSE)</f>
        <v>Lake Shaneburgh</v>
      </c>
      <c r="P162" s="8" t="str">
        <f>VLOOKUP(C162,'[2]Customer Detail'!$A$1:$H$501,8,FALSE)</f>
        <v>Silver</v>
      </c>
      <c r="Q162" s="8" t="str">
        <f>VLOOKUP(G162,[2]Store_Dim!$A$1:$E$21,4,FALSE)</f>
        <v>East Stevechester</v>
      </c>
      <c r="R162" s="8" t="str">
        <f>VLOOKUP(G162,[2]Store_Dim!$A$2:$E$21,3,FALSE)</f>
        <v>East</v>
      </c>
    </row>
    <row r="163" spans="1:18" x14ac:dyDescent="0.3">
      <c r="A163" s="7" t="s">
        <v>1987</v>
      </c>
      <c r="B163" s="48">
        <v>45729</v>
      </c>
      <c r="C163" s="8" t="s">
        <v>218</v>
      </c>
      <c r="D163" s="8" t="s">
        <v>1688</v>
      </c>
      <c r="E163" s="7" t="str">
        <f>VLOOKUP(D163,[2]Product_Dim!$A$2:$G$101,2,FALSE)</f>
        <v>Kitchen Storage Rack</v>
      </c>
      <c r="F163" s="9">
        <f>VLOOKUP(D163,[2]Product_Dim!$A$2:$G$101,6,FALSE)</f>
        <v>138.05000000000001</v>
      </c>
      <c r="G163" s="8" t="s">
        <v>1752</v>
      </c>
      <c r="H163" s="10">
        <v>1</v>
      </c>
      <c r="I163" s="11">
        <v>479.58</v>
      </c>
      <c r="J163" s="8">
        <v>0.05</v>
      </c>
      <c r="K163" s="8" t="s">
        <v>1826</v>
      </c>
      <c r="L163" s="11">
        <v>455.601</v>
      </c>
      <c r="M163" s="8" t="str">
        <f>VLOOKUP(C163,'[2]Customer Detail'!$A$2:$H$501,4,FALSE)</f>
        <v>Male</v>
      </c>
      <c r="N163" s="8">
        <f>VLOOKUP(C163,'[2]Customer Detail'!$A$2:$H$501,3,FALSE)</f>
        <v>51</v>
      </c>
      <c r="O163" s="8" t="str">
        <f>VLOOKUP(C163,'[2]Customer Detail'!$A$2:$H$501,5,FALSE)</f>
        <v>Snowmouth</v>
      </c>
      <c r="P163" s="8" t="str">
        <f>VLOOKUP(C163,'[2]Customer Detail'!$A$1:$H$501,8,FALSE)</f>
        <v>Platinum</v>
      </c>
      <c r="Q163" s="8" t="str">
        <f>VLOOKUP(G163,[2]Store_Dim!$A$1:$E$21,4,FALSE)</f>
        <v>Washingtonfurt</v>
      </c>
      <c r="R163" s="8" t="str">
        <f>VLOOKUP(G163,[2]Store_Dim!$A$2:$E$21,3,FALSE)</f>
        <v>East</v>
      </c>
    </row>
    <row r="164" spans="1:18" x14ac:dyDescent="0.3">
      <c r="A164" s="7" t="s">
        <v>1988</v>
      </c>
      <c r="B164" s="48">
        <v>45276</v>
      </c>
      <c r="C164" s="8" t="s">
        <v>942</v>
      </c>
      <c r="D164" s="8" t="s">
        <v>1694</v>
      </c>
      <c r="E164" s="7" t="str">
        <f>VLOOKUP(D164,[2]Product_Dim!$A$2:$G$101,2,FALSE)</f>
        <v>Shin Guards – Adult</v>
      </c>
      <c r="F164" s="9">
        <f>VLOOKUP(D164,[2]Product_Dim!$A$2:$G$101,6,FALSE)</f>
        <v>107.06</v>
      </c>
      <c r="G164" s="8" t="s">
        <v>1776</v>
      </c>
      <c r="H164" s="10">
        <v>3</v>
      </c>
      <c r="I164" s="11">
        <v>369.32</v>
      </c>
      <c r="J164" s="8">
        <v>0.14000000000000001</v>
      </c>
      <c r="K164" s="8" t="s">
        <v>1826</v>
      </c>
      <c r="L164" s="11">
        <v>952.84559999999999</v>
      </c>
      <c r="M164" s="8" t="str">
        <f>VLOOKUP(C164,'[2]Customer Detail'!$A$2:$H$501,4,FALSE)</f>
        <v>Male</v>
      </c>
      <c r="N164" s="8">
        <f>VLOOKUP(C164,'[2]Customer Detail'!$A$2:$H$501,3,FALSE)</f>
        <v>64</v>
      </c>
      <c r="O164" s="8" t="str">
        <f>VLOOKUP(C164,'[2]Customer Detail'!$A$2:$H$501,5,FALSE)</f>
        <v>New Joshuatown</v>
      </c>
      <c r="P164" s="8" t="str">
        <f>VLOOKUP(C164,'[2]Customer Detail'!$A$1:$H$501,8,FALSE)</f>
        <v>Platinum</v>
      </c>
      <c r="Q164" s="8" t="str">
        <f>VLOOKUP(G164,[2]Store_Dim!$A$1:$E$21,4,FALSE)</f>
        <v>Port Josephberg</v>
      </c>
      <c r="R164" s="8" t="str">
        <f>VLOOKUP(G164,[2]Store_Dim!$A$2:$E$21,3,FALSE)</f>
        <v>East</v>
      </c>
    </row>
    <row r="165" spans="1:18" x14ac:dyDescent="0.3">
      <c r="A165" s="7" t="s">
        <v>1989</v>
      </c>
      <c r="B165" s="48">
        <v>45851</v>
      </c>
      <c r="C165" s="8" t="s">
        <v>278</v>
      </c>
      <c r="D165" s="8" t="s">
        <v>1612</v>
      </c>
      <c r="E165" s="7" t="str">
        <f>VLOOKUP(D165,[2]Product_Dim!$A$2:$G$101,2,FALSE)</f>
        <v>Vitamin C Face Serum</v>
      </c>
      <c r="F165" s="9">
        <f>VLOOKUP(D165,[2]Product_Dim!$A$2:$G$101,6,FALSE)</f>
        <v>283.83</v>
      </c>
      <c r="G165" s="8" t="s">
        <v>1757</v>
      </c>
      <c r="H165" s="10">
        <v>1</v>
      </c>
      <c r="I165" s="11">
        <v>488.31</v>
      </c>
      <c r="J165" s="8">
        <v>0.03</v>
      </c>
      <c r="K165" s="8" t="s">
        <v>1826</v>
      </c>
      <c r="L165" s="11">
        <v>473.66070000000002</v>
      </c>
      <c r="M165" s="8" t="str">
        <f>VLOOKUP(C165,'[2]Customer Detail'!$A$2:$H$501,4,FALSE)</f>
        <v>Male</v>
      </c>
      <c r="N165" s="8">
        <f>VLOOKUP(C165,'[2]Customer Detail'!$A$2:$H$501,3,FALSE)</f>
        <v>37</v>
      </c>
      <c r="O165" s="8" t="str">
        <f>VLOOKUP(C165,'[2]Customer Detail'!$A$2:$H$501,5,FALSE)</f>
        <v>Rodrigueztown</v>
      </c>
      <c r="P165" s="8" t="str">
        <f>VLOOKUP(C165,'[2]Customer Detail'!$A$1:$H$501,8,FALSE)</f>
        <v>Gold</v>
      </c>
      <c r="Q165" s="8" t="str">
        <f>VLOOKUP(G165,[2]Store_Dim!$A$1:$E$21,4,FALSE)</f>
        <v>Danielmouth</v>
      </c>
      <c r="R165" s="8" t="str">
        <f>VLOOKUP(G165,[2]Store_Dim!$A$2:$E$21,3,FALSE)</f>
        <v>North</v>
      </c>
    </row>
    <row r="166" spans="1:18" x14ac:dyDescent="0.3">
      <c r="A166" s="7" t="s">
        <v>1990</v>
      </c>
      <c r="B166" s="48">
        <v>45418</v>
      </c>
      <c r="C166" s="8" t="s">
        <v>878</v>
      </c>
      <c r="D166" s="8" t="s">
        <v>1656</v>
      </c>
      <c r="E166" s="7" t="str">
        <f>VLOOKUP(D166,[2]Product_Dim!$A$2:$G$101,2,FALSE)</f>
        <v>Sports Stopwatch Pro</v>
      </c>
      <c r="F166" s="9">
        <f>VLOOKUP(D166,[2]Product_Dim!$A$2:$G$101,6,FALSE)</f>
        <v>434.84</v>
      </c>
      <c r="G166" s="8" t="s">
        <v>1794</v>
      </c>
      <c r="H166" s="10">
        <v>4</v>
      </c>
      <c r="I166" s="11">
        <v>164.04</v>
      </c>
      <c r="J166" s="8">
        <v>0.26</v>
      </c>
      <c r="K166" s="8" t="s">
        <v>1824</v>
      </c>
      <c r="L166" s="11">
        <v>485.55840000000001</v>
      </c>
      <c r="M166" s="8" t="str">
        <f>VLOOKUP(C166,'[2]Customer Detail'!$A$2:$H$501,4,FALSE)</f>
        <v>Male</v>
      </c>
      <c r="N166" s="8">
        <f>VLOOKUP(C166,'[2]Customer Detail'!$A$2:$H$501,3,FALSE)</f>
        <v>38</v>
      </c>
      <c r="O166" s="8" t="str">
        <f>VLOOKUP(C166,'[2]Customer Detail'!$A$2:$H$501,5,FALSE)</f>
        <v>Ericshire</v>
      </c>
      <c r="P166" s="8" t="str">
        <f>VLOOKUP(C166,'[2]Customer Detail'!$A$1:$H$501,8,FALSE)</f>
        <v>Gold</v>
      </c>
      <c r="Q166" s="8" t="str">
        <f>VLOOKUP(G166,[2]Store_Dim!$A$1:$E$21,4,FALSE)</f>
        <v>Sabrinatown</v>
      </c>
      <c r="R166" s="8" t="str">
        <f>VLOOKUP(G166,[2]Store_Dim!$A$2:$E$21,3,FALSE)</f>
        <v>North</v>
      </c>
    </row>
    <row r="167" spans="1:18" x14ac:dyDescent="0.3">
      <c r="A167" s="7" t="s">
        <v>1991</v>
      </c>
      <c r="B167" s="48">
        <v>45508</v>
      </c>
      <c r="C167" s="8" t="s">
        <v>268</v>
      </c>
      <c r="D167" s="8" t="s">
        <v>1568</v>
      </c>
      <c r="E167" s="7" t="str">
        <f>VLOOKUP(D167,[2]Product_Dim!$A$2:$G$101,2,FALSE)</f>
        <v>Ceramic Kitchen Bowl Set</v>
      </c>
      <c r="F167" s="9">
        <f>VLOOKUP(D167,[2]Product_Dim!$A$2:$G$101,6,FALSE)</f>
        <v>298.86</v>
      </c>
      <c r="G167" s="8" t="s">
        <v>1807</v>
      </c>
      <c r="H167" s="10">
        <v>3</v>
      </c>
      <c r="I167" s="11">
        <v>707.95</v>
      </c>
      <c r="J167" s="8">
        <v>0.18</v>
      </c>
      <c r="K167" s="8" t="s">
        <v>1826</v>
      </c>
      <c r="L167" s="11">
        <v>1741.5570000000002</v>
      </c>
      <c r="M167" s="8" t="str">
        <f>VLOOKUP(C167,'[2]Customer Detail'!$A$2:$H$501,4,FALSE)</f>
        <v>Female</v>
      </c>
      <c r="N167" s="8">
        <f>VLOOKUP(C167,'[2]Customer Detail'!$A$2:$H$501,3,FALSE)</f>
        <v>56</v>
      </c>
      <c r="O167" s="8" t="str">
        <f>VLOOKUP(C167,'[2]Customer Detail'!$A$2:$H$501,5,FALSE)</f>
        <v>Sandrastad</v>
      </c>
      <c r="P167" s="8" t="str">
        <f>VLOOKUP(C167,'[2]Customer Detail'!$A$1:$H$501,8,FALSE)</f>
        <v>Silver</v>
      </c>
      <c r="Q167" s="8" t="str">
        <f>VLOOKUP(G167,[2]Store_Dim!$A$1:$E$21,4,FALSE)</f>
        <v>Bensonhaven</v>
      </c>
      <c r="R167" s="8" t="str">
        <f>VLOOKUP(G167,[2]Store_Dim!$A$2:$E$21,3,FALSE)</f>
        <v>North</v>
      </c>
    </row>
    <row r="168" spans="1:18" x14ac:dyDescent="0.3">
      <c r="A168" s="7" t="s">
        <v>1992</v>
      </c>
      <c r="B168" s="48">
        <v>45269</v>
      </c>
      <c r="C168" s="8" t="s">
        <v>934</v>
      </c>
      <c r="D168" s="8" t="s">
        <v>1686</v>
      </c>
      <c r="E168" s="7" t="str">
        <f>VLOOKUP(D168,[2]Product_Dim!$A$2:$G$101,2,FALSE)</f>
        <v>Men's Sports Shorts</v>
      </c>
      <c r="F168" s="9">
        <f>VLOOKUP(D168,[2]Product_Dim!$A$2:$G$101,6,FALSE)</f>
        <v>218.22</v>
      </c>
      <c r="G168" s="8" t="s">
        <v>1782</v>
      </c>
      <c r="H168" s="10">
        <v>4</v>
      </c>
      <c r="I168" s="11">
        <v>714.47</v>
      </c>
      <c r="J168" s="8">
        <v>0.18</v>
      </c>
      <c r="K168" s="8" t="s">
        <v>1829</v>
      </c>
      <c r="L168" s="11">
        <v>2343.4616000000001</v>
      </c>
      <c r="M168" s="8" t="str">
        <f>VLOOKUP(C168,'[2]Customer Detail'!$A$2:$H$501,4,FALSE)</f>
        <v>Female</v>
      </c>
      <c r="N168" s="8">
        <f>VLOOKUP(C168,'[2]Customer Detail'!$A$2:$H$501,3,FALSE)</f>
        <v>19</v>
      </c>
      <c r="O168" s="8" t="str">
        <f>VLOOKUP(C168,'[2]Customer Detail'!$A$2:$H$501,5,FALSE)</f>
        <v>North Michelleport</v>
      </c>
      <c r="P168" s="8" t="str">
        <f>VLOOKUP(C168,'[2]Customer Detail'!$A$1:$H$501,8,FALSE)</f>
        <v>Bronze</v>
      </c>
      <c r="Q168" s="8" t="str">
        <f>VLOOKUP(G168,[2]Store_Dim!$A$1:$E$21,4,FALSE)</f>
        <v>Thompsonborough</v>
      </c>
      <c r="R168" s="8" t="str">
        <f>VLOOKUP(G168,[2]Store_Dim!$A$2:$E$21,3,FALSE)</f>
        <v>West</v>
      </c>
    </row>
    <row r="169" spans="1:18" x14ac:dyDescent="0.3">
      <c r="A169" s="7" t="s">
        <v>1993</v>
      </c>
      <c r="B169" s="48">
        <v>45866</v>
      </c>
      <c r="C169" s="8" t="s">
        <v>1289</v>
      </c>
      <c r="D169" s="8" t="s">
        <v>1706</v>
      </c>
      <c r="E169" s="7" t="str">
        <f>VLOOKUP(D169,[2]Product_Dim!$A$2:$G$101,2,FALSE)</f>
        <v>Decorative Lamp Shade</v>
      </c>
      <c r="F169" s="9">
        <f>VLOOKUP(D169,[2]Product_Dim!$A$2:$G$101,6,FALSE)</f>
        <v>228.53</v>
      </c>
      <c r="G169" s="8" t="s">
        <v>1779</v>
      </c>
      <c r="H169" s="10">
        <v>4</v>
      </c>
      <c r="I169" s="11">
        <v>422.09</v>
      </c>
      <c r="J169" s="8">
        <v>0.04</v>
      </c>
      <c r="K169" s="8" t="s">
        <v>1824</v>
      </c>
      <c r="L169" s="11">
        <v>1620.8255999999999</v>
      </c>
      <c r="M169" s="8" t="str">
        <f>VLOOKUP(C169,'[2]Customer Detail'!$A$2:$H$501,4,FALSE)</f>
        <v>Female</v>
      </c>
      <c r="N169" s="8">
        <f>VLOOKUP(C169,'[2]Customer Detail'!$A$2:$H$501,3,FALSE)</f>
        <v>26</v>
      </c>
      <c r="O169" s="8" t="str">
        <f>VLOOKUP(C169,'[2]Customer Detail'!$A$2:$H$501,5,FALSE)</f>
        <v>Kramerview</v>
      </c>
      <c r="P169" s="8" t="str">
        <f>VLOOKUP(C169,'[2]Customer Detail'!$A$1:$H$501,8,FALSE)</f>
        <v>Silver</v>
      </c>
      <c r="Q169" s="8" t="str">
        <f>VLOOKUP(G169,[2]Store_Dim!$A$1:$E$21,4,FALSE)</f>
        <v>Williamsfurt</v>
      </c>
      <c r="R169" s="8" t="str">
        <f>VLOOKUP(G169,[2]Store_Dim!$A$2:$E$21,3,FALSE)</f>
        <v>South</v>
      </c>
    </row>
    <row r="170" spans="1:18" x14ac:dyDescent="0.3">
      <c r="A170" s="7" t="s">
        <v>1994</v>
      </c>
      <c r="B170" s="48">
        <v>45462</v>
      </c>
      <c r="C170" s="8" t="s">
        <v>381</v>
      </c>
      <c r="D170" s="8" t="s">
        <v>1608</v>
      </c>
      <c r="E170" s="7" t="str">
        <f>VLOOKUP(D170,[2]Product_Dim!$A$2:$G$101,2,FALSE)</f>
        <v>Stainless Steel Cutlery Set</v>
      </c>
      <c r="F170" s="9">
        <f>VLOOKUP(D170,[2]Product_Dim!$A$2:$G$101,6,FALSE)</f>
        <v>19.52</v>
      </c>
      <c r="G170" s="8" t="s">
        <v>1786</v>
      </c>
      <c r="H170" s="10">
        <v>1</v>
      </c>
      <c r="I170" s="11">
        <v>998.19</v>
      </c>
      <c r="J170" s="8">
        <v>0.2</v>
      </c>
      <c r="K170" s="8" t="s">
        <v>1824</v>
      </c>
      <c r="L170" s="11">
        <v>798.55200000000002</v>
      </c>
      <c r="M170" s="8" t="str">
        <f>VLOOKUP(C170,'[2]Customer Detail'!$A$2:$H$501,4,FALSE)</f>
        <v>Male</v>
      </c>
      <c r="N170" s="8">
        <f>VLOOKUP(C170,'[2]Customer Detail'!$A$2:$H$501,3,FALSE)</f>
        <v>38</v>
      </c>
      <c r="O170" s="8" t="str">
        <f>VLOOKUP(C170,'[2]Customer Detail'!$A$2:$H$501,5,FALSE)</f>
        <v>Webstermouth</v>
      </c>
      <c r="P170" s="8" t="str">
        <f>VLOOKUP(C170,'[2]Customer Detail'!$A$1:$H$501,8,FALSE)</f>
        <v>Bronze</v>
      </c>
      <c r="Q170" s="8" t="str">
        <f>VLOOKUP(G170,[2]Store_Dim!$A$1:$E$21,4,FALSE)</f>
        <v>East Johnstad</v>
      </c>
      <c r="R170" s="8" t="str">
        <f>VLOOKUP(G170,[2]Store_Dim!$A$2:$E$21,3,FALSE)</f>
        <v>South</v>
      </c>
    </row>
    <row r="171" spans="1:18" x14ac:dyDescent="0.3">
      <c r="A171" s="7" t="s">
        <v>1995</v>
      </c>
      <c r="B171" s="48">
        <v>45313</v>
      </c>
      <c r="C171" s="8" t="s">
        <v>1166</v>
      </c>
      <c r="D171" s="8" t="s">
        <v>1692</v>
      </c>
      <c r="E171" s="7" t="str">
        <f>VLOOKUP(D171,[2]Product_Dim!$A$2:$G$101,2,FALSE)</f>
        <v>Professional Jump Rope</v>
      </c>
      <c r="F171" s="9">
        <f>VLOOKUP(D171,[2]Product_Dim!$A$2:$G$101,6,FALSE)</f>
        <v>477.61</v>
      </c>
      <c r="G171" s="8" t="s">
        <v>1779</v>
      </c>
      <c r="H171" s="10">
        <v>2</v>
      </c>
      <c r="I171" s="11">
        <v>343.42</v>
      </c>
      <c r="J171" s="8">
        <v>0.12</v>
      </c>
      <c r="K171" s="8" t="s">
        <v>1829</v>
      </c>
      <c r="L171" s="11">
        <v>604.41920000000005</v>
      </c>
      <c r="M171" s="8" t="str">
        <f>VLOOKUP(C171,'[2]Customer Detail'!$A$2:$H$501,4,FALSE)</f>
        <v>Female</v>
      </c>
      <c r="N171" s="8">
        <f>VLOOKUP(C171,'[2]Customer Detail'!$A$2:$H$501,3,FALSE)</f>
        <v>37</v>
      </c>
      <c r="O171" s="8" t="str">
        <f>VLOOKUP(C171,'[2]Customer Detail'!$A$2:$H$501,5,FALSE)</f>
        <v>Simpsonfort</v>
      </c>
      <c r="P171" s="8" t="str">
        <f>VLOOKUP(C171,'[2]Customer Detail'!$A$1:$H$501,8,FALSE)</f>
        <v>Gold</v>
      </c>
      <c r="Q171" s="8" t="str">
        <f>VLOOKUP(G171,[2]Store_Dim!$A$1:$E$21,4,FALSE)</f>
        <v>Williamsfurt</v>
      </c>
      <c r="R171" s="8" t="str">
        <f>VLOOKUP(G171,[2]Store_Dim!$A$2:$E$21,3,FALSE)</f>
        <v>South</v>
      </c>
    </row>
    <row r="172" spans="1:18" x14ac:dyDescent="0.3">
      <c r="A172" s="7" t="s">
        <v>1996</v>
      </c>
      <c r="B172" s="48">
        <v>45390</v>
      </c>
      <c r="C172" s="8" t="s">
        <v>818</v>
      </c>
      <c r="D172" s="8" t="s">
        <v>1616</v>
      </c>
      <c r="E172" s="7" t="str">
        <f>VLOOKUP(D172,[2]Product_Dim!$A$2:$G$101,2,FALSE)</f>
        <v>Gaming Mechanical Keyboard</v>
      </c>
      <c r="F172" s="9">
        <f>VLOOKUP(D172,[2]Product_Dim!$A$2:$G$101,6,FALSE)</f>
        <v>419.28</v>
      </c>
      <c r="G172" s="8" t="s">
        <v>1776</v>
      </c>
      <c r="H172" s="10">
        <v>1</v>
      </c>
      <c r="I172" s="11">
        <v>152.16999999999999</v>
      </c>
      <c r="J172" s="8">
        <v>0.28000000000000003</v>
      </c>
      <c r="K172" s="8" t="s">
        <v>1829</v>
      </c>
      <c r="L172" s="11">
        <v>109.5624</v>
      </c>
      <c r="M172" s="8" t="str">
        <f>VLOOKUP(C172,'[2]Customer Detail'!$A$2:$H$501,4,FALSE)</f>
        <v>Male</v>
      </c>
      <c r="N172" s="8">
        <f>VLOOKUP(C172,'[2]Customer Detail'!$A$2:$H$501,3,FALSE)</f>
        <v>57</v>
      </c>
      <c r="O172" s="8" t="str">
        <f>VLOOKUP(C172,'[2]Customer Detail'!$A$2:$H$501,5,FALSE)</f>
        <v>Lake Christopher</v>
      </c>
      <c r="P172" s="8" t="str">
        <f>VLOOKUP(C172,'[2]Customer Detail'!$A$1:$H$501,8,FALSE)</f>
        <v>Platinum</v>
      </c>
      <c r="Q172" s="8" t="str">
        <f>VLOOKUP(G172,[2]Store_Dim!$A$1:$E$21,4,FALSE)</f>
        <v>Port Josephberg</v>
      </c>
      <c r="R172" s="8" t="str">
        <f>VLOOKUP(G172,[2]Store_Dim!$A$2:$E$21,3,FALSE)</f>
        <v>East</v>
      </c>
    </row>
    <row r="173" spans="1:18" x14ac:dyDescent="0.3">
      <c r="A173" s="7" t="s">
        <v>1997</v>
      </c>
      <c r="B173" s="48">
        <v>45795</v>
      </c>
      <c r="C173" s="8" t="s">
        <v>579</v>
      </c>
      <c r="D173" s="8" t="s">
        <v>1646</v>
      </c>
      <c r="E173" s="7" t="str">
        <f>VLOOKUP(D173,[2]Product_Dim!$A$2:$G$101,2,FALSE)</f>
        <v>Men's Roll-On Perfume</v>
      </c>
      <c r="F173" s="9">
        <f>VLOOKUP(D173,[2]Product_Dim!$A$2:$G$101,6,FALSE)</f>
        <v>43.29</v>
      </c>
      <c r="G173" s="8" t="s">
        <v>1792</v>
      </c>
      <c r="H173" s="10">
        <v>1</v>
      </c>
      <c r="I173" s="11">
        <v>325.08</v>
      </c>
      <c r="J173" s="8">
        <v>0.26</v>
      </c>
      <c r="K173" s="8" t="s">
        <v>1826</v>
      </c>
      <c r="L173" s="11">
        <v>240.55919999999998</v>
      </c>
      <c r="M173" s="8" t="str">
        <f>VLOOKUP(C173,'[2]Customer Detail'!$A$2:$H$501,4,FALSE)</f>
        <v>Male</v>
      </c>
      <c r="N173" s="8">
        <f>VLOOKUP(C173,'[2]Customer Detail'!$A$2:$H$501,3,FALSE)</f>
        <v>56</v>
      </c>
      <c r="O173" s="8" t="str">
        <f>VLOOKUP(C173,'[2]Customer Detail'!$A$2:$H$501,5,FALSE)</f>
        <v>East Jessicaborough</v>
      </c>
      <c r="P173" s="8" t="str">
        <f>VLOOKUP(C173,'[2]Customer Detail'!$A$1:$H$501,8,FALSE)</f>
        <v>Platinum</v>
      </c>
      <c r="Q173" s="8" t="str">
        <f>VLOOKUP(G173,[2]Store_Dim!$A$1:$E$21,4,FALSE)</f>
        <v>Lake Michael</v>
      </c>
      <c r="R173" s="8" t="str">
        <f>VLOOKUP(G173,[2]Store_Dim!$A$2:$E$21,3,FALSE)</f>
        <v>South</v>
      </c>
    </row>
    <row r="174" spans="1:18" x14ac:dyDescent="0.3">
      <c r="A174" s="7" t="s">
        <v>1998</v>
      </c>
      <c r="B174" s="48">
        <v>45267</v>
      </c>
      <c r="C174" s="8" t="s">
        <v>1080</v>
      </c>
      <c r="D174" s="8" t="s">
        <v>1726</v>
      </c>
      <c r="E174" s="7" t="str">
        <f>VLOOKUP(D174,[2]Product_Dim!$A$2:$G$101,2,FALSE)</f>
        <v>Face Foundation Kit</v>
      </c>
      <c r="F174" s="9">
        <f>VLOOKUP(D174,[2]Product_Dim!$A$2:$G$101,6,FALSE)</f>
        <v>183.04</v>
      </c>
      <c r="G174" s="8" t="s">
        <v>1789</v>
      </c>
      <c r="H174" s="10">
        <v>2</v>
      </c>
      <c r="I174" s="11">
        <v>827.92</v>
      </c>
      <c r="J174" s="8">
        <v>0.25</v>
      </c>
      <c r="K174" s="8" t="s">
        <v>1829</v>
      </c>
      <c r="L174" s="11">
        <v>1241.8799999999999</v>
      </c>
      <c r="M174" s="8" t="str">
        <f>VLOOKUP(C174,'[2]Customer Detail'!$A$2:$H$501,4,FALSE)</f>
        <v>Male</v>
      </c>
      <c r="N174" s="8">
        <f>VLOOKUP(C174,'[2]Customer Detail'!$A$2:$H$501,3,FALSE)</f>
        <v>39</v>
      </c>
      <c r="O174" s="8" t="str">
        <f>VLOOKUP(C174,'[2]Customer Detail'!$A$2:$H$501,5,FALSE)</f>
        <v>West Victoriaborough</v>
      </c>
      <c r="P174" s="8" t="str">
        <f>VLOOKUP(C174,'[2]Customer Detail'!$A$1:$H$501,8,FALSE)</f>
        <v>Gold</v>
      </c>
      <c r="Q174" s="8" t="str">
        <f>VLOOKUP(G174,[2]Store_Dim!$A$1:$E$21,4,FALSE)</f>
        <v>East Davidville</v>
      </c>
      <c r="R174" s="8" t="str">
        <f>VLOOKUP(G174,[2]Store_Dim!$A$2:$E$21,3,FALSE)</f>
        <v>East</v>
      </c>
    </row>
    <row r="175" spans="1:18" x14ac:dyDescent="0.3">
      <c r="A175" s="7" t="s">
        <v>1999</v>
      </c>
      <c r="B175" s="48">
        <v>45314</v>
      </c>
      <c r="C175" s="8" t="s">
        <v>1492</v>
      </c>
      <c r="D175" s="8" t="s">
        <v>1600</v>
      </c>
      <c r="E175" s="7" t="str">
        <f>VLOOKUP(D175,[2]Product_Dim!$A$2:$G$101,2,FALSE)</f>
        <v>Wireless Bluetooth Speaker</v>
      </c>
      <c r="F175" s="9">
        <f>VLOOKUP(D175,[2]Product_Dim!$A$2:$G$101,6,FALSE)</f>
        <v>322.41000000000003</v>
      </c>
      <c r="G175" s="8" t="s">
        <v>1761</v>
      </c>
      <c r="H175" s="10">
        <v>2</v>
      </c>
      <c r="I175" s="11">
        <v>593.47</v>
      </c>
      <c r="J175" s="8">
        <v>0.1</v>
      </c>
      <c r="K175" s="8" t="s">
        <v>1829</v>
      </c>
      <c r="L175" s="11">
        <v>1068.2460000000001</v>
      </c>
      <c r="M175" s="8" t="str">
        <f>VLOOKUP(C175,'[2]Customer Detail'!$A$2:$H$501,4,FALSE)</f>
        <v>Female</v>
      </c>
      <c r="N175" s="8">
        <f>VLOOKUP(C175,'[2]Customer Detail'!$A$2:$H$501,3,FALSE)</f>
        <v>46</v>
      </c>
      <c r="O175" s="8" t="str">
        <f>VLOOKUP(C175,'[2]Customer Detail'!$A$2:$H$501,5,FALSE)</f>
        <v>East Dillonview</v>
      </c>
      <c r="P175" s="8" t="str">
        <f>VLOOKUP(C175,'[2]Customer Detail'!$A$1:$H$501,8,FALSE)</f>
        <v>Bronze</v>
      </c>
      <c r="Q175" s="8" t="str">
        <f>VLOOKUP(G175,[2]Store_Dim!$A$1:$E$21,4,FALSE)</f>
        <v>North Nancyview</v>
      </c>
      <c r="R175" s="8" t="str">
        <f>VLOOKUP(G175,[2]Store_Dim!$A$2:$E$21,3,FALSE)</f>
        <v>South</v>
      </c>
    </row>
    <row r="176" spans="1:18" x14ac:dyDescent="0.3">
      <c r="A176" s="7" t="s">
        <v>2000</v>
      </c>
      <c r="B176" s="48">
        <v>45267</v>
      </c>
      <c r="C176" s="8" t="s">
        <v>929</v>
      </c>
      <c r="D176" s="8" t="s">
        <v>1588</v>
      </c>
      <c r="E176" s="7" t="str">
        <f>VLOOKUP(D176,[2]Product_Dim!$A$2:$G$101,2,FALSE)</f>
        <v>Outdoor Sports Water Bottle</v>
      </c>
      <c r="F176" s="9">
        <f>VLOOKUP(D176,[2]Product_Dim!$A$2:$G$101,6,FALSE)</f>
        <v>131.51</v>
      </c>
      <c r="G176" s="8" t="s">
        <v>1779</v>
      </c>
      <c r="H176" s="10">
        <v>4</v>
      </c>
      <c r="I176" s="11">
        <v>756.28</v>
      </c>
      <c r="J176" s="8">
        <v>0.05</v>
      </c>
      <c r="K176" s="8" t="s">
        <v>1829</v>
      </c>
      <c r="L176" s="11">
        <v>2873.864</v>
      </c>
      <c r="M176" s="8" t="str">
        <f>VLOOKUP(C176,'[2]Customer Detail'!$A$2:$H$501,4,FALSE)</f>
        <v>Female</v>
      </c>
      <c r="N176" s="8">
        <f>VLOOKUP(C176,'[2]Customer Detail'!$A$2:$H$501,3,FALSE)</f>
        <v>56</v>
      </c>
      <c r="O176" s="8" t="str">
        <f>VLOOKUP(C176,'[2]Customer Detail'!$A$2:$H$501,5,FALSE)</f>
        <v>North Daniel</v>
      </c>
      <c r="P176" s="8" t="str">
        <f>VLOOKUP(C176,'[2]Customer Detail'!$A$1:$H$501,8,FALSE)</f>
        <v>Platinum</v>
      </c>
      <c r="Q176" s="8" t="str">
        <f>VLOOKUP(G176,[2]Store_Dim!$A$1:$E$21,4,FALSE)</f>
        <v>Williamsfurt</v>
      </c>
      <c r="R176" s="8" t="str">
        <f>VLOOKUP(G176,[2]Store_Dim!$A$2:$E$21,3,FALSE)</f>
        <v>South</v>
      </c>
    </row>
    <row r="177" spans="1:18" x14ac:dyDescent="0.3">
      <c r="A177" s="7" t="s">
        <v>2001</v>
      </c>
      <c r="B177" s="48">
        <v>45641</v>
      </c>
      <c r="C177" s="8" t="s">
        <v>1178</v>
      </c>
      <c r="D177" s="8" t="s">
        <v>1732</v>
      </c>
      <c r="E177" s="7" t="str">
        <f>VLOOKUP(D177,[2]Product_Dim!$A$2:$G$101,2,FALSE)</f>
        <v>Microwave Oven</v>
      </c>
      <c r="F177" s="9">
        <f>VLOOKUP(D177,[2]Product_Dim!$A$2:$G$101,6,FALSE)</f>
        <v>447.43</v>
      </c>
      <c r="G177" s="8" t="s">
        <v>1757</v>
      </c>
      <c r="H177" s="10">
        <v>2</v>
      </c>
      <c r="I177" s="11">
        <v>707.65</v>
      </c>
      <c r="J177" s="8">
        <v>0.14000000000000001</v>
      </c>
      <c r="K177" s="8" t="s">
        <v>1824</v>
      </c>
      <c r="L177" s="11">
        <v>1217.1579999999999</v>
      </c>
      <c r="M177" s="8" t="str">
        <f>VLOOKUP(C177,'[2]Customer Detail'!$A$2:$H$501,4,FALSE)</f>
        <v>Female</v>
      </c>
      <c r="N177" s="8">
        <f>VLOOKUP(C177,'[2]Customer Detail'!$A$2:$H$501,3,FALSE)</f>
        <v>39</v>
      </c>
      <c r="O177" s="8" t="str">
        <f>VLOOKUP(C177,'[2]Customer Detail'!$A$2:$H$501,5,FALSE)</f>
        <v>Nathanshire</v>
      </c>
      <c r="P177" s="8" t="str">
        <f>VLOOKUP(C177,'[2]Customer Detail'!$A$1:$H$501,8,FALSE)</f>
        <v>Gold</v>
      </c>
      <c r="Q177" s="8" t="str">
        <f>VLOOKUP(G177,[2]Store_Dim!$A$1:$E$21,4,FALSE)</f>
        <v>Danielmouth</v>
      </c>
      <c r="R177" s="8" t="str">
        <f>VLOOKUP(G177,[2]Store_Dim!$A$2:$E$21,3,FALSE)</f>
        <v>North</v>
      </c>
    </row>
    <row r="178" spans="1:18" x14ac:dyDescent="0.3">
      <c r="A178" s="7" t="s">
        <v>2002</v>
      </c>
      <c r="B178" s="48">
        <v>45371</v>
      </c>
      <c r="C178" s="8" t="s">
        <v>441</v>
      </c>
      <c r="D178" s="8" t="s">
        <v>1598</v>
      </c>
      <c r="E178" s="7" t="str">
        <f>VLOOKUP(D178,[2]Product_Dim!$A$2:$G$101,2,FALSE)</f>
        <v>Women's Scarf Set</v>
      </c>
      <c r="F178" s="9">
        <f>VLOOKUP(D178,[2]Product_Dim!$A$2:$G$101,6,FALSE)</f>
        <v>174.02</v>
      </c>
      <c r="G178" s="8" t="s">
        <v>1801</v>
      </c>
      <c r="H178" s="10">
        <v>1</v>
      </c>
      <c r="I178" s="11">
        <v>857.35</v>
      </c>
      <c r="J178" s="8">
        <v>0.28000000000000003</v>
      </c>
      <c r="K178" s="8" t="s">
        <v>1826</v>
      </c>
      <c r="L178" s="11">
        <v>617.29200000000003</v>
      </c>
      <c r="M178" s="8" t="str">
        <f>VLOOKUP(C178,'[2]Customer Detail'!$A$2:$H$501,4,FALSE)</f>
        <v>Male</v>
      </c>
      <c r="N178" s="8">
        <f>VLOOKUP(C178,'[2]Customer Detail'!$A$2:$H$501,3,FALSE)</f>
        <v>45</v>
      </c>
      <c r="O178" s="8" t="str">
        <f>VLOOKUP(C178,'[2]Customer Detail'!$A$2:$H$501,5,FALSE)</f>
        <v>East Ellen</v>
      </c>
      <c r="P178" s="8" t="str">
        <f>VLOOKUP(C178,'[2]Customer Detail'!$A$1:$H$501,8,FALSE)</f>
        <v>Silver</v>
      </c>
      <c r="Q178" s="8" t="str">
        <f>VLOOKUP(G178,[2]Store_Dim!$A$1:$E$21,4,FALSE)</f>
        <v>East Jenniferstad</v>
      </c>
      <c r="R178" s="8" t="str">
        <f>VLOOKUP(G178,[2]Store_Dim!$A$2:$E$21,3,FALSE)</f>
        <v>North</v>
      </c>
    </row>
    <row r="179" spans="1:18" x14ac:dyDescent="0.3">
      <c r="A179" s="7" t="s">
        <v>2003</v>
      </c>
      <c r="B179" s="48">
        <v>45670</v>
      </c>
      <c r="C179" s="8" t="s">
        <v>1533</v>
      </c>
      <c r="D179" s="8" t="s">
        <v>1658</v>
      </c>
      <c r="E179" s="7" t="str">
        <f>VLOOKUP(D179,[2]Product_Dim!$A$2:$G$101,2,FALSE)</f>
        <v>Ceramic Plant Pot</v>
      </c>
      <c r="F179" s="9">
        <f>VLOOKUP(D179,[2]Product_Dim!$A$2:$G$101,6,FALSE)</f>
        <v>81.75</v>
      </c>
      <c r="G179" s="8" t="s">
        <v>1782</v>
      </c>
      <c r="H179" s="10">
        <v>1</v>
      </c>
      <c r="I179" s="11">
        <v>79</v>
      </c>
      <c r="J179" s="8">
        <v>0.04</v>
      </c>
      <c r="K179" s="8" t="s">
        <v>1826</v>
      </c>
      <c r="L179" s="11">
        <v>75.84</v>
      </c>
      <c r="M179" s="8" t="str">
        <f>VLOOKUP(C179,'[2]Customer Detail'!$A$2:$H$501,4,FALSE)</f>
        <v>Female</v>
      </c>
      <c r="N179" s="8">
        <f>VLOOKUP(C179,'[2]Customer Detail'!$A$2:$H$501,3,FALSE)</f>
        <v>27</v>
      </c>
      <c r="O179" s="8" t="str">
        <f>VLOOKUP(C179,'[2]Customer Detail'!$A$2:$H$501,5,FALSE)</f>
        <v>East Valerieview</v>
      </c>
      <c r="P179" s="8" t="str">
        <f>VLOOKUP(C179,'[2]Customer Detail'!$A$1:$H$501,8,FALSE)</f>
        <v>Platinum</v>
      </c>
      <c r="Q179" s="8" t="str">
        <f>VLOOKUP(G179,[2]Store_Dim!$A$1:$E$21,4,FALSE)</f>
        <v>Thompsonborough</v>
      </c>
      <c r="R179" s="8" t="str">
        <f>VLOOKUP(G179,[2]Store_Dim!$A$2:$E$21,3,FALSE)</f>
        <v>West</v>
      </c>
    </row>
    <row r="180" spans="1:18" x14ac:dyDescent="0.3">
      <c r="A180" s="7" t="s">
        <v>2004</v>
      </c>
      <c r="B180" s="48">
        <v>45885</v>
      </c>
      <c r="C180" s="8" t="s">
        <v>244</v>
      </c>
      <c r="D180" s="8" t="s">
        <v>1736</v>
      </c>
      <c r="E180" s="7" t="str">
        <f>VLOOKUP(D180,[2]Product_Dim!$A$2:$G$101,2,FALSE)</f>
        <v>Vitamin E Body Lotion</v>
      </c>
      <c r="F180" s="9">
        <f>VLOOKUP(D180,[2]Product_Dim!$A$2:$G$101,6,FALSE)</f>
        <v>358.47</v>
      </c>
      <c r="G180" s="8" t="s">
        <v>1773</v>
      </c>
      <c r="H180" s="10">
        <v>4</v>
      </c>
      <c r="I180" s="11">
        <v>638.91</v>
      </c>
      <c r="J180" s="8" t="s">
        <v>3983</v>
      </c>
      <c r="K180" s="8" t="s">
        <v>1829</v>
      </c>
      <c r="L180" s="11">
        <v>2555.64</v>
      </c>
      <c r="M180" s="8" t="str">
        <f>VLOOKUP(C180,'[2]Customer Detail'!$A$2:$H$501,4,FALSE)</f>
        <v>Female</v>
      </c>
      <c r="N180" s="8">
        <f>VLOOKUP(C180,'[2]Customer Detail'!$A$2:$H$501,3,FALSE)</f>
        <v>27</v>
      </c>
      <c r="O180" s="8" t="str">
        <f>VLOOKUP(C180,'[2]Customer Detail'!$A$2:$H$501,5,FALSE)</f>
        <v>South Aaronside</v>
      </c>
      <c r="P180" s="8" t="str">
        <f>VLOOKUP(C180,'[2]Customer Detail'!$A$1:$H$501,8,FALSE)</f>
        <v>Silver</v>
      </c>
      <c r="Q180" s="8" t="str">
        <f>VLOOKUP(G180,[2]Store_Dim!$A$1:$E$21,4,FALSE)</f>
        <v>New Michaelchester</v>
      </c>
      <c r="R180" s="8" t="str">
        <f>VLOOKUP(G180,[2]Store_Dim!$A$2:$E$21,3,FALSE)</f>
        <v>North</v>
      </c>
    </row>
    <row r="181" spans="1:18" x14ac:dyDescent="0.3">
      <c r="A181" s="7" t="s">
        <v>2005</v>
      </c>
      <c r="B181" s="48">
        <v>45812</v>
      </c>
      <c r="C181" s="8" t="s">
        <v>295</v>
      </c>
      <c r="D181" s="8" t="s">
        <v>1638</v>
      </c>
      <c r="E181" s="7" t="str">
        <f>VLOOKUP(D181,[2]Product_Dim!$A$2:$G$101,2,FALSE)</f>
        <v>High-Grip Football</v>
      </c>
      <c r="F181" s="9">
        <f>VLOOKUP(D181,[2]Product_Dim!$A$2:$G$101,6,FALSE)</f>
        <v>318.91000000000003</v>
      </c>
      <c r="G181" s="8" t="s">
        <v>1752</v>
      </c>
      <c r="H181" s="10">
        <v>2</v>
      </c>
      <c r="I181" s="11">
        <v>522.16999999999996</v>
      </c>
      <c r="J181" s="8">
        <v>0.27</v>
      </c>
      <c r="K181" s="8" t="s">
        <v>1824</v>
      </c>
      <c r="L181" s="11">
        <v>762.36819999999989</v>
      </c>
      <c r="M181" s="8" t="str">
        <f>VLOOKUP(C181,'[2]Customer Detail'!$A$2:$H$501,4,FALSE)</f>
        <v>Female</v>
      </c>
      <c r="N181" s="8">
        <f>VLOOKUP(C181,'[2]Customer Detail'!$A$2:$H$501,3,FALSE)</f>
        <v>34</v>
      </c>
      <c r="O181" s="8" t="str">
        <f>VLOOKUP(C181,'[2]Customer Detail'!$A$2:$H$501,5,FALSE)</f>
        <v>South David</v>
      </c>
      <c r="P181" s="8" t="str">
        <f>VLOOKUP(C181,'[2]Customer Detail'!$A$1:$H$501,8,FALSE)</f>
        <v>Platinum</v>
      </c>
      <c r="Q181" s="8" t="str">
        <f>VLOOKUP(G181,[2]Store_Dim!$A$1:$E$21,4,FALSE)</f>
        <v>Washingtonfurt</v>
      </c>
      <c r="R181" s="8" t="str">
        <f>VLOOKUP(G181,[2]Store_Dim!$A$2:$E$21,3,FALSE)</f>
        <v>East</v>
      </c>
    </row>
    <row r="182" spans="1:18" x14ac:dyDescent="0.3">
      <c r="A182" s="7" t="s">
        <v>2006</v>
      </c>
      <c r="B182" s="48">
        <v>45235</v>
      </c>
      <c r="C182" s="8" t="s">
        <v>1472</v>
      </c>
      <c r="D182" s="8" t="s">
        <v>1626</v>
      </c>
      <c r="E182" s="7" t="str">
        <f>VLOOKUP(D182,[2]Product_Dim!$A$2:$G$101,2,FALSE)</f>
        <v>Portable Power Bank</v>
      </c>
      <c r="F182" s="9">
        <f>VLOOKUP(D182,[2]Product_Dim!$A$2:$G$101,6,FALSE)</f>
        <v>326.06</v>
      </c>
      <c r="G182" s="8" t="s">
        <v>1794</v>
      </c>
      <c r="H182" s="10">
        <v>3</v>
      </c>
      <c r="I182" s="11">
        <v>954.29</v>
      </c>
      <c r="J182" s="8">
        <v>0.27</v>
      </c>
      <c r="K182" s="8" t="s">
        <v>1824</v>
      </c>
      <c r="L182" s="11">
        <v>2089.8950999999997</v>
      </c>
      <c r="M182" s="8" t="str">
        <f>VLOOKUP(C182,'[2]Customer Detail'!$A$2:$H$501,4,FALSE)</f>
        <v>Male</v>
      </c>
      <c r="N182" s="8">
        <f>VLOOKUP(C182,'[2]Customer Detail'!$A$2:$H$501,3,FALSE)</f>
        <v>59</v>
      </c>
      <c r="O182" s="8" t="str">
        <f>VLOOKUP(C182,'[2]Customer Detail'!$A$2:$H$501,5,FALSE)</f>
        <v>West Sarah</v>
      </c>
      <c r="P182" s="8" t="str">
        <f>VLOOKUP(C182,'[2]Customer Detail'!$A$1:$H$501,8,FALSE)</f>
        <v>Gold</v>
      </c>
      <c r="Q182" s="8" t="str">
        <f>VLOOKUP(G182,[2]Store_Dim!$A$1:$E$21,4,FALSE)</f>
        <v>Sabrinatown</v>
      </c>
      <c r="R182" s="8" t="str">
        <f>VLOOKUP(G182,[2]Store_Dim!$A$2:$E$21,3,FALSE)</f>
        <v>North</v>
      </c>
    </row>
    <row r="183" spans="1:18" x14ac:dyDescent="0.3">
      <c r="A183" s="7" t="s">
        <v>2007</v>
      </c>
      <c r="B183" s="48">
        <v>45710</v>
      </c>
      <c r="C183" s="8" t="s">
        <v>1425</v>
      </c>
      <c r="D183" s="8" t="s">
        <v>1614</v>
      </c>
      <c r="E183" s="7" t="str">
        <f>VLOOKUP(D183,[2]Product_Dim!$A$2:$G$101,2,FALSE)</f>
        <v>Modern Wall Clock</v>
      </c>
      <c r="F183" s="9">
        <f>VLOOKUP(D183,[2]Product_Dim!$A$2:$G$101,6,FALSE)</f>
        <v>179.77</v>
      </c>
      <c r="G183" s="8" t="s">
        <v>1797</v>
      </c>
      <c r="H183" s="10">
        <v>3</v>
      </c>
      <c r="I183" s="11">
        <v>53.92</v>
      </c>
      <c r="J183" s="8">
        <v>0.15</v>
      </c>
      <c r="K183" s="8" t="s">
        <v>1826</v>
      </c>
      <c r="L183" s="11">
        <v>137.49599999999998</v>
      </c>
      <c r="M183" s="8" t="str">
        <f>VLOOKUP(C183,'[2]Customer Detail'!$A$2:$H$501,4,FALSE)</f>
        <v>Female</v>
      </c>
      <c r="N183" s="8">
        <f>VLOOKUP(C183,'[2]Customer Detail'!$A$2:$H$501,3,FALSE)</f>
        <v>34</v>
      </c>
      <c r="O183" s="8" t="str">
        <f>VLOOKUP(C183,'[2]Customer Detail'!$A$2:$H$501,5,FALSE)</f>
        <v>Burkefurt</v>
      </c>
      <c r="P183" s="8" t="str">
        <f>VLOOKUP(C183,'[2]Customer Detail'!$A$1:$H$501,8,FALSE)</f>
        <v>Silver</v>
      </c>
      <c r="Q183" s="8" t="str">
        <f>VLOOKUP(G183,[2]Store_Dim!$A$1:$E$21,4,FALSE)</f>
        <v>Johnsonville</v>
      </c>
      <c r="R183" s="8" t="str">
        <f>VLOOKUP(G183,[2]Store_Dim!$A$2:$E$21,3,FALSE)</f>
        <v>East</v>
      </c>
    </row>
    <row r="184" spans="1:18" x14ac:dyDescent="0.3">
      <c r="A184" s="7" t="s">
        <v>2008</v>
      </c>
      <c r="B184" s="48">
        <v>45753</v>
      </c>
      <c r="C184" s="8" t="s">
        <v>1235</v>
      </c>
      <c r="D184" s="8" t="s">
        <v>1616</v>
      </c>
      <c r="E184" s="7" t="str">
        <f>VLOOKUP(D184,[2]Product_Dim!$A$2:$G$101,2,FALSE)</f>
        <v>Gaming Mechanical Keyboard</v>
      </c>
      <c r="F184" s="9">
        <f>VLOOKUP(D184,[2]Product_Dim!$A$2:$G$101,6,FALSE)</f>
        <v>419.28</v>
      </c>
      <c r="G184" s="8" t="s">
        <v>1752</v>
      </c>
      <c r="H184" s="10">
        <v>4</v>
      </c>
      <c r="I184" s="11">
        <v>741.88</v>
      </c>
      <c r="J184" s="8">
        <v>0.02</v>
      </c>
      <c r="K184" s="8" t="s">
        <v>1829</v>
      </c>
      <c r="L184" s="11">
        <v>2908.1696000000002</v>
      </c>
      <c r="M184" s="8" t="str">
        <f>VLOOKUP(C184,'[2]Customer Detail'!$A$2:$H$501,4,FALSE)</f>
        <v>Female</v>
      </c>
      <c r="N184" s="8">
        <f>VLOOKUP(C184,'[2]Customer Detail'!$A$2:$H$501,3,FALSE)</f>
        <v>25</v>
      </c>
      <c r="O184" s="8" t="str">
        <f>VLOOKUP(C184,'[2]Customer Detail'!$A$2:$H$501,5,FALSE)</f>
        <v>Parkerview</v>
      </c>
      <c r="P184" s="8" t="str">
        <f>VLOOKUP(C184,'[2]Customer Detail'!$A$1:$H$501,8,FALSE)</f>
        <v>Silver</v>
      </c>
      <c r="Q184" s="8" t="str">
        <f>VLOOKUP(G184,[2]Store_Dim!$A$1:$E$21,4,FALSE)</f>
        <v>Washingtonfurt</v>
      </c>
      <c r="R184" s="8" t="str">
        <f>VLOOKUP(G184,[2]Store_Dim!$A$2:$E$21,3,FALSE)</f>
        <v>East</v>
      </c>
    </row>
    <row r="185" spans="1:18" x14ac:dyDescent="0.3">
      <c r="A185" s="7" t="s">
        <v>2009</v>
      </c>
      <c r="B185" s="48">
        <v>45594</v>
      </c>
      <c r="C185" s="8" t="s">
        <v>134</v>
      </c>
      <c r="D185" s="8" t="s">
        <v>1640</v>
      </c>
      <c r="E185" s="7" t="str">
        <f>VLOOKUP(D185,[2]Product_Dim!$A$2:$G$101,2,FALSE)</f>
        <v>Men's Winter Jacket</v>
      </c>
      <c r="F185" s="9">
        <f>VLOOKUP(D185,[2]Product_Dim!$A$2:$G$101,6,FALSE)</f>
        <v>167.34</v>
      </c>
      <c r="G185" s="8" t="s">
        <v>1766</v>
      </c>
      <c r="H185" s="10">
        <v>1</v>
      </c>
      <c r="I185" s="11">
        <v>547.09</v>
      </c>
      <c r="J185" s="8">
        <v>0.01</v>
      </c>
      <c r="K185" s="8" t="s">
        <v>1826</v>
      </c>
      <c r="L185" s="11">
        <v>541.6191</v>
      </c>
      <c r="M185" s="8" t="str">
        <f>VLOOKUP(C185,'[2]Customer Detail'!$A$2:$H$501,4,FALSE)</f>
        <v>Male</v>
      </c>
      <c r="N185" s="8">
        <f>VLOOKUP(C185,'[2]Customer Detail'!$A$2:$H$501,3,FALSE)</f>
        <v>25</v>
      </c>
      <c r="O185" s="8" t="str">
        <f>VLOOKUP(C185,'[2]Customer Detail'!$A$2:$H$501,5,FALSE)</f>
        <v>Tristanton</v>
      </c>
      <c r="P185" s="8" t="str">
        <f>VLOOKUP(C185,'[2]Customer Detail'!$A$1:$H$501,8,FALSE)</f>
        <v>Platinum</v>
      </c>
      <c r="Q185" s="8" t="str">
        <f>VLOOKUP(G185,[2]Store_Dim!$A$1:$E$21,4,FALSE)</f>
        <v>Hoodberg</v>
      </c>
      <c r="R185" s="8" t="str">
        <f>VLOOKUP(G185,[2]Store_Dim!$A$2:$E$21,3,FALSE)</f>
        <v>North</v>
      </c>
    </row>
    <row r="186" spans="1:18" x14ac:dyDescent="0.3">
      <c r="A186" s="7" t="s">
        <v>2010</v>
      </c>
      <c r="B186" s="48">
        <v>45686</v>
      </c>
      <c r="C186" s="8" t="s">
        <v>1504</v>
      </c>
      <c r="D186" s="8" t="s">
        <v>1726</v>
      </c>
      <c r="E186" s="7" t="str">
        <f>VLOOKUP(D186,[2]Product_Dim!$A$2:$G$101,2,FALSE)</f>
        <v>Face Foundation Kit</v>
      </c>
      <c r="F186" s="9">
        <f>VLOOKUP(D186,[2]Product_Dim!$A$2:$G$101,6,FALSE)</f>
        <v>183.04</v>
      </c>
      <c r="G186" s="8" t="s">
        <v>1766</v>
      </c>
      <c r="H186" s="10">
        <v>1</v>
      </c>
      <c r="I186" s="11">
        <v>789.35</v>
      </c>
      <c r="J186" s="8">
        <v>0.14000000000000001</v>
      </c>
      <c r="K186" s="8" t="s">
        <v>1826</v>
      </c>
      <c r="L186" s="11">
        <v>678.84100000000001</v>
      </c>
      <c r="M186" s="8" t="str">
        <f>VLOOKUP(C186,'[2]Customer Detail'!$A$2:$H$501,4,FALSE)</f>
        <v>Female</v>
      </c>
      <c r="N186" s="8">
        <f>VLOOKUP(C186,'[2]Customer Detail'!$A$2:$H$501,3,FALSE)</f>
        <v>42</v>
      </c>
      <c r="O186" s="8" t="str">
        <f>VLOOKUP(C186,'[2]Customer Detail'!$A$2:$H$501,5,FALSE)</f>
        <v>Lake Elizabethside</v>
      </c>
      <c r="P186" s="8" t="str">
        <f>VLOOKUP(C186,'[2]Customer Detail'!$A$1:$H$501,8,FALSE)</f>
        <v>Silver</v>
      </c>
      <c r="Q186" s="8" t="str">
        <f>VLOOKUP(G186,[2]Store_Dim!$A$1:$E$21,4,FALSE)</f>
        <v>Hoodberg</v>
      </c>
      <c r="R186" s="8" t="str">
        <f>VLOOKUP(G186,[2]Store_Dim!$A$2:$E$21,3,FALSE)</f>
        <v>North</v>
      </c>
    </row>
    <row r="187" spans="1:18" x14ac:dyDescent="0.3">
      <c r="A187" s="7" t="s">
        <v>2011</v>
      </c>
      <c r="B187" s="48">
        <v>45354</v>
      </c>
      <c r="C187" s="8" t="s">
        <v>1328</v>
      </c>
      <c r="D187" s="8" t="s">
        <v>1674</v>
      </c>
      <c r="E187" s="7" t="str">
        <f>VLOOKUP(D187,[2]Product_Dim!$A$2:$G$101,2,FALSE)</f>
        <v>Organic Sunscreen Lotion</v>
      </c>
      <c r="F187" s="9">
        <f>VLOOKUP(D187,[2]Product_Dim!$A$2:$G$101,6,FALSE)</f>
        <v>266.86</v>
      </c>
      <c r="G187" s="8" t="s">
        <v>1766</v>
      </c>
      <c r="H187" s="10">
        <v>3</v>
      </c>
      <c r="I187" s="11">
        <v>476.78</v>
      </c>
      <c r="J187" s="8">
        <v>0.09</v>
      </c>
      <c r="K187" s="8" t="s">
        <v>1829</v>
      </c>
      <c r="L187" s="11">
        <v>1301.6093999999998</v>
      </c>
      <c r="M187" s="8" t="str">
        <f>VLOOKUP(C187,'[2]Customer Detail'!$A$2:$H$501,4,FALSE)</f>
        <v>Female</v>
      </c>
      <c r="N187" s="8">
        <f>VLOOKUP(C187,'[2]Customer Detail'!$A$2:$H$501,3,FALSE)</f>
        <v>27</v>
      </c>
      <c r="O187" s="8" t="str">
        <f>VLOOKUP(C187,'[2]Customer Detail'!$A$2:$H$501,5,FALSE)</f>
        <v>Hartmouth</v>
      </c>
      <c r="P187" s="8" t="str">
        <f>VLOOKUP(C187,'[2]Customer Detail'!$A$1:$H$501,8,FALSE)</f>
        <v>Bronze</v>
      </c>
      <c r="Q187" s="8" t="str">
        <f>VLOOKUP(G187,[2]Store_Dim!$A$1:$E$21,4,FALSE)</f>
        <v>Hoodberg</v>
      </c>
      <c r="R187" s="8" t="str">
        <f>VLOOKUP(G187,[2]Store_Dim!$A$2:$E$21,3,FALSE)</f>
        <v>North</v>
      </c>
    </row>
    <row r="188" spans="1:18" x14ac:dyDescent="0.3">
      <c r="A188" s="7" t="s">
        <v>2012</v>
      </c>
      <c r="B188" s="48">
        <v>45600</v>
      </c>
      <c r="C188" s="8" t="s">
        <v>1400</v>
      </c>
      <c r="D188" s="8" t="s">
        <v>1706</v>
      </c>
      <c r="E188" s="7" t="str">
        <f>VLOOKUP(D188,[2]Product_Dim!$A$2:$G$101,2,FALSE)</f>
        <v>Decorative Lamp Shade</v>
      </c>
      <c r="F188" s="9">
        <f>VLOOKUP(D188,[2]Product_Dim!$A$2:$G$101,6,FALSE)</f>
        <v>228.53</v>
      </c>
      <c r="G188" s="8" t="s">
        <v>1810</v>
      </c>
      <c r="H188" s="10">
        <v>2</v>
      </c>
      <c r="I188" s="11">
        <v>504.26</v>
      </c>
      <c r="J188" s="8">
        <v>0.04</v>
      </c>
      <c r="K188" s="8" t="s">
        <v>1826</v>
      </c>
      <c r="L188" s="11">
        <v>968.17920000000004</v>
      </c>
      <c r="M188" s="8" t="str">
        <f>VLOOKUP(C188,'[2]Customer Detail'!$A$2:$H$501,4,FALSE)</f>
        <v>Female</v>
      </c>
      <c r="N188" s="8">
        <f>VLOOKUP(C188,'[2]Customer Detail'!$A$2:$H$501,3,FALSE)</f>
        <v>62</v>
      </c>
      <c r="O188" s="8" t="str">
        <f>VLOOKUP(C188,'[2]Customer Detail'!$A$2:$H$501,5,FALSE)</f>
        <v>Lake Carolyn</v>
      </c>
      <c r="P188" s="8" t="str">
        <f>VLOOKUP(C188,'[2]Customer Detail'!$A$1:$H$501,8,FALSE)</f>
        <v>Platinum</v>
      </c>
      <c r="Q188" s="8" t="str">
        <f>VLOOKUP(G188,[2]Store_Dim!$A$1:$E$21,4,FALSE)</f>
        <v>East Stevechester</v>
      </c>
      <c r="R188" s="8" t="str">
        <f>VLOOKUP(G188,[2]Store_Dim!$A$2:$E$21,3,FALSE)</f>
        <v>East</v>
      </c>
    </row>
    <row r="189" spans="1:18" x14ac:dyDescent="0.3">
      <c r="A189" s="7" t="s">
        <v>2013</v>
      </c>
      <c r="B189" s="48">
        <v>45538</v>
      </c>
      <c r="C189" s="8" t="s">
        <v>866</v>
      </c>
      <c r="D189" s="8" t="s">
        <v>1710</v>
      </c>
      <c r="E189" s="7" t="str">
        <f>VLOOKUP(D189,[2]Product_Dim!$A$2:$G$101,2,FALSE)</f>
        <v>Badminton Racket Set</v>
      </c>
      <c r="F189" s="9">
        <f>VLOOKUP(D189,[2]Product_Dim!$A$2:$G$101,6,FALSE)</f>
        <v>285.54000000000002</v>
      </c>
      <c r="G189" s="8" t="s">
        <v>1776</v>
      </c>
      <c r="H189" s="10">
        <v>2</v>
      </c>
      <c r="I189" s="11">
        <v>549.33000000000004</v>
      </c>
      <c r="J189" s="8">
        <v>0.01</v>
      </c>
      <c r="K189" s="8" t="s">
        <v>1829</v>
      </c>
      <c r="L189" s="11">
        <v>1087.6734000000001</v>
      </c>
      <c r="M189" s="8" t="str">
        <f>VLOOKUP(C189,'[2]Customer Detail'!$A$2:$H$501,4,FALSE)</f>
        <v>Female</v>
      </c>
      <c r="N189" s="8">
        <f>VLOOKUP(C189,'[2]Customer Detail'!$A$2:$H$501,3,FALSE)</f>
        <v>48</v>
      </c>
      <c r="O189" s="8" t="str">
        <f>VLOOKUP(C189,'[2]Customer Detail'!$A$2:$H$501,5,FALSE)</f>
        <v>Welchview</v>
      </c>
      <c r="P189" s="8" t="str">
        <f>VLOOKUP(C189,'[2]Customer Detail'!$A$1:$H$501,8,FALSE)</f>
        <v>Gold</v>
      </c>
      <c r="Q189" s="8" t="str">
        <f>VLOOKUP(G189,[2]Store_Dim!$A$1:$E$21,4,FALSE)</f>
        <v>Port Josephberg</v>
      </c>
      <c r="R189" s="8" t="str">
        <f>VLOOKUP(G189,[2]Store_Dim!$A$2:$E$21,3,FALSE)</f>
        <v>East</v>
      </c>
    </row>
    <row r="190" spans="1:18" x14ac:dyDescent="0.3">
      <c r="A190" s="7" t="s">
        <v>2014</v>
      </c>
      <c r="B190" s="48">
        <v>45411</v>
      </c>
      <c r="C190" s="8" t="s">
        <v>1193</v>
      </c>
      <c r="D190" s="8" t="s">
        <v>1553</v>
      </c>
      <c r="E190" s="7" t="str">
        <f>VLOOKUP(D190,[2]Product_Dim!$A$2:$G$101,2,FALSE)</f>
        <v>Women's Yoga Pants</v>
      </c>
      <c r="F190" s="9">
        <f>VLOOKUP(D190,[2]Product_Dim!$A$2:$G$101,6,FALSE)</f>
        <v>306.45999999999998</v>
      </c>
      <c r="G190" s="8" t="s">
        <v>1766</v>
      </c>
      <c r="H190" s="10">
        <v>3</v>
      </c>
      <c r="I190" s="11">
        <v>620.22</v>
      </c>
      <c r="J190" s="8">
        <v>0.04</v>
      </c>
      <c r="K190" s="8" t="s">
        <v>1824</v>
      </c>
      <c r="L190" s="11">
        <v>1786.2336</v>
      </c>
      <c r="M190" s="8" t="str">
        <f>VLOOKUP(C190,'[2]Customer Detail'!$A$2:$H$501,4,FALSE)</f>
        <v>Female</v>
      </c>
      <c r="N190" s="8">
        <f>VLOOKUP(C190,'[2]Customer Detail'!$A$2:$H$501,3,FALSE)</f>
        <v>20</v>
      </c>
      <c r="O190" s="8" t="str">
        <f>VLOOKUP(C190,'[2]Customer Detail'!$A$2:$H$501,5,FALSE)</f>
        <v>Novakstad</v>
      </c>
      <c r="P190" s="8" t="str">
        <f>VLOOKUP(C190,'[2]Customer Detail'!$A$1:$H$501,8,FALSE)</f>
        <v>Gold</v>
      </c>
      <c r="Q190" s="8" t="str">
        <f>VLOOKUP(G190,[2]Store_Dim!$A$1:$E$21,4,FALSE)</f>
        <v>Hoodberg</v>
      </c>
      <c r="R190" s="8" t="str">
        <f>VLOOKUP(G190,[2]Store_Dim!$A$2:$E$21,3,FALSE)</f>
        <v>North</v>
      </c>
    </row>
    <row r="191" spans="1:18" x14ac:dyDescent="0.3">
      <c r="A191" s="7" t="s">
        <v>2015</v>
      </c>
      <c r="B191" s="48">
        <v>45411</v>
      </c>
      <c r="C191" s="8" t="s">
        <v>329</v>
      </c>
      <c r="D191" s="8" t="s">
        <v>1640</v>
      </c>
      <c r="E191" s="7" t="str">
        <f>VLOOKUP(D191,[2]Product_Dim!$A$2:$G$101,2,FALSE)</f>
        <v>Men's Winter Jacket</v>
      </c>
      <c r="F191" s="9">
        <f>VLOOKUP(D191,[2]Product_Dim!$A$2:$G$101,6,FALSE)</f>
        <v>167.34</v>
      </c>
      <c r="G191" s="8" t="s">
        <v>1766</v>
      </c>
      <c r="H191" s="10">
        <v>1</v>
      </c>
      <c r="I191" s="11">
        <v>580.76</v>
      </c>
      <c r="J191" s="8">
        <v>0.1</v>
      </c>
      <c r="K191" s="8" t="s">
        <v>1829</v>
      </c>
      <c r="L191" s="11">
        <v>522.68399999999997</v>
      </c>
      <c r="M191" s="8" t="str">
        <f>VLOOKUP(C191,'[2]Customer Detail'!$A$2:$H$501,4,FALSE)</f>
        <v>Female</v>
      </c>
      <c r="N191" s="8">
        <f>VLOOKUP(C191,'[2]Customer Detail'!$A$2:$H$501,3,FALSE)</f>
        <v>29</v>
      </c>
      <c r="O191" s="8" t="str">
        <f>VLOOKUP(C191,'[2]Customer Detail'!$A$2:$H$501,5,FALSE)</f>
        <v>South Amandahaven</v>
      </c>
      <c r="P191" s="8" t="str">
        <f>VLOOKUP(C191,'[2]Customer Detail'!$A$1:$H$501,8,FALSE)</f>
        <v>Silver</v>
      </c>
      <c r="Q191" s="8" t="str">
        <f>VLOOKUP(G191,[2]Store_Dim!$A$1:$E$21,4,FALSE)</f>
        <v>Hoodberg</v>
      </c>
      <c r="R191" s="8" t="str">
        <f>VLOOKUP(G191,[2]Store_Dim!$A$2:$E$21,3,FALSE)</f>
        <v>North</v>
      </c>
    </row>
    <row r="192" spans="1:18" x14ac:dyDescent="0.3">
      <c r="A192" s="7" t="s">
        <v>2016</v>
      </c>
      <c r="B192" s="48">
        <v>45775</v>
      </c>
      <c r="C192" s="8" t="s">
        <v>1050</v>
      </c>
      <c r="D192" s="8" t="s">
        <v>1690</v>
      </c>
      <c r="E192" s="7" t="str">
        <f>VLOOKUP(D192,[2]Product_Dim!$A$2:$G$101,2,FALSE)</f>
        <v>Hair Repair Oil Treatment</v>
      </c>
      <c r="F192" s="9">
        <f>VLOOKUP(D192,[2]Product_Dim!$A$2:$G$101,6,FALSE)</f>
        <v>214.32</v>
      </c>
      <c r="G192" s="8" t="s">
        <v>1786</v>
      </c>
      <c r="H192" s="10">
        <v>3</v>
      </c>
      <c r="I192" s="11">
        <v>444.55</v>
      </c>
      <c r="J192" s="8">
        <v>0.14000000000000001</v>
      </c>
      <c r="K192" s="8" t="s">
        <v>1826</v>
      </c>
      <c r="L192" s="11">
        <v>1146.9390000000001</v>
      </c>
      <c r="M192" s="8" t="str">
        <f>VLOOKUP(C192,'[2]Customer Detail'!$A$2:$H$501,4,FALSE)</f>
        <v>Female</v>
      </c>
      <c r="N192" s="8">
        <f>VLOOKUP(C192,'[2]Customer Detail'!$A$2:$H$501,3,FALSE)</f>
        <v>50</v>
      </c>
      <c r="O192" s="8" t="str">
        <f>VLOOKUP(C192,'[2]Customer Detail'!$A$2:$H$501,5,FALSE)</f>
        <v>Donaldsontown</v>
      </c>
      <c r="P192" s="8" t="str">
        <f>VLOOKUP(C192,'[2]Customer Detail'!$A$1:$H$501,8,FALSE)</f>
        <v>Silver</v>
      </c>
      <c r="Q192" s="8" t="str">
        <f>VLOOKUP(G192,[2]Store_Dim!$A$1:$E$21,4,FALSE)</f>
        <v>East Johnstad</v>
      </c>
      <c r="R192" s="8" t="str">
        <f>VLOOKUP(G192,[2]Store_Dim!$A$2:$E$21,3,FALSE)</f>
        <v>South</v>
      </c>
    </row>
    <row r="193" spans="1:18" x14ac:dyDescent="0.3">
      <c r="A193" s="7" t="s">
        <v>2017</v>
      </c>
      <c r="B193" s="48">
        <v>45459</v>
      </c>
      <c r="C193" s="8" t="s">
        <v>470</v>
      </c>
      <c r="D193" s="8" t="s">
        <v>1640</v>
      </c>
      <c r="E193" s="7" t="str">
        <f>VLOOKUP(D193,[2]Product_Dim!$A$2:$G$101,2,FALSE)</f>
        <v>Men's Winter Jacket</v>
      </c>
      <c r="F193" s="9">
        <f>VLOOKUP(D193,[2]Product_Dim!$A$2:$G$101,6,FALSE)</f>
        <v>167.34</v>
      </c>
      <c r="G193" s="8" t="s">
        <v>1810</v>
      </c>
      <c r="H193" s="10">
        <v>1</v>
      </c>
      <c r="I193" s="11">
        <v>804.9</v>
      </c>
      <c r="J193" s="8">
        <v>0.03</v>
      </c>
      <c r="K193" s="8" t="s">
        <v>1826</v>
      </c>
      <c r="L193" s="11">
        <v>780.75299999999993</v>
      </c>
      <c r="M193" s="8" t="str">
        <f>VLOOKUP(C193,'[2]Customer Detail'!$A$2:$H$501,4,FALSE)</f>
        <v>Male</v>
      </c>
      <c r="N193" s="8">
        <f>VLOOKUP(C193,'[2]Customer Detail'!$A$2:$H$501,3,FALSE)</f>
        <v>43</v>
      </c>
      <c r="O193" s="8" t="str">
        <f>VLOOKUP(C193,'[2]Customer Detail'!$A$2:$H$501,5,FALSE)</f>
        <v>Lake Michael</v>
      </c>
      <c r="P193" s="8" t="str">
        <f>VLOOKUP(C193,'[2]Customer Detail'!$A$1:$H$501,8,FALSE)</f>
        <v>Gold</v>
      </c>
      <c r="Q193" s="8" t="str">
        <f>VLOOKUP(G193,[2]Store_Dim!$A$1:$E$21,4,FALSE)</f>
        <v>East Stevechester</v>
      </c>
      <c r="R193" s="8" t="str">
        <f>VLOOKUP(G193,[2]Store_Dim!$A$2:$E$21,3,FALSE)</f>
        <v>East</v>
      </c>
    </row>
    <row r="194" spans="1:18" x14ac:dyDescent="0.3">
      <c r="A194" s="7" t="s">
        <v>2018</v>
      </c>
      <c r="B194" s="48">
        <v>45617</v>
      </c>
      <c r="C194" s="8" t="s">
        <v>1316</v>
      </c>
      <c r="D194" s="8" t="s">
        <v>1732</v>
      </c>
      <c r="E194" s="7" t="str">
        <f>VLOOKUP(D194,[2]Product_Dim!$A$2:$G$101,2,FALSE)</f>
        <v>Microwave Oven</v>
      </c>
      <c r="F194" s="9">
        <f>VLOOKUP(D194,[2]Product_Dim!$A$2:$G$101,6,FALSE)</f>
        <v>447.43</v>
      </c>
      <c r="G194" s="8" t="s">
        <v>1799</v>
      </c>
      <c r="H194" s="10">
        <v>3</v>
      </c>
      <c r="I194" s="11">
        <v>361.65</v>
      </c>
      <c r="J194" s="8">
        <v>0.15</v>
      </c>
      <c r="K194" s="8" t="s">
        <v>1829</v>
      </c>
      <c r="L194" s="11">
        <v>922.20749999999987</v>
      </c>
      <c r="M194" s="8" t="str">
        <f>VLOOKUP(C194,'[2]Customer Detail'!$A$2:$H$501,4,FALSE)</f>
        <v>Male</v>
      </c>
      <c r="N194" s="8">
        <f>VLOOKUP(C194,'[2]Customer Detail'!$A$2:$H$501,3,FALSE)</f>
        <v>53</v>
      </c>
      <c r="O194" s="8" t="str">
        <f>VLOOKUP(C194,'[2]Customer Detail'!$A$2:$H$501,5,FALSE)</f>
        <v>Lake Alexandra</v>
      </c>
      <c r="P194" s="8" t="str">
        <f>VLOOKUP(C194,'[2]Customer Detail'!$A$1:$H$501,8,FALSE)</f>
        <v>Bronze</v>
      </c>
      <c r="Q194" s="8" t="str">
        <f>VLOOKUP(G194,[2]Store_Dim!$A$1:$E$21,4,FALSE)</f>
        <v>Christopherland</v>
      </c>
      <c r="R194" s="8" t="str">
        <f>VLOOKUP(G194,[2]Store_Dim!$A$2:$E$21,3,FALSE)</f>
        <v>South</v>
      </c>
    </row>
    <row r="195" spans="1:18" x14ac:dyDescent="0.3">
      <c r="A195" s="7" t="s">
        <v>2019</v>
      </c>
      <c r="B195" s="48">
        <v>45763</v>
      </c>
      <c r="C195" s="8" t="s">
        <v>541</v>
      </c>
      <c r="D195" s="8" t="s">
        <v>1560</v>
      </c>
      <c r="E195" s="7" t="str">
        <f>VLOOKUP(D195,[2]Product_Dim!$A$2:$G$101,2,FALSE)</f>
        <v>LED Table Lamp</v>
      </c>
      <c r="F195" s="9">
        <f>VLOOKUP(D195,[2]Product_Dim!$A$2:$G$101,6,FALSE)</f>
        <v>218.86</v>
      </c>
      <c r="G195" s="8" t="s">
        <v>1769</v>
      </c>
      <c r="H195" s="10">
        <v>1</v>
      </c>
      <c r="I195" s="11">
        <v>271.76</v>
      </c>
      <c r="J195" s="8">
        <v>0.03</v>
      </c>
      <c r="K195" s="8" t="s">
        <v>1824</v>
      </c>
      <c r="L195" s="11">
        <v>263.60719999999998</v>
      </c>
      <c r="M195" s="8" t="str">
        <f>VLOOKUP(C195,'[2]Customer Detail'!$A$2:$H$501,4,FALSE)</f>
        <v>Male</v>
      </c>
      <c r="N195" s="8">
        <f>VLOOKUP(C195,'[2]Customer Detail'!$A$2:$H$501,3,FALSE)</f>
        <v>37</v>
      </c>
      <c r="O195" s="8" t="str">
        <f>VLOOKUP(C195,'[2]Customer Detail'!$A$2:$H$501,5,FALSE)</f>
        <v>Palmerbury</v>
      </c>
      <c r="P195" s="8" t="str">
        <f>VLOOKUP(C195,'[2]Customer Detail'!$A$1:$H$501,8,FALSE)</f>
        <v>Silver</v>
      </c>
      <c r="Q195" s="8" t="str">
        <f>VLOOKUP(G195,[2]Store_Dim!$A$1:$E$21,4,FALSE)</f>
        <v>Port Sharon</v>
      </c>
      <c r="R195" s="8" t="str">
        <f>VLOOKUP(G195,[2]Store_Dim!$A$2:$E$21,3,FALSE)</f>
        <v>South</v>
      </c>
    </row>
    <row r="196" spans="1:18" x14ac:dyDescent="0.3">
      <c r="A196" s="7" t="s">
        <v>2020</v>
      </c>
      <c r="B196" s="48">
        <v>45618</v>
      </c>
      <c r="C196" s="8" t="s">
        <v>1017</v>
      </c>
      <c r="D196" s="8" t="s">
        <v>1646</v>
      </c>
      <c r="E196" s="7" t="str">
        <f>VLOOKUP(D196,[2]Product_Dim!$A$2:$G$101,2,FALSE)</f>
        <v>Men's Roll-On Perfume</v>
      </c>
      <c r="F196" s="9">
        <f>VLOOKUP(D196,[2]Product_Dim!$A$2:$G$101,6,FALSE)</f>
        <v>43.29</v>
      </c>
      <c r="G196" s="8" t="s">
        <v>1789</v>
      </c>
      <c r="H196" s="10">
        <v>3</v>
      </c>
      <c r="I196" s="11">
        <v>958.15</v>
      </c>
      <c r="J196" s="8">
        <v>0.24</v>
      </c>
      <c r="K196" s="8" t="s">
        <v>1829</v>
      </c>
      <c r="L196" s="11">
        <v>2184.5819999999999</v>
      </c>
      <c r="M196" s="8" t="str">
        <f>VLOOKUP(C196,'[2]Customer Detail'!$A$2:$H$501,4,FALSE)</f>
        <v>Female</v>
      </c>
      <c r="N196" s="8">
        <f>VLOOKUP(C196,'[2]Customer Detail'!$A$2:$H$501,3,FALSE)</f>
        <v>64</v>
      </c>
      <c r="O196" s="8" t="str">
        <f>VLOOKUP(C196,'[2]Customer Detail'!$A$2:$H$501,5,FALSE)</f>
        <v>Whiteport</v>
      </c>
      <c r="P196" s="8" t="str">
        <f>VLOOKUP(C196,'[2]Customer Detail'!$A$1:$H$501,8,FALSE)</f>
        <v>Platinum</v>
      </c>
      <c r="Q196" s="8" t="str">
        <f>VLOOKUP(G196,[2]Store_Dim!$A$1:$E$21,4,FALSE)</f>
        <v>East Davidville</v>
      </c>
      <c r="R196" s="8" t="str">
        <f>VLOOKUP(G196,[2]Store_Dim!$A$2:$E$21,3,FALSE)</f>
        <v>East</v>
      </c>
    </row>
    <row r="197" spans="1:18" x14ac:dyDescent="0.3">
      <c r="A197" s="7" t="s">
        <v>2021</v>
      </c>
      <c r="B197" s="48">
        <v>45290</v>
      </c>
      <c r="C197" s="8" t="s">
        <v>1325</v>
      </c>
      <c r="D197" s="8" t="s">
        <v>1668</v>
      </c>
      <c r="E197" s="7" t="str">
        <f>VLOOKUP(D197,[2]Product_Dim!$A$2:$G$101,2,FALSE)</f>
        <v>Luxury Perfume Spray</v>
      </c>
      <c r="F197" s="9">
        <f>VLOOKUP(D197,[2]Product_Dim!$A$2:$G$101,6,FALSE)</f>
        <v>482.75</v>
      </c>
      <c r="G197" s="8" t="s">
        <v>1807</v>
      </c>
      <c r="H197" s="10">
        <v>1</v>
      </c>
      <c r="I197" s="11">
        <v>889.19</v>
      </c>
      <c r="J197" s="8">
        <v>0.03</v>
      </c>
      <c r="K197" s="8" t="s">
        <v>1824</v>
      </c>
      <c r="L197" s="11">
        <v>862.51430000000005</v>
      </c>
      <c r="M197" s="8" t="str">
        <f>VLOOKUP(C197,'[2]Customer Detail'!$A$2:$H$501,4,FALSE)</f>
        <v>Female</v>
      </c>
      <c r="N197" s="8">
        <f>VLOOKUP(C197,'[2]Customer Detail'!$A$2:$H$501,3,FALSE)</f>
        <v>18</v>
      </c>
      <c r="O197" s="8" t="str">
        <f>VLOOKUP(C197,'[2]Customer Detail'!$A$2:$H$501,5,FALSE)</f>
        <v>South Robert</v>
      </c>
      <c r="P197" s="8" t="str">
        <f>VLOOKUP(C197,'[2]Customer Detail'!$A$1:$H$501,8,FALSE)</f>
        <v>Gold</v>
      </c>
      <c r="Q197" s="8" t="str">
        <f>VLOOKUP(G197,[2]Store_Dim!$A$1:$E$21,4,FALSE)</f>
        <v>Bensonhaven</v>
      </c>
      <c r="R197" s="8" t="str">
        <f>VLOOKUP(G197,[2]Store_Dim!$A$2:$E$21,3,FALSE)</f>
        <v>North</v>
      </c>
    </row>
    <row r="198" spans="1:18" x14ac:dyDescent="0.3">
      <c r="A198" s="7" t="s">
        <v>2022</v>
      </c>
      <c r="B198" s="48">
        <v>45904</v>
      </c>
      <c r="C198" s="8" t="s">
        <v>1431</v>
      </c>
      <c r="D198" s="8" t="s">
        <v>1662</v>
      </c>
      <c r="E198" s="7" t="str">
        <f>VLOOKUP(D198,[2]Product_Dim!$A$2:$G$101,2,FALSE)</f>
        <v>Foam Roller</v>
      </c>
      <c r="F198" s="9">
        <f>VLOOKUP(D198,[2]Product_Dim!$A$2:$G$101,6,FALSE)</f>
        <v>30.62</v>
      </c>
      <c r="G198" s="8" t="s">
        <v>1804</v>
      </c>
      <c r="H198" s="10">
        <v>4</v>
      </c>
      <c r="I198" s="11">
        <v>689.67</v>
      </c>
      <c r="J198" s="8">
        <v>0.05</v>
      </c>
      <c r="K198" s="8" t="s">
        <v>1829</v>
      </c>
      <c r="L198" s="11">
        <v>2620.7459999999996</v>
      </c>
      <c r="M198" s="8" t="str">
        <f>VLOOKUP(C198,'[2]Customer Detail'!$A$2:$H$501,4,FALSE)</f>
        <v>Female</v>
      </c>
      <c r="N198" s="8">
        <f>VLOOKUP(C198,'[2]Customer Detail'!$A$2:$H$501,3,FALSE)</f>
        <v>45</v>
      </c>
      <c r="O198" s="8" t="str">
        <f>VLOOKUP(C198,'[2]Customer Detail'!$A$2:$H$501,5,FALSE)</f>
        <v>Grayland</v>
      </c>
      <c r="P198" s="8" t="str">
        <f>VLOOKUP(C198,'[2]Customer Detail'!$A$1:$H$501,8,FALSE)</f>
        <v>Platinum</v>
      </c>
      <c r="Q198" s="8" t="str">
        <f>VLOOKUP(G198,[2]Store_Dim!$A$1:$E$21,4,FALSE)</f>
        <v>New Jimmymouth</v>
      </c>
      <c r="R198" s="8" t="str">
        <f>VLOOKUP(G198,[2]Store_Dim!$A$2:$E$21,3,FALSE)</f>
        <v>West</v>
      </c>
    </row>
    <row r="199" spans="1:18" x14ac:dyDescent="0.3">
      <c r="A199" s="7" t="s">
        <v>2023</v>
      </c>
      <c r="B199" s="48">
        <v>45227</v>
      </c>
      <c r="C199" s="8" t="s">
        <v>461</v>
      </c>
      <c r="D199" s="8" t="s">
        <v>1636</v>
      </c>
      <c r="E199" s="7" t="str">
        <f>VLOOKUP(D199,[2]Product_Dim!$A$2:$G$101,2,FALSE)</f>
        <v>Adjustable Jump Rope</v>
      </c>
      <c r="F199" s="9">
        <f>VLOOKUP(D199,[2]Product_Dim!$A$2:$G$101,6,FALSE)</f>
        <v>167.12</v>
      </c>
      <c r="G199" s="8" t="s">
        <v>1792</v>
      </c>
      <c r="H199" s="10">
        <v>1</v>
      </c>
      <c r="I199" s="11">
        <v>541.24</v>
      </c>
      <c r="J199" s="8">
        <v>0.03</v>
      </c>
      <c r="K199" s="8" t="s">
        <v>1826</v>
      </c>
      <c r="L199" s="11">
        <v>525.00279999999998</v>
      </c>
      <c r="M199" s="8" t="str">
        <f>VLOOKUP(C199,'[2]Customer Detail'!$A$2:$H$501,4,FALSE)</f>
        <v>Female</v>
      </c>
      <c r="N199" s="8">
        <f>VLOOKUP(C199,'[2]Customer Detail'!$A$2:$H$501,3,FALSE)</f>
        <v>33</v>
      </c>
      <c r="O199" s="8" t="str">
        <f>VLOOKUP(C199,'[2]Customer Detail'!$A$2:$H$501,5,FALSE)</f>
        <v>Gonzalezbury</v>
      </c>
      <c r="P199" s="8" t="str">
        <f>VLOOKUP(C199,'[2]Customer Detail'!$A$1:$H$501,8,FALSE)</f>
        <v>Platinum</v>
      </c>
      <c r="Q199" s="8" t="str">
        <f>VLOOKUP(G199,[2]Store_Dim!$A$1:$E$21,4,FALSE)</f>
        <v>Lake Michael</v>
      </c>
      <c r="R199" s="8" t="str">
        <f>VLOOKUP(G199,[2]Store_Dim!$A$2:$E$21,3,FALSE)</f>
        <v>South</v>
      </c>
    </row>
    <row r="200" spans="1:18" x14ac:dyDescent="0.3">
      <c r="A200" s="7" t="s">
        <v>2024</v>
      </c>
      <c r="B200" s="48">
        <v>45600</v>
      </c>
      <c r="C200" s="8" t="s">
        <v>1386</v>
      </c>
      <c r="D200" s="8" t="s">
        <v>1710</v>
      </c>
      <c r="E200" s="7" t="str">
        <f>VLOOKUP(D200,[2]Product_Dim!$A$2:$G$101,2,FALSE)</f>
        <v>Badminton Racket Set</v>
      </c>
      <c r="F200" s="9">
        <f>VLOOKUP(D200,[2]Product_Dim!$A$2:$G$101,6,FALSE)</f>
        <v>285.54000000000002</v>
      </c>
      <c r="G200" s="8" t="s">
        <v>1776</v>
      </c>
      <c r="H200" s="10">
        <v>1</v>
      </c>
      <c r="I200" s="11">
        <v>454.71</v>
      </c>
      <c r="J200" s="8">
        <v>0.16</v>
      </c>
      <c r="K200" s="8" t="s">
        <v>1826</v>
      </c>
      <c r="L200" s="11">
        <v>381.95639999999997</v>
      </c>
      <c r="M200" s="8" t="str">
        <f>VLOOKUP(C200,'[2]Customer Detail'!$A$2:$H$501,4,FALSE)</f>
        <v>Female</v>
      </c>
      <c r="N200" s="8">
        <f>VLOOKUP(C200,'[2]Customer Detail'!$A$2:$H$501,3,FALSE)</f>
        <v>64</v>
      </c>
      <c r="O200" s="8" t="str">
        <f>VLOOKUP(C200,'[2]Customer Detail'!$A$2:$H$501,5,FALSE)</f>
        <v>Smithville</v>
      </c>
      <c r="P200" s="8" t="str">
        <f>VLOOKUP(C200,'[2]Customer Detail'!$A$1:$H$501,8,FALSE)</f>
        <v>Bronze</v>
      </c>
      <c r="Q200" s="8" t="str">
        <f>VLOOKUP(G200,[2]Store_Dim!$A$1:$E$21,4,FALSE)</f>
        <v>Port Josephberg</v>
      </c>
      <c r="R200" s="8" t="str">
        <f>VLOOKUP(G200,[2]Store_Dim!$A$2:$E$21,3,FALSE)</f>
        <v>East</v>
      </c>
    </row>
    <row r="201" spans="1:18" x14ac:dyDescent="0.3">
      <c r="A201" s="7" t="s">
        <v>2025</v>
      </c>
      <c r="B201" s="48">
        <v>45646</v>
      </c>
      <c r="C201" s="8" t="s">
        <v>150</v>
      </c>
      <c r="D201" s="8" t="s">
        <v>1680</v>
      </c>
      <c r="E201" s="7" t="str">
        <f>VLOOKUP(D201,[2]Product_Dim!$A$2:$G$101,2,FALSE)</f>
        <v>Women's Hair Dryer Brush</v>
      </c>
      <c r="F201" s="9">
        <f>VLOOKUP(D201,[2]Product_Dim!$A$2:$G$101,6,FALSE)</f>
        <v>340.39</v>
      </c>
      <c r="G201" s="8" t="s">
        <v>1773</v>
      </c>
      <c r="H201" s="10">
        <v>2</v>
      </c>
      <c r="I201" s="11">
        <v>397.63</v>
      </c>
      <c r="J201" s="8">
        <v>0.26</v>
      </c>
      <c r="K201" s="8" t="s">
        <v>1824</v>
      </c>
      <c r="L201" s="11">
        <v>588.49239999999998</v>
      </c>
      <c r="M201" s="8" t="str">
        <f>VLOOKUP(C201,'[2]Customer Detail'!$A$2:$H$501,4,FALSE)</f>
        <v>Female</v>
      </c>
      <c r="N201" s="8">
        <f>VLOOKUP(C201,'[2]Customer Detail'!$A$2:$H$501,3,FALSE)</f>
        <v>35</v>
      </c>
      <c r="O201" s="8" t="str">
        <f>VLOOKUP(C201,'[2]Customer Detail'!$A$2:$H$501,5,FALSE)</f>
        <v>Brownport</v>
      </c>
      <c r="P201" s="8" t="str">
        <f>VLOOKUP(C201,'[2]Customer Detail'!$A$1:$H$501,8,FALSE)</f>
        <v>Bronze</v>
      </c>
      <c r="Q201" s="8" t="str">
        <f>VLOOKUP(G201,[2]Store_Dim!$A$1:$E$21,4,FALSE)</f>
        <v>New Michaelchester</v>
      </c>
      <c r="R201" s="8" t="str">
        <f>VLOOKUP(G201,[2]Store_Dim!$A$2:$E$21,3,FALSE)</f>
        <v>North</v>
      </c>
    </row>
    <row r="202" spans="1:18" x14ac:dyDescent="0.3">
      <c r="A202" s="7" t="s">
        <v>2026</v>
      </c>
      <c r="B202" s="48">
        <v>45725</v>
      </c>
      <c r="C202" s="8" t="s">
        <v>565</v>
      </c>
      <c r="D202" s="8" t="s">
        <v>1714</v>
      </c>
      <c r="E202" s="7" t="str">
        <f>VLOOKUP(D202,[2]Product_Dim!$A$2:$G$101,2,FALSE)</f>
        <v>Hydrating Face Cleanser</v>
      </c>
      <c r="F202" s="9">
        <f>VLOOKUP(D202,[2]Product_Dim!$A$2:$G$101,6,FALSE)</f>
        <v>254.04361702127662</v>
      </c>
      <c r="G202" s="8" t="s">
        <v>1776</v>
      </c>
      <c r="H202" s="10">
        <v>3</v>
      </c>
      <c r="I202" s="11">
        <v>748.56</v>
      </c>
      <c r="J202" s="8">
        <v>0.26</v>
      </c>
      <c r="K202" s="8" t="s">
        <v>1826</v>
      </c>
      <c r="L202" s="11">
        <v>1661.8031999999998</v>
      </c>
      <c r="M202" s="8" t="str">
        <f>VLOOKUP(C202,'[2]Customer Detail'!$A$2:$H$501,4,FALSE)</f>
        <v>Male</v>
      </c>
      <c r="N202" s="8">
        <f>VLOOKUP(C202,'[2]Customer Detail'!$A$2:$H$501,3,FALSE)</f>
        <v>18</v>
      </c>
      <c r="O202" s="8" t="str">
        <f>VLOOKUP(C202,'[2]Customer Detail'!$A$2:$H$501,5,FALSE)</f>
        <v>New Joseph</v>
      </c>
      <c r="P202" s="8" t="str">
        <f>VLOOKUP(C202,'[2]Customer Detail'!$A$1:$H$501,8,FALSE)</f>
        <v>Gold</v>
      </c>
      <c r="Q202" s="8" t="str">
        <f>VLOOKUP(G202,[2]Store_Dim!$A$1:$E$21,4,FALSE)</f>
        <v>Port Josephberg</v>
      </c>
      <c r="R202" s="8" t="str">
        <f>VLOOKUP(G202,[2]Store_Dim!$A$2:$E$21,3,FALSE)</f>
        <v>East</v>
      </c>
    </row>
    <row r="203" spans="1:18" x14ac:dyDescent="0.3">
      <c r="A203" s="7" t="s">
        <v>2027</v>
      </c>
      <c r="B203" s="48">
        <v>45742</v>
      </c>
      <c r="C203" s="8" t="s">
        <v>487</v>
      </c>
      <c r="D203" s="8" t="s">
        <v>1614</v>
      </c>
      <c r="E203" s="7" t="str">
        <f>VLOOKUP(D203,[2]Product_Dim!$A$2:$G$101,2,FALSE)</f>
        <v>Modern Wall Clock</v>
      </c>
      <c r="F203" s="9">
        <f>VLOOKUP(D203,[2]Product_Dim!$A$2:$G$101,6,FALSE)</f>
        <v>179.77</v>
      </c>
      <c r="G203" s="8" t="s">
        <v>1769</v>
      </c>
      <c r="H203" s="10">
        <v>1</v>
      </c>
      <c r="I203" s="11">
        <v>885.72</v>
      </c>
      <c r="J203" s="8">
        <v>0.15</v>
      </c>
      <c r="K203" s="8" t="s">
        <v>1824</v>
      </c>
      <c r="L203" s="11">
        <v>752.86200000000008</v>
      </c>
      <c r="M203" s="8" t="str">
        <f>VLOOKUP(C203,'[2]Customer Detail'!$A$2:$H$501,4,FALSE)</f>
        <v>Female</v>
      </c>
      <c r="N203" s="8">
        <f>VLOOKUP(C203,'[2]Customer Detail'!$A$2:$H$501,3,FALSE)</f>
        <v>62</v>
      </c>
      <c r="O203" s="8" t="str">
        <f>VLOOKUP(C203,'[2]Customer Detail'!$A$2:$H$501,5,FALSE)</f>
        <v>North Anthonychester</v>
      </c>
      <c r="P203" s="8" t="str">
        <f>VLOOKUP(C203,'[2]Customer Detail'!$A$1:$H$501,8,FALSE)</f>
        <v>Bronze</v>
      </c>
      <c r="Q203" s="8" t="str">
        <f>VLOOKUP(G203,[2]Store_Dim!$A$1:$E$21,4,FALSE)</f>
        <v>Port Sharon</v>
      </c>
      <c r="R203" s="8" t="str">
        <f>VLOOKUP(G203,[2]Store_Dim!$A$2:$E$21,3,FALSE)</f>
        <v>South</v>
      </c>
    </row>
    <row r="204" spans="1:18" x14ac:dyDescent="0.3">
      <c r="A204" s="7" t="s">
        <v>2028</v>
      </c>
      <c r="B204" s="48">
        <v>45750</v>
      </c>
      <c r="C204" s="8" t="s">
        <v>381</v>
      </c>
      <c r="D204" s="8" t="s">
        <v>1672</v>
      </c>
      <c r="E204" s="7" t="str">
        <f>VLOOKUP(D204,[2]Product_Dim!$A$2:$G$101,2,FALSE)</f>
        <v>Laptop Cooling Pad</v>
      </c>
      <c r="F204" s="9">
        <f>VLOOKUP(D204,[2]Product_Dim!$A$2:$G$101,6,FALSE)</f>
        <v>86.42</v>
      </c>
      <c r="G204" s="8" t="s">
        <v>1757</v>
      </c>
      <c r="H204" s="10">
        <v>4</v>
      </c>
      <c r="I204" s="11">
        <v>408.07</v>
      </c>
      <c r="J204" s="8">
        <v>0.28000000000000003</v>
      </c>
      <c r="K204" s="8" t="s">
        <v>1829</v>
      </c>
      <c r="L204" s="11">
        <v>1175.2415999999998</v>
      </c>
      <c r="M204" s="8" t="str">
        <f>VLOOKUP(C204,'[2]Customer Detail'!$A$2:$H$501,4,FALSE)</f>
        <v>Male</v>
      </c>
      <c r="N204" s="8">
        <f>VLOOKUP(C204,'[2]Customer Detail'!$A$2:$H$501,3,FALSE)</f>
        <v>38</v>
      </c>
      <c r="O204" s="8" t="str">
        <f>VLOOKUP(C204,'[2]Customer Detail'!$A$2:$H$501,5,FALSE)</f>
        <v>Webstermouth</v>
      </c>
      <c r="P204" s="8" t="str">
        <f>VLOOKUP(C204,'[2]Customer Detail'!$A$1:$H$501,8,FALSE)</f>
        <v>Bronze</v>
      </c>
      <c r="Q204" s="8" t="str">
        <f>VLOOKUP(G204,[2]Store_Dim!$A$1:$E$21,4,FALSE)</f>
        <v>Danielmouth</v>
      </c>
      <c r="R204" s="8" t="str">
        <f>VLOOKUP(G204,[2]Store_Dim!$A$2:$E$21,3,FALSE)</f>
        <v>North</v>
      </c>
    </row>
    <row r="205" spans="1:18" x14ac:dyDescent="0.3">
      <c r="A205" s="7" t="s">
        <v>2029</v>
      </c>
      <c r="B205" s="48">
        <v>45327</v>
      </c>
      <c r="C205" s="8" t="s">
        <v>1455</v>
      </c>
      <c r="D205" s="8" t="s">
        <v>1616</v>
      </c>
      <c r="E205" s="7" t="str">
        <f>VLOOKUP(D205,[2]Product_Dim!$A$2:$G$101,2,FALSE)</f>
        <v>Gaming Mechanical Keyboard</v>
      </c>
      <c r="F205" s="9">
        <f>VLOOKUP(D205,[2]Product_Dim!$A$2:$G$101,6,FALSE)</f>
        <v>419.28</v>
      </c>
      <c r="G205" s="8" t="s">
        <v>1786</v>
      </c>
      <c r="H205" s="10">
        <v>2</v>
      </c>
      <c r="I205" s="11">
        <v>597.07000000000005</v>
      </c>
      <c r="J205" s="8">
        <v>0.28000000000000003</v>
      </c>
      <c r="K205" s="8" t="s">
        <v>1826</v>
      </c>
      <c r="L205" s="11">
        <v>859.7808</v>
      </c>
      <c r="M205" s="8" t="str">
        <f>VLOOKUP(C205,'[2]Customer Detail'!$A$2:$H$501,4,FALSE)</f>
        <v>Male</v>
      </c>
      <c r="N205" s="8">
        <f>VLOOKUP(C205,'[2]Customer Detail'!$A$2:$H$501,3,FALSE)</f>
        <v>42</v>
      </c>
      <c r="O205" s="8" t="str">
        <f>VLOOKUP(C205,'[2]Customer Detail'!$A$2:$H$501,5,FALSE)</f>
        <v>Tylermouth</v>
      </c>
      <c r="P205" s="8" t="str">
        <f>VLOOKUP(C205,'[2]Customer Detail'!$A$1:$H$501,8,FALSE)</f>
        <v>Silver</v>
      </c>
      <c r="Q205" s="8" t="str">
        <f>VLOOKUP(G205,[2]Store_Dim!$A$1:$E$21,4,FALSE)</f>
        <v>East Johnstad</v>
      </c>
      <c r="R205" s="8" t="str">
        <f>VLOOKUP(G205,[2]Store_Dim!$A$2:$E$21,3,FALSE)</f>
        <v>South</v>
      </c>
    </row>
    <row r="206" spans="1:18" x14ac:dyDescent="0.3">
      <c r="A206" s="7" t="s">
        <v>2030</v>
      </c>
      <c r="B206" s="48">
        <v>45465</v>
      </c>
      <c r="C206" s="8" t="s">
        <v>97</v>
      </c>
      <c r="D206" s="8" t="s">
        <v>1682</v>
      </c>
      <c r="E206" s="7" t="str">
        <f>VLOOKUP(D206,[2]Product_Dim!$A$2:$G$101,2,FALSE)</f>
        <v>Smart LED Light Strip</v>
      </c>
      <c r="F206" s="9">
        <f>VLOOKUP(D206,[2]Product_Dim!$A$2:$G$101,6,FALSE)</f>
        <v>349.17</v>
      </c>
      <c r="G206" s="8" t="s">
        <v>1786</v>
      </c>
      <c r="H206" s="10">
        <v>3</v>
      </c>
      <c r="I206" s="11">
        <v>723.47</v>
      </c>
      <c r="J206" s="8">
        <v>0.12</v>
      </c>
      <c r="K206" s="8" t="s">
        <v>1829</v>
      </c>
      <c r="L206" s="11">
        <v>1909.9607999999998</v>
      </c>
      <c r="M206" s="8" t="str">
        <f>VLOOKUP(C206,'[2]Customer Detail'!$A$2:$H$501,4,FALSE)</f>
        <v>Female</v>
      </c>
      <c r="N206" s="8">
        <f>VLOOKUP(C206,'[2]Customer Detail'!$A$2:$H$501,3,FALSE)</f>
        <v>33</v>
      </c>
      <c r="O206" s="8" t="str">
        <f>VLOOKUP(C206,'[2]Customer Detail'!$A$2:$H$501,5,FALSE)</f>
        <v>Michaelton</v>
      </c>
      <c r="P206" s="8" t="str">
        <f>VLOOKUP(C206,'[2]Customer Detail'!$A$1:$H$501,8,FALSE)</f>
        <v>Silver</v>
      </c>
      <c r="Q206" s="8" t="str">
        <f>VLOOKUP(G206,[2]Store_Dim!$A$1:$E$21,4,FALSE)</f>
        <v>East Johnstad</v>
      </c>
      <c r="R206" s="8" t="str">
        <f>VLOOKUP(G206,[2]Store_Dim!$A$2:$E$21,3,FALSE)</f>
        <v>South</v>
      </c>
    </row>
    <row r="207" spans="1:18" x14ac:dyDescent="0.3">
      <c r="A207" s="7" t="s">
        <v>2031</v>
      </c>
      <c r="B207" s="48">
        <v>45883</v>
      </c>
      <c r="C207" s="8" t="s">
        <v>1355</v>
      </c>
      <c r="D207" s="8" t="s">
        <v>1724</v>
      </c>
      <c r="E207" s="7" t="str">
        <f>VLOOKUP(D207,[2]Product_Dim!$A$2:$G$101,2,FALSE)</f>
        <v>Sports Wrist Sweatbands</v>
      </c>
      <c r="F207" s="9">
        <f>VLOOKUP(D207,[2]Product_Dim!$A$2:$G$101,6,FALSE)</f>
        <v>131.24</v>
      </c>
      <c r="G207" s="8" t="s">
        <v>1773</v>
      </c>
      <c r="H207" s="10">
        <v>1</v>
      </c>
      <c r="I207" s="11">
        <v>479.93</v>
      </c>
      <c r="J207" s="8">
        <v>0.22</v>
      </c>
      <c r="K207" s="8" t="s">
        <v>1824</v>
      </c>
      <c r="L207" s="11">
        <v>374.34539999999998</v>
      </c>
      <c r="M207" s="8" t="str">
        <f>VLOOKUP(C207,'[2]Customer Detail'!$A$2:$H$501,4,FALSE)</f>
        <v>Female</v>
      </c>
      <c r="N207" s="8">
        <f>VLOOKUP(C207,'[2]Customer Detail'!$A$2:$H$501,3,FALSE)</f>
        <v>47</v>
      </c>
      <c r="O207" s="8" t="str">
        <f>VLOOKUP(C207,'[2]Customer Detail'!$A$2:$H$501,5,FALSE)</f>
        <v>East Davidmouth</v>
      </c>
      <c r="P207" s="8" t="str">
        <f>VLOOKUP(C207,'[2]Customer Detail'!$A$1:$H$501,8,FALSE)</f>
        <v>Platinum</v>
      </c>
      <c r="Q207" s="8" t="str">
        <f>VLOOKUP(G207,[2]Store_Dim!$A$1:$E$21,4,FALSE)</f>
        <v>New Michaelchester</v>
      </c>
      <c r="R207" s="8" t="str">
        <f>VLOOKUP(G207,[2]Store_Dim!$A$2:$E$21,3,FALSE)</f>
        <v>North</v>
      </c>
    </row>
    <row r="208" spans="1:18" x14ac:dyDescent="0.3">
      <c r="A208" s="7" t="s">
        <v>2032</v>
      </c>
      <c r="B208" s="48">
        <v>45445</v>
      </c>
      <c r="C208" s="8" t="s">
        <v>779</v>
      </c>
      <c r="D208" s="8" t="s">
        <v>1616</v>
      </c>
      <c r="E208" s="7" t="str">
        <f>VLOOKUP(D208,[2]Product_Dim!$A$2:$G$101,2,FALSE)</f>
        <v>Gaming Mechanical Keyboard</v>
      </c>
      <c r="F208" s="9">
        <f>VLOOKUP(D208,[2]Product_Dim!$A$2:$G$101,6,FALSE)</f>
        <v>419.28</v>
      </c>
      <c r="G208" s="8" t="s">
        <v>1804</v>
      </c>
      <c r="H208" s="10">
        <v>4</v>
      </c>
      <c r="I208" s="11">
        <v>362.81</v>
      </c>
      <c r="J208" s="8">
        <v>0.21</v>
      </c>
      <c r="K208" s="8" t="s">
        <v>1829</v>
      </c>
      <c r="L208" s="11">
        <v>1146.4796000000001</v>
      </c>
      <c r="M208" s="8" t="str">
        <f>VLOOKUP(C208,'[2]Customer Detail'!$A$2:$H$501,4,FALSE)</f>
        <v>Female</v>
      </c>
      <c r="N208" s="8">
        <f>VLOOKUP(C208,'[2]Customer Detail'!$A$2:$H$501,3,FALSE)</f>
        <v>56</v>
      </c>
      <c r="O208" s="8" t="str">
        <f>VLOOKUP(C208,'[2]Customer Detail'!$A$2:$H$501,5,FALSE)</f>
        <v>North Nicholas</v>
      </c>
      <c r="P208" s="8" t="str">
        <f>VLOOKUP(C208,'[2]Customer Detail'!$A$1:$H$501,8,FALSE)</f>
        <v>Gold</v>
      </c>
      <c r="Q208" s="8" t="str">
        <f>VLOOKUP(G208,[2]Store_Dim!$A$1:$E$21,4,FALSE)</f>
        <v>New Jimmymouth</v>
      </c>
      <c r="R208" s="8" t="str">
        <f>VLOOKUP(G208,[2]Store_Dim!$A$2:$E$21,3,FALSE)</f>
        <v>West</v>
      </c>
    </row>
    <row r="209" spans="1:18" x14ac:dyDescent="0.3">
      <c r="A209" s="7" t="s">
        <v>2033</v>
      </c>
      <c r="B209" s="48">
        <v>45640</v>
      </c>
      <c r="C209" s="8" t="s">
        <v>610</v>
      </c>
      <c r="D209" s="8" t="s">
        <v>1706</v>
      </c>
      <c r="E209" s="7" t="str">
        <f>VLOOKUP(D209,[2]Product_Dim!$A$2:$G$101,2,FALSE)</f>
        <v>Decorative Lamp Shade</v>
      </c>
      <c r="F209" s="9">
        <f>VLOOKUP(D209,[2]Product_Dim!$A$2:$G$101,6,FALSE)</f>
        <v>228.53</v>
      </c>
      <c r="G209" s="8" t="s">
        <v>1766</v>
      </c>
      <c r="H209" s="10">
        <v>1</v>
      </c>
      <c r="I209" s="11">
        <v>127.11</v>
      </c>
      <c r="J209" s="8">
        <v>0.01</v>
      </c>
      <c r="K209" s="8" t="s">
        <v>1826</v>
      </c>
      <c r="L209" s="11">
        <v>125.8389</v>
      </c>
      <c r="M209" s="8" t="str">
        <f>VLOOKUP(C209,'[2]Customer Detail'!$A$2:$H$501,4,FALSE)</f>
        <v>Female</v>
      </c>
      <c r="N209" s="8">
        <f>VLOOKUP(C209,'[2]Customer Detail'!$A$2:$H$501,3,FALSE)</f>
        <v>54</v>
      </c>
      <c r="O209" s="8" t="str">
        <f>VLOOKUP(C209,'[2]Customer Detail'!$A$2:$H$501,5,FALSE)</f>
        <v>North Kellyberg</v>
      </c>
      <c r="P209" s="8" t="str">
        <f>VLOOKUP(C209,'[2]Customer Detail'!$A$1:$H$501,8,FALSE)</f>
        <v>Platinum</v>
      </c>
      <c r="Q209" s="8" t="str">
        <f>VLOOKUP(G209,[2]Store_Dim!$A$1:$E$21,4,FALSE)</f>
        <v>Hoodberg</v>
      </c>
      <c r="R209" s="8" t="str">
        <f>VLOOKUP(G209,[2]Store_Dim!$A$2:$E$21,3,FALSE)</f>
        <v>North</v>
      </c>
    </row>
    <row r="210" spans="1:18" x14ac:dyDescent="0.3">
      <c r="A210" s="7" t="s">
        <v>2034</v>
      </c>
      <c r="B210" s="48">
        <v>45411</v>
      </c>
      <c r="C210" s="8" t="s">
        <v>607</v>
      </c>
      <c r="D210" s="8" t="s">
        <v>1616</v>
      </c>
      <c r="E210" s="7" t="str">
        <f>VLOOKUP(D210,[2]Product_Dim!$A$2:$G$101,2,FALSE)</f>
        <v>Gaming Mechanical Keyboard</v>
      </c>
      <c r="F210" s="9">
        <f>VLOOKUP(D210,[2]Product_Dim!$A$2:$G$101,6,FALSE)</f>
        <v>419.28</v>
      </c>
      <c r="G210" s="8" t="s">
        <v>1807</v>
      </c>
      <c r="H210" s="10">
        <v>4</v>
      </c>
      <c r="I210" s="11">
        <v>931.26</v>
      </c>
      <c r="J210" s="8">
        <v>0.04</v>
      </c>
      <c r="K210" s="8" t="s">
        <v>1824</v>
      </c>
      <c r="L210" s="11">
        <v>3576.0383999999999</v>
      </c>
      <c r="M210" s="8" t="str">
        <f>VLOOKUP(C210,'[2]Customer Detail'!$A$2:$H$501,4,FALSE)</f>
        <v>Female</v>
      </c>
      <c r="N210" s="8">
        <f>VLOOKUP(C210,'[2]Customer Detail'!$A$2:$H$501,3,FALSE)</f>
        <v>46</v>
      </c>
      <c r="O210" s="8" t="str">
        <f>VLOOKUP(C210,'[2]Customer Detail'!$A$2:$H$501,5,FALSE)</f>
        <v>Port Sherryview</v>
      </c>
      <c r="P210" s="8" t="str">
        <f>VLOOKUP(C210,'[2]Customer Detail'!$A$1:$H$501,8,FALSE)</f>
        <v>Silver</v>
      </c>
      <c r="Q210" s="8" t="str">
        <f>VLOOKUP(G210,[2]Store_Dim!$A$1:$E$21,4,FALSE)</f>
        <v>Bensonhaven</v>
      </c>
      <c r="R210" s="8" t="str">
        <f>VLOOKUP(G210,[2]Store_Dim!$A$2:$E$21,3,FALSE)</f>
        <v>North</v>
      </c>
    </row>
    <row r="211" spans="1:18" x14ac:dyDescent="0.3">
      <c r="A211" s="7" t="s">
        <v>2035</v>
      </c>
      <c r="B211" s="48">
        <v>45224</v>
      </c>
      <c r="C211" s="8" t="s">
        <v>1160</v>
      </c>
      <c r="D211" s="8" t="s">
        <v>1682</v>
      </c>
      <c r="E211" s="7" t="str">
        <f>VLOOKUP(D211,[2]Product_Dim!$A$2:$G$101,2,FALSE)</f>
        <v>Smart LED Light Strip</v>
      </c>
      <c r="F211" s="9">
        <f>VLOOKUP(D211,[2]Product_Dim!$A$2:$G$101,6,FALSE)</f>
        <v>349.17</v>
      </c>
      <c r="G211" s="8" t="s">
        <v>1782</v>
      </c>
      <c r="H211" s="10">
        <v>1</v>
      </c>
      <c r="I211" s="11">
        <v>620.80999999999995</v>
      </c>
      <c r="J211" s="8">
        <v>0.04</v>
      </c>
      <c r="K211" s="8" t="s">
        <v>1826</v>
      </c>
      <c r="L211" s="11">
        <v>595.97759999999994</v>
      </c>
      <c r="M211" s="8" t="str">
        <f>VLOOKUP(C211,'[2]Customer Detail'!$A$2:$H$501,4,FALSE)</f>
        <v>Female</v>
      </c>
      <c r="N211" s="8">
        <f>VLOOKUP(C211,'[2]Customer Detail'!$A$2:$H$501,3,FALSE)</f>
        <v>21</v>
      </c>
      <c r="O211" s="8" t="str">
        <f>VLOOKUP(C211,'[2]Customer Detail'!$A$2:$H$501,5,FALSE)</f>
        <v>Port Crystal</v>
      </c>
      <c r="P211" s="8" t="str">
        <f>VLOOKUP(C211,'[2]Customer Detail'!$A$1:$H$501,8,FALSE)</f>
        <v>Platinum</v>
      </c>
      <c r="Q211" s="8" t="str">
        <f>VLOOKUP(G211,[2]Store_Dim!$A$1:$E$21,4,FALSE)</f>
        <v>Thompsonborough</v>
      </c>
      <c r="R211" s="8" t="str">
        <f>VLOOKUP(G211,[2]Store_Dim!$A$2:$E$21,3,FALSE)</f>
        <v>West</v>
      </c>
    </row>
    <row r="212" spans="1:18" x14ac:dyDescent="0.3">
      <c r="A212" s="7" t="s">
        <v>2036</v>
      </c>
      <c r="B212" s="48">
        <v>45497</v>
      </c>
      <c r="C212" s="8" t="s">
        <v>338</v>
      </c>
      <c r="D212" s="8" t="s">
        <v>1648</v>
      </c>
      <c r="E212" s="7" t="str">
        <f>VLOOKUP(D212,[2]Product_Dim!$A$2:$G$101,2,FALSE)</f>
        <v>Boxing Hand Wraps</v>
      </c>
      <c r="F212" s="9">
        <f>VLOOKUP(D212,[2]Product_Dim!$A$2:$G$101,6,FALSE)</f>
        <v>190.29</v>
      </c>
      <c r="G212" s="8" t="s">
        <v>1761</v>
      </c>
      <c r="H212" s="10">
        <v>1</v>
      </c>
      <c r="I212" s="11">
        <v>823.26</v>
      </c>
      <c r="J212" s="8">
        <v>0.27</v>
      </c>
      <c r="K212" s="8" t="s">
        <v>1829</v>
      </c>
      <c r="L212" s="11">
        <v>600.97979999999995</v>
      </c>
      <c r="M212" s="8" t="str">
        <f>VLOOKUP(C212,'[2]Customer Detail'!$A$2:$H$501,4,FALSE)</f>
        <v>Female</v>
      </c>
      <c r="N212" s="8">
        <f>VLOOKUP(C212,'[2]Customer Detail'!$A$2:$H$501,3,FALSE)</f>
        <v>43</v>
      </c>
      <c r="O212" s="8" t="str">
        <f>VLOOKUP(C212,'[2]Customer Detail'!$A$2:$H$501,5,FALSE)</f>
        <v>New Amyport</v>
      </c>
      <c r="P212" s="8" t="str">
        <f>VLOOKUP(C212,'[2]Customer Detail'!$A$1:$H$501,8,FALSE)</f>
        <v>Gold</v>
      </c>
      <c r="Q212" s="8" t="str">
        <f>VLOOKUP(G212,[2]Store_Dim!$A$1:$E$21,4,FALSE)</f>
        <v>North Nancyview</v>
      </c>
      <c r="R212" s="8" t="str">
        <f>VLOOKUP(G212,[2]Store_Dim!$A$2:$E$21,3,FALSE)</f>
        <v>South</v>
      </c>
    </row>
    <row r="213" spans="1:18" x14ac:dyDescent="0.3">
      <c r="A213" s="7" t="s">
        <v>2037</v>
      </c>
      <c r="B213" s="48">
        <v>45807</v>
      </c>
      <c r="C213" s="8" t="s">
        <v>59</v>
      </c>
      <c r="D213" s="8" t="s">
        <v>1602</v>
      </c>
      <c r="E213" s="7" t="str">
        <f>VLOOKUP(D213,[2]Product_Dim!$A$2:$G$101,2,FALSE)</f>
        <v>Decorative Floor Vase</v>
      </c>
      <c r="F213" s="9">
        <f>VLOOKUP(D213,[2]Product_Dim!$A$2:$G$101,6,FALSE)</f>
        <v>254.04361702127662</v>
      </c>
      <c r="G213" s="8" t="s">
        <v>1782</v>
      </c>
      <c r="H213" s="10">
        <v>3</v>
      </c>
      <c r="I213" s="11">
        <v>681.01</v>
      </c>
      <c r="J213" s="8">
        <v>0.27</v>
      </c>
      <c r="K213" s="8" t="s">
        <v>1829</v>
      </c>
      <c r="L213" s="11">
        <v>1491.4119000000001</v>
      </c>
      <c r="M213" s="8" t="str">
        <f>VLOOKUP(C213,'[2]Customer Detail'!$A$2:$H$501,4,FALSE)</f>
        <v>Female</v>
      </c>
      <c r="N213" s="8">
        <f>VLOOKUP(C213,'[2]Customer Detail'!$A$2:$H$501,3,FALSE)</f>
        <v>55</v>
      </c>
      <c r="O213" s="8" t="str">
        <f>VLOOKUP(C213,'[2]Customer Detail'!$A$2:$H$501,5,FALSE)</f>
        <v>North Kathryn</v>
      </c>
      <c r="P213" s="8" t="str">
        <f>VLOOKUP(C213,'[2]Customer Detail'!$A$1:$H$501,8,FALSE)</f>
        <v>Platinum</v>
      </c>
      <c r="Q213" s="8" t="str">
        <f>VLOOKUP(G213,[2]Store_Dim!$A$1:$E$21,4,FALSE)</f>
        <v>Thompsonborough</v>
      </c>
      <c r="R213" s="8" t="str">
        <f>VLOOKUP(G213,[2]Store_Dim!$A$2:$E$21,3,FALSE)</f>
        <v>West</v>
      </c>
    </row>
    <row r="214" spans="1:18" x14ac:dyDescent="0.3">
      <c r="A214" s="7" t="s">
        <v>2038</v>
      </c>
      <c r="B214" s="48">
        <v>45942</v>
      </c>
      <c r="C214" s="8" t="s">
        <v>1368</v>
      </c>
      <c r="D214" s="8" t="s">
        <v>1660</v>
      </c>
      <c r="E214" s="7" t="str">
        <f>VLOOKUP(D214,[2]Product_Dim!$A$2:$G$101,2,FALSE)</f>
        <v>Premium Blanket Throw</v>
      </c>
      <c r="F214" s="9">
        <f>VLOOKUP(D214,[2]Product_Dim!$A$2:$G$101,6,FALSE)</f>
        <v>461.47</v>
      </c>
      <c r="G214" s="8" t="s">
        <v>1813</v>
      </c>
      <c r="H214" s="10">
        <v>4</v>
      </c>
      <c r="I214" s="11">
        <v>119.83</v>
      </c>
      <c r="J214" s="8">
        <v>0.13</v>
      </c>
      <c r="K214" s="8" t="s">
        <v>1824</v>
      </c>
      <c r="L214" s="11">
        <v>417.00839999999999</v>
      </c>
      <c r="M214" s="8" t="str">
        <f>VLOOKUP(C214,'[2]Customer Detail'!$A$2:$H$501,4,FALSE)</f>
        <v>Female</v>
      </c>
      <c r="N214" s="8">
        <f>VLOOKUP(C214,'[2]Customer Detail'!$A$2:$H$501,3,FALSE)</f>
        <v>42</v>
      </c>
      <c r="O214" s="8" t="str">
        <f>VLOOKUP(C214,'[2]Customer Detail'!$A$2:$H$501,5,FALSE)</f>
        <v>North Maryfort</v>
      </c>
      <c r="P214" s="8" t="str">
        <f>VLOOKUP(C214,'[2]Customer Detail'!$A$1:$H$501,8,FALSE)</f>
        <v>Bronze</v>
      </c>
      <c r="Q214" s="8" t="str">
        <f>VLOOKUP(G214,[2]Store_Dim!$A$1:$E$21,4,FALSE)</f>
        <v>Vasquezborough</v>
      </c>
      <c r="R214" s="8" t="str">
        <f>VLOOKUP(G214,[2]Store_Dim!$A$2:$E$21,3,FALSE)</f>
        <v>East</v>
      </c>
    </row>
    <row r="215" spans="1:18" x14ac:dyDescent="0.3">
      <c r="A215" s="7" t="s">
        <v>2039</v>
      </c>
      <c r="B215" s="48">
        <v>45314</v>
      </c>
      <c r="C215" s="8" t="s">
        <v>969</v>
      </c>
      <c r="D215" s="8" t="s">
        <v>1704</v>
      </c>
      <c r="E215" s="7" t="str">
        <f>VLOOKUP(D215,[2]Product_Dim!$A$2:$G$101,2,FALSE)</f>
        <v>Essential Oil Diffuser</v>
      </c>
      <c r="F215" s="9">
        <f>VLOOKUP(D215,[2]Product_Dim!$A$2:$G$101,6,FALSE)</f>
        <v>325.26</v>
      </c>
      <c r="G215" s="8" t="s">
        <v>1761</v>
      </c>
      <c r="H215" s="10">
        <v>1</v>
      </c>
      <c r="I215" s="11">
        <v>575.66</v>
      </c>
      <c r="J215" s="8">
        <v>0.03</v>
      </c>
      <c r="K215" s="8" t="s">
        <v>1826</v>
      </c>
      <c r="L215" s="11">
        <v>558.39019999999994</v>
      </c>
      <c r="M215" s="8" t="str">
        <f>VLOOKUP(C215,'[2]Customer Detail'!$A$2:$H$501,4,FALSE)</f>
        <v>Female</v>
      </c>
      <c r="N215" s="8">
        <f>VLOOKUP(C215,'[2]Customer Detail'!$A$2:$H$501,3,FALSE)</f>
        <v>56</v>
      </c>
      <c r="O215" s="8" t="str">
        <f>VLOOKUP(C215,'[2]Customer Detail'!$A$2:$H$501,5,FALSE)</f>
        <v>West Patriciaview</v>
      </c>
      <c r="P215" s="8" t="str">
        <f>VLOOKUP(C215,'[2]Customer Detail'!$A$1:$H$501,8,FALSE)</f>
        <v>Bronze</v>
      </c>
      <c r="Q215" s="8" t="str">
        <f>VLOOKUP(G215,[2]Store_Dim!$A$1:$E$21,4,FALSE)</f>
        <v>North Nancyview</v>
      </c>
      <c r="R215" s="8" t="str">
        <f>VLOOKUP(G215,[2]Store_Dim!$A$2:$E$21,3,FALSE)</f>
        <v>South</v>
      </c>
    </row>
    <row r="216" spans="1:18" x14ac:dyDescent="0.3">
      <c r="A216" s="7" t="s">
        <v>2040</v>
      </c>
      <c r="B216" s="48">
        <v>45943</v>
      </c>
      <c r="C216" s="8" t="s">
        <v>651</v>
      </c>
      <c r="D216" s="8" t="s">
        <v>1644</v>
      </c>
      <c r="E216" s="7" t="str">
        <f>VLOOKUP(D216,[2]Product_Dim!$A$2:$G$101,2,FALSE)</f>
        <v>Car Dashboard Phone Holder</v>
      </c>
      <c r="F216" s="9">
        <f>VLOOKUP(D216,[2]Product_Dim!$A$2:$G$101,6,FALSE)</f>
        <v>177.98</v>
      </c>
      <c r="G216" s="8" t="s">
        <v>1804</v>
      </c>
      <c r="H216" s="10">
        <v>1</v>
      </c>
      <c r="I216" s="11">
        <v>775.84</v>
      </c>
      <c r="J216" s="8">
        <v>0.26</v>
      </c>
      <c r="K216" s="8" t="s">
        <v>1824</v>
      </c>
      <c r="L216" s="11">
        <v>574.12160000000006</v>
      </c>
      <c r="M216" s="8" t="str">
        <f>VLOOKUP(C216,'[2]Customer Detail'!$A$2:$H$501,4,FALSE)</f>
        <v>Male</v>
      </c>
      <c r="N216" s="8">
        <f>VLOOKUP(C216,'[2]Customer Detail'!$A$2:$H$501,3,FALSE)</f>
        <v>46</v>
      </c>
      <c r="O216" s="8" t="str">
        <f>VLOOKUP(C216,'[2]Customer Detail'!$A$2:$H$501,5,FALSE)</f>
        <v>North Briannamouth</v>
      </c>
      <c r="P216" s="8" t="str">
        <f>VLOOKUP(C216,'[2]Customer Detail'!$A$1:$H$501,8,FALSE)</f>
        <v>Bronze</v>
      </c>
      <c r="Q216" s="8" t="str">
        <f>VLOOKUP(G216,[2]Store_Dim!$A$1:$E$21,4,FALSE)</f>
        <v>New Jimmymouth</v>
      </c>
      <c r="R216" s="8" t="str">
        <f>VLOOKUP(G216,[2]Store_Dim!$A$2:$E$21,3,FALSE)</f>
        <v>West</v>
      </c>
    </row>
    <row r="217" spans="1:18" x14ac:dyDescent="0.3">
      <c r="A217" s="7" t="s">
        <v>2041</v>
      </c>
      <c r="B217" s="48">
        <v>45356</v>
      </c>
      <c r="C217" s="8" t="s">
        <v>1371</v>
      </c>
      <c r="D217" s="8" t="s">
        <v>1576</v>
      </c>
      <c r="E217" s="7" t="str">
        <f>VLOOKUP(D217,[2]Product_Dim!$A$2:$G$101,2,FALSE)</f>
        <v>Decorative Wall Mirror</v>
      </c>
      <c r="F217" s="9">
        <f>VLOOKUP(D217,[2]Product_Dim!$A$2:$G$101,6,FALSE)</f>
        <v>48.01</v>
      </c>
      <c r="G217" s="8" t="s">
        <v>1786</v>
      </c>
      <c r="H217" s="10">
        <v>3</v>
      </c>
      <c r="I217" s="11">
        <v>318.43</v>
      </c>
      <c r="J217" s="8">
        <v>0.05</v>
      </c>
      <c r="K217" s="8" t="s">
        <v>1824</v>
      </c>
      <c r="L217" s="11">
        <v>907.52549999999997</v>
      </c>
      <c r="M217" s="8" t="str">
        <f>VLOOKUP(C217,'[2]Customer Detail'!$A$2:$H$501,4,FALSE)</f>
        <v>Male</v>
      </c>
      <c r="N217" s="8">
        <f>VLOOKUP(C217,'[2]Customer Detail'!$A$2:$H$501,3,FALSE)</f>
        <v>51</v>
      </c>
      <c r="O217" s="8" t="str">
        <f>VLOOKUP(C217,'[2]Customer Detail'!$A$2:$H$501,5,FALSE)</f>
        <v>New Donnabury</v>
      </c>
      <c r="P217" s="8" t="str">
        <f>VLOOKUP(C217,'[2]Customer Detail'!$A$1:$H$501,8,FALSE)</f>
        <v>Silver</v>
      </c>
      <c r="Q217" s="8" t="str">
        <f>VLOOKUP(G217,[2]Store_Dim!$A$1:$E$21,4,FALSE)</f>
        <v>East Johnstad</v>
      </c>
      <c r="R217" s="8" t="str">
        <f>VLOOKUP(G217,[2]Store_Dim!$A$2:$E$21,3,FALSE)</f>
        <v>South</v>
      </c>
    </row>
    <row r="218" spans="1:18" x14ac:dyDescent="0.3">
      <c r="A218" s="7" t="s">
        <v>2042</v>
      </c>
      <c r="B218" s="48">
        <v>45854</v>
      </c>
      <c r="C218" s="8" t="s">
        <v>514</v>
      </c>
      <c r="D218" s="8" t="s">
        <v>1692</v>
      </c>
      <c r="E218" s="7" t="str">
        <f>VLOOKUP(D218,[2]Product_Dim!$A$2:$G$101,2,FALSE)</f>
        <v>Professional Jump Rope</v>
      </c>
      <c r="F218" s="9">
        <f>VLOOKUP(D218,[2]Product_Dim!$A$2:$G$101,6,FALSE)</f>
        <v>477.61</v>
      </c>
      <c r="G218" s="8" t="s">
        <v>1782</v>
      </c>
      <c r="H218" s="10">
        <v>3</v>
      </c>
      <c r="I218" s="11">
        <v>141.6</v>
      </c>
      <c r="J218" s="8">
        <v>0.08</v>
      </c>
      <c r="K218" s="8" t="s">
        <v>1829</v>
      </c>
      <c r="L218" s="11">
        <v>390.81599999999997</v>
      </c>
      <c r="M218" s="8" t="str">
        <f>VLOOKUP(C218,'[2]Customer Detail'!$A$2:$H$501,4,FALSE)</f>
        <v>Male</v>
      </c>
      <c r="N218" s="8">
        <f>VLOOKUP(C218,'[2]Customer Detail'!$A$2:$H$501,3,FALSE)</f>
        <v>31</v>
      </c>
      <c r="O218" s="8" t="str">
        <f>VLOOKUP(C218,'[2]Customer Detail'!$A$2:$H$501,5,FALSE)</f>
        <v>New Leahfurt</v>
      </c>
      <c r="P218" s="8" t="str">
        <f>VLOOKUP(C218,'[2]Customer Detail'!$A$1:$H$501,8,FALSE)</f>
        <v>Bronze</v>
      </c>
      <c r="Q218" s="8" t="str">
        <f>VLOOKUP(G218,[2]Store_Dim!$A$1:$E$21,4,FALSE)</f>
        <v>Thompsonborough</v>
      </c>
      <c r="R218" s="8" t="str">
        <f>VLOOKUP(G218,[2]Store_Dim!$A$2:$E$21,3,FALSE)</f>
        <v>West</v>
      </c>
    </row>
    <row r="219" spans="1:18" x14ac:dyDescent="0.3">
      <c r="A219" s="7" t="s">
        <v>2043</v>
      </c>
      <c r="B219" s="48">
        <v>45219</v>
      </c>
      <c r="C219" s="8" t="s">
        <v>849</v>
      </c>
      <c r="D219" s="8" t="s">
        <v>1578</v>
      </c>
      <c r="E219" s="7" t="str">
        <f>VLOOKUP(D219,[2]Product_Dim!$A$2:$G$101,2,FALSE)</f>
        <v>4K Home Projector</v>
      </c>
      <c r="F219" s="9">
        <f>VLOOKUP(D219,[2]Product_Dim!$A$2:$G$101,6,FALSE)</f>
        <v>465.34</v>
      </c>
      <c r="G219" s="8" t="s">
        <v>1813</v>
      </c>
      <c r="H219" s="10">
        <v>1</v>
      </c>
      <c r="I219" s="11">
        <v>332.82</v>
      </c>
      <c r="J219" s="8">
        <v>0.14000000000000001</v>
      </c>
      <c r="K219" s="8" t="s">
        <v>1826</v>
      </c>
      <c r="L219" s="11">
        <v>286.22519999999997</v>
      </c>
      <c r="M219" s="8" t="str">
        <f>VLOOKUP(C219,'[2]Customer Detail'!$A$2:$H$501,4,FALSE)</f>
        <v>Female</v>
      </c>
      <c r="N219" s="8">
        <f>VLOOKUP(C219,'[2]Customer Detail'!$A$2:$H$501,3,FALSE)</f>
        <v>32</v>
      </c>
      <c r="O219" s="8" t="str">
        <f>VLOOKUP(C219,'[2]Customer Detail'!$A$2:$H$501,5,FALSE)</f>
        <v>South Gina</v>
      </c>
      <c r="P219" s="8" t="str">
        <f>VLOOKUP(C219,'[2]Customer Detail'!$A$1:$H$501,8,FALSE)</f>
        <v>Bronze</v>
      </c>
      <c r="Q219" s="8" t="str">
        <f>VLOOKUP(G219,[2]Store_Dim!$A$1:$E$21,4,FALSE)</f>
        <v>Vasquezborough</v>
      </c>
      <c r="R219" s="8" t="str">
        <f>VLOOKUP(G219,[2]Store_Dim!$A$2:$E$21,3,FALSE)</f>
        <v>East</v>
      </c>
    </row>
    <row r="220" spans="1:18" x14ac:dyDescent="0.3">
      <c r="A220" s="7" t="s">
        <v>2044</v>
      </c>
      <c r="B220" s="48">
        <v>45447</v>
      </c>
      <c r="C220" s="8" t="s">
        <v>788</v>
      </c>
      <c r="D220" s="8" t="s">
        <v>1692</v>
      </c>
      <c r="E220" s="7" t="str">
        <f>VLOOKUP(D220,[2]Product_Dim!$A$2:$G$101,2,FALSE)</f>
        <v>Professional Jump Rope</v>
      </c>
      <c r="F220" s="9">
        <f>VLOOKUP(D220,[2]Product_Dim!$A$2:$G$101,6,FALSE)</f>
        <v>477.61</v>
      </c>
      <c r="G220" s="8" t="s">
        <v>1757</v>
      </c>
      <c r="H220" s="10">
        <v>4</v>
      </c>
      <c r="I220" s="11">
        <v>640.97</v>
      </c>
      <c r="J220" s="8">
        <v>0.11</v>
      </c>
      <c r="K220" s="8" t="s">
        <v>1829</v>
      </c>
      <c r="L220" s="11">
        <v>2281.8532</v>
      </c>
      <c r="M220" s="8" t="str">
        <f>VLOOKUP(C220,'[2]Customer Detail'!$A$2:$H$501,4,FALSE)</f>
        <v>Male</v>
      </c>
      <c r="N220" s="8">
        <f>VLOOKUP(C220,'[2]Customer Detail'!$A$2:$H$501,3,FALSE)</f>
        <v>58</v>
      </c>
      <c r="O220" s="8" t="str">
        <f>VLOOKUP(C220,'[2]Customer Detail'!$A$2:$H$501,5,FALSE)</f>
        <v>South Regina</v>
      </c>
      <c r="P220" s="8" t="str">
        <f>VLOOKUP(C220,'[2]Customer Detail'!$A$1:$H$501,8,FALSE)</f>
        <v>Bronze</v>
      </c>
      <c r="Q220" s="8" t="str">
        <f>VLOOKUP(G220,[2]Store_Dim!$A$1:$E$21,4,FALSE)</f>
        <v>Danielmouth</v>
      </c>
      <c r="R220" s="8" t="str">
        <f>VLOOKUP(G220,[2]Store_Dim!$A$2:$E$21,3,FALSE)</f>
        <v>North</v>
      </c>
    </row>
    <row r="221" spans="1:18" x14ac:dyDescent="0.3">
      <c r="A221" s="7" t="s">
        <v>2045</v>
      </c>
      <c r="B221" s="48">
        <v>45225</v>
      </c>
      <c r="C221" s="8" t="s">
        <v>663</v>
      </c>
      <c r="D221" s="8" t="s">
        <v>1728</v>
      </c>
      <c r="E221" s="7" t="str">
        <f>VLOOKUP(D221,[2]Product_Dim!$A$2:$G$101,2,FALSE)</f>
        <v>Gaming Mouse Pad XL</v>
      </c>
      <c r="F221" s="9">
        <f>VLOOKUP(D221,[2]Product_Dim!$A$2:$G$101,6,FALSE)</f>
        <v>340.14</v>
      </c>
      <c r="G221" s="8" t="s">
        <v>1801</v>
      </c>
      <c r="H221" s="10">
        <v>4</v>
      </c>
      <c r="I221" s="11">
        <v>75.37</v>
      </c>
      <c r="J221" s="8">
        <v>0.02</v>
      </c>
      <c r="K221" s="8" t="s">
        <v>1829</v>
      </c>
      <c r="L221" s="11">
        <v>295.4504</v>
      </c>
      <c r="M221" s="8" t="str">
        <f>VLOOKUP(C221,'[2]Customer Detail'!$A$2:$H$501,4,FALSE)</f>
        <v>Male</v>
      </c>
      <c r="N221" s="8">
        <f>VLOOKUP(C221,'[2]Customer Detail'!$A$2:$H$501,3,FALSE)</f>
        <v>47</v>
      </c>
      <c r="O221" s="8" t="str">
        <f>VLOOKUP(C221,'[2]Customer Detail'!$A$2:$H$501,5,FALSE)</f>
        <v>Johnsonland</v>
      </c>
      <c r="P221" s="8" t="str">
        <f>VLOOKUP(C221,'[2]Customer Detail'!$A$1:$H$501,8,FALSE)</f>
        <v>Platinum</v>
      </c>
      <c r="Q221" s="8" t="str">
        <f>VLOOKUP(G221,[2]Store_Dim!$A$1:$E$21,4,FALSE)</f>
        <v>East Jenniferstad</v>
      </c>
      <c r="R221" s="8" t="str">
        <f>VLOOKUP(G221,[2]Store_Dim!$A$2:$E$21,3,FALSE)</f>
        <v>North</v>
      </c>
    </row>
    <row r="222" spans="1:18" x14ac:dyDescent="0.3">
      <c r="A222" s="7" t="s">
        <v>2046</v>
      </c>
      <c r="B222" s="48">
        <v>45754</v>
      </c>
      <c r="C222" s="8" t="s">
        <v>275</v>
      </c>
      <c r="D222" s="8" t="s">
        <v>1580</v>
      </c>
      <c r="E222" s="7" t="str">
        <f>VLOOKUP(D222,[2]Product_Dim!$A$2:$G$101,2,FALSE)</f>
        <v>Beard Grooming Kit</v>
      </c>
      <c r="F222" s="9">
        <f>VLOOKUP(D222,[2]Product_Dim!$A$2:$G$101,6,FALSE)</f>
        <v>337.42</v>
      </c>
      <c r="G222" s="8" t="s">
        <v>1810</v>
      </c>
      <c r="H222" s="10">
        <v>3</v>
      </c>
      <c r="I222" s="11">
        <v>434.55</v>
      </c>
      <c r="J222" s="8">
        <v>0.08</v>
      </c>
      <c r="K222" s="8" t="s">
        <v>1829</v>
      </c>
      <c r="L222" s="11">
        <v>1199.3580000000002</v>
      </c>
      <c r="M222" s="8" t="str">
        <f>VLOOKUP(C222,'[2]Customer Detail'!$A$2:$H$501,4,FALSE)</f>
        <v>Female</v>
      </c>
      <c r="N222" s="8">
        <f>VLOOKUP(C222,'[2]Customer Detail'!$A$2:$H$501,3,FALSE)</f>
        <v>61</v>
      </c>
      <c r="O222" s="8" t="str">
        <f>VLOOKUP(C222,'[2]Customer Detail'!$A$2:$H$501,5,FALSE)</f>
        <v>Lake Barryfurt</v>
      </c>
      <c r="P222" s="8" t="str">
        <f>VLOOKUP(C222,'[2]Customer Detail'!$A$1:$H$501,8,FALSE)</f>
        <v>Gold</v>
      </c>
      <c r="Q222" s="8" t="str">
        <f>VLOOKUP(G222,[2]Store_Dim!$A$1:$E$21,4,FALSE)</f>
        <v>East Stevechester</v>
      </c>
      <c r="R222" s="8" t="str">
        <f>VLOOKUP(G222,[2]Store_Dim!$A$2:$E$21,3,FALSE)</f>
        <v>East</v>
      </c>
    </row>
    <row r="223" spans="1:18" x14ac:dyDescent="0.3">
      <c r="A223" s="7" t="s">
        <v>2047</v>
      </c>
      <c r="B223" s="48">
        <v>45729</v>
      </c>
      <c r="C223" s="8" t="s">
        <v>353</v>
      </c>
      <c r="D223" s="8" t="s">
        <v>1600</v>
      </c>
      <c r="E223" s="7" t="str">
        <f>VLOOKUP(D223,[2]Product_Dim!$A$2:$G$101,2,FALSE)</f>
        <v>Wireless Bluetooth Speaker</v>
      </c>
      <c r="F223" s="9">
        <f>VLOOKUP(D223,[2]Product_Dim!$A$2:$G$101,6,FALSE)</f>
        <v>322.41000000000003</v>
      </c>
      <c r="G223" s="8" t="s">
        <v>1799</v>
      </c>
      <c r="H223" s="10">
        <v>4</v>
      </c>
      <c r="I223" s="11">
        <v>652.28</v>
      </c>
      <c r="J223" s="8">
        <v>0.15</v>
      </c>
      <c r="K223" s="8" t="s">
        <v>1824</v>
      </c>
      <c r="L223" s="11">
        <v>2217.752</v>
      </c>
      <c r="M223" s="8" t="str">
        <f>VLOOKUP(C223,'[2]Customer Detail'!$A$2:$H$501,4,FALSE)</f>
        <v>Male</v>
      </c>
      <c r="N223" s="8">
        <f>VLOOKUP(C223,'[2]Customer Detail'!$A$2:$H$501,3,FALSE)</f>
        <v>35</v>
      </c>
      <c r="O223" s="8" t="str">
        <f>VLOOKUP(C223,'[2]Customer Detail'!$A$2:$H$501,5,FALSE)</f>
        <v>South Dustin</v>
      </c>
      <c r="P223" s="8" t="str">
        <f>VLOOKUP(C223,'[2]Customer Detail'!$A$1:$H$501,8,FALSE)</f>
        <v>Silver</v>
      </c>
      <c r="Q223" s="8" t="str">
        <f>VLOOKUP(G223,[2]Store_Dim!$A$1:$E$21,4,FALSE)</f>
        <v>Christopherland</v>
      </c>
      <c r="R223" s="8" t="str">
        <f>VLOOKUP(G223,[2]Store_Dim!$A$2:$E$21,3,FALSE)</f>
        <v>South</v>
      </c>
    </row>
    <row r="224" spans="1:18" x14ac:dyDescent="0.3">
      <c r="A224" s="7" t="s">
        <v>2048</v>
      </c>
      <c r="B224" s="48">
        <v>45480</v>
      </c>
      <c r="C224" s="8" t="s">
        <v>857</v>
      </c>
      <c r="D224" s="8" t="s">
        <v>1700</v>
      </c>
      <c r="E224" s="7" t="str">
        <f>VLOOKUP(D224,[2]Product_Dim!$A$2:$G$101,2,FALSE)</f>
        <v>Wireless Mouse</v>
      </c>
      <c r="F224" s="9">
        <f>VLOOKUP(D224,[2]Product_Dim!$A$2:$G$101,6,FALSE)</f>
        <v>392.89</v>
      </c>
      <c r="G224" s="8" t="s">
        <v>1807</v>
      </c>
      <c r="H224" s="10">
        <v>3</v>
      </c>
      <c r="I224" s="11">
        <v>207.8</v>
      </c>
      <c r="J224" s="8">
        <v>0.15</v>
      </c>
      <c r="K224" s="8" t="s">
        <v>1824</v>
      </c>
      <c r="L224" s="11">
        <v>529.8900000000001</v>
      </c>
      <c r="M224" s="8" t="str">
        <f>VLOOKUP(C224,'[2]Customer Detail'!$A$2:$H$501,4,FALSE)</f>
        <v>Female</v>
      </c>
      <c r="N224" s="8">
        <f>VLOOKUP(C224,'[2]Customer Detail'!$A$2:$H$501,3,FALSE)</f>
        <v>45</v>
      </c>
      <c r="O224" s="8" t="str">
        <f>VLOOKUP(C224,'[2]Customer Detail'!$A$2:$H$501,5,FALSE)</f>
        <v>Emilytown</v>
      </c>
      <c r="P224" s="8" t="str">
        <f>VLOOKUP(C224,'[2]Customer Detail'!$A$1:$H$501,8,FALSE)</f>
        <v>Silver</v>
      </c>
      <c r="Q224" s="8" t="str">
        <f>VLOOKUP(G224,[2]Store_Dim!$A$1:$E$21,4,FALSE)</f>
        <v>Bensonhaven</v>
      </c>
      <c r="R224" s="8" t="str">
        <f>VLOOKUP(G224,[2]Store_Dim!$A$2:$E$21,3,FALSE)</f>
        <v>North</v>
      </c>
    </row>
    <row r="225" spans="1:18" x14ac:dyDescent="0.3">
      <c r="A225" s="7" t="s">
        <v>2049</v>
      </c>
      <c r="B225" s="48">
        <v>45361</v>
      </c>
      <c r="C225" s="8" t="s">
        <v>1521</v>
      </c>
      <c r="D225" s="8" t="s">
        <v>1670</v>
      </c>
      <c r="E225" s="7" t="str">
        <f>VLOOKUP(D225,[2]Product_Dim!$A$2:$G$101,2,FALSE)</f>
        <v>Tennis Ball 3-Pack</v>
      </c>
      <c r="F225" s="9">
        <f>VLOOKUP(D225,[2]Product_Dim!$A$2:$G$101,6,FALSE)</f>
        <v>103.45</v>
      </c>
      <c r="G225" s="8" t="s">
        <v>1801</v>
      </c>
      <c r="H225" s="10">
        <v>4</v>
      </c>
      <c r="I225" s="11">
        <v>385.5</v>
      </c>
      <c r="J225" s="8">
        <v>0.03</v>
      </c>
      <c r="K225" s="8" t="s">
        <v>1826</v>
      </c>
      <c r="L225" s="11">
        <v>1495.74</v>
      </c>
      <c r="M225" s="8" t="str">
        <f>VLOOKUP(C225,'[2]Customer Detail'!$A$2:$H$501,4,FALSE)</f>
        <v>Female</v>
      </c>
      <c r="N225" s="8">
        <f>VLOOKUP(C225,'[2]Customer Detail'!$A$2:$H$501,3,FALSE)</f>
        <v>23</v>
      </c>
      <c r="O225" s="8" t="str">
        <f>VLOOKUP(C225,'[2]Customer Detail'!$A$2:$H$501,5,FALSE)</f>
        <v>Bryanmouth</v>
      </c>
      <c r="P225" s="8" t="str">
        <f>VLOOKUP(C225,'[2]Customer Detail'!$A$1:$H$501,8,FALSE)</f>
        <v>Bronze</v>
      </c>
      <c r="Q225" s="8" t="str">
        <f>VLOOKUP(G225,[2]Store_Dim!$A$1:$E$21,4,FALSE)</f>
        <v>East Jenniferstad</v>
      </c>
      <c r="R225" s="8" t="str">
        <f>VLOOKUP(G225,[2]Store_Dim!$A$2:$E$21,3,FALSE)</f>
        <v>North</v>
      </c>
    </row>
    <row r="226" spans="1:18" x14ac:dyDescent="0.3">
      <c r="A226" s="7" t="s">
        <v>2050</v>
      </c>
      <c r="B226" s="48">
        <v>45915</v>
      </c>
      <c r="C226" s="8" t="s">
        <v>344</v>
      </c>
      <c r="D226" s="8" t="s">
        <v>1678</v>
      </c>
      <c r="E226" s="7" t="str">
        <f>VLOOKUP(D226,[2]Product_Dim!$A$2:$G$101,2,FALSE)</f>
        <v>Adjustable Dumbbells 20kg</v>
      </c>
      <c r="F226" s="9">
        <f>VLOOKUP(D226,[2]Product_Dim!$A$2:$G$101,6,FALSE)</f>
        <v>240.63</v>
      </c>
      <c r="G226" s="8" t="s">
        <v>1776</v>
      </c>
      <c r="H226" s="10">
        <v>3</v>
      </c>
      <c r="I226" s="11">
        <v>548.19000000000005</v>
      </c>
      <c r="J226" s="8">
        <v>0.12</v>
      </c>
      <c r="K226" s="8" t="s">
        <v>1824</v>
      </c>
      <c r="L226" s="11">
        <v>1447.2216000000001</v>
      </c>
      <c r="M226" s="8" t="str">
        <f>VLOOKUP(C226,'[2]Customer Detail'!$A$2:$H$501,4,FALSE)</f>
        <v>Female</v>
      </c>
      <c r="N226" s="8">
        <f>VLOOKUP(C226,'[2]Customer Detail'!$A$2:$H$501,3,FALSE)</f>
        <v>30</v>
      </c>
      <c r="O226" s="8" t="str">
        <f>VLOOKUP(C226,'[2]Customer Detail'!$A$2:$H$501,5,FALSE)</f>
        <v>Timothyburgh</v>
      </c>
      <c r="P226" s="8" t="str">
        <f>VLOOKUP(C226,'[2]Customer Detail'!$A$1:$H$501,8,FALSE)</f>
        <v>Platinum</v>
      </c>
      <c r="Q226" s="8" t="str">
        <f>VLOOKUP(G226,[2]Store_Dim!$A$1:$E$21,4,FALSE)</f>
        <v>Port Josephberg</v>
      </c>
      <c r="R226" s="8" t="str">
        <f>VLOOKUP(G226,[2]Store_Dim!$A$2:$E$21,3,FALSE)</f>
        <v>East</v>
      </c>
    </row>
    <row r="227" spans="1:18" x14ac:dyDescent="0.3">
      <c r="A227" s="7" t="s">
        <v>2051</v>
      </c>
      <c r="B227" s="48">
        <v>45607</v>
      </c>
      <c r="C227" s="8" t="s">
        <v>255</v>
      </c>
      <c r="D227" s="8" t="s">
        <v>1694</v>
      </c>
      <c r="E227" s="7" t="str">
        <f>VLOOKUP(D227,[2]Product_Dim!$A$2:$G$101,2,FALSE)</f>
        <v>Shin Guards – Adult</v>
      </c>
      <c r="F227" s="9">
        <f>VLOOKUP(D227,[2]Product_Dim!$A$2:$G$101,6,FALSE)</f>
        <v>107.06</v>
      </c>
      <c r="G227" s="8" t="s">
        <v>1786</v>
      </c>
      <c r="H227" s="10">
        <v>3</v>
      </c>
      <c r="I227" s="11">
        <v>927.6</v>
      </c>
      <c r="J227" s="8">
        <v>0.09</v>
      </c>
      <c r="K227" s="8" t="s">
        <v>1824</v>
      </c>
      <c r="L227" s="11">
        <v>2532.348</v>
      </c>
      <c r="M227" s="8" t="str">
        <f>VLOOKUP(C227,'[2]Customer Detail'!$A$2:$H$501,4,FALSE)</f>
        <v>Female</v>
      </c>
      <c r="N227" s="8">
        <f>VLOOKUP(C227,'[2]Customer Detail'!$A$2:$H$501,3,FALSE)</f>
        <v>24</v>
      </c>
      <c r="O227" s="8" t="str">
        <f>VLOOKUP(C227,'[2]Customer Detail'!$A$2:$H$501,5,FALSE)</f>
        <v>North Cynthiatown</v>
      </c>
      <c r="P227" s="8" t="str">
        <f>VLOOKUP(C227,'[2]Customer Detail'!$A$1:$H$501,8,FALSE)</f>
        <v>Platinum</v>
      </c>
      <c r="Q227" s="8" t="str">
        <f>VLOOKUP(G227,[2]Store_Dim!$A$1:$E$21,4,FALSE)</f>
        <v>East Johnstad</v>
      </c>
      <c r="R227" s="8" t="str">
        <f>VLOOKUP(G227,[2]Store_Dim!$A$2:$E$21,3,FALSE)</f>
        <v>South</v>
      </c>
    </row>
    <row r="228" spans="1:18" x14ac:dyDescent="0.3">
      <c r="A228" s="7" t="s">
        <v>2052</v>
      </c>
      <c r="B228" s="48">
        <v>45666</v>
      </c>
      <c r="C228" s="8" t="s">
        <v>849</v>
      </c>
      <c r="D228" s="8" t="s">
        <v>1670</v>
      </c>
      <c r="E228" s="7" t="str">
        <f>VLOOKUP(D228,[2]Product_Dim!$A$2:$G$101,2,FALSE)</f>
        <v>Tennis Ball 3-Pack</v>
      </c>
      <c r="F228" s="9">
        <f>VLOOKUP(D228,[2]Product_Dim!$A$2:$G$101,6,FALSE)</f>
        <v>103.45</v>
      </c>
      <c r="G228" s="8" t="s">
        <v>1766</v>
      </c>
      <c r="H228" s="10">
        <v>4</v>
      </c>
      <c r="I228" s="11">
        <v>585.04</v>
      </c>
      <c r="J228" s="8">
        <v>0.22</v>
      </c>
      <c r="K228" s="8" t="s">
        <v>1826</v>
      </c>
      <c r="L228" s="11">
        <v>1825.3247999999999</v>
      </c>
      <c r="M228" s="8" t="str">
        <f>VLOOKUP(C228,'[2]Customer Detail'!$A$2:$H$501,4,FALSE)</f>
        <v>Female</v>
      </c>
      <c r="N228" s="8">
        <f>VLOOKUP(C228,'[2]Customer Detail'!$A$2:$H$501,3,FALSE)</f>
        <v>32</v>
      </c>
      <c r="O228" s="8" t="str">
        <f>VLOOKUP(C228,'[2]Customer Detail'!$A$2:$H$501,5,FALSE)</f>
        <v>South Gina</v>
      </c>
      <c r="P228" s="8" t="str">
        <f>VLOOKUP(C228,'[2]Customer Detail'!$A$1:$H$501,8,FALSE)</f>
        <v>Bronze</v>
      </c>
      <c r="Q228" s="8" t="str">
        <f>VLOOKUP(G228,[2]Store_Dim!$A$1:$E$21,4,FALSE)</f>
        <v>Hoodberg</v>
      </c>
      <c r="R228" s="8" t="str">
        <f>VLOOKUP(G228,[2]Store_Dim!$A$2:$E$21,3,FALSE)</f>
        <v>North</v>
      </c>
    </row>
    <row r="229" spans="1:18" x14ac:dyDescent="0.3">
      <c r="A229" s="7" t="s">
        <v>2053</v>
      </c>
      <c r="B229" s="48">
        <v>45406</v>
      </c>
      <c r="C229" s="8" t="s">
        <v>1533</v>
      </c>
      <c r="D229" s="8" t="s">
        <v>1626</v>
      </c>
      <c r="E229" s="7" t="str">
        <f>VLOOKUP(D229,[2]Product_Dim!$A$2:$G$101,2,FALSE)</f>
        <v>Portable Power Bank</v>
      </c>
      <c r="F229" s="9">
        <f>VLOOKUP(D229,[2]Product_Dim!$A$2:$G$101,6,FALSE)</f>
        <v>326.06</v>
      </c>
      <c r="G229" s="8" t="s">
        <v>1761</v>
      </c>
      <c r="H229" s="10">
        <v>2</v>
      </c>
      <c r="I229" s="11">
        <v>999.89</v>
      </c>
      <c r="J229" s="8">
        <v>0.09</v>
      </c>
      <c r="K229" s="8" t="s">
        <v>1824</v>
      </c>
      <c r="L229" s="11">
        <v>1819.7998</v>
      </c>
      <c r="M229" s="8" t="str">
        <f>VLOOKUP(C229,'[2]Customer Detail'!$A$2:$H$501,4,FALSE)</f>
        <v>Female</v>
      </c>
      <c r="N229" s="8">
        <f>VLOOKUP(C229,'[2]Customer Detail'!$A$2:$H$501,3,FALSE)</f>
        <v>27</v>
      </c>
      <c r="O229" s="8" t="str">
        <f>VLOOKUP(C229,'[2]Customer Detail'!$A$2:$H$501,5,FALSE)</f>
        <v>East Valerieview</v>
      </c>
      <c r="P229" s="8" t="str">
        <f>VLOOKUP(C229,'[2]Customer Detail'!$A$1:$H$501,8,FALSE)</f>
        <v>Platinum</v>
      </c>
      <c r="Q229" s="8" t="str">
        <f>VLOOKUP(G229,[2]Store_Dim!$A$1:$E$21,4,FALSE)</f>
        <v>North Nancyview</v>
      </c>
      <c r="R229" s="8" t="str">
        <f>VLOOKUP(G229,[2]Store_Dim!$A$2:$E$21,3,FALSE)</f>
        <v>South</v>
      </c>
    </row>
    <row r="230" spans="1:18" x14ac:dyDescent="0.3">
      <c r="A230" s="7" t="s">
        <v>2054</v>
      </c>
      <c r="B230" s="48">
        <v>45284</v>
      </c>
      <c r="C230" s="8" t="s">
        <v>378</v>
      </c>
      <c r="D230" s="8" t="s">
        <v>1698</v>
      </c>
      <c r="E230" s="7" t="str">
        <f>VLOOKUP(D230,[2]Product_Dim!$A$2:$G$101,2,FALSE)</f>
        <v>Women's Ankle Boots</v>
      </c>
      <c r="F230" s="9">
        <f>VLOOKUP(D230,[2]Product_Dim!$A$2:$G$101,6,FALSE)</f>
        <v>158.13999999999999</v>
      </c>
      <c r="G230" s="8" t="s">
        <v>1766</v>
      </c>
      <c r="H230" s="10">
        <v>2</v>
      </c>
      <c r="I230" s="11">
        <v>848.98</v>
      </c>
      <c r="J230" s="8">
        <v>0.04</v>
      </c>
      <c r="K230" s="8" t="s">
        <v>1826</v>
      </c>
      <c r="L230" s="11">
        <v>1630.0416</v>
      </c>
      <c r="M230" s="8" t="str">
        <f>VLOOKUP(C230,'[2]Customer Detail'!$A$2:$H$501,4,FALSE)</f>
        <v>Female</v>
      </c>
      <c r="N230" s="8">
        <f>VLOOKUP(C230,'[2]Customer Detail'!$A$2:$H$501,3,FALSE)</f>
        <v>62</v>
      </c>
      <c r="O230" s="8" t="str">
        <f>VLOOKUP(C230,'[2]Customer Detail'!$A$2:$H$501,5,FALSE)</f>
        <v>North Justin</v>
      </c>
      <c r="P230" s="8" t="str">
        <f>VLOOKUP(C230,'[2]Customer Detail'!$A$1:$H$501,8,FALSE)</f>
        <v>Platinum</v>
      </c>
      <c r="Q230" s="8" t="str">
        <f>VLOOKUP(G230,[2]Store_Dim!$A$1:$E$21,4,FALSE)</f>
        <v>Hoodberg</v>
      </c>
      <c r="R230" s="8" t="str">
        <f>VLOOKUP(G230,[2]Store_Dim!$A$2:$E$21,3,FALSE)</f>
        <v>North</v>
      </c>
    </row>
    <row r="231" spans="1:18" x14ac:dyDescent="0.3">
      <c r="A231" s="7" t="s">
        <v>2055</v>
      </c>
      <c r="B231" s="48">
        <v>45348</v>
      </c>
      <c r="C231" s="8" t="s">
        <v>481</v>
      </c>
      <c r="D231" s="8" t="s">
        <v>1668</v>
      </c>
      <c r="E231" s="7" t="str">
        <f>VLOOKUP(D231,[2]Product_Dim!$A$2:$G$101,2,FALSE)</f>
        <v>Luxury Perfume Spray</v>
      </c>
      <c r="F231" s="9">
        <f>VLOOKUP(D231,[2]Product_Dim!$A$2:$G$101,6,FALSE)</f>
        <v>482.75</v>
      </c>
      <c r="G231" s="8" t="s">
        <v>1799</v>
      </c>
      <c r="H231" s="10">
        <v>3</v>
      </c>
      <c r="I231" s="11">
        <v>769.56</v>
      </c>
      <c r="J231" s="8">
        <v>0.08</v>
      </c>
      <c r="K231" s="8" t="s">
        <v>1824</v>
      </c>
      <c r="L231" s="11">
        <v>2123.9856</v>
      </c>
      <c r="M231" s="8" t="str">
        <f>VLOOKUP(C231,'[2]Customer Detail'!$A$2:$H$501,4,FALSE)</f>
        <v>Male</v>
      </c>
      <c r="N231" s="8">
        <f>VLOOKUP(C231,'[2]Customer Detail'!$A$2:$H$501,3,FALSE)</f>
        <v>37</v>
      </c>
      <c r="O231" s="8" t="str">
        <f>VLOOKUP(C231,'[2]Customer Detail'!$A$2:$H$501,5,FALSE)</f>
        <v>West Brandon</v>
      </c>
      <c r="P231" s="8" t="str">
        <f>VLOOKUP(C231,'[2]Customer Detail'!$A$1:$H$501,8,FALSE)</f>
        <v>Bronze</v>
      </c>
      <c r="Q231" s="8" t="str">
        <f>VLOOKUP(G231,[2]Store_Dim!$A$1:$E$21,4,FALSE)</f>
        <v>Christopherland</v>
      </c>
      <c r="R231" s="8" t="str">
        <f>VLOOKUP(G231,[2]Store_Dim!$A$2:$E$21,3,FALSE)</f>
        <v>South</v>
      </c>
    </row>
    <row r="232" spans="1:18" x14ac:dyDescent="0.3">
      <c r="A232" s="7" t="s">
        <v>2056</v>
      </c>
      <c r="B232" s="48">
        <v>45676</v>
      </c>
      <c r="C232" s="8" t="s">
        <v>188</v>
      </c>
      <c r="D232" s="8" t="s">
        <v>1644</v>
      </c>
      <c r="E232" s="7" t="str">
        <f>VLOOKUP(D232,[2]Product_Dim!$A$2:$G$101,2,FALSE)</f>
        <v>Car Dashboard Phone Holder</v>
      </c>
      <c r="F232" s="9">
        <f>VLOOKUP(D232,[2]Product_Dim!$A$2:$G$101,6,FALSE)</f>
        <v>177.98</v>
      </c>
      <c r="G232" s="8" t="s">
        <v>1797</v>
      </c>
      <c r="H232" s="10">
        <v>3</v>
      </c>
      <c r="I232" s="11">
        <v>449.88</v>
      </c>
      <c r="J232" s="8">
        <v>0.1</v>
      </c>
      <c r="K232" s="8" t="s">
        <v>1826</v>
      </c>
      <c r="L232" s="11">
        <v>1214.6759999999999</v>
      </c>
      <c r="M232" s="8" t="str">
        <f>VLOOKUP(C232,'[2]Customer Detail'!$A$2:$H$501,4,FALSE)</f>
        <v>Female</v>
      </c>
      <c r="N232" s="8">
        <f>VLOOKUP(C232,'[2]Customer Detail'!$A$2:$H$501,3,FALSE)</f>
        <v>45</v>
      </c>
      <c r="O232" s="8" t="str">
        <f>VLOOKUP(C232,'[2]Customer Detail'!$A$2:$H$501,5,FALSE)</f>
        <v>New Amy</v>
      </c>
      <c r="P232" s="8" t="str">
        <f>VLOOKUP(C232,'[2]Customer Detail'!$A$1:$H$501,8,FALSE)</f>
        <v>Gold</v>
      </c>
      <c r="Q232" s="8" t="str">
        <f>VLOOKUP(G232,[2]Store_Dim!$A$1:$E$21,4,FALSE)</f>
        <v>Johnsonville</v>
      </c>
      <c r="R232" s="8" t="str">
        <f>VLOOKUP(G232,[2]Store_Dim!$A$2:$E$21,3,FALSE)</f>
        <v>East</v>
      </c>
    </row>
    <row r="233" spans="1:18" x14ac:dyDescent="0.3">
      <c r="A233" s="7" t="s">
        <v>2057</v>
      </c>
      <c r="B233" s="48">
        <v>45863</v>
      </c>
      <c r="C233" s="8" t="s">
        <v>875</v>
      </c>
      <c r="D233" s="8" t="s">
        <v>1686</v>
      </c>
      <c r="E233" s="7" t="str">
        <f>VLOOKUP(D233,[2]Product_Dim!$A$2:$G$101,2,FALSE)</f>
        <v>Men's Sports Shorts</v>
      </c>
      <c r="F233" s="9">
        <f>VLOOKUP(D233,[2]Product_Dim!$A$2:$G$101,6,FALSE)</f>
        <v>218.22</v>
      </c>
      <c r="G233" s="8" t="s">
        <v>1794</v>
      </c>
      <c r="H233" s="10">
        <v>4</v>
      </c>
      <c r="I233" s="11">
        <v>383.74</v>
      </c>
      <c r="J233" s="8">
        <v>0.01</v>
      </c>
      <c r="K233" s="8" t="s">
        <v>1824</v>
      </c>
      <c r="L233" s="11">
        <v>1519.6104</v>
      </c>
      <c r="M233" s="8" t="str">
        <f>VLOOKUP(C233,'[2]Customer Detail'!$A$2:$H$501,4,FALSE)</f>
        <v>Male</v>
      </c>
      <c r="N233" s="8">
        <f>VLOOKUP(C233,'[2]Customer Detail'!$A$2:$H$501,3,FALSE)</f>
        <v>22</v>
      </c>
      <c r="O233" s="8" t="str">
        <f>VLOOKUP(C233,'[2]Customer Detail'!$A$2:$H$501,5,FALSE)</f>
        <v>North Austinport</v>
      </c>
      <c r="P233" s="8" t="str">
        <f>VLOOKUP(C233,'[2]Customer Detail'!$A$1:$H$501,8,FALSE)</f>
        <v>Gold</v>
      </c>
      <c r="Q233" s="8" t="str">
        <f>VLOOKUP(G233,[2]Store_Dim!$A$1:$E$21,4,FALSE)</f>
        <v>Sabrinatown</v>
      </c>
      <c r="R233" s="8" t="str">
        <f>VLOOKUP(G233,[2]Store_Dim!$A$2:$E$21,3,FALSE)</f>
        <v>North</v>
      </c>
    </row>
    <row r="234" spans="1:18" x14ac:dyDescent="0.3">
      <c r="A234" s="7" t="s">
        <v>2058</v>
      </c>
      <c r="B234" s="48">
        <v>45409</v>
      </c>
      <c r="C234" s="8" t="s">
        <v>499</v>
      </c>
      <c r="D234" s="8" t="s">
        <v>1664</v>
      </c>
      <c r="E234" s="7" t="str">
        <f>VLOOKUP(D234,[2]Product_Dim!$A$2:$G$101,2,FALSE)</f>
        <v>Womens Cotton Scarf</v>
      </c>
      <c r="F234" s="9">
        <f>VLOOKUP(D234,[2]Product_Dim!$A$2:$G$101,6,FALSE)</f>
        <v>113.83</v>
      </c>
      <c r="G234" s="8" t="s">
        <v>1789</v>
      </c>
      <c r="H234" s="10">
        <v>4</v>
      </c>
      <c r="I234" s="11">
        <v>794.97</v>
      </c>
      <c r="J234" s="8">
        <v>0.24</v>
      </c>
      <c r="K234" s="8" t="s">
        <v>1826</v>
      </c>
      <c r="L234" s="11">
        <v>2416.7088000000003</v>
      </c>
      <c r="M234" s="8" t="str">
        <f>VLOOKUP(C234,'[2]Customer Detail'!$A$2:$H$501,4,FALSE)</f>
        <v>Female</v>
      </c>
      <c r="N234" s="8">
        <f>VLOOKUP(C234,'[2]Customer Detail'!$A$2:$H$501,3,FALSE)</f>
        <v>42</v>
      </c>
      <c r="O234" s="8" t="str">
        <f>VLOOKUP(C234,'[2]Customer Detail'!$A$2:$H$501,5,FALSE)</f>
        <v>New Brian</v>
      </c>
      <c r="P234" s="8" t="str">
        <f>VLOOKUP(C234,'[2]Customer Detail'!$A$1:$H$501,8,FALSE)</f>
        <v>Bronze</v>
      </c>
      <c r="Q234" s="8" t="str">
        <f>VLOOKUP(G234,[2]Store_Dim!$A$1:$E$21,4,FALSE)</f>
        <v>East Davidville</v>
      </c>
      <c r="R234" s="8" t="str">
        <f>VLOOKUP(G234,[2]Store_Dim!$A$2:$E$21,3,FALSE)</f>
        <v>East</v>
      </c>
    </row>
    <row r="235" spans="1:18" x14ac:dyDescent="0.3">
      <c r="A235" s="7" t="s">
        <v>2059</v>
      </c>
      <c r="B235" s="48">
        <v>45880</v>
      </c>
      <c r="C235" s="8" t="s">
        <v>52</v>
      </c>
      <c r="D235" s="8" t="s">
        <v>1706</v>
      </c>
      <c r="E235" s="7" t="str">
        <f>VLOOKUP(D235,[2]Product_Dim!$A$2:$G$101,2,FALSE)</f>
        <v>Decorative Lamp Shade</v>
      </c>
      <c r="F235" s="9">
        <f>VLOOKUP(D235,[2]Product_Dim!$A$2:$G$101,6,FALSE)</f>
        <v>228.53</v>
      </c>
      <c r="G235" s="8" t="s">
        <v>1773</v>
      </c>
      <c r="H235" s="10">
        <v>1</v>
      </c>
      <c r="I235" s="11">
        <v>989.63</v>
      </c>
      <c r="J235" s="8">
        <v>0.05</v>
      </c>
      <c r="K235" s="8" t="s">
        <v>1826</v>
      </c>
      <c r="L235" s="11">
        <v>940.14850000000001</v>
      </c>
      <c r="M235" s="8" t="str">
        <f>VLOOKUP(C235,'[2]Customer Detail'!$A$2:$H$501,4,FALSE)</f>
        <v>Male</v>
      </c>
      <c r="N235" s="8">
        <f>VLOOKUP(C235,'[2]Customer Detail'!$A$2:$H$501,3,FALSE)</f>
        <v>53</v>
      </c>
      <c r="O235" s="8" t="str">
        <f>VLOOKUP(C235,'[2]Customer Detail'!$A$2:$H$501,5,FALSE)</f>
        <v>Port Michaelburgh</v>
      </c>
      <c r="P235" s="8" t="str">
        <f>VLOOKUP(C235,'[2]Customer Detail'!$A$1:$H$501,8,FALSE)</f>
        <v>Bronze</v>
      </c>
      <c r="Q235" s="8" t="str">
        <f>VLOOKUP(G235,[2]Store_Dim!$A$1:$E$21,4,FALSE)</f>
        <v>New Michaelchester</v>
      </c>
      <c r="R235" s="8" t="str">
        <f>VLOOKUP(G235,[2]Store_Dim!$A$2:$E$21,3,FALSE)</f>
        <v>North</v>
      </c>
    </row>
    <row r="236" spans="1:18" x14ac:dyDescent="0.3">
      <c r="A236" s="7" t="s">
        <v>2060</v>
      </c>
      <c r="B236" s="48">
        <v>45731</v>
      </c>
      <c r="C236" s="8" t="s">
        <v>1053</v>
      </c>
      <c r="D236" s="8" t="s">
        <v>1656</v>
      </c>
      <c r="E236" s="7" t="str">
        <f>VLOOKUP(D236,[2]Product_Dim!$A$2:$G$101,2,FALSE)</f>
        <v>Sports Stopwatch Pro</v>
      </c>
      <c r="F236" s="9">
        <f>VLOOKUP(D236,[2]Product_Dim!$A$2:$G$101,6,FALSE)</f>
        <v>434.84</v>
      </c>
      <c r="G236" s="8" t="s">
        <v>1752</v>
      </c>
      <c r="H236" s="10">
        <v>1</v>
      </c>
      <c r="I236" s="11">
        <v>447.16</v>
      </c>
      <c r="J236" s="8">
        <v>0.22</v>
      </c>
      <c r="K236" s="8" t="s">
        <v>1829</v>
      </c>
      <c r="L236" s="11">
        <v>348.78480000000002</v>
      </c>
      <c r="M236" s="8" t="str">
        <f>VLOOKUP(C236,'[2]Customer Detail'!$A$2:$H$501,4,FALSE)</f>
        <v>Male</v>
      </c>
      <c r="N236" s="8">
        <f>VLOOKUP(C236,'[2]Customer Detail'!$A$2:$H$501,3,FALSE)</f>
        <v>37</v>
      </c>
      <c r="O236" s="8" t="str">
        <f>VLOOKUP(C236,'[2]Customer Detail'!$A$2:$H$501,5,FALSE)</f>
        <v>West Brendamouth</v>
      </c>
      <c r="P236" s="8" t="str">
        <f>VLOOKUP(C236,'[2]Customer Detail'!$A$1:$H$501,8,FALSE)</f>
        <v>Platinum</v>
      </c>
      <c r="Q236" s="8" t="str">
        <f>VLOOKUP(G236,[2]Store_Dim!$A$1:$E$21,4,FALSE)</f>
        <v>Washingtonfurt</v>
      </c>
      <c r="R236" s="8" t="str">
        <f>VLOOKUP(G236,[2]Store_Dim!$A$2:$E$21,3,FALSE)</f>
        <v>East</v>
      </c>
    </row>
    <row r="237" spans="1:18" x14ac:dyDescent="0.3">
      <c r="A237" s="7" t="s">
        <v>2061</v>
      </c>
      <c r="B237" s="48">
        <v>45671</v>
      </c>
      <c r="C237" s="8" t="s">
        <v>44</v>
      </c>
      <c r="D237" s="8" t="s">
        <v>1736</v>
      </c>
      <c r="E237" s="7" t="str">
        <f>VLOOKUP(D237,[2]Product_Dim!$A$2:$G$101,2,FALSE)</f>
        <v>Vitamin E Body Lotion</v>
      </c>
      <c r="F237" s="9">
        <f>VLOOKUP(D237,[2]Product_Dim!$A$2:$G$101,6,FALSE)</f>
        <v>358.47</v>
      </c>
      <c r="G237" s="8" t="s">
        <v>1776</v>
      </c>
      <c r="H237" s="10">
        <v>1</v>
      </c>
      <c r="I237" s="11">
        <v>946.9</v>
      </c>
      <c r="J237" s="8">
        <v>0.28999999999999998</v>
      </c>
      <c r="K237" s="8" t="s">
        <v>1829</v>
      </c>
      <c r="L237" s="11">
        <v>672.29899999999998</v>
      </c>
      <c r="M237" s="8" t="str">
        <f>VLOOKUP(C237,'[2]Customer Detail'!$A$2:$H$501,4,FALSE)</f>
        <v>Female</v>
      </c>
      <c r="N237" s="8">
        <f>VLOOKUP(C237,'[2]Customer Detail'!$A$2:$H$501,3,FALSE)</f>
        <v>53</v>
      </c>
      <c r="O237" s="8" t="str">
        <f>VLOOKUP(C237,'[2]Customer Detail'!$A$2:$H$501,5,FALSE)</f>
        <v>Maynardton</v>
      </c>
      <c r="P237" s="8" t="str">
        <f>VLOOKUP(C237,'[2]Customer Detail'!$A$1:$H$501,8,FALSE)</f>
        <v>Gold</v>
      </c>
      <c r="Q237" s="8" t="str">
        <f>VLOOKUP(G237,[2]Store_Dim!$A$1:$E$21,4,FALSE)</f>
        <v>Port Josephberg</v>
      </c>
      <c r="R237" s="8" t="str">
        <f>VLOOKUP(G237,[2]Store_Dim!$A$2:$E$21,3,FALSE)</f>
        <v>East</v>
      </c>
    </row>
    <row r="238" spans="1:18" x14ac:dyDescent="0.3">
      <c r="A238" s="7" t="s">
        <v>2062</v>
      </c>
      <c r="B238" s="48">
        <v>45809</v>
      </c>
      <c r="C238" s="8" t="s">
        <v>562</v>
      </c>
      <c r="D238" s="8" t="s">
        <v>1582</v>
      </c>
      <c r="E238" s="7" t="str">
        <f>VLOOKUP(D238,[2]Product_Dim!$A$2:$G$101,2,FALSE)</f>
        <v>Soccer Training Cone Set</v>
      </c>
      <c r="F238" s="9">
        <f>VLOOKUP(D238,[2]Product_Dim!$A$2:$G$101,6,FALSE)</f>
        <v>144.53</v>
      </c>
      <c r="G238" s="8" t="s">
        <v>1752</v>
      </c>
      <c r="H238" s="10">
        <v>4</v>
      </c>
      <c r="I238" s="11">
        <v>469.68</v>
      </c>
      <c r="J238" s="8">
        <v>0.19</v>
      </c>
      <c r="K238" s="8" t="s">
        <v>1824</v>
      </c>
      <c r="L238" s="11">
        <v>1521.7632000000001</v>
      </c>
      <c r="M238" s="8" t="str">
        <f>VLOOKUP(C238,'[2]Customer Detail'!$A$2:$H$501,4,FALSE)</f>
        <v>Male</v>
      </c>
      <c r="N238" s="8">
        <f>VLOOKUP(C238,'[2]Customer Detail'!$A$2:$H$501,3,FALSE)</f>
        <v>64</v>
      </c>
      <c r="O238" s="8" t="str">
        <f>VLOOKUP(C238,'[2]Customer Detail'!$A$2:$H$501,5,FALSE)</f>
        <v>Josephmouth</v>
      </c>
      <c r="P238" s="8" t="str">
        <f>VLOOKUP(C238,'[2]Customer Detail'!$A$1:$H$501,8,FALSE)</f>
        <v>Bronze</v>
      </c>
      <c r="Q238" s="8" t="str">
        <f>VLOOKUP(G238,[2]Store_Dim!$A$1:$E$21,4,FALSE)</f>
        <v>Washingtonfurt</v>
      </c>
      <c r="R238" s="8" t="str">
        <f>VLOOKUP(G238,[2]Store_Dim!$A$2:$E$21,3,FALSE)</f>
        <v>East</v>
      </c>
    </row>
    <row r="239" spans="1:18" x14ac:dyDescent="0.3">
      <c r="A239" s="7" t="s">
        <v>2063</v>
      </c>
      <c r="B239" s="48">
        <v>45559</v>
      </c>
      <c r="C239" s="8" t="s">
        <v>1518</v>
      </c>
      <c r="D239" s="8" t="s">
        <v>1604</v>
      </c>
      <c r="E239" s="7" t="str">
        <f>VLOOKUP(D239,[2]Product_Dim!$A$2:$G$101,2,FALSE)</f>
        <v>Sports Stopwatch Timer</v>
      </c>
      <c r="F239" s="9">
        <f>VLOOKUP(D239,[2]Product_Dim!$A$2:$G$101,6,FALSE)</f>
        <v>38.76</v>
      </c>
      <c r="G239" s="8" t="s">
        <v>1807</v>
      </c>
      <c r="H239" s="10">
        <v>4</v>
      </c>
      <c r="I239" s="11">
        <v>320.64</v>
      </c>
      <c r="J239" s="8">
        <v>0.2</v>
      </c>
      <c r="K239" s="8" t="s">
        <v>1829</v>
      </c>
      <c r="L239" s="11">
        <v>1026.048</v>
      </c>
      <c r="M239" s="8" t="str">
        <f>VLOOKUP(C239,'[2]Customer Detail'!$A$2:$H$501,4,FALSE)</f>
        <v>Male</v>
      </c>
      <c r="N239" s="8">
        <f>VLOOKUP(C239,'[2]Customer Detail'!$A$2:$H$501,3,FALSE)</f>
        <v>21</v>
      </c>
      <c r="O239" s="8" t="str">
        <f>VLOOKUP(C239,'[2]Customer Detail'!$A$2:$H$501,5,FALSE)</f>
        <v>Port Cheryl</v>
      </c>
      <c r="P239" s="8" t="str">
        <f>VLOOKUP(C239,'[2]Customer Detail'!$A$1:$H$501,8,FALSE)</f>
        <v>Gold</v>
      </c>
      <c r="Q239" s="8" t="str">
        <f>VLOOKUP(G239,[2]Store_Dim!$A$1:$E$21,4,FALSE)</f>
        <v>Bensonhaven</v>
      </c>
      <c r="R239" s="8" t="str">
        <f>VLOOKUP(G239,[2]Store_Dim!$A$2:$E$21,3,FALSE)</f>
        <v>North</v>
      </c>
    </row>
    <row r="240" spans="1:18" x14ac:dyDescent="0.3">
      <c r="A240" s="7" t="s">
        <v>2064</v>
      </c>
      <c r="B240" s="48">
        <v>45253</v>
      </c>
      <c r="C240" s="8" t="s">
        <v>461</v>
      </c>
      <c r="D240" s="8" t="s">
        <v>1578</v>
      </c>
      <c r="E240" s="7" t="str">
        <f>VLOOKUP(D240,[2]Product_Dim!$A$2:$G$101,2,FALSE)</f>
        <v>4K Home Projector</v>
      </c>
      <c r="F240" s="9">
        <f>VLOOKUP(D240,[2]Product_Dim!$A$2:$G$101,6,FALSE)</f>
        <v>465.34</v>
      </c>
      <c r="G240" s="8" t="s">
        <v>1773</v>
      </c>
      <c r="H240" s="10">
        <v>1</v>
      </c>
      <c r="I240" s="11">
        <v>594.44000000000005</v>
      </c>
      <c r="J240" s="8">
        <v>0.21</v>
      </c>
      <c r="K240" s="8" t="s">
        <v>1824</v>
      </c>
      <c r="L240" s="11">
        <v>469.60760000000005</v>
      </c>
      <c r="M240" s="8" t="str">
        <f>VLOOKUP(C240,'[2]Customer Detail'!$A$2:$H$501,4,FALSE)</f>
        <v>Female</v>
      </c>
      <c r="N240" s="8">
        <f>VLOOKUP(C240,'[2]Customer Detail'!$A$2:$H$501,3,FALSE)</f>
        <v>33</v>
      </c>
      <c r="O240" s="8" t="str">
        <f>VLOOKUP(C240,'[2]Customer Detail'!$A$2:$H$501,5,FALSE)</f>
        <v>Gonzalezbury</v>
      </c>
      <c r="P240" s="8" t="str">
        <f>VLOOKUP(C240,'[2]Customer Detail'!$A$1:$H$501,8,FALSE)</f>
        <v>Platinum</v>
      </c>
      <c r="Q240" s="8" t="str">
        <f>VLOOKUP(G240,[2]Store_Dim!$A$1:$E$21,4,FALSE)</f>
        <v>New Michaelchester</v>
      </c>
      <c r="R240" s="8" t="str">
        <f>VLOOKUP(G240,[2]Store_Dim!$A$2:$E$21,3,FALSE)</f>
        <v>North</v>
      </c>
    </row>
    <row r="241" spans="1:18" x14ac:dyDescent="0.3">
      <c r="A241" s="7" t="s">
        <v>2065</v>
      </c>
      <c r="B241" s="48">
        <v>45861</v>
      </c>
      <c r="C241" s="8" t="s">
        <v>702</v>
      </c>
      <c r="D241" s="8" t="s">
        <v>1720</v>
      </c>
      <c r="E241" s="7" t="str">
        <f>VLOOKUP(D241,[2]Product_Dim!$A$2:$G$101,2,FALSE)</f>
        <v>Kitchen Cutting Board</v>
      </c>
      <c r="F241" s="9">
        <f>VLOOKUP(D241,[2]Product_Dim!$A$2:$G$101,6,FALSE)</f>
        <v>176.07</v>
      </c>
      <c r="G241" s="8" t="s">
        <v>1782</v>
      </c>
      <c r="H241" s="10">
        <v>3</v>
      </c>
      <c r="I241" s="11">
        <v>91.7</v>
      </c>
      <c r="J241" s="8">
        <v>0.08</v>
      </c>
      <c r="K241" s="8" t="s">
        <v>1829</v>
      </c>
      <c r="L241" s="11">
        <v>253.09200000000001</v>
      </c>
      <c r="M241" s="8" t="str">
        <f>VLOOKUP(C241,'[2]Customer Detail'!$A$2:$H$501,4,FALSE)</f>
        <v>Male</v>
      </c>
      <c r="N241" s="8">
        <f>VLOOKUP(C241,'[2]Customer Detail'!$A$2:$H$501,3,FALSE)</f>
        <v>44</v>
      </c>
      <c r="O241" s="8" t="str">
        <f>VLOOKUP(C241,'[2]Customer Detail'!$A$2:$H$501,5,FALSE)</f>
        <v>Morrismouth</v>
      </c>
      <c r="P241" s="8" t="str">
        <f>VLOOKUP(C241,'[2]Customer Detail'!$A$1:$H$501,8,FALSE)</f>
        <v>Platinum</v>
      </c>
      <c r="Q241" s="8" t="str">
        <f>VLOOKUP(G241,[2]Store_Dim!$A$1:$E$21,4,FALSE)</f>
        <v>Thompsonborough</v>
      </c>
      <c r="R241" s="8" t="str">
        <f>VLOOKUP(G241,[2]Store_Dim!$A$2:$E$21,3,FALSE)</f>
        <v>West</v>
      </c>
    </row>
    <row r="242" spans="1:18" x14ac:dyDescent="0.3">
      <c r="A242" s="7" t="s">
        <v>2066</v>
      </c>
      <c r="B242" s="48">
        <v>45917</v>
      </c>
      <c r="C242" s="8" t="s">
        <v>127</v>
      </c>
      <c r="D242" s="8" t="s">
        <v>1672</v>
      </c>
      <c r="E242" s="7" t="str">
        <f>VLOOKUP(D242,[2]Product_Dim!$A$2:$G$101,2,FALSE)</f>
        <v>Laptop Cooling Pad</v>
      </c>
      <c r="F242" s="9">
        <f>VLOOKUP(D242,[2]Product_Dim!$A$2:$G$101,6,FALSE)</f>
        <v>86.42</v>
      </c>
      <c r="G242" s="8" t="s">
        <v>1794</v>
      </c>
      <c r="H242" s="10">
        <v>3</v>
      </c>
      <c r="I242" s="11">
        <v>741.33</v>
      </c>
      <c r="J242" s="8">
        <v>0.03</v>
      </c>
      <c r="K242" s="8" t="s">
        <v>1824</v>
      </c>
      <c r="L242" s="11">
        <v>2157.2703000000001</v>
      </c>
      <c r="M242" s="8" t="str">
        <f>VLOOKUP(C242,'[2]Customer Detail'!$A$2:$H$501,4,FALSE)</f>
        <v>Male</v>
      </c>
      <c r="N242" s="8">
        <f>VLOOKUP(C242,'[2]Customer Detail'!$A$2:$H$501,3,FALSE)</f>
        <v>41</v>
      </c>
      <c r="O242" s="8" t="str">
        <f>VLOOKUP(C242,'[2]Customer Detail'!$A$2:$H$501,5,FALSE)</f>
        <v>Johnsonville</v>
      </c>
      <c r="P242" s="8" t="str">
        <f>VLOOKUP(C242,'[2]Customer Detail'!$A$1:$H$501,8,FALSE)</f>
        <v>Silver</v>
      </c>
      <c r="Q242" s="8" t="str">
        <f>VLOOKUP(G242,[2]Store_Dim!$A$1:$E$21,4,FALSE)</f>
        <v>Sabrinatown</v>
      </c>
      <c r="R242" s="8" t="str">
        <f>VLOOKUP(G242,[2]Store_Dim!$A$2:$E$21,3,FALSE)</f>
        <v>North</v>
      </c>
    </row>
    <row r="243" spans="1:18" x14ac:dyDescent="0.3">
      <c r="A243" s="7" t="s">
        <v>2067</v>
      </c>
      <c r="B243" s="48">
        <v>45754</v>
      </c>
      <c r="C243" s="8" t="s">
        <v>1466</v>
      </c>
      <c r="D243" s="8" t="s">
        <v>1580</v>
      </c>
      <c r="E243" s="7" t="str">
        <f>VLOOKUP(D243,[2]Product_Dim!$A$2:$G$101,2,FALSE)</f>
        <v>Beard Grooming Kit</v>
      </c>
      <c r="F243" s="9">
        <f>VLOOKUP(D243,[2]Product_Dim!$A$2:$G$101,6,FALSE)</f>
        <v>337.42</v>
      </c>
      <c r="G243" s="8" t="s">
        <v>1813</v>
      </c>
      <c r="H243" s="10">
        <v>1</v>
      </c>
      <c r="I243" s="11">
        <v>922.78</v>
      </c>
      <c r="J243" s="8">
        <v>0.28999999999999998</v>
      </c>
      <c r="K243" s="8" t="s">
        <v>1829</v>
      </c>
      <c r="L243" s="11">
        <v>655.17380000000003</v>
      </c>
      <c r="M243" s="8" t="str">
        <f>VLOOKUP(C243,'[2]Customer Detail'!$A$2:$H$501,4,FALSE)</f>
        <v>Female</v>
      </c>
      <c r="N243" s="8">
        <f>VLOOKUP(C243,'[2]Customer Detail'!$A$2:$H$501,3,FALSE)</f>
        <v>33</v>
      </c>
      <c r="O243" s="8" t="str">
        <f>VLOOKUP(C243,'[2]Customer Detail'!$A$2:$H$501,5,FALSE)</f>
        <v>Anthonymouth</v>
      </c>
      <c r="P243" s="8" t="str">
        <f>VLOOKUP(C243,'[2]Customer Detail'!$A$1:$H$501,8,FALSE)</f>
        <v>Gold</v>
      </c>
      <c r="Q243" s="8" t="str">
        <f>VLOOKUP(G243,[2]Store_Dim!$A$1:$E$21,4,FALSE)</f>
        <v>Vasquezborough</v>
      </c>
      <c r="R243" s="8" t="str">
        <f>VLOOKUP(G243,[2]Store_Dim!$A$2:$E$21,3,FALSE)</f>
        <v>East</v>
      </c>
    </row>
    <row r="244" spans="1:18" x14ac:dyDescent="0.3">
      <c r="A244" s="7" t="s">
        <v>2068</v>
      </c>
      <c r="B244" s="48">
        <v>45312</v>
      </c>
      <c r="C244" s="8" t="s">
        <v>1023</v>
      </c>
      <c r="D244" s="8" t="s">
        <v>1562</v>
      </c>
      <c r="E244" s="7" t="str">
        <f>VLOOKUP(D244,[2]Product_Dim!$A$2:$G$101,2,FALSE)</f>
        <v>Wireless Bluetooth Earbuds</v>
      </c>
      <c r="F244" s="9">
        <f>VLOOKUP(D244,[2]Product_Dim!$A$2:$G$101,6,FALSE)</f>
        <v>439.07</v>
      </c>
      <c r="G244" s="8" t="s">
        <v>1804</v>
      </c>
      <c r="H244" s="10">
        <v>1</v>
      </c>
      <c r="I244" s="11">
        <v>394.35</v>
      </c>
      <c r="J244" s="8">
        <v>0.09</v>
      </c>
      <c r="K244" s="8" t="s">
        <v>1826</v>
      </c>
      <c r="L244" s="11">
        <v>358.85850000000005</v>
      </c>
      <c r="M244" s="8" t="str">
        <f>VLOOKUP(C244,'[2]Customer Detail'!$A$2:$H$501,4,FALSE)</f>
        <v>Male</v>
      </c>
      <c r="N244" s="8">
        <f>VLOOKUP(C244,'[2]Customer Detail'!$A$2:$H$501,3,FALSE)</f>
        <v>60</v>
      </c>
      <c r="O244" s="8" t="str">
        <f>VLOOKUP(C244,'[2]Customer Detail'!$A$2:$H$501,5,FALSE)</f>
        <v>East Matthew</v>
      </c>
      <c r="P244" s="8" t="str">
        <f>VLOOKUP(C244,'[2]Customer Detail'!$A$1:$H$501,8,FALSE)</f>
        <v>Bronze</v>
      </c>
      <c r="Q244" s="8" t="str">
        <f>VLOOKUP(G244,[2]Store_Dim!$A$1:$E$21,4,FALSE)</f>
        <v>New Jimmymouth</v>
      </c>
      <c r="R244" s="8" t="str">
        <f>VLOOKUP(G244,[2]Store_Dim!$A$2:$E$21,3,FALSE)</f>
        <v>West</v>
      </c>
    </row>
    <row r="245" spans="1:18" x14ac:dyDescent="0.3">
      <c r="A245" s="7" t="s">
        <v>2069</v>
      </c>
      <c r="B245" s="48">
        <v>45480</v>
      </c>
      <c r="C245" s="8" t="s">
        <v>1139</v>
      </c>
      <c r="D245" s="8" t="s">
        <v>1678</v>
      </c>
      <c r="E245" s="7" t="str">
        <f>VLOOKUP(D245,[2]Product_Dim!$A$2:$G$101,2,FALSE)</f>
        <v>Adjustable Dumbbells 20kg</v>
      </c>
      <c r="F245" s="9">
        <f>VLOOKUP(D245,[2]Product_Dim!$A$2:$G$101,6,FALSE)</f>
        <v>240.63</v>
      </c>
      <c r="G245" s="8" t="s">
        <v>1792</v>
      </c>
      <c r="H245" s="10">
        <v>2</v>
      </c>
      <c r="I245" s="11">
        <v>703.95</v>
      </c>
      <c r="J245" s="8">
        <v>0.03</v>
      </c>
      <c r="K245" s="8" t="s">
        <v>1824</v>
      </c>
      <c r="L245" s="11">
        <v>1365.663</v>
      </c>
      <c r="M245" s="8" t="str">
        <f>VLOOKUP(C245,'[2]Customer Detail'!$A$2:$H$501,4,FALSE)</f>
        <v>Male</v>
      </c>
      <c r="N245" s="8">
        <f>VLOOKUP(C245,'[2]Customer Detail'!$A$2:$H$501,3,FALSE)</f>
        <v>58</v>
      </c>
      <c r="O245" s="8" t="str">
        <f>VLOOKUP(C245,'[2]Customer Detail'!$A$2:$H$501,5,FALSE)</f>
        <v>Lake Johnside</v>
      </c>
      <c r="P245" s="8" t="str">
        <f>VLOOKUP(C245,'[2]Customer Detail'!$A$1:$H$501,8,FALSE)</f>
        <v>Bronze</v>
      </c>
      <c r="Q245" s="8" t="str">
        <f>VLOOKUP(G245,[2]Store_Dim!$A$1:$E$21,4,FALSE)</f>
        <v>Lake Michael</v>
      </c>
      <c r="R245" s="8" t="str">
        <f>VLOOKUP(G245,[2]Store_Dim!$A$2:$E$21,3,FALSE)</f>
        <v>South</v>
      </c>
    </row>
    <row r="246" spans="1:18" x14ac:dyDescent="0.3">
      <c r="A246" s="7" t="s">
        <v>2070</v>
      </c>
      <c r="B246" s="48">
        <v>45780</v>
      </c>
      <c r="C246" s="8" t="s">
        <v>654</v>
      </c>
      <c r="D246" s="8" t="s">
        <v>1576</v>
      </c>
      <c r="E246" s="7" t="str">
        <f>VLOOKUP(D246,[2]Product_Dim!$A$2:$G$101,2,FALSE)</f>
        <v>Decorative Wall Mirror</v>
      </c>
      <c r="F246" s="9">
        <f>VLOOKUP(D246,[2]Product_Dim!$A$2:$G$101,6,FALSE)</f>
        <v>48.01</v>
      </c>
      <c r="G246" s="8" t="s">
        <v>1752</v>
      </c>
      <c r="H246" s="10">
        <v>4</v>
      </c>
      <c r="I246" s="11">
        <v>452.67</v>
      </c>
      <c r="J246" s="8">
        <v>0.28000000000000003</v>
      </c>
      <c r="K246" s="8" t="s">
        <v>1826</v>
      </c>
      <c r="L246" s="11">
        <v>1303.6895999999999</v>
      </c>
      <c r="M246" s="8" t="str">
        <f>VLOOKUP(C246,'[2]Customer Detail'!$A$2:$H$501,4,FALSE)</f>
        <v>Male</v>
      </c>
      <c r="N246" s="8">
        <f>VLOOKUP(C246,'[2]Customer Detail'!$A$2:$H$501,3,FALSE)</f>
        <v>30</v>
      </c>
      <c r="O246" s="8" t="str">
        <f>VLOOKUP(C246,'[2]Customer Detail'!$A$2:$H$501,5,FALSE)</f>
        <v>South Jerry</v>
      </c>
      <c r="P246" s="8" t="str">
        <f>VLOOKUP(C246,'[2]Customer Detail'!$A$1:$H$501,8,FALSE)</f>
        <v>Platinum</v>
      </c>
      <c r="Q246" s="8" t="str">
        <f>VLOOKUP(G246,[2]Store_Dim!$A$1:$E$21,4,FALSE)</f>
        <v>Washingtonfurt</v>
      </c>
      <c r="R246" s="8" t="str">
        <f>VLOOKUP(G246,[2]Store_Dim!$A$2:$E$21,3,FALSE)</f>
        <v>East</v>
      </c>
    </row>
    <row r="247" spans="1:18" x14ac:dyDescent="0.3">
      <c r="A247" s="7" t="s">
        <v>2071</v>
      </c>
      <c r="B247" s="48">
        <v>45349</v>
      </c>
      <c r="C247" s="8" t="s">
        <v>1428</v>
      </c>
      <c r="D247" s="8" t="s">
        <v>1562</v>
      </c>
      <c r="E247" s="7" t="str">
        <f>VLOOKUP(D247,[2]Product_Dim!$A$2:$G$101,2,FALSE)</f>
        <v>Wireless Bluetooth Earbuds</v>
      </c>
      <c r="F247" s="9">
        <f>VLOOKUP(D247,[2]Product_Dim!$A$2:$G$101,6,FALSE)</f>
        <v>439.07</v>
      </c>
      <c r="G247" s="8" t="s">
        <v>1779</v>
      </c>
      <c r="H247" s="10">
        <v>2</v>
      </c>
      <c r="I247" s="11">
        <v>377.3</v>
      </c>
      <c r="J247" s="8">
        <v>0.15</v>
      </c>
      <c r="K247" s="8" t="s">
        <v>1826</v>
      </c>
      <c r="L247" s="11">
        <v>641.41000000000008</v>
      </c>
      <c r="M247" s="8" t="str">
        <f>VLOOKUP(C247,'[2]Customer Detail'!$A$2:$H$501,4,FALSE)</f>
        <v>Female</v>
      </c>
      <c r="N247" s="8">
        <f>VLOOKUP(C247,'[2]Customer Detail'!$A$2:$H$501,3,FALSE)</f>
        <v>36</v>
      </c>
      <c r="O247" s="8" t="str">
        <f>VLOOKUP(C247,'[2]Customer Detail'!$A$2:$H$501,5,FALSE)</f>
        <v>Port Anthony</v>
      </c>
      <c r="P247" s="8" t="str">
        <f>VLOOKUP(C247,'[2]Customer Detail'!$A$1:$H$501,8,FALSE)</f>
        <v>Bronze</v>
      </c>
      <c r="Q247" s="8" t="str">
        <f>VLOOKUP(G247,[2]Store_Dim!$A$1:$E$21,4,FALSE)</f>
        <v>Williamsfurt</v>
      </c>
      <c r="R247" s="8" t="str">
        <f>VLOOKUP(G247,[2]Store_Dim!$A$2:$E$21,3,FALSE)</f>
        <v>South</v>
      </c>
    </row>
    <row r="248" spans="1:18" x14ac:dyDescent="0.3">
      <c r="A248" s="7" t="s">
        <v>2072</v>
      </c>
      <c r="B248" s="48">
        <v>45846</v>
      </c>
      <c r="C248" s="8" t="s">
        <v>1080</v>
      </c>
      <c r="D248" s="8" t="s">
        <v>1696</v>
      </c>
      <c r="E248" s="7" t="str">
        <f>VLOOKUP(D248,[2]Product_Dim!$A$2:$G$101,2,FALSE)</f>
        <v>Bluetooth Car Audio System</v>
      </c>
      <c r="F248" s="9">
        <f>VLOOKUP(D248,[2]Product_Dim!$A$2:$G$101,6,FALSE)</f>
        <v>403.71</v>
      </c>
      <c r="G248" s="8" t="s">
        <v>1779</v>
      </c>
      <c r="H248" s="10">
        <v>2</v>
      </c>
      <c r="I248" s="11">
        <v>130.47999999999999</v>
      </c>
      <c r="J248" s="8">
        <v>0.23</v>
      </c>
      <c r="K248" s="8" t="s">
        <v>1826</v>
      </c>
      <c r="L248" s="11">
        <v>200.93919999999997</v>
      </c>
      <c r="M248" s="8" t="str">
        <f>VLOOKUP(C248,'[2]Customer Detail'!$A$2:$H$501,4,FALSE)</f>
        <v>Male</v>
      </c>
      <c r="N248" s="8">
        <f>VLOOKUP(C248,'[2]Customer Detail'!$A$2:$H$501,3,FALSE)</f>
        <v>39</v>
      </c>
      <c r="O248" s="8" t="str">
        <f>VLOOKUP(C248,'[2]Customer Detail'!$A$2:$H$501,5,FALSE)</f>
        <v>West Victoriaborough</v>
      </c>
      <c r="P248" s="8" t="str">
        <f>VLOOKUP(C248,'[2]Customer Detail'!$A$1:$H$501,8,FALSE)</f>
        <v>Gold</v>
      </c>
      <c r="Q248" s="8" t="str">
        <f>VLOOKUP(G248,[2]Store_Dim!$A$1:$E$21,4,FALSE)</f>
        <v>Williamsfurt</v>
      </c>
      <c r="R248" s="8" t="str">
        <f>VLOOKUP(G248,[2]Store_Dim!$A$2:$E$21,3,FALSE)</f>
        <v>South</v>
      </c>
    </row>
    <row r="249" spans="1:18" x14ac:dyDescent="0.3">
      <c r="A249" s="7" t="s">
        <v>2073</v>
      </c>
      <c r="B249" s="48">
        <v>45729</v>
      </c>
      <c r="C249" s="8" t="s">
        <v>1349</v>
      </c>
      <c r="D249" s="8" t="s">
        <v>1736</v>
      </c>
      <c r="E249" s="7" t="str">
        <f>VLOOKUP(D249,[2]Product_Dim!$A$2:$G$101,2,FALSE)</f>
        <v>Vitamin E Body Lotion</v>
      </c>
      <c r="F249" s="9">
        <f>VLOOKUP(D249,[2]Product_Dim!$A$2:$G$101,6,FALSE)</f>
        <v>358.47</v>
      </c>
      <c r="G249" s="8" t="s">
        <v>1794</v>
      </c>
      <c r="H249" s="10">
        <v>1</v>
      </c>
      <c r="I249" s="11">
        <v>809.45</v>
      </c>
      <c r="J249" s="8">
        <v>0.09</v>
      </c>
      <c r="K249" s="8" t="s">
        <v>1829</v>
      </c>
      <c r="L249" s="11">
        <v>736.59950000000003</v>
      </c>
      <c r="M249" s="8" t="str">
        <f>VLOOKUP(C249,'[2]Customer Detail'!$A$2:$H$501,4,FALSE)</f>
        <v>Female</v>
      </c>
      <c r="N249" s="8">
        <f>VLOOKUP(C249,'[2]Customer Detail'!$A$2:$H$501,3,FALSE)</f>
        <v>37</v>
      </c>
      <c r="O249" s="8" t="str">
        <f>VLOOKUP(C249,'[2]Customer Detail'!$A$2:$H$501,5,FALSE)</f>
        <v>Wesleyhaven</v>
      </c>
      <c r="P249" s="8" t="str">
        <f>VLOOKUP(C249,'[2]Customer Detail'!$A$1:$H$501,8,FALSE)</f>
        <v>Silver</v>
      </c>
      <c r="Q249" s="8" t="str">
        <f>VLOOKUP(G249,[2]Store_Dim!$A$1:$E$21,4,FALSE)</f>
        <v>Sabrinatown</v>
      </c>
      <c r="R249" s="8" t="str">
        <f>VLOOKUP(G249,[2]Store_Dim!$A$2:$E$21,3,FALSE)</f>
        <v>North</v>
      </c>
    </row>
    <row r="250" spans="1:18" x14ac:dyDescent="0.3">
      <c r="A250" s="7" t="s">
        <v>2074</v>
      </c>
      <c r="B250" s="48">
        <v>45768</v>
      </c>
      <c r="C250" s="8" t="s">
        <v>301</v>
      </c>
      <c r="D250" s="8" t="s">
        <v>1638</v>
      </c>
      <c r="E250" s="7" t="str">
        <f>VLOOKUP(D250,[2]Product_Dim!$A$2:$G$101,2,FALSE)</f>
        <v>High-Grip Football</v>
      </c>
      <c r="F250" s="9">
        <f>VLOOKUP(D250,[2]Product_Dim!$A$2:$G$101,6,FALSE)</f>
        <v>318.91000000000003</v>
      </c>
      <c r="G250" s="8" t="s">
        <v>1786</v>
      </c>
      <c r="H250" s="10">
        <v>3</v>
      </c>
      <c r="I250" s="11">
        <v>499.12</v>
      </c>
      <c r="J250" s="8">
        <v>0.05</v>
      </c>
      <c r="K250" s="8" t="s">
        <v>1826</v>
      </c>
      <c r="L250" s="11">
        <v>1422.4920000000002</v>
      </c>
      <c r="M250" s="8" t="str">
        <f>VLOOKUP(C250,'[2]Customer Detail'!$A$2:$H$501,4,FALSE)</f>
        <v>Female</v>
      </c>
      <c r="N250" s="8">
        <f>VLOOKUP(C250,'[2]Customer Detail'!$A$2:$H$501,3,FALSE)</f>
        <v>48</v>
      </c>
      <c r="O250" s="8" t="str">
        <f>VLOOKUP(C250,'[2]Customer Detail'!$A$2:$H$501,5,FALSE)</f>
        <v>Nicholastown</v>
      </c>
      <c r="P250" s="8" t="str">
        <f>VLOOKUP(C250,'[2]Customer Detail'!$A$1:$H$501,8,FALSE)</f>
        <v>Bronze</v>
      </c>
      <c r="Q250" s="8" t="str">
        <f>VLOOKUP(G250,[2]Store_Dim!$A$1:$E$21,4,FALSE)</f>
        <v>East Johnstad</v>
      </c>
      <c r="R250" s="8" t="str">
        <f>VLOOKUP(G250,[2]Store_Dim!$A$2:$E$21,3,FALSE)</f>
        <v>South</v>
      </c>
    </row>
    <row r="251" spans="1:18" x14ac:dyDescent="0.3">
      <c r="A251" s="7" t="s">
        <v>2075</v>
      </c>
      <c r="B251" s="48">
        <v>45606</v>
      </c>
      <c r="C251" s="8" t="s">
        <v>100</v>
      </c>
      <c r="D251" s="8" t="s">
        <v>1684</v>
      </c>
      <c r="E251" s="7" t="str">
        <f>VLOOKUP(D251,[2]Product_Dim!$A$2:$G$101,2,FALSE)</f>
        <v>Wooden Nightstand</v>
      </c>
      <c r="F251" s="9">
        <f>VLOOKUP(D251,[2]Product_Dim!$A$2:$G$101,6,FALSE)</f>
        <v>243.7</v>
      </c>
      <c r="G251" s="8" t="s">
        <v>1766</v>
      </c>
      <c r="H251" s="10">
        <v>2</v>
      </c>
      <c r="I251" s="11">
        <v>894.58</v>
      </c>
      <c r="J251" s="8">
        <v>0.25</v>
      </c>
      <c r="K251" s="8" t="s">
        <v>1824</v>
      </c>
      <c r="L251" s="11">
        <v>1341.8700000000001</v>
      </c>
      <c r="M251" s="8" t="str">
        <f>VLOOKUP(C251,'[2]Customer Detail'!$A$2:$H$501,4,FALSE)</f>
        <v>Female</v>
      </c>
      <c r="N251" s="8">
        <f>VLOOKUP(C251,'[2]Customer Detail'!$A$2:$H$501,3,FALSE)</f>
        <v>52</v>
      </c>
      <c r="O251" s="8" t="str">
        <f>VLOOKUP(C251,'[2]Customer Detail'!$A$2:$H$501,5,FALSE)</f>
        <v>Molinabury</v>
      </c>
      <c r="P251" s="8" t="str">
        <f>VLOOKUP(C251,'[2]Customer Detail'!$A$1:$H$501,8,FALSE)</f>
        <v>Silver</v>
      </c>
      <c r="Q251" s="8" t="str">
        <f>VLOOKUP(G251,[2]Store_Dim!$A$1:$E$21,4,FALSE)</f>
        <v>Hoodberg</v>
      </c>
      <c r="R251" s="8" t="str">
        <f>VLOOKUP(G251,[2]Store_Dim!$A$2:$E$21,3,FALSE)</f>
        <v>North</v>
      </c>
    </row>
    <row r="252" spans="1:18" x14ac:dyDescent="0.3">
      <c r="A252" s="7" t="s">
        <v>2076</v>
      </c>
      <c r="B252" s="48">
        <v>45513</v>
      </c>
      <c r="C252" s="8" t="s">
        <v>449</v>
      </c>
      <c r="D252" s="8" t="s">
        <v>1698</v>
      </c>
      <c r="E252" s="7" t="str">
        <f>VLOOKUP(D252,[2]Product_Dim!$A$2:$G$101,2,FALSE)</f>
        <v>Women's Ankle Boots</v>
      </c>
      <c r="F252" s="9">
        <f>VLOOKUP(D252,[2]Product_Dim!$A$2:$G$101,6,FALSE)</f>
        <v>158.13999999999999</v>
      </c>
      <c r="G252" s="8" t="s">
        <v>1786</v>
      </c>
      <c r="H252" s="10">
        <v>4</v>
      </c>
      <c r="I252" s="11">
        <v>578.39</v>
      </c>
      <c r="J252" s="8">
        <v>0.01</v>
      </c>
      <c r="K252" s="8" t="s">
        <v>1824</v>
      </c>
      <c r="L252" s="11">
        <v>2290.4243999999999</v>
      </c>
      <c r="M252" s="8" t="str">
        <f>VLOOKUP(C252,'[2]Customer Detail'!$A$2:$H$501,4,FALSE)</f>
        <v>Female</v>
      </c>
      <c r="N252" s="8">
        <f>VLOOKUP(C252,'[2]Customer Detail'!$A$2:$H$501,3,FALSE)</f>
        <v>34</v>
      </c>
      <c r="O252" s="8" t="str">
        <f>VLOOKUP(C252,'[2]Customer Detail'!$A$2:$H$501,5,FALSE)</f>
        <v>Wigginsville</v>
      </c>
      <c r="P252" s="8" t="str">
        <f>VLOOKUP(C252,'[2]Customer Detail'!$A$1:$H$501,8,FALSE)</f>
        <v>Bronze</v>
      </c>
      <c r="Q252" s="8" t="str">
        <f>VLOOKUP(G252,[2]Store_Dim!$A$1:$E$21,4,FALSE)</f>
        <v>East Johnstad</v>
      </c>
      <c r="R252" s="8" t="str">
        <f>VLOOKUP(G252,[2]Store_Dim!$A$2:$E$21,3,FALSE)</f>
        <v>South</v>
      </c>
    </row>
    <row r="253" spans="1:18" x14ac:dyDescent="0.3">
      <c r="A253" s="7" t="s">
        <v>2077</v>
      </c>
      <c r="B253" s="48">
        <v>45356</v>
      </c>
      <c r="C253" s="8" t="s">
        <v>1492</v>
      </c>
      <c r="D253" s="8" t="s">
        <v>1630</v>
      </c>
      <c r="E253" s="7" t="str">
        <f>VLOOKUP(D253,[2]Product_Dim!$A$2:$G$101,2,FALSE)</f>
        <v>Yoga Exercise Mat</v>
      </c>
      <c r="F253" s="9">
        <f>VLOOKUP(D253,[2]Product_Dim!$A$2:$G$101,6,FALSE)</f>
        <v>313.26</v>
      </c>
      <c r="G253" s="8" t="s">
        <v>1807</v>
      </c>
      <c r="H253" s="10">
        <v>4</v>
      </c>
      <c r="I253" s="11">
        <v>982.45</v>
      </c>
      <c r="J253" s="8">
        <v>0.2</v>
      </c>
      <c r="K253" s="8" t="s">
        <v>1826</v>
      </c>
      <c r="L253" s="11">
        <v>3143.84</v>
      </c>
      <c r="M253" s="8" t="str">
        <f>VLOOKUP(C253,'[2]Customer Detail'!$A$2:$H$501,4,FALSE)</f>
        <v>Female</v>
      </c>
      <c r="N253" s="8">
        <f>VLOOKUP(C253,'[2]Customer Detail'!$A$2:$H$501,3,FALSE)</f>
        <v>46</v>
      </c>
      <c r="O253" s="8" t="str">
        <f>VLOOKUP(C253,'[2]Customer Detail'!$A$2:$H$501,5,FALSE)</f>
        <v>East Dillonview</v>
      </c>
      <c r="P253" s="8" t="str">
        <f>VLOOKUP(C253,'[2]Customer Detail'!$A$1:$H$501,8,FALSE)</f>
        <v>Bronze</v>
      </c>
      <c r="Q253" s="8" t="str">
        <f>VLOOKUP(G253,[2]Store_Dim!$A$1:$E$21,4,FALSE)</f>
        <v>Bensonhaven</v>
      </c>
      <c r="R253" s="8" t="str">
        <f>VLOOKUP(G253,[2]Store_Dim!$A$2:$E$21,3,FALSE)</f>
        <v>North</v>
      </c>
    </row>
    <row r="254" spans="1:18" x14ac:dyDescent="0.3">
      <c r="A254" s="7" t="s">
        <v>2078</v>
      </c>
      <c r="B254" s="48">
        <v>45925</v>
      </c>
      <c r="C254" s="8" t="s">
        <v>1389</v>
      </c>
      <c r="D254" s="8" t="s">
        <v>1744</v>
      </c>
      <c r="E254" s="7" t="str">
        <f>VLOOKUP(D254,[2]Product_Dim!$A$2:$G$101,2,FALSE)</f>
        <v>Portable Bluetooth Speaker</v>
      </c>
      <c r="F254" s="9">
        <f>VLOOKUP(D254,[2]Product_Dim!$A$2:$G$101,6,FALSE)</f>
        <v>431.67</v>
      </c>
      <c r="G254" s="8" t="s">
        <v>1813</v>
      </c>
      <c r="H254" s="10">
        <v>1</v>
      </c>
      <c r="I254" s="11">
        <v>549.52</v>
      </c>
      <c r="J254" s="8">
        <v>0.1</v>
      </c>
      <c r="K254" s="8" t="s">
        <v>1826</v>
      </c>
      <c r="L254" s="11">
        <v>494.56799999999998</v>
      </c>
      <c r="M254" s="8" t="str">
        <f>VLOOKUP(C254,'[2]Customer Detail'!$A$2:$H$501,4,FALSE)</f>
        <v>Male</v>
      </c>
      <c r="N254" s="8">
        <f>VLOOKUP(C254,'[2]Customer Detail'!$A$2:$H$501,3,FALSE)</f>
        <v>29</v>
      </c>
      <c r="O254" s="8" t="str">
        <f>VLOOKUP(C254,'[2]Customer Detail'!$A$2:$H$501,5,FALSE)</f>
        <v>Port Hannahport</v>
      </c>
      <c r="P254" s="8" t="str">
        <f>VLOOKUP(C254,'[2]Customer Detail'!$A$1:$H$501,8,FALSE)</f>
        <v>Bronze</v>
      </c>
      <c r="Q254" s="8" t="str">
        <f>VLOOKUP(G254,[2]Store_Dim!$A$1:$E$21,4,FALSE)</f>
        <v>Vasquezborough</v>
      </c>
      <c r="R254" s="8" t="str">
        <f>VLOOKUP(G254,[2]Store_Dim!$A$2:$E$21,3,FALSE)</f>
        <v>East</v>
      </c>
    </row>
    <row r="255" spans="1:18" x14ac:dyDescent="0.3">
      <c r="A255" s="7" t="s">
        <v>2079</v>
      </c>
      <c r="B255" s="48">
        <v>45876</v>
      </c>
      <c r="C255" s="8" t="s">
        <v>770</v>
      </c>
      <c r="D255" s="8" t="s">
        <v>1732</v>
      </c>
      <c r="E255" s="7" t="str">
        <f>VLOOKUP(D255,[2]Product_Dim!$A$2:$G$101,2,FALSE)</f>
        <v>Microwave Oven</v>
      </c>
      <c r="F255" s="9">
        <f>VLOOKUP(D255,[2]Product_Dim!$A$2:$G$101,6,FALSE)</f>
        <v>447.43</v>
      </c>
      <c r="G255" s="8" t="s">
        <v>1810</v>
      </c>
      <c r="H255" s="10">
        <v>2</v>
      </c>
      <c r="I255" s="11">
        <v>239.92</v>
      </c>
      <c r="J255" s="8">
        <v>0.16</v>
      </c>
      <c r="K255" s="8" t="s">
        <v>1824</v>
      </c>
      <c r="L255" s="11">
        <v>403.06559999999996</v>
      </c>
      <c r="M255" s="8" t="str">
        <f>VLOOKUP(C255,'[2]Customer Detail'!$A$2:$H$501,4,FALSE)</f>
        <v>Female</v>
      </c>
      <c r="N255" s="8">
        <f>VLOOKUP(C255,'[2]Customer Detail'!$A$2:$H$501,3,FALSE)</f>
        <v>59</v>
      </c>
      <c r="O255" s="8" t="str">
        <f>VLOOKUP(C255,'[2]Customer Detail'!$A$2:$H$501,5,FALSE)</f>
        <v>Heathfort</v>
      </c>
      <c r="P255" s="8" t="str">
        <f>VLOOKUP(C255,'[2]Customer Detail'!$A$1:$H$501,8,FALSE)</f>
        <v>Platinum</v>
      </c>
      <c r="Q255" s="8" t="str">
        <f>VLOOKUP(G255,[2]Store_Dim!$A$1:$E$21,4,FALSE)</f>
        <v>East Stevechester</v>
      </c>
      <c r="R255" s="8" t="str">
        <f>VLOOKUP(G255,[2]Store_Dim!$A$2:$E$21,3,FALSE)</f>
        <v>East</v>
      </c>
    </row>
    <row r="256" spans="1:18" x14ac:dyDescent="0.3">
      <c r="A256" s="7" t="s">
        <v>2080</v>
      </c>
      <c r="B256" s="48">
        <v>45338</v>
      </c>
      <c r="C256" s="8" t="s">
        <v>298</v>
      </c>
      <c r="D256" s="8" t="s">
        <v>1732</v>
      </c>
      <c r="E256" s="7" t="str">
        <f>VLOOKUP(D256,[2]Product_Dim!$A$2:$G$101,2,FALSE)</f>
        <v>Microwave Oven</v>
      </c>
      <c r="F256" s="9">
        <f>VLOOKUP(D256,[2]Product_Dim!$A$2:$G$101,6,FALSE)</f>
        <v>447.43</v>
      </c>
      <c r="G256" s="8" t="s">
        <v>1776</v>
      </c>
      <c r="H256" s="10">
        <v>2</v>
      </c>
      <c r="I256" s="11">
        <v>878.05</v>
      </c>
      <c r="J256" s="8">
        <v>0.11</v>
      </c>
      <c r="K256" s="8" t="s">
        <v>1826</v>
      </c>
      <c r="L256" s="11">
        <v>1562.9289999999999</v>
      </c>
      <c r="M256" s="8" t="str">
        <f>VLOOKUP(C256,'[2]Customer Detail'!$A$2:$H$501,4,FALSE)</f>
        <v>Male</v>
      </c>
      <c r="N256" s="8">
        <f>VLOOKUP(C256,'[2]Customer Detail'!$A$2:$H$501,3,FALSE)</f>
        <v>53</v>
      </c>
      <c r="O256" s="8" t="str">
        <f>VLOOKUP(C256,'[2]Customer Detail'!$A$2:$H$501,5,FALSE)</f>
        <v>Leburgh</v>
      </c>
      <c r="P256" s="8" t="str">
        <f>VLOOKUP(C256,'[2]Customer Detail'!$A$1:$H$501,8,FALSE)</f>
        <v>Bronze</v>
      </c>
      <c r="Q256" s="8" t="str">
        <f>VLOOKUP(G256,[2]Store_Dim!$A$1:$E$21,4,FALSE)</f>
        <v>Port Josephberg</v>
      </c>
      <c r="R256" s="8" t="str">
        <f>VLOOKUP(G256,[2]Store_Dim!$A$2:$E$21,3,FALSE)</f>
        <v>East</v>
      </c>
    </row>
    <row r="257" spans="1:18" x14ac:dyDescent="0.3">
      <c r="A257" s="7" t="s">
        <v>2081</v>
      </c>
      <c r="B257" s="48">
        <v>45746</v>
      </c>
      <c r="C257" s="8" t="s">
        <v>172</v>
      </c>
      <c r="D257" s="8" t="s">
        <v>1546</v>
      </c>
      <c r="E257" s="7" t="str">
        <f>VLOOKUP(D257,[2]Product_Dim!$A$2:$G$101,2,FALSE)</f>
        <v>Men's Graphic T-Shirt</v>
      </c>
      <c r="F257" s="9">
        <f>VLOOKUP(D257,[2]Product_Dim!$A$2:$G$101,6,FALSE)</f>
        <v>342.56</v>
      </c>
      <c r="G257" s="8" t="s">
        <v>1786</v>
      </c>
      <c r="H257" s="10">
        <v>3</v>
      </c>
      <c r="I257" s="11">
        <v>546.96</v>
      </c>
      <c r="J257" s="8">
        <v>0.19</v>
      </c>
      <c r="K257" s="8" t="s">
        <v>1824</v>
      </c>
      <c r="L257" s="11">
        <v>1329.1128000000001</v>
      </c>
      <c r="M257" s="8" t="str">
        <f>VLOOKUP(C257,'[2]Customer Detail'!$A$2:$H$501,4,FALSE)</f>
        <v>Male</v>
      </c>
      <c r="N257" s="8">
        <f>VLOOKUP(C257,'[2]Customer Detail'!$A$2:$H$501,3,FALSE)</f>
        <v>34</v>
      </c>
      <c r="O257" s="8" t="str">
        <f>VLOOKUP(C257,'[2]Customer Detail'!$A$2:$H$501,5,FALSE)</f>
        <v>Christianstad</v>
      </c>
      <c r="P257" s="8" t="str">
        <f>VLOOKUP(C257,'[2]Customer Detail'!$A$1:$H$501,8,FALSE)</f>
        <v>Bronze</v>
      </c>
      <c r="Q257" s="8" t="str">
        <f>VLOOKUP(G257,[2]Store_Dim!$A$1:$E$21,4,FALSE)</f>
        <v>East Johnstad</v>
      </c>
      <c r="R257" s="8" t="str">
        <f>VLOOKUP(G257,[2]Store_Dim!$A$2:$E$21,3,FALSE)</f>
        <v>South</v>
      </c>
    </row>
    <row r="258" spans="1:18" x14ac:dyDescent="0.3">
      <c r="A258" s="7" t="s">
        <v>2082</v>
      </c>
      <c r="B258" s="48">
        <v>45706</v>
      </c>
      <c r="C258" s="8" t="s">
        <v>1452</v>
      </c>
      <c r="D258" s="8" t="s">
        <v>1582</v>
      </c>
      <c r="E258" s="7" t="str">
        <f>VLOOKUP(D258,[2]Product_Dim!$A$2:$G$101,2,FALSE)</f>
        <v>Soccer Training Cone Set</v>
      </c>
      <c r="F258" s="9">
        <f>VLOOKUP(D258,[2]Product_Dim!$A$2:$G$101,6,FALSE)</f>
        <v>144.53</v>
      </c>
      <c r="G258" s="8" t="s">
        <v>1789</v>
      </c>
      <c r="H258" s="10">
        <v>2</v>
      </c>
      <c r="I258" s="11">
        <v>71.77</v>
      </c>
      <c r="J258" s="8">
        <v>0.22</v>
      </c>
      <c r="K258" s="8" t="s">
        <v>1824</v>
      </c>
      <c r="L258" s="11">
        <v>111.96119999999999</v>
      </c>
      <c r="M258" s="8" t="str">
        <f>VLOOKUP(C258,'[2]Customer Detail'!$A$2:$H$501,4,FALSE)</f>
        <v>Male</v>
      </c>
      <c r="N258" s="8">
        <f>VLOOKUP(C258,'[2]Customer Detail'!$A$2:$H$501,3,FALSE)</f>
        <v>42</v>
      </c>
      <c r="O258" s="8" t="str">
        <f>VLOOKUP(C258,'[2]Customer Detail'!$A$2:$H$501,5,FALSE)</f>
        <v>Mcdanielfurt</v>
      </c>
      <c r="P258" s="8" t="str">
        <f>VLOOKUP(C258,'[2]Customer Detail'!$A$1:$H$501,8,FALSE)</f>
        <v>Platinum</v>
      </c>
      <c r="Q258" s="8" t="str">
        <f>VLOOKUP(G258,[2]Store_Dim!$A$1:$E$21,4,FALSE)</f>
        <v>East Davidville</v>
      </c>
      <c r="R258" s="8" t="str">
        <f>VLOOKUP(G258,[2]Store_Dim!$A$2:$E$21,3,FALSE)</f>
        <v>East</v>
      </c>
    </row>
    <row r="259" spans="1:18" x14ac:dyDescent="0.3">
      <c r="A259" s="7" t="s">
        <v>2083</v>
      </c>
      <c r="B259" s="48">
        <v>45717</v>
      </c>
      <c r="C259" s="8" t="s">
        <v>63</v>
      </c>
      <c r="D259" s="8" t="s">
        <v>1596</v>
      </c>
      <c r="E259" s="7" t="str">
        <f>VLOOKUP(D259,[2]Product_Dim!$A$2:$G$101,2,FALSE)</f>
        <v>Foldable Camping Chair</v>
      </c>
      <c r="F259" s="9">
        <f>VLOOKUP(D259,[2]Product_Dim!$A$2:$G$101,6,FALSE)</f>
        <v>166.06</v>
      </c>
      <c r="G259" s="8" t="s">
        <v>1757</v>
      </c>
      <c r="H259" s="10">
        <v>2</v>
      </c>
      <c r="I259" s="11">
        <v>679.86</v>
      </c>
      <c r="J259" s="8">
        <v>0.22</v>
      </c>
      <c r="K259" s="8" t="s">
        <v>1829</v>
      </c>
      <c r="L259" s="11">
        <v>1060.5816</v>
      </c>
      <c r="M259" s="8" t="str">
        <f>VLOOKUP(C259,'[2]Customer Detail'!$A$2:$H$501,4,FALSE)</f>
        <v>Female</v>
      </c>
      <c r="N259" s="8">
        <f>VLOOKUP(C259,'[2]Customer Detail'!$A$2:$H$501,3,FALSE)</f>
        <v>32</v>
      </c>
      <c r="O259" s="8" t="str">
        <f>VLOOKUP(C259,'[2]Customer Detail'!$A$2:$H$501,5,FALSE)</f>
        <v>New Becky</v>
      </c>
      <c r="P259" s="8" t="str">
        <f>VLOOKUP(C259,'[2]Customer Detail'!$A$1:$H$501,8,FALSE)</f>
        <v>Silver</v>
      </c>
      <c r="Q259" s="8" t="str">
        <f>VLOOKUP(G259,[2]Store_Dim!$A$1:$E$21,4,FALSE)</f>
        <v>Danielmouth</v>
      </c>
      <c r="R259" s="8" t="str">
        <f>VLOOKUP(G259,[2]Store_Dim!$A$2:$E$21,3,FALSE)</f>
        <v>North</v>
      </c>
    </row>
    <row r="260" spans="1:18" x14ac:dyDescent="0.3">
      <c r="A260" s="7" t="s">
        <v>2084</v>
      </c>
      <c r="B260" s="48">
        <v>45300</v>
      </c>
      <c r="C260" s="8" t="s">
        <v>464</v>
      </c>
      <c r="D260" s="8" t="s">
        <v>1618</v>
      </c>
      <c r="E260" s="7" t="str">
        <f>VLOOKUP(D260,[2]Product_Dim!$A$2:$G$101,2,FALSE)</f>
        <v>Bedroom Table Lamp</v>
      </c>
      <c r="F260" s="9">
        <f>VLOOKUP(D260,[2]Product_Dim!$A$2:$G$101,6,FALSE)</f>
        <v>382.22</v>
      </c>
      <c r="G260" s="8" t="s">
        <v>1807</v>
      </c>
      <c r="H260" s="10">
        <v>1</v>
      </c>
      <c r="I260" s="11">
        <v>222.94</v>
      </c>
      <c r="J260" s="8">
        <v>0.19</v>
      </c>
      <c r="K260" s="8" t="s">
        <v>1824</v>
      </c>
      <c r="L260" s="11">
        <v>180.5814</v>
      </c>
      <c r="M260" s="8" t="str">
        <f>VLOOKUP(C260,'[2]Customer Detail'!$A$2:$H$501,4,FALSE)</f>
        <v>Male</v>
      </c>
      <c r="N260" s="8">
        <f>VLOOKUP(C260,'[2]Customer Detail'!$A$2:$H$501,3,FALSE)</f>
        <v>29</v>
      </c>
      <c r="O260" s="8" t="str">
        <f>VLOOKUP(C260,'[2]Customer Detail'!$A$2:$H$501,5,FALSE)</f>
        <v>New Jeffrey</v>
      </c>
      <c r="P260" s="8" t="str">
        <f>VLOOKUP(C260,'[2]Customer Detail'!$A$1:$H$501,8,FALSE)</f>
        <v>Silver</v>
      </c>
      <c r="Q260" s="8" t="str">
        <f>VLOOKUP(G260,[2]Store_Dim!$A$1:$E$21,4,FALSE)</f>
        <v>Bensonhaven</v>
      </c>
      <c r="R260" s="8" t="str">
        <f>VLOOKUP(G260,[2]Store_Dim!$A$2:$E$21,3,FALSE)</f>
        <v>North</v>
      </c>
    </row>
    <row r="261" spans="1:18" x14ac:dyDescent="0.3">
      <c r="A261" s="7" t="s">
        <v>2085</v>
      </c>
      <c r="B261" s="48">
        <v>45773</v>
      </c>
      <c r="C261" s="8" t="s">
        <v>794</v>
      </c>
      <c r="D261" s="8" t="s">
        <v>1618</v>
      </c>
      <c r="E261" s="7" t="str">
        <f>VLOOKUP(D261,[2]Product_Dim!$A$2:$G$101,2,FALSE)</f>
        <v>Bedroom Table Lamp</v>
      </c>
      <c r="F261" s="9">
        <f>VLOOKUP(D261,[2]Product_Dim!$A$2:$G$101,6,FALSE)</f>
        <v>382.22</v>
      </c>
      <c r="G261" s="8" t="s">
        <v>1761</v>
      </c>
      <c r="H261" s="10">
        <v>2</v>
      </c>
      <c r="I261" s="11">
        <v>355.3</v>
      </c>
      <c r="J261" s="9">
        <v>0.14808617234468943</v>
      </c>
      <c r="K261" s="8" t="s">
        <v>1826</v>
      </c>
      <c r="L261" s="11">
        <v>605.3699659318637</v>
      </c>
      <c r="M261" s="8" t="str">
        <f>VLOOKUP(C261,'[2]Customer Detail'!$A$2:$H$501,4,FALSE)</f>
        <v>Male</v>
      </c>
      <c r="N261" s="8">
        <f>VLOOKUP(C261,'[2]Customer Detail'!$A$2:$H$501,3,FALSE)</f>
        <v>19</v>
      </c>
      <c r="O261" s="8" t="str">
        <f>VLOOKUP(C261,'[2]Customer Detail'!$A$2:$H$501,5,FALSE)</f>
        <v>Lake Timothy</v>
      </c>
      <c r="P261" s="8" t="str">
        <f>VLOOKUP(C261,'[2]Customer Detail'!$A$1:$H$501,8,FALSE)</f>
        <v>Gold</v>
      </c>
      <c r="Q261" s="8" t="str">
        <f>VLOOKUP(G261,[2]Store_Dim!$A$1:$E$21,4,FALSE)</f>
        <v>North Nancyview</v>
      </c>
      <c r="R261" s="8" t="str">
        <f>VLOOKUP(G261,[2]Store_Dim!$A$2:$E$21,3,FALSE)</f>
        <v>South</v>
      </c>
    </row>
    <row r="262" spans="1:18" x14ac:dyDescent="0.3">
      <c r="A262" s="7" t="s">
        <v>2086</v>
      </c>
      <c r="B262" s="48">
        <v>45497</v>
      </c>
      <c r="C262" s="8" t="s">
        <v>366</v>
      </c>
      <c r="D262" s="8" t="s">
        <v>1726</v>
      </c>
      <c r="E262" s="7" t="str">
        <f>VLOOKUP(D262,[2]Product_Dim!$A$2:$G$101,2,FALSE)</f>
        <v>Face Foundation Kit</v>
      </c>
      <c r="F262" s="9">
        <f>VLOOKUP(D262,[2]Product_Dim!$A$2:$G$101,6,FALSE)</f>
        <v>183.04</v>
      </c>
      <c r="G262" s="8" t="s">
        <v>1813</v>
      </c>
      <c r="H262" s="10">
        <v>4</v>
      </c>
      <c r="I262" s="11">
        <v>611.29999999999995</v>
      </c>
      <c r="J262" s="8">
        <v>0.11</v>
      </c>
      <c r="K262" s="8" t="s">
        <v>1826</v>
      </c>
      <c r="L262" s="11">
        <v>2176.2280000000001</v>
      </c>
      <c r="M262" s="8" t="str">
        <f>VLOOKUP(C262,'[2]Customer Detail'!$A$2:$H$501,4,FALSE)</f>
        <v>Male</v>
      </c>
      <c r="N262" s="8">
        <f>VLOOKUP(C262,'[2]Customer Detail'!$A$2:$H$501,3,FALSE)</f>
        <v>21</v>
      </c>
      <c r="O262" s="8" t="str">
        <f>VLOOKUP(C262,'[2]Customer Detail'!$A$2:$H$501,5,FALSE)</f>
        <v>West Lauren</v>
      </c>
      <c r="P262" s="8" t="str">
        <f>VLOOKUP(C262,'[2]Customer Detail'!$A$1:$H$501,8,FALSE)</f>
        <v>Bronze</v>
      </c>
      <c r="Q262" s="8" t="str">
        <f>VLOOKUP(G262,[2]Store_Dim!$A$1:$E$21,4,FALSE)</f>
        <v>Vasquezborough</v>
      </c>
      <c r="R262" s="8" t="str">
        <f>VLOOKUP(G262,[2]Store_Dim!$A$2:$E$21,3,FALSE)</f>
        <v>East</v>
      </c>
    </row>
    <row r="263" spans="1:18" x14ac:dyDescent="0.3">
      <c r="A263" s="7" t="s">
        <v>2087</v>
      </c>
      <c r="B263" s="48">
        <v>45742</v>
      </c>
      <c r="C263" s="8" t="s">
        <v>1047</v>
      </c>
      <c r="D263" s="8" t="s">
        <v>1543</v>
      </c>
      <c r="E263" s="7" t="str">
        <f>VLOOKUP(D263,[2]Product_Dim!$A$2:$G$101,2,FALSE)</f>
        <v>Brother Laser Printer</v>
      </c>
      <c r="F263" s="9">
        <f>VLOOKUP(D263,[2]Product_Dim!$A$2:$G$101,6,FALSE)</f>
        <v>112.42</v>
      </c>
      <c r="G263" s="8" t="s">
        <v>1782</v>
      </c>
      <c r="H263" s="10">
        <v>4</v>
      </c>
      <c r="I263" s="11">
        <v>849.21</v>
      </c>
      <c r="J263" s="8">
        <v>7.0000000000000007E-2</v>
      </c>
      <c r="K263" s="8" t="s">
        <v>1824</v>
      </c>
      <c r="L263" s="11">
        <v>3159.0612000000001</v>
      </c>
      <c r="M263" s="8" t="str">
        <f>VLOOKUP(C263,'[2]Customer Detail'!$A$2:$H$501,4,FALSE)</f>
        <v>Female</v>
      </c>
      <c r="N263" s="8">
        <f>VLOOKUP(C263,'[2]Customer Detail'!$A$2:$H$501,3,FALSE)</f>
        <v>64</v>
      </c>
      <c r="O263" s="8" t="str">
        <f>VLOOKUP(C263,'[2]Customer Detail'!$A$2:$H$501,5,FALSE)</f>
        <v>Johnsonbury</v>
      </c>
      <c r="P263" s="8" t="str">
        <f>VLOOKUP(C263,'[2]Customer Detail'!$A$1:$H$501,8,FALSE)</f>
        <v>Gold</v>
      </c>
      <c r="Q263" s="8" t="str">
        <f>VLOOKUP(G263,[2]Store_Dim!$A$1:$E$21,4,FALSE)</f>
        <v>Thompsonborough</v>
      </c>
      <c r="R263" s="8" t="str">
        <f>VLOOKUP(G263,[2]Store_Dim!$A$2:$E$21,3,FALSE)</f>
        <v>West</v>
      </c>
    </row>
    <row r="264" spans="1:18" x14ac:dyDescent="0.3">
      <c r="A264" s="7" t="s">
        <v>2088</v>
      </c>
      <c r="B264" s="48">
        <v>45713</v>
      </c>
      <c r="C264" s="8" t="s">
        <v>681</v>
      </c>
      <c r="D264" s="8" t="s">
        <v>1632</v>
      </c>
      <c r="E264" s="7" t="str">
        <f>VLOOKUP(D264,[2]Product_Dim!$A$2:$G$101,2,FALSE)</f>
        <v>Smart Home WiFi Camera</v>
      </c>
      <c r="F264" s="9">
        <f>VLOOKUP(D264,[2]Product_Dim!$A$2:$G$101,6,FALSE)</f>
        <v>450.71</v>
      </c>
      <c r="G264" s="8" t="s">
        <v>1779</v>
      </c>
      <c r="H264" s="10">
        <v>3</v>
      </c>
      <c r="I264" s="11">
        <v>553.12</v>
      </c>
      <c r="J264" s="8">
        <v>0.28000000000000003</v>
      </c>
      <c r="K264" s="8" t="s">
        <v>1829</v>
      </c>
      <c r="L264" s="11">
        <v>1194.7392</v>
      </c>
      <c r="M264" s="8" t="str">
        <f>VLOOKUP(C264,'[2]Customer Detail'!$A$2:$H$501,4,FALSE)</f>
        <v>Female</v>
      </c>
      <c r="N264" s="8">
        <f>VLOOKUP(C264,'[2]Customer Detail'!$A$2:$H$501,3,FALSE)</f>
        <v>50</v>
      </c>
      <c r="O264" s="8" t="str">
        <f>VLOOKUP(C264,'[2]Customer Detail'!$A$2:$H$501,5,FALSE)</f>
        <v>Lake Josephport</v>
      </c>
      <c r="P264" s="8" t="str">
        <f>VLOOKUP(C264,'[2]Customer Detail'!$A$1:$H$501,8,FALSE)</f>
        <v>Platinum</v>
      </c>
      <c r="Q264" s="8" t="str">
        <f>VLOOKUP(G264,[2]Store_Dim!$A$1:$E$21,4,FALSE)</f>
        <v>Williamsfurt</v>
      </c>
      <c r="R264" s="8" t="str">
        <f>VLOOKUP(G264,[2]Store_Dim!$A$2:$E$21,3,FALSE)</f>
        <v>South</v>
      </c>
    </row>
    <row r="265" spans="1:18" x14ac:dyDescent="0.3">
      <c r="A265" s="7" t="s">
        <v>2089</v>
      </c>
      <c r="B265" s="48">
        <v>45826</v>
      </c>
      <c r="C265" s="8" t="s">
        <v>896</v>
      </c>
      <c r="D265" s="8" t="s">
        <v>1730</v>
      </c>
      <c r="E265" s="7" t="str">
        <f>VLOOKUP(D265,[2]Product_Dim!$A$2:$G$101,2,FALSE)</f>
        <v>Women's High Heels</v>
      </c>
      <c r="F265" s="9">
        <f>VLOOKUP(D265,[2]Product_Dim!$A$2:$G$101,6,FALSE)</f>
        <v>438.25</v>
      </c>
      <c r="G265" s="8" t="s">
        <v>1786</v>
      </c>
      <c r="H265" s="10">
        <v>2</v>
      </c>
      <c r="I265" s="11">
        <v>903.08</v>
      </c>
      <c r="J265" s="8">
        <v>0.18</v>
      </c>
      <c r="K265" s="8" t="s">
        <v>1829</v>
      </c>
      <c r="L265" s="11">
        <v>1481.0512000000001</v>
      </c>
      <c r="M265" s="8" t="str">
        <f>VLOOKUP(C265,'[2]Customer Detail'!$A$2:$H$501,4,FALSE)</f>
        <v>Female</v>
      </c>
      <c r="N265" s="8">
        <f>VLOOKUP(C265,'[2]Customer Detail'!$A$2:$H$501,3,FALSE)</f>
        <v>46</v>
      </c>
      <c r="O265" s="8" t="str">
        <f>VLOOKUP(C265,'[2]Customer Detail'!$A$2:$H$501,5,FALSE)</f>
        <v>Spencermouth</v>
      </c>
      <c r="P265" s="8" t="str">
        <f>VLOOKUP(C265,'[2]Customer Detail'!$A$1:$H$501,8,FALSE)</f>
        <v>Gold</v>
      </c>
      <c r="Q265" s="8" t="str">
        <f>VLOOKUP(G265,[2]Store_Dim!$A$1:$E$21,4,FALSE)</f>
        <v>East Johnstad</v>
      </c>
      <c r="R265" s="8" t="str">
        <f>VLOOKUP(G265,[2]Store_Dim!$A$2:$E$21,3,FALSE)</f>
        <v>South</v>
      </c>
    </row>
    <row r="266" spans="1:18" x14ac:dyDescent="0.3">
      <c r="A266" s="7" t="s">
        <v>2090</v>
      </c>
      <c r="B266" s="48">
        <v>45648</v>
      </c>
      <c r="C266" s="8" t="s">
        <v>1472</v>
      </c>
      <c r="D266" s="8" t="s">
        <v>1580</v>
      </c>
      <c r="E266" s="7" t="str">
        <f>VLOOKUP(D266,[2]Product_Dim!$A$2:$G$101,2,FALSE)</f>
        <v>Beard Grooming Kit</v>
      </c>
      <c r="F266" s="9">
        <f>VLOOKUP(D266,[2]Product_Dim!$A$2:$G$101,6,FALSE)</f>
        <v>337.42</v>
      </c>
      <c r="G266" s="8" t="s">
        <v>1792</v>
      </c>
      <c r="H266" s="10">
        <v>4</v>
      </c>
      <c r="I266" s="11">
        <v>640.23</v>
      </c>
      <c r="J266" s="8">
        <v>0.06</v>
      </c>
      <c r="K266" s="8" t="s">
        <v>1829</v>
      </c>
      <c r="L266" s="11">
        <v>2407.2647999999999</v>
      </c>
      <c r="M266" s="8" t="str">
        <f>VLOOKUP(C266,'[2]Customer Detail'!$A$2:$H$501,4,FALSE)</f>
        <v>Male</v>
      </c>
      <c r="N266" s="8">
        <f>VLOOKUP(C266,'[2]Customer Detail'!$A$2:$H$501,3,FALSE)</f>
        <v>59</v>
      </c>
      <c r="O266" s="8" t="str">
        <f>VLOOKUP(C266,'[2]Customer Detail'!$A$2:$H$501,5,FALSE)</f>
        <v>West Sarah</v>
      </c>
      <c r="P266" s="8" t="str">
        <f>VLOOKUP(C266,'[2]Customer Detail'!$A$1:$H$501,8,FALSE)</f>
        <v>Gold</v>
      </c>
      <c r="Q266" s="8" t="str">
        <f>VLOOKUP(G266,[2]Store_Dim!$A$1:$E$21,4,FALSE)</f>
        <v>Lake Michael</v>
      </c>
      <c r="R266" s="8" t="str">
        <f>VLOOKUP(G266,[2]Store_Dim!$A$2:$E$21,3,FALSE)</f>
        <v>South</v>
      </c>
    </row>
    <row r="267" spans="1:18" x14ac:dyDescent="0.3">
      <c r="A267" s="7" t="s">
        <v>2091</v>
      </c>
      <c r="B267" s="48">
        <v>45836</v>
      </c>
      <c r="C267" s="8" t="s">
        <v>478</v>
      </c>
      <c r="D267" s="8" t="s">
        <v>1590</v>
      </c>
      <c r="E267" s="7" t="str">
        <f>VLOOKUP(D267,[2]Product_Dim!$A$2:$G$101,2,FALSE)</f>
        <v>Multi-Purpose Storage Box</v>
      </c>
      <c r="F267" s="9">
        <f>VLOOKUP(D267,[2]Product_Dim!$A$2:$G$101,6,FALSE)</f>
        <v>123.46</v>
      </c>
      <c r="G267" s="8" t="s">
        <v>1776</v>
      </c>
      <c r="H267" s="10">
        <v>1</v>
      </c>
      <c r="I267" s="11">
        <v>518</v>
      </c>
      <c r="J267" s="8">
        <v>0.25</v>
      </c>
      <c r="K267" s="8" t="s">
        <v>1824</v>
      </c>
      <c r="L267" s="11">
        <v>388.5</v>
      </c>
      <c r="M267" s="8" t="str">
        <f>VLOOKUP(C267,'[2]Customer Detail'!$A$2:$H$501,4,FALSE)</f>
        <v>Male</v>
      </c>
      <c r="N267" s="8">
        <f>VLOOKUP(C267,'[2]Customer Detail'!$A$2:$H$501,3,FALSE)</f>
        <v>30</v>
      </c>
      <c r="O267" s="8" t="str">
        <f>VLOOKUP(C267,'[2]Customer Detail'!$A$2:$H$501,5,FALSE)</f>
        <v>Port Denise</v>
      </c>
      <c r="P267" s="8" t="str">
        <f>VLOOKUP(C267,'[2]Customer Detail'!$A$1:$H$501,8,FALSE)</f>
        <v>Bronze</v>
      </c>
      <c r="Q267" s="8" t="str">
        <f>VLOOKUP(G267,[2]Store_Dim!$A$1:$E$21,4,FALSE)</f>
        <v>Port Josephberg</v>
      </c>
      <c r="R267" s="8" t="str">
        <f>VLOOKUP(G267,[2]Store_Dim!$A$2:$E$21,3,FALSE)</f>
        <v>East</v>
      </c>
    </row>
    <row r="268" spans="1:18" x14ac:dyDescent="0.3">
      <c r="A268" s="7" t="s">
        <v>2092</v>
      </c>
      <c r="B268" s="48">
        <v>45437</v>
      </c>
      <c r="C268" s="8" t="s">
        <v>1343</v>
      </c>
      <c r="D268" s="8" t="s">
        <v>1676</v>
      </c>
      <c r="E268" s="7" t="str">
        <f>VLOOKUP(D268,[2]Product_Dim!$A$2:$G$101,2,FALSE)</f>
        <v>Matte Lipstick Set</v>
      </c>
      <c r="F268" s="9">
        <f>VLOOKUP(D268,[2]Product_Dim!$A$2:$G$101,6,FALSE)</f>
        <v>299.11</v>
      </c>
      <c r="G268" s="8" t="s">
        <v>1769</v>
      </c>
      <c r="H268" s="10">
        <v>4</v>
      </c>
      <c r="I268" s="11">
        <v>779.25</v>
      </c>
      <c r="J268" s="8">
        <v>0.25</v>
      </c>
      <c r="K268" s="8" t="s">
        <v>1824</v>
      </c>
      <c r="L268" s="11">
        <v>2337.75</v>
      </c>
      <c r="M268" s="8" t="str">
        <f>VLOOKUP(C268,'[2]Customer Detail'!$A$2:$H$501,4,FALSE)</f>
        <v>Female</v>
      </c>
      <c r="N268" s="8">
        <f>VLOOKUP(C268,'[2]Customer Detail'!$A$2:$H$501,3,FALSE)</f>
        <v>51</v>
      </c>
      <c r="O268" s="8" t="str">
        <f>VLOOKUP(C268,'[2]Customer Detail'!$A$2:$H$501,5,FALSE)</f>
        <v>Williamsberg</v>
      </c>
      <c r="P268" s="8" t="str">
        <f>VLOOKUP(C268,'[2]Customer Detail'!$A$1:$H$501,8,FALSE)</f>
        <v>Silver</v>
      </c>
      <c r="Q268" s="8" t="str">
        <f>VLOOKUP(G268,[2]Store_Dim!$A$1:$E$21,4,FALSE)</f>
        <v>Port Sharon</v>
      </c>
      <c r="R268" s="8" t="str">
        <f>VLOOKUP(G268,[2]Store_Dim!$A$2:$E$21,3,FALSE)</f>
        <v>South</v>
      </c>
    </row>
    <row r="269" spans="1:18" x14ac:dyDescent="0.3">
      <c r="A269" s="7" t="s">
        <v>2093</v>
      </c>
      <c r="B269" s="48">
        <v>45807</v>
      </c>
      <c r="C269" s="8" t="s">
        <v>411</v>
      </c>
      <c r="D269" s="8" t="s">
        <v>1714</v>
      </c>
      <c r="E269" s="7" t="str">
        <f>VLOOKUP(D269,[2]Product_Dim!$A$2:$G$101,2,FALSE)</f>
        <v>Hydrating Face Cleanser</v>
      </c>
      <c r="F269" s="9">
        <f>VLOOKUP(D269,[2]Product_Dim!$A$2:$G$101,6,FALSE)</f>
        <v>254.04361702127662</v>
      </c>
      <c r="G269" s="8" t="s">
        <v>1779</v>
      </c>
      <c r="H269" s="10">
        <v>2</v>
      </c>
      <c r="I269" s="11">
        <v>467.75</v>
      </c>
      <c r="J269" s="8">
        <v>0.26</v>
      </c>
      <c r="K269" s="8" t="s">
        <v>1824</v>
      </c>
      <c r="L269" s="11">
        <v>692.27</v>
      </c>
      <c r="M269" s="8" t="str">
        <f>VLOOKUP(C269,'[2]Customer Detail'!$A$2:$H$501,4,FALSE)</f>
        <v>Male</v>
      </c>
      <c r="N269" s="8">
        <f>VLOOKUP(C269,'[2]Customer Detail'!$A$2:$H$501,3,FALSE)</f>
        <v>36</v>
      </c>
      <c r="O269" s="8" t="str">
        <f>VLOOKUP(C269,'[2]Customer Detail'!$A$2:$H$501,5,FALSE)</f>
        <v>New Jenniferburgh</v>
      </c>
      <c r="P269" s="8" t="str">
        <f>VLOOKUP(C269,'[2]Customer Detail'!$A$1:$H$501,8,FALSE)</f>
        <v>Platinum</v>
      </c>
      <c r="Q269" s="8" t="str">
        <f>VLOOKUP(G269,[2]Store_Dim!$A$1:$E$21,4,FALSE)</f>
        <v>Williamsfurt</v>
      </c>
      <c r="R269" s="8" t="str">
        <f>VLOOKUP(G269,[2]Store_Dim!$A$2:$E$21,3,FALSE)</f>
        <v>South</v>
      </c>
    </row>
    <row r="270" spans="1:18" x14ac:dyDescent="0.3">
      <c r="A270" s="7" t="s">
        <v>2094</v>
      </c>
      <c r="B270" s="48">
        <v>45555</v>
      </c>
      <c r="C270" s="8" t="s">
        <v>1263</v>
      </c>
      <c r="D270" s="8" t="s">
        <v>1728</v>
      </c>
      <c r="E270" s="7" t="str">
        <f>VLOOKUP(D270,[2]Product_Dim!$A$2:$G$101,2,FALSE)</f>
        <v>Gaming Mouse Pad XL</v>
      </c>
      <c r="F270" s="9">
        <f>VLOOKUP(D270,[2]Product_Dim!$A$2:$G$101,6,FALSE)</f>
        <v>340.14</v>
      </c>
      <c r="G270" s="8" t="s">
        <v>1810</v>
      </c>
      <c r="H270" s="10">
        <v>3</v>
      </c>
      <c r="I270" s="11">
        <v>513.98477215823721</v>
      </c>
      <c r="J270" s="8">
        <v>0.06</v>
      </c>
      <c r="K270" s="8" t="s">
        <v>1824</v>
      </c>
      <c r="L270" s="11">
        <v>1449.4370574862289</v>
      </c>
      <c r="M270" s="8" t="str">
        <f>VLOOKUP(C270,'[2]Customer Detail'!$A$2:$H$501,4,FALSE)</f>
        <v>Female</v>
      </c>
      <c r="N270" s="8">
        <f>VLOOKUP(C270,'[2]Customer Detail'!$A$2:$H$501,3,FALSE)</f>
        <v>23</v>
      </c>
      <c r="O270" s="8" t="str">
        <f>VLOOKUP(C270,'[2]Customer Detail'!$A$2:$H$501,5,FALSE)</f>
        <v>North Michaelfurt</v>
      </c>
      <c r="P270" s="8" t="str">
        <f>VLOOKUP(C270,'[2]Customer Detail'!$A$1:$H$501,8,FALSE)</f>
        <v>Gold</v>
      </c>
      <c r="Q270" s="8" t="str">
        <f>VLOOKUP(G270,[2]Store_Dim!$A$1:$E$21,4,FALSE)</f>
        <v>East Stevechester</v>
      </c>
      <c r="R270" s="8" t="str">
        <f>VLOOKUP(G270,[2]Store_Dim!$A$2:$E$21,3,FALSE)</f>
        <v>East</v>
      </c>
    </row>
    <row r="271" spans="1:18" x14ac:dyDescent="0.3">
      <c r="A271" s="7" t="s">
        <v>2095</v>
      </c>
      <c r="B271" s="48">
        <v>45803</v>
      </c>
      <c r="C271" s="8" t="s">
        <v>711</v>
      </c>
      <c r="D271" s="8" t="s">
        <v>1622</v>
      </c>
      <c r="E271" s="7" t="str">
        <f>VLOOKUP(D271,[2]Product_Dim!$A$2:$G$101,2,FALSE)</f>
        <v>Men's Casual Sneakers</v>
      </c>
      <c r="F271" s="9">
        <f>VLOOKUP(D271,[2]Product_Dim!$A$2:$G$101,6,FALSE)</f>
        <v>353.47</v>
      </c>
      <c r="G271" s="8" t="s">
        <v>1752</v>
      </c>
      <c r="H271" s="10">
        <v>4</v>
      </c>
      <c r="I271" s="11">
        <v>747.01</v>
      </c>
      <c r="J271" s="8">
        <v>0.13</v>
      </c>
      <c r="K271" s="8" t="s">
        <v>1826</v>
      </c>
      <c r="L271" s="11">
        <v>2599.5947999999999</v>
      </c>
      <c r="M271" s="8" t="str">
        <f>VLOOKUP(C271,'[2]Customer Detail'!$A$2:$H$501,4,FALSE)</f>
        <v>Female</v>
      </c>
      <c r="N271" s="8">
        <f>VLOOKUP(C271,'[2]Customer Detail'!$A$2:$H$501,3,FALSE)</f>
        <v>47</v>
      </c>
      <c r="O271" s="8" t="str">
        <f>VLOOKUP(C271,'[2]Customer Detail'!$A$2:$H$501,5,FALSE)</f>
        <v xml:space="preserve">Phillipschester   </v>
      </c>
      <c r="P271" s="8" t="str">
        <f>VLOOKUP(C271,'[2]Customer Detail'!$A$1:$H$501,8,FALSE)</f>
        <v>Gold</v>
      </c>
      <c r="Q271" s="8" t="str">
        <f>VLOOKUP(G271,[2]Store_Dim!$A$1:$E$21,4,FALSE)</f>
        <v>Washingtonfurt</v>
      </c>
      <c r="R271" s="8" t="str">
        <f>VLOOKUP(G271,[2]Store_Dim!$A$2:$E$21,3,FALSE)</f>
        <v>East</v>
      </c>
    </row>
    <row r="272" spans="1:18" x14ac:dyDescent="0.3">
      <c r="A272" s="7" t="s">
        <v>2096</v>
      </c>
      <c r="B272" s="48">
        <v>45735</v>
      </c>
      <c r="C272" s="8" t="s">
        <v>360</v>
      </c>
      <c r="D272" s="8" t="s">
        <v>1726</v>
      </c>
      <c r="E272" s="7" t="str">
        <f>VLOOKUP(D272,[2]Product_Dim!$A$2:$G$101,2,FALSE)</f>
        <v>Face Foundation Kit</v>
      </c>
      <c r="F272" s="9">
        <f>VLOOKUP(D272,[2]Product_Dim!$A$2:$G$101,6,FALSE)</f>
        <v>183.04</v>
      </c>
      <c r="G272" s="8" t="s">
        <v>1794</v>
      </c>
      <c r="H272" s="10">
        <v>4</v>
      </c>
      <c r="I272" s="11">
        <v>461.83</v>
      </c>
      <c r="J272" s="8">
        <v>0.28000000000000003</v>
      </c>
      <c r="K272" s="8" t="s">
        <v>1826</v>
      </c>
      <c r="L272" s="11">
        <v>1330.0704000000001</v>
      </c>
      <c r="M272" s="8" t="str">
        <f>VLOOKUP(C272,'[2]Customer Detail'!$A$2:$H$501,4,FALSE)</f>
        <v>Male</v>
      </c>
      <c r="N272" s="8">
        <f>VLOOKUP(C272,'[2]Customer Detail'!$A$2:$H$501,3,FALSE)</f>
        <v>29</v>
      </c>
      <c r="O272" s="8" t="str">
        <f>VLOOKUP(C272,'[2]Customer Detail'!$A$2:$H$501,5,FALSE)</f>
        <v>Singletonmouth</v>
      </c>
      <c r="P272" s="8" t="str">
        <f>VLOOKUP(C272,'[2]Customer Detail'!$A$1:$H$501,8,FALSE)</f>
        <v>Gold</v>
      </c>
      <c r="Q272" s="8" t="str">
        <f>VLOOKUP(G272,[2]Store_Dim!$A$1:$E$21,4,FALSE)</f>
        <v>Sabrinatown</v>
      </c>
      <c r="R272" s="8" t="str">
        <f>VLOOKUP(G272,[2]Store_Dim!$A$2:$E$21,3,FALSE)</f>
        <v>North</v>
      </c>
    </row>
    <row r="273" spans="1:18" x14ac:dyDescent="0.3">
      <c r="A273" s="7" t="s">
        <v>2097</v>
      </c>
      <c r="B273" s="48">
        <v>45750</v>
      </c>
      <c r="C273" s="8" t="s">
        <v>458</v>
      </c>
      <c r="D273" s="8" t="s">
        <v>1688</v>
      </c>
      <c r="E273" s="7" t="str">
        <f>VLOOKUP(D273,[2]Product_Dim!$A$2:$G$101,2,FALSE)</f>
        <v>Kitchen Storage Rack</v>
      </c>
      <c r="F273" s="9">
        <f>VLOOKUP(D273,[2]Product_Dim!$A$2:$G$101,6,FALSE)</f>
        <v>138.05000000000001</v>
      </c>
      <c r="G273" s="8" t="s">
        <v>1782</v>
      </c>
      <c r="H273" s="10">
        <v>2</v>
      </c>
      <c r="I273" s="11">
        <v>105.15</v>
      </c>
      <c r="J273" s="8">
        <v>0.06</v>
      </c>
      <c r="K273" s="8" t="s">
        <v>1824</v>
      </c>
      <c r="L273" s="11">
        <v>197.68200000000002</v>
      </c>
      <c r="M273" s="8" t="str">
        <f>VLOOKUP(C273,'[2]Customer Detail'!$A$2:$H$501,4,FALSE)</f>
        <v>Male</v>
      </c>
      <c r="N273" s="8">
        <f>VLOOKUP(C273,'[2]Customer Detail'!$A$2:$H$501,3,FALSE)</f>
        <v>54</v>
      </c>
      <c r="O273" s="8" t="str">
        <f>VLOOKUP(C273,'[2]Customer Detail'!$A$2:$H$501,5,FALSE)</f>
        <v>Parksfort</v>
      </c>
      <c r="P273" s="8" t="str">
        <f>VLOOKUP(C273,'[2]Customer Detail'!$A$1:$H$501,8,FALSE)</f>
        <v>Gold</v>
      </c>
      <c r="Q273" s="8" t="str">
        <f>VLOOKUP(G273,[2]Store_Dim!$A$1:$E$21,4,FALSE)</f>
        <v>Thompsonborough</v>
      </c>
      <c r="R273" s="8" t="str">
        <f>VLOOKUP(G273,[2]Store_Dim!$A$2:$E$21,3,FALSE)</f>
        <v>West</v>
      </c>
    </row>
    <row r="274" spans="1:18" x14ac:dyDescent="0.3">
      <c r="A274" s="7" t="s">
        <v>2098</v>
      </c>
      <c r="B274" s="48">
        <v>45693</v>
      </c>
      <c r="C274" s="8" t="s">
        <v>134</v>
      </c>
      <c r="D274" s="8" t="s">
        <v>1594</v>
      </c>
      <c r="E274" s="7" t="str">
        <f>VLOOKUP(D274,[2]Product_Dim!$A$2:$G$101,2,FALSE)</f>
        <v>Men's Formal Shirt</v>
      </c>
      <c r="F274" s="9">
        <f>VLOOKUP(D274,[2]Product_Dim!$A$2:$G$101,6,FALSE)</f>
        <v>254.04361702127662</v>
      </c>
      <c r="G274" s="8" t="s">
        <v>1766</v>
      </c>
      <c r="H274" s="10">
        <v>3</v>
      </c>
      <c r="I274" s="11">
        <v>610.24</v>
      </c>
      <c r="J274" s="8">
        <v>0.17</v>
      </c>
      <c r="K274" s="8" t="s">
        <v>1829</v>
      </c>
      <c r="L274" s="11">
        <v>1519.4975999999999</v>
      </c>
      <c r="M274" s="8" t="str">
        <f>VLOOKUP(C274,'[2]Customer Detail'!$A$2:$H$501,4,FALSE)</f>
        <v>Male</v>
      </c>
      <c r="N274" s="8">
        <f>VLOOKUP(C274,'[2]Customer Detail'!$A$2:$H$501,3,FALSE)</f>
        <v>25</v>
      </c>
      <c r="O274" s="8" t="str">
        <f>VLOOKUP(C274,'[2]Customer Detail'!$A$2:$H$501,5,FALSE)</f>
        <v>Tristanton</v>
      </c>
      <c r="P274" s="8" t="str">
        <f>VLOOKUP(C274,'[2]Customer Detail'!$A$1:$H$501,8,FALSE)</f>
        <v>Platinum</v>
      </c>
      <c r="Q274" s="8" t="str">
        <f>VLOOKUP(G274,[2]Store_Dim!$A$1:$E$21,4,FALSE)</f>
        <v>Hoodberg</v>
      </c>
      <c r="R274" s="8" t="str">
        <f>VLOOKUP(G274,[2]Store_Dim!$A$2:$E$21,3,FALSE)</f>
        <v>North</v>
      </c>
    </row>
    <row r="275" spans="1:18" x14ac:dyDescent="0.3">
      <c r="A275" s="7" t="s">
        <v>2099</v>
      </c>
      <c r="B275" s="48">
        <v>45667</v>
      </c>
      <c r="C275" s="8" t="s">
        <v>984</v>
      </c>
      <c r="D275" s="8" t="s">
        <v>1696</v>
      </c>
      <c r="E275" s="7" t="str">
        <f>VLOOKUP(D275,[2]Product_Dim!$A$2:$G$101,2,FALSE)</f>
        <v>Bluetooth Car Audio System</v>
      </c>
      <c r="F275" s="9">
        <f>VLOOKUP(D275,[2]Product_Dim!$A$2:$G$101,6,FALSE)</f>
        <v>403.71</v>
      </c>
      <c r="G275" s="8" t="s">
        <v>1782</v>
      </c>
      <c r="H275" s="10">
        <v>1</v>
      </c>
      <c r="I275" s="11">
        <v>872.12</v>
      </c>
      <c r="J275" s="8">
        <v>7.0000000000000007E-2</v>
      </c>
      <c r="K275" s="8" t="s">
        <v>1826</v>
      </c>
      <c r="L275" s="11">
        <v>811.07159999999999</v>
      </c>
      <c r="M275" s="8" t="str">
        <f>VLOOKUP(C275,'[2]Customer Detail'!$A$2:$H$501,4,FALSE)</f>
        <v>Female</v>
      </c>
      <c r="N275" s="8">
        <f>VLOOKUP(C275,'[2]Customer Detail'!$A$2:$H$501,3,FALSE)</f>
        <v>47</v>
      </c>
      <c r="O275" s="8" t="str">
        <f>VLOOKUP(C275,'[2]Customer Detail'!$A$2:$H$501,5,FALSE)</f>
        <v>Brianchester</v>
      </c>
      <c r="P275" s="8" t="str">
        <f>VLOOKUP(C275,'[2]Customer Detail'!$A$1:$H$501,8,FALSE)</f>
        <v>Silver</v>
      </c>
      <c r="Q275" s="8" t="str">
        <f>VLOOKUP(G275,[2]Store_Dim!$A$1:$E$21,4,FALSE)</f>
        <v>Thompsonborough</v>
      </c>
      <c r="R275" s="8" t="str">
        <f>VLOOKUP(G275,[2]Store_Dim!$A$2:$E$21,3,FALSE)</f>
        <v>West</v>
      </c>
    </row>
    <row r="276" spans="1:18" x14ac:dyDescent="0.3">
      <c r="A276" s="7" t="s">
        <v>2100</v>
      </c>
      <c r="B276" s="48">
        <v>45316</v>
      </c>
      <c r="C276" s="8" t="s">
        <v>1343</v>
      </c>
      <c r="D276" s="8" t="s">
        <v>1568</v>
      </c>
      <c r="E276" s="7" t="str">
        <f>VLOOKUP(D276,[2]Product_Dim!$A$2:$G$101,2,FALSE)</f>
        <v>Ceramic Kitchen Bowl Set</v>
      </c>
      <c r="F276" s="9">
        <f>VLOOKUP(D276,[2]Product_Dim!$A$2:$G$101,6,FALSE)</f>
        <v>298.86</v>
      </c>
      <c r="G276" s="8" t="s">
        <v>1757</v>
      </c>
      <c r="H276" s="10">
        <v>1</v>
      </c>
      <c r="I276" s="11">
        <v>406.79</v>
      </c>
      <c r="J276" s="8">
        <v>0.03</v>
      </c>
      <c r="K276" s="8" t="s">
        <v>1829</v>
      </c>
      <c r="L276" s="11">
        <v>394.58629999999999</v>
      </c>
      <c r="M276" s="8" t="str">
        <f>VLOOKUP(C276,'[2]Customer Detail'!$A$2:$H$501,4,FALSE)</f>
        <v>Female</v>
      </c>
      <c r="N276" s="8">
        <f>VLOOKUP(C276,'[2]Customer Detail'!$A$2:$H$501,3,FALSE)</f>
        <v>51</v>
      </c>
      <c r="O276" s="8" t="str">
        <f>VLOOKUP(C276,'[2]Customer Detail'!$A$2:$H$501,5,FALSE)</f>
        <v>Williamsberg</v>
      </c>
      <c r="P276" s="8" t="str">
        <f>VLOOKUP(C276,'[2]Customer Detail'!$A$1:$H$501,8,FALSE)</f>
        <v>Silver</v>
      </c>
      <c r="Q276" s="8" t="str">
        <f>VLOOKUP(G276,[2]Store_Dim!$A$1:$E$21,4,FALSE)</f>
        <v>Danielmouth</v>
      </c>
      <c r="R276" s="8" t="str">
        <f>VLOOKUP(G276,[2]Store_Dim!$A$2:$E$21,3,FALSE)</f>
        <v>North</v>
      </c>
    </row>
    <row r="277" spans="1:18" x14ac:dyDescent="0.3">
      <c r="A277" s="7" t="s">
        <v>2101</v>
      </c>
      <c r="B277" s="48">
        <v>45932</v>
      </c>
      <c r="C277" s="8" t="s">
        <v>1163</v>
      </c>
      <c r="D277" s="8" t="s">
        <v>1656</v>
      </c>
      <c r="E277" s="7" t="str">
        <f>VLOOKUP(D277,[2]Product_Dim!$A$2:$G$101,2,FALSE)</f>
        <v>Sports Stopwatch Pro</v>
      </c>
      <c r="F277" s="9">
        <f>VLOOKUP(D277,[2]Product_Dim!$A$2:$G$101,6,FALSE)</f>
        <v>434.84</v>
      </c>
      <c r="G277" s="8" t="s">
        <v>1799</v>
      </c>
      <c r="H277" s="10">
        <v>1</v>
      </c>
      <c r="I277" s="11">
        <v>606.01</v>
      </c>
      <c r="J277" s="8">
        <v>0.04</v>
      </c>
      <c r="K277" s="8" t="s">
        <v>1826</v>
      </c>
      <c r="L277" s="11">
        <v>581.76959999999997</v>
      </c>
      <c r="M277" s="8" t="str">
        <f>VLOOKUP(C277,'[2]Customer Detail'!$A$2:$H$501,4,FALSE)</f>
        <v>Male</v>
      </c>
      <c r="N277" s="8">
        <f>VLOOKUP(C277,'[2]Customer Detail'!$A$2:$H$501,3,FALSE)</f>
        <v>28</v>
      </c>
      <c r="O277" s="8" t="str">
        <f>VLOOKUP(C277,'[2]Customer Detail'!$A$2:$H$501,5,FALSE)</f>
        <v>Vincentside</v>
      </c>
      <c r="P277" s="8" t="str">
        <f>VLOOKUP(C277,'[2]Customer Detail'!$A$1:$H$501,8,FALSE)</f>
        <v>Bronze</v>
      </c>
      <c r="Q277" s="8" t="str">
        <f>VLOOKUP(G277,[2]Store_Dim!$A$1:$E$21,4,FALSE)</f>
        <v>Christopherland</v>
      </c>
      <c r="R277" s="8" t="str">
        <f>VLOOKUP(G277,[2]Store_Dim!$A$2:$E$21,3,FALSE)</f>
        <v>South</v>
      </c>
    </row>
    <row r="278" spans="1:18" x14ac:dyDescent="0.3">
      <c r="A278" s="7" t="s">
        <v>2102</v>
      </c>
      <c r="B278" s="48">
        <v>45483</v>
      </c>
      <c r="C278" s="8" t="s">
        <v>1095</v>
      </c>
      <c r="D278" s="8" t="s">
        <v>1582</v>
      </c>
      <c r="E278" s="7" t="str">
        <f>VLOOKUP(D278,[2]Product_Dim!$A$2:$G$101,2,FALSE)</f>
        <v>Soccer Training Cone Set</v>
      </c>
      <c r="F278" s="9">
        <f>VLOOKUP(D278,[2]Product_Dim!$A$2:$G$101,6,FALSE)</f>
        <v>144.53</v>
      </c>
      <c r="G278" s="8" t="s">
        <v>1773</v>
      </c>
      <c r="H278" s="10">
        <v>4</v>
      </c>
      <c r="I278" s="11">
        <v>322.58</v>
      </c>
      <c r="J278" s="8">
        <v>0.06</v>
      </c>
      <c r="K278" s="8" t="s">
        <v>1824</v>
      </c>
      <c r="L278" s="11">
        <v>1212.9007999999999</v>
      </c>
      <c r="M278" s="8" t="str">
        <f>VLOOKUP(C278,'[2]Customer Detail'!$A$2:$H$501,4,FALSE)</f>
        <v>Male</v>
      </c>
      <c r="N278" s="8">
        <f>VLOOKUP(C278,'[2]Customer Detail'!$A$2:$H$501,3,FALSE)</f>
        <v>31</v>
      </c>
      <c r="O278" s="8" t="str">
        <f>VLOOKUP(C278,'[2]Customer Detail'!$A$2:$H$501,5,FALSE)</f>
        <v>New Angiefurt</v>
      </c>
      <c r="P278" s="8" t="str">
        <f>VLOOKUP(C278,'[2]Customer Detail'!$A$1:$H$501,8,FALSE)</f>
        <v>Bronze</v>
      </c>
      <c r="Q278" s="8" t="str">
        <f>VLOOKUP(G278,[2]Store_Dim!$A$1:$E$21,4,FALSE)</f>
        <v>New Michaelchester</v>
      </c>
      <c r="R278" s="8" t="str">
        <f>VLOOKUP(G278,[2]Store_Dim!$A$2:$E$21,3,FALSE)</f>
        <v>North</v>
      </c>
    </row>
    <row r="279" spans="1:18" x14ac:dyDescent="0.3">
      <c r="A279" s="7" t="s">
        <v>2103</v>
      </c>
      <c r="B279" s="48">
        <v>45661</v>
      </c>
      <c r="C279" s="8" t="s">
        <v>1489</v>
      </c>
      <c r="D279" s="8" t="s">
        <v>1702</v>
      </c>
      <c r="E279" s="7" t="str">
        <f>VLOOKUP(D279,[2]Product_Dim!$A$2:$G$101,2,FALSE)</f>
        <v>WiFi Mesh Router</v>
      </c>
      <c r="F279" s="9">
        <f>VLOOKUP(D279,[2]Product_Dim!$A$2:$G$101,6,FALSE)</f>
        <v>480.9</v>
      </c>
      <c r="G279" s="8" t="s">
        <v>1810</v>
      </c>
      <c r="H279" s="10">
        <v>4</v>
      </c>
      <c r="I279" s="11">
        <v>463.17</v>
      </c>
      <c r="J279" s="8">
        <v>0.06</v>
      </c>
      <c r="K279" s="8" t="s">
        <v>1826</v>
      </c>
      <c r="L279" s="11">
        <v>1741.5192000000002</v>
      </c>
      <c r="M279" s="8" t="str">
        <f>VLOOKUP(C279,'[2]Customer Detail'!$A$2:$H$501,4,FALSE)</f>
        <v>Male</v>
      </c>
      <c r="N279" s="8">
        <f>VLOOKUP(C279,'[2]Customer Detail'!$A$2:$H$501,3,FALSE)</f>
        <v>32</v>
      </c>
      <c r="O279" s="8" t="str">
        <f>VLOOKUP(C279,'[2]Customer Detail'!$A$2:$H$501,5,FALSE)</f>
        <v>West Markton</v>
      </c>
      <c r="P279" s="8" t="str">
        <f>VLOOKUP(C279,'[2]Customer Detail'!$A$1:$H$501,8,FALSE)</f>
        <v>Bronze</v>
      </c>
      <c r="Q279" s="8" t="str">
        <f>VLOOKUP(G279,[2]Store_Dim!$A$1:$E$21,4,FALSE)</f>
        <v>East Stevechester</v>
      </c>
      <c r="R279" s="8" t="str">
        <f>VLOOKUP(G279,[2]Store_Dim!$A$2:$E$21,3,FALSE)</f>
        <v>East</v>
      </c>
    </row>
    <row r="280" spans="1:18" x14ac:dyDescent="0.3">
      <c r="A280" s="7" t="s">
        <v>2104</v>
      </c>
      <c r="B280" s="48">
        <v>45798</v>
      </c>
      <c r="C280" s="8" t="s">
        <v>996</v>
      </c>
      <c r="D280" s="8" t="s">
        <v>1598</v>
      </c>
      <c r="E280" s="7" t="str">
        <f>VLOOKUP(D280,[2]Product_Dim!$A$2:$G$101,2,FALSE)</f>
        <v>Women's Scarf Set</v>
      </c>
      <c r="F280" s="9">
        <f>VLOOKUP(D280,[2]Product_Dim!$A$2:$G$101,6,FALSE)</f>
        <v>174.02</v>
      </c>
      <c r="G280" s="8" t="s">
        <v>1779</v>
      </c>
      <c r="H280" s="10">
        <v>4</v>
      </c>
      <c r="I280" s="11">
        <v>285.82</v>
      </c>
      <c r="J280" s="8">
        <v>0.18</v>
      </c>
      <c r="K280" s="8" t="s">
        <v>1826</v>
      </c>
      <c r="L280" s="11">
        <v>937.4896</v>
      </c>
      <c r="M280" s="8" t="str">
        <f>VLOOKUP(C280,'[2]Customer Detail'!$A$2:$H$501,4,FALSE)</f>
        <v>Male</v>
      </c>
      <c r="N280" s="8">
        <f>VLOOKUP(C280,'[2]Customer Detail'!$A$2:$H$501,3,FALSE)</f>
        <v>34</v>
      </c>
      <c r="O280" s="8" t="str">
        <f>VLOOKUP(C280,'[2]Customer Detail'!$A$2:$H$501,5,FALSE)</f>
        <v>Lake James</v>
      </c>
      <c r="P280" s="8" t="str">
        <f>VLOOKUP(C280,'[2]Customer Detail'!$A$1:$H$501,8,FALSE)</f>
        <v>Gold</v>
      </c>
      <c r="Q280" s="8" t="str">
        <f>VLOOKUP(G280,[2]Store_Dim!$A$1:$E$21,4,FALSE)</f>
        <v>Williamsfurt</v>
      </c>
      <c r="R280" s="8" t="str">
        <f>VLOOKUP(G280,[2]Store_Dim!$A$2:$E$21,3,FALSE)</f>
        <v>South</v>
      </c>
    </row>
    <row r="281" spans="1:18" x14ac:dyDescent="0.3">
      <c r="A281" s="7" t="s">
        <v>2105</v>
      </c>
      <c r="B281" s="48">
        <v>45868</v>
      </c>
      <c r="C281" s="8" t="s">
        <v>1026</v>
      </c>
      <c r="D281" s="8" t="s">
        <v>1622</v>
      </c>
      <c r="E281" s="7" t="str">
        <f>VLOOKUP(D281,[2]Product_Dim!$A$2:$G$101,2,FALSE)</f>
        <v>Men's Casual Sneakers</v>
      </c>
      <c r="F281" s="9">
        <f>VLOOKUP(D281,[2]Product_Dim!$A$2:$G$101,6,FALSE)</f>
        <v>353.47</v>
      </c>
      <c r="G281" s="8" t="s">
        <v>1792</v>
      </c>
      <c r="H281" s="10">
        <v>3</v>
      </c>
      <c r="I281" s="11">
        <v>995.38</v>
      </c>
      <c r="J281" s="8">
        <v>0.1</v>
      </c>
      <c r="K281" s="8" t="s">
        <v>1826</v>
      </c>
      <c r="L281" s="11">
        <v>2687.5259999999998</v>
      </c>
      <c r="M281" s="8" t="str">
        <f>VLOOKUP(C281,'[2]Customer Detail'!$A$2:$H$501,4,FALSE)</f>
        <v>Female</v>
      </c>
      <c r="N281" s="8">
        <f>VLOOKUP(C281,'[2]Customer Detail'!$A$2:$H$501,3,FALSE)</f>
        <v>58</v>
      </c>
      <c r="O281" s="8" t="str">
        <f>VLOOKUP(C281,'[2]Customer Detail'!$A$2:$H$501,5,FALSE)</f>
        <v>Cindyton</v>
      </c>
      <c r="P281" s="8" t="str">
        <f>VLOOKUP(C281,'[2]Customer Detail'!$A$1:$H$501,8,FALSE)</f>
        <v>Gold</v>
      </c>
      <c r="Q281" s="8" t="str">
        <f>VLOOKUP(G281,[2]Store_Dim!$A$1:$E$21,4,FALSE)</f>
        <v>Lake Michael</v>
      </c>
      <c r="R281" s="8" t="str">
        <f>VLOOKUP(G281,[2]Store_Dim!$A$2:$E$21,3,FALSE)</f>
        <v>South</v>
      </c>
    </row>
    <row r="282" spans="1:18" x14ac:dyDescent="0.3">
      <c r="A282" s="7" t="s">
        <v>2106</v>
      </c>
      <c r="B282" s="48">
        <v>45757</v>
      </c>
      <c r="C282" s="8" t="s">
        <v>414</v>
      </c>
      <c r="D282" s="8" t="s">
        <v>1672</v>
      </c>
      <c r="E282" s="7" t="str">
        <f>VLOOKUP(D282,[2]Product_Dim!$A$2:$G$101,2,FALSE)</f>
        <v>Laptop Cooling Pad</v>
      </c>
      <c r="F282" s="9">
        <f>VLOOKUP(D282,[2]Product_Dim!$A$2:$G$101,6,FALSE)</f>
        <v>86.42</v>
      </c>
      <c r="G282" s="8" t="s">
        <v>1782</v>
      </c>
      <c r="H282" s="10">
        <v>1</v>
      </c>
      <c r="I282" s="11">
        <v>329.31</v>
      </c>
      <c r="J282" s="8">
        <v>0.09</v>
      </c>
      <c r="K282" s="8" t="s">
        <v>1824</v>
      </c>
      <c r="L282" s="11">
        <v>299.6721</v>
      </c>
      <c r="M282" s="8" t="str">
        <f>VLOOKUP(C282,'[2]Customer Detail'!$A$2:$H$501,4,FALSE)</f>
        <v>Male</v>
      </c>
      <c r="N282" s="8">
        <f>VLOOKUP(C282,'[2]Customer Detail'!$A$2:$H$501,3,FALSE)</f>
        <v>40</v>
      </c>
      <c r="O282" s="8" t="str">
        <f>VLOOKUP(C282,'[2]Customer Detail'!$A$2:$H$501,5,FALSE)</f>
        <v>North Edwardton</v>
      </c>
      <c r="P282" s="8" t="str">
        <f>VLOOKUP(C282,'[2]Customer Detail'!$A$1:$H$501,8,FALSE)</f>
        <v>Bronze</v>
      </c>
      <c r="Q282" s="8" t="str">
        <f>VLOOKUP(G282,[2]Store_Dim!$A$1:$E$21,4,FALSE)</f>
        <v>Thompsonborough</v>
      </c>
      <c r="R282" s="8" t="str">
        <f>VLOOKUP(G282,[2]Store_Dim!$A$2:$E$21,3,FALSE)</f>
        <v>West</v>
      </c>
    </row>
    <row r="283" spans="1:18" x14ac:dyDescent="0.3">
      <c r="A283" s="7" t="s">
        <v>2107</v>
      </c>
      <c r="B283" s="48">
        <v>45475</v>
      </c>
      <c r="C283" s="8" t="s">
        <v>1507</v>
      </c>
      <c r="D283" s="8" t="s">
        <v>1642</v>
      </c>
      <c r="E283" s="7" t="str">
        <f>VLOOKUP(D283,[2]Product_Dim!$A$2:$G$101,2,FALSE)</f>
        <v>Makeup Brush Set</v>
      </c>
      <c r="F283" s="9">
        <f>VLOOKUP(D283,[2]Product_Dim!$A$2:$G$101,6,FALSE)</f>
        <v>254.04361702127662</v>
      </c>
      <c r="G283" s="8" t="s">
        <v>1804</v>
      </c>
      <c r="H283" s="10">
        <v>3</v>
      </c>
      <c r="I283" s="11">
        <v>64.2</v>
      </c>
      <c r="J283" s="8">
        <v>0.08</v>
      </c>
      <c r="K283" s="8" t="s">
        <v>1829</v>
      </c>
      <c r="L283" s="11">
        <v>177.19200000000001</v>
      </c>
      <c r="M283" s="8" t="str">
        <f>VLOOKUP(C283,'[2]Customer Detail'!$A$2:$H$501,4,FALSE)</f>
        <v>Male</v>
      </c>
      <c r="N283" s="8">
        <f>VLOOKUP(C283,'[2]Customer Detail'!$A$2:$H$501,3,FALSE)</f>
        <v>23</v>
      </c>
      <c r="O283" s="8" t="str">
        <f>VLOOKUP(C283,'[2]Customer Detail'!$A$2:$H$501,5,FALSE)</f>
        <v>North Nataliemouth</v>
      </c>
      <c r="P283" s="8" t="str">
        <f>VLOOKUP(C283,'[2]Customer Detail'!$A$1:$H$501,8,FALSE)</f>
        <v>Platinum</v>
      </c>
      <c r="Q283" s="8" t="str">
        <f>VLOOKUP(G283,[2]Store_Dim!$A$1:$E$21,4,FALSE)</f>
        <v>New Jimmymouth</v>
      </c>
      <c r="R283" s="8" t="str">
        <f>VLOOKUP(G283,[2]Store_Dim!$A$2:$E$21,3,FALSE)</f>
        <v>West</v>
      </c>
    </row>
    <row r="284" spans="1:18" x14ac:dyDescent="0.3">
      <c r="A284" s="7" t="s">
        <v>2108</v>
      </c>
      <c r="B284" s="48">
        <v>45829</v>
      </c>
      <c r="C284" s="8" t="s">
        <v>836</v>
      </c>
      <c r="D284" s="8" t="s">
        <v>1570</v>
      </c>
      <c r="E284" s="7" t="str">
        <f>VLOOKUP(D284,[2]Product_Dim!$A$2:$G$101,2,FALSE)</f>
        <v>HD Smart TV Stick</v>
      </c>
      <c r="F284" s="9">
        <f>VLOOKUP(D284,[2]Product_Dim!$A$2:$G$101,6,FALSE)</f>
        <v>449.4</v>
      </c>
      <c r="G284" s="8" t="s">
        <v>1797</v>
      </c>
      <c r="H284" s="10">
        <v>3</v>
      </c>
      <c r="I284" s="11">
        <v>697.13</v>
      </c>
      <c r="J284" s="8">
        <v>0.25</v>
      </c>
      <c r="K284" s="8" t="s">
        <v>1829</v>
      </c>
      <c r="L284" s="11">
        <v>1568.5425</v>
      </c>
      <c r="M284" s="8" t="str">
        <f>VLOOKUP(C284,'[2]Customer Detail'!$A$2:$H$501,4,FALSE)</f>
        <v>Female</v>
      </c>
      <c r="N284" s="8">
        <f>VLOOKUP(C284,'[2]Customer Detail'!$A$2:$H$501,3,FALSE)</f>
        <v>60</v>
      </c>
      <c r="O284" s="8" t="str">
        <f>VLOOKUP(C284,'[2]Customer Detail'!$A$2:$H$501,5,FALSE)</f>
        <v>New Ana</v>
      </c>
      <c r="P284" s="8" t="str">
        <f>VLOOKUP(C284,'[2]Customer Detail'!$A$1:$H$501,8,FALSE)</f>
        <v>Silver</v>
      </c>
      <c r="Q284" s="8" t="str">
        <f>VLOOKUP(G284,[2]Store_Dim!$A$1:$E$21,4,FALSE)</f>
        <v>Johnsonville</v>
      </c>
      <c r="R284" s="8" t="str">
        <f>VLOOKUP(G284,[2]Store_Dim!$A$2:$E$21,3,FALSE)</f>
        <v>East</v>
      </c>
    </row>
    <row r="285" spans="1:18" x14ac:dyDescent="0.3">
      <c r="A285" s="7" t="s">
        <v>2109</v>
      </c>
      <c r="B285" s="48">
        <v>45639</v>
      </c>
      <c r="C285" s="8" t="s">
        <v>97</v>
      </c>
      <c r="D285" s="8" t="s">
        <v>1565</v>
      </c>
      <c r="E285" s="7" t="str">
        <f>VLOOKUP(D285,[2]Product_Dim!$A$2:$G$101,2,FALSE)</f>
        <v>Adjustable Dumbbell Set</v>
      </c>
      <c r="F285" s="9">
        <f>VLOOKUP(D285,[2]Product_Dim!$A$2:$G$101,6,FALSE)</f>
        <v>495.72</v>
      </c>
      <c r="G285" s="8" t="s">
        <v>1773</v>
      </c>
      <c r="H285" s="10">
        <v>3</v>
      </c>
      <c r="I285" s="11">
        <v>134.30000000000001</v>
      </c>
      <c r="J285" s="8">
        <v>0.14000000000000001</v>
      </c>
      <c r="K285" s="8" t="s">
        <v>1824</v>
      </c>
      <c r="L285" s="11">
        <v>346.49400000000003</v>
      </c>
      <c r="M285" s="8" t="str">
        <f>VLOOKUP(C285,'[2]Customer Detail'!$A$2:$H$501,4,FALSE)</f>
        <v>Female</v>
      </c>
      <c r="N285" s="8">
        <f>VLOOKUP(C285,'[2]Customer Detail'!$A$2:$H$501,3,FALSE)</f>
        <v>33</v>
      </c>
      <c r="O285" s="8" t="str">
        <f>VLOOKUP(C285,'[2]Customer Detail'!$A$2:$H$501,5,FALSE)</f>
        <v>Michaelton</v>
      </c>
      <c r="P285" s="8" t="str">
        <f>VLOOKUP(C285,'[2]Customer Detail'!$A$1:$H$501,8,FALSE)</f>
        <v>Silver</v>
      </c>
      <c r="Q285" s="8" t="str">
        <f>VLOOKUP(G285,[2]Store_Dim!$A$1:$E$21,4,FALSE)</f>
        <v>New Michaelchester</v>
      </c>
      <c r="R285" s="8" t="str">
        <f>VLOOKUP(G285,[2]Store_Dim!$A$2:$E$21,3,FALSE)</f>
        <v>North</v>
      </c>
    </row>
    <row r="286" spans="1:18" x14ac:dyDescent="0.3">
      <c r="A286" s="7" t="s">
        <v>2110</v>
      </c>
      <c r="B286" s="48">
        <v>45518</v>
      </c>
      <c r="C286" s="8" t="s">
        <v>830</v>
      </c>
      <c r="D286" s="8" t="s">
        <v>1716</v>
      </c>
      <c r="E286" s="7" t="str">
        <f>VLOOKUP(D286,[2]Product_Dim!$A$2:$G$101,2,FALSE)</f>
        <v>Wooden Bookshelf</v>
      </c>
      <c r="F286" s="9">
        <f>VLOOKUP(D286,[2]Product_Dim!$A$2:$G$101,6,FALSE)</f>
        <v>388.46</v>
      </c>
      <c r="G286" s="8" t="s">
        <v>1797</v>
      </c>
      <c r="H286" s="10">
        <v>1</v>
      </c>
      <c r="I286" s="11">
        <v>520.92999999999995</v>
      </c>
      <c r="J286" s="8">
        <v>0.15</v>
      </c>
      <c r="K286" s="8" t="s">
        <v>1824</v>
      </c>
      <c r="L286" s="11">
        <v>442.79049999999995</v>
      </c>
      <c r="M286" s="8" t="str">
        <f>VLOOKUP(C286,'[2]Customer Detail'!$A$2:$H$501,4,FALSE)</f>
        <v>Female</v>
      </c>
      <c r="N286" s="8">
        <f>VLOOKUP(C286,'[2]Customer Detail'!$A$2:$H$501,3,FALSE)</f>
        <v>63</v>
      </c>
      <c r="O286" s="8" t="str">
        <f>VLOOKUP(C286,'[2]Customer Detail'!$A$2:$H$501,5,FALSE)</f>
        <v>North Jonathon</v>
      </c>
      <c r="P286" s="8" t="str">
        <f>VLOOKUP(C286,'[2]Customer Detail'!$A$1:$H$501,8,FALSE)</f>
        <v>Platinum</v>
      </c>
      <c r="Q286" s="8" t="str">
        <f>VLOOKUP(G286,[2]Store_Dim!$A$1:$E$21,4,FALSE)</f>
        <v>Johnsonville</v>
      </c>
      <c r="R286" s="8" t="str">
        <f>VLOOKUP(G286,[2]Store_Dim!$A$2:$E$21,3,FALSE)</f>
        <v>East</v>
      </c>
    </row>
    <row r="287" spans="1:18" x14ac:dyDescent="0.3">
      <c r="A287" s="7" t="s">
        <v>2111</v>
      </c>
      <c r="B287" s="48">
        <v>45721</v>
      </c>
      <c r="C287" s="8" t="s">
        <v>727</v>
      </c>
      <c r="D287" s="8" t="s">
        <v>1586</v>
      </c>
      <c r="E287" s="7" t="str">
        <f>VLOOKUP(D287,[2]Product_Dim!$A$2:$G$101,2,FALSE)</f>
        <v>Knee Support Brace</v>
      </c>
      <c r="F287" s="9">
        <f>VLOOKUP(D287,[2]Product_Dim!$A$2:$G$101,6,FALSE)</f>
        <v>21.34</v>
      </c>
      <c r="G287" s="8" t="s">
        <v>1779</v>
      </c>
      <c r="H287" s="10">
        <v>2</v>
      </c>
      <c r="I287" s="11">
        <v>350.12</v>
      </c>
      <c r="J287" s="8">
        <v>0.21</v>
      </c>
      <c r="K287" s="8" t="s">
        <v>1829</v>
      </c>
      <c r="L287" s="11">
        <v>553.18960000000004</v>
      </c>
      <c r="M287" s="8" t="str">
        <f>VLOOKUP(C287,'[2]Customer Detail'!$A$2:$H$501,4,FALSE)</f>
        <v>Female</v>
      </c>
      <c r="N287" s="8">
        <f>VLOOKUP(C287,'[2]Customer Detail'!$A$2:$H$501,3,FALSE)</f>
        <v>46</v>
      </c>
      <c r="O287" s="8" t="str">
        <f>VLOOKUP(C287,'[2]Customer Detail'!$A$2:$H$501,5,FALSE)</f>
        <v>Bethanyton</v>
      </c>
      <c r="P287" s="8" t="str">
        <f>VLOOKUP(C287,'[2]Customer Detail'!$A$1:$H$501,8,FALSE)</f>
        <v>Platinum</v>
      </c>
      <c r="Q287" s="8" t="str">
        <f>VLOOKUP(G287,[2]Store_Dim!$A$1:$E$21,4,FALSE)</f>
        <v>Williamsfurt</v>
      </c>
      <c r="R287" s="8" t="str">
        <f>VLOOKUP(G287,[2]Store_Dim!$A$2:$E$21,3,FALSE)</f>
        <v>South</v>
      </c>
    </row>
    <row r="288" spans="1:18" x14ac:dyDescent="0.3">
      <c r="A288" s="7" t="s">
        <v>2112</v>
      </c>
      <c r="B288" s="48">
        <v>45308</v>
      </c>
      <c r="C288" s="8" t="s">
        <v>1437</v>
      </c>
      <c r="D288" s="8" t="s">
        <v>1644</v>
      </c>
      <c r="E288" s="7" t="str">
        <f>VLOOKUP(D288,[2]Product_Dim!$A$2:$G$101,2,FALSE)</f>
        <v>Car Dashboard Phone Holder</v>
      </c>
      <c r="F288" s="9">
        <f>VLOOKUP(D288,[2]Product_Dim!$A$2:$G$101,6,FALSE)</f>
        <v>177.98</v>
      </c>
      <c r="G288" s="8" t="s">
        <v>1813</v>
      </c>
      <c r="H288" s="10">
        <v>3</v>
      </c>
      <c r="I288" s="11">
        <v>807.95</v>
      </c>
      <c r="J288" s="8">
        <v>0.1</v>
      </c>
      <c r="K288" s="8" t="s">
        <v>1826</v>
      </c>
      <c r="L288" s="11">
        <v>2181.4650000000001</v>
      </c>
      <c r="M288" s="8" t="str">
        <f>VLOOKUP(C288,'[2]Customer Detail'!$A$2:$H$501,4,FALSE)</f>
        <v>Male</v>
      </c>
      <c r="N288" s="8">
        <f>VLOOKUP(C288,'[2]Customer Detail'!$A$2:$H$501,3,FALSE)</f>
        <v>18</v>
      </c>
      <c r="O288" s="8" t="str">
        <f>VLOOKUP(C288,'[2]Customer Detail'!$A$2:$H$501,5,FALSE)</f>
        <v>Espinozaberg</v>
      </c>
      <c r="P288" s="8" t="str">
        <f>VLOOKUP(C288,'[2]Customer Detail'!$A$1:$H$501,8,FALSE)</f>
        <v>Silver</v>
      </c>
      <c r="Q288" s="8" t="str">
        <f>VLOOKUP(G288,[2]Store_Dim!$A$1:$E$21,4,FALSE)</f>
        <v>Vasquezborough</v>
      </c>
      <c r="R288" s="8" t="str">
        <f>VLOOKUP(G288,[2]Store_Dim!$A$2:$E$21,3,FALSE)</f>
        <v>East</v>
      </c>
    </row>
    <row r="289" spans="1:18" x14ac:dyDescent="0.3">
      <c r="A289" s="7" t="s">
        <v>2113</v>
      </c>
      <c r="B289" s="48">
        <v>45889</v>
      </c>
      <c r="C289" s="8" t="s">
        <v>1053</v>
      </c>
      <c r="D289" s="8" t="s">
        <v>1624</v>
      </c>
      <c r="E289" s="7" t="str">
        <f>VLOOKUP(D289,[2]Product_Dim!$A$2:$G$101,2,FALSE)</f>
        <v>Sports Water Hydration Pack</v>
      </c>
      <c r="F289" s="9">
        <f>VLOOKUP(D289,[2]Product_Dim!$A$2:$G$101,6,FALSE)</f>
        <v>135.61000000000001</v>
      </c>
      <c r="G289" s="8" t="s">
        <v>1776</v>
      </c>
      <c r="H289" s="10">
        <v>4</v>
      </c>
      <c r="I289" s="11">
        <v>766.03</v>
      </c>
      <c r="J289" s="8">
        <v>0.28999999999999998</v>
      </c>
      <c r="K289" s="8" t="s">
        <v>1826</v>
      </c>
      <c r="L289" s="11">
        <v>2175.5252</v>
      </c>
      <c r="M289" s="8" t="str">
        <f>VLOOKUP(C289,'[2]Customer Detail'!$A$2:$H$501,4,FALSE)</f>
        <v>Male</v>
      </c>
      <c r="N289" s="8">
        <f>VLOOKUP(C289,'[2]Customer Detail'!$A$2:$H$501,3,FALSE)</f>
        <v>37</v>
      </c>
      <c r="O289" s="8" t="str">
        <f>VLOOKUP(C289,'[2]Customer Detail'!$A$2:$H$501,5,FALSE)</f>
        <v>West Brendamouth</v>
      </c>
      <c r="P289" s="8" t="str">
        <f>VLOOKUP(C289,'[2]Customer Detail'!$A$1:$H$501,8,FALSE)</f>
        <v>Platinum</v>
      </c>
      <c r="Q289" s="8" t="str">
        <f>VLOOKUP(G289,[2]Store_Dim!$A$1:$E$21,4,FALSE)</f>
        <v>Port Josephberg</v>
      </c>
      <c r="R289" s="8" t="str">
        <f>VLOOKUP(G289,[2]Store_Dim!$A$2:$E$21,3,FALSE)</f>
        <v>East</v>
      </c>
    </row>
    <row r="290" spans="1:18" x14ac:dyDescent="0.3">
      <c r="A290" s="7" t="s">
        <v>2114</v>
      </c>
      <c r="B290" s="48">
        <v>45386</v>
      </c>
      <c r="C290" s="8" t="s">
        <v>601</v>
      </c>
      <c r="D290" s="8" t="s">
        <v>1662</v>
      </c>
      <c r="E290" s="7" t="str">
        <f>VLOOKUP(D290,[2]Product_Dim!$A$2:$G$101,2,FALSE)</f>
        <v>Foam Roller</v>
      </c>
      <c r="F290" s="9">
        <f>VLOOKUP(D290,[2]Product_Dim!$A$2:$G$101,6,FALSE)</f>
        <v>30.62</v>
      </c>
      <c r="G290" s="8" t="s">
        <v>1782</v>
      </c>
      <c r="H290" s="10">
        <v>3</v>
      </c>
      <c r="I290" s="11">
        <v>545.1</v>
      </c>
      <c r="J290" s="8">
        <v>0.08</v>
      </c>
      <c r="K290" s="8" t="s">
        <v>1829</v>
      </c>
      <c r="L290" s="11">
        <v>1504.4760000000001</v>
      </c>
      <c r="M290" s="8" t="str">
        <f>VLOOKUP(C290,'[2]Customer Detail'!$A$2:$H$501,4,FALSE)</f>
        <v>Female</v>
      </c>
      <c r="N290" s="8">
        <f>VLOOKUP(C290,'[2]Customer Detail'!$A$2:$H$501,3,FALSE)</f>
        <v>23</v>
      </c>
      <c r="O290" s="8" t="str">
        <f>VLOOKUP(C290,'[2]Customer Detail'!$A$2:$H$501,5,FALSE)</f>
        <v>Hutchinsonville</v>
      </c>
      <c r="P290" s="8" t="str">
        <f>VLOOKUP(C290,'[2]Customer Detail'!$A$1:$H$501,8,FALSE)</f>
        <v>Silver</v>
      </c>
      <c r="Q290" s="8" t="str">
        <f>VLOOKUP(G290,[2]Store_Dim!$A$1:$E$21,4,FALSE)</f>
        <v>Thompsonborough</v>
      </c>
      <c r="R290" s="8" t="str">
        <f>VLOOKUP(G290,[2]Store_Dim!$A$2:$E$21,3,FALSE)</f>
        <v>West</v>
      </c>
    </row>
    <row r="291" spans="1:18" x14ac:dyDescent="0.3">
      <c r="A291" s="7" t="s">
        <v>2115</v>
      </c>
      <c r="B291" s="48">
        <v>45438</v>
      </c>
      <c r="C291" s="8" t="s">
        <v>839</v>
      </c>
      <c r="D291" s="8" t="s">
        <v>1678</v>
      </c>
      <c r="E291" s="7" t="str">
        <f>VLOOKUP(D291,[2]Product_Dim!$A$2:$G$101,2,FALSE)</f>
        <v>Adjustable Dumbbells 20kg</v>
      </c>
      <c r="F291" s="9">
        <f>VLOOKUP(D291,[2]Product_Dim!$A$2:$G$101,6,FALSE)</f>
        <v>240.63</v>
      </c>
      <c r="G291" s="8" t="s">
        <v>1779</v>
      </c>
      <c r="H291" s="10">
        <v>1</v>
      </c>
      <c r="I291" s="11">
        <v>203.61</v>
      </c>
      <c r="J291" s="8">
        <v>0.24</v>
      </c>
      <c r="K291" s="8" t="s">
        <v>1829</v>
      </c>
      <c r="L291" s="11">
        <v>154.74360000000001</v>
      </c>
      <c r="M291" s="8" t="str">
        <f>VLOOKUP(C291,'[2]Customer Detail'!$A$2:$H$501,4,FALSE)</f>
        <v>Male</v>
      </c>
      <c r="N291" s="8">
        <f>VLOOKUP(C291,'[2]Customer Detail'!$A$2:$H$501,3,FALSE)</f>
        <v>50</v>
      </c>
      <c r="O291" s="8" t="str">
        <f>VLOOKUP(C291,'[2]Customer Detail'!$A$2:$H$501,5,FALSE)</f>
        <v>Sallymouth</v>
      </c>
      <c r="P291" s="8" t="str">
        <f>VLOOKUP(C291,'[2]Customer Detail'!$A$1:$H$501,8,FALSE)</f>
        <v>Bronze</v>
      </c>
      <c r="Q291" s="8" t="str">
        <f>VLOOKUP(G291,[2]Store_Dim!$A$1:$E$21,4,FALSE)</f>
        <v>Williamsfurt</v>
      </c>
      <c r="R291" s="8" t="str">
        <f>VLOOKUP(G291,[2]Store_Dim!$A$2:$E$21,3,FALSE)</f>
        <v>South</v>
      </c>
    </row>
    <row r="292" spans="1:18" x14ac:dyDescent="0.3">
      <c r="A292" s="7" t="s">
        <v>2116</v>
      </c>
      <c r="B292" s="48">
        <v>45856</v>
      </c>
      <c r="C292" s="8" t="s">
        <v>1295</v>
      </c>
      <c r="D292" s="8" t="s">
        <v>1742</v>
      </c>
      <c r="E292" s="7" t="str">
        <f>VLOOKUP(D292,[2]Product_Dim!$A$2:$G$101,2,FALSE)</f>
        <v>Cricket Bat</v>
      </c>
      <c r="F292" s="9">
        <f>VLOOKUP(D292,[2]Product_Dim!$A$2:$G$101,6,FALSE)</f>
        <v>245.98</v>
      </c>
      <c r="G292" s="8" t="s">
        <v>1801</v>
      </c>
      <c r="H292" s="10">
        <v>4</v>
      </c>
      <c r="I292" s="11">
        <v>493.8</v>
      </c>
      <c r="J292" s="8">
        <v>0.24</v>
      </c>
      <c r="K292" s="8" t="s">
        <v>1829</v>
      </c>
      <c r="L292" s="11">
        <v>1501.152</v>
      </c>
      <c r="M292" s="8" t="str">
        <f>VLOOKUP(C292,'[2]Customer Detail'!$A$2:$H$501,4,FALSE)</f>
        <v>Female</v>
      </c>
      <c r="N292" s="8">
        <f>VLOOKUP(C292,'[2]Customer Detail'!$A$2:$H$501,3,FALSE)</f>
        <v>64</v>
      </c>
      <c r="O292" s="8" t="str">
        <f>VLOOKUP(C292,'[2]Customer Detail'!$A$2:$H$501,5,FALSE)</f>
        <v>Kimburgh</v>
      </c>
      <c r="P292" s="8" t="str">
        <f>VLOOKUP(C292,'[2]Customer Detail'!$A$1:$H$501,8,FALSE)</f>
        <v>Bronze</v>
      </c>
      <c r="Q292" s="8" t="str">
        <f>VLOOKUP(G292,[2]Store_Dim!$A$1:$E$21,4,FALSE)</f>
        <v>East Jenniferstad</v>
      </c>
      <c r="R292" s="8" t="str">
        <f>VLOOKUP(G292,[2]Store_Dim!$A$2:$E$21,3,FALSE)</f>
        <v>North</v>
      </c>
    </row>
    <row r="293" spans="1:18" x14ac:dyDescent="0.3">
      <c r="A293" s="7" t="s">
        <v>2117</v>
      </c>
      <c r="B293" s="48">
        <v>45485</v>
      </c>
      <c r="C293" s="8" t="s">
        <v>78</v>
      </c>
      <c r="D293" s="8" t="s">
        <v>1630</v>
      </c>
      <c r="E293" s="7" t="str">
        <f>VLOOKUP(D293,[2]Product_Dim!$A$2:$G$101,2,FALSE)</f>
        <v>Yoga Exercise Mat</v>
      </c>
      <c r="F293" s="9">
        <f>VLOOKUP(D293,[2]Product_Dim!$A$2:$G$101,6,FALSE)</f>
        <v>313.26</v>
      </c>
      <c r="G293" s="8" t="s">
        <v>1807</v>
      </c>
      <c r="H293" s="10">
        <v>1</v>
      </c>
      <c r="I293" s="11">
        <v>640.54999999999995</v>
      </c>
      <c r="J293" s="8">
        <v>0.25</v>
      </c>
      <c r="K293" s="8" t="s">
        <v>1824</v>
      </c>
      <c r="L293" s="11">
        <v>480.41249999999997</v>
      </c>
      <c r="M293" s="8" t="str">
        <f>VLOOKUP(C293,'[2]Customer Detail'!$A$2:$H$501,4,FALSE)</f>
        <v>Female</v>
      </c>
      <c r="N293" s="8">
        <f>VLOOKUP(C293,'[2]Customer Detail'!$A$2:$H$501,3,FALSE)</f>
        <v>60</v>
      </c>
      <c r="O293" s="8" t="str">
        <f>VLOOKUP(C293,'[2]Customer Detail'!$A$2:$H$501,5,FALSE)</f>
        <v>Brandonville</v>
      </c>
      <c r="P293" s="8" t="str">
        <f>VLOOKUP(C293,'[2]Customer Detail'!$A$1:$H$501,8,FALSE)</f>
        <v>Platinum</v>
      </c>
      <c r="Q293" s="8" t="str">
        <f>VLOOKUP(G293,[2]Store_Dim!$A$1:$E$21,4,FALSE)</f>
        <v>Bensonhaven</v>
      </c>
      <c r="R293" s="8" t="str">
        <f>VLOOKUP(G293,[2]Store_Dim!$A$2:$E$21,3,FALSE)</f>
        <v>North</v>
      </c>
    </row>
    <row r="294" spans="1:18" x14ac:dyDescent="0.3">
      <c r="A294" s="7" t="s">
        <v>2118</v>
      </c>
      <c r="B294" s="48">
        <v>45545</v>
      </c>
      <c r="C294" s="8" t="s">
        <v>414</v>
      </c>
      <c r="D294" s="8" t="s">
        <v>1696</v>
      </c>
      <c r="E294" s="7" t="str">
        <f>VLOOKUP(D294,[2]Product_Dim!$A$2:$G$101,2,FALSE)</f>
        <v>Bluetooth Car Audio System</v>
      </c>
      <c r="F294" s="9">
        <f>VLOOKUP(D294,[2]Product_Dim!$A$2:$G$101,6,FALSE)</f>
        <v>403.71</v>
      </c>
      <c r="G294" s="8" t="s">
        <v>1769</v>
      </c>
      <c r="H294" s="10">
        <v>1</v>
      </c>
      <c r="I294" s="11">
        <v>702.53</v>
      </c>
      <c r="J294" s="8">
        <v>0.3</v>
      </c>
      <c r="K294" s="8" t="s">
        <v>1824</v>
      </c>
      <c r="L294" s="11">
        <v>491.77099999999996</v>
      </c>
      <c r="M294" s="8" t="str">
        <f>VLOOKUP(C294,'[2]Customer Detail'!$A$2:$H$501,4,FALSE)</f>
        <v>Male</v>
      </c>
      <c r="N294" s="8">
        <f>VLOOKUP(C294,'[2]Customer Detail'!$A$2:$H$501,3,FALSE)</f>
        <v>40</v>
      </c>
      <c r="O294" s="8" t="str">
        <f>VLOOKUP(C294,'[2]Customer Detail'!$A$2:$H$501,5,FALSE)</f>
        <v>North Edwardton</v>
      </c>
      <c r="P294" s="8" t="str">
        <f>VLOOKUP(C294,'[2]Customer Detail'!$A$1:$H$501,8,FALSE)</f>
        <v>Bronze</v>
      </c>
      <c r="Q294" s="8" t="str">
        <f>VLOOKUP(G294,[2]Store_Dim!$A$1:$E$21,4,FALSE)</f>
        <v>Port Sharon</v>
      </c>
      <c r="R294" s="8" t="str">
        <f>VLOOKUP(G294,[2]Store_Dim!$A$2:$E$21,3,FALSE)</f>
        <v>South</v>
      </c>
    </row>
    <row r="295" spans="1:18" x14ac:dyDescent="0.3">
      <c r="A295" s="7" t="s">
        <v>2119</v>
      </c>
      <c r="B295" s="48">
        <v>45826</v>
      </c>
      <c r="C295" s="8" t="s">
        <v>724</v>
      </c>
      <c r="D295" s="8" t="s">
        <v>1626</v>
      </c>
      <c r="E295" s="7" t="str">
        <f>VLOOKUP(D295,[2]Product_Dim!$A$2:$G$101,2,FALSE)</f>
        <v>Portable Power Bank</v>
      </c>
      <c r="F295" s="9">
        <f>VLOOKUP(D295,[2]Product_Dim!$A$2:$G$101,6,FALSE)</f>
        <v>326.06</v>
      </c>
      <c r="G295" s="8" t="s">
        <v>1782</v>
      </c>
      <c r="H295" s="10">
        <v>4</v>
      </c>
      <c r="I295" s="11">
        <v>139.94</v>
      </c>
      <c r="J295" s="8">
        <v>0.24</v>
      </c>
      <c r="K295" s="8" t="s">
        <v>1824</v>
      </c>
      <c r="L295" s="11">
        <v>425.41759999999999</v>
      </c>
      <c r="M295" s="8" t="str">
        <f>VLOOKUP(C295,'[2]Customer Detail'!$A$2:$H$501,4,FALSE)</f>
        <v>Male</v>
      </c>
      <c r="N295" s="8">
        <f>VLOOKUP(C295,'[2]Customer Detail'!$A$2:$H$501,3,FALSE)</f>
        <v>29</v>
      </c>
      <c r="O295" s="8" t="str">
        <f>VLOOKUP(C295,'[2]Customer Detail'!$A$2:$H$501,5,FALSE)</f>
        <v>New Anthonyfurt</v>
      </c>
      <c r="P295" s="8" t="str">
        <f>VLOOKUP(C295,'[2]Customer Detail'!$A$1:$H$501,8,FALSE)</f>
        <v>Silver</v>
      </c>
      <c r="Q295" s="8" t="str">
        <f>VLOOKUP(G295,[2]Store_Dim!$A$1:$E$21,4,FALSE)</f>
        <v>Thompsonborough</v>
      </c>
      <c r="R295" s="8" t="str">
        <f>VLOOKUP(G295,[2]Store_Dim!$A$2:$E$21,3,FALSE)</f>
        <v>West</v>
      </c>
    </row>
    <row r="296" spans="1:18" x14ac:dyDescent="0.3">
      <c r="A296" s="7" t="s">
        <v>2120</v>
      </c>
      <c r="B296" s="48">
        <v>45654</v>
      </c>
      <c r="C296" s="8" t="s">
        <v>881</v>
      </c>
      <c r="D296" s="8" t="s">
        <v>1586</v>
      </c>
      <c r="E296" s="7" t="str">
        <f>VLOOKUP(D296,[2]Product_Dim!$A$2:$G$101,2,FALSE)</f>
        <v>Knee Support Brace</v>
      </c>
      <c r="F296" s="9">
        <f>VLOOKUP(D296,[2]Product_Dim!$A$2:$G$101,6,FALSE)</f>
        <v>21.34</v>
      </c>
      <c r="G296" s="8" t="s">
        <v>1782</v>
      </c>
      <c r="H296" s="10">
        <v>2</v>
      </c>
      <c r="I296" s="11">
        <v>230.85</v>
      </c>
      <c r="J296" s="8">
        <v>0.18</v>
      </c>
      <c r="K296" s="8" t="s">
        <v>1824</v>
      </c>
      <c r="L296" s="11">
        <v>378.59399999999999</v>
      </c>
      <c r="M296" s="8" t="str">
        <f>VLOOKUP(C296,'[2]Customer Detail'!$A$2:$H$501,4,FALSE)</f>
        <v>Female</v>
      </c>
      <c r="N296" s="8">
        <f>VLOOKUP(C296,'[2]Customer Detail'!$A$2:$H$501,3,FALSE)</f>
        <v>22</v>
      </c>
      <c r="O296" s="8" t="str">
        <f>VLOOKUP(C296,'[2]Customer Detail'!$A$2:$H$501,5,FALSE)</f>
        <v>Lake Nicole</v>
      </c>
      <c r="P296" s="8" t="str">
        <f>VLOOKUP(C296,'[2]Customer Detail'!$A$1:$H$501,8,FALSE)</f>
        <v>Platinum</v>
      </c>
      <c r="Q296" s="8" t="str">
        <f>VLOOKUP(G296,[2]Store_Dim!$A$1:$E$21,4,FALSE)</f>
        <v>Thompsonborough</v>
      </c>
      <c r="R296" s="8" t="str">
        <f>VLOOKUP(G296,[2]Store_Dim!$A$2:$E$21,3,FALSE)</f>
        <v>West</v>
      </c>
    </row>
    <row r="297" spans="1:18" x14ac:dyDescent="0.3">
      <c r="A297" s="7" t="s">
        <v>2121</v>
      </c>
      <c r="B297" s="48">
        <v>45556</v>
      </c>
      <c r="C297" s="8" t="s">
        <v>687</v>
      </c>
      <c r="D297" s="8" t="s">
        <v>1718</v>
      </c>
      <c r="E297" s="7" t="str">
        <f>VLOOKUP(D297,[2]Product_Dim!$A$2:$G$101,2,FALSE)</f>
        <v>Women's Beanie Hat</v>
      </c>
      <c r="F297" s="9">
        <f>VLOOKUP(D297,[2]Product_Dim!$A$2:$G$101,6,FALSE)</f>
        <v>119.57</v>
      </c>
      <c r="G297" s="8" t="s">
        <v>1807</v>
      </c>
      <c r="H297" s="10">
        <v>4</v>
      </c>
      <c r="I297" s="11">
        <v>626.35</v>
      </c>
      <c r="J297" s="8">
        <v>0.25</v>
      </c>
      <c r="K297" s="8" t="s">
        <v>1829</v>
      </c>
      <c r="L297" s="11">
        <v>1879.0500000000002</v>
      </c>
      <c r="M297" s="8" t="str">
        <f>VLOOKUP(C297,'[2]Customer Detail'!$A$2:$H$501,4,FALSE)</f>
        <v>Female</v>
      </c>
      <c r="N297" s="8">
        <f>VLOOKUP(C297,'[2]Customer Detail'!$A$2:$H$501,3,FALSE)</f>
        <v>20</v>
      </c>
      <c r="O297" s="8" t="str">
        <f>VLOOKUP(C297,'[2]Customer Detail'!$A$2:$H$501,5,FALSE)</f>
        <v>Garzafort</v>
      </c>
      <c r="P297" s="8" t="str">
        <f>VLOOKUP(C297,'[2]Customer Detail'!$A$1:$H$501,8,FALSE)</f>
        <v>Silver</v>
      </c>
      <c r="Q297" s="8" t="str">
        <f>VLOOKUP(G297,[2]Store_Dim!$A$1:$E$21,4,FALSE)</f>
        <v>Bensonhaven</v>
      </c>
      <c r="R297" s="8" t="str">
        <f>VLOOKUP(G297,[2]Store_Dim!$A$2:$E$21,3,FALSE)</f>
        <v>North</v>
      </c>
    </row>
    <row r="298" spans="1:18" x14ac:dyDescent="0.3">
      <c r="A298" s="7" t="s">
        <v>2122</v>
      </c>
      <c r="B298" s="48">
        <v>45434</v>
      </c>
      <c r="C298" s="8" t="s">
        <v>298</v>
      </c>
      <c r="D298" s="8" t="s">
        <v>1630</v>
      </c>
      <c r="E298" s="7" t="str">
        <f>VLOOKUP(D298,[2]Product_Dim!$A$2:$G$101,2,FALSE)</f>
        <v>Yoga Exercise Mat</v>
      </c>
      <c r="F298" s="9">
        <f>VLOOKUP(D298,[2]Product_Dim!$A$2:$G$101,6,FALSE)</f>
        <v>313.26</v>
      </c>
      <c r="G298" s="8" t="s">
        <v>1799</v>
      </c>
      <c r="H298" s="10">
        <v>4</v>
      </c>
      <c r="I298" s="11">
        <v>108.55</v>
      </c>
      <c r="J298" s="8">
        <v>0.18</v>
      </c>
      <c r="K298" s="8" t="s">
        <v>1826</v>
      </c>
      <c r="L298" s="11">
        <v>356.04399999999998</v>
      </c>
      <c r="M298" s="8" t="str">
        <f>VLOOKUP(C298,'[2]Customer Detail'!$A$2:$H$501,4,FALSE)</f>
        <v>Male</v>
      </c>
      <c r="N298" s="8">
        <f>VLOOKUP(C298,'[2]Customer Detail'!$A$2:$H$501,3,FALSE)</f>
        <v>53</v>
      </c>
      <c r="O298" s="8" t="str">
        <f>VLOOKUP(C298,'[2]Customer Detail'!$A$2:$H$501,5,FALSE)</f>
        <v>Leburgh</v>
      </c>
      <c r="P298" s="8" t="str">
        <f>VLOOKUP(C298,'[2]Customer Detail'!$A$1:$H$501,8,FALSE)</f>
        <v>Bronze</v>
      </c>
      <c r="Q298" s="8" t="str">
        <f>VLOOKUP(G298,[2]Store_Dim!$A$1:$E$21,4,FALSE)</f>
        <v>Christopherland</v>
      </c>
      <c r="R298" s="8" t="str">
        <f>VLOOKUP(G298,[2]Store_Dim!$A$2:$E$21,3,FALSE)</f>
        <v>South</v>
      </c>
    </row>
    <row r="299" spans="1:18" x14ac:dyDescent="0.3">
      <c r="A299" s="7" t="s">
        <v>2123</v>
      </c>
      <c r="B299" s="48">
        <v>45871</v>
      </c>
      <c r="C299" s="8" t="s">
        <v>628</v>
      </c>
      <c r="D299" s="8" t="s">
        <v>1582</v>
      </c>
      <c r="E299" s="7" t="str">
        <f>VLOOKUP(D299,[2]Product_Dim!$A$2:$G$101,2,FALSE)</f>
        <v>Soccer Training Cone Set</v>
      </c>
      <c r="F299" s="9">
        <f>VLOOKUP(D299,[2]Product_Dim!$A$2:$G$101,6,FALSE)</f>
        <v>144.53</v>
      </c>
      <c r="G299" s="8" t="s">
        <v>1757</v>
      </c>
      <c r="H299" s="10">
        <v>4</v>
      </c>
      <c r="I299" s="11">
        <v>353.67</v>
      </c>
      <c r="J299" s="8">
        <v>0.03</v>
      </c>
      <c r="K299" s="8" t="s">
        <v>1829</v>
      </c>
      <c r="L299" s="11">
        <v>1372.2396000000001</v>
      </c>
      <c r="M299" s="8" t="str">
        <f>VLOOKUP(C299,'[2]Customer Detail'!$A$2:$H$501,4,FALSE)</f>
        <v>Female</v>
      </c>
      <c r="N299" s="8">
        <f>VLOOKUP(C299,'[2]Customer Detail'!$A$2:$H$501,3,FALSE)</f>
        <v>29</v>
      </c>
      <c r="O299" s="8" t="str">
        <f>VLOOKUP(C299,'[2]Customer Detail'!$A$2:$H$501,5,FALSE)</f>
        <v>Johnsonshire</v>
      </c>
      <c r="P299" s="8" t="str">
        <f>VLOOKUP(C299,'[2]Customer Detail'!$A$1:$H$501,8,FALSE)</f>
        <v>Bronze</v>
      </c>
      <c r="Q299" s="8" t="str">
        <f>VLOOKUP(G299,[2]Store_Dim!$A$1:$E$21,4,FALSE)</f>
        <v>Danielmouth</v>
      </c>
      <c r="R299" s="8" t="str">
        <f>VLOOKUP(G299,[2]Store_Dim!$A$2:$E$21,3,FALSE)</f>
        <v>North</v>
      </c>
    </row>
    <row r="300" spans="1:18" x14ac:dyDescent="0.3">
      <c r="A300" s="7" t="s">
        <v>2124</v>
      </c>
      <c r="B300" s="48">
        <v>45583</v>
      </c>
      <c r="C300" s="8" t="s">
        <v>241</v>
      </c>
      <c r="D300" s="8" t="s">
        <v>1728</v>
      </c>
      <c r="E300" s="7" t="str">
        <f>VLOOKUP(D300,[2]Product_Dim!$A$2:$G$101,2,FALSE)</f>
        <v>Gaming Mouse Pad XL</v>
      </c>
      <c r="F300" s="9">
        <f>VLOOKUP(D300,[2]Product_Dim!$A$2:$G$101,6,FALSE)</f>
        <v>340.14</v>
      </c>
      <c r="G300" s="8" t="s">
        <v>1757</v>
      </c>
      <c r="H300" s="10">
        <v>4</v>
      </c>
      <c r="I300" s="11">
        <v>61.98</v>
      </c>
      <c r="J300" s="8">
        <v>0.16</v>
      </c>
      <c r="K300" s="8" t="s">
        <v>1824</v>
      </c>
      <c r="L300" s="11">
        <v>208.25279999999998</v>
      </c>
      <c r="M300" s="8" t="str">
        <f>VLOOKUP(C300,'[2]Customer Detail'!$A$2:$H$501,4,FALSE)</f>
        <v>Female</v>
      </c>
      <c r="N300" s="8">
        <f>VLOOKUP(C300,'[2]Customer Detail'!$A$2:$H$501,3,FALSE)</f>
        <v>21</v>
      </c>
      <c r="O300" s="8" t="str">
        <f>VLOOKUP(C300,'[2]Customer Detail'!$A$2:$H$501,5,FALSE)</f>
        <v>Woodmouth</v>
      </c>
      <c r="P300" s="8" t="str">
        <f>VLOOKUP(C300,'[2]Customer Detail'!$A$1:$H$501,8,FALSE)</f>
        <v>Silver</v>
      </c>
      <c r="Q300" s="8" t="str">
        <f>VLOOKUP(G300,[2]Store_Dim!$A$1:$E$21,4,FALSE)</f>
        <v>Danielmouth</v>
      </c>
      <c r="R300" s="8" t="str">
        <f>VLOOKUP(G300,[2]Store_Dim!$A$2:$E$21,3,FALSE)</f>
        <v>North</v>
      </c>
    </row>
    <row r="301" spans="1:18" x14ac:dyDescent="0.3">
      <c r="A301" s="7" t="s">
        <v>2125</v>
      </c>
      <c r="B301" s="48">
        <v>45348</v>
      </c>
      <c r="C301" s="8" t="s">
        <v>702</v>
      </c>
      <c r="D301" s="8" t="s">
        <v>1592</v>
      </c>
      <c r="E301" s="7" t="str">
        <f>VLOOKUP(D301,[2]Product_Dim!$A$2:$G$101,2,FALSE)</f>
        <v>Carbon Fiber Tennis Racket</v>
      </c>
      <c r="F301" s="9">
        <f>VLOOKUP(D301,[2]Product_Dim!$A$2:$G$101,6,FALSE)</f>
        <v>484.62</v>
      </c>
      <c r="G301" s="8" t="s">
        <v>1813</v>
      </c>
      <c r="H301" s="10">
        <v>2</v>
      </c>
      <c r="I301" s="11">
        <v>873.1</v>
      </c>
      <c r="J301" s="8">
        <v>0.12</v>
      </c>
      <c r="K301" s="8" t="s">
        <v>1826</v>
      </c>
      <c r="L301" s="11">
        <v>1536.6559999999999</v>
      </c>
      <c r="M301" s="8" t="str">
        <f>VLOOKUP(C301,'[2]Customer Detail'!$A$2:$H$501,4,FALSE)</f>
        <v>Male</v>
      </c>
      <c r="N301" s="8">
        <f>VLOOKUP(C301,'[2]Customer Detail'!$A$2:$H$501,3,FALSE)</f>
        <v>44</v>
      </c>
      <c r="O301" s="8" t="str">
        <f>VLOOKUP(C301,'[2]Customer Detail'!$A$2:$H$501,5,FALSE)</f>
        <v>Morrismouth</v>
      </c>
      <c r="P301" s="8" t="str">
        <f>VLOOKUP(C301,'[2]Customer Detail'!$A$1:$H$501,8,FALSE)</f>
        <v>Platinum</v>
      </c>
      <c r="Q301" s="8" t="str">
        <f>VLOOKUP(G301,[2]Store_Dim!$A$1:$E$21,4,FALSE)</f>
        <v>Vasquezborough</v>
      </c>
      <c r="R301" s="8" t="str">
        <f>VLOOKUP(G301,[2]Store_Dim!$A$2:$E$21,3,FALSE)</f>
        <v>East</v>
      </c>
    </row>
    <row r="302" spans="1:18" x14ac:dyDescent="0.3">
      <c r="A302" s="7" t="s">
        <v>2126</v>
      </c>
      <c r="B302" s="48">
        <v>45268</v>
      </c>
      <c r="C302" s="8" t="s">
        <v>648</v>
      </c>
      <c r="D302" s="8" t="s">
        <v>1572</v>
      </c>
      <c r="E302" s="7" t="str">
        <f>VLOOKUP(D302,[2]Product_Dim!$A$2:$G$101,2,FALSE)</f>
        <v>Hair Strengthening Shampoo</v>
      </c>
      <c r="F302" s="9">
        <f>VLOOKUP(D302,[2]Product_Dim!$A$2:$G$101,6,FALSE)</f>
        <v>115.82</v>
      </c>
      <c r="G302" s="8" t="s">
        <v>1801</v>
      </c>
      <c r="H302" s="10">
        <v>4</v>
      </c>
      <c r="I302" s="11">
        <v>889.47</v>
      </c>
      <c r="J302" s="8">
        <v>0.24</v>
      </c>
      <c r="K302" s="8" t="s">
        <v>1824</v>
      </c>
      <c r="L302" s="11">
        <v>2703.9888000000001</v>
      </c>
      <c r="M302" s="8" t="str">
        <f>VLOOKUP(C302,'[2]Customer Detail'!$A$2:$H$501,4,FALSE)</f>
        <v>Male</v>
      </c>
      <c r="N302" s="8">
        <f>VLOOKUP(C302,'[2]Customer Detail'!$A$2:$H$501,3,FALSE)</f>
        <v>54</v>
      </c>
      <c r="O302" s="8" t="str">
        <f>VLOOKUP(C302,'[2]Customer Detail'!$A$2:$H$501,5,FALSE)</f>
        <v>Frostmouth</v>
      </c>
      <c r="P302" s="8" t="str">
        <f>VLOOKUP(C302,'[2]Customer Detail'!$A$1:$H$501,8,FALSE)</f>
        <v>Bronze</v>
      </c>
      <c r="Q302" s="8" t="str">
        <f>VLOOKUP(G302,[2]Store_Dim!$A$1:$E$21,4,FALSE)</f>
        <v>East Jenniferstad</v>
      </c>
      <c r="R302" s="8" t="str">
        <f>VLOOKUP(G302,[2]Store_Dim!$A$2:$E$21,3,FALSE)</f>
        <v>North</v>
      </c>
    </row>
    <row r="303" spans="1:18" x14ac:dyDescent="0.3">
      <c r="A303" s="7" t="s">
        <v>2127</v>
      </c>
      <c r="B303" s="48">
        <v>45596</v>
      </c>
      <c r="C303" s="8" t="s">
        <v>118</v>
      </c>
      <c r="D303" s="8" t="s">
        <v>1696</v>
      </c>
      <c r="E303" s="7" t="str">
        <f>VLOOKUP(D303,[2]Product_Dim!$A$2:$G$101,2,FALSE)</f>
        <v>Bluetooth Car Audio System</v>
      </c>
      <c r="F303" s="9">
        <f>VLOOKUP(D303,[2]Product_Dim!$A$2:$G$101,6,FALSE)</f>
        <v>403.71</v>
      </c>
      <c r="G303" s="8" t="s">
        <v>1792</v>
      </c>
      <c r="H303" s="10">
        <v>3</v>
      </c>
      <c r="I303" s="11">
        <v>803.76</v>
      </c>
      <c r="J303" s="8">
        <v>0.19</v>
      </c>
      <c r="K303" s="8" t="s">
        <v>1829</v>
      </c>
      <c r="L303" s="11">
        <v>1953.1367999999998</v>
      </c>
      <c r="M303" s="8" t="str">
        <f>VLOOKUP(C303,'[2]Customer Detail'!$A$2:$H$501,4,FALSE)</f>
        <v>Female</v>
      </c>
      <c r="N303" s="8">
        <f>VLOOKUP(C303,'[2]Customer Detail'!$A$2:$H$501,3,FALSE)</f>
        <v>27</v>
      </c>
      <c r="O303" s="8" t="str">
        <f>VLOOKUP(C303,'[2]Customer Detail'!$A$2:$H$501,5,FALSE)</f>
        <v>New David</v>
      </c>
      <c r="P303" s="8" t="str">
        <f>VLOOKUP(C303,'[2]Customer Detail'!$A$1:$H$501,8,FALSE)</f>
        <v>Platinum</v>
      </c>
      <c r="Q303" s="8" t="str">
        <f>VLOOKUP(G303,[2]Store_Dim!$A$1:$E$21,4,FALSE)</f>
        <v>Lake Michael</v>
      </c>
      <c r="R303" s="8" t="str">
        <f>VLOOKUP(G303,[2]Store_Dim!$A$2:$E$21,3,FALSE)</f>
        <v>South</v>
      </c>
    </row>
    <row r="304" spans="1:18" x14ac:dyDescent="0.3">
      <c r="A304" s="7" t="s">
        <v>2128</v>
      </c>
      <c r="B304" s="48">
        <v>45624</v>
      </c>
      <c r="C304" s="8" t="s">
        <v>1443</v>
      </c>
      <c r="D304" s="8" t="s">
        <v>1698</v>
      </c>
      <c r="E304" s="7" t="str">
        <f>VLOOKUP(D304,[2]Product_Dim!$A$2:$G$101,2,FALSE)</f>
        <v>Women's Ankle Boots</v>
      </c>
      <c r="F304" s="9">
        <f>VLOOKUP(D304,[2]Product_Dim!$A$2:$G$101,6,FALSE)</f>
        <v>158.13999999999999</v>
      </c>
      <c r="G304" s="8" t="s">
        <v>1773</v>
      </c>
      <c r="H304" s="10">
        <v>2</v>
      </c>
      <c r="I304" s="11">
        <v>865.14</v>
      </c>
      <c r="J304" s="8">
        <v>0.2</v>
      </c>
      <c r="K304" s="8" t="s">
        <v>1826</v>
      </c>
      <c r="L304" s="11">
        <v>1384.2239999999999</v>
      </c>
      <c r="M304" s="8" t="str">
        <f>VLOOKUP(C304,'[2]Customer Detail'!$A$2:$H$501,4,FALSE)</f>
        <v>Male</v>
      </c>
      <c r="N304" s="8">
        <f>VLOOKUP(C304,'[2]Customer Detail'!$A$2:$H$501,3,FALSE)</f>
        <v>45</v>
      </c>
      <c r="O304" s="8" t="str">
        <f>VLOOKUP(C304,'[2]Customer Detail'!$A$2:$H$501,5,FALSE)</f>
        <v>Bergermouth</v>
      </c>
      <c r="P304" s="8" t="str">
        <f>VLOOKUP(C304,'[2]Customer Detail'!$A$1:$H$501,8,FALSE)</f>
        <v>Bronze</v>
      </c>
      <c r="Q304" s="8" t="str">
        <f>VLOOKUP(G304,[2]Store_Dim!$A$1:$E$21,4,FALSE)</f>
        <v>New Michaelchester</v>
      </c>
      <c r="R304" s="8" t="str">
        <f>VLOOKUP(G304,[2]Store_Dim!$A$2:$E$21,3,FALSE)</f>
        <v>North</v>
      </c>
    </row>
    <row r="305" spans="1:18" x14ac:dyDescent="0.3">
      <c r="A305" s="7" t="s">
        <v>2129</v>
      </c>
      <c r="B305" s="48">
        <v>45813</v>
      </c>
      <c r="C305" s="8" t="s">
        <v>347</v>
      </c>
      <c r="D305" s="8" t="s">
        <v>1610</v>
      </c>
      <c r="E305" s="7" t="str">
        <f>VLOOKUP(D305,[2]Product_Dim!$A$2:$G$101,2,FALSE)</f>
        <v>Basketball</v>
      </c>
      <c r="F305" s="9">
        <f>VLOOKUP(D305,[2]Product_Dim!$A$2:$G$101,6,FALSE)</f>
        <v>204.39</v>
      </c>
      <c r="G305" s="8" t="s">
        <v>1786</v>
      </c>
      <c r="H305" s="10">
        <v>2</v>
      </c>
      <c r="I305" s="11">
        <v>916.49</v>
      </c>
      <c r="J305" s="8">
        <v>0.3</v>
      </c>
      <c r="K305" s="8" t="s">
        <v>1829</v>
      </c>
      <c r="L305" s="11">
        <v>1283.086</v>
      </c>
      <c r="M305" s="8" t="str">
        <f>VLOOKUP(C305,'[2]Customer Detail'!$A$2:$H$501,4,FALSE)</f>
        <v>Male</v>
      </c>
      <c r="N305" s="8">
        <f>VLOOKUP(C305,'[2]Customer Detail'!$A$2:$H$501,3,FALSE)</f>
        <v>36</v>
      </c>
      <c r="O305" s="8" t="str">
        <f>VLOOKUP(C305,'[2]Customer Detail'!$A$2:$H$501,5,FALSE)</f>
        <v>Lake Thomas</v>
      </c>
      <c r="P305" s="8" t="str">
        <f>VLOOKUP(C305,'[2]Customer Detail'!$A$1:$H$501,8,FALSE)</f>
        <v>Silver</v>
      </c>
      <c r="Q305" s="8" t="str">
        <f>VLOOKUP(G305,[2]Store_Dim!$A$1:$E$21,4,FALSE)</f>
        <v>East Johnstad</v>
      </c>
      <c r="R305" s="8" t="str">
        <f>VLOOKUP(G305,[2]Store_Dim!$A$2:$E$21,3,FALSE)</f>
        <v>South</v>
      </c>
    </row>
    <row r="306" spans="1:18" x14ac:dyDescent="0.3">
      <c r="A306" s="7" t="s">
        <v>2130</v>
      </c>
      <c r="B306" s="48">
        <v>45615</v>
      </c>
      <c r="C306" s="8" t="s">
        <v>164</v>
      </c>
      <c r="D306" s="8" t="s">
        <v>1650</v>
      </c>
      <c r="E306" s="7" t="str">
        <f>VLOOKUP(D306,[2]Product_Dim!$A$2:$G$101,2,FALSE)</f>
        <v>HDMI Cable – 2m</v>
      </c>
      <c r="F306" s="9">
        <f>VLOOKUP(D306,[2]Product_Dim!$A$2:$G$101,6,FALSE)</f>
        <v>88.49</v>
      </c>
      <c r="G306" s="8" t="s">
        <v>1794</v>
      </c>
      <c r="H306" s="10">
        <v>3</v>
      </c>
      <c r="I306" s="11">
        <v>781.39</v>
      </c>
      <c r="J306" s="8">
        <v>0.12</v>
      </c>
      <c r="K306" s="8" t="s">
        <v>1824</v>
      </c>
      <c r="L306" s="11">
        <v>2062.8696</v>
      </c>
      <c r="M306" s="8" t="str">
        <f>VLOOKUP(C306,'[2]Customer Detail'!$A$2:$H$501,4,FALSE)</f>
        <v>Male</v>
      </c>
      <c r="N306" s="8">
        <f>VLOOKUP(C306,'[2]Customer Detail'!$A$2:$H$501,3,FALSE)</f>
        <v>19</v>
      </c>
      <c r="O306" s="8" t="str">
        <f>VLOOKUP(C306,'[2]Customer Detail'!$A$2:$H$501,5,FALSE)</f>
        <v>Ryanburgh</v>
      </c>
      <c r="P306" s="8" t="str">
        <f>VLOOKUP(C306,'[2]Customer Detail'!$A$1:$H$501,8,FALSE)</f>
        <v>Platinum</v>
      </c>
      <c r="Q306" s="8" t="str">
        <f>VLOOKUP(G306,[2]Store_Dim!$A$1:$E$21,4,FALSE)</f>
        <v>Sabrinatown</v>
      </c>
      <c r="R306" s="8" t="str">
        <f>VLOOKUP(G306,[2]Store_Dim!$A$2:$E$21,3,FALSE)</f>
        <v>North</v>
      </c>
    </row>
    <row r="307" spans="1:18" x14ac:dyDescent="0.3">
      <c r="A307" s="7" t="s">
        <v>2131</v>
      </c>
      <c r="B307" s="48">
        <v>45431</v>
      </c>
      <c r="C307" s="8" t="s">
        <v>687</v>
      </c>
      <c r="D307" s="8" t="s">
        <v>1624</v>
      </c>
      <c r="E307" s="7" t="str">
        <f>VLOOKUP(D307,[2]Product_Dim!$A$2:$G$101,2,FALSE)</f>
        <v>Sports Water Hydration Pack</v>
      </c>
      <c r="F307" s="9">
        <f>VLOOKUP(D307,[2]Product_Dim!$A$2:$G$101,6,FALSE)</f>
        <v>135.61000000000001</v>
      </c>
      <c r="G307" s="8" t="s">
        <v>1794</v>
      </c>
      <c r="H307" s="10">
        <v>4</v>
      </c>
      <c r="I307" s="11">
        <v>619.74</v>
      </c>
      <c r="J307" s="8">
        <v>0.13</v>
      </c>
      <c r="K307" s="8" t="s">
        <v>1829</v>
      </c>
      <c r="L307" s="11">
        <v>2156.6952000000001</v>
      </c>
      <c r="M307" s="8" t="str">
        <f>VLOOKUP(C307,'[2]Customer Detail'!$A$2:$H$501,4,FALSE)</f>
        <v>Female</v>
      </c>
      <c r="N307" s="8">
        <f>VLOOKUP(C307,'[2]Customer Detail'!$A$2:$H$501,3,FALSE)</f>
        <v>20</v>
      </c>
      <c r="O307" s="8" t="str">
        <f>VLOOKUP(C307,'[2]Customer Detail'!$A$2:$H$501,5,FALSE)</f>
        <v>Garzafort</v>
      </c>
      <c r="P307" s="8" t="str">
        <f>VLOOKUP(C307,'[2]Customer Detail'!$A$1:$H$501,8,FALSE)</f>
        <v>Silver</v>
      </c>
      <c r="Q307" s="8" t="str">
        <f>VLOOKUP(G307,[2]Store_Dim!$A$1:$E$21,4,FALSE)</f>
        <v>Sabrinatown</v>
      </c>
      <c r="R307" s="8" t="str">
        <f>VLOOKUP(G307,[2]Store_Dim!$A$2:$E$21,3,FALSE)</f>
        <v>North</v>
      </c>
    </row>
    <row r="308" spans="1:18" x14ac:dyDescent="0.3">
      <c r="A308" s="7" t="s">
        <v>2132</v>
      </c>
      <c r="B308" s="48">
        <v>45679</v>
      </c>
      <c r="C308" s="8" t="s">
        <v>1481</v>
      </c>
      <c r="D308" s="8" t="s">
        <v>1672</v>
      </c>
      <c r="E308" s="7" t="str">
        <f>VLOOKUP(D308,[2]Product_Dim!$A$2:$G$101,2,FALSE)</f>
        <v>Laptop Cooling Pad</v>
      </c>
      <c r="F308" s="9">
        <f>VLOOKUP(D308,[2]Product_Dim!$A$2:$G$101,6,FALSE)</f>
        <v>86.42</v>
      </c>
      <c r="G308" s="8" t="s">
        <v>1799</v>
      </c>
      <c r="H308" s="10">
        <v>2</v>
      </c>
      <c r="I308" s="11">
        <v>837.76</v>
      </c>
      <c r="J308" s="8">
        <v>0.03</v>
      </c>
      <c r="K308" s="8" t="s">
        <v>1829</v>
      </c>
      <c r="L308" s="11">
        <v>1625.2544</v>
      </c>
      <c r="M308" s="8" t="str">
        <f>VLOOKUP(C308,'[2]Customer Detail'!$A$2:$H$501,4,FALSE)</f>
        <v>Male</v>
      </c>
      <c r="N308" s="8">
        <f>VLOOKUP(C308,'[2]Customer Detail'!$A$2:$H$501,3,FALSE)</f>
        <v>21</v>
      </c>
      <c r="O308" s="8" t="str">
        <f>VLOOKUP(C308,'[2]Customer Detail'!$A$2:$H$501,5,FALSE)</f>
        <v>Kelseybury</v>
      </c>
      <c r="P308" s="8" t="str">
        <f>VLOOKUP(C308,'[2]Customer Detail'!$A$1:$H$501,8,FALSE)</f>
        <v>Gold</v>
      </c>
      <c r="Q308" s="8" t="str">
        <f>VLOOKUP(G308,[2]Store_Dim!$A$1:$E$21,4,FALSE)</f>
        <v>Christopherland</v>
      </c>
      <c r="R308" s="8" t="str">
        <f>VLOOKUP(G308,[2]Store_Dim!$A$2:$E$21,3,FALSE)</f>
        <v>South</v>
      </c>
    </row>
    <row r="309" spans="1:18" x14ac:dyDescent="0.3">
      <c r="A309" s="7" t="s">
        <v>2133</v>
      </c>
      <c r="B309" s="48">
        <v>45842</v>
      </c>
      <c r="C309" s="8" t="s">
        <v>1395</v>
      </c>
      <c r="D309" s="8" t="s">
        <v>1728</v>
      </c>
      <c r="E309" s="7" t="str">
        <f>VLOOKUP(D309,[2]Product_Dim!$A$2:$G$101,2,FALSE)</f>
        <v>Gaming Mouse Pad XL</v>
      </c>
      <c r="F309" s="9">
        <f>VLOOKUP(D309,[2]Product_Dim!$A$2:$G$101,6,FALSE)</f>
        <v>340.14</v>
      </c>
      <c r="G309" s="8" t="s">
        <v>1757</v>
      </c>
      <c r="H309" s="10">
        <v>3</v>
      </c>
      <c r="I309" s="11">
        <v>135.94</v>
      </c>
      <c r="J309" s="8">
        <v>0.2</v>
      </c>
      <c r="K309" s="8" t="s">
        <v>1824</v>
      </c>
      <c r="L309" s="11">
        <v>326.25599999999997</v>
      </c>
      <c r="M309" s="8" t="str">
        <f>VLOOKUP(C309,'[2]Customer Detail'!$A$2:$H$501,4,FALSE)</f>
        <v>Male</v>
      </c>
      <c r="N309" s="8">
        <f>VLOOKUP(C309,'[2]Customer Detail'!$A$2:$H$501,3,FALSE)</f>
        <v>46</v>
      </c>
      <c r="O309" s="8" t="str">
        <f>VLOOKUP(C309,'[2]Customer Detail'!$A$2:$H$501,5,FALSE)</f>
        <v>Josephmouth</v>
      </c>
      <c r="P309" s="8" t="str">
        <f>VLOOKUP(C309,'[2]Customer Detail'!$A$1:$H$501,8,FALSE)</f>
        <v>Gold</v>
      </c>
      <c r="Q309" s="8" t="str">
        <f>VLOOKUP(G309,[2]Store_Dim!$A$1:$E$21,4,FALSE)</f>
        <v>Danielmouth</v>
      </c>
      <c r="R309" s="8" t="str">
        <f>VLOOKUP(G309,[2]Store_Dim!$A$2:$E$21,3,FALSE)</f>
        <v>North</v>
      </c>
    </row>
    <row r="310" spans="1:18" x14ac:dyDescent="0.3">
      <c r="A310" s="7" t="s">
        <v>2134</v>
      </c>
      <c r="B310" s="48">
        <v>45796</v>
      </c>
      <c r="C310" s="8" t="s">
        <v>1475</v>
      </c>
      <c r="D310" s="8" t="s">
        <v>1696</v>
      </c>
      <c r="E310" s="7" t="str">
        <f>VLOOKUP(D310,[2]Product_Dim!$A$2:$G$101,2,FALSE)</f>
        <v>Bluetooth Car Audio System</v>
      </c>
      <c r="F310" s="9">
        <f>VLOOKUP(D310,[2]Product_Dim!$A$2:$G$101,6,FALSE)</f>
        <v>403.71</v>
      </c>
      <c r="G310" s="8" t="s">
        <v>1757</v>
      </c>
      <c r="H310" s="10">
        <v>4</v>
      </c>
      <c r="I310" s="11">
        <v>396.53</v>
      </c>
      <c r="J310" s="8">
        <v>7.0000000000000007E-2</v>
      </c>
      <c r="K310" s="8" t="s">
        <v>1826</v>
      </c>
      <c r="L310" s="11">
        <v>1475.0916</v>
      </c>
      <c r="M310" s="8" t="str">
        <f>VLOOKUP(C310,'[2]Customer Detail'!$A$2:$H$501,4,FALSE)</f>
        <v>Male</v>
      </c>
      <c r="N310" s="8">
        <f>VLOOKUP(C310,'[2]Customer Detail'!$A$2:$H$501,3,FALSE)</f>
        <v>40</v>
      </c>
      <c r="O310" s="8" t="str">
        <f>VLOOKUP(C310,'[2]Customer Detail'!$A$2:$H$501,5,FALSE)</f>
        <v>New Jamesview</v>
      </c>
      <c r="P310" s="8" t="str">
        <f>VLOOKUP(C310,'[2]Customer Detail'!$A$1:$H$501,8,FALSE)</f>
        <v>Bronze</v>
      </c>
      <c r="Q310" s="8" t="str">
        <f>VLOOKUP(G310,[2]Store_Dim!$A$1:$E$21,4,FALSE)</f>
        <v>Danielmouth</v>
      </c>
      <c r="R310" s="8" t="str">
        <f>VLOOKUP(G310,[2]Store_Dim!$A$2:$E$21,3,FALSE)</f>
        <v>North</v>
      </c>
    </row>
    <row r="311" spans="1:18" x14ac:dyDescent="0.3">
      <c r="A311" s="7" t="s">
        <v>2135</v>
      </c>
      <c r="B311" s="48">
        <v>45264</v>
      </c>
      <c r="C311" s="8" t="s">
        <v>713</v>
      </c>
      <c r="D311" s="8" t="s">
        <v>1606</v>
      </c>
      <c r="E311" s="7" t="str">
        <f>VLOOKUP(D311,[2]Product_Dim!$A$2:$G$101,2,FALSE)</f>
        <v>Fabric Sofa Throw Blanket</v>
      </c>
      <c r="F311" s="9">
        <f>VLOOKUP(D311,[2]Product_Dim!$A$2:$G$101,6,FALSE)</f>
        <v>218.48</v>
      </c>
      <c r="G311" s="8" t="s">
        <v>1799</v>
      </c>
      <c r="H311" s="10">
        <v>2</v>
      </c>
      <c r="I311" s="11">
        <v>722.45</v>
      </c>
      <c r="J311" s="8">
        <v>0.22</v>
      </c>
      <c r="K311" s="8" t="s">
        <v>1826</v>
      </c>
      <c r="L311" s="11">
        <v>1127.0219999999999</v>
      </c>
      <c r="M311" s="8" t="str">
        <f>VLOOKUP(C311,'[2]Customer Detail'!$A$2:$H$501,4,FALSE)</f>
        <v>Female</v>
      </c>
      <c r="N311" s="8">
        <f>VLOOKUP(C311,'[2]Customer Detail'!$A$2:$H$501,3,FALSE)</f>
        <v>50</v>
      </c>
      <c r="O311" s="8" t="str">
        <f>VLOOKUP(C311,'[2]Customer Detail'!$A$2:$H$501,5,FALSE)</f>
        <v xml:space="preserve">    Lake Lisa</v>
      </c>
      <c r="P311" s="8" t="str">
        <f>VLOOKUP(C311,'[2]Customer Detail'!$A$1:$H$501,8,FALSE)</f>
        <v>Bronze</v>
      </c>
      <c r="Q311" s="8" t="str">
        <f>VLOOKUP(G311,[2]Store_Dim!$A$1:$E$21,4,FALSE)</f>
        <v>Christopherland</v>
      </c>
      <c r="R311" s="8" t="str">
        <f>VLOOKUP(G311,[2]Store_Dim!$A$2:$E$21,3,FALSE)</f>
        <v>South</v>
      </c>
    </row>
    <row r="312" spans="1:18" x14ac:dyDescent="0.3">
      <c r="A312" s="7" t="s">
        <v>2136</v>
      </c>
      <c r="B312" s="48">
        <v>45504</v>
      </c>
      <c r="C312" s="8" t="s">
        <v>181</v>
      </c>
      <c r="D312" s="8" t="s">
        <v>1676</v>
      </c>
      <c r="E312" s="7" t="str">
        <f>VLOOKUP(D312,[2]Product_Dim!$A$2:$G$101,2,FALSE)</f>
        <v>Matte Lipstick Set</v>
      </c>
      <c r="F312" s="9">
        <f>VLOOKUP(D312,[2]Product_Dim!$A$2:$G$101,6,FALSE)</f>
        <v>299.11</v>
      </c>
      <c r="G312" s="8" t="s">
        <v>1761</v>
      </c>
      <c r="H312" s="10">
        <v>2</v>
      </c>
      <c r="I312" s="11">
        <v>138.41</v>
      </c>
      <c r="J312" s="8">
        <v>0.02</v>
      </c>
      <c r="K312" s="8" t="s">
        <v>1824</v>
      </c>
      <c r="L312" s="11">
        <v>271.28359999999998</v>
      </c>
      <c r="M312" s="8" t="str">
        <f>VLOOKUP(C312,'[2]Customer Detail'!$A$2:$H$501,4,FALSE)</f>
        <v>Female</v>
      </c>
      <c r="N312" s="8">
        <f>VLOOKUP(C312,'[2]Customer Detail'!$A$2:$H$501,3,FALSE)</f>
        <v>54</v>
      </c>
      <c r="O312" s="8" t="str">
        <f>VLOOKUP(C312,'[2]Customer Detail'!$A$2:$H$501,5,FALSE)</f>
        <v>Lake Roberthaven</v>
      </c>
      <c r="P312" s="8" t="str">
        <f>VLOOKUP(C312,'[2]Customer Detail'!$A$1:$H$501,8,FALSE)</f>
        <v>Silver</v>
      </c>
      <c r="Q312" s="8" t="str">
        <f>VLOOKUP(G312,[2]Store_Dim!$A$1:$E$21,4,FALSE)</f>
        <v>North Nancyview</v>
      </c>
      <c r="R312" s="8" t="str">
        <f>VLOOKUP(G312,[2]Store_Dim!$A$2:$E$21,3,FALSE)</f>
        <v>South</v>
      </c>
    </row>
    <row r="313" spans="1:18" x14ac:dyDescent="0.3">
      <c r="A313" s="7" t="s">
        <v>2137</v>
      </c>
      <c r="B313" s="48">
        <v>45679</v>
      </c>
      <c r="C313" s="8" t="s">
        <v>435</v>
      </c>
      <c r="D313" s="8" t="s">
        <v>1708</v>
      </c>
      <c r="E313" s="7" t="str">
        <f>VLOOKUP(D313,[2]Product_Dim!$A$2:$G$101,2,FALSE)</f>
        <v>Wall-Mounted Spice Rack</v>
      </c>
      <c r="F313" s="9">
        <f>VLOOKUP(D313,[2]Product_Dim!$A$2:$G$101,6,FALSE)</f>
        <v>143.43</v>
      </c>
      <c r="G313" s="8" t="s">
        <v>1761</v>
      </c>
      <c r="H313" s="10">
        <v>4</v>
      </c>
      <c r="I313" s="11">
        <v>741.51</v>
      </c>
      <c r="J313" s="8">
        <v>0.09</v>
      </c>
      <c r="K313" s="8" t="s">
        <v>1829</v>
      </c>
      <c r="L313" s="11">
        <v>2699.0963999999999</v>
      </c>
      <c r="M313" s="8" t="str">
        <f>VLOOKUP(C313,'[2]Customer Detail'!$A$2:$H$501,4,FALSE)</f>
        <v>Female</v>
      </c>
      <c r="N313" s="8">
        <f>VLOOKUP(C313,'[2]Customer Detail'!$A$2:$H$501,3,FALSE)</f>
        <v>62</v>
      </c>
      <c r="O313" s="8" t="str">
        <f>VLOOKUP(C313,'[2]Customer Detail'!$A$2:$H$501,5,FALSE)</f>
        <v>Benjaminton</v>
      </c>
      <c r="P313" s="8" t="str">
        <f>VLOOKUP(C313,'[2]Customer Detail'!$A$1:$H$501,8,FALSE)</f>
        <v>Gold</v>
      </c>
      <c r="Q313" s="8" t="str">
        <f>VLOOKUP(G313,[2]Store_Dim!$A$1:$E$21,4,FALSE)</f>
        <v>North Nancyview</v>
      </c>
      <c r="R313" s="8" t="str">
        <f>VLOOKUP(G313,[2]Store_Dim!$A$2:$E$21,3,FALSE)</f>
        <v>South</v>
      </c>
    </row>
    <row r="314" spans="1:18" x14ac:dyDescent="0.3">
      <c r="A314" s="7" t="s">
        <v>2138</v>
      </c>
      <c r="B314" s="48">
        <v>45611</v>
      </c>
      <c r="C314" s="8" t="s">
        <v>100</v>
      </c>
      <c r="D314" s="8" t="s">
        <v>1708</v>
      </c>
      <c r="E314" s="7" t="str">
        <f>VLOOKUP(D314,[2]Product_Dim!$A$2:$G$101,2,FALSE)</f>
        <v>Wall-Mounted Spice Rack</v>
      </c>
      <c r="F314" s="9">
        <f>VLOOKUP(D314,[2]Product_Dim!$A$2:$G$101,6,FALSE)</f>
        <v>143.43</v>
      </c>
      <c r="G314" s="8" t="s">
        <v>1807</v>
      </c>
      <c r="H314" s="10">
        <v>2</v>
      </c>
      <c r="I314" s="11">
        <v>588.9</v>
      </c>
      <c r="J314" s="8">
        <v>0.19</v>
      </c>
      <c r="K314" s="8" t="s">
        <v>1826</v>
      </c>
      <c r="L314" s="11">
        <v>954.01800000000003</v>
      </c>
      <c r="M314" s="8" t="str">
        <f>VLOOKUP(C314,'[2]Customer Detail'!$A$2:$H$501,4,FALSE)</f>
        <v>Female</v>
      </c>
      <c r="N314" s="8">
        <f>VLOOKUP(C314,'[2]Customer Detail'!$A$2:$H$501,3,FALSE)</f>
        <v>52</v>
      </c>
      <c r="O314" s="8" t="str">
        <f>VLOOKUP(C314,'[2]Customer Detail'!$A$2:$H$501,5,FALSE)</f>
        <v>Molinabury</v>
      </c>
      <c r="P314" s="8" t="str">
        <f>VLOOKUP(C314,'[2]Customer Detail'!$A$1:$H$501,8,FALSE)</f>
        <v>Silver</v>
      </c>
      <c r="Q314" s="8" t="str">
        <f>VLOOKUP(G314,[2]Store_Dim!$A$1:$E$21,4,FALSE)</f>
        <v>Bensonhaven</v>
      </c>
      <c r="R314" s="8" t="str">
        <f>VLOOKUP(G314,[2]Store_Dim!$A$2:$E$21,3,FALSE)</f>
        <v>North</v>
      </c>
    </row>
    <row r="315" spans="1:18" x14ac:dyDescent="0.3">
      <c r="A315" s="7" t="s">
        <v>2139</v>
      </c>
      <c r="B315" s="48">
        <v>45389</v>
      </c>
      <c r="C315" s="8" t="s">
        <v>960</v>
      </c>
      <c r="D315" s="8" t="s">
        <v>1648</v>
      </c>
      <c r="E315" s="7" t="str">
        <f>VLOOKUP(D315,[2]Product_Dim!$A$2:$G$101,2,FALSE)</f>
        <v>Boxing Hand Wraps</v>
      </c>
      <c r="F315" s="9">
        <f>VLOOKUP(D315,[2]Product_Dim!$A$2:$G$101,6,FALSE)</f>
        <v>190.29</v>
      </c>
      <c r="G315" s="8" t="s">
        <v>1761</v>
      </c>
      <c r="H315" s="10">
        <v>1</v>
      </c>
      <c r="I315" s="11">
        <v>88.92</v>
      </c>
      <c r="J315" s="8">
        <v>0.19</v>
      </c>
      <c r="K315" s="8" t="s">
        <v>1826</v>
      </c>
      <c r="L315" s="11">
        <v>72.025199999999998</v>
      </c>
      <c r="M315" s="8" t="str">
        <f>VLOOKUP(C315,'[2]Customer Detail'!$A$2:$H$501,4,FALSE)</f>
        <v>Male</v>
      </c>
      <c r="N315" s="8">
        <f>VLOOKUP(C315,'[2]Customer Detail'!$A$2:$H$501,3,FALSE)</f>
        <v>41</v>
      </c>
      <c r="O315" s="8" t="str">
        <f>VLOOKUP(C315,'[2]Customer Detail'!$A$2:$H$501,5,FALSE)</f>
        <v>Port Jenniferton</v>
      </c>
      <c r="P315" s="8" t="str">
        <f>VLOOKUP(C315,'[2]Customer Detail'!$A$1:$H$501,8,FALSE)</f>
        <v>Silver</v>
      </c>
      <c r="Q315" s="8" t="str">
        <f>VLOOKUP(G315,[2]Store_Dim!$A$1:$E$21,4,FALSE)</f>
        <v>North Nancyview</v>
      </c>
      <c r="R315" s="8" t="str">
        <f>VLOOKUP(G315,[2]Store_Dim!$A$2:$E$21,3,FALSE)</f>
        <v>South</v>
      </c>
    </row>
    <row r="316" spans="1:18" x14ac:dyDescent="0.3">
      <c r="A316" s="7" t="s">
        <v>2140</v>
      </c>
      <c r="B316" s="48">
        <v>45339</v>
      </c>
      <c r="C316" s="8" t="s">
        <v>411</v>
      </c>
      <c r="D316" s="8" t="s">
        <v>1670</v>
      </c>
      <c r="E316" s="7" t="str">
        <f>VLOOKUP(D316,[2]Product_Dim!$A$2:$G$101,2,FALSE)</f>
        <v>Tennis Ball 3-Pack</v>
      </c>
      <c r="F316" s="9">
        <f>VLOOKUP(D316,[2]Product_Dim!$A$2:$G$101,6,FALSE)</f>
        <v>103.45</v>
      </c>
      <c r="G316" s="8" t="s">
        <v>1804</v>
      </c>
      <c r="H316" s="10">
        <v>1</v>
      </c>
      <c r="I316" s="11">
        <v>299.13</v>
      </c>
      <c r="J316" s="8">
        <v>0.1</v>
      </c>
      <c r="K316" s="8" t="s">
        <v>1829</v>
      </c>
      <c r="L316" s="11">
        <v>269.21699999999998</v>
      </c>
      <c r="M316" s="8" t="str">
        <f>VLOOKUP(C316,'[2]Customer Detail'!$A$2:$H$501,4,FALSE)</f>
        <v>Male</v>
      </c>
      <c r="N316" s="8">
        <f>VLOOKUP(C316,'[2]Customer Detail'!$A$2:$H$501,3,FALSE)</f>
        <v>36</v>
      </c>
      <c r="O316" s="8" t="str">
        <f>VLOOKUP(C316,'[2]Customer Detail'!$A$2:$H$501,5,FALSE)</f>
        <v>New Jenniferburgh</v>
      </c>
      <c r="P316" s="8" t="str">
        <f>VLOOKUP(C316,'[2]Customer Detail'!$A$1:$H$501,8,FALSE)</f>
        <v>Platinum</v>
      </c>
      <c r="Q316" s="8" t="str">
        <f>VLOOKUP(G316,[2]Store_Dim!$A$1:$E$21,4,FALSE)</f>
        <v>New Jimmymouth</v>
      </c>
      <c r="R316" s="8" t="str">
        <f>VLOOKUP(G316,[2]Store_Dim!$A$2:$E$21,3,FALSE)</f>
        <v>West</v>
      </c>
    </row>
    <row r="317" spans="1:18" x14ac:dyDescent="0.3">
      <c r="A317" s="7" t="s">
        <v>2141</v>
      </c>
      <c r="B317" s="48">
        <v>45433</v>
      </c>
      <c r="C317" s="8" t="s">
        <v>405</v>
      </c>
      <c r="D317" s="8" t="s">
        <v>1702</v>
      </c>
      <c r="E317" s="7" t="str">
        <f>VLOOKUP(D317,[2]Product_Dim!$A$2:$G$101,2,FALSE)</f>
        <v>WiFi Mesh Router</v>
      </c>
      <c r="F317" s="9">
        <f>VLOOKUP(D317,[2]Product_Dim!$A$2:$G$101,6,FALSE)</f>
        <v>480.9</v>
      </c>
      <c r="G317" s="8" t="s">
        <v>1766</v>
      </c>
      <c r="H317" s="10">
        <v>2</v>
      </c>
      <c r="I317" s="11">
        <v>548.29999999999995</v>
      </c>
      <c r="J317" s="8">
        <v>0.23</v>
      </c>
      <c r="K317" s="8" t="s">
        <v>1824</v>
      </c>
      <c r="L317" s="11">
        <v>844.38199999999995</v>
      </c>
      <c r="M317" s="8" t="str">
        <f>VLOOKUP(C317,'[2]Customer Detail'!$A$2:$H$501,4,FALSE)</f>
        <v>Female</v>
      </c>
      <c r="N317" s="8">
        <f>VLOOKUP(C317,'[2]Customer Detail'!$A$2:$H$501,3,FALSE)</f>
        <v>18</v>
      </c>
      <c r="O317" s="8" t="str">
        <f>VLOOKUP(C317,'[2]Customer Detail'!$A$2:$H$501,5,FALSE)</f>
        <v>North Davidport</v>
      </c>
      <c r="P317" s="8" t="str">
        <f>VLOOKUP(C317,'[2]Customer Detail'!$A$1:$H$501,8,FALSE)</f>
        <v>Platinum</v>
      </c>
      <c r="Q317" s="8" t="str">
        <f>VLOOKUP(G317,[2]Store_Dim!$A$1:$E$21,4,FALSE)</f>
        <v>Hoodberg</v>
      </c>
      <c r="R317" s="8" t="str">
        <f>VLOOKUP(G317,[2]Store_Dim!$A$2:$E$21,3,FALSE)</f>
        <v>North</v>
      </c>
    </row>
    <row r="318" spans="1:18" x14ac:dyDescent="0.3">
      <c r="A318" s="7" t="s">
        <v>2142</v>
      </c>
      <c r="B318" s="48">
        <v>45435</v>
      </c>
      <c r="C318" s="8" t="s">
        <v>836</v>
      </c>
      <c r="D318" s="8" t="s">
        <v>1656</v>
      </c>
      <c r="E318" s="7" t="str">
        <f>VLOOKUP(D318,[2]Product_Dim!$A$2:$G$101,2,FALSE)</f>
        <v>Sports Stopwatch Pro</v>
      </c>
      <c r="F318" s="9">
        <f>VLOOKUP(D318,[2]Product_Dim!$A$2:$G$101,6,FALSE)</f>
        <v>434.84</v>
      </c>
      <c r="G318" s="8" t="s">
        <v>1789</v>
      </c>
      <c r="H318" s="10">
        <v>3</v>
      </c>
      <c r="I318" s="11">
        <v>977.55</v>
      </c>
      <c r="J318" s="8">
        <v>0.02</v>
      </c>
      <c r="K318" s="8" t="s">
        <v>1826</v>
      </c>
      <c r="L318" s="11">
        <v>2873.9969999999998</v>
      </c>
      <c r="M318" s="8" t="str">
        <f>VLOOKUP(C318,'[2]Customer Detail'!$A$2:$H$501,4,FALSE)</f>
        <v>Female</v>
      </c>
      <c r="N318" s="8">
        <f>VLOOKUP(C318,'[2]Customer Detail'!$A$2:$H$501,3,FALSE)</f>
        <v>60</v>
      </c>
      <c r="O318" s="8" t="str">
        <f>VLOOKUP(C318,'[2]Customer Detail'!$A$2:$H$501,5,FALSE)</f>
        <v>New Ana</v>
      </c>
      <c r="P318" s="8" t="str">
        <f>VLOOKUP(C318,'[2]Customer Detail'!$A$1:$H$501,8,FALSE)</f>
        <v>Silver</v>
      </c>
      <c r="Q318" s="8" t="str">
        <f>VLOOKUP(G318,[2]Store_Dim!$A$1:$E$21,4,FALSE)</f>
        <v>East Davidville</v>
      </c>
      <c r="R318" s="8" t="str">
        <f>VLOOKUP(G318,[2]Store_Dim!$A$2:$E$21,3,FALSE)</f>
        <v>East</v>
      </c>
    </row>
    <row r="319" spans="1:18" x14ac:dyDescent="0.3">
      <c r="A319" s="7" t="s">
        <v>2143</v>
      </c>
      <c r="B319" s="48">
        <v>45823</v>
      </c>
      <c r="C319" s="8" t="s">
        <v>1086</v>
      </c>
      <c r="D319" s="8" t="s">
        <v>1636</v>
      </c>
      <c r="E319" s="7" t="str">
        <f>VLOOKUP(D319,[2]Product_Dim!$A$2:$G$101,2,FALSE)</f>
        <v>Adjustable Jump Rope</v>
      </c>
      <c r="F319" s="9">
        <f>VLOOKUP(D319,[2]Product_Dim!$A$2:$G$101,6,FALSE)</f>
        <v>167.12</v>
      </c>
      <c r="G319" s="8" t="s">
        <v>1810</v>
      </c>
      <c r="H319" s="10">
        <v>1</v>
      </c>
      <c r="I319" s="11">
        <v>459.42</v>
      </c>
      <c r="J319" s="8">
        <v>0.28000000000000003</v>
      </c>
      <c r="K319" s="8" t="s">
        <v>1829</v>
      </c>
      <c r="L319" s="11">
        <v>330.7824</v>
      </c>
      <c r="M319" s="8" t="str">
        <f>VLOOKUP(C319,'[2]Customer Detail'!$A$2:$H$501,4,FALSE)</f>
        <v>Female</v>
      </c>
      <c r="N319" s="8">
        <f>VLOOKUP(C319,'[2]Customer Detail'!$A$2:$H$501,3,FALSE)</f>
        <v>58</v>
      </c>
      <c r="O319" s="8" t="str">
        <f>VLOOKUP(C319,'[2]Customer Detail'!$A$2:$H$501,5,FALSE)</f>
        <v>Port Crystalberg</v>
      </c>
      <c r="P319" s="8" t="str">
        <f>VLOOKUP(C319,'[2]Customer Detail'!$A$1:$H$501,8,FALSE)</f>
        <v>Platinum</v>
      </c>
      <c r="Q319" s="8" t="str">
        <f>VLOOKUP(G319,[2]Store_Dim!$A$1:$E$21,4,FALSE)</f>
        <v>East Stevechester</v>
      </c>
      <c r="R319" s="8" t="str">
        <f>VLOOKUP(G319,[2]Store_Dim!$A$2:$E$21,3,FALSE)</f>
        <v>East</v>
      </c>
    </row>
    <row r="320" spans="1:18" x14ac:dyDescent="0.3">
      <c r="A320" s="7" t="s">
        <v>2144</v>
      </c>
      <c r="B320" s="48">
        <v>45663</v>
      </c>
      <c r="C320" s="8" t="s">
        <v>318</v>
      </c>
      <c r="D320" s="8" t="s">
        <v>1549</v>
      </c>
      <c r="E320" s="7" t="str">
        <f>VLOOKUP(D320,[2]Product_Dim!$A$2:$G$101,2,FALSE)</f>
        <v>Women's Casual Hoodie</v>
      </c>
      <c r="F320" s="9">
        <f>VLOOKUP(D320,[2]Product_Dim!$A$2:$G$101,6,FALSE)</f>
        <v>254.04361702127662</v>
      </c>
      <c r="G320" s="8" t="s">
        <v>1769</v>
      </c>
      <c r="H320" s="10">
        <v>2</v>
      </c>
      <c r="I320" s="11">
        <v>123.19</v>
      </c>
      <c r="J320" s="8">
        <v>0.19</v>
      </c>
      <c r="K320" s="8" t="s">
        <v>1824</v>
      </c>
      <c r="L320" s="11">
        <v>199.56780000000001</v>
      </c>
      <c r="M320" s="8" t="str">
        <f>VLOOKUP(C320,'[2]Customer Detail'!$A$2:$H$501,4,FALSE)</f>
        <v>Male</v>
      </c>
      <c r="N320" s="8">
        <f>VLOOKUP(C320,'[2]Customer Detail'!$A$2:$H$501,3,FALSE)</f>
        <v>58</v>
      </c>
      <c r="O320" s="8" t="str">
        <f>VLOOKUP(C320,'[2]Customer Detail'!$A$2:$H$501,5,FALSE)</f>
        <v>Ashleystad</v>
      </c>
      <c r="P320" s="8" t="str">
        <f>VLOOKUP(C320,'[2]Customer Detail'!$A$1:$H$501,8,FALSE)</f>
        <v>Silver</v>
      </c>
      <c r="Q320" s="8" t="str">
        <f>VLOOKUP(G320,[2]Store_Dim!$A$1:$E$21,4,FALSE)</f>
        <v>Port Sharon</v>
      </c>
      <c r="R320" s="8" t="str">
        <f>VLOOKUP(G320,[2]Store_Dim!$A$2:$E$21,3,FALSE)</f>
        <v>South</v>
      </c>
    </row>
    <row r="321" spans="1:18" x14ac:dyDescent="0.3">
      <c r="A321" s="7" t="s">
        <v>2145</v>
      </c>
      <c r="B321" s="48">
        <v>45879</v>
      </c>
      <c r="C321" s="8" t="s">
        <v>1121</v>
      </c>
      <c r="D321" s="8" t="s">
        <v>1658</v>
      </c>
      <c r="E321" s="7" t="str">
        <f>VLOOKUP(D321,[2]Product_Dim!$A$2:$G$101,2,FALSE)</f>
        <v>Ceramic Plant Pot</v>
      </c>
      <c r="F321" s="9">
        <f>VLOOKUP(D321,[2]Product_Dim!$A$2:$G$101,6,FALSE)</f>
        <v>81.75</v>
      </c>
      <c r="G321" s="8" t="s">
        <v>1813</v>
      </c>
      <c r="H321" s="10">
        <v>1</v>
      </c>
      <c r="I321" s="11">
        <v>222.95</v>
      </c>
      <c r="J321" s="8">
        <v>0.02</v>
      </c>
      <c r="K321" s="8" t="s">
        <v>1826</v>
      </c>
      <c r="L321" s="11">
        <v>218.49099999999999</v>
      </c>
      <c r="M321" s="8" t="str">
        <f>VLOOKUP(C321,'[2]Customer Detail'!$A$2:$H$501,4,FALSE)</f>
        <v>Female</v>
      </c>
      <c r="N321" s="8">
        <f>VLOOKUP(C321,'[2]Customer Detail'!$A$2:$H$501,3,FALSE)</f>
        <v>60</v>
      </c>
      <c r="O321" s="8" t="str">
        <f>VLOOKUP(C321,'[2]Customer Detail'!$A$2:$H$501,5,FALSE)</f>
        <v>West Johnmouth</v>
      </c>
      <c r="P321" s="8" t="str">
        <f>VLOOKUP(C321,'[2]Customer Detail'!$A$1:$H$501,8,FALSE)</f>
        <v>Gold</v>
      </c>
      <c r="Q321" s="8" t="str">
        <f>VLOOKUP(G321,[2]Store_Dim!$A$1:$E$21,4,FALSE)</f>
        <v>Vasquezborough</v>
      </c>
      <c r="R321" s="8" t="str">
        <f>VLOOKUP(G321,[2]Store_Dim!$A$2:$E$21,3,FALSE)</f>
        <v>East</v>
      </c>
    </row>
    <row r="322" spans="1:18" x14ac:dyDescent="0.3">
      <c r="A322" s="7" t="s">
        <v>2146</v>
      </c>
      <c r="B322" s="48">
        <v>45840</v>
      </c>
      <c r="C322" s="8" t="s">
        <v>1044</v>
      </c>
      <c r="D322" s="8" t="s">
        <v>1612</v>
      </c>
      <c r="E322" s="7" t="str">
        <f>VLOOKUP(D322,[2]Product_Dim!$A$2:$G$101,2,FALSE)</f>
        <v>Vitamin C Face Serum</v>
      </c>
      <c r="F322" s="9">
        <f>VLOOKUP(D322,[2]Product_Dim!$A$2:$G$101,6,FALSE)</f>
        <v>283.83</v>
      </c>
      <c r="G322" s="8" t="s">
        <v>1769</v>
      </c>
      <c r="H322" s="10">
        <v>3</v>
      </c>
      <c r="I322" s="11">
        <v>601.92999999999995</v>
      </c>
      <c r="J322" s="8">
        <v>0.14000000000000001</v>
      </c>
      <c r="K322" s="8" t="s">
        <v>1824</v>
      </c>
      <c r="L322" s="11">
        <v>1552.9793999999999</v>
      </c>
      <c r="M322" s="8" t="str">
        <f>VLOOKUP(C322,'[2]Customer Detail'!$A$2:$H$501,4,FALSE)</f>
        <v>Female</v>
      </c>
      <c r="N322" s="8">
        <f>VLOOKUP(C322,'[2]Customer Detail'!$A$2:$H$501,3,FALSE)</f>
        <v>34</v>
      </c>
      <c r="O322" s="8" t="str">
        <f>VLOOKUP(C322,'[2]Customer Detail'!$A$2:$H$501,5,FALSE)</f>
        <v>New Paulstad</v>
      </c>
      <c r="P322" s="8" t="str">
        <f>VLOOKUP(C322,'[2]Customer Detail'!$A$1:$H$501,8,FALSE)</f>
        <v>Bronze</v>
      </c>
      <c r="Q322" s="8" t="str">
        <f>VLOOKUP(G322,[2]Store_Dim!$A$1:$E$21,4,FALSE)</f>
        <v>Port Sharon</v>
      </c>
      <c r="R322" s="8" t="str">
        <f>VLOOKUP(G322,[2]Store_Dim!$A$2:$E$21,3,FALSE)</f>
        <v>South</v>
      </c>
    </row>
    <row r="323" spans="1:18" x14ac:dyDescent="0.3">
      <c r="A323" s="7" t="s">
        <v>2147</v>
      </c>
      <c r="B323" s="48">
        <v>45380</v>
      </c>
      <c r="C323" s="8" t="s">
        <v>939</v>
      </c>
      <c r="D323" s="8" t="s">
        <v>1686</v>
      </c>
      <c r="E323" s="7" t="str">
        <f>VLOOKUP(D323,[2]Product_Dim!$A$2:$G$101,2,FALSE)</f>
        <v>Men's Sports Shorts</v>
      </c>
      <c r="F323" s="9">
        <f>VLOOKUP(D323,[2]Product_Dim!$A$2:$G$101,6,FALSE)</f>
        <v>218.22</v>
      </c>
      <c r="G323" s="8" t="s">
        <v>1761</v>
      </c>
      <c r="H323" s="10">
        <v>1</v>
      </c>
      <c r="I323" s="11">
        <v>564.1</v>
      </c>
      <c r="J323" s="8">
        <v>0.03</v>
      </c>
      <c r="K323" s="8" t="s">
        <v>1824</v>
      </c>
      <c r="L323" s="11">
        <v>547.17700000000002</v>
      </c>
      <c r="M323" s="8" t="str">
        <f>VLOOKUP(C323,'[2]Customer Detail'!$A$2:$H$501,4,FALSE)</f>
        <v>Female</v>
      </c>
      <c r="N323" s="8">
        <f>VLOOKUP(C323,'[2]Customer Detail'!$A$2:$H$501,3,FALSE)</f>
        <v>47</v>
      </c>
      <c r="O323" s="8" t="str">
        <f>VLOOKUP(C323,'[2]Customer Detail'!$A$2:$H$501,5,FALSE)</f>
        <v>Lake Brett</v>
      </c>
      <c r="P323" s="8" t="str">
        <f>VLOOKUP(C323,'[2]Customer Detail'!$A$1:$H$501,8,FALSE)</f>
        <v>Silver</v>
      </c>
      <c r="Q323" s="8" t="str">
        <f>VLOOKUP(G323,[2]Store_Dim!$A$1:$E$21,4,FALSE)</f>
        <v>North Nancyview</v>
      </c>
      <c r="R323" s="8" t="str">
        <f>VLOOKUP(G323,[2]Store_Dim!$A$2:$E$21,3,FALSE)</f>
        <v>South</v>
      </c>
    </row>
    <row r="324" spans="1:18" x14ac:dyDescent="0.3">
      <c r="A324" s="7" t="s">
        <v>2148</v>
      </c>
      <c r="B324" s="48">
        <v>45672</v>
      </c>
      <c r="C324" s="8" t="s">
        <v>341</v>
      </c>
      <c r="D324" s="8" t="s">
        <v>1708</v>
      </c>
      <c r="E324" s="7" t="str">
        <f>VLOOKUP(D324,[2]Product_Dim!$A$2:$G$101,2,FALSE)</f>
        <v>Wall-Mounted Spice Rack</v>
      </c>
      <c r="F324" s="9">
        <f>VLOOKUP(D324,[2]Product_Dim!$A$2:$G$101,6,FALSE)</f>
        <v>143.43</v>
      </c>
      <c r="G324" s="8" t="s">
        <v>1773</v>
      </c>
      <c r="H324" s="10">
        <v>1</v>
      </c>
      <c r="I324" s="11">
        <v>516.62</v>
      </c>
      <c r="J324" s="8">
        <v>0.18</v>
      </c>
      <c r="K324" s="8" t="s">
        <v>1824</v>
      </c>
      <c r="L324" s="11">
        <v>423.6284</v>
      </c>
      <c r="M324" s="8" t="str">
        <f>VLOOKUP(C324,'[2]Customer Detail'!$A$2:$H$501,4,FALSE)</f>
        <v>Female</v>
      </c>
      <c r="N324" s="8">
        <f>VLOOKUP(C324,'[2]Customer Detail'!$A$2:$H$501,3,FALSE)</f>
        <v>62</v>
      </c>
      <c r="O324" s="8" t="str">
        <f>VLOOKUP(C324,'[2]Customer Detail'!$A$2:$H$501,5,FALSE)</f>
        <v>West Bobbyshire</v>
      </c>
      <c r="P324" s="8" t="str">
        <f>VLOOKUP(C324,'[2]Customer Detail'!$A$1:$H$501,8,FALSE)</f>
        <v>Platinum</v>
      </c>
      <c r="Q324" s="8" t="str">
        <f>VLOOKUP(G324,[2]Store_Dim!$A$1:$E$21,4,FALSE)</f>
        <v>New Michaelchester</v>
      </c>
      <c r="R324" s="8" t="str">
        <f>VLOOKUP(G324,[2]Store_Dim!$A$2:$E$21,3,FALSE)</f>
        <v>North</v>
      </c>
    </row>
    <row r="325" spans="1:18" x14ac:dyDescent="0.3">
      <c r="A325" s="7" t="s">
        <v>2149</v>
      </c>
      <c r="B325" s="48">
        <v>45497</v>
      </c>
      <c r="C325" s="8" t="s">
        <v>1357</v>
      </c>
      <c r="D325" s="8" t="s">
        <v>1674</v>
      </c>
      <c r="E325" s="7" t="str">
        <f>VLOOKUP(D325,[2]Product_Dim!$A$2:$G$101,2,FALSE)</f>
        <v>Organic Sunscreen Lotion</v>
      </c>
      <c r="F325" s="9">
        <f>VLOOKUP(D325,[2]Product_Dim!$A$2:$G$101,6,FALSE)</f>
        <v>266.86</v>
      </c>
      <c r="G325" s="8" t="s">
        <v>1794</v>
      </c>
      <c r="H325" s="10">
        <v>1</v>
      </c>
      <c r="I325" s="11">
        <v>934.75</v>
      </c>
      <c r="J325" s="8">
        <v>0.11</v>
      </c>
      <c r="K325" s="8" t="s">
        <v>1826</v>
      </c>
      <c r="L325" s="11">
        <v>831.92750000000001</v>
      </c>
      <c r="M325" s="8" t="str">
        <f>VLOOKUP(C325,'[2]Customer Detail'!$A$2:$H$501,4,FALSE)</f>
        <v>Female</v>
      </c>
      <c r="N325" s="8">
        <f>VLOOKUP(C325,'[2]Customer Detail'!$A$2:$H$501,3,FALSE)</f>
        <v>59</v>
      </c>
      <c r="O325" s="8" t="str">
        <f>VLOOKUP(C325,'[2]Customer Detail'!$A$2:$H$501,5,FALSE)</f>
        <v>Amberburgh</v>
      </c>
      <c r="P325" s="8" t="str">
        <f>VLOOKUP(C325,'[2]Customer Detail'!$A$1:$H$501,8,FALSE)</f>
        <v>Platinum</v>
      </c>
      <c r="Q325" s="8" t="str">
        <f>VLOOKUP(G325,[2]Store_Dim!$A$1:$E$21,4,FALSE)</f>
        <v>Sabrinatown</v>
      </c>
      <c r="R325" s="8" t="str">
        <f>VLOOKUP(G325,[2]Store_Dim!$A$2:$E$21,3,FALSE)</f>
        <v>North</v>
      </c>
    </row>
    <row r="326" spans="1:18" x14ac:dyDescent="0.3">
      <c r="A326" s="7" t="s">
        <v>2150</v>
      </c>
      <c r="B326" s="48">
        <v>45407</v>
      </c>
      <c r="C326" s="8" t="s">
        <v>752</v>
      </c>
      <c r="D326" s="8" t="s">
        <v>1744</v>
      </c>
      <c r="E326" s="7" t="str">
        <f>VLOOKUP(D326,[2]Product_Dim!$A$2:$G$101,2,FALSE)</f>
        <v>Portable Bluetooth Speaker</v>
      </c>
      <c r="F326" s="9">
        <f>VLOOKUP(D326,[2]Product_Dim!$A$2:$G$101,6,FALSE)</f>
        <v>431.67</v>
      </c>
      <c r="G326" s="8" t="s">
        <v>1779</v>
      </c>
      <c r="H326" s="10">
        <v>4</v>
      </c>
      <c r="I326" s="11">
        <v>548.44000000000005</v>
      </c>
      <c r="J326" s="8">
        <v>0.05</v>
      </c>
      <c r="K326" s="8" t="s">
        <v>1826</v>
      </c>
      <c r="L326" s="11">
        <v>2084.0720000000001</v>
      </c>
      <c r="M326" s="8" t="str">
        <f>VLOOKUP(C326,'[2]Customer Detail'!$A$2:$H$501,4,FALSE)</f>
        <v>Female</v>
      </c>
      <c r="N326" s="8">
        <f>VLOOKUP(C326,'[2]Customer Detail'!$A$2:$H$501,3,FALSE)</f>
        <v>43</v>
      </c>
      <c r="O326" s="8" t="str">
        <f>VLOOKUP(C326,'[2]Customer Detail'!$A$2:$H$501,5,FALSE)</f>
        <v>Lake Mark</v>
      </c>
      <c r="P326" s="8" t="str">
        <f>VLOOKUP(C326,'[2]Customer Detail'!$A$1:$H$501,8,FALSE)</f>
        <v>Gold</v>
      </c>
      <c r="Q326" s="8" t="str">
        <f>VLOOKUP(G326,[2]Store_Dim!$A$1:$E$21,4,FALSE)</f>
        <v>Williamsfurt</v>
      </c>
      <c r="R326" s="8" t="str">
        <f>VLOOKUP(G326,[2]Store_Dim!$A$2:$E$21,3,FALSE)</f>
        <v>South</v>
      </c>
    </row>
    <row r="327" spans="1:18" x14ac:dyDescent="0.3">
      <c r="A327" s="7" t="s">
        <v>2151</v>
      </c>
      <c r="B327" s="48">
        <v>45764</v>
      </c>
      <c r="C327" s="8" t="s">
        <v>63</v>
      </c>
      <c r="D327" s="8" t="s">
        <v>1622</v>
      </c>
      <c r="E327" s="7" t="str">
        <f>VLOOKUP(D327,[2]Product_Dim!$A$2:$G$101,2,FALSE)</f>
        <v>Men's Casual Sneakers</v>
      </c>
      <c r="F327" s="9">
        <f>VLOOKUP(D327,[2]Product_Dim!$A$2:$G$101,6,FALSE)</f>
        <v>353.47</v>
      </c>
      <c r="G327" s="8" t="s">
        <v>1766</v>
      </c>
      <c r="H327" s="10">
        <v>3</v>
      </c>
      <c r="I327" s="11">
        <v>361.11</v>
      </c>
      <c r="J327" s="8">
        <v>0.06</v>
      </c>
      <c r="K327" s="8" t="s">
        <v>1824</v>
      </c>
      <c r="L327" s="11">
        <v>1018.3301999999999</v>
      </c>
      <c r="M327" s="8" t="str">
        <f>VLOOKUP(C327,'[2]Customer Detail'!$A$2:$H$501,4,FALSE)</f>
        <v>Female</v>
      </c>
      <c r="N327" s="8">
        <f>VLOOKUP(C327,'[2]Customer Detail'!$A$2:$H$501,3,FALSE)</f>
        <v>32</v>
      </c>
      <c r="O327" s="8" t="str">
        <f>VLOOKUP(C327,'[2]Customer Detail'!$A$2:$H$501,5,FALSE)</f>
        <v>New Becky</v>
      </c>
      <c r="P327" s="8" t="str">
        <f>VLOOKUP(C327,'[2]Customer Detail'!$A$1:$H$501,8,FALSE)</f>
        <v>Silver</v>
      </c>
      <c r="Q327" s="8" t="str">
        <f>VLOOKUP(G327,[2]Store_Dim!$A$1:$E$21,4,FALSE)</f>
        <v>Hoodberg</v>
      </c>
      <c r="R327" s="8" t="str">
        <f>VLOOKUP(G327,[2]Store_Dim!$A$2:$E$21,3,FALSE)</f>
        <v>North</v>
      </c>
    </row>
    <row r="328" spans="1:18" x14ac:dyDescent="0.3">
      <c r="A328" s="7" t="s">
        <v>2152</v>
      </c>
      <c r="B328" s="48">
        <v>45924</v>
      </c>
      <c r="C328" s="8" t="s">
        <v>616</v>
      </c>
      <c r="D328" s="8" t="s">
        <v>1574</v>
      </c>
      <c r="E328" s="7" t="str">
        <f>VLOOKUP(D328,[2]Product_Dim!$A$2:$G$101,2,FALSE)</f>
        <v>USB-C Fast Charger</v>
      </c>
      <c r="F328" s="9">
        <f>VLOOKUP(D328,[2]Product_Dim!$A$2:$G$101,6,FALSE)</f>
        <v>242.23</v>
      </c>
      <c r="G328" s="8" t="s">
        <v>1757</v>
      </c>
      <c r="H328" s="10">
        <v>2</v>
      </c>
      <c r="I328" s="11">
        <v>610.37</v>
      </c>
      <c r="J328" s="8">
        <v>0.1</v>
      </c>
      <c r="K328" s="8" t="s">
        <v>1826</v>
      </c>
      <c r="L328" s="11">
        <v>1098.6659999999999</v>
      </c>
      <c r="M328" s="8" t="str">
        <f>VLOOKUP(C328,'[2]Customer Detail'!$A$2:$H$501,4,FALSE)</f>
        <v>Female</v>
      </c>
      <c r="N328" s="8">
        <f>VLOOKUP(C328,'[2]Customer Detail'!$A$2:$H$501,3,FALSE)</f>
        <v>60</v>
      </c>
      <c r="O328" s="8" t="str">
        <f>VLOOKUP(C328,'[2]Customer Detail'!$A$2:$H$501,5,FALSE)</f>
        <v>Lake Blaketon</v>
      </c>
      <c r="P328" s="8" t="str">
        <f>VLOOKUP(C328,'[2]Customer Detail'!$A$1:$H$501,8,FALSE)</f>
        <v>Platinum</v>
      </c>
      <c r="Q328" s="8" t="str">
        <f>VLOOKUP(G328,[2]Store_Dim!$A$1:$E$21,4,FALSE)</f>
        <v>Danielmouth</v>
      </c>
      <c r="R328" s="8" t="str">
        <f>VLOOKUP(G328,[2]Store_Dim!$A$2:$E$21,3,FALSE)</f>
        <v>North</v>
      </c>
    </row>
    <row r="329" spans="1:18" x14ac:dyDescent="0.3">
      <c r="A329" s="7" t="s">
        <v>2153</v>
      </c>
      <c r="B329" s="48">
        <v>45240</v>
      </c>
      <c r="C329" s="8" t="s">
        <v>1050</v>
      </c>
      <c r="D329" s="8" t="s">
        <v>1650</v>
      </c>
      <c r="E329" s="7" t="str">
        <f>VLOOKUP(D329,[2]Product_Dim!$A$2:$G$101,2,FALSE)</f>
        <v>HDMI Cable – 2m</v>
      </c>
      <c r="F329" s="9">
        <f>VLOOKUP(D329,[2]Product_Dim!$A$2:$G$101,6,FALSE)</f>
        <v>88.49</v>
      </c>
      <c r="G329" s="8" t="s">
        <v>1804</v>
      </c>
      <c r="H329" s="10">
        <v>1</v>
      </c>
      <c r="I329" s="11">
        <v>272.2</v>
      </c>
      <c r="J329" s="8">
        <v>0.3</v>
      </c>
      <c r="K329" s="8" t="s">
        <v>1824</v>
      </c>
      <c r="L329" s="11">
        <v>190.54</v>
      </c>
      <c r="M329" s="8" t="str">
        <f>VLOOKUP(C329,'[2]Customer Detail'!$A$2:$H$501,4,FALSE)</f>
        <v>Female</v>
      </c>
      <c r="N329" s="8">
        <f>VLOOKUP(C329,'[2]Customer Detail'!$A$2:$H$501,3,FALSE)</f>
        <v>50</v>
      </c>
      <c r="O329" s="8" t="str">
        <f>VLOOKUP(C329,'[2]Customer Detail'!$A$2:$H$501,5,FALSE)</f>
        <v>Donaldsontown</v>
      </c>
      <c r="P329" s="8" t="str">
        <f>VLOOKUP(C329,'[2]Customer Detail'!$A$1:$H$501,8,FALSE)</f>
        <v>Silver</v>
      </c>
      <c r="Q329" s="8" t="str">
        <f>VLOOKUP(G329,[2]Store_Dim!$A$1:$E$21,4,FALSE)</f>
        <v>New Jimmymouth</v>
      </c>
      <c r="R329" s="8" t="str">
        <f>VLOOKUP(G329,[2]Store_Dim!$A$2:$E$21,3,FALSE)</f>
        <v>West</v>
      </c>
    </row>
    <row r="330" spans="1:18" x14ac:dyDescent="0.3">
      <c r="A330" s="7" t="s">
        <v>2154</v>
      </c>
      <c r="B330" s="48">
        <v>45349</v>
      </c>
      <c r="C330" s="8" t="s">
        <v>1357</v>
      </c>
      <c r="D330" s="8" t="s">
        <v>1702</v>
      </c>
      <c r="E330" s="7" t="str">
        <f>VLOOKUP(D330,[2]Product_Dim!$A$2:$G$101,2,FALSE)</f>
        <v>WiFi Mesh Router</v>
      </c>
      <c r="F330" s="9">
        <f>VLOOKUP(D330,[2]Product_Dim!$A$2:$G$101,6,FALSE)</f>
        <v>480.9</v>
      </c>
      <c r="G330" s="8" t="s">
        <v>1776</v>
      </c>
      <c r="H330" s="10">
        <v>3</v>
      </c>
      <c r="I330" s="11">
        <v>573.1</v>
      </c>
      <c r="J330" s="8">
        <v>0.16</v>
      </c>
      <c r="K330" s="8" t="s">
        <v>1829</v>
      </c>
      <c r="L330" s="11">
        <v>1444.2120000000002</v>
      </c>
      <c r="M330" s="8" t="str">
        <f>VLOOKUP(C330,'[2]Customer Detail'!$A$2:$H$501,4,FALSE)</f>
        <v>Female</v>
      </c>
      <c r="N330" s="8">
        <f>VLOOKUP(C330,'[2]Customer Detail'!$A$2:$H$501,3,FALSE)</f>
        <v>59</v>
      </c>
      <c r="O330" s="8" t="str">
        <f>VLOOKUP(C330,'[2]Customer Detail'!$A$2:$H$501,5,FALSE)</f>
        <v>Amberburgh</v>
      </c>
      <c r="P330" s="8" t="str">
        <f>VLOOKUP(C330,'[2]Customer Detail'!$A$1:$H$501,8,FALSE)</f>
        <v>Platinum</v>
      </c>
      <c r="Q330" s="8" t="str">
        <f>VLOOKUP(G330,[2]Store_Dim!$A$1:$E$21,4,FALSE)</f>
        <v>Port Josephberg</v>
      </c>
      <c r="R330" s="8" t="str">
        <f>VLOOKUP(G330,[2]Store_Dim!$A$2:$E$21,3,FALSE)</f>
        <v>East</v>
      </c>
    </row>
    <row r="331" spans="1:18" x14ac:dyDescent="0.3">
      <c r="A331" s="7" t="s">
        <v>2155</v>
      </c>
      <c r="B331" s="48">
        <v>45756</v>
      </c>
      <c r="C331" s="8" t="s">
        <v>1014</v>
      </c>
      <c r="D331" s="8" t="s">
        <v>1557</v>
      </c>
      <c r="E331" s="7" t="str">
        <f>VLOOKUP(D331,[2]Product_Dim!$A$2:$G$101,2,FALSE)</f>
        <v>Herbal Face Moisturizer</v>
      </c>
      <c r="F331" s="9">
        <f>VLOOKUP(D331,[2]Product_Dim!$A$2:$G$101,6,FALSE)</f>
        <v>312.8</v>
      </c>
      <c r="G331" s="8" t="s">
        <v>1752</v>
      </c>
      <c r="H331" s="10">
        <v>4</v>
      </c>
      <c r="I331" s="11">
        <v>24.72</v>
      </c>
      <c r="J331" s="8">
        <v>0.28000000000000003</v>
      </c>
      <c r="K331" s="8" t="s">
        <v>1824</v>
      </c>
      <c r="L331" s="11">
        <v>71.193599999999989</v>
      </c>
      <c r="M331" s="8" t="str">
        <f>VLOOKUP(C331,'[2]Customer Detail'!$A$2:$H$501,4,FALSE)</f>
        <v>Male</v>
      </c>
      <c r="N331" s="8">
        <f>VLOOKUP(C331,'[2]Customer Detail'!$A$2:$H$501,3,FALSE)</f>
        <v>54</v>
      </c>
      <c r="O331" s="8" t="str">
        <f>VLOOKUP(C331,'[2]Customer Detail'!$A$2:$H$501,5,FALSE)</f>
        <v>North Nicole</v>
      </c>
      <c r="P331" s="8" t="str">
        <f>VLOOKUP(C331,'[2]Customer Detail'!$A$1:$H$501,8,FALSE)</f>
        <v>Bronze</v>
      </c>
      <c r="Q331" s="8" t="str">
        <f>VLOOKUP(G331,[2]Store_Dim!$A$1:$E$21,4,FALSE)</f>
        <v>Washingtonfurt</v>
      </c>
      <c r="R331" s="8" t="str">
        <f>VLOOKUP(G331,[2]Store_Dim!$A$2:$E$21,3,FALSE)</f>
        <v>East</v>
      </c>
    </row>
    <row r="332" spans="1:18" x14ac:dyDescent="0.3">
      <c r="A332" s="7" t="s">
        <v>2156</v>
      </c>
      <c r="B332" s="48">
        <v>45478</v>
      </c>
      <c r="C332" s="8" t="s">
        <v>803</v>
      </c>
      <c r="D332" s="8" t="s">
        <v>1565</v>
      </c>
      <c r="E332" s="7" t="str">
        <f>VLOOKUP(D332,[2]Product_Dim!$A$2:$G$101,2,FALSE)</f>
        <v>Adjustable Dumbbell Set</v>
      </c>
      <c r="F332" s="9">
        <f>VLOOKUP(D332,[2]Product_Dim!$A$2:$G$101,6,FALSE)</f>
        <v>495.72</v>
      </c>
      <c r="G332" s="8" t="s">
        <v>1786</v>
      </c>
      <c r="H332" s="10">
        <v>3</v>
      </c>
      <c r="I332" s="11">
        <v>268.89</v>
      </c>
      <c r="J332" s="8">
        <v>7.0000000000000007E-2</v>
      </c>
      <c r="K332" s="8" t="s">
        <v>1829</v>
      </c>
      <c r="L332" s="11">
        <v>750.20309999999995</v>
      </c>
      <c r="M332" s="8" t="str">
        <f>VLOOKUP(C332,'[2]Customer Detail'!$A$2:$H$501,4,FALSE)</f>
        <v>Male</v>
      </c>
      <c r="N332" s="8">
        <f>VLOOKUP(C332,'[2]Customer Detail'!$A$2:$H$501,3,FALSE)</f>
        <v>64</v>
      </c>
      <c r="O332" s="8" t="str">
        <f>VLOOKUP(C332,'[2]Customer Detail'!$A$2:$H$501,5,FALSE)</f>
        <v>Port Coreyfort</v>
      </c>
      <c r="P332" s="8" t="str">
        <f>VLOOKUP(C332,'[2]Customer Detail'!$A$1:$H$501,8,FALSE)</f>
        <v>Silver</v>
      </c>
      <c r="Q332" s="8" t="str">
        <f>VLOOKUP(G332,[2]Store_Dim!$A$1:$E$21,4,FALSE)</f>
        <v>East Johnstad</v>
      </c>
      <c r="R332" s="8" t="str">
        <f>VLOOKUP(G332,[2]Store_Dim!$A$2:$E$21,3,FALSE)</f>
        <v>South</v>
      </c>
    </row>
    <row r="333" spans="1:18" x14ac:dyDescent="0.3">
      <c r="A333" s="7" t="s">
        <v>2157</v>
      </c>
      <c r="B333" s="48">
        <v>45890</v>
      </c>
      <c r="C333" s="8" t="s">
        <v>821</v>
      </c>
      <c r="D333" s="8" t="s">
        <v>1684</v>
      </c>
      <c r="E333" s="7" t="str">
        <f>VLOOKUP(D333,[2]Product_Dim!$A$2:$G$101,2,FALSE)</f>
        <v>Wooden Nightstand</v>
      </c>
      <c r="F333" s="9">
        <f>VLOOKUP(D333,[2]Product_Dim!$A$2:$G$101,6,FALSE)</f>
        <v>243.7</v>
      </c>
      <c r="G333" s="8" t="s">
        <v>1786</v>
      </c>
      <c r="H333" s="10">
        <v>1</v>
      </c>
      <c r="I333" s="11">
        <v>78.5</v>
      </c>
      <c r="J333" s="8">
        <v>0.17</v>
      </c>
      <c r="K333" s="8" t="s">
        <v>1829</v>
      </c>
      <c r="L333" s="11">
        <v>65.155000000000001</v>
      </c>
      <c r="M333" s="8" t="str">
        <f>VLOOKUP(C333,'[2]Customer Detail'!$A$2:$H$501,4,FALSE)</f>
        <v>Male</v>
      </c>
      <c r="N333" s="8">
        <f>VLOOKUP(C333,'[2]Customer Detail'!$A$2:$H$501,3,FALSE)</f>
        <v>42</v>
      </c>
      <c r="O333" s="8" t="str">
        <f>VLOOKUP(C333,'[2]Customer Detail'!$A$2:$H$501,5,FALSE)</f>
        <v>Karenmouth</v>
      </c>
      <c r="P333" s="8" t="str">
        <f>VLOOKUP(C333,'[2]Customer Detail'!$A$1:$H$501,8,FALSE)</f>
        <v>Silver</v>
      </c>
      <c r="Q333" s="8" t="str">
        <f>VLOOKUP(G333,[2]Store_Dim!$A$1:$E$21,4,FALSE)</f>
        <v>East Johnstad</v>
      </c>
      <c r="R333" s="8" t="str">
        <f>VLOOKUP(G333,[2]Store_Dim!$A$2:$E$21,3,FALSE)</f>
        <v>South</v>
      </c>
    </row>
    <row r="334" spans="1:18" x14ac:dyDescent="0.3">
      <c r="A334" s="7" t="s">
        <v>2158</v>
      </c>
      <c r="B334" s="48">
        <v>45815</v>
      </c>
      <c r="C334" s="8" t="s">
        <v>455</v>
      </c>
      <c r="D334" s="8" t="s">
        <v>1620</v>
      </c>
      <c r="E334" s="7" t="str">
        <f>VLOOKUP(D334,[2]Product_Dim!$A$2:$G$101,2,FALSE)</f>
        <v>Women's Summer Dress</v>
      </c>
      <c r="F334" s="9">
        <f>VLOOKUP(D334,[2]Product_Dim!$A$2:$G$101,6,FALSE)</f>
        <v>223.43</v>
      </c>
      <c r="G334" s="8" t="s">
        <v>1769</v>
      </c>
      <c r="H334" s="10">
        <v>3</v>
      </c>
      <c r="I334" s="11">
        <v>399.42</v>
      </c>
      <c r="J334" s="8">
        <v>0.02</v>
      </c>
      <c r="K334" s="8" t="s">
        <v>1824</v>
      </c>
      <c r="L334" s="11">
        <v>1174.2947999999999</v>
      </c>
      <c r="M334" s="8" t="str">
        <f>VLOOKUP(C334,'[2]Customer Detail'!$A$2:$H$501,4,FALSE)</f>
        <v>Female</v>
      </c>
      <c r="N334" s="8">
        <f>VLOOKUP(C334,'[2]Customer Detail'!$A$2:$H$501,3,FALSE)</f>
        <v>62</v>
      </c>
      <c r="O334" s="8" t="str">
        <f>VLOOKUP(C334,'[2]Customer Detail'!$A$2:$H$501,5,FALSE)</f>
        <v>West Stephenville</v>
      </c>
      <c r="P334" s="8" t="str">
        <f>VLOOKUP(C334,'[2]Customer Detail'!$A$1:$H$501,8,FALSE)</f>
        <v>Bronze</v>
      </c>
      <c r="Q334" s="8" t="str">
        <f>VLOOKUP(G334,[2]Store_Dim!$A$1:$E$21,4,FALSE)</f>
        <v>Port Sharon</v>
      </c>
      <c r="R334" s="8" t="str">
        <f>VLOOKUP(G334,[2]Store_Dim!$A$2:$E$21,3,FALSE)</f>
        <v>South</v>
      </c>
    </row>
    <row r="335" spans="1:18" x14ac:dyDescent="0.3">
      <c r="A335" s="7" t="s">
        <v>2159</v>
      </c>
      <c r="B335" s="48">
        <v>45891</v>
      </c>
      <c r="C335" s="8" t="s">
        <v>307</v>
      </c>
      <c r="D335" s="8" t="s">
        <v>1610</v>
      </c>
      <c r="E335" s="7" t="str">
        <f>VLOOKUP(D335,[2]Product_Dim!$A$2:$G$101,2,FALSE)</f>
        <v>Basketball</v>
      </c>
      <c r="F335" s="9">
        <f>VLOOKUP(D335,[2]Product_Dim!$A$2:$G$101,6,FALSE)</f>
        <v>204.39</v>
      </c>
      <c r="G335" s="8" t="s">
        <v>1813</v>
      </c>
      <c r="H335" s="10">
        <v>3</v>
      </c>
      <c r="I335" s="11">
        <v>455.82</v>
      </c>
      <c r="J335" s="8">
        <v>0.01</v>
      </c>
      <c r="K335" s="8" t="s">
        <v>1826</v>
      </c>
      <c r="L335" s="11">
        <v>1353.7854</v>
      </c>
      <c r="M335" s="8" t="str">
        <f>VLOOKUP(C335,'[2]Customer Detail'!$A$2:$H$501,4,FALSE)</f>
        <v>Male</v>
      </c>
      <c r="N335" s="8">
        <f>VLOOKUP(C335,'[2]Customer Detail'!$A$2:$H$501,3,FALSE)</f>
        <v>36</v>
      </c>
      <c r="O335" s="8" t="str">
        <f>VLOOKUP(C335,'[2]Customer Detail'!$A$2:$H$501,5,FALSE)</f>
        <v>West Theodorechester</v>
      </c>
      <c r="P335" s="8" t="str">
        <f>VLOOKUP(C335,'[2]Customer Detail'!$A$1:$H$501,8,FALSE)</f>
        <v>Silver</v>
      </c>
      <c r="Q335" s="8" t="str">
        <f>VLOOKUP(G335,[2]Store_Dim!$A$1:$E$21,4,FALSE)</f>
        <v>Vasquezborough</v>
      </c>
      <c r="R335" s="8" t="str">
        <f>VLOOKUP(G335,[2]Store_Dim!$A$2:$E$21,3,FALSE)</f>
        <v>East</v>
      </c>
    </row>
    <row r="336" spans="1:18" x14ac:dyDescent="0.3">
      <c r="A336" s="7" t="s">
        <v>2160</v>
      </c>
      <c r="B336" s="48">
        <v>45609</v>
      </c>
      <c r="C336" s="8" t="s">
        <v>1095</v>
      </c>
      <c r="D336" s="8" t="s">
        <v>1648</v>
      </c>
      <c r="E336" s="7" t="str">
        <f>VLOOKUP(D336,[2]Product_Dim!$A$2:$G$101,2,FALSE)</f>
        <v>Boxing Hand Wraps</v>
      </c>
      <c r="F336" s="9">
        <f>VLOOKUP(D336,[2]Product_Dim!$A$2:$G$101,6,FALSE)</f>
        <v>190.29</v>
      </c>
      <c r="G336" s="8" t="s">
        <v>1773</v>
      </c>
      <c r="H336" s="10">
        <v>2</v>
      </c>
      <c r="I336" s="11">
        <v>613.23</v>
      </c>
      <c r="J336" s="8">
        <v>0.15</v>
      </c>
      <c r="K336" s="8" t="s">
        <v>1826</v>
      </c>
      <c r="L336" s="11">
        <v>1042.491</v>
      </c>
      <c r="M336" s="8" t="str">
        <f>VLOOKUP(C336,'[2]Customer Detail'!$A$2:$H$501,4,FALSE)</f>
        <v>Male</v>
      </c>
      <c r="N336" s="8">
        <f>VLOOKUP(C336,'[2]Customer Detail'!$A$2:$H$501,3,FALSE)</f>
        <v>31</v>
      </c>
      <c r="O336" s="8" t="str">
        <f>VLOOKUP(C336,'[2]Customer Detail'!$A$2:$H$501,5,FALSE)</f>
        <v>New Angiefurt</v>
      </c>
      <c r="P336" s="8" t="str">
        <f>VLOOKUP(C336,'[2]Customer Detail'!$A$1:$H$501,8,FALSE)</f>
        <v>Bronze</v>
      </c>
      <c r="Q336" s="8" t="str">
        <f>VLOOKUP(G336,[2]Store_Dim!$A$1:$E$21,4,FALSE)</f>
        <v>New Michaelchester</v>
      </c>
      <c r="R336" s="8" t="str">
        <f>VLOOKUP(G336,[2]Store_Dim!$A$2:$E$21,3,FALSE)</f>
        <v>North</v>
      </c>
    </row>
    <row r="337" spans="1:18" x14ac:dyDescent="0.3">
      <c r="A337" s="7" t="s">
        <v>2161</v>
      </c>
      <c r="B337" s="48">
        <v>45309</v>
      </c>
      <c r="C337" s="8" t="s">
        <v>1414</v>
      </c>
      <c r="D337" s="8" t="s">
        <v>1549</v>
      </c>
      <c r="E337" s="7" t="str">
        <f>VLOOKUP(D337,[2]Product_Dim!$A$2:$G$101,2,FALSE)</f>
        <v>Women's Casual Hoodie</v>
      </c>
      <c r="F337" s="9">
        <f>VLOOKUP(D337,[2]Product_Dim!$A$2:$G$101,6,FALSE)</f>
        <v>254.04361702127662</v>
      </c>
      <c r="G337" s="8" t="s">
        <v>1799</v>
      </c>
      <c r="H337" s="10">
        <v>4</v>
      </c>
      <c r="I337" s="11">
        <v>971.9</v>
      </c>
      <c r="J337" s="8">
        <v>0.28000000000000003</v>
      </c>
      <c r="K337" s="8" t="s">
        <v>1826</v>
      </c>
      <c r="L337" s="11">
        <v>2799.0720000000001</v>
      </c>
      <c r="M337" s="8" t="str">
        <f>VLOOKUP(C337,'[2]Customer Detail'!$A$2:$H$501,4,FALSE)</f>
        <v>Female</v>
      </c>
      <c r="N337" s="8">
        <f>VLOOKUP(C337,'[2]Customer Detail'!$A$2:$H$501,3,FALSE)</f>
        <v>62</v>
      </c>
      <c r="O337" s="8" t="str">
        <f>VLOOKUP(C337,'[2]Customer Detail'!$A$2:$H$501,5,FALSE)</f>
        <v>Port Taylorberg</v>
      </c>
      <c r="P337" s="8" t="str">
        <f>VLOOKUP(C337,'[2]Customer Detail'!$A$1:$H$501,8,FALSE)</f>
        <v>Silver</v>
      </c>
      <c r="Q337" s="8" t="str">
        <f>VLOOKUP(G337,[2]Store_Dim!$A$1:$E$21,4,FALSE)</f>
        <v>Christopherland</v>
      </c>
      <c r="R337" s="8" t="str">
        <f>VLOOKUP(G337,[2]Store_Dim!$A$2:$E$21,3,FALSE)</f>
        <v>South</v>
      </c>
    </row>
    <row r="338" spans="1:18" x14ac:dyDescent="0.3">
      <c r="A338" s="7" t="s">
        <v>2162</v>
      </c>
      <c r="B338" s="48">
        <v>45519</v>
      </c>
      <c r="C338" s="8" t="s">
        <v>137</v>
      </c>
      <c r="D338" s="8" t="s">
        <v>1604</v>
      </c>
      <c r="E338" s="7" t="str">
        <f>VLOOKUP(D338,[2]Product_Dim!$A$2:$G$101,2,FALSE)</f>
        <v>Sports Stopwatch Timer</v>
      </c>
      <c r="F338" s="9">
        <f>VLOOKUP(D338,[2]Product_Dim!$A$2:$G$101,6,FALSE)</f>
        <v>38.76</v>
      </c>
      <c r="G338" s="8" t="s">
        <v>1779</v>
      </c>
      <c r="H338" s="10">
        <v>3</v>
      </c>
      <c r="I338" s="11">
        <v>884.92</v>
      </c>
      <c r="J338" s="8">
        <v>0.06</v>
      </c>
      <c r="K338" s="8" t="s">
        <v>1826</v>
      </c>
      <c r="L338" s="11">
        <v>2495.4743999999996</v>
      </c>
      <c r="M338" s="8" t="str">
        <f>VLOOKUP(C338,'[2]Customer Detail'!$A$2:$H$501,4,FALSE)</f>
        <v>Female</v>
      </c>
      <c r="N338" s="8">
        <f>VLOOKUP(C338,'[2]Customer Detail'!$A$2:$H$501,3,FALSE)</f>
        <v>27</v>
      </c>
      <c r="O338" s="8" t="str">
        <f>VLOOKUP(C338,'[2]Customer Detail'!$A$2:$H$501,5,FALSE)</f>
        <v>West Richard</v>
      </c>
      <c r="P338" s="8" t="str">
        <f>VLOOKUP(C338,'[2]Customer Detail'!$A$1:$H$501,8,FALSE)</f>
        <v>Platinum</v>
      </c>
      <c r="Q338" s="8" t="str">
        <f>VLOOKUP(G338,[2]Store_Dim!$A$1:$E$21,4,FALSE)</f>
        <v>Williamsfurt</v>
      </c>
      <c r="R338" s="8" t="str">
        <f>VLOOKUP(G338,[2]Store_Dim!$A$2:$E$21,3,FALSE)</f>
        <v>South</v>
      </c>
    </row>
    <row r="339" spans="1:18" x14ac:dyDescent="0.3">
      <c r="A339" s="7" t="s">
        <v>2163</v>
      </c>
      <c r="B339" s="48">
        <v>45921</v>
      </c>
      <c r="C339" s="8" t="s">
        <v>314</v>
      </c>
      <c r="D339" s="8" t="s">
        <v>1562</v>
      </c>
      <c r="E339" s="7" t="str">
        <f>VLOOKUP(D339,[2]Product_Dim!$A$2:$G$101,2,FALSE)</f>
        <v>Wireless Bluetooth Earbuds</v>
      </c>
      <c r="F339" s="9">
        <f>VLOOKUP(D339,[2]Product_Dim!$A$2:$G$101,6,FALSE)</f>
        <v>439.07</v>
      </c>
      <c r="G339" s="8" t="s">
        <v>1786</v>
      </c>
      <c r="H339" s="10">
        <v>1</v>
      </c>
      <c r="I339" s="11">
        <v>125</v>
      </c>
      <c r="J339" s="8">
        <v>0.23</v>
      </c>
      <c r="K339" s="8" t="s">
        <v>1824</v>
      </c>
      <c r="L339" s="11">
        <v>96.25</v>
      </c>
      <c r="M339" s="8" t="str">
        <f>VLOOKUP(C339,'[2]Customer Detail'!$A$2:$H$501,4,FALSE)</f>
        <v>Female</v>
      </c>
      <c r="N339" s="8">
        <f>VLOOKUP(C339,'[2]Customer Detail'!$A$2:$H$501,3,FALSE)</f>
        <v>58</v>
      </c>
      <c r="O339" s="8" t="str">
        <f>VLOOKUP(C339,'[2]Customer Detail'!$A$2:$H$501,5,FALSE)</f>
        <v>East Jenna</v>
      </c>
      <c r="P339" s="8" t="str">
        <f>VLOOKUP(C339,'[2]Customer Detail'!$A$1:$H$501,8,FALSE)</f>
        <v>Bronze</v>
      </c>
      <c r="Q339" s="8" t="str">
        <f>VLOOKUP(G339,[2]Store_Dim!$A$1:$E$21,4,FALSE)</f>
        <v>East Johnstad</v>
      </c>
      <c r="R339" s="8" t="str">
        <f>VLOOKUP(G339,[2]Store_Dim!$A$2:$E$21,3,FALSE)</f>
        <v>South</v>
      </c>
    </row>
    <row r="340" spans="1:18" x14ac:dyDescent="0.3">
      <c r="A340" s="7" t="s">
        <v>2164</v>
      </c>
      <c r="B340" s="48">
        <v>45465</v>
      </c>
      <c r="C340" s="8" t="s">
        <v>441</v>
      </c>
      <c r="D340" s="8" t="s">
        <v>1568</v>
      </c>
      <c r="E340" s="7" t="str">
        <f>VLOOKUP(D340,[2]Product_Dim!$A$2:$G$101,2,FALSE)</f>
        <v>Ceramic Kitchen Bowl Set</v>
      </c>
      <c r="F340" s="9">
        <f>VLOOKUP(D340,[2]Product_Dim!$A$2:$G$101,6,FALSE)</f>
        <v>298.86</v>
      </c>
      <c r="G340" s="8" t="s">
        <v>1801</v>
      </c>
      <c r="H340" s="10">
        <v>2</v>
      </c>
      <c r="I340" s="11">
        <v>188.25</v>
      </c>
      <c r="J340" s="8">
        <v>0.08</v>
      </c>
      <c r="K340" s="8" t="s">
        <v>1826</v>
      </c>
      <c r="L340" s="11">
        <v>346.38</v>
      </c>
      <c r="M340" s="8" t="str">
        <f>VLOOKUP(C340,'[2]Customer Detail'!$A$2:$H$501,4,FALSE)</f>
        <v>Male</v>
      </c>
      <c r="N340" s="8">
        <f>VLOOKUP(C340,'[2]Customer Detail'!$A$2:$H$501,3,FALSE)</f>
        <v>45</v>
      </c>
      <c r="O340" s="8" t="str">
        <f>VLOOKUP(C340,'[2]Customer Detail'!$A$2:$H$501,5,FALSE)</f>
        <v>East Ellen</v>
      </c>
      <c r="P340" s="8" t="str">
        <f>VLOOKUP(C340,'[2]Customer Detail'!$A$1:$H$501,8,FALSE)</f>
        <v>Silver</v>
      </c>
      <c r="Q340" s="8" t="str">
        <f>VLOOKUP(G340,[2]Store_Dim!$A$1:$E$21,4,FALSE)</f>
        <v>East Jenniferstad</v>
      </c>
      <c r="R340" s="8" t="str">
        <f>VLOOKUP(G340,[2]Store_Dim!$A$2:$E$21,3,FALSE)</f>
        <v>North</v>
      </c>
    </row>
    <row r="341" spans="1:18" x14ac:dyDescent="0.3">
      <c r="A341" s="7" t="s">
        <v>2165</v>
      </c>
      <c r="B341" s="48">
        <v>45303</v>
      </c>
      <c r="C341" s="8" t="s">
        <v>719</v>
      </c>
      <c r="D341" s="8" t="s">
        <v>1640</v>
      </c>
      <c r="E341" s="7" t="str">
        <f>VLOOKUP(D341,[2]Product_Dim!$A$2:$G$101,2,FALSE)</f>
        <v>Men's Winter Jacket</v>
      </c>
      <c r="F341" s="9">
        <f>VLOOKUP(D341,[2]Product_Dim!$A$2:$G$101,6,FALSE)</f>
        <v>167.34</v>
      </c>
      <c r="G341" s="8" t="s">
        <v>1776</v>
      </c>
      <c r="H341" s="10">
        <v>4</v>
      </c>
      <c r="I341" s="11">
        <v>344.12</v>
      </c>
      <c r="J341" s="8">
        <v>0.25</v>
      </c>
      <c r="K341" s="8" t="s">
        <v>1826</v>
      </c>
      <c r="L341" s="11">
        <v>1032.3600000000001</v>
      </c>
      <c r="M341" s="8" t="str">
        <f>VLOOKUP(C341,'[2]Customer Detail'!$A$2:$H$501,4,FALSE)</f>
        <v>Male</v>
      </c>
      <c r="N341" s="8">
        <f>VLOOKUP(C341,'[2]Customer Detail'!$A$2:$H$501,3,FALSE)</f>
        <v>35</v>
      </c>
      <c r="O341" s="8" t="str">
        <f>VLOOKUP(C341,'[2]Customer Detail'!$A$2:$H$501,5,FALSE)</f>
        <v>East Crystalton</v>
      </c>
      <c r="P341" s="8" t="str">
        <f>VLOOKUP(C341,'[2]Customer Detail'!$A$1:$H$501,8,FALSE)</f>
        <v>Platinum</v>
      </c>
      <c r="Q341" s="8" t="str">
        <f>VLOOKUP(G341,[2]Store_Dim!$A$1:$E$21,4,FALSE)</f>
        <v>Port Josephberg</v>
      </c>
      <c r="R341" s="8" t="str">
        <f>VLOOKUP(G341,[2]Store_Dim!$A$2:$E$21,3,FALSE)</f>
        <v>East</v>
      </c>
    </row>
    <row r="342" spans="1:18" x14ac:dyDescent="0.3">
      <c r="A342" s="7" t="s">
        <v>2166</v>
      </c>
      <c r="B342" s="48">
        <v>45218</v>
      </c>
      <c r="C342" s="8" t="s">
        <v>181</v>
      </c>
      <c r="D342" s="8" t="s">
        <v>1582</v>
      </c>
      <c r="E342" s="7" t="str">
        <f>VLOOKUP(D342,[2]Product_Dim!$A$2:$G$101,2,FALSE)</f>
        <v>Soccer Training Cone Set</v>
      </c>
      <c r="F342" s="9">
        <f>VLOOKUP(D342,[2]Product_Dim!$A$2:$G$101,6,FALSE)</f>
        <v>144.53</v>
      </c>
      <c r="G342" s="8" t="s">
        <v>1813</v>
      </c>
      <c r="H342" s="10">
        <v>3</v>
      </c>
      <c r="I342" s="11">
        <v>997.95</v>
      </c>
      <c r="J342" s="8">
        <v>0.09</v>
      </c>
      <c r="K342" s="8" t="s">
        <v>1829</v>
      </c>
      <c r="L342" s="11">
        <v>2724.4035000000003</v>
      </c>
      <c r="M342" s="8" t="str">
        <f>VLOOKUP(C342,'[2]Customer Detail'!$A$2:$H$501,4,FALSE)</f>
        <v>Female</v>
      </c>
      <c r="N342" s="8">
        <f>VLOOKUP(C342,'[2]Customer Detail'!$A$2:$H$501,3,FALSE)</f>
        <v>54</v>
      </c>
      <c r="O342" s="8" t="str">
        <f>VLOOKUP(C342,'[2]Customer Detail'!$A$2:$H$501,5,FALSE)</f>
        <v>Lake Roberthaven</v>
      </c>
      <c r="P342" s="8" t="str">
        <f>VLOOKUP(C342,'[2]Customer Detail'!$A$1:$H$501,8,FALSE)</f>
        <v>Silver</v>
      </c>
      <c r="Q342" s="8" t="str">
        <f>VLOOKUP(G342,[2]Store_Dim!$A$1:$E$21,4,FALSE)</f>
        <v>Vasquezborough</v>
      </c>
      <c r="R342" s="8" t="str">
        <f>VLOOKUP(G342,[2]Store_Dim!$A$2:$E$21,3,FALSE)</f>
        <v>East</v>
      </c>
    </row>
    <row r="343" spans="1:18" x14ac:dyDescent="0.3">
      <c r="A343" s="7" t="s">
        <v>2167</v>
      </c>
      <c r="B343" s="48">
        <v>45727</v>
      </c>
      <c r="C343" s="8" t="s">
        <v>505</v>
      </c>
      <c r="D343" s="8" t="s">
        <v>1570</v>
      </c>
      <c r="E343" s="7" t="str">
        <f>VLOOKUP(D343,[2]Product_Dim!$A$2:$G$101,2,FALSE)</f>
        <v>HD Smart TV Stick</v>
      </c>
      <c r="F343" s="9">
        <f>VLOOKUP(D343,[2]Product_Dim!$A$2:$G$101,6,FALSE)</f>
        <v>449.4</v>
      </c>
      <c r="G343" s="8" t="s">
        <v>1801</v>
      </c>
      <c r="H343" s="10">
        <v>3</v>
      </c>
      <c r="I343" s="11">
        <v>121.64</v>
      </c>
      <c r="J343" s="8">
        <v>7.0000000000000007E-2</v>
      </c>
      <c r="K343" s="8" t="s">
        <v>1826</v>
      </c>
      <c r="L343" s="11">
        <v>339.37560000000002</v>
      </c>
      <c r="M343" s="8" t="str">
        <f>VLOOKUP(C343,'[2]Customer Detail'!$A$2:$H$501,4,FALSE)</f>
        <v>Male</v>
      </c>
      <c r="N343" s="8">
        <f>VLOOKUP(C343,'[2]Customer Detail'!$A$2:$H$501,3,FALSE)</f>
        <v>24</v>
      </c>
      <c r="O343" s="8" t="str">
        <f>VLOOKUP(C343,'[2]Customer Detail'!$A$2:$H$501,5,FALSE)</f>
        <v>Port Frankmouth</v>
      </c>
      <c r="P343" s="8" t="str">
        <f>VLOOKUP(C343,'[2]Customer Detail'!$A$1:$H$501,8,FALSE)</f>
        <v>Gold</v>
      </c>
      <c r="Q343" s="8" t="str">
        <f>VLOOKUP(G343,[2]Store_Dim!$A$1:$E$21,4,FALSE)</f>
        <v>East Jenniferstad</v>
      </c>
      <c r="R343" s="8" t="str">
        <f>VLOOKUP(G343,[2]Store_Dim!$A$2:$E$21,3,FALSE)</f>
        <v>North</v>
      </c>
    </row>
    <row r="344" spans="1:18" x14ac:dyDescent="0.3">
      <c r="A344" s="7" t="s">
        <v>2168</v>
      </c>
      <c r="B344" s="48">
        <v>45557</v>
      </c>
      <c r="C344" s="8" t="s">
        <v>716</v>
      </c>
      <c r="D344" s="8" t="s">
        <v>1684</v>
      </c>
      <c r="E344" s="7" t="str">
        <f>VLOOKUP(D344,[2]Product_Dim!$A$2:$G$101,2,FALSE)</f>
        <v>Wooden Nightstand</v>
      </c>
      <c r="F344" s="9">
        <f>VLOOKUP(D344,[2]Product_Dim!$A$2:$G$101,6,FALSE)</f>
        <v>243.7</v>
      </c>
      <c r="G344" s="8" t="s">
        <v>1789</v>
      </c>
      <c r="H344" s="10">
        <v>2</v>
      </c>
      <c r="I344" s="11">
        <v>692.72</v>
      </c>
      <c r="J344" s="8">
        <v>0.13</v>
      </c>
      <c r="K344" s="8" t="s">
        <v>1826</v>
      </c>
      <c r="L344" s="11">
        <v>1205.3328000000001</v>
      </c>
      <c r="M344" s="8" t="str">
        <f>VLOOKUP(C344,'[2]Customer Detail'!$A$2:$H$501,4,FALSE)</f>
        <v>Male</v>
      </c>
      <c r="N344" s="8">
        <f>VLOOKUP(C344,'[2]Customer Detail'!$A$2:$H$501,3,FALSE)</f>
        <v>38</v>
      </c>
      <c r="O344" s="8" t="str">
        <f>VLOOKUP(C344,'[2]Customer Detail'!$A$2:$H$501,5,FALSE)</f>
        <v>Maybury</v>
      </c>
      <c r="P344" s="8" t="str">
        <f>VLOOKUP(C344,'[2]Customer Detail'!$A$1:$H$501,8,FALSE)</f>
        <v>Platinum</v>
      </c>
      <c r="Q344" s="8" t="str">
        <f>VLOOKUP(G344,[2]Store_Dim!$A$1:$E$21,4,FALSE)</f>
        <v>East Davidville</v>
      </c>
      <c r="R344" s="8" t="str">
        <f>VLOOKUP(G344,[2]Store_Dim!$A$2:$E$21,3,FALSE)</f>
        <v>East</v>
      </c>
    </row>
    <row r="345" spans="1:18" x14ac:dyDescent="0.3">
      <c r="A345" s="7" t="s">
        <v>2169</v>
      </c>
      <c r="B345" s="48">
        <v>45623</v>
      </c>
      <c r="C345" s="8" t="s">
        <v>114</v>
      </c>
      <c r="D345" s="8" t="s">
        <v>1596</v>
      </c>
      <c r="E345" s="7" t="str">
        <f>VLOOKUP(D345,[2]Product_Dim!$A$2:$G$101,2,FALSE)</f>
        <v>Foldable Camping Chair</v>
      </c>
      <c r="F345" s="9">
        <f>VLOOKUP(D345,[2]Product_Dim!$A$2:$G$101,6,FALSE)</f>
        <v>166.06</v>
      </c>
      <c r="G345" s="8" t="s">
        <v>1813</v>
      </c>
      <c r="H345" s="10">
        <v>3</v>
      </c>
      <c r="I345" s="11">
        <v>794.59</v>
      </c>
      <c r="J345" s="8">
        <v>0.03</v>
      </c>
      <c r="K345" s="8" t="s">
        <v>1826</v>
      </c>
      <c r="L345" s="11">
        <v>2312.2568999999999</v>
      </c>
      <c r="M345" s="8" t="str">
        <f>VLOOKUP(C345,'[2]Customer Detail'!$A$2:$H$501,4,FALSE)</f>
        <v>Male</v>
      </c>
      <c r="N345" s="8">
        <f>VLOOKUP(C345,'[2]Customer Detail'!$A$2:$H$501,3,FALSE)</f>
        <v>31</v>
      </c>
      <c r="O345" s="8" t="str">
        <f>VLOOKUP(C345,'[2]Customer Detail'!$A$2:$H$501,5,FALSE)</f>
        <v>Mollyshire</v>
      </c>
      <c r="P345" s="8" t="str">
        <f>VLOOKUP(C345,'[2]Customer Detail'!$A$1:$H$501,8,FALSE)</f>
        <v>Platinum</v>
      </c>
      <c r="Q345" s="8" t="str">
        <f>VLOOKUP(G345,[2]Store_Dim!$A$1:$E$21,4,FALSE)</f>
        <v>Vasquezborough</v>
      </c>
      <c r="R345" s="8" t="str">
        <f>VLOOKUP(G345,[2]Store_Dim!$A$2:$E$21,3,FALSE)</f>
        <v>East</v>
      </c>
    </row>
    <row r="346" spans="1:18" x14ac:dyDescent="0.3">
      <c r="A346" s="7" t="s">
        <v>2170</v>
      </c>
      <c r="B346" s="48">
        <v>45224</v>
      </c>
      <c r="C346" s="8" t="s">
        <v>67</v>
      </c>
      <c r="D346" s="8" t="s">
        <v>1600</v>
      </c>
      <c r="E346" s="7" t="str">
        <f>VLOOKUP(D346,[2]Product_Dim!$A$2:$G$101,2,FALSE)</f>
        <v>Wireless Bluetooth Speaker</v>
      </c>
      <c r="F346" s="9">
        <f>VLOOKUP(D346,[2]Product_Dim!$A$2:$G$101,6,FALSE)</f>
        <v>322.41000000000003</v>
      </c>
      <c r="G346" s="8" t="s">
        <v>1786</v>
      </c>
      <c r="H346" s="10">
        <v>1</v>
      </c>
      <c r="I346" s="11">
        <v>907.95</v>
      </c>
      <c r="J346" s="8">
        <v>0.1</v>
      </c>
      <c r="K346" s="8" t="s">
        <v>1826</v>
      </c>
      <c r="L346" s="11">
        <v>817.15499999999997</v>
      </c>
      <c r="M346" s="8" t="str">
        <f>VLOOKUP(C346,'[2]Customer Detail'!$A$2:$H$501,4,FALSE)</f>
        <v>Female</v>
      </c>
      <c r="N346" s="8">
        <f>VLOOKUP(C346,'[2]Customer Detail'!$A$2:$H$501,3,FALSE)</f>
        <v>53</v>
      </c>
      <c r="O346" s="8" t="str">
        <f>VLOOKUP(C346,'[2]Customer Detail'!$A$2:$H$501,5,FALSE)</f>
        <v>Lake Kristamouth</v>
      </c>
      <c r="P346" s="8" t="str">
        <f>VLOOKUP(C346,'[2]Customer Detail'!$A$1:$H$501,8,FALSE)</f>
        <v>Silver</v>
      </c>
      <c r="Q346" s="8" t="str">
        <f>VLOOKUP(G346,[2]Store_Dim!$A$1:$E$21,4,FALSE)</f>
        <v>East Johnstad</v>
      </c>
      <c r="R346" s="8" t="str">
        <f>VLOOKUP(G346,[2]Store_Dim!$A$2:$E$21,3,FALSE)</f>
        <v>South</v>
      </c>
    </row>
    <row r="347" spans="1:18" x14ac:dyDescent="0.3">
      <c r="A347" s="7" t="s">
        <v>2171</v>
      </c>
      <c r="B347" s="48">
        <v>45940</v>
      </c>
      <c r="C347" s="8" t="s">
        <v>911</v>
      </c>
      <c r="D347" s="8" t="s">
        <v>1648</v>
      </c>
      <c r="E347" s="7" t="str">
        <f>VLOOKUP(D347,[2]Product_Dim!$A$2:$G$101,2,FALSE)</f>
        <v>Boxing Hand Wraps</v>
      </c>
      <c r="F347" s="9">
        <f>VLOOKUP(D347,[2]Product_Dim!$A$2:$G$101,6,FALSE)</f>
        <v>190.29</v>
      </c>
      <c r="G347" s="8" t="s">
        <v>1752</v>
      </c>
      <c r="H347" s="10">
        <v>2</v>
      </c>
      <c r="I347" s="11">
        <v>660.81</v>
      </c>
      <c r="J347" s="8">
        <v>0.18</v>
      </c>
      <c r="K347" s="8" t="s">
        <v>1824</v>
      </c>
      <c r="L347" s="11">
        <v>1083.7284</v>
      </c>
      <c r="M347" s="8" t="str">
        <f>VLOOKUP(C347,'[2]Customer Detail'!$A$2:$H$501,4,FALSE)</f>
        <v>Female</v>
      </c>
      <c r="N347" s="8">
        <f>VLOOKUP(C347,'[2]Customer Detail'!$A$2:$H$501,3,FALSE)</f>
        <v>22</v>
      </c>
      <c r="O347" s="8" t="str">
        <f>VLOOKUP(C347,'[2]Customer Detail'!$A$2:$H$501,5,FALSE)</f>
        <v>Millerfort</v>
      </c>
      <c r="P347" s="8" t="str">
        <f>VLOOKUP(C347,'[2]Customer Detail'!$A$1:$H$501,8,FALSE)</f>
        <v>Gold</v>
      </c>
      <c r="Q347" s="8" t="str">
        <f>VLOOKUP(G347,[2]Store_Dim!$A$1:$E$21,4,FALSE)</f>
        <v>Washingtonfurt</v>
      </c>
      <c r="R347" s="8" t="str">
        <f>VLOOKUP(G347,[2]Store_Dim!$A$2:$E$21,3,FALSE)</f>
        <v>East</v>
      </c>
    </row>
    <row r="348" spans="1:18" x14ac:dyDescent="0.3">
      <c r="A348" s="7" t="s">
        <v>2172</v>
      </c>
      <c r="B348" s="48">
        <v>45915</v>
      </c>
      <c r="C348" s="8" t="s">
        <v>227</v>
      </c>
      <c r="D348" s="8" t="s">
        <v>1650</v>
      </c>
      <c r="E348" s="7" t="str">
        <f>VLOOKUP(D348,[2]Product_Dim!$A$2:$G$101,2,FALSE)</f>
        <v>HDMI Cable – 2m</v>
      </c>
      <c r="F348" s="9">
        <f>VLOOKUP(D348,[2]Product_Dim!$A$2:$G$101,6,FALSE)</f>
        <v>88.49</v>
      </c>
      <c r="G348" s="8" t="s">
        <v>1782</v>
      </c>
      <c r="H348" s="10">
        <v>3</v>
      </c>
      <c r="I348" s="11">
        <v>564.94000000000005</v>
      </c>
      <c r="J348" s="8">
        <v>0.22</v>
      </c>
      <c r="K348" s="8" t="s">
        <v>1829</v>
      </c>
      <c r="L348" s="11">
        <v>1321.9596000000001</v>
      </c>
      <c r="M348" s="8" t="str">
        <f>VLOOKUP(C348,'[2]Customer Detail'!$A$2:$H$501,4,FALSE)</f>
        <v>Male</v>
      </c>
      <c r="N348" s="8">
        <f>VLOOKUP(C348,'[2]Customer Detail'!$A$2:$H$501,3,FALSE)</f>
        <v>23</v>
      </c>
      <c r="O348" s="8" t="str">
        <f>VLOOKUP(C348,'[2]Customer Detail'!$A$2:$H$501,5,FALSE)</f>
        <v>Jennifermouth</v>
      </c>
      <c r="P348" s="8" t="str">
        <f>VLOOKUP(C348,'[2]Customer Detail'!$A$1:$H$501,8,FALSE)</f>
        <v>Silver</v>
      </c>
      <c r="Q348" s="8" t="str">
        <f>VLOOKUP(G348,[2]Store_Dim!$A$1:$E$21,4,FALSE)</f>
        <v>Thompsonborough</v>
      </c>
      <c r="R348" s="8" t="str">
        <f>VLOOKUP(G348,[2]Store_Dim!$A$2:$E$21,3,FALSE)</f>
        <v>West</v>
      </c>
    </row>
    <row r="349" spans="1:18" x14ac:dyDescent="0.3">
      <c r="A349" s="7" t="s">
        <v>2173</v>
      </c>
      <c r="B349" s="48">
        <v>45541</v>
      </c>
      <c r="C349" s="8" t="s">
        <v>205</v>
      </c>
      <c r="D349" s="8" t="s">
        <v>1578</v>
      </c>
      <c r="E349" s="7" t="str">
        <f>VLOOKUP(D349,[2]Product_Dim!$A$2:$G$101,2,FALSE)</f>
        <v>4K Home Projector</v>
      </c>
      <c r="F349" s="9">
        <f>VLOOKUP(D349,[2]Product_Dim!$A$2:$G$101,6,FALSE)</f>
        <v>465.34</v>
      </c>
      <c r="G349" s="8" t="s">
        <v>1801</v>
      </c>
      <c r="H349" s="10">
        <v>2</v>
      </c>
      <c r="I349" s="11">
        <v>280.37</v>
      </c>
      <c r="J349" s="8">
        <v>0.22</v>
      </c>
      <c r="K349" s="8" t="s">
        <v>1829</v>
      </c>
      <c r="L349" s="11">
        <v>437.37720000000002</v>
      </c>
      <c r="M349" s="8" t="str">
        <f>VLOOKUP(C349,'[2]Customer Detail'!$A$2:$H$501,4,FALSE)</f>
        <v>Male</v>
      </c>
      <c r="N349" s="8">
        <f>VLOOKUP(C349,'[2]Customer Detail'!$A$2:$H$501,3,FALSE)</f>
        <v>24</v>
      </c>
      <c r="O349" s="8" t="str">
        <f>VLOOKUP(C349,'[2]Customer Detail'!$A$2:$H$501,5,FALSE)</f>
        <v>Christopherland</v>
      </c>
      <c r="P349" s="8" t="str">
        <f>VLOOKUP(C349,'[2]Customer Detail'!$A$1:$H$501,8,FALSE)</f>
        <v>Platinum</v>
      </c>
      <c r="Q349" s="8" t="str">
        <f>VLOOKUP(G349,[2]Store_Dim!$A$1:$E$21,4,FALSE)</f>
        <v>East Jenniferstad</v>
      </c>
      <c r="R349" s="8" t="str">
        <f>VLOOKUP(G349,[2]Store_Dim!$A$2:$E$21,3,FALSE)</f>
        <v>North</v>
      </c>
    </row>
    <row r="350" spans="1:18" x14ac:dyDescent="0.3">
      <c r="A350" s="7" t="s">
        <v>2174</v>
      </c>
      <c r="B350" s="48">
        <v>45489</v>
      </c>
      <c r="C350" s="8" t="s">
        <v>1163</v>
      </c>
      <c r="D350" s="8" t="s">
        <v>1648</v>
      </c>
      <c r="E350" s="7" t="str">
        <f>VLOOKUP(D350,[2]Product_Dim!$A$2:$G$101,2,FALSE)</f>
        <v>Boxing Hand Wraps</v>
      </c>
      <c r="F350" s="9">
        <f>VLOOKUP(D350,[2]Product_Dim!$A$2:$G$101,6,FALSE)</f>
        <v>190.29</v>
      </c>
      <c r="G350" s="8" t="s">
        <v>1766</v>
      </c>
      <c r="H350" s="10">
        <v>2</v>
      </c>
      <c r="I350" s="11">
        <v>85.23</v>
      </c>
      <c r="J350" s="8">
        <v>0.13</v>
      </c>
      <c r="K350" s="8" t="s">
        <v>1824</v>
      </c>
      <c r="L350" s="11">
        <v>148.30020000000002</v>
      </c>
      <c r="M350" s="8" t="str">
        <f>VLOOKUP(C350,'[2]Customer Detail'!$A$2:$H$501,4,FALSE)</f>
        <v>Male</v>
      </c>
      <c r="N350" s="8">
        <f>VLOOKUP(C350,'[2]Customer Detail'!$A$2:$H$501,3,FALSE)</f>
        <v>28</v>
      </c>
      <c r="O350" s="8" t="str">
        <f>VLOOKUP(C350,'[2]Customer Detail'!$A$2:$H$501,5,FALSE)</f>
        <v>Vincentside</v>
      </c>
      <c r="P350" s="8" t="str">
        <f>VLOOKUP(C350,'[2]Customer Detail'!$A$1:$H$501,8,FALSE)</f>
        <v>Bronze</v>
      </c>
      <c r="Q350" s="8" t="str">
        <f>VLOOKUP(G350,[2]Store_Dim!$A$1:$E$21,4,FALSE)</f>
        <v>Hoodberg</v>
      </c>
      <c r="R350" s="8" t="str">
        <f>VLOOKUP(G350,[2]Store_Dim!$A$2:$E$21,3,FALSE)</f>
        <v>North</v>
      </c>
    </row>
    <row r="351" spans="1:18" x14ac:dyDescent="0.3">
      <c r="A351" s="7" t="s">
        <v>2175</v>
      </c>
      <c r="B351" s="48">
        <v>45748</v>
      </c>
      <c r="C351" s="8" t="s">
        <v>984</v>
      </c>
      <c r="D351" s="8" t="s">
        <v>1602</v>
      </c>
      <c r="E351" s="7" t="str">
        <f>VLOOKUP(D351,[2]Product_Dim!$A$2:$G$101,2,FALSE)</f>
        <v>Decorative Floor Vase</v>
      </c>
      <c r="F351" s="9">
        <f>VLOOKUP(D351,[2]Product_Dim!$A$2:$G$101,6,FALSE)</f>
        <v>254.04361702127662</v>
      </c>
      <c r="G351" s="8" t="s">
        <v>1797</v>
      </c>
      <c r="H351" s="10">
        <v>2</v>
      </c>
      <c r="I351" s="11">
        <v>563.29999999999995</v>
      </c>
      <c r="J351" s="8">
        <v>0.26</v>
      </c>
      <c r="K351" s="8" t="s">
        <v>1824</v>
      </c>
      <c r="L351" s="11">
        <v>833.68399999999997</v>
      </c>
      <c r="M351" s="8" t="str">
        <f>VLOOKUP(C351,'[2]Customer Detail'!$A$2:$H$501,4,FALSE)</f>
        <v>Female</v>
      </c>
      <c r="N351" s="8">
        <f>VLOOKUP(C351,'[2]Customer Detail'!$A$2:$H$501,3,FALSE)</f>
        <v>47</v>
      </c>
      <c r="O351" s="8" t="str">
        <f>VLOOKUP(C351,'[2]Customer Detail'!$A$2:$H$501,5,FALSE)</f>
        <v>Brianchester</v>
      </c>
      <c r="P351" s="8" t="str">
        <f>VLOOKUP(C351,'[2]Customer Detail'!$A$1:$H$501,8,FALSE)</f>
        <v>Silver</v>
      </c>
      <c r="Q351" s="8" t="str">
        <f>VLOOKUP(G351,[2]Store_Dim!$A$1:$E$21,4,FALSE)</f>
        <v>Johnsonville</v>
      </c>
      <c r="R351" s="8" t="str">
        <f>VLOOKUP(G351,[2]Store_Dim!$A$2:$E$21,3,FALSE)</f>
        <v>East</v>
      </c>
    </row>
    <row r="352" spans="1:18" x14ac:dyDescent="0.3">
      <c r="A352" s="7" t="s">
        <v>2176</v>
      </c>
      <c r="B352" s="48">
        <v>45309</v>
      </c>
      <c r="C352" s="8" t="s">
        <v>134</v>
      </c>
      <c r="D352" s="8" t="s">
        <v>1708</v>
      </c>
      <c r="E352" s="7" t="str">
        <f>VLOOKUP(D352,[2]Product_Dim!$A$2:$G$101,2,FALSE)</f>
        <v>Wall-Mounted Spice Rack</v>
      </c>
      <c r="F352" s="9">
        <f>VLOOKUP(D352,[2]Product_Dim!$A$2:$G$101,6,FALSE)</f>
        <v>143.43</v>
      </c>
      <c r="G352" s="8" t="s">
        <v>1810</v>
      </c>
      <c r="H352" s="10">
        <v>2</v>
      </c>
      <c r="I352" s="11">
        <v>827.81</v>
      </c>
      <c r="J352" s="8">
        <v>0.04</v>
      </c>
      <c r="K352" s="8" t="s">
        <v>1826</v>
      </c>
      <c r="L352" s="11">
        <v>1589.3951999999999</v>
      </c>
      <c r="M352" s="8" t="str">
        <f>VLOOKUP(C352,'[2]Customer Detail'!$A$2:$H$501,4,FALSE)</f>
        <v>Male</v>
      </c>
      <c r="N352" s="8">
        <f>VLOOKUP(C352,'[2]Customer Detail'!$A$2:$H$501,3,FALSE)</f>
        <v>25</v>
      </c>
      <c r="O352" s="8" t="str">
        <f>VLOOKUP(C352,'[2]Customer Detail'!$A$2:$H$501,5,FALSE)</f>
        <v>Tristanton</v>
      </c>
      <c r="P352" s="8" t="str">
        <f>VLOOKUP(C352,'[2]Customer Detail'!$A$1:$H$501,8,FALSE)</f>
        <v>Platinum</v>
      </c>
      <c r="Q352" s="8" t="str">
        <f>VLOOKUP(G352,[2]Store_Dim!$A$1:$E$21,4,FALSE)</f>
        <v>East Stevechester</v>
      </c>
      <c r="R352" s="8" t="str">
        <f>VLOOKUP(G352,[2]Store_Dim!$A$2:$E$21,3,FALSE)</f>
        <v>East</v>
      </c>
    </row>
    <row r="353" spans="1:18" x14ac:dyDescent="0.3">
      <c r="A353" s="7" t="s">
        <v>2177</v>
      </c>
      <c r="B353" s="48">
        <v>45621</v>
      </c>
      <c r="C353" s="8" t="s">
        <v>696</v>
      </c>
      <c r="D353" s="8" t="s">
        <v>1572</v>
      </c>
      <c r="E353" s="7" t="str">
        <f>VLOOKUP(D353,[2]Product_Dim!$A$2:$G$101,2,FALSE)</f>
        <v>Hair Strengthening Shampoo</v>
      </c>
      <c r="F353" s="9">
        <f>VLOOKUP(D353,[2]Product_Dim!$A$2:$G$101,6,FALSE)</f>
        <v>115.82</v>
      </c>
      <c r="G353" s="8" t="s">
        <v>1810</v>
      </c>
      <c r="H353" s="10">
        <v>3</v>
      </c>
      <c r="I353" s="11">
        <v>877.71</v>
      </c>
      <c r="J353" s="8">
        <v>0.12</v>
      </c>
      <c r="K353" s="8" t="s">
        <v>1826</v>
      </c>
      <c r="L353" s="11">
        <v>2317.1544000000004</v>
      </c>
      <c r="M353" s="8" t="str">
        <f>VLOOKUP(C353,'[2]Customer Detail'!$A$2:$H$501,4,FALSE)</f>
        <v>Male</v>
      </c>
      <c r="N353" s="8">
        <f>VLOOKUP(C353,'[2]Customer Detail'!$A$2:$H$501,3,FALSE)</f>
        <v>61</v>
      </c>
      <c r="O353" s="8" t="str">
        <f>VLOOKUP(C353,'[2]Customer Detail'!$A$2:$H$501,5,FALSE)</f>
        <v>Danielstad</v>
      </c>
      <c r="P353" s="8" t="str">
        <f>VLOOKUP(C353,'[2]Customer Detail'!$A$1:$H$501,8,FALSE)</f>
        <v>Gold</v>
      </c>
      <c r="Q353" s="8" t="str">
        <f>VLOOKUP(G353,[2]Store_Dim!$A$1:$E$21,4,FALSE)</f>
        <v>East Stevechester</v>
      </c>
      <c r="R353" s="8" t="str">
        <f>VLOOKUP(G353,[2]Store_Dim!$A$2:$E$21,3,FALSE)</f>
        <v>East</v>
      </c>
    </row>
    <row r="354" spans="1:18" x14ac:dyDescent="0.3">
      <c r="A354" s="7" t="s">
        <v>2178</v>
      </c>
      <c r="B354" s="48">
        <v>45603</v>
      </c>
      <c r="C354" s="8" t="s">
        <v>821</v>
      </c>
      <c r="D354" s="8" t="s">
        <v>1662</v>
      </c>
      <c r="E354" s="7" t="str">
        <f>VLOOKUP(D354,[2]Product_Dim!$A$2:$G$101,2,FALSE)</f>
        <v>Foam Roller</v>
      </c>
      <c r="F354" s="9">
        <f>VLOOKUP(D354,[2]Product_Dim!$A$2:$G$101,6,FALSE)</f>
        <v>30.62</v>
      </c>
      <c r="G354" s="8" t="s">
        <v>1786</v>
      </c>
      <c r="H354" s="10">
        <v>4</v>
      </c>
      <c r="I354" s="11">
        <v>488.56</v>
      </c>
      <c r="J354" s="8">
        <v>0.26</v>
      </c>
      <c r="K354" s="8" t="s">
        <v>1829</v>
      </c>
      <c r="L354" s="11">
        <v>1446.1376</v>
      </c>
      <c r="M354" s="8" t="str">
        <f>VLOOKUP(C354,'[2]Customer Detail'!$A$2:$H$501,4,FALSE)</f>
        <v>Male</v>
      </c>
      <c r="N354" s="8">
        <f>VLOOKUP(C354,'[2]Customer Detail'!$A$2:$H$501,3,FALSE)</f>
        <v>42</v>
      </c>
      <c r="O354" s="8" t="str">
        <f>VLOOKUP(C354,'[2]Customer Detail'!$A$2:$H$501,5,FALSE)</f>
        <v>Karenmouth</v>
      </c>
      <c r="P354" s="8" t="str">
        <f>VLOOKUP(C354,'[2]Customer Detail'!$A$1:$H$501,8,FALSE)</f>
        <v>Silver</v>
      </c>
      <c r="Q354" s="8" t="str">
        <f>VLOOKUP(G354,[2]Store_Dim!$A$1:$E$21,4,FALSE)</f>
        <v>East Johnstad</v>
      </c>
      <c r="R354" s="8" t="str">
        <f>VLOOKUP(G354,[2]Store_Dim!$A$2:$E$21,3,FALSE)</f>
        <v>South</v>
      </c>
    </row>
    <row r="355" spans="1:18" x14ac:dyDescent="0.3">
      <c r="A355" s="7" t="s">
        <v>2179</v>
      </c>
      <c r="B355" s="48">
        <v>45501</v>
      </c>
      <c r="C355" s="8" t="s">
        <v>369</v>
      </c>
      <c r="D355" s="8" t="s">
        <v>1598</v>
      </c>
      <c r="E355" s="7" t="str">
        <f>VLOOKUP(D355,[2]Product_Dim!$A$2:$G$101,2,FALSE)</f>
        <v>Women's Scarf Set</v>
      </c>
      <c r="F355" s="9">
        <f>VLOOKUP(D355,[2]Product_Dim!$A$2:$G$101,6,FALSE)</f>
        <v>174.02</v>
      </c>
      <c r="G355" s="8" t="s">
        <v>1794</v>
      </c>
      <c r="H355" s="10">
        <v>4</v>
      </c>
      <c r="I355" s="11">
        <v>175.91</v>
      </c>
      <c r="J355" s="8">
        <v>0.13</v>
      </c>
      <c r="K355" s="8" t="s">
        <v>1826</v>
      </c>
      <c r="L355" s="11">
        <v>612.16679999999997</v>
      </c>
      <c r="M355" s="8" t="str">
        <f>VLOOKUP(C355,'[2]Customer Detail'!$A$2:$H$501,4,FALSE)</f>
        <v>Male</v>
      </c>
      <c r="N355" s="8">
        <f>VLOOKUP(C355,'[2]Customer Detail'!$A$2:$H$501,3,FALSE)</f>
        <v>64</v>
      </c>
      <c r="O355" s="8" t="str">
        <f>VLOOKUP(C355,'[2]Customer Detail'!$A$2:$H$501,5,FALSE)</f>
        <v>South Jenniferville</v>
      </c>
      <c r="P355" s="8" t="str">
        <f>VLOOKUP(C355,'[2]Customer Detail'!$A$1:$H$501,8,FALSE)</f>
        <v>Silver</v>
      </c>
      <c r="Q355" s="8" t="str">
        <f>VLOOKUP(G355,[2]Store_Dim!$A$1:$E$21,4,FALSE)</f>
        <v>Sabrinatown</v>
      </c>
      <c r="R355" s="8" t="str">
        <f>VLOOKUP(G355,[2]Store_Dim!$A$2:$E$21,3,FALSE)</f>
        <v>North</v>
      </c>
    </row>
    <row r="356" spans="1:18" x14ac:dyDescent="0.3">
      <c r="A356" s="7" t="s">
        <v>2180</v>
      </c>
      <c r="B356" s="48">
        <v>45398</v>
      </c>
      <c r="C356" s="8" t="s">
        <v>794</v>
      </c>
      <c r="D356" s="8" t="s">
        <v>1722</v>
      </c>
      <c r="E356" s="7" t="str">
        <f>VLOOKUP(D356,[2]Product_Dim!$A$2:$G$101,2,FALSE)</f>
        <v>LED Bedside Lamp</v>
      </c>
      <c r="F356" s="9">
        <f>VLOOKUP(D356,[2]Product_Dim!$A$2:$G$101,6,FALSE)</f>
        <v>371.38</v>
      </c>
      <c r="G356" s="8" t="s">
        <v>1782</v>
      </c>
      <c r="H356" s="10">
        <v>4</v>
      </c>
      <c r="I356" s="11">
        <v>289.66000000000003</v>
      </c>
      <c r="J356" s="8">
        <v>0.25</v>
      </c>
      <c r="K356" s="8" t="s">
        <v>1829</v>
      </c>
      <c r="L356" s="11">
        <v>868.98</v>
      </c>
      <c r="M356" s="8" t="str">
        <f>VLOOKUP(C356,'[2]Customer Detail'!$A$2:$H$501,4,FALSE)</f>
        <v>Male</v>
      </c>
      <c r="N356" s="8">
        <f>VLOOKUP(C356,'[2]Customer Detail'!$A$2:$H$501,3,FALSE)</f>
        <v>19</v>
      </c>
      <c r="O356" s="8" t="str">
        <f>VLOOKUP(C356,'[2]Customer Detail'!$A$2:$H$501,5,FALSE)</f>
        <v>Lake Timothy</v>
      </c>
      <c r="P356" s="8" t="str">
        <f>VLOOKUP(C356,'[2]Customer Detail'!$A$1:$H$501,8,FALSE)</f>
        <v>Gold</v>
      </c>
      <c r="Q356" s="8" t="str">
        <f>VLOOKUP(G356,[2]Store_Dim!$A$1:$E$21,4,FALSE)</f>
        <v>Thompsonborough</v>
      </c>
      <c r="R356" s="8" t="str">
        <f>VLOOKUP(G356,[2]Store_Dim!$A$2:$E$21,3,FALSE)</f>
        <v>West</v>
      </c>
    </row>
    <row r="357" spans="1:18" x14ac:dyDescent="0.3">
      <c r="A357" s="7" t="s">
        <v>2181</v>
      </c>
      <c r="B357" s="48">
        <v>45304</v>
      </c>
      <c r="C357" s="8" t="s">
        <v>773</v>
      </c>
      <c r="D357" s="8" t="s">
        <v>1578</v>
      </c>
      <c r="E357" s="7" t="str">
        <f>VLOOKUP(D357,[2]Product_Dim!$A$2:$G$101,2,FALSE)</f>
        <v>4K Home Projector</v>
      </c>
      <c r="F357" s="9">
        <f>VLOOKUP(D357,[2]Product_Dim!$A$2:$G$101,6,FALSE)</f>
        <v>465.34</v>
      </c>
      <c r="G357" s="8" t="s">
        <v>1801</v>
      </c>
      <c r="H357" s="10">
        <v>2</v>
      </c>
      <c r="I357" s="11">
        <v>899.27</v>
      </c>
      <c r="J357" s="8">
        <v>0.17</v>
      </c>
      <c r="K357" s="8" t="s">
        <v>1824</v>
      </c>
      <c r="L357" s="11">
        <v>1492.7882</v>
      </c>
      <c r="M357" s="8" t="str">
        <f>VLOOKUP(C357,'[2]Customer Detail'!$A$2:$H$501,4,FALSE)</f>
        <v>Male</v>
      </c>
      <c r="N357" s="8">
        <f>VLOOKUP(C357,'[2]Customer Detail'!$A$2:$H$501,3,FALSE)</f>
        <v>31</v>
      </c>
      <c r="O357" s="8" t="str">
        <f>VLOOKUP(C357,'[2]Customer Detail'!$A$2:$H$501,5,FALSE)</f>
        <v>Dawsonchester</v>
      </c>
      <c r="P357" s="8" t="str">
        <f>VLOOKUP(C357,'[2]Customer Detail'!$A$1:$H$501,8,FALSE)</f>
        <v>Platinum</v>
      </c>
      <c r="Q357" s="8" t="str">
        <f>VLOOKUP(G357,[2]Store_Dim!$A$1:$E$21,4,FALSE)</f>
        <v>East Jenniferstad</v>
      </c>
      <c r="R357" s="8" t="str">
        <f>VLOOKUP(G357,[2]Store_Dim!$A$2:$E$21,3,FALSE)</f>
        <v>North</v>
      </c>
    </row>
    <row r="358" spans="1:18" x14ac:dyDescent="0.3">
      <c r="A358" s="7" t="s">
        <v>2182</v>
      </c>
      <c r="B358" s="48">
        <v>45299</v>
      </c>
      <c r="C358" s="8" t="s">
        <v>241</v>
      </c>
      <c r="D358" s="8" t="s">
        <v>1584</v>
      </c>
      <c r="E358" s="7" t="str">
        <f>VLOOKUP(D358,[2]Product_Dim!$A$2:$G$101,2,FALSE)</f>
        <v>Women's Denim Jeans</v>
      </c>
      <c r="F358" s="9">
        <f>VLOOKUP(D358,[2]Product_Dim!$A$2:$G$101,6,FALSE)</f>
        <v>254.04361702127662</v>
      </c>
      <c r="G358" s="8" t="s">
        <v>1757</v>
      </c>
      <c r="H358" s="10">
        <v>1</v>
      </c>
      <c r="I358" s="11">
        <v>691.38</v>
      </c>
      <c r="J358" s="8">
        <v>0.11</v>
      </c>
      <c r="K358" s="8" t="s">
        <v>1829</v>
      </c>
      <c r="L358" s="11">
        <v>615.32820000000004</v>
      </c>
      <c r="M358" s="8" t="str">
        <f>VLOOKUP(C358,'[2]Customer Detail'!$A$2:$H$501,4,FALSE)</f>
        <v>Female</v>
      </c>
      <c r="N358" s="8">
        <f>VLOOKUP(C358,'[2]Customer Detail'!$A$2:$H$501,3,FALSE)</f>
        <v>21</v>
      </c>
      <c r="O358" s="8" t="str">
        <f>VLOOKUP(C358,'[2]Customer Detail'!$A$2:$H$501,5,FALSE)</f>
        <v>Woodmouth</v>
      </c>
      <c r="P358" s="8" t="str">
        <f>VLOOKUP(C358,'[2]Customer Detail'!$A$1:$H$501,8,FALSE)</f>
        <v>Silver</v>
      </c>
      <c r="Q358" s="8" t="str">
        <f>VLOOKUP(G358,[2]Store_Dim!$A$1:$E$21,4,FALSE)</f>
        <v>Danielmouth</v>
      </c>
      <c r="R358" s="8" t="str">
        <f>VLOOKUP(G358,[2]Store_Dim!$A$2:$E$21,3,FALSE)</f>
        <v>North</v>
      </c>
    </row>
    <row r="359" spans="1:18" x14ac:dyDescent="0.3">
      <c r="A359" s="7" t="s">
        <v>2183</v>
      </c>
      <c r="B359" s="48">
        <v>45564</v>
      </c>
      <c r="C359" s="8" t="s">
        <v>550</v>
      </c>
      <c r="D359" s="8" t="s">
        <v>1602</v>
      </c>
      <c r="E359" s="7" t="str">
        <f>VLOOKUP(D359,[2]Product_Dim!$A$2:$G$101,2,FALSE)</f>
        <v>Decorative Floor Vase</v>
      </c>
      <c r="F359" s="9">
        <f>VLOOKUP(D359,[2]Product_Dim!$A$2:$G$101,6,FALSE)</f>
        <v>254.04361702127662</v>
      </c>
      <c r="G359" s="8" t="s">
        <v>1752</v>
      </c>
      <c r="H359" s="10">
        <v>3</v>
      </c>
      <c r="I359" s="11">
        <v>158.72</v>
      </c>
      <c r="J359" s="8">
        <v>0.13</v>
      </c>
      <c r="K359" s="8" t="s">
        <v>1824</v>
      </c>
      <c r="L359" s="11">
        <v>414.25919999999996</v>
      </c>
      <c r="M359" s="8" t="str">
        <f>VLOOKUP(C359,'[2]Customer Detail'!$A$2:$H$501,4,FALSE)</f>
        <v>Female</v>
      </c>
      <c r="N359" s="8">
        <f>VLOOKUP(C359,'[2]Customer Detail'!$A$2:$H$501,3,FALSE)</f>
        <v>47</v>
      </c>
      <c r="O359" s="8" t="str">
        <f>VLOOKUP(C359,'[2]Customer Detail'!$A$2:$H$501,5,FALSE)</f>
        <v>Carolview</v>
      </c>
      <c r="P359" s="8" t="str">
        <f>VLOOKUP(C359,'[2]Customer Detail'!$A$1:$H$501,8,FALSE)</f>
        <v>Platinum</v>
      </c>
      <c r="Q359" s="8" t="str">
        <f>VLOOKUP(G359,[2]Store_Dim!$A$1:$E$21,4,FALSE)</f>
        <v>Washingtonfurt</v>
      </c>
      <c r="R359" s="8" t="str">
        <f>VLOOKUP(G359,[2]Store_Dim!$A$2:$E$21,3,FALSE)</f>
        <v>East</v>
      </c>
    </row>
    <row r="360" spans="1:18" x14ac:dyDescent="0.3">
      <c r="A360" s="7" t="s">
        <v>2184</v>
      </c>
      <c r="B360" s="48">
        <v>45413</v>
      </c>
      <c r="C360" s="8" t="s">
        <v>684</v>
      </c>
      <c r="D360" s="8" t="s">
        <v>1668</v>
      </c>
      <c r="E360" s="7" t="str">
        <f>VLOOKUP(D360,[2]Product_Dim!$A$2:$G$101,2,FALSE)</f>
        <v>Luxury Perfume Spray</v>
      </c>
      <c r="F360" s="9">
        <f>VLOOKUP(D360,[2]Product_Dim!$A$2:$G$101,6,FALSE)</f>
        <v>482.75</v>
      </c>
      <c r="G360" s="8" t="s">
        <v>1804</v>
      </c>
      <c r="H360" s="10">
        <v>4</v>
      </c>
      <c r="I360" s="11">
        <v>537.15</v>
      </c>
      <c r="J360" s="8">
        <v>0.06</v>
      </c>
      <c r="K360" s="8" t="s">
        <v>1829</v>
      </c>
      <c r="L360" s="11">
        <v>2019.684</v>
      </c>
      <c r="M360" s="8" t="str">
        <f>VLOOKUP(C360,'[2]Customer Detail'!$A$2:$H$501,4,FALSE)</f>
        <v>Male</v>
      </c>
      <c r="N360" s="8">
        <f>VLOOKUP(C360,'[2]Customer Detail'!$A$2:$H$501,3,FALSE)</f>
        <v>48</v>
      </c>
      <c r="O360" s="8" t="str">
        <f>VLOOKUP(C360,'[2]Customer Detail'!$A$2:$H$501,5,FALSE)</f>
        <v>Matthewborough</v>
      </c>
      <c r="P360" s="8" t="str">
        <f>VLOOKUP(C360,'[2]Customer Detail'!$A$1:$H$501,8,FALSE)</f>
        <v>Silver</v>
      </c>
      <c r="Q360" s="8" t="str">
        <f>VLOOKUP(G360,[2]Store_Dim!$A$1:$E$21,4,FALSE)</f>
        <v>New Jimmymouth</v>
      </c>
      <c r="R360" s="8" t="str">
        <f>VLOOKUP(G360,[2]Store_Dim!$A$2:$E$21,3,FALSE)</f>
        <v>West</v>
      </c>
    </row>
    <row r="361" spans="1:18" x14ac:dyDescent="0.3">
      <c r="A361" s="7" t="s">
        <v>2185</v>
      </c>
      <c r="B361" s="48">
        <v>45480</v>
      </c>
      <c r="C361" s="8" t="s">
        <v>1295</v>
      </c>
      <c r="D361" s="8" t="s">
        <v>1630</v>
      </c>
      <c r="E361" s="7" t="str">
        <f>VLOOKUP(D361,[2]Product_Dim!$A$2:$G$101,2,FALSE)</f>
        <v>Yoga Exercise Mat</v>
      </c>
      <c r="F361" s="9">
        <f>VLOOKUP(D361,[2]Product_Dim!$A$2:$G$101,6,FALSE)</f>
        <v>313.26</v>
      </c>
      <c r="G361" s="8" t="s">
        <v>1786</v>
      </c>
      <c r="H361" s="10">
        <v>3</v>
      </c>
      <c r="I361" s="11">
        <v>771.7</v>
      </c>
      <c r="J361" s="8">
        <v>0.05</v>
      </c>
      <c r="K361" s="8" t="s">
        <v>1829</v>
      </c>
      <c r="L361" s="11">
        <v>2199.3450000000003</v>
      </c>
      <c r="M361" s="8" t="str">
        <f>VLOOKUP(C361,'[2]Customer Detail'!$A$2:$H$501,4,FALSE)</f>
        <v>Female</v>
      </c>
      <c r="N361" s="8">
        <f>VLOOKUP(C361,'[2]Customer Detail'!$A$2:$H$501,3,FALSE)</f>
        <v>64</v>
      </c>
      <c r="O361" s="8" t="str">
        <f>VLOOKUP(C361,'[2]Customer Detail'!$A$2:$H$501,5,FALSE)</f>
        <v>Kimburgh</v>
      </c>
      <c r="P361" s="8" t="str">
        <f>VLOOKUP(C361,'[2]Customer Detail'!$A$1:$H$501,8,FALSE)</f>
        <v>Bronze</v>
      </c>
      <c r="Q361" s="8" t="str">
        <f>VLOOKUP(G361,[2]Store_Dim!$A$1:$E$21,4,FALSE)</f>
        <v>East Johnstad</v>
      </c>
      <c r="R361" s="8" t="str">
        <f>VLOOKUP(G361,[2]Store_Dim!$A$2:$E$21,3,FALSE)</f>
        <v>South</v>
      </c>
    </row>
    <row r="362" spans="1:18" x14ac:dyDescent="0.3">
      <c r="A362" s="7" t="s">
        <v>2186</v>
      </c>
      <c r="B362" s="48">
        <v>45610</v>
      </c>
      <c r="C362" s="8" t="s">
        <v>381</v>
      </c>
      <c r="D362" s="8" t="s">
        <v>1724</v>
      </c>
      <c r="E362" s="7" t="str">
        <f>VLOOKUP(D362,[2]Product_Dim!$A$2:$G$101,2,FALSE)</f>
        <v>Sports Wrist Sweatbands</v>
      </c>
      <c r="F362" s="9">
        <f>VLOOKUP(D362,[2]Product_Dim!$A$2:$G$101,6,FALSE)</f>
        <v>131.24</v>
      </c>
      <c r="G362" s="8" t="s">
        <v>1757</v>
      </c>
      <c r="H362" s="10">
        <v>4</v>
      </c>
      <c r="I362" s="11">
        <v>677.25</v>
      </c>
      <c r="J362" s="8">
        <v>0.14000000000000001</v>
      </c>
      <c r="K362" s="8" t="s">
        <v>1826</v>
      </c>
      <c r="L362" s="11">
        <v>2329.7399999999998</v>
      </c>
      <c r="M362" s="8" t="str">
        <f>VLOOKUP(C362,'[2]Customer Detail'!$A$2:$H$501,4,FALSE)</f>
        <v>Male</v>
      </c>
      <c r="N362" s="8">
        <f>VLOOKUP(C362,'[2]Customer Detail'!$A$2:$H$501,3,FALSE)</f>
        <v>38</v>
      </c>
      <c r="O362" s="8" t="str">
        <f>VLOOKUP(C362,'[2]Customer Detail'!$A$2:$H$501,5,FALSE)</f>
        <v>Webstermouth</v>
      </c>
      <c r="P362" s="8" t="str">
        <f>VLOOKUP(C362,'[2]Customer Detail'!$A$1:$H$501,8,FALSE)</f>
        <v>Bronze</v>
      </c>
      <c r="Q362" s="8" t="str">
        <f>VLOOKUP(G362,[2]Store_Dim!$A$1:$E$21,4,FALSE)</f>
        <v>Danielmouth</v>
      </c>
      <c r="R362" s="8" t="str">
        <f>VLOOKUP(G362,[2]Store_Dim!$A$2:$E$21,3,FALSE)</f>
        <v>North</v>
      </c>
    </row>
    <row r="363" spans="1:18" x14ac:dyDescent="0.3">
      <c r="A363" s="7" t="s">
        <v>2187</v>
      </c>
      <c r="B363" s="48">
        <v>45763</v>
      </c>
      <c r="C363" s="8" t="s">
        <v>363</v>
      </c>
      <c r="D363" s="8" t="s">
        <v>1744</v>
      </c>
      <c r="E363" s="7" t="str">
        <f>VLOOKUP(D363,[2]Product_Dim!$A$2:$G$101,2,FALSE)</f>
        <v>Portable Bluetooth Speaker</v>
      </c>
      <c r="F363" s="9">
        <f>VLOOKUP(D363,[2]Product_Dim!$A$2:$G$101,6,FALSE)</f>
        <v>431.67</v>
      </c>
      <c r="G363" s="8" t="s">
        <v>1792</v>
      </c>
      <c r="H363" s="10">
        <v>1</v>
      </c>
      <c r="I363" s="11">
        <v>645.48</v>
      </c>
      <c r="J363" s="8">
        <v>0.26</v>
      </c>
      <c r="K363" s="8" t="s">
        <v>1829</v>
      </c>
      <c r="L363" s="11">
        <v>477.65520000000004</v>
      </c>
      <c r="M363" s="8" t="str">
        <f>VLOOKUP(C363,'[2]Customer Detail'!$A$2:$H$501,4,FALSE)</f>
        <v>Female</v>
      </c>
      <c r="N363" s="8">
        <f>VLOOKUP(C363,'[2]Customer Detail'!$A$2:$H$501,3,FALSE)</f>
        <v>34</v>
      </c>
      <c r="O363" s="8" t="str">
        <f>VLOOKUP(C363,'[2]Customer Detail'!$A$2:$H$501,5,FALSE)</f>
        <v>Port Joshuachester</v>
      </c>
      <c r="P363" s="8" t="str">
        <f>VLOOKUP(C363,'[2]Customer Detail'!$A$1:$H$501,8,FALSE)</f>
        <v>Bronze</v>
      </c>
      <c r="Q363" s="8" t="str">
        <f>VLOOKUP(G363,[2]Store_Dim!$A$1:$E$21,4,FALSE)</f>
        <v>Lake Michael</v>
      </c>
      <c r="R363" s="8" t="str">
        <f>VLOOKUP(G363,[2]Store_Dim!$A$2:$E$21,3,FALSE)</f>
        <v>South</v>
      </c>
    </row>
    <row r="364" spans="1:18" x14ac:dyDescent="0.3">
      <c r="A364" s="7" t="s">
        <v>2188</v>
      </c>
      <c r="B364" s="48">
        <v>45856</v>
      </c>
      <c r="C364" s="8" t="s">
        <v>1127</v>
      </c>
      <c r="D364" s="8" t="s">
        <v>1694</v>
      </c>
      <c r="E364" s="7" t="str">
        <f>VLOOKUP(D364,[2]Product_Dim!$A$2:$G$101,2,FALSE)</f>
        <v>Shin Guards – Adult</v>
      </c>
      <c r="F364" s="9">
        <f>VLOOKUP(D364,[2]Product_Dim!$A$2:$G$101,6,FALSE)</f>
        <v>107.06</v>
      </c>
      <c r="G364" s="8" t="s">
        <v>1761</v>
      </c>
      <c r="H364" s="10">
        <v>2</v>
      </c>
      <c r="I364" s="11">
        <v>934</v>
      </c>
      <c r="J364" s="8">
        <v>0.3</v>
      </c>
      <c r="K364" s="8" t="s">
        <v>1829</v>
      </c>
      <c r="L364" s="11">
        <v>1307.5999999999999</v>
      </c>
      <c r="M364" s="8" t="str">
        <f>VLOOKUP(C364,'[2]Customer Detail'!$A$2:$H$501,4,FALSE)</f>
        <v>Male</v>
      </c>
      <c r="N364" s="8">
        <f>VLOOKUP(C364,'[2]Customer Detail'!$A$2:$H$501,3,FALSE)</f>
        <v>34</v>
      </c>
      <c r="O364" s="8" t="str">
        <f>VLOOKUP(C364,'[2]Customer Detail'!$A$2:$H$501,5,FALSE)</f>
        <v>Andersonside</v>
      </c>
      <c r="P364" s="8" t="str">
        <f>VLOOKUP(C364,'[2]Customer Detail'!$A$1:$H$501,8,FALSE)</f>
        <v>Platinum</v>
      </c>
      <c r="Q364" s="8" t="str">
        <f>VLOOKUP(G364,[2]Store_Dim!$A$1:$E$21,4,FALSE)</f>
        <v>North Nancyview</v>
      </c>
      <c r="R364" s="8" t="str">
        <f>VLOOKUP(G364,[2]Store_Dim!$A$2:$E$21,3,FALSE)</f>
        <v>South</v>
      </c>
    </row>
    <row r="365" spans="1:18" x14ac:dyDescent="0.3">
      <c r="A365" s="7" t="s">
        <v>2189</v>
      </c>
      <c r="B365" s="48">
        <v>45712</v>
      </c>
      <c r="C365" s="8" t="s">
        <v>1050</v>
      </c>
      <c r="D365" s="8" t="s">
        <v>1640</v>
      </c>
      <c r="E365" s="7" t="str">
        <f>VLOOKUP(D365,[2]Product_Dim!$A$2:$G$101,2,FALSE)</f>
        <v>Men's Winter Jacket</v>
      </c>
      <c r="F365" s="9">
        <f>VLOOKUP(D365,[2]Product_Dim!$A$2:$G$101,6,FALSE)</f>
        <v>167.34</v>
      </c>
      <c r="G365" s="8" t="s">
        <v>1761</v>
      </c>
      <c r="H365" s="10">
        <v>1</v>
      </c>
      <c r="I365" s="11">
        <v>669.53</v>
      </c>
      <c r="J365" s="8">
        <v>0.2</v>
      </c>
      <c r="K365" s="8" t="s">
        <v>1824</v>
      </c>
      <c r="L365" s="11">
        <v>535.62400000000002</v>
      </c>
      <c r="M365" s="8" t="str">
        <f>VLOOKUP(C365,'[2]Customer Detail'!$A$2:$H$501,4,FALSE)</f>
        <v>Female</v>
      </c>
      <c r="N365" s="8">
        <f>VLOOKUP(C365,'[2]Customer Detail'!$A$2:$H$501,3,FALSE)</f>
        <v>50</v>
      </c>
      <c r="O365" s="8" t="str">
        <f>VLOOKUP(C365,'[2]Customer Detail'!$A$2:$H$501,5,FALSE)</f>
        <v>Donaldsontown</v>
      </c>
      <c r="P365" s="8" t="str">
        <f>VLOOKUP(C365,'[2]Customer Detail'!$A$1:$H$501,8,FALSE)</f>
        <v>Silver</v>
      </c>
      <c r="Q365" s="8" t="str">
        <f>VLOOKUP(G365,[2]Store_Dim!$A$1:$E$21,4,FALSE)</f>
        <v>North Nancyview</v>
      </c>
      <c r="R365" s="8" t="str">
        <f>VLOOKUP(G365,[2]Store_Dim!$A$2:$E$21,3,FALSE)</f>
        <v>South</v>
      </c>
    </row>
    <row r="366" spans="1:18" x14ac:dyDescent="0.3">
      <c r="A366" s="7" t="s">
        <v>2190</v>
      </c>
      <c r="B366" s="48">
        <v>45723</v>
      </c>
      <c r="C366" s="8" t="s">
        <v>702</v>
      </c>
      <c r="D366" s="8" t="s">
        <v>1618</v>
      </c>
      <c r="E366" s="7" t="str">
        <f>VLOOKUP(D366,[2]Product_Dim!$A$2:$G$101,2,FALSE)</f>
        <v>Bedroom Table Lamp</v>
      </c>
      <c r="F366" s="9">
        <f>VLOOKUP(D366,[2]Product_Dim!$A$2:$G$101,6,FALSE)</f>
        <v>382.22</v>
      </c>
      <c r="G366" s="8" t="s">
        <v>1810</v>
      </c>
      <c r="H366" s="10">
        <v>1</v>
      </c>
      <c r="I366" s="11">
        <v>213.69</v>
      </c>
      <c r="J366" s="8">
        <v>0.28000000000000003</v>
      </c>
      <c r="K366" s="8" t="s">
        <v>1829</v>
      </c>
      <c r="L366" s="11">
        <v>153.85679999999999</v>
      </c>
      <c r="M366" s="8" t="str">
        <f>VLOOKUP(C366,'[2]Customer Detail'!$A$2:$H$501,4,FALSE)</f>
        <v>Male</v>
      </c>
      <c r="N366" s="8">
        <f>VLOOKUP(C366,'[2]Customer Detail'!$A$2:$H$501,3,FALSE)</f>
        <v>44</v>
      </c>
      <c r="O366" s="8" t="str">
        <f>VLOOKUP(C366,'[2]Customer Detail'!$A$2:$H$501,5,FALSE)</f>
        <v>Morrismouth</v>
      </c>
      <c r="P366" s="8" t="str">
        <f>VLOOKUP(C366,'[2]Customer Detail'!$A$1:$H$501,8,FALSE)</f>
        <v>Platinum</v>
      </c>
      <c r="Q366" s="8" t="str">
        <f>VLOOKUP(G366,[2]Store_Dim!$A$1:$E$21,4,FALSE)</f>
        <v>East Stevechester</v>
      </c>
      <c r="R366" s="8" t="str">
        <f>VLOOKUP(G366,[2]Store_Dim!$A$2:$E$21,3,FALSE)</f>
        <v>East</v>
      </c>
    </row>
    <row r="367" spans="1:18" x14ac:dyDescent="0.3">
      <c r="A367" s="7" t="s">
        <v>2191</v>
      </c>
      <c r="B367" s="48">
        <v>45706</v>
      </c>
      <c r="C367" s="8" t="s">
        <v>281</v>
      </c>
      <c r="D367" s="8" t="s">
        <v>1590</v>
      </c>
      <c r="E367" s="7" t="str">
        <f>VLOOKUP(D367,[2]Product_Dim!$A$2:$G$101,2,FALSE)</f>
        <v>Multi-Purpose Storage Box</v>
      </c>
      <c r="F367" s="9">
        <f>VLOOKUP(D367,[2]Product_Dim!$A$2:$G$101,6,FALSE)</f>
        <v>123.46</v>
      </c>
      <c r="G367" s="8" t="s">
        <v>1813</v>
      </c>
      <c r="H367" s="10">
        <v>2</v>
      </c>
      <c r="I367" s="11">
        <v>99.1</v>
      </c>
      <c r="J367" s="8">
        <v>0.2</v>
      </c>
      <c r="K367" s="8" t="s">
        <v>1826</v>
      </c>
      <c r="L367" s="11">
        <v>158.56</v>
      </c>
      <c r="M367" s="8" t="str">
        <f>VLOOKUP(C367,'[2]Customer Detail'!$A$2:$H$501,4,FALSE)</f>
        <v>Male</v>
      </c>
      <c r="N367" s="8">
        <f>VLOOKUP(C367,'[2]Customer Detail'!$A$2:$H$501,3,FALSE)</f>
        <v>29</v>
      </c>
      <c r="O367" s="8" t="str">
        <f>VLOOKUP(C367,'[2]Customer Detail'!$A$2:$H$501,5,FALSE)</f>
        <v>North Valeriemouth</v>
      </c>
      <c r="P367" s="8" t="str">
        <f>VLOOKUP(C367,'[2]Customer Detail'!$A$1:$H$501,8,FALSE)</f>
        <v>Gold</v>
      </c>
      <c r="Q367" s="8" t="str">
        <f>VLOOKUP(G367,[2]Store_Dim!$A$1:$E$21,4,FALSE)</f>
        <v>Vasquezborough</v>
      </c>
      <c r="R367" s="8" t="str">
        <f>VLOOKUP(G367,[2]Store_Dim!$A$2:$E$21,3,FALSE)</f>
        <v>East</v>
      </c>
    </row>
    <row r="368" spans="1:18" x14ac:dyDescent="0.3">
      <c r="A368" s="7" t="s">
        <v>2192</v>
      </c>
      <c r="B368" s="48">
        <v>45469</v>
      </c>
      <c r="C368" s="8" t="s">
        <v>1157</v>
      </c>
      <c r="D368" s="8" t="s">
        <v>1622</v>
      </c>
      <c r="E368" s="7" t="str">
        <f>VLOOKUP(D368,[2]Product_Dim!$A$2:$G$101,2,FALSE)</f>
        <v>Men's Casual Sneakers</v>
      </c>
      <c r="F368" s="9">
        <f>VLOOKUP(D368,[2]Product_Dim!$A$2:$G$101,6,FALSE)</f>
        <v>353.47</v>
      </c>
      <c r="G368" s="8" t="s">
        <v>1804</v>
      </c>
      <c r="H368" s="10">
        <v>1</v>
      </c>
      <c r="I368" s="11">
        <v>628.98</v>
      </c>
      <c r="J368" s="8">
        <v>0.03</v>
      </c>
      <c r="K368" s="8" t="s">
        <v>1829</v>
      </c>
      <c r="L368" s="11">
        <v>610.11059999999998</v>
      </c>
      <c r="M368" s="8" t="str">
        <f>VLOOKUP(C368,'[2]Customer Detail'!$A$2:$H$501,4,FALSE)</f>
        <v>Male</v>
      </c>
      <c r="N368" s="8">
        <f>VLOOKUP(C368,'[2]Customer Detail'!$A$2:$H$501,3,FALSE)</f>
        <v>45</v>
      </c>
      <c r="O368" s="8" t="str">
        <f>VLOOKUP(C368,'[2]Customer Detail'!$A$2:$H$501,5,FALSE)</f>
        <v>Millston</v>
      </c>
      <c r="P368" s="8" t="str">
        <f>VLOOKUP(C368,'[2]Customer Detail'!$A$1:$H$501,8,FALSE)</f>
        <v>Silver</v>
      </c>
      <c r="Q368" s="8" t="str">
        <f>VLOOKUP(G368,[2]Store_Dim!$A$1:$E$21,4,FALSE)</f>
        <v>New Jimmymouth</v>
      </c>
      <c r="R368" s="8" t="str">
        <f>VLOOKUP(G368,[2]Store_Dim!$A$2:$E$21,3,FALSE)</f>
        <v>West</v>
      </c>
    </row>
    <row r="369" spans="1:18" x14ac:dyDescent="0.3">
      <c r="A369" s="7" t="s">
        <v>2193</v>
      </c>
      <c r="B369" s="48">
        <v>45711</v>
      </c>
      <c r="C369" s="8" t="s">
        <v>307</v>
      </c>
      <c r="D369" s="8" t="s">
        <v>1716</v>
      </c>
      <c r="E369" s="7" t="str">
        <f>VLOOKUP(D369,[2]Product_Dim!$A$2:$G$101,2,FALSE)</f>
        <v>Wooden Bookshelf</v>
      </c>
      <c r="F369" s="9">
        <f>VLOOKUP(D369,[2]Product_Dim!$A$2:$G$101,6,FALSE)</f>
        <v>388.46</v>
      </c>
      <c r="G369" s="8" t="s">
        <v>1769</v>
      </c>
      <c r="H369" s="10">
        <v>3</v>
      </c>
      <c r="I369" s="11">
        <v>944.64</v>
      </c>
      <c r="J369" s="8">
        <v>0.26</v>
      </c>
      <c r="K369" s="8" t="s">
        <v>1824</v>
      </c>
      <c r="L369" s="11">
        <v>2097.1008000000002</v>
      </c>
      <c r="M369" s="8" t="str">
        <f>VLOOKUP(C369,'[2]Customer Detail'!$A$2:$H$501,4,FALSE)</f>
        <v>Male</v>
      </c>
      <c r="N369" s="8">
        <f>VLOOKUP(C369,'[2]Customer Detail'!$A$2:$H$501,3,FALSE)</f>
        <v>36</v>
      </c>
      <c r="O369" s="8" t="str">
        <f>VLOOKUP(C369,'[2]Customer Detail'!$A$2:$H$501,5,FALSE)</f>
        <v>West Theodorechester</v>
      </c>
      <c r="P369" s="8" t="str">
        <f>VLOOKUP(C369,'[2]Customer Detail'!$A$1:$H$501,8,FALSE)</f>
        <v>Silver</v>
      </c>
      <c r="Q369" s="8" t="str">
        <f>VLOOKUP(G369,[2]Store_Dim!$A$1:$E$21,4,FALSE)</f>
        <v>Port Sharon</v>
      </c>
      <c r="R369" s="8" t="str">
        <f>VLOOKUP(G369,[2]Store_Dim!$A$2:$E$21,3,FALSE)</f>
        <v>South</v>
      </c>
    </row>
    <row r="370" spans="1:18" x14ac:dyDescent="0.3">
      <c r="A370" s="7" t="s">
        <v>2194</v>
      </c>
      <c r="B370" s="48">
        <v>45823</v>
      </c>
      <c r="C370" s="8" t="s">
        <v>1452</v>
      </c>
      <c r="D370" s="8" t="s">
        <v>1734</v>
      </c>
      <c r="E370" s="7" t="str">
        <f>VLOOKUP(D370,[2]Product_Dim!$A$2:$G$101,2,FALSE)</f>
        <v>USB-C Laptop Charger</v>
      </c>
      <c r="F370" s="9">
        <f>VLOOKUP(D370,[2]Product_Dim!$A$2:$G$101,6,FALSE)</f>
        <v>377.52</v>
      </c>
      <c r="G370" s="8" t="s">
        <v>1794</v>
      </c>
      <c r="H370" s="10">
        <v>2</v>
      </c>
      <c r="I370" s="11">
        <v>121.7</v>
      </c>
      <c r="J370" s="8">
        <v>0.06</v>
      </c>
      <c r="K370" s="8" t="s">
        <v>1829</v>
      </c>
      <c r="L370" s="11">
        <v>228.79599999999999</v>
      </c>
      <c r="M370" s="8" t="str">
        <f>VLOOKUP(C370,'[2]Customer Detail'!$A$2:$H$501,4,FALSE)</f>
        <v>Male</v>
      </c>
      <c r="N370" s="8">
        <f>VLOOKUP(C370,'[2]Customer Detail'!$A$2:$H$501,3,FALSE)</f>
        <v>42</v>
      </c>
      <c r="O370" s="8" t="str">
        <f>VLOOKUP(C370,'[2]Customer Detail'!$A$2:$H$501,5,FALSE)</f>
        <v>Mcdanielfurt</v>
      </c>
      <c r="P370" s="8" t="str">
        <f>VLOOKUP(C370,'[2]Customer Detail'!$A$1:$H$501,8,FALSE)</f>
        <v>Platinum</v>
      </c>
      <c r="Q370" s="8" t="str">
        <f>VLOOKUP(G370,[2]Store_Dim!$A$1:$E$21,4,FALSE)</f>
        <v>Sabrinatown</v>
      </c>
      <c r="R370" s="8" t="str">
        <f>VLOOKUP(G370,[2]Store_Dim!$A$2:$E$21,3,FALSE)</f>
        <v>North</v>
      </c>
    </row>
    <row r="371" spans="1:18" x14ac:dyDescent="0.3">
      <c r="A371" s="7" t="s">
        <v>2195</v>
      </c>
      <c r="B371" s="48">
        <v>45217</v>
      </c>
      <c r="C371" s="8" t="s">
        <v>1386</v>
      </c>
      <c r="D371" s="8" t="s">
        <v>1678</v>
      </c>
      <c r="E371" s="7" t="str">
        <f>VLOOKUP(D371,[2]Product_Dim!$A$2:$G$101,2,FALSE)</f>
        <v>Adjustable Dumbbells 20kg</v>
      </c>
      <c r="F371" s="9">
        <f>VLOOKUP(D371,[2]Product_Dim!$A$2:$G$101,6,FALSE)</f>
        <v>240.63</v>
      </c>
      <c r="G371" s="8" t="s">
        <v>1766</v>
      </c>
      <c r="H371" s="10">
        <v>4</v>
      </c>
      <c r="I371" s="11">
        <v>269.49</v>
      </c>
      <c r="J371" s="8">
        <v>7.0000000000000007E-2</v>
      </c>
      <c r="K371" s="8" t="s">
        <v>1826</v>
      </c>
      <c r="L371" s="11">
        <v>1002.5028</v>
      </c>
      <c r="M371" s="8" t="str">
        <f>VLOOKUP(C371,'[2]Customer Detail'!$A$2:$H$501,4,FALSE)</f>
        <v>Female</v>
      </c>
      <c r="N371" s="8">
        <f>VLOOKUP(C371,'[2]Customer Detail'!$A$2:$H$501,3,FALSE)</f>
        <v>64</v>
      </c>
      <c r="O371" s="8" t="str">
        <f>VLOOKUP(C371,'[2]Customer Detail'!$A$2:$H$501,5,FALSE)</f>
        <v>Smithville</v>
      </c>
      <c r="P371" s="8" t="str">
        <f>VLOOKUP(C371,'[2]Customer Detail'!$A$1:$H$501,8,FALSE)</f>
        <v>Bronze</v>
      </c>
      <c r="Q371" s="8" t="str">
        <f>VLOOKUP(G371,[2]Store_Dim!$A$1:$E$21,4,FALSE)</f>
        <v>Hoodberg</v>
      </c>
      <c r="R371" s="8" t="str">
        <f>VLOOKUP(G371,[2]Store_Dim!$A$2:$E$21,3,FALSE)</f>
        <v>North</v>
      </c>
    </row>
    <row r="372" spans="1:18" x14ac:dyDescent="0.3">
      <c r="A372" s="7" t="s">
        <v>2196</v>
      </c>
      <c r="B372" s="48">
        <v>45733</v>
      </c>
      <c r="C372" s="8" t="s">
        <v>353</v>
      </c>
      <c r="D372" s="8" t="s">
        <v>1592</v>
      </c>
      <c r="E372" s="7" t="str">
        <f>VLOOKUP(D372,[2]Product_Dim!$A$2:$G$101,2,FALSE)</f>
        <v>Carbon Fiber Tennis Racket</v>
      </c>
      <c r="F372" s="9">
        <f>VLOOKUP(D372,[2]Product_Dim!$A$2:$G$101,6,FALSE)</f>
        <v>484.62</v>
      </c>
      <c r="G372" s="8" t="s">
        <v>1810</v>
      </c>
      <c r="H372" s="10">
        <v>1</v>
      </c>
      <c r="I372" s="11">
        <v>678.2</v>
      </c>
      <c r="J372" s="8">
        <v>0.14000000000000001</v>
      </c>
      <c r="K372" s="8" t="s">
        <v>1824</v>
      </c>
      <c r="L372" s="11">
        <v>583.25200000000007</v>
      </c>
      <c r="M372" s="8" t="str">
        <f>VLOOKUP(C372,'[2]Customer Detail'!$A$2:$H$501,4,FALSE)</f>
        <v>Male</v>
      </c>
      <c r="N372" s="8">
        <f>VLOOKUP(C372,'[2]Customer Detail'!$A$2:$H$501,3,FALSE)</f>
        <v>35</v>
      </c>
      <c r="O372" s="8" t="str">
        <f>VLOOKUP(C372,'[2]Customer Detail'!$A$2:$H$501,5,FALSE)</f>
        <v>South Dustin</v>
      </c>
      <c r="P372" s="8" t="str">
        <f>VLOOKUP(C372,'[2]Customer Detail'!$A$1:$H$501,8,FALSE)</f>
        <v>Silver</v>
      </c>
      <c r="Q372" s="8" t="str">
        <f>VLOOKUP(G372,[2]Store_Dim!$A$1:$E$21,4,FALSE)</f>
        <v>East Stevechester</v>
      </c>
      <c r="R372" s="8" t="str">
        <f>VLOOKUP(G372,[2]Store_Dim!$A$2:$E$21,3,FALSE)</f>
        <v>East</v>
      </c>
    </row>
    <row r="373" spans="1:18" x14ac:dyDescent="0.3">
      <c r="A373" s="7" t="s">
        <v>2197</v>
      </c>
      <c r="B373" s="48">
        <v>45520</v>
      </c>
      <c r="C373" s="8" t="s">
        <v>743</v>
      </c>
      <c r="D373" s="8" t="s">
        <v>1728</v>
      </c>
      <c r="E373" s="7" t="str">
        <f>VLOOKUP(D373,[2]Product_Dim!$A$2:$G$101,2,FALSE)</f>
        <v>Gaming Mouse Pad XL</v>
      </c>
      <c r="F373" s="9">
        <f>VLOOKUP(D373,[2]Product_Dim!$A$2:$G$101,6,FALSE)</f>
        <v>340.14</v>
      </c>
      <c r="G373" s="8" t="s">
        <v>1797</v>
      </c>
      <c r="H373" s="10">
        <v>1</v>
      </c>
      <c r="I373" s="11">
        <v>752.45</v>
      </c>
      <c r="J373" s="8">
        <v>0.21</v>
      </c>
      <c r="K373" s="8" t="s">
        <v>1829</v>
      </c>
      <c r="L373" s="11">
        <v>594.43550000000005</v>
      </c>
      <c r="M373" s="8" t="str">
        <f>VLOOKUP(C373,'[2]Customer Detail'!$A$2:$H$501,4,FALSE)</f>
        <v>Female</v>
      </c>
      <c r="N373" s="8">
        <f>VLOOKUP(C373,'[2]Customer Detail'!$A$2:$H$501,3,FALSE)</f>
        <v>22</v>
      </c>
      <c r="O373" s="8" t="str">
        <f>VLOOKUP(C373,'[2]Customer Detail'!$A$2:$H$501,5,FALSE)</f>
        <v>Grahamstad</v>
      </c>
      <c r="P373" s="8" t="str">
        <f>VLOOKUP(C373,'[2]Customer Detail'!$A$1:$H$501,8,FALSE)</f>
        <v>Bronze</v>
      </c>
      <c r="Q373" s="8" t="str">
        <f>VLOOKUP(G373,[2]Store_Dim!$A$1:$E$21,4,FALSE)</f>
        <v>Johnsonville</v>
      </c>
      <c r="R373" s="8" t="str">
        <f>VLOOKUP(G373,[2]Store_Dim!$A$2:$E$21,3,FALSE)</f>
        <v>East</v>
      </c>
    </row>
    <row r="374" spans="1:18" x14ac:dyDescent="0.3">
      <c r="A374" s="7" t="s">
        <v>2198</v>
      </c>
      <c r="B374" s="48">
        <v>45373</v>
      </c>
      <c r="C374" s="8" t="s">
        <v>147</v>
      </c>
      <c r="D374" s="8" t="s">
        <v>1736</v>
      </c>
      <c r="E374" s="7" t="str">
        <f>VLOOKUP(D374,[2]Product_Dim!$A$2:$G$101,2,FALSE)</f>
        <v>Vitamin E Body Lotion</v>
      </c>
      <c r="F374" s="9">
        <f>VLOOKUP(D374,[2]Product_Dim!$A$2:$G$101,6,FALSE)</f>
        <v>358.47</v>
      </c>
      <c r="G374" s="8" t="s">
        <v>1797</v>
      </c>
      <c r="H374" s="10">
        <v>2</v>
      </c>
      <c r="I374" s="11">
        <v>209.66</v>
      </c>
      <c r="J374" s="8">
        <v>0.21</v>
      </c>
      <c r="K374" s="8" t="s">
        <v>1824</v>
      </c>
      <c r="L374" s="11">
        <v>331.26279999999997</v>
      </c>
      <c r="M374" s="8" t="str">
        <f>VLOOKUP(C374,'[2]Customer Detail'!$A$2:$H$501,4,FALSE)</f>
        <v>Female</v>
      </c>
      <c r="N374" s="8">
        <f>VLOOKUP(C374,'[2]Customer Detail'!$A$2:$H$501,3,FALSE)</f>
        <v>27</v>
      </c>
      <c r="O374" s="8" t="str">
        <f>VLOOKUP(C374,'[2]Customer Detail'!$A$2:$H$501,5,FALSE)</f>
        <v>Brendastad</v>
      </c>
      <c r="P374" s="8" t="str">
        <f>VLOOKUP(C374,'[2]Customer Detail'!$A$1:$H$501,8,FALSE)</f>
        <v>Platinum</v>
      </c>
      <c r="Q374" s="8" t="str">
        <f>VLOOKUP(G374,[2]Store_Dim!$A$1:$E$21,4,FALSE)</f>
        <v>Johnsonville</v>
      </c>
      <c r="R374" s="8" t="str">
        <f>VLOOKUP(G374,[2]Store_Dim!$A$2:$E$21,3,FALSE)</f>
        <v>East</v>
      </c>
    </row>
    <row r="375" spans="1:18" x14ac:dyDescent="0.3">
      <c r="A375" s="7" t="s">
        <v>2199</v>
      </c>
      <c r="B375" s="48">
        <v>45688</v>
      </c>
      <c r="C375" s="8" t="s">
        <v>538</v>
      </c>
      <c r="D375" s="8" t="s">
        <v>1742</v>
      </c>
      <c r="E375" s="7" t="str">
        <f>VLOOKUP(D375,[2]Product_Dim!$A$2:$G$101,2,FALSE)</f>
        <v>Cricket Bat</v>
      </c>
      <c r="F375" s="9">
        <f>VLOOKUP(D375,[2]Product_Dim!$A$2:$G$101,6,FALSE)</f>
        <v>245.98</v>
      </c>
      <c r="G375" s="8" t="s">
        <v>1813</v>
      </c>
      <c r="H375" s="10">
        <v>2</v>
      </c>
      <c r="I375" s="11">
        <v>739.95</v>
      </c>
      <c r="J375" s="8">
        <v>0.1</v>
      </c>
      <c r="K375" s="8" t="s">
        <v>1829</v>
      </c>
      <c r="L375" s="11">
        <v>1331.91</v>
      </c>
      <c r="M375" s="8" t="str">
        <f>VLOOKUP(C375,'[2]Customer Detail'!$A$2:$H$501,4,FALSE)</f>
        <v>Female</v>
      </c>
      <c r="N375" s="8">
        <f>VLOOKUP(C375,'[2]Customer Detail'!$A$2:$H$501,3,FALSE)</f>
        <v>18</v>
      </c>
      <c r="O375" s="8" t="str">
        <f>VLOOKUP(C375,'[2]Customer Detail'!$A$2:$H$501,5,FALSE)</f>
        <v>Hessmouth</v>
      </c>
      <c r="P375" s="8" t="str">
        <f>VLOOKUP(C375,'[2]Customer Detail'!$A$1:$H$501,8,FALSE)</f>
        <v>Silver</v>
      </c>
      <c r="Q375" s="8" t="str">
        <f>VLOOKUP(G375,[2]Store_Dim!$A$1:$E$21,4,FALSE)</f>
        <v>Vasquezborough</v>
      </c>
      <c r="R375" s="8" t="str">
        <f>VLOOKUP(G375,[2]Store_Dim!$A$2:$E$21,3,FALSE)</f>
        <v>East</v>
      </c>
    </row>
    <row r="376" spans="1:18" x14ac:dyDescent="0.3">
      <c r="A376" s="7" t="s">
        <v>2200</v>
      </c>
      <c r="B376" s="48">
        <v>45276</v>
      </c>
      <c r="C376" s="8" t="s">
        <v>1446</v>
      </c>
      <c r="D376" s="8" t="s">
        <v>1638</v>
      </c>
      <c r="E376" s="7" t="str">
        <f>VLOOKUP(D376,[2]Product_Dim!$A$2:$G$101,2,FALSE)</f>
        <v>High-Grip Football</v>
      </c>
      <c r="F376" s="9">
        <f>VLOOKUP(D376,[2]Product_Dim!$A$2:$G$101,6,FALSE)</f>
        <v>318.91000000000003</v>
      </c>
      <c r="G376" s="8" t="s">
        <v>1801</v>
      </c>
      <c r="H376" s="10">
        <v>1</v>
      </c>
      <c r="I376" s="11">
        <v>496.19</v>
      </c>
      <c r="J376" s="8">
        <v>0.08</v>
      </c>
      <c r="K376" s="8" t="s">
        <v>1829</v>
      </c>
      <c r="L376" s="11">
        <v>456.4948</v>
      </c>
      <c r="M376" s="8" t="str">
        <f>VLOOKUP(C376,'[2]Customer Detail'!$A$2:$H$501,4,FALSE)</f>
        <v>Male</v>
      </c>
      <c r="N376" s="8">
        <f>VLOOKUP(C376,'[2]Customer Detail'!$A$2:$H$501,3,FALSE)</f>
        <v>19</v>
      </c>
      <c r="O376" s="8" t="str">
        <f>VLOOKUP(C376,'[2]Customer Detail'!$A$2:$H$501,5,FALSE)</f>
        <v>East Audrey</v>
      </c>
      <c r="P376" s="8" t="str">
        <f>VLOOKUP(C376,'[2]Customer Detail'!$A$1:$H$501,8,FALSE)</f>
        <v>Gold</v>
      </c>
      <c r="Q376" s="8" t="str">
        <f>VLOOKUP(G376,[2]Store_Dim!$A$1:$E$21,4,FALSE)</f>
        <v>East Jenniferstad</v>
      </c>
      <c r="R376" s="8" t="str">
        <f>VLOOKUP(G376,[2]Store_Dim!$A$2:$E$21,3,FALSE)</f>
        <v>North</v>
      </c>
    </row>
    <row r="377" spans="1:18" x14ac:dyDescent="0.3">
      <c r="A377" s="7" t="s">
        <v>2201</v>
      </c>
      <c r="B377" s="48">
        <v>45756</v>
      </c>
      <c r="C377" s="8" t="s">
        <v>172</v>
      </c>
      <c r="D377" s="8" t="s">
        <v>1565</v>
      </c>
      <c r="E377" s="7" t="str">
        <f>VLOOKUP(D377,[2]Product_Dim!$A$2:$G$101,2,FALSE)</f>
        <v>Adjustable Dumbbell Set</v>
      </c>
      <c r="F377" s="9">
        <f>VLOOKUP(D377,[2]Product_Dim!$A$2:$G$101,6,FALSE)</f>
        <v>495.72</v>
      </c>
      <c r="G377" s="8" t="s">
        <v>1794</v>
      </c>
      <c r="H377" s="10">
        <v>1</v>
      </c>
      <c r="I377" s="11">
        <v>306.36</v>
      </c>
      <c r="J377" s="8">
        <v>0.01</v>
      </c>
      <c r="K377" s="8" t="s">
        <v>1826</v>
      </c>
      <c r="L377" s="11">
        <v>303.29640000000001</v>
      </c>
      <c r="M377" s="8" t="str">
        <f>VLOOKUP(C377,'[2]Customer Detail'!$A$2:$H$501,4,FALSE)</f>
        <v>Male</v>
      </c>
      <c r="N377" s="8">
        <f>VLOOKUP(C377,'[2]Customer Detail'!$A$2:$H$501,3,FALSE)</f>
        <v>34</v>
      </c>
      <c r="O377" s="8" t="str">
        <f>VLOOKUP(C377,'[2]Customer Detail'!$A$2:$H$501,5,FALSE)</f>
        <v>Christianstad</v>
      </c>
      <c r="P377" s="8" t="str">
        <f>VLOOKUP(C377,'[2]Customer Detail'!$A$1:$H$501,8,FALSE)</f>
        <v>Bronze</v>
      </c>
      <c r="Q377" s="8" t="str">
        <f>VLOOKUP(G377,[2]Store_Dim!$A$1:$E$21,4,FALSE)</f>
        <v>Sabrinatown</v>
      </c>
      <c r="R377" s="8" t="str">
        <f>VLOOKUP(G377,[2]Store_Dim!$A$2:$E$21,3,FALSE)</f>
        <v>North</v>
      </c>
    </row>
    <row r="378" spans="1:18" x14ac:dyDescent="0.3">
      <c r="A378" s="7" t="s">
        <v>2202</v>
      </c>
      <c r="B378" s="48">
        <v>45309</v>
      </c>
      <c r="C378" s="8" t="s">
        <v>417</v>
      </c>
      <c r="D378" s="8" t="s">
        <v>1694</v>
      </c>
      <c r="E378" s="7" t="str">
        <f>VLOOKUP(D378,[2]Product_Dim!$A$2:$G$101,2,FALSE)</f>
        <v>Shin Guards – Adult</v>
      </c>
      <c r="F378" s="9">
        <f>VLOOKUP(D378,[2]Product_Dim!$A$2:$G$101,6,FALSE)</f>
        <v>107.06</v>
      </c>
      <c r="G378" s="8" t="s">
        <v>1769</v>
      </c>
      <c r="H378" s="10">
        <v>4</v>
      </c>
      <c r="I378" s="11">
        <v>693.16</v>
      </c>
      <c r="J378" s="8">
        <v>0.05</v>
      </c>
      <c r="K378" s="8" t="s">
        <v>1826</v>
      </c>
      <c r="L378" s="11">
        <v>2634.0079999999998</v>
      </c>
      <c r="M378" s="8" t="str">
        <f>VLOOKUP(C378,'[2]Customer Detail'!$A$2:$H$501,4,FALSE)</f>
        <v>Female</v>
      </c>
      <c r="N378" s="8">
        <f>VLOOKUP(C378,'[2]Customer Detail'!$A$2:$H$501,3,FALSE)</f>
        <v>44</v>
      </c>
      <c r="O378" s="8" t="str">
        <f>VLOOKUP(C378,'[2]Customer Detail'!$A$2:$H$501,5,FALSE)</f>
        <v>Lake Tylerfort</v>
      </c>
      <c r="P378" s="8" t="str">
        <f>VLOOKUP(C378,'[2]Customer Detail'!$A$1:$H$501,8,FALSE)</f>
        <v>Platinum</v>
      </c>
      <c r="Q378" s="8" t="str">
        <f>VLOOKUP(G378,[2]Store_Dim!$A$1:$E$21,4,FALSE)</f>
        <v>Port Sharon</v>
      </c>
      <c r="R378" s="8" t="str">
        <f>VLOOKUP(G378,[2]Store_Dim!$A$2:$E$21,3,FALSE)</f>
        <v>South</v>
      </c>
    </row>
    <row r="379" spans="1:18" x14ac:dyDescent="0.3">
      <c r="A379" s="7" t="s">
        <v>2203</v>
      </c>
      <c r="B379" s="48">
        <v>45744</v>
      </c>
      <c r="C379" s="8" t="s">
        <v>1405</v>
      </c>
      <c r="D379" s="8" t="s">
        <v>1714</v>
      </c>
      <c r="E379" s="7" t="str">
        <f>VLOOKUP(D379,[2]Product_Dim!$A$2:$G$101,2,FALSE)</f>
        <v>Hydrating Face Cleanser</v>
      </c>
      <c r="F379" s="9">
        <f>VLOOKUP(D379,[2]Product_Dim!$A$2:$G$101,6,FALSE)</f>
        <v>254.04361702127662</v>
      </c>
      <c r="G379" s="8" t="s">
        <v>1789</v>
      </c>
      <c r="H379" s="10">
        <v>1</v>
      </c>
      <c r="I379" s="11">
        <v>995.52</v>
      </c>
      <c r="J379" s="8">
        <v>0.22</v>
      </c>
      <c r="K379" s="8" t="s">
        <v>1826</v>
      </c>
      <c r="L379" s="11">
        <v>776.50559999999996</v>
      </c>
      <c r="M379" s="8" t="str">
        <f>VLOOKUP(C379,'[2]Customer Detail'!$A$2:$H$501,4,FALSE)</f>
        <v>Male</v>
      </c>
      <c r="N379" s="8">
        <f>VLOOKUP(C379,'[2]Customer Detail'!$A$2:$H$501,3,FALSE)</f>
        <v>54</v>
      </c>
      <c r="O379" s="8" t="str">
        <f>VLOOKUP(C379,'[2]Customer Detail'!$A$2:$H$501,5,FALSE)</f>
        <v>East Yvette</v>
      </c>
      <c r="P379" s="8" t="str">
        <f>VLOOKUP(C379,'[2]Customer Detail'!$A$1:$H$501,8,FALSE)</f>
        <v>Gold</v>
      </c>
      <c r="Q379" s="8" t="str">
        <f>VLOOKUP(G379,[2]Store_Dim!$A$1:$E$21,4,FALSE)</f>
        <v>East Davidville</v>
      </c>
      <c r="R379" s="8" t="str">
        <f>VLOOKUP(G379,[2]Store_Dim!$A$2:$E$21,3,FALSE)</f>
        <v>East</v>
      </c>
    </row>
    <row r="380" spans="1:18" x14ac:dyDescent="0.3">
      <c r="A380" s="7" t="s">
        <v>2204</v>
      </c>
      <c r="B380" s="48">
        <v>45535</v>
      </c>
      <c r="C380" s="8" t="s">
        <v>431</v>
      </c>
      <c r="D380" s="8" t="s">
        <v>1560</v>
      </c>
      <c r="E380" s="7" t="str">
        <f>VLOOKUP(D380,[2]Product_Dim!$A$2:$G$101,2,FALSE)</f>
        <v>LED Table Lamp</v>
      </c>
      <c r="F380" s="9">
        <f>VLOOKUP(D380,[2]Product_Dim!$A$2:$G$101,6,FALSE)</f>
        <v>218.86</v>
      </c>
      <c r="G380" s="8" t="s">
        <v>1810</v>
      </c>
      <c r="H380" s="10">
        <v>4</v>
      </c>
      <c r="I380" s="11">
        <v>241.32</v>
      </c>
      <c r="J380" s="8">
        <v>0.28999999999999998</v>
      </c>
      <c r="K380" s="8" t="s">
        <v>1829</v>
      </c>
      <c r="L380" s="11">
        <v>685.34879999999998</v>
      </c>
      <c r="M380" s="8" t="str">
        <f>VLOOKUP(C380,'[2]Customer Detail'!$A$2:$H$501,4,FALSE)</f>
        <v>Female</v>
      </c>
      <c r="N380" s="8">
        <f>VLOOKUP(C380,'[2]Customer Detail'!$A$2:$H$501,3,FALSE)</f>
        <v>64</v>
      </c>
      <c r="O380" s="8" t="str">
        <f>VLOOKUP(C380,'[2]Customer Detail'!$A$2:$H$501,5,FALSE)</f>
        <v>West Jameston</v>
      </c>
      <c r="P380" s="8" t="str">
        <f>VLOOKUP(C380,'[2]Customer Detail'!$A$1:$H$501,8,FALSE)</f>
        <v>Platinum</v>
      </c>
      <c r="Q380" s="8" t="str">
        <f>VLOOKUP(G380,[2]Store_Dim!$A$1:$E$21,4,FALSE)</f>
        <v>East Stevechester</v>
      </c>
      <c r="R380" s="8" t="str">
        <f>VLOOKUP(G380,[2]Store_Dim!$A$2:$E$21,3,FALSE)</f>
        <v>East</v>
      </c>
    </row>
    <row r="381" spans="1:18" x14ac:dyDescent="0.3">
      <c r="A381" s="7" t="s">
        <v>2205</v>
      </c>
      <c r="B381" s="48">
        <v>45240</v>
      </c>
      <c r="C381" s="8" t="s">
        <v>767</v>
      </c>
      <c r="D381" s="8" t="s">
        <v>1704</v>
      </c>
      <c r="E381" s="7" t="str">
        <f>VLOOKUP(D381,[2]Product_Dim!$A$2:$G$101,2,FALSE)</f>
        <v>Essential Oil Diffuser</v>
      </c>
      <c r="F381" s="9">
        <f>VLOOKUP(D381,[2]Product_Dim!$A$2:$G$101,6,FALSE)</f>
        <v>325.26</v>
      </c>
      <c r="G381" s="8" t="s">
        <v>1757</v>
      </c>
      <c r="H381" s="10">
        <v>3</v>
      </c>
      <c r="I381" s="11">
        <v>636.03</v>
      </c>
      <c r="J381" s="8">
        <v>0.06</v>
      </c>
      <c r="K381" s="8" t="s">
        <v>1829</v>
      </c>
      <c r="L381" s="11">
        <v>1793.6045999999999</v>
      </c>
      <c r="M381" s="8" t="str">
        <f>VLOOKUP(C381,'[2]Customer Detail'!$A$2:$H$501,4,FALSE)</f>
        <v>Female</v>
      </c>
      <c r="N381" s="8">
        <f>VLOOKUP(C381,'[2]Customer Detail'!$A$2:$H$501,3,FALSE)</f>
        <v>58</v>
      </c>
      <c r="O381" s="8" t="str">
        <f>VLOOKUP(C381,'[2]Customer Detail'!$A$2:$H$501,5,FALSE)</f>
        <v>Zamoraborough</v>
      </c>
      <c r="P381" s="8" t="str">
        <f>VLOOKUP(C381,'[2]Customer Detail'!$A$1:$H$501,8,FALSE)</f>
        <v>Platinum</v>
      </c>
      <c r="Q381" s="8" t="str">
        <f>VLOOKUP(G381,[2]Store_Dim!$A$1:$E$21,4,FALSE)</f>
        <v>Danielmouth</v>
      </c>
      <c r="R381" s="8" t="str">
        <f>VLOOKUP(G381,[2]Store_Dim!$A$2:$E$21,3,FALSE)</f>
        <v>North</v>
      </c>
    </row>
    <row r="382" spans="1:18" x14ac:dyDescent="0.3">
      <c r="A382" s="7" t="s">
        <v>2206</v>
      </c>
      <c r="B382" s="48">
        <v>45275</v>
      </c>
      <c r="C382" s="8" t="s">
        <v>344</v>
      </c>
      <c r="D382" s="8" t="s">
        <v>1553</v>
      </c>
      <c r="E382" s="7" t="str">
        <f>VLOOKUP(D382,[2]Product_Dim!$A$2:$G$101,2,FALSE)</f>
        <v>Women's Yoga Pants</v>
      </c>
      <c r="F382" s="9">
        <f>VLOOKUP(D382,[2]Product_Dim!$A$2:$G$101,6,FALSE)</f>
        <v>306.45999999999998</v>
      </c>
      <c r="G382" s="8" t="s">
        <v>1813</v>
      </c>
      <c r="H382" s="10">
        <v>4</v>
      </c>
      <c r="I382" s="11">
        <v>603.30999999999995</v>
      </c>
      <c r="J382" s="8">
        <v>0.15</v>
      </c>
      <c r="K382" s="8" t="s">
        <v>1824</v>
      </c>
      <c r="L382" s="11">
        <v>2051.2539999999999</v>
      </c>
      <c r="M382" s="8" t="str">
        <f>VLOOKUP(C382,'[2]Customer Detail'!$A$2:$H$501,4,FALSE)</f>
        <v>Female</v>
      </c>
      <c r="N382" s="8">
        <f>VLOOKUP(C382,'[2]Customer Detail'!$A$2:$H$501,3,FALSE)</f>
        <v>30</v>
      </c>
      <c r="O382" s="8" t="str">
        <f>VLOOKUP(C382,'[2]Customer Detail'!$A$2:$H$501,5,FALSE)</f>
        <v>Timothyburgh</v>
      </c>
      <c r="P382" s="8" t="str">
        <f>VLOOKUP(C382,'[2]Customer Detail'!$A$1:$H$501,8,FALSE)</f>
        <v>Platinum</v>
      </c>
      <c r="Q382" s="8" t="str">
        <f>VLOOKUP(G382,[2]Store_Dim!$A$1:$E$21,4,FALSE)</f>
        <v>Vasquezborough</v>
      </c>
      <c r="R382" s="8" t="str">
        <f>VLOOKUP(G382,[2]Store_Dim!$A$2:$E$21,3,FALSE)</f>
        <v>East</v>
      </c>
    </row>
    <row r="383" spans="1:18" x14ac:dyDescent="0.3">
      <c r="A383" s="7" t="s">
        <v>2207</v>
      </c>
      <c r="B383" s="48">
        <v>45427</v>
      </c>
      <c r="C383" s="8" t="s">
        <v>275</v>
      </c>
      <c r="D383" s="8" t="s">
        <v>1726</v>
      </c>
      <c r="E383" s="7" t="str">
        <f>VLOOKUP(D383,[2]Product_Dim!$A$2:$G$101,2,FALSE)</f>
        <v>Face Foundation Kit</v>
      </c>
      <c r="F383" s="9">
        <f>VLOOKUP(D383,[2]Product_Dim!$A$2:$G$101,6,FALSE)</f>
        <v>183.04</v>
      </c>
      <c r="G383" s="8" t="s">
        <v>1789</v>
      </c>
      <c r="H383" s="10">
        <v>3</v>
      </c>
      <c r="I383" s="11">
        <v>437.96</v>
      </c>
      <c r="J383" s="8">
        <v>0.27</v>
      </c>
      <c r="K383" s="8" t="s">
        <v>1829</v>
      </c>
      <c r="L383" s="11">
        <v>959.13239999999996</v>
      </c>
      <c r="M383" s="8" t="str">
        <f>VLOOKUP(C383,'[2]Customer Detail'!$A$2:$H$501,4,FALSE)</f>
        <v>Female</v>
      </c>
      <c r="N383" s="8">
        <f>VLOOKUP(C383,'[2]Customer Detail'!$A$2:$H$501,3,FALSE)</f>
        <v>61</v>
      </c>
      <c r="O383" s="8" t="str">
        <f>VLOOKUP(C383,'[2]Customer Detail'!$A$2:$H$501,5,FALSE)</f>
        <v>Lake Barryfurt</v>
      </c>
      <c r="P383" s="8" t="str">
        <f>VLOOKUP(C383,'[2]Customer Detail'!$A$1:$H$501,8,FALSE)</f>
        <v>Gold</v>
      </c>
      <c r="Q383" s="8" t="str">
        <f>VLOOKUP(G383,[2]Store_Dim!$A$1:$E$21,4,FALSE)</f>
        <v>East Davidville</v>
      </c>
      <c r="R383" s="8" t="str">
        <f>VLOOKUP(G383,[2]Store_Dim!$A$2:$E$21,3,FALSE)</f>
        <v>East</v>
      </c>
    </row>
    <row r="384" spans="1:18" x14ac:dyDescent="0.3">
      <c r="A384" s="7" t="s">
        <v>2208</v>
      </c>
      <c r="B384" s="48">
        <v>45322</v>
      </c>
      <c r="C384" s="8" t="s">
        <v>678</v>
      </c>
      <c r="D384" s="8" t="s">
        <v>1616</v>
      </c>
      <c r="E384" s="7" t="str">
        <f>VLOOKUP(D384,[2]Product_Dim!$A$2:$G$101,2,FALSE)</f>
        <v>Gaming Mechanical Keyboard</v>
      </c>
      <c r="F384" s="9">
        <f>VLOOKUP(D384,[2]Product_Dim!$A$2:$G$101,6,FALSE)</f>
        <v>419.28</v>
      </c>
      <c r="G384" s="8" t="s">
        <v>1769</v>
      </c>
      <c r="H384" s="10">
        <v>2</v>
      </c>
      <c r="I384" s="11">
        <v>56.91</v>
      </c>
      <c r="J384" s="8">
        <v>0.08</v>
      </c>
      <c r="K384" s="8" t="s">
        <v>1829</v>
      </c>
      <c r="L384" s="11">
        <v>104.7144</v>
      </c>
      <c r="M384" s="8" t="str">
        <f>VLOOKUP(C384,'[2]Customer Detail'!$A$2:$H$501,4,FALSE)</f>
        <v>Male</v>
      </c>
      <c r="N384" s="8">
        <f>VLOOKUP(C384,'[2]Customer Detail'!$A$2:$H$501,3,FALSE)</f>
        <v>54</v>
      </c>
      <c r="O384" s="8" t="str">
        <f>VLOOKUP(C384,'[2]Customer Detail'!$A$2:$H$501,5,FALSE)</f>
        <v>Kathrynview</v>
      </c>
      <c r="P384" s="8" t="str">
        <f>VLOOKUP(C384,'[2]Customer Detail'!$A$1:$H$501,8,FALSE)</f>
        <v>Platinum</v>
      </c>
      <c r="Q384" s="8" t="str">
        <f>VLOOKUP(G384,[2]Store_Dim!$A$1:$E$21,4,FALSE)</f>
        <v>Port Sharon</v>
      </c>
      <c r="R384" s="8" t="str">
        <f>VLOOKUP(G384,[2]Store_Dim!$A$2:$E$21,3,FALSE)</f>
        <v>South</v>
      </c>
    </row>
    <row r="385" spans="1:18" x14ac:dyDescent="0.3">
      <c r="A385" s="7" t="s">
        <v>2209</v>
      </c>
      <c r="B385" s="48">
        <v>45266</v>
      </c>
      <c r="C385" s="8" t="s">
        <v>1050</v>
      </c>
      <c r="D385" s="8" t="s">
        <v>1700</v>
      </c>
      <c r="E385" s="7" t="str">
        <f>VLOOKUP(D385,[2]Product_Dim!$A$2:$G$101,2,FALSE)</f>
        <v>Wireless Mouse</v>
      </c>
      <c r="F385" s="9">
        <f>VLOOKUP(D385,[2]Product_Dim!$A$2:$G$101,6,FALSE)</f>
        <v>392.89</v>
      </c>
      <c r="G385" s="8" t="s">
        <v>1776</v>
      </c>
      <c r="H385" s="10">
        <v>1</v>
      </c>
      <c r="I385" s="11">
        <v>141.79</v>
      </c>
      <c r="J385" s="8">
        <v>0.1</v>
      </c>
      <c r="K385" s="8" t="s">
        <v>1824</v>
      </c>
      <c r="L385" s="11">
        <v>127.61099999999999</v>
      </c>
      <c r="M385" s="8" t="str">
        <f>VLOOKUP(C385,'[2]Customer Detail'!$A$2:$H$501,4,FALSE)</f>
        <v>Female</v>
      </c>
      <c r="N385" s="8">
        <f>VLOOKUP(C385,'[2]Customer Detail'!$A$2:$H$501,3,FALSE)</f>
        <v>50</v>
      </c>
      <c r="O385" s="8" t="str">
        <f>VLOOKUP(C385,'[2]Customer Detail'!$A$2:$H$501,5,FALSE)</f>
        <v>Donaldsontown</v>
      </c>
      <c r="P385" s="8" t="str">
        <f>VLOOKUP(C385,'[2]Customer Detail'!$A$1:$H$501,8,FALSE)</f>
        <v>Silver</v>
      </c>
      <c r="Q385" s="8" t="str">
        <f>VLOOKUP(G385,[2]Store_Dim!$A$1:$E$21,4,FALSE)</f>
        <v>Port Josephberg</v>
      </c>
      <c r="R385" s="8" t="str">
        <f>VLOOKUP(G385,[2]Store_Dim!$A$2:$E$21,3,FALSE)</f>
        <v>East</v>
      </c>
    </row>
    <row r="386" spans="1:18" x14ac:dyDescent="0.3">
      <c r="A386" s="7" t="s">
        <v>2210</v>
      </c>
      <c r="B386" s="48">
        <v>45302</v>
      </c>
      <c r="C386" s="8" t="s">
        <v>1487</v>
      </c>
      <c r="D386" s="8" t="s">
        <v>1565</v>
      </c>
      <c r="E386" s="7" t="str">
        <f>VLOOKUP(D386,[2]Product_Dim!$A$2:$G$101,2,FALSE)</f>
        <v>Adjustable Dumbbell Set</v>
      </c>
      <c r="F386" s="9">
        <f>VLOOKUP(D386,[2]Product_Dim!$A$2:$G$101,6,FALSE)</f>
        <v>495.72</v>
      </c>
      <c r="G386" s="8" t="s">
        <v>1801</v>
      </c>
      <c r="H386" s="10">
        <v>4</v>
      </c>
      <c r="I386" s="11">
        <v>355.14</v>
      </c>
      <c r="J386" s="8">
        <v>0.16</v>
      </c>
      <c r="K386" s="8" t="s">
        <v>1829</v>
      </c>
      <c r="L386" s="11">
        <v>1193.2703999999999</v>
      </c>
      <c r="M386" s="8" t="str">
        <f>VLOOKUP(C386,'[2]Customer Detail'!$A$2:$H$501,4,FALSE)</f>
        <v>Male</v>
      </c>
      <c r="N386" s="8">
        <f>VLOOKUP(C386,'[2]Customer Detail'!$A$2:$H$501,3,FALSE)</f>
        <v>48</v>
      </c>
      <c r="O386" s="8" t="str">
        <f>VLOOKUP(C386,'[2]Customer Detail'!$A$2:$H$501,5,FALSE)</f>
        <v>East Rodney</v>
      </c>
      <c r="P386" s="8" t="str">
        <f>VLOOKUP(C386,'[2]Customer Detail'!$A$1:$H$501,8,FALSE)</f>
        <v>Gold</v>
      </c>
      <c r="Q386" s="8" t="str">
        <f>VLOOKUP(G386,[2]Store_Dim!$A$1:$E$21,4,FALSE)</f>
        <v>East Jenniferstad</v>
      </c>
      <c r="R386" s="8" t="str">
        <f>VLOOKUP(G386,[2]Store_Dim!$A$2:$E$21,3,FALSE)</f>
        <v>North</v>
      </c>
    </row>
    <row r="387" spans="1:18" x14ac:dyDescent="0.3">
      <c r="A387" s="7" t="s">
        <v>2211</v>
      </c>
      <c r="B387" s="48">
        <v>45907</v>
      </c>
      <c r="C387" s="8" t="s">
        <v>687</v>
      </c>
      <c r="D387" s="8" t="s">
        <v>1624</v>
      </c>
      <c r="E387" s="7" t="str">
        <f>VLOOKUP(D387,[2]Product_Dim!$A$2:$G$101,2,FALSE)</f>
        <v>Sports Water Hydration Pack</v>
      </c>
      <c r="F387" s="9">
        <f>VLOOKUP(D387,[2]Product_Dim!$A$2:$G$101,6,FALSE)</f>
        <v>135.61000000000001</v>
      </c>
      <c r="G387" s="8" t="s">
        <v>1776</v>
      </c>
      <c r="H387" s="10">
        <v>4</v>
      </c>
      <c r="I387" s="11">
        <v>960.38</v>
      </c>
      <c r="J387" s="8">
        <v>0.15</v>
      </c>
      <c r="K387" s="8" t="s">
        <v>1829</v>
      </c>
      <c r="L387" s="11">
        <v>3265.2919999999999</v>
      </c>
      <c r="M387" s="8" t="str">
        <f>VLOOKUP(C387,'[2]Customer Detail'!$A$2:$H$501,4,FALSE)</f>
        <v>Female</v>
      </c>
      <c r="N387" s="8">
        <f>VLOOKUP(C387,'[2]Customer Detail'!$A$2:$H$501,3,FALSE)</f>
        <v>20</v>
      </c>
      <c r="O387" s="8" t="str">
        <f>VLOOKUP(C387,'[2]Customer Detail'!$A$2:$H$501,5,FALSE)</f>
        <v>Garzafort</v>
      </c>
      <c r="P387" s="8" t="str">
        <f>VLOOKUP(C387,'[2]Customer Detail'!$A$1:$H$501,8,FALSE)</f>
        <v>Silver</v>
      </c>
      <c r="Q387" s="8" t="str">
        <f>VLOOKUP(G387,[2]Store_Dim!$A$1:$E$21,4,FALSE)</f>
        <v>Port Josephberg</v>
      </c>
      <c r="R387" s="8" t="str">
        <f>VLOOKUP(G387,[2]Store_Dim!$A$2:$E$21,3,FALSE)</f>
        <v>East</v>
      </c>
    </row>
    <row r="388" spans="1:18" x14ac:dyDescent="0.3">
      <c r="A388" s="7" t="s">
        <v>2212</v>
      </c>
      <c r="B388" s="48">
        <v>45433</v>
      </c>
      <c r="C388" s="8" t="s">
        <v>1304</v>
      </c>
      <c r="D388" s="8" t="s">
        <v>1686</v>
      </c>
      <c r="E388" s="7" t="str">
        <f>VLOOKUP(D388,[2]Product_Dim!$A$2:$G$101,2,FALSE)</f>
        <v>Men's Sports Shorts</v>
      </c>
      <c r="F388" s="9">
        <f>VLOOKUP(D388,[2]Product_Dim!$A$2:$G$101,6,FALSE)</f>
        <v>218.22</v>
      </c>
      <c r="G388" s="8" t="s">
        <v>1804</v>
      </c>
      <c r="H388" s="10">
        <v>3</v>
      </c>
      <c r="I388" s="11">
        <v>847.21</v>
      </c>
      <c r="J388" s="8">
        <v>0.06</v>
      </c>
      <c r="K388" s="8" t="s">
        <v>1826</v>
      </c>
      <c r="L388" s="11">
        <v>2389.1322</v>
      </c>
      <c r="M388" s="8" t="str">
        <f>VLOOKUP(C388,'[2]Customer Detail'!$A$2:$H$501,4,FALSE)</f>
        <v>Male</v>
      </c>
      <c r="N388" s="8">
        <f>VLOOKUP(C388,'[2]Customer Detail'!$A$2:$H$501,3,FALSE)</f>
        <v>60</v>
      </c>
      <c r="O388" s="8" t="str">
        <f>VLOOKUP(C388,'[2]Customer Detail'!$A$2:$H$501,5,FALSE)</f>
        <v>New Benjamin</v>
      </c>
      <c r="P388" s="8" t="str">
        <f>VLOOKUP(C388,'[2]Customer Detail'!$A$1:$H$501,8,FALSE)</f>
        <v>Bronze</v>
      </c>
      <c r="Q388" s="8" t="str">
        <f>VLOOKUP(G388,[2]Store_Dim!$A$1:$E$21,4,FALSE)</f>
        <v>New Jimmymouth</v>
      </c>
      <c r="R388" s="8" t="str">
        <f>VLOOKUP(G388,[2]Store_Dim!$A$2:$E$21,3,FALSE)</f>
        <v>West</v>
      </c>
    </row>
    <row r="389" spans="1:18" x14ac:dyDescent="0.3">
      <c r="A389" s="7" t="s">
        <v>2213</v>
      </c>
      <c r="B389" s="48">
        <v>45892</v>
      </c>
      <c r="C389" s="8" t="s">
        <v>244</v>
      </c>
      <c r="D389" s="8" t="s">
        <v>1708</v>
      </c>
      <c r="E389" s="7" t="str">
        <f>VLOOKUP(D389,[2]Product_Dim!$A$2:$G$101,2,FALSE)</f>
        <v>Wall-Mounted Spice Rack</v>
      </c>
      <c r="F389" s="9">
        <f>VLOOKUP(D389,[2]Product_Dim!$A$2:$G$101,6,FALSE)</f>
        <v>143.43</v>
      </c>
      <c r="G389" s="8" t="s">
        <v>1789</v>
      </c>
      <c r="H389" s="10">
        <v>4</v>
      </c>
      <c r="I389" s="11">
        <v>773.81</v>
      </c>
      <c r="J389" s="8">
        <v>0.08</v>
      </c>
      <c r="K389" s="8" t="s">
        <v>1829</v>
      </c>
      <c r="L389" s="11">
        <v>2847.6207999999997</v>
      </c>
      <c r="M389" s="8" t="str">
        <f>VLOOKUP(C389,'[2]Customer Detail'!$A$2:$H$501,4,FALSE)</f>
        <v>Female</v>
      </c>
      <c r="N389" s="8">
        <f>VLOOKUP(C389,'[2]Customer Detail'!$A$2:$H$501,3,FALSE)</f>
        <v>27</v>
      </c>
      <c r="O389" s="8" t="str">
        <f>VLOOKUP(C389,'[2]Customer Detail'!$A$2:$H$501,5,FALSE)</f>
        <v>South Aaronside</v>
      </c>
      <c r="P389" s="8" t="str">
        <f>VLOOKUP(C389,'[2]Customer Detail'!$A$1:$H$501,8,FALSE)</f>
        <v>Silver</v>
      </c>
      <c r="Q389" s="8" t="str">
        <f>VLOOKUP(G389,[2]Store_Dim!$A$1:$E$21,4,FALSE)</f>
        <v>East Davidville</v>
      </c>
      <c r="R389" s="8" t="str">
        <f>VLOOKUP(G389,[2]Store_Dim!$A$2:$E$21,3,FALSE)</f>
        <v>East</v>
      </c>
    </row>
    <row r="390" spans="1:18" x14ac:dyDescent="0.3">
      <c r="A390" s="7" t="s">
        <v>2214</v>
      </c>
      <c r="B390" s="48">
        <v>45780</v>
      </c>
      <c r="C390" s="8" t="s">
        <v>8</v>
      </c>
      <c r="D390" s="8" t="s">
        <v>1674</v>
      </c>
      <c r="E390" s="7" t="str">
        <f>VLOOKUP(D390,[2]Product_Dim!$A$2:$G$101,2,FALSE)</f>
        <v>Organic Sunscreen Lotion</v>
      </c>
      <c r="F390" s="9">
        <f>VLOOKUP(D390,[2]Product_Dim!$A$2:$G$101,6,FALSE)</f>
        <v>266.86</v>
      </c>
      <c r="G390" s="8" t="s">
        <v>1804</v>
      </c>
      <c r="H390" s="10">
        <v>1</v>
      </c>
      <c r="I390" s="11">
        <v>664.71</v>
      </c>
      <c r="J390" s="8">
        <v>0.1</v>
      </c>
      <c r="K390" s="8" t="s">
        <v>1826</v>
      </c>
      <c r="L390" s="11">
        <v>598.23900000000003</v>
      </c>
      <c r="M390" s="8" t="str">
        <f>VLOOKUP(C390,'[2]Customer Detail'!$A$2:$H$501,4,FALSE)</f>
        <v>Male</v>
      </c>
      <c r="N390" s="8">
        <f>VLOOKUP(C390,'[2]Customer Detail'!$A$2:$H$501,3,FALSE)</f>
        <v>55</v>
      </c>
      <c r="O390" s="8" t="str">
        <f>VLOOKUP(C390,'[2]Customer Detail'!$A$2:$H$501,5,FALSE)</f>
        <v>Donaldton</v>
      </c>
      <c r="P390" s="8" t="str">
        <f>VLOOKUP(C390,'[2]Customer Detail'!$A$1:$H$501,8,FALSE)</f>
        <v>Platinum</v>
      </c>
      <c r="Q390" s="8" t="str">
        <f>VLOOKUP(G390,[2]Store_Dim!$A$1:$E$21,4,FALSE)</f>
        <v>New Jimmymouth</v>
      </c>
      <c r="R390" s="8" t="str">
        <f>VLOOKUP(G390,[2]Store_Dim!$A$2:$E$21,3,FALSE)</f>
        <v>West</v>
      </c>
    </row>
    <row r="391" spans="1:18" x14ac:dyDescent="0.3">
      <c r="A391" s="7" t="s">
        <v>2215</v>
      </c>
      <c r="B391" s="48">
        <v>45233</v>
      </c>
      <c r="C391" s="8" t="s">
        <v>1089</v>
      </c>
      <c r="D391" s="8" t="s">
        <v>1622</v>
      </c>
      <c r="E391" s="7" t="str">
        <f>VLOOKUP(D391,[2]Product_Dim!$A$2:$G$101,2,FALSE)</f>
        <v>Men's Casual Sneakers</v>
      </c>
      <c r="F391" s="9">
        <f>VLOOKUP(D391,[2]Product_Dim!$A$2:$G$101,6,FALSE)</f>
        <v>353.47</v>
      </c>
      <c r="G391" s="8" t="s">
        <v>1779</v>
      </c>
      <c r="H391" s="10">
        <v>4</v>
      </c>
      <c r="I391" s="11">
        <v>482.06</v>
      </c>
      <c r="J391" s="8">
        <v>7.0000000000000007E-2</v>
      </c>
      <c r="K391" s="8" t="s">
        <v>1826</v>
      </c>
      <c r="L391" s="11">
        <v>1793.2631999999999</v>
      </c>
      <c r="M391" s="8" t="str">
        <f>VLOOKUP(C391,'[2]Customer Detail'!$A$2:$H$501,4,FALSE)</f>
        <v>Female</v>
      </c>
      <c r="N391" s="8">
        <f>VLOOKUP(C391,'[2]Customer Detail'!$A$2:$H$501,3,FALSE)</f>
        <v>39</v>
      </c>
      <c r="O391" s="8" t="str">
        <f>VLOOKUP(C391,'[2]Customer Detail'!$A$2:$H$501,5,FALSE)</f>
        <v>Peggystad</v>
      </c>
      <c r="P391" s="8" t="str">
        <f>VLOOKUP(C391,'[2]Customer Detail'!$A$1:$H$501,8,FALSE)</f>
        <v>Gold</v>
      </c>
      <c r="Q391" s="8" t="str">
        <f>VLOOKUP(G391,[2]Store_Dim!$A$1:$E$21,4,FALSE)</f>
        <v>Williamsfurt</v>
      </c>
      <c r="R391" s="8" t="str">
        <f>VLOOKUP(G391,[2]Store_Dim!$A$2:$E$21,3,FALSE)</f>
        <v>South</v>
      </c>
    </row>
    <row r="392" spans="1:18" x14ac:dyDescent="0.3">
      <c r="A392" s="7" t="s">
        <v>2216</v>
      </c>
      <c r="B392" s="48">
        <v>45742</v>
      </c>
      <c r="C392" s="8" t="s">
        <v>321</v>
      </c>
      <c r="D392" s="8" t="s">
        <v>1662</v>
      </c>
      <c r="E392" s="7" t="str">
        <f>VLOOKUP(D392,[2]Product_Dim!$A$2:$G$101,2,FALSE)</f>
        <v>Foam Roller</v>
      </c>
      <c r="F392" s="9">
        <f>VLOOKUP(D392,[2]Product_Dim!$A$2:$G$101,6,FALSE)</f>
        <v>30.62</v>
      </c>
      <c r="G392" s="8" t="s">
        <v>1766</v>
      </c>
      <c r="H392" s="10">
        <v>4</v>
      </c>
      <c r="I392" s="11">
        <v>995.55</v>
      </c>
      <c r="J392" s="8">
        <v>0.19</v>
      </c>
      <c r="K392" s="8" t="s">
        <v>1826</v>
      </c>
      <c r="L392" s="11">
        <v>3225.5819999999999</v>
      </c>
      <c r="M392" s="8" t="str">
        <f>VLOOKUP(C392,'[2]Customer Detail'!$A$2:$H$501,4,FALSE)</f>
        <v>Male</v>
      </c>
      <c r="N392" s="8">
        <f>VLOOKUP(C392,'[2]Customer Detail'!$A$2:$H$501,3,FALSE)</f>
        <v>43</v>
      </c>
      <c r="O392" s="8" t="str">
        <f>VLOOKUP(C392,'[2]Customer Detail'!$A$2:$H$501,5,FALSE)</f>
        <v>New Gabrielleville</v>
      </c>
      <c r="P392" s="8" t="str">
        <f>VLOOKUP(C392,'[2]Customer Detail'!$A$1:$H$501,8,FALSE)</f>
        <v>Platinum</v>
      </c>
      <c r="Q392" s="8" t="str">
        <f>VLOOKUP(G392,[2]Store_Dim!$A$1:$E$21,4,FALSE)</f>
        <v>Hoodberg</v>
      </c>
      <c r="R392" s="8" t="str">
        <f>VLOOKUP(G392,[2]Store_Dim!$A$2:$E$21,3,FALSE)</f>
        <v>North</v>
      </c>
    </row>
    <row r="393" spans="1:18" x14ac:dyDescent="0.3">
      <c r="A393" s="7" t="s">
        <v>2217</v>
      </c>
      <c r="B393" s="48">
        <v>45478</v>
      </c>
      <c r="C393" s="8" t="s">
        <v>478</v>
      </c>
      <c r="D393" s="8" t="s">
        <v>1734</v>
      </c>
      <c r="E393" s="7" t="str">
        <f>VLOOKUP(D393,[2]Product_Dim!$A$2:$G$101,2,FALSE)</f>
        <v>USB-C Laptop Charger</v>
      </c>
      <c r="F393" s="9">
        <f>VLOOKUP(D393,[2]Product_Dim!$A$2:$G$101,6,FALSE)</f>
        <v>377.52</v>
      </c>
      <c r="G393" s="8" t="s">
        <v>1797</v>
      </c>
      <c r="H393" s="10">
        <v>2</v>
      </c>
      <c r="I393" s="11">
        <v>153.84</v>
      </c>
      <c r="J393" s="8">
        <v>0.27</v>
      </c>
      <c r="K393" s="8" t="s">
        <v>1826</v>
      </c>
      <c r="L393" s="11">
        <v>224.60640000000001</v>
      </c>
      <c r="M393" s="8" t="str">
        <f>VLOOKUP(C393,'[2]Customer Detail'!$A$2:$H$501,4,FALSE)</f>
        <v>Male</v>
      </c>
      <c r="N393" s="8">
        <f>VLOOKUP(C393,'[2]Customer Detail'!$A$2:$H$501,3,FALSE)</f>
        <v>30</v>
      </c>
      <c r="O393" s="8" t="str">
        <f>VLOOKUP(C393,'[2]Customer Detail'!$A$2:$H$501,5,FALSE)</f>
        <v>Port Denise</v>
      </c>
      <c r="P393" s="8" t="str">
        <f>VLOOKUP(C393,'[2]Customer Detail'!$A$1:$H$501,8,FALSE)</f>
        <v>Bronze</v>
      </c>
      <c r="Q393" s="8" t="str">
        <f>VLOOKUP(G393,[2]Store_Dim!$A$1:$E$21,4,FALSE)</f>
        <v>Johnsonville</v>
      </c>
      <c r="R393" s="8" t="str">
        <f>VLOOKUP(G393,[2]Store_Dim!$A$2:$E$21,3,FALSE)</f>
        <v>East</v>
      </c>
    </row>
    <row r="394" spans="1:18" x14ac:dyDescent="0.3">
      <c r="A394" s="7" t="s">
        <v>2218</v>
      </c>
      <c r="B394" s="48">
        <v>45789</v>
      </c>
      <c r="C394" s="8" t="s">
        <v>514</v>
      </c>
      <c r="D394" s="8" t="s">
        <v>1704</v>
      </c>
      <c r="E394" s="7" t="str">
        <f>VLOOKUP(D394,[2]Product_Dim!$A$2:$G$101,2,FALSE)</f>
        <v>Essential Oil Diffuser</v>
      </c>
      <c r="F394" s="9">
        <f>VLOOKUP(D394,[2]Product_Dim!$A$2:$G$101,6,FALSE)</f>
        <v>325.26</v>
      </c>
      <c r="G394" s="8" t="s">
        <v>1776</v>
      </c>
      <c r="H394" s="10">
        <v>3</v>
      </c>
      <c r="I394" s="11">
        <v>362.11</v>
      </c>
      <c r="J394" s="8">
        <v>0.23</v>
      </c>
      <c r="K394" s="8" t="s">
        <v>1829</v>
      </c>
      <c r="L394" s="11">
        <v>836.47409999999991</v>
      </c>
      <c r="M394" s="8" t="str">
        <f>VLOOKUP(C394,'[2]Customer Detail'!$A$2:$H$501,4,FALSE)</f>
        <v>Male</v>
      </c>
      <c r="N394" s="8">
        <f>VLOOKUP(C394,'[2]Customer Detail'!$A$2:$H$501,3,FALSE)</f>
        <v>31</v>
      </c>
      <c r="O394" s="8" t="str">
        <f>VLOOKUP(C394,'[2]Customer Detail'!$A$2:$H$501,5,FALSE)</f>
        <v>New Leahfurt</v>
      </c>
      <c r="P394" s="8" t="str">
        <f>VLOOKUP(C394,'[2]Customer Detail'!$A$1:$H$501,8,FALSE)</f>
        <v>Bronze</v>
      </c>
      <c r="Q394" s="8" t="str">
        <f>VLOOKUP(G394,[2]Store_Dim!$A$1:$E$21,4,FALSE)</f>
        <v>Port Josephberg</v>
      </c>
      <c r="R394" s="8" t="str">
        <f>VLOOKUP(G394,[2]Store_Dim!$A$2:$E$21,3,FALSE)</f>
        <v>East</v>
      </c>
    </row>
    <row r="395" spans="1:18" x14ac:dyDescent="0.3">
      <c r="A395" s="7" t="s">
        <v>2219</v>
      </c>
      <c r="B395" s="48">
        <v>45561</v>
      </c>
      <c r="C395" s="8" t="s">
        <v>1455</v>
      </c>
      <c r="D395" s="8" t="s">
        <v>1634</v>
      </c>
      <c r="E395" s="7" t="str">
        <f>VLOOKUP(D395,[2]Product_Dim!$A$2:$G$101,2,FALSE)</f>
        <v>USB External Hard Drive</v>
      </c>
      <c r="F395" s="9">
        <f>VLOOKUP(D395,[2]Product_Dim!$A$2:$G$101,6,FALSE)</f>
        <v>253.33</v>
      </c>
      <c r="G395" s="8" t="s">
        <v>1782</v>
      </c>
      <c r="H395" s="10">
        <v>3</v>
      </c>
      <c r="I395" s="11">
        <v>112.26</v>
      </c>
      <c r="J395" s="8">
        <v>0.11</v>
      </c>
      <c r="K395" s="8" t="s">
        <v>1824</v>
      </c>
      <c r="L395" s="11">
        <v>299.73420000000004</v>
      </c>
      <c r="M395" s="8" t="str">
        <f>VLOOKUP(C395,'[2]Customer Detail'!$A$2:$H$501,4,FALSE)</f>
        <v>Male</v>
      </c>
      <c r="N395" s="8">
        <f>VLOOKUP(C395,'[2]Customer Detail'!$A$2:$H$501,3,FALSE)</f>
        <v>42</v>
      </c>
      <c r="O395" s="8" t="str">
        <f>VLOOKUP(C395,'[2]Customer Detail'!$A$2:$H$501,5,FALSE)</f>
        <v>Tylermouth</v>
      </c>
      <c r="P395" s="8" t="str">
        <f>VLOOKUP(C395,'[2]Customer Detail'!$A$1:$H$501,8,FALSE)</f>
        <v>Silver</v>
      </c>
      <c r="Q395" s="8" t="str">
        <f>VLOOKUP(G395,[2]Store_Dim!$A$1:$E$21,4,FALSE)</f>
        <v>Thompsonborough</v>
      </c>
      <c r="R395" s="8" t="str">
        <f>VLOOKUP(G395,[2]Store_Dim!$A$2:$E$21,3,FALSE)</f>
        <v>West</v>
      </c>
    </row>
    <row r="396" spans="1:18" x14ac:dyDescent="0.3">
      <c r="A396" s="7" t="s">
        <v>2220</v>
      </c>
      <c r="B396" s="48">
        <v>45378</v>
      </c>
      <c r="C396" s="8" t="s">
        <v>663</v>
      </c>
      <c r="D396" s="8" t="s">
        <v>1736</v>
      </c>
      <c r="E396" s="7" t="str">
        <f>VLOOKUP(D396,[2]Product_Dim!$A$2:$G$101,2,FALSE)</f>
        <v>Vitamin E Body Lotion</v>
      </c>
      <c r="F396" s="9">
        <f>VLOOKUP(D396,[2]Product_Dim!$A$2:$G$101,6,FALSE)</f>
        <v>358.47</v>
      </c>
      <c r="G396" s="8" t="s">
        <v>1813</v>
      </c>
      <c r="H396" s="10">
        <v>2</v>
      </c>
      <c r="I396" s="11">
        <v>962.81</v>
      </c>
      <c r="J396" s="8">
        <v>0.06</v>
      </c>
      <c r="K396" s="8" t="s">
        <v>1829</v>
      </c>
      <c r="L396" s="11">
        <v>1810.0827999999999</v>
      </c>
      <c r="M396" s="8" t="str">
        <f>VLOOKUP(C396,'[2]Customer Detail'!$A$2:$H$501,4,FALSE)</f>
        <v>Male</v>
      </c>
      <c r="N396" s="8">
        <f>VLOOKUP(C396,'[2]Customer Detail'!$A$2:$H$501,3,FALSE)</f>
        <v>47</v>
      </c>
      <c r="O396" s="8" t="str">
        <f>VLOOKUP(C396,'[2]Customer Detail'!$A$2:$H$501,5,FALSE)</f>
        <v>Johnsonland</v>
      </c>
      <c r="P396" s="8" t="str">
        <f>VLOOKUP(C396,'[2]Customer Detail'!$A$1:$H$501,8,FALSE)</f>
        <v>Platinum</v>
      </c>
      <c r="Q396" s="8" t="str">
        <f>VLOOKUP(G396,[2]Store_Dim!$A$1:$E$21,4,FALSE)</f>
        <v>Vasquezborough</v>
      </c>
      <c r="R396" s="8" t="str">
        <f>VLOOKUP(G396,[2]Store_Dim!$A$2:$E$21,3,FALSE)</f>
        <v>East</v>
      </c>
    </row>
    <row r="397" spans="1:18" x14ac:dyDescent="0.3">
      <c r="A397" s="7" t="s">
        <v>2221</v>
      </c>
      <c r="B397" s="48">
        <v>45308</v>
      </c>
      <c r="C397" s="8" t="s">
        <v>693</v>
      </c>
      <c r="D397" s="8" t="s">
        <v>1590</v>
      </c>
      <c r="E397" s="7" t="str">
        <f>VLOOKUP(D397,[2]Product_Dim!$A$2:$G$101,2,FALSE)</f>
        <v>Multi-Purpose Storage Box</v>
      </c>
      <c r="F397" s="9">
        <f>VLOOKUP(D397,[2]Product_Dim!$A$2:$G$101,6,FALSE)</f>
        <v>123.46</v>
      </c>
      <c r="G397" s="8" t="s">
        <v>1752</v>
      </c>
      <c r="H397" s="10">
        <v>4</v>
      </c>
      <c r="I397" s="11">
        <v>276.23</v>
      </c>
      <c r="J397" s="8">
        <v>0.12</v>
      </c>
      <c r="K397" s="8" t="s">
        <v>1824</v>
      </c>
      <c r="L397" s="11">
        <v>972.32960000000003</v>
      </c>
      <c r="M397" s="8" t="str">
        <f>VLOOKUP(C397,'[2]Customer Detail'!$A$2:$H$501,4,FALSE)</f>
        <v>Female</v>
      </c>
      <c r="N397" s="8">
        <f>VLOOKUP(C397,'[2]Customer Detail'!$A$2:$H$501,3,FALSE)</f>
        <v>42</v>
      </c>
      <c r="O397" s="8" t="str">
        <f>VLOOKUP(C397,'[2]Customer Detail'!$A$2:$H$501,5,FALSE)</f>
        <v>West Markport</v>
      </c>
      <c r="P397" s="8" t="str">
        <f>VLOOKUP(C397,'[2]Customer Detail'!$A$1:$H$501,8,FALSE)</f>
        <v>Platinum</v>
      </c>
      <c r="Q397" s="8" t="str">
        <f>VLOOKUP(G397,[2]Store_Dim!$A$1:$E$21,4,FALSE)</f>
        <v>Washingtonfurt</v>
      </c>
      <c r="R397" s="8" t="str">
        <f>VLOOKUP(G397,[2]Store_Dim!$A$2:$E$21,3,FALSE)</f>
        <v>East</v>
      </c>
    </row>
    <row r="398" spans="1:18" x14ac:dyDescent="0.3">
      <c r="A398" s="7" t="s">
        <v>2222</v>
      </c>
      <c r="B398" s="48">
        <v>45407</v>
      </c>
      <c r="C398" s="8" t="s">
        <v>71</v>
      </c>
      <c r="D398" s="8" t="s">
        <v>1584</v>
      </c>
      <c r="E398" s="7" t="str">
        <f>VLOOKUP(D398,[2]Product_Dim!$A$2:$G$101,2,FALSE)</f>
        <v>Women's Denim Jeans</v>
      </c>
      <c r="F398" s="9">
        <f>VLOOKUP(D398,[2]Product_Dim!$A$2:$G$101,6,FALSE)</f>
        <v>254.04361702127662</v>
      </c>
      <c r="G398" s="8" t="s">
        <v>1799</v>
      </c>
      <c r="H398" s="10">
        <v>3</v>
      </c>
      <c r="I398" s="11">
        <v>991.37</v>
      </c>
      <c r="J398" s="8">
        <v>0.1</v>
      </c>
      <c r="K398" s="8" t="s">
        <v>1826</v>
      </c>
      <c r="L398" s="11">
        <v>2676.6990000000001</v>
      </c>
      <c r="M398" s="8" t="str">
        <f>VLOOKUP(C398,'[2]Customer Detail'!$A$2:$H$501,4,FALSE)</f>
        <v>Female</v>
      </c>
      <c r="N398" s="8">
        <f>VLOOKUP(C398,'[2]Customer Detail'!$A$2:$H$501,3,FALSE)</f>
        <v>49</v>
      </c>
      <c r="O398" s="8" t="str">
        <f>VLOOKUP(C398,'[2]Customer Detail'!$A$2:$H$501,5,FALSE)</f>
        <v>Lawsonhaven</v>
      </c>
      <c r="P398" s="8" t="str">
        <f>VLOOKUP(C398,'[2]Customer Detail'!$A$1:$H$501,8,FALSE)</f>
        <v>Platinum</v>
      </c>
      <c r="Q398" s="8" t="str">
        <f>VLOOKUP(G398,[2]Store_Dim!$A$1:$E$21,4,FALSE)</f>
        <v>Christopherland</v>
      </c>
      <c r="R398" s="8" t="str">
        <f>VLOOKUP(G398,[2]Store_Dim!$A$2:$E$21,3,FALSE)</f>
        <v>South</v>
      </c>
    </row>
    <row r="399" spans="1:18" x14ac:dyDescent="0.3">
      <c r="A399" s="7" t="s">
        <v>2223</v>
      </c>
      <c r="B399" s="48">
        <v>45929</v>
      </c>
      <c r="C399" s="8" t="s">
        <v>559</v>
      </c>
      <c r="D399" s="8" t="s">
        <v>1590</v>
      </c>
      <c r="E399" s="7" t="str">
        <f>VLOOKUP(D399,[2]Product_Dim!$A$2:$G$101,2,FALSE)</f>
        <v>Multi-Purpose Storage Box</v>
      </c>
      <c r="F399" s="9">
        <f>VLOOKUP(D399,[2]Product_Dim!$A$2:$G$101,6,FALSE)</f>
        <v>123.46</v>
      </c>
      <c r="G399" s="8" t="s">
        <v>1797</v>
      </c>
      <c r="H399" s="10">
        <v>3</v>
      </c>
      <c r="I399" s="11">
        <v>977.47</v>
      </c>
      <c r="J399" s="8">
        <v>0.05</v>
      </c>
      <c r="K399" s="8" t="s">
        <v>1824</v>
      </c>
      <c r="L399" s="11">
        <v>2785.7894999999999</v>
      </c>
      <c r="M399" s="8" t="str">
        <f>VLOOKUP(C399,'[2]Customer Detail'!$A$2:$H$501,4,FALSE)</f>
        <v>Female</v>
      </c>
      <c r="N399" s="8">
        <f>VLOOKUP(C399,'[2]Customer Detail'!$A$2:$H$501,3,FALSE)</f>
        <v>36</v>
      </c>
      <c r="O399" s="8" t="str">
        <f>VLOOKUP(C399,'[2]Customer Detail'!$A$2:$H$501,5,FALSE)</f>
        <v>Robertview</v>
      </c>
      <c r="P399" s="8" t="str">
        <f>VLOOKUP(C399,'[2]Customer Detail'!$A$1:$H$501,8,FALSE)</f>
        <v>Platinum</v>
      </c>
      <c r="Q399" s="8" t="str">
        <f>VLOOKUP(G399,[2]Store_Dim!$A$1:$E$21,4,FALSE)</f>
        <v>Johnsonville</v>
      </c>
      <c r="R399" s="8" t="str">
        <f>VLOOKUP(G399,[2]Store_Dim!$A$2:$E$21,3,FALSE)</f>
        <v>East</v>
      </c>
    </row>
    <row r="400" spans="1:18" x14ac:dyDescent="0.3">
      <c r="A400" s="7" t="s">
        <v>2224</v>
      </c>
      <c r="B400" s="48">
        <v>45844</v>
      </c>
      <c r="C400" s="8" t="s">
        <v>672</v>
      </c>
      <c r="D400" s="8" t="s">
        <v>1736</v>
      </c>
      <c r="E400" s="7" t="str">
        <f>VLOOKUP(D400,[2]Product_Dim!$A$2:$G$101,2,FALSE)</f>
        <v>Vitamin E Body Lotion</v>
      </c>
      <c r="F400" s="9">
        <f>VLOOKUP(D400,[2]Product_Dim!$A$2:$G$101,6,FALSE)</f>
        <v>358.47</v>
      </c>
      <c r="G400" s="8" t="s">
        <v>1794</v>
      </c>
      <c r="H400" s="10">
        <v>2</v>
      </c>
      <c r="I400" s="11">
        <v>308.7</v>
      </c>
      <c r="J400" s="8">
        <v>0.2</v>
      </c>
      <c r="K400" s="8" t="s">
        <v>1826</v>
      </c>
      <c r="L400" s="11">
        <v>493.91999999999996</v>
      </c>
      <c r="M400" s="8" t="str">
        <f>VLOOKUP(C400,'[2]Customer Detail'!$A$2:$H$501,4,FALSE)</f>
        <v>Female</v>
      </c>
      <c r="N400" s="8">
        <f>VLOOKUP(C400,'[2]Customer Detail'!$A$2:$H$501,3,FALSE)</f>
        <v>26</v>
      </c>
      <c r="O400" s="8" t="str">
        <f>VLOOKUP(C400,'[2]Customer Detail'!$A$2:$H$501,5,FALSE)</f>
        <v>Brownshire</v>
      </c>
      <c r="P400" s="8" t="str">
        <f>VLOOKUP(C400,'[2]Customer Detail'!$A$1:$H$501,8,FALSE)</f>
        <v>Silver</v>
      </c>
      <c r="Q400" s="8" t="str">
        <f>VLOOKUP(G400,[2]Store_Dim!$A$1:$E$21,4,FALSE)</f>
        <v>Sabrinatown</v>
      </c>
      <c r="R400" s="8" t="str">
        <f>VLOOKUP(G400,[2]Store_Dim!$A$2:$E$21,3,FALSE)</f>
        <v>North</v>
      </c>
    </row>
    <row r="401" spans="1:18" x14ac:dyDescent="0.3">
      <c r="A401" s="7" t="s">
        <v>2225</v>
      </c>
      <c r="B401" s="48">
        <v>45579</v>
      </c>
      <c r="C401" s="8" t="s">
        <v>147</v>
      </c>
      <c r="D401" s="8" t="s">
        <v>1557</v>
      </c>
      <c r="E401" s="7" t="str">
        <f>VLOOKUP(D401,[2]Product_Dim!$A$2:$G$101,2,FALSE)</f>
        <v>Herbal Face Moisturizer</v>
      </c>
      <c r="F401" s="9">
        <f>VLOOKUP(D401,[2]Product_Dim!$A$2:$G$101,6,FALSE)</f>
        <v>312.8</v>
      </c>
      <c r="G401" s="8" t="s">
        <v>1804</v>
      </c>
      <c r="H401" s="10">
        <v>2</v>
      </c>
      <c r="I401" s="11">
        <v>733.87</v>
      </c>
      <c r="J401" s="8">
        <v>0.1</v>
      </c>
      <c r="K401" s="8" t="s">
        <v>1826</v>
      </c>
      <c r="L401" s="11">
        <v>1320.9659999999999</v>
      </c>
      <c r="M401" s="8" t="str">
        <f>VLOOKUP(C401,'[2]Customer Detail'!$A$2:$H$501,4,FALSE)</f>
        <v>Female</v>
      </c>
      <c r="N401" s="8">
        <f>VLOOKUP(C401,'[2]Customer Detail'!$A$2:$H$501,3,FALSE)</f>
        <v>27</v>
      </c>
      <c r="O401" s="8" t="str">
        <f>VLOOKUP(C401,'[2]Customer Detail'!$A$2:$H$501,5,FALSE)</f>
        <v>Brendastad</v>
      </c>
      <c r="P401" s="8" t="str">
        <f>VLOOKUP(C401,'[2]Customer Detail'!$A$1:$H$501,8,FALSE)</f>
        <v>Platinum</v>
      </c>
      <c r="Q401" s="8" t="str">
        <f>VLOOKUP(G401,[2]Store_Dim!$A$1:$E$21,4,FALSE)</f>
        <v>New Jimmymouth</v>
      </c>
      <c r="R401" s="8" t="str">
        <f>VLOOKUP(G401,[2]Store_Dim!$A$2:$E$21,3,FALSE)</f>
        <v>West</v>
      </c>
    </row>
    <row r="402" spans="1:18" x14ac:dyDescent="0.3">
      <c r="A402" s="7" t="s">
        <v>2226</v>
      </c>
      <c r="B402" s="48">
        <v>45227</v>
      </c>
      <c r="C402" s="8" t="s">
        <v>341</v>
      </c>
      <c r="D402" s="8" t="s">
        <v>1586</v>
      </c>
      <c r="E402" s="7" t="str">
        <f>VLOOKUP(D402,[2]Product_Dim!$A$2:$G$101,2,FALSE)</f>
        <v>Knee Support Brace</v>
      </c>
      <c r="F402" s="9">
        <f>VLOOKUP(D402,[2]Product_Dim!$A$2:$G$101,6,FALSE)</f>
        <v>21.34</v>
      </c>
      <c r="G402" s="8" t="s">
        <v>1804</v>
      </c>
      <c r="H402" s="10">
        <v>2</v>
      </c>
      <c r="I402" s="11">
        <v>22.47</v>
      </c>
      <c r="J402" s="8">
        <v>0.22</v>
      </c>
      <c r="K402" s="8" t="s">
        <v>1826</v>
      </c>
      <c r="L402" s="11">
        <v>35.053199999999997</v>
      </c>
      <c r="M402" s="8" t="str">
        <f>VLOOKUP(C402,'[2]Customer Detail'!$A$2:$H$501,4,FALSE)</f>
        <v>Female</v>
      </c>
      <c r="N402" s="8">
        <f>VLOOKUP(C402,'[2]Customer Detail'!$A$2:$H$501,3,FALSE)</f>
        <v>62</v>
      </c>
      <c r="O402" s="8" t="str">
        <f>VLOOKUP(C402,'[2]Customer Detail'!$A$2:$H$501,5,FALSE)</f>
        <v>West Bobbyshire</v>
      </c>
      <c r="P402" s="8" t="str">
        <f>VLOOKUP(C402,'[2]Customer Detail'!$A$1:$H$501,8,FALSE)</f>
        <v>Platinum</v>
      </c>
      <c r="Q402" s="8" t="str">
        <f>VLOOKUP(G402,[2]Store_Dim!$A$1:$E$21,4,FALSE)</f>
        <v>New Jimmymouth</v>
      </c>
      <c r="R402" s="8" t="str">
        <f>VLOOKUP(G402,[2]Store_Dim!$A$2:$E$21,3,FALSE)</f>
        <v>West</v>
      </c>
    </row>
    <row r="403" spans="1:18" x14ac:dyDescent="0.3">
      <c r="A403" s="7" t="s">
        <v>2227</v>
      </c>
      <c r="B403" s="48">
        <v>45380</v>
      </c>
      <c r="C403" s="8" t="s">
        <v>1092</v>
      </c>
      <c r="D403" s="8" t="s">
        <v>1662</v>
      </c>
      <c r="E403" s="7" t="str">
        <f>VLOOKUP(D403,[2]Product_Dim!$A$2:$G$101,2,FALSE)</f>
        <v>Foam Roller</v>
      </c>
      <c r="F403" s="9">
        <f>VLOOKUP(D403,[2]Product_Dim!$A$2:$G$101,6,FALSE)</f>
        <v>30.62</v>
      </c>
      <c r="G403" s="8" t="s">
        <v>1797</v>
      </c>
      <c r="H403" s="10">
        <v>4</v>
      </c>
      <c r="I403" s="11">
        <v>651.36</v>
      </c>
      <c r="J403" s="8">
        <v>0.13</v>
      </c>
      <c r="K403" s="8" t="s">
        <v>1824</v>
      </c>
      <c r="L403" s="11">
        <v>2266.7328000000002</v>
      </c>
      <c r="M403" s="8" t="str">
        <f>VLOOKUP(C403,'[2]Customer Detail'!$A$2:$H$501,4,FALSE)</f>
        <v>Male</v>
      </c>
      <c r="N403" s="8">
        <f>VLOOKUP(C403,'[2]Customer Detail'!$A$2:$H$501,3,FALSE)</f>
        <v>55</v>
      </c>
      <c r="O403" s="8" t="str">
        <f>VLOOKUP(C403,'[2]Customer Detail'!$A$2:$H$501,5,FALSE)</f>
        <v>Shannonview</v>
      </c>
      <c r="P403" s="8" t="str">
        <f>VLOOKUP(C403,'[2]Customer Detail'!$A$1:$H$501,8,FALSE)</f>
        <v>Silver</v>
      </c>
      <c r="Q403" s="8" t="str">
        <f>VLOOKUP(G403,[2]Store_Dim!$A$1:$E$21,4,FALSE)</f>
        <v>Johnsonville</v>
      </c>
      <c r="R403" s="8" t="str">
        <f>VLOOKUP(G403,[2]Store_Dim!$A$2:$E$21,3,FALSE)</f>
        <v>East</v>
      </c>
    </row>
    <row r="404" spans="1:18" x14ac:dyDescent="0.3">
      <c r="A404" s="7" t="s">
        <v>2228</v>
      </c>
      <c r="B404" s="48">
        <v>45817</v>
      </c>
      <c r="C404" s="8" t="s">
        <v>937</v>
      </c>
      <c r="D404" s="8" t="s">
        <v>1576</v>
      </c>
      <c r="E404" s="7" t="str">
        <f>VLOOKUP(D404,[2]Product_Dim!$A$2:$G$101,2,FALSE)</f>
        <v>Decorative Wall Mirror</v>
      </c>
      <c r="F404" s="9">
        <f>VLOOKUP(D404,[2]Product_Dim!$A$2:$G$101,6,FALSE)</f>
        <v>48.01</v>
      </c>
      <c r="G404" s="8" t="s">
        <v>1789</v>
      </c>
      <c r="H404" s="10">
        <v>1</v>
      </c>
      <c r="I404" s="11">
        <v>753.39</v>
      </c>
      <c r="J404" s="8">
        <v>0.04</v>
      </c>
      <c r="K404" s="8" t="s">
        <v>1829</v>
      </c>
      <c r="L404" s="11">
        <v>723.25440000000003</v>
      </c>
      <c r="M404" s="8" t="str">
        <f>VLOOKUP(C404,'[2]Customer Detail'!$A$2:$H$501,4,FALSE)</f>
        <v>Female</v>
      </c>
      <c r="N404" s="8">
        <f>VLOOKUP(C404,'[2]Customer Detail'!$A$2:$H$501,3,FALSE)</f>
        <v>28</v>
      </c>
      <c r="O404" s="8" t="str">
        <f>VLOOKUP(C404,'[2]Customer Detail'!$A$2:$H$501,5,FALSE)</f>
        <v>South David</v>
      </c>
      <c r="P404" s="8" t="str">
        <f>VLOOKUP(C404,'[2]Customer Detail'!$A$1:$H$501,8,FALSE)</f>
        <v>Bronze</v>
      </c>
      <c r="Q404" s="8" t="str">
        <f>VLOOKUP(G404,[2]Store_Dim!$A$1:$E$21,4,FALSE)</f>
        <v>East Davidville</v>
      </c>
      <c r="R404" s="8" t="str">
        <f>VLOOKUP(G404,[2]Store_Dim!$A$2:$E$21,3,FALSE)</f>
        <v>East</v>
      </c>
    </row>
    <row r="405" spans="1:18" x14ac:dyDescent="0.3">
      <c r="A405" s="7" t="s">
        <v>2229</v>
      </c>
      <c r="B405" s="48">
        <v>45576</v>
      </c>
      <c r="C405" s="8" t="s">
        <v>657</v>
      </c>
      <c r="D405" s="8" t="s">
        <v>1690</v>
      </c>
      <c r="E405" s="7" t="str">
        <f>VLOOKUP(D405,[2]Product_Dim!$A$2:$G$101,2,FALSE)</f>
        <v>Hair Repair Oil Treatment</v>
      </c>
      <c r="F405" s="9">
        <f>VLOOKUP(D405,[2]Product_Dim!$A$2:$G$101,6,FALSE)</f>
        <v>214.32</v>
      </c>
      <c r="G405" s="8" t="s">
        <v>1794</v>
      </c>
      <c r="H405" s="10">
        <v>4</v>
      </c>
      <c r="I405" s="11">
        <v>849.17</v>
      </c>
      <c r="J405" s="8">
        <v>0.12</v>
      </c>
      <c r="K405" s="8" t="s">
        <v>1829</v>
      </c>
      <c r="L405" s="11">
        <v>2989.0783999999999</v>
      </c>
      <c r="M405" s="8" t="str">
        <f>VLOOKUP(C405,'[2]Customer Detail'!$A$2:$H$501,4,FALSE)</f>
        <v>Female</v>
      </c>
      <c r="N405" s="8">
        <f>VLOOKUP(C405,'[2]Customer Detail'!$A$2:$H$501,3,FALSE)</f>
        <v>25</v>
      </c>
      <c r="O405" s="8" t="str">
        <f>VLOOKUP(C405,'[2]Customer Detail'!$A$2:$H$501,5,FALSE)</f>
        <v>New Logan</v>
      </c>
      <c r="P405" s="8" t="str">
        <f>VLOOKUP(C405,'[2]Customer Detail'!$A$1:$H$501,8,FALSE)</f>
        <v>Bronze</v>
      </c>
      <c r="Q405" s="8" t="str">
        <f>VLOOKUP(G405,[2]Store_Dim!$A$1:$E$21,4,FALSE)</f>
        <v>Sabrinatown</v>
      </c>
      <c r="R405" s="8" t="str">
        <f>VLOOKUP(G405,[2]Store_Dim!$A$2:$E$21,3,FALSE)</f>
        <v>North</v>
      </c>
    </row>
    <row r="406" spans="1:18" x14ac:dyDescent="0.3">
      <c r="A406" s="7" t="s">
        <v>2230</v>
      </c>
      <c r="B406" s="48">
        <v>45495</v>
      </c>
      <c r="C406" s="8" t="s">
        <v>1184</v>
      </c>
      <c r="D406" s="8" t="s">
        <v>1588</v>
      </c>
      <c r="E406" s="7" t="str">
        <f>VLOOKUP(D406,[2]Product_Dim!$A$2:$G$101,2,FALSE)</f>
        <v>Outdoor Sports Water Bottle</v>
      </c>
      <c r="F406" s="9">
        <f>VLOOKUP(D406,[2]Product_Dim!$A$2:$G$101,6,FALSE)</f>
        <v>131.51</v>
      </c>
      <c r="G406" s="8" t="s">
        <v>1752</v>
      </c>
      <c r="H406" s="10">
        <v>4</v>
      </c>
      <c r="I406" s="11">
        <v>585.45000000000005</v>
      </c>
      <c r="J406" s="8">
        <v>0.25</v>
      </c>
      <c r="K406" s="8" t="s">
        <v>1829</v>
      </c>
      <c r="L406" s="11">
        <v>1756.3500000000001</v>
      </c>
      <c r="M406" s="8" t="str">
        <f>VLOOKUP(C406,'[2]Customer Detail'!$A$2:$H$501,4,FALSE)</f>
        <v>Female</v>
      </c>
      <c r="N406" s="8">
        <f>VLOOKUP(C406,'[2]Customer Detail'!$A$2:$H$501,3,FALSE)</f>
        <v>34</v>
      </c>
      <c r="O406" s="8" t="str">
        <f>VLOOKUP(C406,'[2]Customer Detail'!$A$2:$H$501,5,FALSE)</f>
        <v>West Jeffreyburgh</v>
      </c>
      <c r="P406" s="8" t="str">
        <f>VLOOKUP(C406,'[2]Customer Detail'!$A$1:$H$501,8,FALSE)</f>
        <v>Gold</v>
      </c>
      <c r="Q406" s="8" t="str">
        <f>VLOOKUP(G406,[2]Store_Dim!$A$1:$E$21,4,FALSE)</f>
        <v>Washingtonfurt</v>
      </c>
      <c r="R406" s="8" t="str">
        <f>VLOOKUP(G406,[2]Store_Dim!$A$2:$E$21,3,FALSE)</f>
        <v>East</v>
      </c>
    </row>
    <row r="407" spans="1:18" x14ac:dyDescent="0.3">
      <c r="A407" s="7" t="s">
        <v>2231</v>
      </c>
      <c r="B407" s="48">
        <v>45628</v>
      </c>
      <c r="C407" s="8" t="s">
        <v>1466</v>
      </c>
      <c r="D407" s="8" t="s">
        <v>1698</v>
      </c>
      <c r="E407" s="7" t="str">
        <f>VLOOKUP(D407,[2]Product_Dim!$A$2:$G$101,2,FALSE)</f>
        <v>Women's Ankle Boots</v>
      </c>
      <c r="F407" s="9">
        <f>VLOOKUP(D407,[2]Product_Dim!$A$2:$G$101,6,FALSE)</f>
        <v>158.13999999999999</v>
      </c>
      <c r="G407" s="8" t="s">
        <v>1804</v>
      </c>
      <c r="H407" s="10">
        <v>1</v>
      </c>
      <c r="I407" s="11">
        <v>745.15</v>
      </c>
      <c r="J407" s="8">
        <v>0.25</v>
      </c>
      <c r="K407" s="8" t="s">
        <v>1829</v>
      </c>
      <c r="L407" s="11">
        <v>558.86249999999995</v>
      </c>
      <c r="M407" s="8" t="str">
        <f>VLOOKUP(C407,'[2]Customer Detail'!$A$2:$H$501,4,FALSE)</f>
        <v>Female</v>
      </c>
      <c r="N407" s="8">
        <f>VLOOKUP(C407,'[2]Customer Detail'!$A$2:$H$501,3,FALSE)</f>
        <v>33</v>
      </c>
      <c r="O407" s="8" t="str">
        <f>VLOOKUP(C407,'[2]Customer Detail'!$A$2:$H$501,5,FALSE)</f>
        <v>Anthonymouth</v>
      </c>
      <c r="P407" s="8" t="str">
        <f>VLOOKUP(C407,'[2]Customer Detail'!$A$1:$H$501,8,FALSE)</f>
        <v>Gold</v>
      </c>
      <c r="Q407" s="8" t="str">
        <f>VLOOKUP(G407,[2]Store_Dim!$A$1:$E$21,4,FALSE)</f>
        <v>New Jimmymouth</v>
      </c>
      <c r="R407" s="8" t="str">
        <f>VLOOKUP(G407,[2]Store_Dim!$A$2:$E$21,3,FALSE)</f>
        <v>West</v>
      </c>
    </row>
    <row r="408" spans="1:18" x14ac:dyDescent="0.3">
      <c r="A408" s="7" t="s">
        <v>2232</v>
      </c>
      <c r="B408" s="48">
        <v>45244</v>
      </c>
      <c r="C408" s="8" t="s">
        <v>191</v>
      </c>
      <c r="D408" s="8" t="s">
        <v>1746</v>
      </c>
      <c r="E408" s="7" t="str">
        <f>VLOOKUP(D408,[2]Product_Dim!$A$2:$G$101,2,FALSE)</f>
        <v>Stainless Steel Cookware Set</v>
      </c>
      <c r="F408" s="9">
        <f>VLOOKUP(D408,[2]Product_Dim!$A$2:$G$101,6,FALSE)</f>
        <v>201.41</v>
      </c>
      <c r="G408" s="8" t="s">
        <v>1761</v>
      </c>
      <c r="H408" s="10">
        <v>1</v>
      </c>
      <c r="I408" s="11">
        <v>848.69</v>
      </c>
      <c r="J408" s="8">
        <v>0.04</v>
      </c>
      <c r="K408" s="8" t="s">
        <v>1829</v>
      </c>
      <c r="L408" s="11">
        <v>814.74240000000009</v>
      </c>
      <c r="M408" s="8" t="str">
        <f>VLOOKUP(C408,'[2]Customer Detail'!$A$2:$H$501,4,FALSE)</f>
        <v>Female</v>
      </c>
      <c r="N408" s="8">
        <f>VLOOKUP(C408,'[2]Customer Detail'!$A$2:$H$501,3,FALSE)</f>
        <v>61</v>
      </c>
      <c r="O408" s="8" t="str">
        <f>VLOOKUP(C408,'[2]Customer Detail'!$A$2:$H$501,5,FALSE)</f>
        <v>Gregoryview</v>
      </c>
      <c r="P408" s="8" t="str">
        <f>VLOOKUP(C408,'[2]Customer Detail'!$A$1:$H$501,8,FALSE)</f>
        <v>Gold</v>
      </c>
      <c r="Q408" s="8" t="str">
        <f>VLOOKUP(G408,[2]Store_Dim!$A$1:$E$21,4,FALSE)</f>
        <v>North Nancyview</v>
      </c>
      <c r="R408" s="8" t="str">
        <f>VLOOKUP(G408,[2]Store_Dim!$A$2:$E$21,3,FALSE)</f>
        <v>South</v>
      </c>
    </row>
    <row r="409" spans="1:18" x14ac:dyDescent="0.3">
      <c r="A409" s="7" t="s">
        <v>2233</v>
      </c>
      <c r="B409" s="48">
        <v>45336</v>
      </c>
      <c r="C409" s="8" t="s">
        <v>1283</v>
      </c>
      <c r="D409" s="8" t="s">
        <v>1688</v>
      </c>
      <c r="E409" s="7" t="str">
        <f>VLOOKUP(D409,[2]Product_Dim!$A$2:$G$101,2,FALSE)</f>
        <v>Kitchen Storage Rack</v>
      </c>
      <c r="F409" s="9">
        <f>VLOOKUP(D409,[2]Product_Dim!$A$2:$G$101,6,FALSE)</f>
        <v>138.05000000000001</v>
      </c>
      <c r="G409" s="8" t="s">
        <v>1799</v>
      </c>
      <c r="H409" s="10">
        <v>2</v>
      </c>
      <c r="I409" s="11">
        <v>247.67</v>
      </c>
      <c r="J409" s="8">
        <v>0.1</v>
      </c>
      <c r="K409" s="8" t="s">
        <v>1826</v>
      </c>
      <c r="L409" s="11">
        <v>445.80599999999998</v>
      </c>
      <c r="M409" s="8" t="str">
        <f>VLOOKUP(C409,'[2]Customer Detail'!$A$2:$H$501,4,FALSE)</f>
        <v>Female</v>
      </c>
      <c r="N409" s="8">
        <f>VLOOKUP(C409,'[2]Customer Detail'!$A$2:$H$501,3,FALSE)</f>
        <v>59</v>
      </c>
      <c r="O409" s="8" t="str">
        <f>VLOOKUP(C409,'[2]Customer Detail'!$A$2:$H$501,5,FALSE)</f>
        <v>Andrewsfurt</v>
      </c>
      <c r="P409" s="8" t="str">
        <f>VLOOKUP(C409,'[2]Customer Detail'!$A$1:$H$501,8,FALSE)</f>
        <v>Bronze</v>
      </c>
      <c r="Q409" s="8" t="str">
        <f>VLOOKUP(G409,[2]Store_Dim!$A$1:$E$21,4,FALSE)</f>
        <v>Christopherland</v>
      </c>
      <c r="R409" s="8" t="str">
        <f>VLOOKUP(G409,[2]Store_Dim!$A$2:$E$21,3,FALSE)</f>
        <v>South</v>
      </c>
    </row>
    <row r="410" spans="1:18" x14ac:dyDescent="0.3">
      <c r="A410" s="7" t="s">
        <v>2234</v>
      </c>
      <c r="B410" s="48">
        <v>45465</v>
      </c>
      <c r="C410" s="8" t="s">
        <v>153</v>
      </c>
      <c r="D410" s="8" t="s">
        <v>1696</v>
      </c>
      <c r="E410" s="7" t="str">
        <f>VLOOKUP(D410,[2]Product_Dim!$A$2:$G$101,2,FALSE)</f>
        <v>Bluetooth Car Audio System</v>
      </c>
      <c r="F410" s="9">
        <f>VLOOKUP(D410,[2]Product_Dim!$A$2:$G$101,6,FALSE)</f>
        <v>403.71</v>
      </c>
      <c r="G410" s="8" t="s">
        <v>1766</v>
      </c>
      <c r="H410" s="10">
        <v>3</v>
      </c>
      <c r="I410" s="11">
        <v>220.51</v>
      </c>
      <c r="J410" s="8">
        <v>0.02</v>
      </c>
      <c r="K410" s="8" t="s">
        <v>1826</v>
      </c>
      <c r="L410" s="11">
        <v>648.29939999999999</v>
      </c>
      <c r="M410" s="8" t="str">
        <f>VLOOKUP(C410,'[2]Customer Detail'!$A$2:$H$501,4,FALSE)</f>
        <v>Female</v>
      </c>
      <c r="N410" s="8">
        <f>VLOOKUP(C410,'[2]Customer Detail'!$A$2:$H$501,3,FALSE)</f>
        <v>55</v>
      </c>
      <c r="O410" s="8" t="str">
        <f>VLOOKUP(C410,'[2]Customer Detail'!$A$2:$H$501,5,FALSE)</f>
        <v>Darleneton</v>
      </c>
      <c r="P410" s="8" t="str">
        <f>VLOOKUP(C410,'[2]Customer Detail'!$A$1:$H$501,8,FALSE)</f>
        <v>Gold</v>
      </c>
      <c r="Q410" s="8" t="str">
        <f>VLOOKUP(G410,[2]Store_Dim!$A$1:$E$21,4,FALSE)</f>
        <v>Hoodberg</v>
      </c>
      <c r="R410" s="8" t="str">
        <f>VLOOKUP(G410,[2]Store_Dim!$A$2:$E$21,3,FALSE)</f>
        <v>North</v>
      </c>
    </row>
    <row r="411" spans="1:18" x14ac:dyDescent="0.3">
      <c r="A411" s="7" t="s">
        <v>2235</v>
      </c>
      <c r="B411" s="48">
        <v>45837</v>
      </c>
      <c r="C411" s="8" t="s">
        <v>1029</v>
      </c>
      <c r="D411" s="8" t="s">
        <v>1578</v>
      </c>
      <c r="E411" s="7" t="str">
        <f>VLOOKUP(D411,[2]Product_Dim!$A$2:$G$101,2,FALSE)</f>
        <v>4K Home Projector</v>
      </c>
      <c r="F411" s="9">
        <f>VLOOKUP(D411,[2]Product_Dim!$A$2:$G$101,6,FALSE)</f>
        <v>465.34</v>
      </c>
      <c r="G411" s="8" t="s">
        <v>1804</v>
      </c>
      <c r="H411" s="10">
        <v>4</v>
      </c>
      <c r="I411" s="11">
        <v>370.63</v>
      </c>
      <c r="J411" s="8">
        <v>0.08</v>
      </c>
      <c r="K411" s="8" t="s">
        <v>1824</v>
      </c>
      <c r="L411" s="11">
        <v>1363.9184</v>
      </c>
      <c r="M411" s="8" t="str">
        <f>VLOOKUP(C411,'[2]Customer Detail'!$A$2:$H$501,4,FALSE)</f>
        <v>Female</v>
      </c>
      <c r="N411" s="8">
        <f>VLOOKUP(C411,'[2]Customer Detail'!$A$2:$H$501,3,FALSE)</f>
        <v>62</v>
      </c>
      <c r="O411" s="8" t="str">
        <f>VLOOKUP(C411,'[2]Customer Detail'!$A$2:$H$501,5,FALSE)</f>
        <v>Kellybury</v>
      </c>
      <c r="P411" s="8" t="str">
        <f>VLOOKUP(C411,'[2]Customer Detail'!$A$1:$H$501,8,FALSE)</f>
        <v>Bronze</v>
      </c>
      <c r="Q411" s="8" t="str">
        <f>VLOOKUP(G411,[2]Store_Dim!$A$1:$E$21,4,FALSE)</f>
        <v>New Jimmymouth</v>
      </c>
      <c r="R411" s="8" t="str">
        <f>VLOOKUP(G411,[2]Store_Dim!$A$2:$E$21,3,FALSE)</f>
        <v>West</v>
      </c>
    </row>
    <row r="412" spans="1:18" x14ac:dyDescent="0.3">
      <c r="A412" s="7" t="s">
        <v>2236</v>
      </c>
      <c r="B412" s="48">
        <v>45706</v>
      </c>
      <c r="C412" s="8" t="s">
        <v>1220</v>
      </c>
      <c r="D412" s="8" t="s">
        <v>1606</v>
      </c>
      <c r="E412" s="7" t="str">
        <f>VLOOKUP(D412,[2]Product_Dim!$A$2:$G$101,2,FALSE)</f>
        <v>Fabric Sofa Throw Blanket</v>
      </c>
      <c r="F412" s="9">
        <f>VLOOKUP(D412,[2]Product_Dim!$A$2:$G$101,6,FALSE)</f>
        <v>218.48</v>
      </c>
      <c r="G412" s="8" t="s">
        <v>1813</v>
      </c>
      <c r="H412" s="10">
        <v>4</v>
      </c>
      <c r="I412" s="11">
        <v>349.84</v>
      </c>
      <c r="J412" s="8">
        <v>0.11</v>
      </c>
      <c r="K412" s="8" t="s">
        <v>1824</v>
      </c>
      <c r="L412" s="11">
        <v>1245.4304</v>
      </c>
      <c r="M412" s="8" t="str">
        <f>VLOOKUP(C412,'[2]Customer Detail'!$A$2:$H$501,4,FALSE)</f>
        <v>Female</v>
      </c>
      <c r="N412" s="8">
        <f>VLOOKUP(C412,'[2]Customer Detail'!$A$2:$H$501,3,FALSE)</f>
        <v>40</v>
      </c>
      <c r="O412" s="8" t="str">
        <f>VLOOKUP(C412,'[2]Customer Detail'!$A$2:$H$501,5,FALSE)</f>
        <v>Dawnstad</v>
      </c>
      <c r="P412" s="8" t="str">
        <f>VLOOKUP(C412,'[2]Customer Detail'!$A$1:$H$501,8,FALSE)</f>
        <v>Bronze</v>
      </c>
      <c r="Q412" s="8" t="str">
        <f>VLOOKUP(G412,[2]Store_Dim!$A$1:$E$21,4,FALSE)</f>
        <v>Vasquezborough</v>
      </c>
      <c r="R412" s="8" t="str">
        <f>VLOOKUP(G412,[2]Store_Dim!$A$2:$E$21,3,FALSE)</f>
        <v>East</v>
      </c>
    </row>
    <row r="413" spans="1:18" x14ac:dyDescent="0.3">
      <c r="A413" s="7" t="s">
        <v>2237</v>
      </c>
      <c r="B413" s="48">
        <v>45823</v>
      </c>
      <c r="C413" s="8" t="s">
        <v>168</v>
      </c>
      <c r="D413" s="8" t="s">
        <v>1626</v>
      </c>
      <c r="E413" s="7" t="str">
        <f>VLOOKUP(D413,[2]Product_Dim!$A$2:$G$101,2,FALSE)</f>
        <v>Portable Power Bank</v>
      </c>
      <c r="F413" s="9">
        <f>VLOOKUP(D413,[2]Product_Dim!$A$2:$G$101,6,FALSE)</f>
        <v>326.06</v>
      </c>
      <c r="G413" s="8" t="s">
        <v>1794</v>
      </c>
      <c r="H413" s="10">
        <v>1</v>
      </c>
      <c r="I413" s="11">
        <v>770.87</v>
      </c>
      <c r="J413" s="8">
        <v>0.1</v>
      </c>
      <c r="K413" s="8" t="s">
        <v>1829</v>
      </c>
      <c r="L413" s="11">
        <v>693.78300000000002</v>
      </c>
      <c r="M413" s="8" t="str">
        <f>VLOOKUP(C413,'[2]Customer Detail'!$A$2:$H$501,4,FALSE)</f>
        <v>Male</v>
      </c>
      <c r="N413" s="8">
        <f>VLOOKUP(C413,'[2]Customer Detail'!$A$2:$H$501,3,FALSE)</f>
        <v>45</v>
      </c>
      <c r="O413" s="8" t="str">
        <f>VLOOKUP(C413,'[2]Customer Detail'!$A$2:$H$501,5,FALSE)</f>
        <v>South Michaelfort</v>
      </c>
      <c r="P413" s="8" t="str">
        <f>VLOOKUP(C413,'[2]Customer Detail'!$A$1:$H$501,8,FALSE)</f>
        <v>Gold</v>
      </c>
      <c r="Q413" s="8" t="str">
        <f>VLOOKUP(G413,[2]Store_Dim!$A$1:$E$21,4,FALSE)</f>
        <v>Sabrinatown</v>
      </c>
      <c r="R413" s="8" t="str">
        <f>VLOOKUP(G413,[2]Store_Dim!$A$2:$E$21,3,FALSE)</f>
        <v>North</v>
      </c>
    </row>
    <row r="414" spans="1:18" x14ac:dyDescent="0.3">
      <c r="A414" s="7" t="s">
        <v>2238</v>
      </c>
      <c r="B414" s="48">
        <v>45518</v>
      </c>
      <c r="C414" s="8" t="s">
        <v>1475</v>
      </c>
      <c r="D414" s="8" t="s">
        <v>1746</v>
      </c>
      <c r="E414" s="7" t="str">
        <f>VLOOKUP(D414,[2]Product_Dim!$A$2:$G$101,2,FALSE)</f>
        <v>Stainless Steel Cookware Set</v>
      </c>
      <c r="F414" s="9">
        <f>VLOOKUP(D414,[2]Product_Dim!$A$2:$G$101,6,FALSE)</f>
        <v>201.41</v>
      </c>
      <c r="G414" s="8" t="s">
        <v>1807</v>
      </c>
      <c r="H414" s="10">
        <v>3</v>
      </c>
      <c r="I414" s="11">
        <v>507.33</v>
      </c>
      <c r="J414" s="8">
        <v>0.06</v>
      </c>
      <c r="K414" s="8" t="s">
        <v>1826</v>
      </c>
      <c r="L414" s="11">
        <v>1430.6705999999999</v>
      </c>
      <c r="M414" s="8" t="str">
        <f>VLOOKUP(C414,'[2]Customer Detail'!$A$2:$H$501,4,FALSE)</f>
        <v>Male</v>
      </c>
      <c r="N414" s="8">
        <f>VLOOKUP(C414,'[2]Customer Detail'!$A$2:$H$501,3,FALSE)</f>
        <v>40</v>
      </c>
      <c r="O414" s="8" t="str">
        <f>VLOOKUP(C414,'[2]Customer Detail'!$A$2:$H$501,5,FALSE)</f>
        <v>New Jamesview</v>
      </c>
      <c r="P414" s="8" t="str">
        <f>VLOOKUP(C414,'[2]Customer Detail'!$A$1:$H$501,8,FALSE)</f>
        <v>Bronze</v>
      </c>
      <c r="Q414" s="8" t="str">
        <f>VLOOKUP(G414,[2]Store_Dim!$A$1:$E$21,4,FALSE)</f>
        <v>Bensonhaven</v>
      </c>
      <c r="R414" s="8" t="str">
        <f>VLOOKUP(G414,[2]Store_Dim!$A$2:$E$21,3,FALSE)</f>
        <v>North</v>
      </c>
    </row>
    <row r="415" spans="1:18" x14ac:dyDescent="0.3">
      <c r="A415" s="7" t="s">
        <v>2239</v>
      </c>
      <c r="B415" s="48">
        <v>45863</v>
      </c>
      <c r="C415" s="8" t="s">
        <v>610</v>
      </c>
      <c r="D415" s="8" t="s">
        <v>1680</v>
      </c>
      <c r="E415" s="7" t="str">
        <f>VLOOKUP(D415,[2]Product_Dim!$A$2:$G$101,2,FALSE)</f>
        <v>Women's Hair Dryer Brush</v>
      </c>
      <c r="F415" s="9">
        <f>VLOOKUP(D415,[2]Product_Dim!$A$2:$G$101,6,FALSE)</f>
        <v>340.39</v>
      </c>
      <c r="G415" s="8" t="s">
        <v>1786</v>
      </c>
      <c r="H415" s="10">
        <v>1</v>
      </c>
      <c r="I415" s="11">
        <v>87.78</v>
      </c>
      <c r="J415" s="8">
        <v>0.06</v>
      </c>
      <c r="K415" s="8" t="s">
        <v>1824</v>
      </c>
      <c r="L415" s="11">
        <v>82.513199999999998</v>
      </c>
      <c r="M415" s="8" t="str">
        <f>VLOOKUP(C415,'[2]Customer Detail'!$A$2:$H$501,4,FALSE)</f>
        <v>Female</v>
      </c>
      <c r="N415" s="8">
        <f>VLOOKUP(C415,'[2]Customer Detail'!$A$2:$H$501,3,FALSE)</f>
        <v>54</v>
      </c>
      <c r="O415" s="8" t="str">
        <f>VLOOKUP(C415,'[2]Customer Detail'!$A$2:$H$501,5,FALSE)</f>
        <v>North Kellyberg</v>
      </c>
      <c r="P415" s="8" t="str">
        <f>VLOOKUP(C415,'[2]Customer Detail'!$A$1:$H$501,8,FALSE)</f>
        <v>Platinum</v>
      </c>
      <c r="Q415" s="8" t="str">
        <f>VLOOKUP(G415,[2]Store_Dim!$A$1:$E$21,4,FALSE)</f>
        <v>East Johnstad</v>
      </c>
      <c r="R415" s="8" t="str">
        <f>VLOOKUP(G415,[2]Store_Dim!$A$2:$E$21,3,FALSE)</f>
        <v>South</v>
      </c>
    </row>
    <row r="416" spans="1:18" x14ac:dyDescent="0.3">
      <c r="A416" s="7" t="s">
        <v>2240</v>
      </c>
      <c r="B416" s="48">
        <v>45666</v>
      </c>
      <c r="C416" s="8" t="s">
        <v>36</v>
      </c>
      <c r="D416" s="8" t="s">
        <v>1734</v>
      </c>
      <c r="E416" s="7" t="str">
        <f>VLOOKUP(D416,[2]Product_Dim!$A$2:$G$101,2,FALSE)</f>
        <v>USB-C Laptop Charger</v>
      </c>
      <c r="F416" s="9">
        <f>VLOOKUP(D416,[2]Product_Dim!$A$2:$G$101,6,FALSE)</f>
        <v>377.52</v>
      </c>
      <c r="G416" s="8" t="s">
        <v>1769</v>
      </c>
      <c r="H416" s="10">
        <v>2</v>
      </c>
      <c r="I416" s="11">
        <v>772.24</v>
      </c>
      <c r="J416" s="8">
        <v>0.22</v>
      </c>
      <c r="K416" s="8" t="s">
        <v>1824</v>
      </c>
      <c r="L416" s="11">
        <v>1204.6944000000001</v>
      </c>
      <c r="M416" s="8" t="str">
        <f>VLOOKUP(C416,'[2]Customer Detail'!$A$2:$H$501,4,FALSE)</f>
        <v>Female</v>
      </c>
      <c r="N416" s="8">
        <f>VLOOKUP(C416,'[2]Customer Detail'!$A$2:$H$501,3,FALSE)</f>
        <v>29</v>
      </c>
      <c r="O416" s="8" t="str">
        <f>VLOOKUP(C416,'[2]Customer Detail'!$A$2:$H$501,5,FALSE)</f>
        <v>Deborahborough</v>
      </c>
      <c r="P416" s="8" t="str">
        <f>VLOOKUP(C416,'[2]Customer Detail'!$A$1:$H$501,8,FALSE)</f>
        <v>Platinum</v>
      </c>
      <c r="Q416" s="8" t="str">
        <f>VLOOKUP(G416,[2]Store_Dim!$A$1:$E$21,4,FALSE)</f>
        <v>Port Sharon</v>
      </c>
      <c r="R416" s="8" t="str">
        <f>VLOOKUP(G416,[2]Store_Dim!$A$2:$E$21,3,FALSE)</f>
        <v>South</v>
      </c>
    </row>
    <row r="417" spans="1:18" x14ac:dyDescent="0.3">
      <c r="A417" s="7" t="s">
        <v>2241</v>
      </c>
      <c r="B417" s="48">
        <v>45813</v>
      </c>
      <c r="C417" s="8" t="s">
        <v>181</v>
      </c>
      <c r="D417" s="8" t="s">
        <v>1688</v>
      </c>
      <c r="E417" s="7" t="str">
        <f>VLOOKUP(D417,[2]Product_Dim!$A$2:$G$101,2,FALSE)</f>
        <v>Kitchen Storage Rack</v>
      </c>
      <c r="F417" s="9">
        <f>VLOOKUP(D417,[2]Product_Dim!$A$2:$G$101,6,FALSE)</f>
        <v>138.05000000000001</v>
      </c>
      <c r="G417" s="8" t="s">
        <v>1799</v>
      </c>
      <c r="H417" s="10">
        <v>1</v>
      </c>
      <c r="I417" s="11">
        <v>108.27</v>
      </c>
      <c r="J417" s="8">
        <v>0.1</v>
      </c>
      <c r="K417" s="8" t="s">
        <v>1829</v>
      </c>
      <c r="L417" s="11">
        <v>97.442999999999998</v>
      </c>
      <c r="M417" s="8" t="str">
        <f>VLOOKUP(C417,'[2]Customer Detail'!$A$2:$H$501,4,FALSE)</f>
        <v>Female</v>
      </c>
      <c r="N417" s="8">
        <f>VLOOKUP(C417,'[2]Customer Detail'!$A$2:$H$501,3,FALSE)</f>
        <v>54</v>
      </c>
      <c r="O417" s="8" t="str">
        <f>VLOOKUP(C417,'[2]Customer Detail'!$A$2:$H$501,5,FALSE)</f>
        <v>Lake Roberthaven</v>
      </c>
      <c r="P417" s="8" t="str">
        <f>VLOOKUP(C417,'[2]Customer Detail'!$A$1:$H$501,8,FALSE)</f>
        <v>Silver</v>
      </c>
      <c r="Q417" s="8" t="str">
        <f>VLOOKUP(G417,[2]Store_Dim!$A$1:$E$21,4,FALSE)</f>
        <v>Christopherland</v>
      </c>
      <c r="R417" s="8" t="str">
        <f>VLOOKUP(G417,[2]Store_Dim!$A$2:$E$21,3,FALSE)</f>
        <v>South</v>
      </c>
    </row>
    <row r="418" spans="1:18" x14ac:dyDescent="0.3">
      <c r="A418" s="7" t="s">
        <v>2242</v>
      </c>
      <c r="B418" s="48">
        <v>45633</v>
      </c>
      <c r="C418" s="8" t="s">
        <v>1089</v>
      </c>
      <c r="D418" s="8" t="s">
        <v>1624</v>
      </c>
      <c r="E418" s="7" t="str">
        <f>VLOOKUP(D418,[2]Product_Dim!$A$2:$G$101,2,FALSE)</f>
        <v>Sports Water Hydration Pack</v>
      </c>
      <c r="F418" s="9">
        <f>VLOOKUP(D418,[2]Product_Dim!$A$2:$G$101,6,FALSE)</f>
        <v>135.61000000000001</v>
      </c>
      <c r="G418" s="8" t="s">
        <v>1807</v>
      </c>
      <c r="H418" s="10">
        <v>2</v>
      </c>
      <c r="I418" s="11">
        <v>839.24</v>
      </c>
      <c r="J418" s="8">
        <v>0.21</v>
      </c>
      <c r="K418" s="8" t="s">
        <v>1826</v>
      </c>
      <c r="L418" s="11">
        <v>1325.9992</v>
      </c>
      <c r="M418" s="8" t="str">
        <f>VLOOKUP(C418,'[2]Customer Detail'!$A$2:$H$501,4,FALSE)</f>
        <v>Female</v>
      </c>
      <c r="N418" s="8">
        <f>VLOOKUP(C418,'[2]Customer Detail'!$A$2:$H$501,3,FALSE)</f>
        <v>39</v>
      </c>
      <c r="O418" s="8" t="str">
        <f>VLOOKUP(C418,'[2]Customer Detail'!$A$2:$H$501,5,FALSE)</f>
        <v>Peggystad</v>
      </c>
      <c r="P418" s="8" t="str">
        <f>VLOOKUP(C418,'[2]Customer Detail'!$A$1:$H$501,8,FALSE)</f>
        <v>Gold</v>
      </c>
      <c r="Q418" s="8" t="str">
        <f>VLOOKUP(G418,[2]Store_Dim!$A$1:$E$21,4,FALSE)</f>
        <v>Bensonhaven</v>
      </c>
      <c r="R418" s="8" t="str">
        <f>VLOOKUP(G418,[2]Store_Dim!$A$2:$E$21,3,FALSE)</f>
        <v>North</v>
      </c>
    </row>
    <row r="419" spans="1:18" x14ac:dyDescent="0.3">
      <c r="A419" s="7" t="s">
        <v>2243</v>
      </c>
      <c r="B419" s="48">
        <v>45331</v>
      </c>
      <c r="C419" s="8" t="s">
        <v>1196</v>
      </c>
      <c r="D419" s="8" t="s">
        <v>1664</v>
      </c>
      <c r="E419" s="7" t="str">
        <f>VLOOKUP(D419,[2]Product_Dim!$A$2:$G$101,2,FALSE)</f>
        <v>Womens Cotton Scarf</v>
      </c>
      <c r="F419" s="9">
        <f>VLOOKUP(D419,[2]Product_Dim!$A$2:$G$101,6,FALSE)</f>
        <v>113.83</v>
      </c>
      <c r="G419" s="8" t="s">
        <v>1789</v>
      </c>
      <c r="H419" s="10">
        <v>2</v>
      </c>
      <c r="I419" s="11">
        <v>466.27</v>
      </c>
      <c r="J419" s="8">
        <v>0.11</v>
      </c>
      <c r="K419" s="8" t="s">
        <v>1826</v>
      </c>
      <c r="L419" s="11">
        <v>829.9606</v>
      </c>
      <c r="M419" s="8" t="str">
        <f>VLOOKUP(C419,'[2]Customer Detail'!$A$2:$H$501,4,FALSE)</f>
        <v>Female</v>
      </c>
      <c r="N419" s="8">
        <f>VLOOKUP(C419,'[2]Customer Detail'!$A$2:$H$501,3,FALSE)</f>
        <v>27</v>
      </c>
      <c r="O419" s="8" t="str">
        <f>VLOOKUP(C419,'[2]Customer Detail'!$A$2:$H$501,5,FALSE)</f>
        <v>Jennifertown</v>
      </c>
      <c r="P419" s="8" t="str">
        <f>VLOOKUP(C419,'[2]Customer Detail'!$A$1:$H$501,8,FALSE)</f>
        <v>Silver</v>
      </c>
      <c r="Q419" s="8" t="str">
        <f>VLOOKUP(G419,[2]Store_Dim!$A$1:$E$21,4,FALSE)</f>
        <v>East Davidville</v>
      </c>
      <c r="R419" s="8" t="str">
        <f>VLOOKUP(G419,[2]Store_Dim!$A$2:$E$21,3,FALSE)</f>
        <v>East</v>
      </c>
    </row>
    <row r="420" spans="1:18" x14ac:dyDescent="0.3">
      <c r="A420" s="7" t="s">
        <v>2244</v>
      </c>
      <c r="B420" s="48">
        <v>45942</v>
      </c>
      <c r="C420" s="8" t="s">
        <v>1240</v>
      </c>
      <c r="D420" s="8" t="s">
        <v>1672</v>
      </c>
      <c r="E420" s="7" t="str">
        <f>VLOOKUP(D420,[2]Product_Dim!$A$2:$G$101,2,FALSE)</f>
        <v>Laptop Cooling Pad</v>
      </c>
      <c r="F420" s="9">
        <f>VLOOKUP(D420,[2]Product_Dim!$A$2:$G$101,6,FALSE)</f>
        <v>86.42</v>
      </c>
      <c r="G420" s="8" t="s">
        <v>1799</v>
      </c>
      <c r="H420" s="10">
        <v>3</v>
      </c>
      <c r="I420" s="11">
        <v>969.83</v>
      </c>
      <c r="J420" s="8">
        <v>0.02</v>
      </c>
      <c r="K420" s="8" t="s">
        <v>1824</v>
      </c>
      <c r="L420" s="11">
        <v>2851.3002000000001</v>
      </c>
      <c r="M420" s="8" t="str">
        <f>VLOOKUP(C420,'[2]Customer Detail'!$A$2:$H$501,4,FALSE)</f>
        <v>Male</v>
      </c>
      <c r="N420" s="8">
        <f>VLOOKUP(C420,'[2]Customer Detail'!$A$2:$H$501,3,FALSE)</f>
        <v>54</v>
      </c>
      <c r="O420" s="8" t="str">
        <f>VLOOKUP(C420,'[2]Customer Detail'!$A$2:$H$501,5,FALSE)</f>
        <v>Cheyenneborough</v>
      </c>
      <c r="P420" s="8" t="str">
        <f>VLOOKUP(C420,'[2]Customer Detail'!$A$1:$H$501,8,FALSE)</f>
        <v>Bronze</v>
      </c>
      <c r="Q420" s="8" t="str">
        <f>VLOOKUP(G420,[2]Store_Dim!$A$1:$E$21,4,FALSE)</f>
        <v>Christopherland</v>
      </c>
      <c r="R420" s="8" t="str">
        <f>VLOOKUP(G420,[2]Store_Dim!$A$2:$E$21,3,FALSE)</f>
        <v>South</v>
      </c>
    </row>
    <row r="421" spans="1:18" x14ac:dyDescent="0.3">
      <c r="A421" s="7" t="s">
        <v>2245</v>
      </c>
      <c r="B421" s="48">
        <v>45824</v>
      </c>
      <c r="C421" s="8" t="s">
        <v>1295</v>
      </c>
      <c r="D421" s="8" t="s">
        <v>1730</v>
      </c>
      <c r="E421" s="7" t="str">
        <f>VLOOKUP(D421,[2]Product_Dim!$A$2:$G$101,2,FALSE)</f>
        <v>Women's High Heels</v>
      </c>
      <c r="F421" s="9">
        <f>VLOOKUP(D421,[2]Product_Dim!$A$2:$G$101,6,FALSE)</f>
        <v>438.25</v>
      </c>
      <c r="G421" s="8" t="s">
        <v>1813</v>
      </c>
      <c r="H421" s="10">
        <v>2</v>
      </c>
      <c r="I421" s="11">
        <v>782.11</v>
      </c>
      <c r="J421" s="8">
        <v>0.17</v>
      </c>
      <c r="K421" s="8" t="s">
        <v>1826</v>
      </c>
      <c r="L421" s="11">
        <v>1298.3026</v>
      </c>
      <c r="M421" s="8" t="str">
        <f>VLOOKUP(C421,'[2]Customer Detail'!$A$2:$H$501,4,FALSE)</f>
        <v>Female</v>
      </c>
      <c r="N421" s="8">
        <f>VLOOKUP(C421,'[2]Customer Detail'!$A$2:$H$501,3,FALSE)</f>
        <v>64</v>
      </c>
      <c r="O421" s="8" t="str">
        <f>VLOOKUP(C421,'[2]Customer Detail'!$A$2:$H$501,5,FALSE)</f>
        <v>Kimburgh</v>
      </c>
      <c r="P421" s="8" t="str">
        <f>VLOOKUP(C421,'[2]Customer Detail'!$A$1:$H$501,8,FALSE)</f>
        <v>Bronze</v>
      </c>
      <c r="Q421" s="8" t="str">
        <f>VLOOKUP(G421,[2]Store_Dim!$A$1:$E$21,4,FALSE)</f>
        <v>Vasquezborough</v>
      </c>
      <c r="R421" s="8" t="str">
        <f>VLOOKUP(G421,[2]Store_Dim!$A$2:$E$21,3,FALSE)</f>
        <v>East</v>
      </c>
    </row>
    <row r="422" spans="1:18" x14ac:dyDescent="0.3">
      <c r="A422" s="7" t="s">
        <v>2246</v>
      </c>
      <c r="B422" s="48">
        <v>45921</v>
      </c>
      <c r="C422" s="8" t="s">
        <v>1395</v>
      </c>
      <c r="D422" s="8" t="s">
        <v>1628</v>
      </c>
      <c r="E422" s="7" t="str">
        <f>VLOOKUP(D422,[2]Product_Dim!$A$2:$G$101,2,FALSE)</f>
        <v>Noise-Canceling Headphones</v>
      </c>
      <c r="F422" s="9">
        <f>VLOOKUP(D422,[2]Product_Dim!$A$2:$G$101,6,FALSE)</f>
        <v>38.520000000000003</v>
      </c>
      <c r="G422" s="8" t="s">
        <v>1792</v>
      </c>
      <c r="H422" s="10">
        <v>2</v>
      </c>
      <c r="I422" s="11">
        <v>74.63</v>
      </c>
      <c r="J422" s="8">
        <v>0.01</v>
      </c>
      <c r="K422" s="8" t="s">
        <v>1826</v>
      </c>
      <c r="L422" s="11">
        <v>147.76739999999998</v>
      </c>
      <c r="M422" s="8" t="str">
        <f>VLOOKUP(C422,'[2]Customer Detail'!$A$2:$H$501,4,FALSE)</f>
        <v>Male</v>
      </c>
      <c r="N422" s="8">
        <f>VLOOKUP(C422,'[2]Customer Detail'!$A$2:$H$501,3,FALSE)</f>
        <v>46</v>
      </c>
      <c r="O422" s="8" t="str">
        <f>VLOOKUP(C422,'[2]Customer Detail'!$A$2:$H$501,5,FALSE)</f>
        <v>Josephmouth</v>
      </c>
      <c r="P422" s="8" t="str">
        <f>VLOOKUP(C422,'[2]Customer Detail'!$A$1:$H$501,8,FALSE)</f>
        <v>Gold</v>
      </c>
      <c r="Q422" s="8" t="str">
        <f>VLOOKUP(G422,[2]Store_Dim!$A$1:$E$21,4,FALSE)</f>
        <v>Lake Michael</v>
      </c>
      <c r="R422" s="8" t="str">
        <f>VLOOKUP(G422,[2]Store_Dim!$A$2:$E$21,3,FALSE)</f>
        <v>South</v>
      </c>
    </row>
    <row r="423" spans="1:18" x14ac:dyDescent="0.3">
      <c r="A423" s="7" t="s">
        <v>2247</v>
      </c>
      <c r="B423" s="48">
        <v>45909</v>
      </c>
      <c r="C423" s="8" t="s">
        <v>160</v>
      </c>
      <c r="D423" s="8" t="s">
        <v>1718</v>
      </c>
      <c r="E423" s="7" t="str">
        <f>VLOOKUP(D423,[2]Product_Dim!$A$2:$G$101,2,FALSE)</f>
        <v>Women's Beanie Hat</v>
      </c>
      <c r="F423" s="9">
        <f>VLOOKUP(D423,[2]Product_Dim!$A$2:$G$101,6,FALSE)</f>
        <v>119.57</v>
      </c>
      <c r="G423" s="8" t="s">
        <v>1776</v>
      </c>
      <c r="H423" s="10">
        <v>3</v>
      </c>
      <c r="I423" s="11">
        <v>522.78</v>
      </c>
      <c r="J423" s="8">
        <v>0.25</v>
      </c>
      <c r="K423" s="8" t="s">
        <v>1826</v>
      </c>
      <c r="L423" s="11">
        <v>1176.2549999999999</v>
      </c>
      <c r="M423" s="8" t="str">
        <f>VLOOKUP(C423,'[2]Customer Detail'!$A$2:$H$501,4,FALSE)</f>
        <v>Male</v>
      </c>
      <c r="N423" s="8">
        <f>VLOOKUP(C423,'[2]Customer Detail'!$A$2:$H$501,3,FALSE)</f>
        <v>21</v>
      </c>
      <c r="O423" s="8" t="str">
        <f>VLOOKUP(C423,'[2]Customer Detail'!$A$2:$H$501,5,FALSE)</f>
        <v>Mooneyshire</v>
      </c>
      <c r="P423" s="8" t="str">
        <f>VLOOKUP(C423,'[2]Customer Detail'!$A$1:$H$501,8,FALSE)</f>
        <v>Platinum</v>
      </c>
      <c r="Q423" s="8" t="str">
        <f>VLOOKUP(G423,[2]Store_Dim!$A$1:$E$21,4,FALSE)</f>
        <v>Port Josephberg</v>
      </c>
      <c r="R423" s="8" t="str">
        <f>VLOOKUP(G423,[2]Store_Dim!$A$2:$E$21,3,FALSE)</f>
        <v>East</v>
      </c>
    </row>
    <row r="424" spans="1:18" x14ac:dyDescent="0.3">
      <c r="A424" s="7" t="s">
        <v>2248</v>
      </c>
      <c r="B424" s="48">
        <v>45853</v>
      </c>
      <c r="C424" s="8" t="s">
        <v>1062</v>
      </c>
      <c r="D424" s="8" t="s">
        <v>1574</v>
      </c>
      <c r="E424" s="7" t="str">
        <f>VLOOKUP(D424,[2]Product_Dim!$A$2:$G$101,2,FALSE)</f>
        <v>USB-C Fast Charger</v>
      </c>
      <c r="F424" s="9">
        <f>VLOOKUP(D424,[2]Product_Dim!$A$2:$G$101,6,FALSE)</f>
        <v>242.23</v>
      </c>
      <c r="G424" s="8" t="s">
        <v>1801</v>
      </c>
      <c r="H424" s="10">
        <v>1</v>
      </c>
      <c r="I424" s="11">
        <v>206.45</v>
      </c>
      <c r="J424" s="8">
        <v>0.15</v>
      </c>
      <c r="K424" s="8" t="s">
        <v>1826</v>
      </c>
      <c r="L424" s="11">
        <v>175.48249999999999</v>
      </c>
      <c r="M424" s="8" t="str">
        <f>VLOOKUP(C424,'[2]Customer Detail'!$A$2:$H$501,4,FALSE)</f>
        <v>Female</v>
      </c>
      <c r="N424" s="8">
        <f>VLOOKUP(C424,'[2]Customer Detail'!$A$2:$H$501,3,FALSE)</f>
        <v>46</v>
      </c>
      <c r="O424" s="8" t="str">
        <f>VLOOKUP(C424,'[2]Customer Detail'!$A$2:$H$501,5,FALSE)</f>
        <v>Hudsonfort</v>
      </c>
      <c r="P424" s="8" t="str">
        <f>VLOOKUP(C424,'[2]Customer Detail'!$A$1:$H$501,8,FALSE)</f>
        <v>Silver</v>
      </c>
      <c r="Q424" s="8" t="str">
        <f>VLOOKUP(G424,[2]Store_Dim!$A$1:$E$21,4,FALSE)</f>
        <v>East Jenniferstad</v>
      </c>
      <c r="R424" s="8" t="str">
        <f>VLOOKUP(G424,[2]Store_Dim!$A$2:$E$21,3,FALSE)</f>
        <v>North</v>
      </c>
    </row>
    <row r="425" spans="1:18" x14ac:dyDescent="0.3">
      <c r="A425" s="7" t="s">
        <v>2249</v>
      </c>
      <c r="B425" s="48">
        <v>45580</v>
      </c>
      <c r="C425" s="8" t="s">
        <v>490</v>
      </c>
      <c r="D425" s="8" t="s">
        <v>1686</v>
      </c>
      <c r="E425" s="7" t="str">
        <f>VLOOKUP(D425,[2]Product_Dim!$A$2:$G$101,2,FALSE)</f>
        <v>Men's Sports Shorts</v>
      </c>
      <c r="F425" s="9">
        <f>VLOOKUP(D425,[2]Product_Dim!$A$2:$G$101,6,FALSE)</f>
        <v>218.22</v>
      </c>
      <c r="G425" s="8" t="s">
        <v>1773</v>
      </c>
      <c r="H425" s="10">
        <v>1</v>
      </c>
      <c r="I425" s="11">
        <v>815.53</v>
      </c>
      <c r="J425" s="8">
        <v>0.3</v>
      </c>
      <c r="K425" s="8" t="s">
        <v>1826</v>
      </c>
      <c r="L425" s="11">
        <v>570.87099999999998</v>
      </c>
      <c r="M425" s="8" t="str">
        <f>VLOOKUP(C425,'[2]Customer Detail'!$A$2:$H$501,4,FALSE)</f>
        <v>Male</v>
      </c>
      <c r="N425" s="8">
        <f>VLOOKUP(C425,'[2]Customer Detail'!$A$2:$H$501,3,FALSE)</f>
        <v>46</v>
      </c>
      <c r="O425" s="8" t="str">
        <f>VLOOKUP(C425,'[2]Customer Detail'!$A$2:$H$501,5,FALSE)</f>
        <v>Michaelfort</v>
      </c>
      <c r="P425" s="8" t="str">
        <f>VLOOKUP(C425,'[2]Customer Detail'!$A$1:$H$501,8,FALSE)</f>
        <v>Platinum</v>
      </c>
      <c r="Q425" s="8" t="str">
        <f>VLOOKUP(G425,[2]Store_Dim!$A$1:$E$21,4,FALSE)</f>
        <v>New Michaelchester</v>
      </c>
      <c r="R425" s="8" t="str">
        <f>VLOOKUP(G425,[2]Store_Dim!$A$2:$E$21,3,FALSE)</f>
        <v>North</v>
      </c>
    </row>
    <row r="426" spans="1:18" x14ac:dyDescent="0.3">
      <c r="A426" s="7" t="s">
        <v>2250</v>
      </c>
      <c r="B426" s="48">
        <v>45220</v>
      </c>
      <c r="C426" s="8" t="s">
        <v>147</v>
      </c>
      <c r="D426" s="8" t="s">
        <v>1706</v>
      </c>
      <c r="E426" s="7" t="str">
        <f>VLOOKUP(D426,[2]Product_Dim!$A$2:$G$101,2,FALSE)</f>
        <v>Decorative Lamp Shade</v>
      </c>
      <c r="F426" s="9">
        <f>VLOOKUP(D426,[2]Product_Dim!$A$2:$G$101,6,FALSE)</f>
        <v>228.53</v>
      </c>
      <c r="G426" s="8" t="s">
        <v>1797</v>
      </c>
      <c r="H426" s="10">
        <v>1</v>
      </c>
      <c r="I426" s="11">
        <v>823.61</v>
      </c>
      <c r="J426" s="8">
        <v>0.28000000000000003</v>
      </c>
      <c r="K426" s="8" t="s">
        <v>1829</v>
      </c>
      <c r="L426" s="11">
        <v>592.99919999999997</v>
      </c>
      <c r="M426" s="8" t="str">
        <f>VLOOKUP(C426,'[2]Customer Detail'!$A$2:$H$501,4,FALSE)</f>
        <v>Female</v>
      </c>
      <c r="N426" s="8">
        <f>VLOOKUP(C426,'[2]Customer Detail'!$A$2:$H$501,3,FALSE)</f>
        <v>27</v>
      </c>
      <c r="O426" s="8" t="str">
        <f>VLOOKUP(C426,'[2]Customer Detail'!$A$2:$H$501,5,FALSE)</f>
        <v>Brendastad</v>
      </c>
      <c r="P426" s="8" t="str">
        <f>VLOOKUP(C426,'[2]Customer Detail'!$A$1:$H$501,8,FALSE)</f>
        <v>Platinum</v>
      </c>
      <c r="Q426" s="8" t="str">
        <f>VLOOKUP(G426,[2]Store_Dim!$A$1:$E$21,4,FALSE)</f>
        <v>Johnsonville</v>
      </c>
      <c r="R426" s="8" t="str">
        <f>VLOOKUP(G426,[2]Store_Dim!$A$2:$E$21,3,FALSE)</f>
        <v>East</v>
      </c>
    </row>
    <row r="427" spans="1:18" x14ac:dyDescent="0.3">
      <c r="A427" s="7" t="s">
        <v>2251</v>
      </c>
      <c r="B427" s="48">
        <v>45807</v>
      </c>
      <c r="C427" s="8" t="s">
        <v>1472</v>
      </c>
      <c r="D427" s="8" t="s">
        <v>1722</v>
      </c>
      <c r="E427" s="7" t="str">
        <f>VLOOKUP(D427,[2]Product_Dim!$A$2:$G$101,2,FALSE)</f>
        <v>LED Bedside Lamp</v>
      </c>
      <c r="F427" s="9">
        <f>VLOOKUP(D427,[2]Product_Dim!$A$2:$G$101,6,FALSE)</f>
        <v>371.38</v>
      </c>
      <c r="G427" s="8" t="s">
        <v>1786</v>
      </c>
      <c r="H427" s="10">
        <v>2</v>
      </c>
      <c r="I427" s="11">
        <v>209.96</v>
      </c>
      <c r="J427" s="8" t="s">
        <v>3983</v>
      </c>
      <c r="K427" s="8" t="s">
        <v>1824</v>
      </c>
      <c r="L427" s="11">
        <v>419.92</v>
      </c>
      <c r="M427" s="8" t="str">
        <f>VLOOKUP(C427,'[2]Customer Detail'!$A$2:$H$501,4,FALSE)</f>
        <v>Male</v>
      </c>
      <c r="N427" s="8">
        <f>VLOOKUP(C427,'[2]Customer Detail'!$A$2:$H$501,3,FALSE)</f>
        <v>59</v>
      </c>
      <c r="O427" s="8" t="str">
        <f>VLOOKUP(C427,'[2]Customer Detail'!$A$2:$H$501,5,FALSE)</f>
        <v>West Sarah</v>
      </c>
      <c r="P427" s="8" t="str">
        <f>VLOOKUP(C427,'[2]Customer Detail'!$A$1:$H$501,8,FALSE)</f>
        <v>Gold</v>
      </c>
      <c r="Q427" s="8" t="str">
        <f>VLOOKUP(G427,[2]Store_Dim!$A$1:$E$21,4,FALSE)</f>
        <v>East Johnstad</v>
      </c>
      <c r="R427" s="8" t="str">
        <f>VLOOKUP(G427,[2]Store_Dim!$A$2:$E$21,3,FALSE)</f>
        <v>South</v>
      </c>
    </row>
    <row r="428" spans="1:18" x14ac:dyDescent="0.3">
      <c r="A428" s="7" t="s">
        <v>2252</v>
      </c>
      <c r="B428" s="48">
        <v>45462</v>
      </c>
      <c r="C428" s="8" t="s">
        <v>579</v>
      </c>
      <c r="D428" s="8" t="s">
        <v>1543</v>
      </c>
      <c r="E428" s="7" t="str">
        <f>VLOOKUP(D428,[2]Product_Dim!$A$2:$G$101,2,FALSE)</f>
        <v>Brother Laser Printer</v>
      </c>
      <c r="F428" s="9">
        <f>VLOOKUP(D428,[2]Product_Dim!$A$2:$G$101,6,FALSE)</f>
        <v>112.42</v>
      </c>
      <c r="G428" s="8" t="s">
        <v>1804</v>
      </c>
      <c r="H428" s="10">
        <v>4</v>
      </c>
      <c r="I428" s="11">
        <v>897.93</v>
      </c>
      <c r="J428" s="8">
        <v>0.05</v>
      </c>
      <c r="K428" s="8" t="s">
        <v>1829</v>
      </c>
      <c r="L428" s="11">
        <v>3412.134</v>
      </c>
      <c r="M428" s="8" t="str">
        <f>VLOOKUP(C428,'[2]Customer Detail'!$A$2:$H$501,4,FALSE)</f>
        <v>Male</v>
      </c>
      <c r="N428" s="8">
        <f>VLOOKUP(C428,'[2]Customer Detail'!$A$2:$H$501,3,FALSE)</f>
        <v>56</v>
      </c>
      <c r="O428" s="8" t="str">
        <f>VLOOKUP(C428,'[2]Customer Detail'!$A$2:$H$501,5,FALSE)</f>
        <v>East Jessicaborough</v>
      </c>
      <c r="P428" s="8" t="str">
        <f>VLOOKUP(C428,'[2]Customer Detail'!$A$1:$H$501,8,FALSE)</f>
        <v>Platinum</v>
      </c>
      <c r="Q428" s="8" t="str">
        <f>VLOOKUP(G428,[2]Store_Dim!$A$1:$E$21,4,FALSE)</f>
        <v>New Jimmymouth</v>
      </c>
      <c r="R428" s="8" t="str">
        <f>VLOOKUP(G428,[2]Store_Dim!$A$2:$E$21,3,FALSE)</f>
        <v>West</v>
      </c>
    </row>
    <row r="429" spans="1:18" x14ac:dyDescent="0.3">
      <c r="A429" s="7" t="s">
        <v>2253</v>
      </c>
      <c r="B429" s="48">
        <v>45646</v>
      </c>
      <c r="C429" s="8" t="s">
        <v>598</v>
      </c>
      <c r="D429" s="8" t="s">
        <v>1674</v>
      </c>
      <c r="E429" s="7" t="str">
        <f>VLOOKUP(D429,[2]Product_Dim!$A$2:$G$101,2,FALSE)</f>
        <v>Organic Sunscreen Lotion</v>
      </c>
      <c r="F429" s="9">
        <f>VLOOKUP(D429,[2]Product_Dim!$A$2:$G$101,6,FALSE)</f>
        <v>266.86</v>
      </c>
      <c r="G429" s="8" t="s">
        <v>1752</v>
      </c>
      <c r="H429" s="10">
        <v>4</v>
      </c>
      <c r="I429" s="11">
        <v>925.95</v>
      </c>
      <c r="J429" s="8">
        <v>0.16</v>
      </c>
      <c r="K429" s="8" t="s">
        <v>1829</v>
      </c>
      <c r="L429" s="11">
        <v>3111.192</v>
      </c>
      <c r="M429" s="8" t="str">
        <f>VLOOKUP(C429,'[2]Customer Detail'!$A$2:$H$501,4,FALSE)</f>
        <v>Male</v>
      </c>
      <c r="N429" s="8">
        <f>VLOOKUP(C429,'[2]Customer Detail'!$A$2:$H$501,3,FALSE)</f>
        <v>60</v>
      </c>
      <c r="O429" s="8" t="str">
        <f>VLOOKUP(C429,'[2]Customer Detail'!$A$2:$H$501,5,FALSE)</f>
        <v>New Brianchester</v>
      </c>
      <c r="P429" s="8" t="str">
        <f>VLOOKUP(C429,'[2]Customer Detail'!$A$1:$H$501,8,FALSE)</f>
        <v>Bronze</v>
      </c>
      <c r="Q429" s="8" t="str">
        <f>VLOOKUP(G429,[2]Store_Dim!$A$1:$E$21,4,FALSE)</f>
        <v>Washingtonfurt</v>
      </c>
      <c r="R429" s="8" t="str">
        <f>VLOOKUP(G429,[2]Store_Dim!$A$2:$E$21,3,FALSE)</f>
        <v>East</v>
      </c>
    </row>
    <row r="430" spans="1:18" x14ac:dyDescent="0.3">
      <c r="A430" s="7" t="s">
        <v>2254</v>
      </c>
      <c r="B430" s="48">
        <v>45520</v>
      </c>
      <c r="C430" s="8" t="s">
        <v>304</v>
      </c>
      <c r="D430" s="8" t="s">
        <v>1650</v>
      </c>
      <c r="E430" s="7" t="str">
        <f>VLOOKUP(D430,[2]Product_Dim!$A$2:$G$101,2,FALSE)</f>
        <v>HDMI Cable – 2m</v>
      </c>
      <c r="F430" s="9">
        <f>VLOOKUP(D430,[2]Product_Dim!$A$2:$G$101,6,FALSE)</f>
        <v>88.49</v>
      </c>
      <c r="G430" s="8" t="s">
        <v>1776</v>
      </c>
      <c r="H430" s="10">
        <v>2</v>
      </c>
      <c r="I430" s="11">
        <v>573.09</v>
      </c>
      <c r="J430" s="8">
        <v>0.03</v>
      </c>
      <c r="K430" s="8" t="s">
        <v>1829</v>
      </c>
      <c r="L430" s="11">
        <v>1111.7946000000002</v>
      </c>
      <c r="M430" s="8" t="str">
        <f>VLOOKUP(C430,'[2]Customer Detail'!$A$2:$H$501,4,FALSE)</f>
        <v>Female</v>
      </c>
      <c r="N430" s="8">
        <f>VLOOKUP(C430,'[2]Customer Detail'!$A$2:$H$501,3,FALSE)</f>
        <v>26</v>
      </c>
      <c r="O430" s="8" t="str">
        <f>VLOOKUP(C430,'[2]Customer Detail'!$A$2:$H$501,5,FALSE)</f>
        <v>Garyberg</v>
      </c>
      <c r="P430" s="8" t="str">
        <f>VLOOKUP(C430,'[2]Customer Detail'!$A$1:$H$501,8,FALSE)</f>
        <v>Platinum</v>
      </c>
      <c r="Q430" s="8" t="str">
        <f>VLOOKUP(G430,[2]Store_Dim!$A$1:$E$21,4,FALSE)</f>
        <v>Port Josephberg</v>
      </c>
      <c r="R430" s="8" t="str">
        <f>VLOOKUP(G430,[2]Store_Dim!$A$2:$E$21,3,FALSE)</f>
        <v>East</v>
      </c>
    </row>
    <row r="431" spans="1:18" x14ac:dyDescent="0.3">
      <c r="A431" s="7" t="s">
        <v>2255</v>
      </c>
      <c r="B431" s="48">
        <v>45731</v>
      </c>
      <c r="C431" s="8" t="s">
        <v>604</v>
      </c>
      <c r="D431" s="8" t="s">
        <v>1560</v>
      </c>
      <c r="E431" s="7" t="str">
        <f>VLOOKUP(D431,[2]Product_Dim!$A$2:$G$101,2,FALSE)</f>
        <v>LED Table Lamp</v>
      </c>
      <c r="F431" s="9">
        <f>VLOOKUP(D431,[2]Product_Dim!$A$2:$G$101,6,FALSE)</f>
        <v>218.86</v>
      </c>
      <c r="G431" s="8" t="s">
        <v>1769</v>
      </c>
      <c r="H431" s="10">
        <v>4</v>
      </c>
      <c r="I431" s="11">
        <v>149.83000000000001</v>
      </c>
      <c r="J431" s="8">
        <v>0.02</v>
      </c>
      <c r="K431" s="8" t="s">
        <v>1824</v>
      </c>
      <c r="L431" s="11">
        <v>587.33360000000005</v>
      </c>
      <c r="M431" s="8" t="str">
        <f>VLOOKUP(C431,'[2]Customer Detail'!$A$2:$H$501,4,FALSE)</f>
        <v>Male</v>
      </c>
      <c r="N431" s="8">
        <f>VLOOKUP(C431,'[2]Customer Detail'!$A$2:$H$501,3,FALSE)</f>
        <v>18</v>
      </c>
      <c r="O431" s="8" t="str">
        <f>VLOOKUP(C431,'[2]Customer Detail'!$A$2:$H$501,5,FALSE)</f>
        <v>Port James</v>
      </c>
      <c r="P431" s="8" t="str">
        <f>VLOOKUP(C431,'[2]Customer Detail'!$A$1:$H$501,8,FALSE)</f>
        <v>Platinum</v>
      </c>
      <c r="Q431" s="8" t="str">
        <f>VLOOKUP(G431,[2]Store_Dim!$A$1:$E$21,4,FALSE)</f>
        <v>Port Sharon</v>
      </c>
      <c r="R431" s="8" t="str">
        <f>VLOOKUP(G431,[2]Store_Dim!$A$2:$E$21,3,FALSE)</f>
        <v>South</v>
      </c>
    </row>
    <row r="432" spans="1:18" x14ac:dyDescent="0.3">
      <c r="A432" s="7" t="s">
        <v>2256</v>
      </c>
      <c r="B432" s="48">
        <v>45445</v>
      </c>
      <c r="C432" s="8" t="s">
        <v>14</v>
      </c>
      <c r="D432" s="8" t="s">
        <v>1650</v>
      </c>
      <c r="E432" s="7" t="str">
        <f>VLOOKUP(D432,[2]Product_Dim!$A$2:$G$101,2,FALSE)</f>
        <v>HDMI Cable – 2m</v>
      </c>
      <c r="F432" s="9">
        <f>VLOOKUP(D432,[2]Product_Dim!$A$2:$G$101,6,FALSE)</f>
        <v>88.49</v>
      </c>
      <c r="G432" s="8" t="s">
        <v>1799</v>
      </c>
      <c r="H432" s="10">
        <v>3</v>
      </c>
      <c r="I432" s="11">
        <v>287.70999999999998</v>
      </c>
      <c r="J432" s="8">
        <v>0.03</v>
      </c>
      <c r="K432" s="8" t="s">
        <v>1829</v>
      </c>
      <c r="L432" s="11">
        <v>837.23609999999985</v>
      </c>
      <c r="M432" s="8" t="str">
        <f>VLOOKUP(C432,'[2]Customer Detail'!$A$2:$H$501,4,FALSE)</f>
        <v>Female</v>
      </c>
      <c r="N432" s="8">
        <f>VLOOKUP(C432,'[2]Customer Detail'!$A$2:$H$501,3,FALSE)</f>
        <v>26</v>
      </c>
      <c r="O432" s="8" t="str">
        <f>VLOOKUP(C432,'[2]Customer Detail'!$A$2:$H$501,5,FALSE)</f>
        <v>Phillipsmouth</v>
      </c>
      <c r="P432" s="8" t="str">
        <f>VLOOKUP(C432,'[2]Customer Detail'!$A$1:$H$501,8,FALSE)</f>
        <v>Platinum</v>
      </c>
      <c r="Q432" s="8" t="str">
        <f>VLOOKUP(G432,[2]Store_Dim!$A$1:$E$21,4,FALSE)</f>
        <v>Christopherland</v>
      </c>
      <c r="R432" s="8" t="str">
        <f>VLOOKUP(G432,[2]Store_Dim!$A$2:$E$21,3,FALSE)</f>
        <v>South</v>
      </c>
    </row>
    <row r="433" spans="1:18" x14ac:dyDescent="0.3">
      <c r="A433" s="7" t="s">
        <v>2257</v>
      </c>
      <c r="B433" s="48">
        <v>45860</v>
      </c>
      <c r="C433" s="8" t="s">
        <v>338</v>
      </c>
      <c r="D433" s="8" t="s">
        <v>1682</v>
      </c>
      <c r="E433" s="7" t="str">
        <f>VLOOKUP(D433,[2]Product_Dim!$A$2:$G$101,2,FALSE)</f>
        <v>Smart LED Light Strip</v>
      </c>
      <c r="F433" s="9">
        <f>VLOOKUP(D433,[2]Product_Dim!$A$2:$G$101,6,FALSE)</f>
        <v>349.17</v>
      </c>
      <c r="G433" s="8" t="s">
        <v>1776</v>
      </c>
      <c r="H433" s="10">
        <v>2</v>
      </c>
      <c r="I433" s="11">
        <v>849.8</v>
      </c>
      <c r="J433" s="8">
        <v>0.06</v>
      </c>
      <c r="K433" s="8" t="s">
        <v>1829</v>
      </c>
      <c r="L433" s="11">
        <v>1597.624</v>
      </c>
      <c r="M433" s="8" t="str">
        <f>VLOOKUP(C433,'[2]Customer Detail'!$A$2:$H$501,4,FALSE)</f>
        <v>Female</v>
      </c>
      <c r="N433" s="8">
        <f>VLOOKUP(C433,'[2]Customer Detail'!$A$2:$H$501,3,FALSE)</f>
        <v>43</v>
      </c>
      <c r="O433" s="8" t="str">
        <f>VLOOKUP(C433,'[2]Customer Detail'!$A$2:$H$501,5,FALSE)</f>
        <v>New Amyport</v>
      </c>
      <c r="P433" s="8" t="str">
        <f>VLOOKUP(C433,'[2]Customer Detail'!$A$1:$H$501,8,FALSE)</f>
        <v>Gold</v>
      </c>
      <c r="Q433" s="8" t="str">
        <f>VLOOKUP(G433,[2]Store_Dim!$A$1:$E$21,4,FALSE)</f>
        <v>Port Josephberg</v>
      </c>
      <c r="R433" s="8" t="str">
        <f>VLOOKUP(G433,[2]Store_Dim!$A$2:$E$21,3,FALSE)</f>
        <v>East</v>
      </c>
    </row>
    <row r="434" spans="1:18" x14ac:dyDescent="0.3">
      <c r="A434" s="7" t="s">
        <v>2258</v>
      </c>
      <c r="B434" s="48">
        <v>45725</v>
      </c>
      <c r="C434" s="8" t="s">
        <v>75</v>
      </c>
      <c r="D434" s="8" t="s">
        <v>1630</v>
      </c>
      <c r="E434" s="7" t="str">
        <f>VLOOKUP(D434,[2]Product_Dim!$A$2:$G$101,2,FALSE)</f>
        <v>Yoga Exercise Mat</v>
      </c>
      <c r="F434" s="9">
        <f>VLOOKUP(D434,[2]Product_Dim!$A$2:$G$101,6,FALSE)</f>
        <v>313.26</v>
      </c>
      <c r="G434" s="8" t="s">
        <v>1766</v>
      </c>
      <c r="H434" s="10">
        <v>3</v>
      </c>
      <c r="I434" s="11">
        <v>482.58</v>
      </c>
      <c r="J434" s="8">
        <v>0.28000000000000003</v>
      </c>
      <c r="K434" s="8" t="s">
        <v>1826</v>
      </c>
      <c r="L434" s="11">
        <v>1042.3728000000001</v>
      </c>
      <c r="M434" s="8" t="str">
        <f>VLOOKUP(C434,'[2]Customer Detail'!$A$2:$H$501,4,FALSE)</f>
        <v>Female</v>
      </c>
      <c r="N434" s="8">
        <f>VLOOKUP(C434,'[2]Customer Detail'!$A$2:$H$501,3,FALSE)</f>
        <v>24</v>
      </c>
      <c r="O434" s="8" t="str">
        <f>VLOOKUP(C434,'[2]Customer Detail'!$A$2:$H$501,5,FALSE)</f>
        <v>South Christopher</v>
      </c>
      <c r="P434" s="8" t="str">
        <f>VLOOKUP(C434,'[2]Customer Detail'!$A$1:$H$501,8,FALSE)</f>
        <v>Bronze</v>
      </c>
      <c r="Q434" s="8" t="str">
        <f>VLOOKUP(G434,[2]Store_Dim!$A$1:$E$21,4,FALSE)</f>
        <v>Hoodberg</v>
      </c>
      <c r="R434" s="8" t="str">
        <f>VLOOKUP(G434,[2]Store_Dim!$A$2:$E$21,3,FALSE)</f>
        <v>North</v>
      </c>
    </row>
    <row r="435" spans="1:18" x14ac:dyDescent="0.3">
      <c r="A435" s="7" t="s">
        <v>2259</v>
      </c>
      <c r="B435" s="48">
        <v>45699</v>
      </c>
      <c r="C435" s="8" t="s">
        <v>399</v>
      </c>
      <c r="D435" s="8" t="s">
        <v>1666</v>
      </c>
      <c r="E435" s="7" t="str">
        <f>VLOOKUP(D435,[2]Product_Dim!$A$2:$G$101,2,FALSE)</f>
        <v>Men's Hair Styling Gel</v>
      </c>
      <c r="F435" s="9">
        <f>VLOOKUP(D435,[2]Product_Dim!$A$2:$G$101,6,FALSE)</f>
        <v>17.309999999999999</v>
      </c>
      <c r="G435" s="8" t="s">
        <v>1761</v>
      </c>
      <c r="H435" s="10">
        <v>2</v>
      </c>
      <c r="I435" s="11">
        <v>64.7</v>
      </c>
      <c r="J435" s="8" t="s">
        <v>3983</v>
      </c>
      <c r="K435" s="8" t="s">
        <v>1824</v>
      </c>
      <c r="L435" s="11">
        <v>129.4</v>
      </c>
      <c r="M435" s="8" t="str">
        <f>VLOOKUP(C435,'[2]Customer Detail'!$A$2:$H$501,4,FALSE)</f>
        <v>Male</v>
      </c>
      <c r="N435" s="8">
        <f>VLOOKUP(C435,'[2]Customer Detail'!$A$2:$H$501,3,FALSE)</f>
        <v>30</v>
      </c>
      <c r="O435" s="8" t="str">
        <f>VLOOKUP(C435,'[2]Customer Detail'!$A$2:$H$501,5,FALSE)</f>
        <v>East Donna</v>
      </c>
      <c r="P435" s="8" t="str">
        <f>VLOOKUP(C435,'[2]Customer Detail'!$A$1:$H$501,8,FALSE)</f>
        <v>Bronze</v>
      </c>
      <c r="Q435" s="8" t="str">
        <f>VLOOKUP(G435,[2]Store_Dim!$A$1:$E$21,4,FALSE)</f>
        <v>North Nancyview</v>
      </c>
      <c r="R435" s="8" t="str">
        <f>VLOOKUP(G435,[2]Store_Dim!$A$2:$E$21,3,FALSE)</f>
        <v>South</v>
      </c>
    </row>
    <row r="436" spans="1:18" x14ac:dyDescent="0.3">
      <c r="A436" s="7" t="s">
        <v>2260</v>
      </c>
      <c r="B436" s="48">
        <v>45266</v>
      </c>
      <c r="C436" s="8" t="s">
        <v>499</v>
      </c>
      <c r="D436" s="8" t="s">
        <v>1555</v>
      </c>
      <c r="E436" s="7" t="str">
        <f>VLOOKUP(D436,[2]Product_Dim!$A$2:$G$101,2,FALSE)</f>
        <v>Men's Leather Belt</v>
      </c>
      <c r="F436" s="9">
        <f>VLOOKUP(D436,[2]Product_Dim!$A$2:$G$101,6,FALSE)</f>
        <v>261</v>
      </c>
      <c r="G436" s="8" t="s">
        <v>1773</v>
      </c>
      <c r="H436" s="10">
        <v>3</v>
      </c>
      <c r="I436" s="11">
        <v>589.83000000000004</v>
      </c>
      <c r="J436" s="8">
        <v>0.26</v>
      </c>
      <c r="K436" s="8" t="s">
        <v>1824</v>
      </c>
      <c r="L436" s="11">
        <v>1309.4226000000001</v>
      </c>
      <c r="M436" s="8" t="str">
        <f>VLOOKUP(C436,'[2]Customer Detail'!$A$2:$H$501,4,FALSE)</f>
        <v>Female</v>
      </c>
      <c r="N436" s="8">
        <f>VLOOKUP(C436,'[2]Customer Detail'!$A$2:$H$501,3,FALSE)</f>
        <v>42</v>
      </c>
      <c r="O436" s="8" t="str">
        <f>VLOOKUP(C436,'[2]Customer Detail'!$A$2:$H$501,5,FALSE)</f>
        <v>New Brian</v>
      </c>
      <c r="P436" s="8" t="str">
        <f>VLOOKUP(C436,'[2]Customer Detail'!$A$1:$H$501,8,FALSE)</f>
        <v>Bronze</v>
      </c>
      <c r="Q436" s="8" t="str">
        <f>VLOOKUP(G436,[2]Store_Dim!$A$1:$E$21,4,FALSE)</f>
        <v>New Michaelchester</v>
      </c>
      <c r="R436" s="8" t="str">
        <f>VLOOKUP(G436,[2]Store_Dim!$A$2:$E$21,3,FALSE)</f>
        <v>North</v>
      </c>
    </row>
    <row r="437" spans="1:18" x14ac:dyDescent="0.3">
      <c r="A437" s="7" t="s">
        <v>2261</v>
      </c>
      <c r="B437" s="48">
        <v>45889</v>
      </c>
      <c r="C437" s="8" t="s">
        <v>914</v>
      </c>
      <c r="D437" s="8" t="s">
        <v>1551</v>
      </c>
      <c r="E437" s="7" t="str">
        <f>VLOOKUP(D437,[2]Product_Dim!$A$2:$G$101,2,FALSE)</f>
        <v>Men's Running Jacket</v>
      </c>
      <c r="F437" s="9">
        <f>VLOOKUP(D437,[2]Product_Dim!$A$2:$G$101,6,FALSE)</f>
        <v>364.67</v>
      </c>
      <c r="G437" s="8" t="s">
        <v>1786</v>
      </c>
      <c r="H437" s="10">
        <v>4</v>
      </c>
      <c r="I437" s="11">
        <v>758.49</v>
      </c>
      <c r="J437" s="8">
        <v>0.16</v>
      </c>
      <c r="K437" s="8" t="s">
        <v>1829</v>
      </c>
      <c r="L437" s="11">
        <v>2548.5264000000002</v>
      </c>
      <c r="M437" s="8" t="str">
        <f>VLOOKUP(C437,'[2]Customer Detail'!$A$2:$H$501,4,FALSE)</f>
        <v>Male</v>
      </c>
      <c r="N437" s="8">
        <f>VLOOKUP(C437,'[2]Customer Detail'!$A$2:$H$501,3,FALSE)</f>
        <v>58</v>
      </c>
      <c r="O437" s="8" t="str">
        <f>VLOOKUP(C437,'[2]Customer Detail'!$A$2:$H$501,5,FALSE)</f>
        <v>North Joseside</v>
      </c>
      <c r="P437" s="8" t="str">
        <f>VLOOKUP(C437,'[2]Customer Detail'!$A$1:$H$501,8,FALSE)</f>
        <v>Gold</v>
      </c>
      <c r="Q437" s="8" t="str">
        <f>VLOOKUP(G437,[2]Store_Dim!$A$1:$E$21,4,FALSE)</f>
        <v>East Johnstad</v>
      </c>
      <c r="R437" s="8" t="str">
        <f>VLOOKUP(G437,[2]Store_Dim!$A$2:$E$21,3,FALSE)</f>
        <v>South</v>
      </c>
    </row>
    <row r="438" spans="1:18" x14ac:dyDescent="0.3">
      <c r="A438" s="7" t="s">
        <v>2262</v>
      </c>
      <c r="B438" s="48">
        <v>45555</v>
      </c>
      <c r="C438" s="8" t="s">
        <v>202</v>
      </c>
      <c r="D438" s="8" t="s">
        <v>1622</v>
      </c>
      <c r="E438" s="7" t="str">
        <f>VLOOKUP(D438,[2]Product_Dim!$A$2:$G$101,2,FALSE)</f>
        <v>Men's Casual Sneakers</v>
      </c>
      <c r="F438" s="9">
        <f>VLOOKUP(D438,[2]Product_Dim!$A$2:$G$101,6,FALSE)</f>
        <v>353.47</v>
      </c>
      <c r="G438" s="8" t="s">
        <v>1794</v>
      </c>
      <c r="H438" s="10">
        <v>4</v>
      </c>
      <c r="I438" s="11">
        <v>747.56</v>
      </c>
      <c r="J438" s="8">
        <v>0.09</v>
      </c>
      <c r="K438" s="8" t="s">
        <v>1829</v>
      </c>
      <c r="L438" s="11">
        <v>2721.1183999999998</v>
      </c>
      <c r="M438" s="8" t="str">
        <f>VLOOKUP(C438,'[2]Customer Detail'!$A$2:$H$501,4,FALSE)</f>
        <v>Female</v>
      </c>
      <c r="N438" s="8">
        <f>VLOOKUP(C438,'[2]Customer Detail'!$A$2:$H$501,3,FALSE)</f>
        <v>37</v>
      </c>
      <c r="O438" s="8" t="str">
        <f>VLOOKUP(C438,'[2]Customer Detail'!$A$2:$H$501,5,FALSE)</f>
        <v>East Andrea</v>
      </c>
      <c r="P438" s="8" t="str">
        <f>VLOOKUP(C438,'[2]Customer Detail'!$A$1:$H$501,8,FALSE)</f>
        <v>Gold</v>
      </c>
      <c r="Q438" s="8" t="str">
        <f>VLOOKUP(G438,[2]Store_Dim!$A$1:$E$21,4,FALSE)</f>
        <v>Sabrinatown</v>
      </c>
      <c r="R438" s="8" t="str">
        <f>VLOOKUP(G438,[2]Store_Dim!$A$2:$E$21,3,FALSE)</f>
        <v>North</v>
      </c>
    </row>
    <row r="439" spans="1:18" x14ac:dyDescent="0.3">
      <c r="A439" s="7" t="s">
        <v>2263</v>
      </c>
      <c r="B439" s="48">
        <v>45813</v>
      </c>
      <c r="C439" s="8" t="s">
        <v>809</v>
      </c>
      <c r="D439" s="8" t="s">
        <v>1628</v>
      </c>
      <c r="E439" s="7" t="str">
        <f>VLOOKUP(D439,[2]Product_Dim!$A$2:$G$101,2,FALSE)</f>
        <v>Noise-Canceling Headphones</v>
      </c>
      <c r="F439" s="9">
        <f>VLOOKUP(D439,[2]Product_Dim!$A$2:$G$101,6,FALSE)</f>
        <v>38.520000000000003</v>
      </c>
      <c r="G439" s="8" t="s">
        <v>1807</v>
      </c>
      <c r="H439" s="10">
        <v>3</v>
      </c>
      <c r="I439" s="11">
        <v>551.22</v>
      </c>
      <c r="J439" s="8">
        <v>0.12</v>
      </c>
      <c r="K439" s="8" t="s">
        <v>1826</v>
      </c>
      <c r="L439" s="11">
        <v>1455.2208000000001</v>
      </c>
      <c r="M439" s="8" t="str">
        <f>VLOOKUP(C439,'[2]Customer Detail'!$A$2:$H$501,4,FALSE)</f>
        <v>Male</v>
      </c>
      <c r="N439" s="8">
        <f>VLOOKUP(C439,'[2]Customer Detail'!$A$2:$H$501,3,FALSE)</f>
        <v>32</v>
      </c>
      <c r="O439" s="8" t="str">
        <f>VLOOKUP(C439,'[2]Customer Detail'!$A$2:$H$501,5,FALSE)</f>
        <v>New Maria</v>
      </c>
      <c r="P439" s="8" t="str">
        <f>VLOOKUP(C439,'[2]Customer Detail'!$A$1:$H$501,8,FALSE)</f>
        <v>Bronze</v>
      </c>
      <c r="Q439" s="8" t="str">
        <f>VLOOKUP(G439,[2]Store_Dim!$A$1:$E$21,4,FALSE)</f>
        <v>Bensonhaven</v>
      </c>
      <c r="R439" s="8" t="str">
        <f>VLOOKUP(G439,[2]Store_Dim!$A$2:$E$21,3,FALSE)</f>
        <v>North</v>
      </c>
    </row>
    <row r="440" spans="1:18" x14ac:dyDescent="0.3">
      <c r="A440" s="7" t="s">
        <v>2264</v>
      </c>
      <c r="B440" s="48">
        <v>45811</v>
      </c>
      <c r="C440" s="8" t="s">
        <v>532</v>
      </c>
      <c r="D440" s="8" t="s">
        <v>1686</v>
      </c>
      <c r="E440" s="7" t="str">
        <f>VLOOKUP(D440,[2]Product_Dim!$A$2:$G$101,2,FALSE)</f>
        <v>Men's Sports Shorts</v>
      </c>
      <c r="F440" s="9">
        <f>VLOOKUP(D440,[2]Product_Dim!$A$2:$G$101,6,FALSE)</f>
        <v>218.22</v>
      </c>
      <c r="G440" s="8" t="s">
        <v>1799</v>
      </c>
      <c r="H440" s="10">
        <v>2</v>
      </c>
      <c r="I440" s="11">
        <v>527.05999999999995</v>
      </c>
      <c r="J440" s="8">
        <v>0.17</v>
      </c>
      <c r="K440" s="8" t="s">
        <v>1826</v>
      </c>
      <c r="L440" s="11">
        <v>874.91959999999995</v>
      </c>
      <c r="M440" s="8" t="str">
        <f>VLOOKUP(C440,'[2]Customer Detail'!$A$2:$H$501,4,FALSE)</f>
        <v>Female</v>
      </c>
      <c r="N440" s="8">
        <f>VLOOKUP(C440,'[2]Customer Detail'!$A$2:$H$501,3,FALSE)</f>
        <v>46</v>
      </c>
      <c r="O440" s="8" t="str">
        <f>VLOOKUP(C440,'[2]Customer Detail'!$A$2:$H$501,5,FALSE)</f>
        <v>Floydton</v>
      </c>
      <c r="P440" s="8" t="str">
        <f>VLOOKUP(C440,'[2]Customer Detail'!$A$1:$H$501,8,FALSE)</f>
        <v>Gold</v>
      </c>
      <c r="Q440" s="8" t="str">
        <f>VLOOKUP(G440,[2]Store_Dim!$A$1:$E$21,4,FALSE)</f>
        <v>Christopherland</v>
      </c>
      <c r="R440" s="8" t="str">
        <f>VLOOKUP(G440,[2]Store_Dim!$A$2:$E$21,3,FALSE)</f>
        <v>South</v>
      </c>
    </row>
    <row r="441" spans="1:18" x14ac:dyDescent="0.3">
      <c r="A441" s="7" t="s">
        <v>2265</v>
      </c>
      <c r="B441" s="48">
        <v>45670</v>
      </c>
      <c r="C441" s="8" t="s">
        <v>350</v>
      </c>
      <c r="D441" s="8" t="s">
        <v>1672</v>
      </c>
      <c r="E441" s="7" t="str">
        <f>VLOOKUP(D441,[2]Product_Dim!$A$2:$G$101,2,FALSE)</f>
        <v>Laptop Cooling Pad</v>
      </c>
      <c r="F441" s="9">
        <f>VLOOKUP(D441,[2]Product_Dim!$A$2:$G$101,6,FALSE)</f>
        <v>86.42</v>
      </c>
      <c r="G441" s="8" t="s">
        <v>1773</v>
      </c>
      <c r="H441" s="10">
        <v>4</v>
      </c>
      <c r="I441" s="11">
        <v>875.41</v>
      </c>
      <c r="J441" s="8">
        <v>0.27</v>
      </c>
      <c r="K441" s="8" t="s">
        <v>1824</v>
      </c>
      <c r="L441" s="11">
        <v>2556.1971999999996</v>
      </c>
      <c r="M441" s="8" t="str">
        <f>VLOOKUP(C441,'[2]Customer Detail'!$A$2:$H$501,4,FALSE)</f>
        <v>Male</v>
      </c>
      <c r="N441" s="8">
        <f>VLOOKUP(C441,'[2]Customer Detail'!$A$2:$H$501,3,FALSE)</f>
        <v>24</v>
      </c>
      <c r="O441" s="8" t="str">
        <f>VLOOKUP(C441,'[2]Customer Detail'!$A$2:$H$501,5,FALSE)</f>
        <v>Lake Kaylahaven</v>
      </c>
      <c r="P441" s="8" t="str">
        <f>VLOOKUP(C441,'[2]Customer Detail'!$A$1:$H$501,8,FALSE)</f>
        <v>Gold</v>
      </c>
      <c r="Q441" s="8" t="str">
        <f>VLOOKUP(G441,[2]Store_Dim!$A$1:$E$21,4,FALSE)</f>
        <v>New Michaelchester</v>
      </c>
      <c r="R441" s="8" t="str">
        <f>VLOOKUP(G441,[2]Store_Dim!$A$2:$E$21,3,FALSE)</f>
        <v>North</v>
      </c>
    </row>
    <row r="442" spans="1:18" x14ac:dyDescent="0.3">
      <c r="A442" s="7" t="s">
        <v>2266</v>
      </c>
      <c r="B442" s="48">
        <v>45736</v>
      </c>
      <c r="C442" s="8" t="s">
        <v>40</v>
      </c>
      <c r="D442" s="8" t="s">
        <v>1718</v>
      </c>
      <c r="E442" s="7" t="str">
        <f>VLOOKUP(D442,[2]Product_Dim!$A$2:$G$101,2,FALSE)</f>
        <v>Women's Beanie Hat</v>
      </c>
      <c r="F442" s="9">
        <f>VLOOKUP(D442,[2]Product_Dim!$A$2:$G$101,6,FALSE)</f>
        <v>119.57</v>
      </c>
      <c r="G442" s="8" t="s">
        <v>1752</v>
      </c>
      <c r="H442" s="10">
        <v>2</v>
      </c>
      <c r="I442" s="11">
        <v>226.43</v>
      </c>
      <c r="J442" s="8">
        <v>0.03</v>
      </c>
      <c r="K442" s="8" t="s">
        <v>1824</v>
      </c>
      <c r="L442" s="11">
        <v>439.27420000000001</v>
      </c>
      <c r="M442" s="8" t="str">
        <f>VLOOKUP(C442,'[2]Customer Detail'!$A$2:$H$501,4,FALSE)</f>
        <v>Female</v>
      </c>
      <c r="N442" s="8">
        <f>VLOOKUP(C442,'[2]Customer Detail'!$A$2:$H$501,3,FALSE)</f>
        <v>29</v>
      </c>
      <c r="O442" s="8" t="str">
        <f>VLOOKUP(C442,'[2]Customer Detail'!$A$2:$H$501,5,FALSE)</f>
        <v>West Pamelafurt</v>
      </c>
      <c r="P442" s="8" t="str">
        <f>VLOOKUP(C442,'[2]Customer Detail'!$A$1:$H$501,8,FALSE)</f>
        <v>Bronze</v>
      </c>
      <c r="Q442" s="8" t="str">
        <f>VLOOKUP(G442,[2]Store_Dim!$A$1:$E$21,4,FALSE)</f>
        <v>Washingtonfurt</v>
      </c>
      <c r="R442" s="8" t="str">
        <f>VLOOKUP(G442,[2]Store_Dim!$A$2:$E$21,3,FALSE)</f>
        <v>East</v>
      </c>
    </row>
    <row r="443" spans="1:18" x14ac:dyDescent="0.3">
      <c r="A443" s="7" t="s">
        <v>2267</v>
      </c>
      <c r="B443" s="48">
        <v>45480</v>
      </c>
      <c r="C443" s="8" t="s">
        <v>141</v>
      </c>
      <c r="D443" s="8" t="s">
        <v>1706</v>
      </c>
      <c r="E443" s="7" t="str">
        <f>VLOOKUP(D443,[2]Product_Dim!$A$2:$G$101,2,FALSE)</f>
        <v>Decorative Lamp Shade</v>
      </c>
      <c r="F443" s="9">
        <f>VLOOKUP(D443,[2]Product_Dim!$A$2:$G$101,6,FALSE)</f>
        <v>228.53</v>
      </c>
      <c r="G443" s="8" t="s">
        <v>1773</v>
      </c>
      <c r="H443" s="10">
        <v>2</v>
      </c>
      <c r="I443" s="11">
        <v>285.39</v>
      </c>
      <c r="J443" s="8">
        <v>0.1</v>
      </c>
      <c r="K443" s="8" t="s">
        <v>1824</v>
      </c>
      <c r="L443" s="11">
        <v>513.702</v>
      </c>
      <c r="M443" s="8" t="str">
        <f>VLOOKUP(C443,'[2]Customer Detail'!$A$2:$H$501,4,FALSE)</f>
        <v>Male</v>
      </c>
      <c r="N443" s="8">
        <f>VLOOKUP(C443,'[2]Customer Detail'!$A$2:$H$501,3,FALSE)</f>
        <v>52</v>
      </c>
      <c r="O443" s="8" t="str">
        <f>VLOOKUP(C443,'[2]Customer Detail'!$A$2:$H$501,5,FALSE)</f>
        <v>Robertberg</v>
      </c>
      <c r="P443" s="8" t="str">
        <f>VLOOKUP(C443,'[2]Customer Detail'!$A$1:$H$501,8,FALSE)</f>
        <v>Silver</v>
      </c>
      <c r="Q443" s="8" t="str">
        <f>VLOOKUP(G443,[2]Store_Dim!$A$1:$E$21,4,FALSE)</f>
        <v>New Michaelchester</v>
      </c>
      <c r="R443" s="8" t="str">
        <f>VLOOKUP(G443,[2]Store_Dim!$A$2:$E$21,3,FALSE)</f>
        <v>North</v>
      </c>
    </row>
    <row r="444" spans="1:18" x14ac:dyDescent="0.3">
      <c r="A444" s="7" t="s">
        <v>2268</v>
      </c>
      <c r="B444" s="48">
        <v>45929</v>
      </c>
      <c r="C444" s="8" t="s">
        <v>1050</v>
      </c>
      <c r="D444" s="8" t="s">
        <v>1570</v>
      </c>
      <c r="E444" s="7" t="str">
        <f>VLOOKUP(D444,[2]Product_Dim!$A$2:$G$101,2,FALSE)</f>
        <v>HD Smart TV Stick</v>
      </c>
      <c r="F444" s="9">
        <f>VLOOKUP(D444,[2]Product_Dim!$A$2:$G$101,6,FALSE)</f>
        <v>449.4</v>
      </c>
      <c r="G444" s="8" t="s">
        <v>1801</v>
      </c>
      <c r="H444" s="10">
        <v>2</v>
      </c>
      <c r="I444" s="11">
        <v>298.01</v>
      </c>
      <c r="J444" s="8">
        <v>0.05</v>
      </c>
      <c r="K444" s="8" t="s">
        <v>1824</v>
      </c>
      <c r="L444" s="11">
        <v>566.21899999999994</v>
      </c>
      <c r="M444" s="8" t="str">
        <f>VLOOKUP(C444,'[2]Customer Detail'!$A$2:$H$501,4,FALSE)</f>
        <v>Female</v>
      </c>
      <c r="N444" s="8">
        <f>VLOOKUP(C444,'[2]Customer Detail'!$A$2:$H$501,3,FALSE)</f>
        <v>50</v>
      </c>
      <c r="O444" s="8" t="str">
        <f>VLOOKUP(C444,'[2]Customer Detail'!$A$2:$H$501,5,FALSE)</f>
        <v>Donaldsontown</v>
      </c>
      <c r="P444" s="8" t="str">
        <f>VLOOKUP(C444,'[2]Customer Detail'!$A$1:$H$501,8,FALSE)</f>
        <v>Silver</v>
      </c>
      <c r="Q444" s="8" t="str">
        <f>VLOOKUP(G444,[2]Store_Dim!$A$1:$E$21,4,FALSE)</f>
        <v>East Jenniferstad</v>
      </c>
      <c r="R444" s="8" t="str">
        <f>VLOOKUP(G444,[2]Store_Dim!$A$2:$E$21,3,FALSE)</f>
        <v>North</v>
      </c>
    </row>
    <row r="445" spans="1:18" x14ac:dyDescent="0.3">
      <c r="A445" s="7" t="s">
        <v>2269</v>
      </c>
      <c r="B445" s="48">
        <v>45626</v>
      </c>
      <c r="C445" s="8" t="s">
        <v>532</v>
      </c>
      <c r="D445" s="8" t="s">
        <v>1628</v>
      </c>
      <c r="E445" s="7" t="str">
        <f>VLOOKUP(D445,[2]Product_Dim!$A$2:$G$101,2,FALSE)</f>
        <v>Noise-Canceling Headphones</v>
      </c>
      <c r="F445" s="9">
        <f>VLOOKUP(D445,[2]Product_Dim!$A$2:$G$101,6,FALSE)</f>
        <v>38.520000000000003</v>
      </c>
      <c r="G445" s="8" t="s">
        <v>1769</v>
      </c>
      <c r="H445" s="10">
        <v>4</v>
      </c>
      <c r="I445" s="11">
        <v>753.49</v>
      </c>
      <c r="J445" s="8">
        <v>0.26</v>
      </c>
      <c r="K445" s="8" t="s">
        <v>1829</v>
      </c>
      <c r="L445" s="11">
        <v>2230.3303999999998</v>
      </c>
      <c r="M445" s="8" t="str">
        <f>VLOOKUP(C445,'[2]Customer Detail'!$A$2:$H$501,4,FALSE)</f>
        <v>Female</v>
      </c>
      <c r="N445" s="8">
        <f>VLOOKUP(C445,'[2]Customer Detail'!$A$2:$H$501,3,FALSE)</f>
        <v>46</v>
      </c>
      <c r="O445" s="8" t="str">
        <f>VLOOKUP(C445,'[2]Customer Detail'!$A$2:$H$501,5,FALSE)</f>
        <v>Floydton</v>
      </c>
      <c r="P445" s="8" t="str">
        <f>VLOOKUP(C445,'[2]Customer Detail'!$A$1:$H$501,8,FALSE)</f>
        <v>Gold</v>
      </c>
      <c r="Q445" s="8" t="str">
        <f>VLOOKUP(G445,[2]Store_Dim!$A$1:$E$21,4,FALSE)</f>
        <v>Port Sharon</v>
      </c>
      <c r="R445" s="8" t="str">
        <f>VLOOKUP(G445,[2]Store_Dim!$A$2:$E$21,3,FALSE)</f>
        <v>South</v>
      </c>
    </row>
    <row r="446" spans="1:18" x14ac:dyDescent="0.3">
      <c r="A446" s="7" t="s">
        <v>2270</v>
      </c>
      <c r="B446" s="48">
        <v>45460</v>
      </c>
      <c r="C446" s="8" t="s">
        <v>1501</v>
      </c>
      <c r="D446" s="8" t="s">
        <v>1704</v>
      </c>
      <c r="E446" s="7" t="str">
        <f>VLOOKUP(D446,[2]Product_Dim!$A$2:$G$101,2,FALSE)</f>
        <v>Essential Oil Diffuser</v>
      </c>
      <c r="F446" s="9">
        <f>VLOOKUP(D446,[2]Product_Dim!$A$2:$G$101,6,FALSE)</f>
        <v>325.26</v>
      </c>
      <c r="G446" s="8" t="s">
        <v>1794</v>
      </c>
      <c r="H446" s="10">
        <v>2</v>
      </c>
      <c r="I446" s="11">
        <v>130.38999999999999</v>
      </c>
      <c r="J446" s="8">
        <v>0.17</v>
      </c>
      <c r="K446" s="8" t="s">
        <v>1826</v>
      </c>
      <c r="L446" s="11">
        <v>216.44739999999996</v>
      </c>
      <c r="M446" s="8" t="str">
        <f>VLOOKUP(C446,'[2]Customer Detail'!$A$2:$H$501,4,FALSE)</f>
        <v>Female</v>
      </c>
      <c r="N446" s="8">
        <f>VLOOKUP(C446,'[2]Customer Detail'!$A$2:$H$501,3,FALSE)</f>
        <v>23</v>
      </c>
      <c r="O446" s="8" t="str">
        <f>VLOOKUP(C446,'[2]Customer Detail'!$A$2:$H$501,5,FALSE)</f>
        <v>South Davidport</v>
      </c>
      <c r="P446" s="8" t="str">
        <f>VLOOKUP(C446,'[2]Customer Detail'!$A$1:$H$501,8,FALSE)</f>
        <v>Platinum</v>
      </c>
      <c r="Q446" s="8" t="str">
        <f>VLOOKUP(G446,[2]Store_Dim!$A$1:$E$21,4,FALSE)</f>
        <v>Sabrinatown</v>
      </c>
      <c r="R446" s="8" t="str">
        <f>VLOOKUP(G446,[2]Store_Dim!$A$2:$E$21,3,FALSE)</f>
        <v>North</v>
      </c>
    </row>
    <row r="447" spans="1:18" x14ac:dyDescent="0.3">
      <c r="A447" s="7" t="s">
        <v>2271</v>
      </c>
      <c r="B447" s="48">
        <v>45709</v>
      </c>
      <c r="C447" s="8" t="s">
        <v>1083</v>
      </c>
      <c r="D447" s="8" t="s">
        <v>1592</v>
      </c>
      <c r="E447" s="7" t="str">
        <f>VLOOKUP(D447,[2]Product_Dim!$A$2:$G$101,2,FALSE)</f>
        <v>Carbon Fiber Tennis Racket</v>
      </c>
      <c r="F447" s="9">
        <f>VLOOKUP(D447,[2]Product_Dim!$A$2:$G$101,6,FALSE)</f>
        <v>484.62</v>
      </c>
      <c r="G447" s="8" t="s">
        <v>1786</v>
      </c>
      <c r="H447" s="10">
        <v>4</v>
      </c>
      <c r="I447" s="11">
        <v>164.02</v>
      </c>
      <c r="J447" s="8">
        <v>0.01</v>
      </c>
      <c r="K447" s="8" t="s">
        <v>1826</v>
      </c>
      <c r="L447" s="11">
        <v>649.51920000000007</v>
      </c>
      <c r="M447" s="8" t="str">
        <f>VLOOKUP(C447,'[2]Customer Detail'!$A$2:$H$501,4,FALSE)</f>
        <v>Male</v>
      </c>
      <c r="N447" s="8">
        <f>VLOOKUP(C447,'[2]Customer Detail'!$A$2:$H$501,3,FALSE)</f>
        <v>33</v>
      </c>
      <c r="O447" s="8" t="str">
        <f>VLOOKUP(C447,'[2]Customer Detail'!$A$2:$H$501,5,FALSE)</f>
        <v>North Jonathan</v>
      </c>
      <c r="P447" s="8" t="str">
        <f>VLOOKUP(C447,'[2]Customer Detail'!$A$1:$H$501,8,FALSE)</f>
        <v>Bronze</v>
      </c>
      <c r="Q447" s="8" t="str">
        <f>VLOOKUP(G447,[2]Store_Dim!$A$1:$E$21,4,FALSE)</f>
        <v>East Johnstad</v>
      </c>
      <c r="R447" s="8" t="str">
        <f>VLOOKUP(G447,[2]Store_Dim!$A$2:$E$21,3,FALSE)</f>
        <v>South</v>
      </c>
    </row>
    <row r="448" spans="1:18" x14ac:dyDescent="0.3">
      <c r="A448" s="7" t="s">
        <v>2272</v>
      </c>
      <c r="B448" s="48">
        <v>45551</v>
      </c>
      <c r="C448" s="8" t="s">
        <v>547</v>
      </c>
      <c r="D448" s="8" t="s">
        <v>1606</v>
      </c>
      <c r="E448" s="7" t="str">
        <f>VLOOKUP(D448,[2]Product_Dim!$A$2:$G$101,2,FALSE)</f>
        <v>Fabric Sofa Throw Blanket</v>
      </c>
      <c r="F448" s="9">
        <f>VLOOKUP(D448,[2]Product_Dim!$A$2:$G$101,6,FALSE)</f>
        <v>218.48</v>
      </c>
      <c r="G448" s="8" t="s">
        <v>1769</v>
      </c>
      <c r="H448" s="10">
        <v>2</v>
      </c>
      <c r="I448" s="11">
        <v>527.51</v>
      </c>
      <c r="J448" s="8">
        <v>0.18</v>
      </c>
      <c r="K448" s="8" t="s">
        <v>1826</v>
      </c>
      <c r="L448" s="11">
        <v>865.1164</v>
      </c>
      <c r="M448" s="8" t="str">
        <f>VLOOKUP(C448,'[2]Customer Detail'!$A$2:$H$501,4,FALSE)</f>
        <v>Female</v>
      </c>
      <c r="N448" s="8">
        <f>VLOOKUP(C448,'[2]Customer Detail'!$A$2:$H$501,3,FALSE)</f>
        <v>39</v>
      </c>
      <c r="O448" s="8" t="str">
        <f>VLOOKUP(C448,'[2]Customer Detail'!$A$2:$H$501,5,FALSE)</f>
        <v>Dominiquefort</v>
      </c>
      <c r="P448" s="8" t="str">
        <f>VLOOKUP(C448,'[2]Customer Detail'!$A$1:$H$501,8,FALSE)</f>
        <v>Silver</v>
      </c>
      <c r="Q448" s="8" t="str">
        <f>VLOOKUP(G448,[2]Store_Dim!$A$1:$E$21,4,FALSE)</f>
        <v>Port Sharon</v>
      </c>
      <c r="R448" s="8" t="str">
        <f>VLOOKUP(G448,[2]Store_Dim!$A$2:$E$21,3,FALSE)</f>
        <v>South</v>
      </c>
    </row>
    <row r="449" spans="1:18" x14ac:dyDescent="0.3">
      <c r="A449" s="7" t="s">
        <v>2273</v>
      </c>
      <c r="B449" s="48">
        <v>45939</v>
      </c>
      <c r="C449" s="8" t="s">
        <v>809</v>
      </c>
      <c r="D449" s="8" t="s">
        <v>1662</v>
      </c>
      <c r="E449" s="7" t="str">
        <f>VLOOKUP(D449,[2]Product_Dim!$A$2:$G$101,2,FALSE)</f>
        <v>Foam Roller</v>
      </c>
      <c r="F449" s="9">
        <f>VLOOKUP(D449,[2]Product_Dim!$A$2:$G$101,6,FALSE)</f>
        <v>30.62</v>
      </c>
      <c r="G449" s="8" t="s">
        <v>1797</v>
      </c>
      <c r="H449" s="10">
        <v>3</v>
      </c>
      <c r="I449" s="11">
        <v>628.17999999999995</v>
      </c>
      <c r="J449" s="8">
        <v>0.26</v>
      </c>
      <c r="K449" s="8" t="s">
        <v>1824</v>
      </c>
      <c r="L449" s="11">
        <v>1394.5596</v>
      </c>
      <c r="M449" s="8" t="str">
        <f>VLOOKUP(C449,'[2]Customer Detail'!$A$2:$H$501,4,FALSE)</f>
        <v>Male</v>
      </c>
      <c r="N449" s="8">
        <f>VLOOKUP(C449,'[2]Customer Detail'!$A$2:$H$501,3,FALSE)</f>
        <v>32</v>
      </c>
      <c r="O449" s="8" t="str">
        <f>VLOOKUP(C449,'[2]Customer Detail'!$A$2:$H$501,5,FALSE)</f>
        <v>New Maria</v>
      </c>
      <c r="P449" s="8" t="str">
        <f>VLOOKUP(C449,'[2]Customer Detail'!$A$1:$H$501,8,FALSE)</f>
        <v>Bronze</v>
      </c>
      <c r="Q449" s="8" t="str">
        <f>VLOOKUP(G449,[2]Store_Dim!$A$1:$E$21,4,FALSE)</f>
        <v>Johnsonville</v>
      </c>
      <c r="R449" s="8" t="str">
        <f>VLOOKUP(G449,[2]Store_Dim!$A$2:$E$21,3,FALSE)</f>
        <v>East</v>
      </c>
    </row>
    <row r="450" spans="1:18" x14ac:dyDescent="0.3">
      <c r="A450" s="7" t="s">
        <v>2274</v>
      </c>
      <c r="B450" s="48">
        <v>45553</v>
      </c>
      <c r="C450" s="8" t="s">
        <v>857</v>
      </c>
      <c r="D450" s="8" t="s">
        <v>1660</v>
      </c>
      <c r="E450" s="7" t="str">
        <f>VLOOKUP(D450,[2]Product_Dim!$A$2:$G$101,2,FALSE)</f>
        <v>Premium Blanket Throw</v>
      </c>
      <c r="F450" s="9">
        <f>VLOOKUP(D450,[2]Product_Dim!$A$2:$G$101,6,FALSE)</f>
        <v>461.47</v>
      </c>
      <c r="G450" s="8" t="s">
        <v>1766</v>
      </c>
      <c r="H450" s="10">
        <v>1</v>
      </c>
      <c r="I450" s="11">
        <v>862.31</v>
      </c>
      <c r="J450" s="8">
        <v>0.06</v>
      </c>
      <c r="K450" s="8" t="s">
        <v>1824</v>
      </c>
      <c r="L450" s="11">
        <v>810.57139999999993</v>
      </c>
      <c r="M450" s="8" t="str">
        <f>VLOOKUP(C450,'[2]Customer Detail'!$A$2:$H$501,4,FALSE)</f>
        <v>Female</v>
      </c>
      <c r="N450" s="8">
        <f>VLOOKUP(C450,'[2]Customer Detail'!$A$2:$H$501,3,FALSE)</f>
        <v>45</v>
      </c>
      <c r="O450" s="8" t="str">
        <f>VLOOKUP(C450,'[2]Customer Detail'!$A$2:$H$501,5,FALSE)</f>
        <v>Emilytown</v>
      </c>
      <c r="P450" s="8" t="str">
        <f>VLOOKUP(C450,'[2]Customer Detail'!$A$1:$H$501,8,FALSE)</f>
        <v>Silver</v>
      </c>
      <c r="Q450" s="8" t="str">
        <f>VLOOKUP(G450,[2]Store_Dim!$A$1:$E$21,4,FALSE)</f>
        <v>Hoodberg</v>
      </c>
      <c r="R450" s="8" t="str">
        <f>VLOOKUP(G450,[2]Store_Dim!$A$2:$E$21,3,FALSE)</f>
        <v>North</v>
      </c>
    </row>
    <row r="451" spans="1:18" x14ac:dyDescent="0.3">
      <c r="A451" s="7" t="s">
        <v>2275</v>
      </c>
      <c r="B451" s="48">
        <v>45806</v>
      </c>
      <c r="C451" s="8" t="s">
        <v>261</v>
      </c>
      <c r="D451" s="8" t="s">
        <v>1714</v>
      </c>
      <c r="E451" s="7" t="str">
        <f>VLOOKUP(D451,[2]Product_Dim!$A$2:$G$101,2,FALSE)</f>
        <v>Hydrating Face Cleanser</v>
      </c>
      <c r="F451" s="9">
        <f>VLOOKUP(D451,[2]Product_Dim!$A$2:$G$101,6,FALSE)</f>
        <v>254.04361702127662</v>
      </c>
      <c r="G451" s="8" t="s">
        <v>1799</v>
      </c>
      <c r="H451" s="10">
        <v>2</v>
      </c>
      <c r="I451" s="11">
        <v>541.39</v>
      </c>
      <c r="J451" s="8">
        <v>0.03</v>
      </c>
      <c r="K451" s="8" t="s">
        <v>1829</v>
      </c>
      <c r="L451" s="11">
        <v>1050.2965999999999</v>
      </c>
      <c r="M451" s="8" t="str">
        <f>VLOOKUP(C451,'[2]Customer Detail'!$A$2:$H$501,4,FALSE)</f>
        <v>Female</v>
      </c>
      <c r="N451" s="8">
        <f>VLOOKUP(C451,'[2]Customer Detail'!$A$2:$H$501,3,FALSE)</f>
        <v>61</v>
      </c>
      <c r="O451" s="8" t="str">
        <f>VLOOKUP(C451,'[2]Customer Detail'!$A$2:$H$501,5,FALSE)</f>
        <v>South Shaun</v>
      </c>
      <c r="P451" s="8" t="str">
        <f>VLOOKUP(C451,'[2]Customer Detail'!$A$1:$H$501,8,FALSE)</f>
        <v>Gold</v>
      </c>
      <c r="Q451" s="8" t="str">
        <f>VLOOKUP(G451,[2]Store_Dim!$A$1:$E$21,4,FALSE)</f>
        <v>Christopherland</v>
      </c>
      <c r="R451" s="8" t="str">
        <f>VLOOKUP(G451,[2]Store_Dim!$A$2:$E$21,3,FALSE)</f>
        <v>South</v>
      </c>
    </row>
    <row r="452" spans="1:18" x14ac:dyDescent="0.3">
      <c r="A452" s="7" t="s">
        <v>2276</v>
      </c>
      <c r="B452" s="48">
        <v>45811</v>
      </c>
      <c r="C452" s="8" t="s">
        <v>1469</v>
      </c>
      <c r="D452" s="8" t="s">
        <v>1700</v>
      </c>
      <c r="E452" s="7" t="str">
        <f>VLOOKUP(D452,[2]Product_Dim!$A$2:$G$101,2,FALSE)</f>
        <v>Wireless Mouse</v>
      </c>
      <c r="F452" s="9">
        <f>VLOOKUP(D452,[2]Product_Dim!$A$2:$G$101,6,FALSE)</f>
        <v>392.89</v>
      </c>
      <c r="G452" s="8" t="s">
        <v>1804</v>
      </c>
      <c r="H452" s="10">
        <v>3</v>
      </c>
      <c r="I452" s="11">
        <v>761.8</v>
      </c>
      <c r="J452" s="8">
        <v>0.06</v>
      </c>
      <c r="K452" s="8" t="s">
        <v>1829</v>
      </c>
      <c r="L452" s="11">
        <v>2148.2759999999998</v>
      </c>
      <c r="M452" s="8" t="str">
        <f>VLOOKUP(C452,'[2]Customer Detail'!$A$2:$H$501,4,FALSE)</f>
        <v>Female</v>
      </c>
      <c r="N452" s="8">
        <f>VLOOKUP(C452,'[2]Customer Detail'!$A$2:$H$501,3,FALSE)</f>
        <v>41</v>
      </c>
      <c r="O452" s="8" t="str">
        <f>VLOOKUP(C452,'[2]Customer Detail'!$A$2:$H$501,5,FALSE)</f>
        <v>West Kelseyberg</v>
      </c>
      <c r="P452" s="8" t="str">
        <f>VLOOKUP(C452,'[2]Customer Detail'!$A$1:$H$501,8,FALSE)</f>
        <v>Platinum</v>
      </c>
      <c r="Q452" s="8" t="str">
        <f>VLOOKUP(G452,[2]Store_Dim!$A$1:$E$21,4,FALSE)</f>
        <v>New Jimmymouth</v>
      </c>
      <c r="R452" s="8" t="str">
        <f>VLOOKUP(G452,[2]Store_Dim!$A$2:$E$21,3,FALSE)</f>
        <v>West</v>
      </c>
    </row>
    <row r="453" spans="1:18" x14ac:dyDescent="0.3">
      <c r="A453" s="7" t="s">
        <v>2277</v>
      </c>
      <c r="B453" s="48">
        <v>45508</v>
      </c>
      <c r="C453" s="8" t="s">
        <v>1310</v>
      </c>
      <c r="D453" s="8" t="s">
        <v>1646</v>
      </c>
      <c r="E453" s="7" t="str">
        <f>VLOOKUP(D453,[2]Product_Dim!$A$2:$G$101,2,FALSE)</f>
        <v>Men's Roll-On Perfume</v>
      </c>
      <c r="F453" s="9">
        <f>VLOOKUP(D453,[2]Product_Dim!$A$2:$G$101,6,FALSE)</f>
        <v>43.29</v>
      </c>
      <c r="G453" s="8" t="s">
        <v>1761</v>
      </c>
      <c r="H453" s="10">
        <v>4</v>
      </c>
      <c r="I453" s="11">
        <v>829.36</v>
      </c>
      <c r="J453" s="8">
        <v>0.11</v>
      </c>
      <c r="K453" s="8" t="s">
        <v>1826</v>
      </c>
      <c r="L453" s="11">
        <v>2952.5216</v>
      </c>
      <c r="M453" s="8" t="str">
        <f>VLOOKUP(C453,'[2]Customer Detail'!$A$2:$H$501,4,FALSE)</f>
        <v>Female</v>
      </c>
      <c r="N453" s="8">
        <f>VLOOKUP(C453,'[2]Customer Detail'!$A$2:$H$501,3,FALSE)</f>
        <v>42</v>
      </c>
      <c r="O453" s="8" t="str">
        <f>VLOOKUP(C453,'[2]Customer Detail'!$A$2:$H$501,5,FALSE)</f>
        <v>Aliciahaven</v>
      </c>
      <c r="P453" s="8" t="str">
        <f>VLOOKUP(C453,'[2]Customer Detail'!$A$1:$H$501,8,FALSE)</f>
        <v>Platinum</v>
      </c>
      <c r="Q453" s="8" t="str">
        <f>VLOOKUP(G453,[2]Store_Dim!$A$1:$E$21,4,FALSE)</f>
        <v>North Nancyview</v>
      </c>
      <c r="R453" s="8" t="str">
        <f>VLOOKUP(G453,[2]Store_Dim!$A$2:$E$21,3,FALSE)</f>
        <v>South</v>
      </c>
    </row>
    <row r="454" spans="1:18" x14ac:dyDescent="0.3">
      <c r="A454" s="7" t="s">
        <v>2278</v>
      </c>
      <c r="B454" s="48">
        <v>45460</v>
      </c>
      <c r="C454" s="8" t="s">
        <v>1257</v>
      </c>
      <c r="D454" s="8" t="s">
        <v>1594</v>
      </c>
      <c r="E454" s="7" t="str">
        <f>VLOOKUP(D454,[2]Product_Dim!$A$2:$G$101,2,FALSE)</f>
        <v>Men's Formal Shirt</v>
      </c>
      <c r="F454" s="9">
        <f>VLOOKUP(D454,[2]Product_Dim!$A$2:$G$101,6,FALSE)</f>
        <v>254.04361702127662</v>
      </c>
      <c r="G454" s="8" t="s">
        <v>1804</v>
      </c>
      <c r="H454" s="10">
        <v>2</v>
      </c>
      <c r="I454" s="11">
        <v>425.06</v>
      </c>
      <c r="J454" s="8">
        <v>0.09</v>
      </c>
      <c r="K454" s="8" t="s">
        <v>1826</v>
      </c>
      <c r="L454" s="11">
        <v>773.60919999999999</v>
      </c>
      <c r="M454" s="8" t="str">
        <f>VLOOKUP(C454,'[2]Customer Detail'!$A$2:$H$501,4,FALSE)</f>
        <v>Female</v>
      </c>
      <c r="N454" s="8">
        <f>VLOOKUP(C454,'[2]Customer Detail'!$A$2:$H$501,3,FALSE)</f>
        <v>22</v>
      </c>
      <c r="O454" s="8" t="str">
        <f>VLOOKUP(C454,'[2]Customer Detail'!$A$2:$H$501,5,FALSE)</f>
        <v>South Angela</v>
      </c>
      <c r="P454" s="8" t="str">
        <f>VLOOKUP(C454,'[2]Customer Detail'!$A$1:$H$501,8,FALSE)</f>
        <v>Silver</v>
      </c>
      <c r="Q454" s="8" t="str">
        <f>VLOOKUP(G454,[2]Store_Dim!$A$1:$E$21,4,FALSE)</f>
        <v>New Jimmymouth</v>
      </c>
      <c r="R454" s="8" t="str">
        <f>VLOOKUP(G454,[2]Store_Dim!$A$2:$E$21,3,FALSE)</f>
        <v>West</v>
      </c>
    </row>
    <row r="455" spans="1:18" x14ac:dyDescent="0.3">
      <c r="A455" s="7" t="s">
        <v>2279</v>
      </c>
      <c r="B455" s="48">
        <v>45311</v>
      </c>
      <c r="C455" s="8" t="s">
        <v>438</v>
      </c>
      <c r="D455" s="8" t="s">
        <v>1658</v>
      </c>
      <c r="E455" s="7" t="str">
        <f>VLOOKUP(D455,[2]Product_Dim!$A$2:$G$101,2,FALSE)</f>
        <v>Ceramic Plant Pot</v>
      </c>
      <c r="F455" s="9">
        <f>VLOOKUP(D455,[2]Product_Dim!$A$2:$G$101,6,FALSE)</f>
        <v>81.75</v>
      </c>
      <c r="G455" s="8" t="s">
        <v>1752</v>
      </c>
      <c r="H455" s="10">
        <v>2</v>
      </c>
      <c r="I455" s="11">
        <v>911.14</v>
      </c>
      <c r="J455" s="8">
        <v>0.1</v>
      </c>
      <c r="K455" s="8" t="s">
        <v>1824</v>
      </c>
      <c r="L455" s="11">
        <v>1640.0519999999999</v>
      </c>
      <c r="M455" s="8" t="str">
        <f>VLOOKUP(C455,'[2]Customer Detail'!$A$2:$H$501,4,FALSE)</f>
        <v>Male</v>
      </c>
      <c r="N455" s="8">
        <f>VLOOKUP(C455,'[2]Customer Detail'!$A$2:$H$501,3,FALSE)</f>
        <v>39</v>
      </c>
      <c r="O455" s="8" t="str">
        <f>VLOOKUP(C455,'[2]Customer Detail'!$A$2:$H$501,5,FALSE)</f>
        <v>South Nathan</v>
      </c>
      <c r="P455" s="8" t="str">
        <f>VLOOKUP(C455,'[2]Customer Detail'!$A$1:$H$501,8,FALSE)</f>
        <v>Platinum</v>
      </c>
      <c r="Q455" s="8" t="str">
        <f>VLOOKUP(G455,[2]Store_Dim!$A$1:$E$21,4,FALSE)</f>
        <v>Washingtonfurt</v>
      </c>
      <c r="R455" s="8" t="str">
        <f>VLOOKUP(G455,[2]Store_Dim!$A$2:$E$21,3,FALSE)</f>
        <v>East</v>
      </c>
    </row>
    <row r="456" spans="1:18" x14ac:dyDescent="0.3">
      <c r="A456" s="7" t="s">
        <v>2280</v>
      </c>
      <c r="B456" s="48">
        <v>45906</v>
      </c>
      <c r="C456" s="8" t="s">
        <v>304</v>
      </c>
      <c r="D456" s="8" t="s">
        <v>1684</v>
      </c>
      <c r="E456" s="7" t="str">
        <f>VLOOKUP(D456,[2]Product_Dim!$A$2:$G$101,2,FALSE)</f>
        <v>Wooden Nightstand</v>
      </c>
      <c r="F456" s="9">
        <f>VLOOKUP(D456,[2]Product_Dim!$A$2:$G$101,6,FALSE)</f>
        <v>243.7</v>
      </c>
      <c r="G456" s="8" t="s">
        <v>1782</v>
      </c>
      <c r="H456" s="10">
        <v>3</v>
      </c>
      <c r="I456" s="11">
        <v>811.96</v>
      </c>
      <c r="J456" s="8">
        <v>0.28999999999999998</v>
      </c>
      <c r="K456" s="8" t="s">
        <v>1824</v>
      </c>
      <c r="L456" s="11">
        <v>1729.4748</v>
      </c>
      <c r="M456" s="8" t="str">
        <f>VLOOKUP(C456,'[2]Customer Detail'!$A$2:$H$501,4,FALSE)</f>
        <v>Female</v>
      </c>
      <c r="N456" s="8">
        <f>VLOOKUP(C456,'[2]Customer Detail'!$A$2:$H$501,3,FALSE)</f>
        <v>26</v>
      </c>
      <c r="O456" s="8" t="str">
        <f>VLOOKUP(C456,'[2]Customer Detail'!$A$2:$H$501,5,FALSE)</f>
        <v>Garyberg</v>
      </c>
      <c r="P456" s="8" t="str">
        <f>VLOOKUP(C456,'[2]Customer Detail'!$A$1:$H$501,8,FALSE)</f>
        <v>Platinum</v>
      </c>
      <c r="Q456" s="8" t="str">
        <f>VLOOKUP(G456,[2]Store_Dim!$A$1:$E$21,4,FALSE)</f>
        <v>Thompsonborough</v>
      </c>
      <c r="R456" s="8" t="str">
        <f>VLOOKUP(G456,[2]Store_Dim!$A$2:$E$21,3,FALSE)</f>
        <v>West</v>
      </c>
    </row>
    <row r="457" spans="1:18" x14ac:dyDescent="0.3">
      <c r="A457" s="7" t="s">
        <v>2281</v>
      </c>
      <c r="B457" s="48">
        <v>45380</v>
      </c>
      <c r="C457" s="8" t="s">
        <v>869</v>
      </c>
      <c r="D457" s="8" t="s">
        <v>1610</v>
      </c>
      <c r="E457" s="7" t="str">
        <f>VLOOKUP(D457,[2]Product_Dim!$A$2:$G$101,2,FALSE)</f>
        <v>Basketball</v>
      </c>
      <c r="F457" s="9">
        <f>VLOOKUP(D457,[2]Product_Dim!$A$2:$G$101,6,FALSE)</f>
        <v>204.39</v>
      </c>
      <c r="G457" s="8" t="s">
        <v>1789</v>
      </c>
      <c r="H457" s="10">
        <v>2</v>
      </c>
      <c r="I457" s="11">
        <v>780.05</v>
      </c>
      <c r="J457" s="8">
        <v>0.12</v>
      </c>
      <c r="K457" s="8" t="s">
        <v>1829</v>
      </c>
      <c r="L457" s="11">
        <v>1372.8879999999999</v>
      </c>
      <c r="M457" s="8" t="str">
        <f>VLOOKUP(C457,'[2]Customer Detail'!$A$2:$H$501,4,FALSE)</f>
        <v>Male</v>
      </c>
      <c r="N457" s="8">
        <f>VLOOKUP(C457,'[2]Customer Detail'!$A$2:$H$501,3,FALSE)</f>
        <v>23</v>
      </c>
      <c r="O457" s="8" t="str">
        <f>VLOOKUP(C457,'[2]Customer Detail'!$A$2:$H$501,5,FALSE)</f>
        <v>North Roy</v>
      </c>
      <c r="P457" s="8" t="str">
        <f>VLOOKUP(C457,'[2]Customer Detail'!$A$1:$H$501,8,FALSE)</f>
        <v>Bronze</v>
      </c>
      <c r="Q457" s="8" t="str">
        <f>VLOOKUP(G457,[2]Store_Dim!$A$1:$E$21,4,FALSE)</f>
        <v>East Davidville</v>
      </c>
      <c r="R457" s="8" t="str">
        <f>VLOOKUP(G457,[2]Store_Dim!$A$2:$E$21,3,FALSE)</f>
        <v>East</v>
      </c>
    </row>
    <row r="458" spans="1:18" x14ac:dyDescent="0.3">
      <c r="A458" s="7" t="s">
        <v>2282</v>
      </c>
      <c r="B458" s="48">
        <v>45527</v>
      </c>
      <c r="C458" s="8" t="s">
        <v>699</v>
      </c>
      <c r="D458" s="8" t="s">
        <v>1612</v>
      </c>
      <c r="E458" s="7" t="str">
        <f>VLOOKUP(D458,[2]Product_Dim!$A$2:$G$101,2,FALSE)</f>
        <v>Vitamin C Face Serum</v>
      </c>
      <c r="F458" s="9">
        <f>VLOOKUP(D458,[2]Product_Dim!$A$2:$G$101,6,FALSE)</f>
        <v>283.83</v>
      </c>
      <c r="G458" s="8" t="s">
        <v>1786</v>
      </c>
      <c r="H458" s="10">
        <v>4</v>
      </c>
      <c r="I458" s="11">
        <v>315.95</v>
      </c>
      <c r="J458" s="8">
        <v>0.19</v>
      </c>
      <c r="K458" s="8" t="s">
        <v>1829</v>
      </c>
      <c r="L458" s="11">
        <v>1023.678</v>
      </c>
      <c r="M458" s="8" t="str">
        <f>VLOOKUP(C458,'[2]Customer Detail'!$A$2:$H$501,4,FALSE)</f>
        <v>Female</v>
      </c>
      <c r="N458" s="8">
        <f>VLOOKUP(C458,'[2]Customer Detail'!$A$2:$H$501,3,FALSE)</f>
        <v>50</v>
      </c>
      <c r="O458" s="8" t="str">
        <f>VLOOKUP(C458,'[2]Customer Detail'!$A$2:$H$501,5,FALSE)</f>
        <v>East Josephside</v>
      </c>
      <c r="P458" s="8" t="str">
        <f>VLOOKUP(C458,'[2]Customer Detail'!$A$1:$H$501,8,FALSE)</f>
        <v>Gold</v>
      </c>
      <c r="Q458" s="8" t="str">
        <f>VLOOKUP(G458,[2]Store_Dim!$A$1:$E$21,4,FALSE)</f>
        <v>East Johnstad</v>
      </c>
      <c r="R458" s="8" t="str">
        <f>VLOOKUP(G458,[2]Store_Dim!$A$2:$E$21,3,FALSE)</f>
        <v>South</v>
      </c>
    </row>
    <row r="459" spans="1:18" x14ac:dyDescent="0.3">
      <c r="A459" s="7" t="s">
        <v>2283</v>
      </c>
      <c r="B459" s="48">
        <v>45796</v>
      </c>
      <c r="C459" s="8" t="s">
        <v>737</v>
      </c>
      <c r="D459" s="8" t="s">
        <v>1652</v>
      </c>
      <c r="E459" s="7" t="str">
        <f>VLOOKUP(D459,[2]Product_Dim!$A$2:$G$101,2,FALSE)</f>
        <v>Rugby Ball</v>
      </c>
      <c r="F459" s="9">
        <f>VLOOKUP(D459,[2]Product_Dim!$A$2:$G$101,6,FALSE)</f>
        <v>212.26</v>
      </c>
      <c r="G459" s="8" t="s">
        <v>1786</v>
      </c>
      <c r="H459" s="10">
        <v>2</v>
      </c>
      <c r="I459" s="11">
        <v>810.17</v>
      </c>
      <c r="J459" s="8">
        <v>0.27</v>
      </c>
      <c r="K459" s="8" t="s">
        <v>1824</v>
      </c>
      <c r="L459" s="11">
        <v>1182.8481999999999</v>
      </c>
      <c r="M459" s="8" t="str">
        <f>VLOOKUP(C459,'[2]Customer Detail'!$A$2:$H$501,4,FALSE)</f>
        <v>Female</v>
      </c>
      <c r="N459" s="8">
        <f>VLOOKUP(C459,'[2]Customer Detail'!$A$2:$H$501,3,FALSE)</f>
        <v>32</v>
      </c>
      <c r="O459" s="8" t="str">
        <f>VLOOKUP(C459,'[2]Customer Detail'!$A$2:$H$501,5,FALSE)</f>
        <v>Port Lisashire</v>
      </c>
      <c r="P459" s="8" t="str">
        <f>VLOOKUP(C459,'[2]Customer Detail'!$A$1:$H$501,8,FALSE)</f>
        <v>Bronze</v>
      </c>
      <c r="Q459" s="8" t="str">
        <f>VLOOKUP(G459,[2]Store_Dim!$A$1:$E$21,4,FALSE)</f>
        <v>East Johnstad</v>
      </c>
      <c r="R459" s="8" t="str">
        <f>VLOOKUP(G459,[2]Store_Dim!$A$2:$E$21,3,FALSE)</f>
        <v>South</v>
      </c>
    </row>
    <row r="460" spans="1:18" x14ac:dyDescent="0.3">
      <c r="A460" s="7" t="s">
        <v>2284</v>
      </c>
      <c r="B460" s="48">
        <v>45389</v>
      </c>
      <c r="C460" s="8" t="s">
        <v>669</v>
      </c>
      <c r="D460" s="8" t="s">
        <v>1716</v>
      </c>
      <c r="E460" s="7" t="str">
        <f>VLOOKUP(D460,[2]Product_Dim!$A$2:$G$101,2,FALSE)</f>
        <v>Wooden Bookshelf</v>
      </c>
      <c r="F460" s="9">
        <f>VLOOKUP(D460,[2]Product_Dim!$A$2:$G$101,6,FALSE)</f>
        <v>388.46</v>
      </c>
      <c r="G460" s="8" t="s">
        <v>1769</v>
      </c>
      <c r="H460" s="10">
        <v>3</v>
      </c>
      <c r="I460" s="11">
        <v>505.01</v>
      </c>
      <c r="J460" s="8">
        <v>0.02</v>
      </c>
      <c r="K460" s="8" t="s">
        <v>1826</v>
      </c>
      <c r="L460" s="11">
        <v>1484.7293999999999</v>
      </c>
      <c r="M460" s="8" t="str">
        <f>VLOOKUP(C460,'[2]Customer Detail'!$A$2:$H$501,4,FALSE)</f>
        <v>Female</v>
      </c>
      <c r="N460" s="8">
        <f>VLOOKUP(C460,'[2]Customer Detail'!$A$2:$H$501,3,FALSE)</f>
        <v>44</v>
      </c>
      <c r="O460" s="8" t="str">
        <f>VLOOKUP(C460,'[2]Customer Detail'!$A$2:$H$501,5,FALSE)</f>
        <v>Lake Danielleton</v>
      </c>
      <c r="P460" s="8" t="str">
        <f>VLOOKUP(C460,'[2]Customer Detail'!$A$1:$H$501,8,FALSE)</f>
        <v>Gold</v>
      </c>
      <c r="Q460" s="8" t="str">
        <f>VLOOKUP(G460,[2]Store_Dim!$A$1:$E$21,4,FALSE)</f>
        <v>Port Sharon</v>
      </c>
      <c r="R460" s="8" t="str">
        <f>VLOOKUP(G460,[2]Store_Dim!$A$2:$E$21,3,FALSE)</f>
        <v>South</v>
      </c>
    </row>
    <row r="461" spans="1:18" x14ac:dyDescent="0.3">
      <c r="A461" s="7" t="s">
        <v>2285</v>
      </c>
      <c r="B461" s="48">
        <v>45315</v>
      </c>
      <c r="C461" s="8" t="s">
        <v>1440</v>
      </c>
      <c r="D461" s="8" t="s">
        <v>1692</v>
      </c>
      <c r="E461" s="7" t="str">
        <f>VLOOKUP(D461,[2]Product_Dim!$A$2:$G$101,2,FALSE)</f>
        <v>Professional Jump Rope</v>
      </c>
      <c r="F461" s="9">
        <f>VLOOKUP(D461,[2]Product_Dim!$A$2:$G$101,6,FALSE)</f>
        <v>477.61</v>
      </c>
      <c r="G461" s="8" t="s">
        <v>1807</v>
      </c>
      <c r="H461" s="10">
        <v>2</v>
      </c>
      <c r="I461" s="11">
        <v>736.75</v>
      </c>
      <c r="J461" s="8">
        <v>0.18</v>
      </c>
      <c r="K461" s="8" t="s">
        <v>1824</v>
      </c>
      <c r="L461" s="11">
        <v>1208.27</v>
      </c>
      <c r="M461" s="8" t="str">
        <f>VLOOKUP(C461,'[2]Customer Detail'!$A$2:$H$501,4,FALSE)</f>
        <v>Female</v>
      </c>
      <c r="N461" s="8">
        <f>VLOOKUP(C461,'[2]Customer Detail'!$A$2:$H$501,3,FALSE)</f>
        <v>63</v>
      </c>
      <c r="O461" s="8" t="str">
        <f>VLOOKUP(C461,'[2]Customer Detail'!$A$2:$H$501,5,FALSE)</f>
        <v>Oneillfurt</v>
      </c>
      <c r="P461" s="8" t="str">
        <f>VLOOKUP(C461,'[2]Customer Detail'!$A$1:$H$501,8,FALSE)</f>
        <v>Gold</v>
      </c>
      <c r="Q461" s="8" t="str">
        <f>VLOOKUP(G461,[2]Store_Dim!$A$1:$E$21,4,FALSE)</f>
        <v>Bensonhaven</v>
      </c>
      <c r="R461" s="8" t="str">
        <f>VLOOKUP(G461,[2]Store_Dim!$A$2:$E$21,3,FALSE)</f>
        <v>North</v>
      </c>
    </row>
    <row r="462" spans="1:18" x14ac:dyDescent="0.3">
      <c r="A462" s="7" t="s">
        <v>2286</v>
      </c>
      <c r="B462" s="48">
        <v>45311</v>
      </c>
      <c r="C462" s="8" t="s">
        <v>114</v>
      </c>
      <c r="D462" s="8" t="s">
        <v>1702</v>
      </c>
      <c r="E462" s="7" t="str">
        <f>VLOOKUP(D462,[2]Product_Dim!$A$2:$G$101,2,FALSE)</f>
        <v>WiFi Mesh Router</v>
      </c>
      <c r="F462" s="9">
        <f>VLOOKUP(D462,[2]Product_Dim!$A$2:$G$101,6,FALSE)</f>
        <v>480.9</v>
      </c>
      <c r="G462" s="8" t="s">
        <v>1786</v>
      </c>
      <c r="H462" s="10">
        <v>4</v>
      </c>
      <c r="I462" s="11">
        <v>700.31</v>
      </c>
      <c r="J462" s="8">
        <v>0.2</v>
      </c>
      <c r="K462" s="8" t="s">
        <v>1826</v>
      </c>
      <c r="L462" s="11">
        <v>2240.9919999999997</v>
      </c>
      <c r="M462" s="8" t="str">
        <f>VLOOKUP(C462,'[2]Customer Detail'!$A$2:$H$501,4,FALSE)</f>
        <v>Male</v>
      </c>
      <c r="N462" s="8">
        <f>VLOOKUP(C462,'[2]Customer Detail'!$A$2:$H$501,3,FALSE)</f>
        <v>31</v>
      </c>
      <c r="O462" s="8" t="str">
        <f>VLOOKUP(C462,'[2]Customer Detail'!$A$2:$H$501,5,FALSE)</f>
        <v>Mollyshire</v>
      </c>
      <c r="P462" s="8" t="str">
        <f>VLOOKUP(C462,'[2]Customer Detail'!$A$1:$H$501,8,FALSE)</f>
        <v>Platinum</v>
      </c>
      <c r="Q462" s="8" t="str">
        <f>VLOOKUP(G462,[2]Store_Dim!$A$1:$E$21,4,FALSE)</f>
        <v>East Johnstad</v>
      </c>
      <c r="R462" s="8" t="str">
        <f>VLOOKUP(G462,[2]Store_Dim!$A$2:$E$21,3,FALSE)</f>
        <v>South</v>
      </c>
    </row>
    <row r="463" spans="1:18" x14ac:dyDescent="0.3">
      <c r="A463" s="7" t="s">
        <v>2287</v>
      </c>
      <c r="B463" s="48">
        <v>45270</v>
      </c>
      <c r="C463" s="8" t="s">
        <v>444</v>
      </c>
      <c r="D463" s="8" t="s">
        <v>1730</v>
      </c>
      <c r="E463" s="7" t="str">
        <f>VLOOKUP(D463,[2]Product_Dim!$A$2:$G$101,2,FALSE)</f>
        <v>Women's High Heels</v>
      </c>
      <c r="F463" s="9">
        <f>VLOOKUP(D463,[2]Product_Dim!$A$2:$G$101,6,FALSE)</f>
        <v>438.25</v>
      </c>
      <c r="G463" s="8" t="s">
        <v>1792</v>
      </c>
      <c r="H463" s="10">
        <v>4</v>
      </c>
      <c r="I463" s="11">
        <v>202.46</v>
      </c>
      <c r="J463" s="8">
        <v>0.24</v>
      </c>
      <c r="K463" s="8" t="s">
        <v>1824</v>
      </c>
      <c r="L463" s="11">
        <v>615.47839999999997</v>
      </c>
      <c r="M463" s="8" t="str">
        <f>VLOOKUP(C463,'[2]Customer Detail'!$A$2:$H$501,4,FALSE)</f>
        <v>Female</v>
      </c>
      <c r="N463" s="8">
        <f>VLOOKUP(C463,'[2]Customer Detail'!$A$2:$H$501,3,FALSE)</f>
        <v>43</v>
      </c>
      <c r="O463" s="8" t="str">
        <f>VLOOKUP(C463,'[2]Customer Detail'!$A$2:$H$501,5,FALSE)</f>
        <v>Matthewbury</v>
      </c>
      <c r="P463" s="8" t="str">
        <f>VLOOKUP(C463,'[2]Customer Detail'!$A$1:$H$501,8,FALSE)</f>
        <v>Silver</v>
      </c>
      <c r="Q463" s="8" t="str">
        <f>VLOOKUP(G463,[2]Store_Dim!$A$1:$E$21,4,FALSE)</f>
        <v>Lake Michael</v>
      </c>
      <c r="R463" s="8" t="str">
        <f>VLOOKUP(G463,[2]Store_Dim!$A$2:$E$21,3,FALSE)</f>
        <v>South</v>
      </c>
    </row>
    <row r="464" spans="1:18" x14ac:dyDescent="0.3">
      <c r="A464" s="7" t="s">
        <v>2288</v>
      </c>
      <c r="B464" s="48">
        <v>45279</v>
      </c>
      <c r="C464" s="8" t="s">
        <v>846</v>
      </c>
      <c r="D464" s="8" t="s">
        <v>1722</v>
      </c>
      <c r="E464" s="7" t="str">
        <f>VLOOKUP(D464,[2]Product_Dim!$A$2:$G$101,2,FALSE)</f>
        <v>LED Bedside Lamp</v>
      </c>
      <c r="F464" s="9">
        <f>VLOOKUP(D464,[2]Product_Dim!$A$2:$G$101,6,FALSE)</f>
        <v>371.38</v>
      </c>
      <c r="G464" s="8" t="s">
        <v>1757</v>
      </c>
      <c r="H464" s="10">
        <v>2</v>
      </c>
      <c r="I464" s="11">
        <v>291.83999999999997</v>
      </c>
      <c r="J464" s="8">
        <v>0.25</v>
      </c>
      <c r="K464" s="8" t="s">
        <v>1826</v>
      </c>
      <c r="L464" s="11">
        <v>437.76</v>
      </c>
      <c r="M464" s="8" t="str">
        <f>VLOOKUP(C464,'[2]Customer Detail'!$A$2:$H$501,4,FALSE)</f>
        <v>Male</v>
      </c>
      <c r="N464" s="8">
        <f>VLOOKUP(C464,'[2]Customer Detail'!$A$2:$H$501,3,FALSE)</f>
        <v>38</v>
      </c>
      <c r="O464" s="8" t="str">
        <f>VLOOKUP(C464,'[2]Customer Detail'!$A$2:$H$501,5,FALSE)</f>
        <v>West Jamieport</v>
      </c>
      <c r="P464" s="8" t="str">
        <f>VLOOKUP(C464,'[2]Customer Detail'!$A$1:$H$501,8,FALSE)</f>
        <v>Silver</v>
      </c>
      <c r="Q464" s="8" t="str">
        <f>VLOOKUP(G464,[2]Store_Dim!$A$1:$E$21,4,FALSE)</f>
        <v>Danielmouth</v>
      </c>
      <c r="R464" s="8" t="str">
        <f>VLOOKUP(G464,[2]Store_Dim!$A$2:$E$21,3,FALSE)</f>
        <v>North</v>
      </c>
    </row>
    <row r="465" spans="1:18" x14ac:dyDescent="0.3">
      <c r="A465" s="7" t="s">
        <v>2289</v>
      </c>
      <c r="B465" s="48">
        <v>45252</v>
      </c>
      <c r="C465" s="8" t="s">
        <v>544</v>
      </c>
      <c r="D465" s="8" t="s">
        <v>1742</v>
      </c>
      <c r="E465" s="7" t="str">
        <f>VLOOKUP(D465,[2]Product_Dim!$A$2:$G$101,2,FALSE)</f>
        <v>Cricket Bat</v>
      </c>
      <c r="F465" s="9">
        <f>VLOOKUP(D465,[2]Product_Dim!$A$2:$G$101,6,FALSE)</f>
        <v>245.98</v>
      </c>
      <c r="G465" s="8" t="s">
        <v>1773</v>
      </c>
      <c r="H465" s="10">
        <v>2</v>
      </c>
      <c r="I465" s="11">
        <v>261.48</v>
      </c>
      <c r="J465" s="8">
        <v>0.17</v>
      </c>
      <c r="K465" s="8" t="s">
        <v>1824</v>
      </c>
      <c r="L465" s="11">
        <v>434.05680000000001</v>
      </c>
      <c r="M465" s="8" t="str">
        <f>VLOOKUP(C465,'[2]Customer Detail'!$A$2:$H$501,4,FALSE)</f>
        <v>Male</v>
      </c>
      <c r="N465" s="8">
        <f>VLOOKUP(C465,'[2]Customer Detail'!$A$2:$H$501,3,FALSE)</f>
        <v>21</v>
      </c>
      <c r="O465" s="8" t="str">
        <f>VLOOKUP(C465,'[2]Customer Detail'!$A$2:$H$501,5,FALSE)</f>
        <v>North Matthew</v>
      </c>
      <c r="P465" s="8" t="str">
        <f>VLOOKUP(C465,'[2]Customer Detail'!$A$1:$H$501,8,FALSE)</f>
        <v>Bronze</v>
      </c>
      <c r="Q465" s="8" t="str">
        <f>VLOOKUP(G465,[2]Store_Dim!$A$1:$E$21,4,FALSE)</f>
        <v>New Michaelchester</v>
      </c>
      <c r="R465" s="8" t="str">
        <f>VLOOKUP(G465,[2]Store_Dim!$A$2:$E$21,3,FALSE)</f>
        <v>North</v>
      </c>
    </row>
    <row r="466" spans="1:18" x14ac:dyDescent="0.3">
      <c r="A466" s="7" t="s">
        <v>2290</v>
      </c>
      <c r="B466" s="48">
        <v>45938</v>
      </c>
      <c r="C466" s="8" t="s">
        <v>948</v>
      </c>
      <c r="D466" s="8" t="s">
        <v>1620</v>
      </c>
      <c r="E466" s="7" t="str">
        <f>VLOOKUP(D466,[2]Product_Dim!$A$2:$G$101,2,FALSE)</f>
        <v>Women's Summer Dress</v>
      </c>
      <c r="F466" s="9">
        <f>VLOOKUP(D466,[2]Product_Dim!$A$2:$G$101,6,FALSE)</f>
        <v>223.43</v>
      </c>
      <c r="G466" s="8" t="s">
        <v>1799</v>
      </c>
      <c r="H466" s="10">
        <v>1</v>
      </c>
      <c r="I466" s="11">
        <v>850.83</v>
      </c>
      <c r="J466" s="8">
        <v>0.28000000000000003</v>
      </c>
      <c r="K466" s="8" t="s">
        <v>1826</v>
      </c>
      <c r="L466" s="11">
        <v>612.59760000000006</v>
      </c>
      <c r="M466" s="8" t="str">
        <f>VLOOKUP(C466,'[2]Customer Detail'!$A$2:$H$501,4,FALSE)</f>
        <v>Male</v>
      </c>
      <c r="N466" s="8">
        <f>VLOOKUP(C466,'[2]Customer Detail'!$A$2:$H$501,3,FALSE)</f>
        <v>29</v>
      </c>
      <c r="O466" s="8" t="str">
        <f>VLOOKUP(C466,'[2]Customer Detail'!$A$2:$H$501,5,FALSE)</f>
        <v>Lake Melissashire</v>
      </c>
      <c r="P466" s="8" t="str">
        <f>VLOOKUP(C466,'[2]Customer Detail'!$A$1:$H$501,8,FALSE)</f>
        <v>Silver</v>
      </c>
      <c r="Q466" s="8" t="str">
        <f>VLOOKUP(G466,[2]Store_Dim!$A$1:$E$21,4,FALSE)</f>
        <v>Christopherland</v>
      </c>
      <c r="R466" s="8" t="str">
        <f>VLOOKUP(G466,[2]Store_Dim!$A$2:$E$21,3,FALSE)</f>
        <v>South</v>
      </c>
    </row>
    <row r="467" spans="1:18" x14ac:dyDescent="0.3">
      <c r="A467" s="7" t="s">
        <v>2291</v>
      </c>
      <c r="B467" s="48">
        <v>45711</v>
      </c>
      <c r="C467" s="8" t="s">
        <v>1260</v>
      </c>
      <c r="D467" s="8" t="s">
        <v>1640</v>
      </c>
      <c r="E467" s="7" t="str">
        <f>VLOOKUP(D467,[2]Product_Dim!$A$2:$G$101,2,FALSE)</f>
        <v>Men's Winter Jacket</v>
      </c>
      <c r="F467" s="9">
        <f>VLOOKUP(D467,[2]Product_Dim!$A$2:$G$101,6,FALSE)</f>
        <v>167.34</v>
      </c>
      <c r="G467" s="8" t="s">
        <v>1786</v>
      </c>
      <c r="H467" s="10">
        <v>1</v>
      </c>
      <c r="I467" s="11">
        <v>83.83</v>
      </c>
      <c r="J467" s="8">
        <v>0.05</v>
      </c>
      <c r="K467" s="8" t="s">
        <v>1824</v>
      </c>
      <c r="L467" s="11">
        <v>79.638499999999993</v>
      </c>
      <c r="M467" s="8" t="str">
        <f>VLOOKUP(C467,'[2]Customer Detail'!$A$2:$H$501,4,FALSE)</f>
        <v>Female</v>
      </c>
      <c r="N467" s="8">
        <f>VLOOKUP(C467,'[2]Customer Detail'!$A$2:$H$501,3,FALSE)</f>
        <v>18</v>
      </c>
      <c r="O467" s="8" t="str">
        <f>VLOOKUP(C467,'[2]Customer Detail'!$A$2:$H$501,5,FALSE)</f>
        <v>Garciaview</v>
      </c>
      <c r="P467" s="8" t="str">
        <f>VLOOKUP(C467,'[2]Customer Detail'!$A$1:$H$501,8,FALSE)</f>
        <v>Gold</v>
      </c>
      <c r="Q467" s="8" t="str">
        <f>VLOOKUP(G467,[2]Store_Dim!$A$1:$E$21,4,FALSE)</f>
        <v>East Johnstad</v>
      </c>
      <c r="R467" s="8" t="str">
        <f>VLOOKUP(G467,[2]Store_Dim!$A$2:$E$21,3,FALSE)</f>
        <v>South</v>
      </c>
    </row>
    <row r="468" spans="1:18" x14ac:dyDescent="0.3">
      <c r="A468" s="7" t="s">
        <v>2292</v>
      </c>
      <c r="B468" s="48">
        <v>45713</v>
      </c>
      <c r="C468" s="8" t="s">
        <v>36</v>
      </c>
      <c r="D468" s="8" t="s">
        <v>1724</v>
      </c>
      <c r="E468" s="7" t="str">
        <f>VLOOKUP(D468,[2]Product_Dim!$A$2:$G$101,2,FALSE)</f>
        <v>Sports Wrist Sweatbands</v>
      </c>
      <c r="F468" s="9">
        <f>VLOOKUP(D468,[2]Product_Dim!$A$2:$G$101,6,FALSE)</f>
        <v>131.24</v>
      </c>
      <c r="G468" s="8" t="s">
        <v>1804</v>
      </c>
      <c r="H468" s="10">
        <v>3</v>
      </c>
      <c r="I468" s="11">
        <v>649.95000000000005</v>
      </c>
      <c r="J468" s="8">
        <v>0.28000000000000003</v>
      </c>
      <c r="K468" s="8" t="s">
        <v>1829</v>
      </c>
      <c r="L468" s="11">
        <v>1403.8920000000001</v>
      </c>
      <c r="M468" s="8" t="str">
        <f>VLOOKUP(C468,'[2]Customer Detail'!$A$2:$H$501,4,FALSE)</f>
        <v>Female</v>
      </c>
      <c r="N468" s="8">
        <f>VLOOKUP(C468,'[2]Customer Detail'!$A$2:$H$501,3,FALSE)</f>
        <v>29</v>
      </c>
      <c r="O468" s="8" t="str">
        <f>VLOOKUP(C468,'[2]Customer Detail'!$A$2:$H$501,5,FALSE)</f>
        <v>Deborahborough</v>
      </c>
      <c r="P468" s="8" t="str">
        <f>VLOOKUP(C468,'[2]Customer Detail'!$A$1:$H$501,8,FALSE)</f>
        <v>Platinum</v>
      </c>
      <c r="Q468" s="8" t="str">
        <f>VLOOKUP(G468,[2]Store_Dim!$A$1:$E$21,4,FALSE)</f>
        <v>New Jimmymouth</v>
      </c>
      <c r="R468" s="8" t="str">
        <f>VLOOKUP(G468,[2]Store_Dim!$A$2:$E$21,3,FALSE)</f>
        <v>West</v>
      </c>
    </row>
    <row r="469" spans="1:18" x14ac:dyDescent="0.3">
      <c r="A469" s="7" t="s">
        <v>2293</v>
      </c>
      <c r="B469" s="48">
        <v>45565</v>
      </c>
      <c r="C469" s="8" t="s">
        <v>1145</v>
      </c>
      <c r="D469" s="8" t="s">
        <v>1694</v>
      </c>
      <c r="E469" s="7" t="str">
        <f>VLOOKUP(D469,[2]Product_Dim!$A$2:$G$101,2,FALSE)</f>
        <v>Shin Guards – Adult</v>
      </c>
      <c r="F469" s="9">
        <f>VLOOKUP(D469,[2]Product_Dim!$A$2:$G$101,6,FALSE)</f>
        <v>107.06</v>
      </c>
      <c r="G469" s="8" t="s">
        <v>1776</v>
      </c>
      <c r="H469" s="10">
        <v>4</v>
      </c>
      <c r="I469" s="11">
        <v>934.96</v>
      </c>
      <c r="J469" s="8">
        <v>0.18</v>
      </c>
      <c r="K469" s="8" t="s">
        <v>1826</v>
      </c>
      <c r="L469" s="11">
        <v>3066.6688000000004</v>
      </c>
      <c r="M469" s="8" t="str">
        <f>VLOOKUP(C469,'[2]Customer Detail'!$A$2:$H$501,4,FALSE)</f>
        <v>Female</v>
      </c>
      <c r="N469" s="8">
        <f>VLOOKUP(C469,'[2]Customer Detail'!$A$2:$H$501,3,FALSE)</f>
        <v>40</v>
      </c>
      <c r="O469" s="8" t="str">
        <f>VLOOKUP(C469,'[2]Customer Detail'!$A$2:$H$501,5,FALSE)</f>
        <v>North Theresa</v>
      </c>
      <c r="P469" s="8" t="str">
        <f>VLOOKUP(C469,'[2]Customer Detail'!$A$1:$H$501,8,FALSE)</f>
        <v>Platinum</v>
      </c>
      <c r="Q469" s="8" t="str">
        <f>VLOOKUP(G469,[2]Store_Dim!$A$1:$E$21,4,FALSE)</f>
        <v>Port Josephberg</v>
      </c>
      <c r="R469" s="8" t="str">
        <f>VLOOKUP(G469,[2]Store_Dim!$A$2:$E$21,3,FALSE)</f>
        <v>East</v>
      </c>
    </row>
    <row r="470" spans="1:18" x14ac:dyDescent="0.3">
      <c r="A470" s="7" t="s">
        <v>2294</v>
      </c>
      <c r="B470" s="48">
        <v>45279</v>
      </c>
      <c r="C470" s="8" t="s">
        <v>672</v>
      </c>
      <c r="D470" s="8" t="s">
        <v>1582</v>
      </c>
      <c r="E470" s="7" t="str">
        <f>VLOOKUP(D470,[2]Product_Dim!$A$2:$G$101,2,FALSE)</f>
        <v>Soccer Training Cone Set</v>
      </c>
      <c r="F470" s="9">
        <f>VLOOKUP(D470,[2]Product_Dim!$A$2:$G$101,6,FALSE)</f>
        <v>144.53</v>
      </c>
      <c r="G470" s="8" t="s">
        <v>1799</v>
      </c>
      <c r="H470" s="10">
        <v>1</v>
      </c>
      <c r="I470" s="11">
        <v>880.89</v>
      </c>
      <c r="J470" s="8">
        <v>0.13</v>
      </c>
      <c r="K470" s="8" t="s">
        <v>1829</v>
      </c>
      <c r="L470" s="11">
        <v>766.37429999999995</v>
      </c>
      <c r="M470" s="8" t="str">
        <f>VLOOKUP(C470,'[2]Customer Detail'!$A$2:$H$501,4,FALSE)</f>
        <v>Female</v>
      </c>
      <c r="N470" s="8">
        <f>VLOOKUP(C470,'[2]Customer Detail'!$A$2:$H$501,3,FALSE)</f>
        <v>26</v>
      </c>
      <c r="O470" s="8" t="str">
        <f>VLOOKUP(C470,'[2]Customer Detail'!$A$2:$H$501,5,FALSE)</f>
        <v>Brownshire</v>
      </c>
      <c r="P470" s="8" t="str">
        <f>VLOOKUP(C470,'[2]Customer Detail'!$A$1:$H$501,8,FALSE)</f>
        <v>Silver</v>
      </c>
      <c r="Q470" s="8" t="str">
        <f>VLOOKUP(G470,[2]Store_Dim!$A$1:$E$21,4,FALSE)</f>
        <v>Christopherland</v>
      </c>
      <c r="R470" s="8" t="str">
        <f>VLOOKUP(G470,[2]Store_Dim!$A$2:$E$21,3,FALSE)</f>
        <v>South</v>
      </c>
    </row>
    <row r="471" spans="1:18" x14ac:dyDescent="0.3">
      <c r="A471" s="7" t="s">
        <v>2295</v>
      </c>
      <c r="B471" s="48">
        <v>45614</v>
      </c>
      <c r="C471" s="8" t="s">
        <v>1469</v>
      </c>
      <c r="D471" s="8" t="s">
        <v>1744</v>
      </c>
      <c r="E471" s="7" t="str">
        <f>VLOOKUP(D471,[2]Product_Dim!$A$2:$G$101,2,FALSE)</f>
        <v>Portable Bluetooth Speaker</v>
      </c>
      <c r="F471" s="9">
        <f>VLOOKUP(D471,[2]Product_Dim!$A$2:$G$101,6,FALSE)</f>
        <v>431.67</v>
      </c>
      <c r="G471" s="8" t="s">
        <v>1782</v>
      </c>
      <c r="H471" s="10">
        <v>4</v>
      </c>
      <c r="I471" s="11">
        <v>610.6</v>
      </c>
      <c r="J471" s="8">
        <v>0.1</v>
      </c>
      <c r="K471" s="8" t="s">
        <v>1826</v>
      </c>
      <c r="L471" s="11">
        <v>2198.16</v>
      </c>
      <c r="M471" s="8" t="str">
        <f>VLOOKUP(C471,'[2]Customer Detail'!$A$2:$H$501,4,FALSE)</f>
        <v>Female</v>
      </c>
      <c r="N471" s="8">
        <f>VLOOKUP(C471,'[2]Customer Detail'!$A$2:$H$501,3,FALSE)</f>
        <v>41</v>
      </c>
      <c r="O471" s="8" t="str">
        <f>VLOOKUP(C471,'[2]Customer Detail'!$A$2:$H$501,5,FALSE)</f>
        <v>West Kelseyberg</v>
      </c>
      <c r="P471" s="8" t="str">
        <f>VLOOKUP(C471,'[2]Customer Detail'!$A$1:$H$501,8,FALSE)</f>
        <v>Platinum</v>
      </c>
      <c r="Q471" s="8" t="str">
        <f>VLOOKUP(G471,[2]Store_Dim!$A$1:$E$21,4,FALSE)</f>
        <v>Thompsonborough</v>
      </c>
      <c r="R471" s="8" t="str">
        <f>VLOOKUP(G471,[2]Store_Dim!$A$2:$E$21,3,FALSE)</f>
        <v>West</v>
      </c>
    </row>
    <row r="472" spans="1:18" x14ac:dyDescent="0.3">
      <c r="A472" s="7" t="s">
        <v>2296</v>
      </c>
      <c r="B472" s="48">
        <v>45912</v>
      </c>
      <c r="C472" s="8" t="s">
        <v>275</v>
      </c>
      <c r="D472" s="8" t="s">
        <v>1604</v>
      </c>
      <c r="E472" s="7" t="str">
        <f>VLOOKUP(D472,[2]Product_Dim!$A$2:$G$101,2,FALSE)</f>
        <v>Sports Stopwatch Timer</v>
      </c>
      <c r="F472" s="9">
        <f>VLOOKUP(D472,[2]Product_Dim!$A$2:$G$101,6,FALSE)</f>
        <v>38.76</v>
      </c>
      <c r="G472" s="8" t="s">
        <v>1810</v>
      </c>
      <c r="H472" s="10">
        <v>1</v>
      </c>
      <c r="I472" s="11">
        <v>514.19000000000005</v>
      </c>
      <c r="J472" s="8">
        <v>0.2</v>
      </c>
      <c r="K472" s="8" t="s">
        <v>1824</v>
      </c>
      <c r="L472" s="11">
        <v>411.35200000000003</v>
      </c>
      <c r="M472" s="8" t="str">
        <f>VLOOKUP(C472,'[2]Customer Detail'!$A$2:$H$501,4,FALSE)</f>
        <v>Female</v>
      </c>
      <c r="N472" s="8">
        <f>VLOOKUP(C472,'[2]Customer Detail'!$A$2:$H$501,3,FALSE)</f>
        <v>61</v>
      </c>
      <c r="O472" s="8" t="str">
        <f>VLOOKUP(C472,'[2]Customer Detail'!$A$2:$H$501,5,FALSE)</f>
        <v>Lake Barryfurt</v>
      </c>
      <c r="P472" s="8" t="str">
        <f>VLOOKUP(C472,'[2]Customer Detail'!$A$1:$H$501,8,FALSE)</f>
        <v>Gold</v>
      </c>
      <c r="Q472" s="8" t="str">
        <f>VLOOKUP(G472,[2]Store_Dim!$A$1:$E$21,4,FALSE)</f>
        <v>East Stevechester</v>
      </c>
      <c r="R472" s="8" t="str">
        <f>VLOOKUP(G472,[2]Store_Dim!$A$2:$E$21,3,FALSE)</f>
        <v>East</v>
      </c>
    </row>
    <row r="473" spans="1:18" x14ac:dyDescent="0.3">
      <c r="A473" s="7" t="s">
        <v>2297</v>
      </c>
      <c r="B473" s="48">
        <v>45688</v>
      </c>
      <c r="C473" s="8" t="s">
        <v>1243</v>
      </c>
      <c r="D473" s="8" t="s">
        <v>1622</v>
      </c>
      <c r="E473" s="7" t="str">
        <f>VLOOKUP(D473,[2]Product_Dim!$A$2:$G$101,2,FALSE)</f>
        <v>Men's Casual Sneakers</v>
      </c>
      <c r="F473" s="9">
        <f>VLOOKUP(D473,[2]Product_Dim!$A$2:$G$101,6,FALSE)</f>
        <v>353.47</v>
      </c>
      <c r="G473" s="8" t="s">
        <v>1797</v>
      </c>
      <c r="H473" s="10">
        <v>1</v>
      </c>
      <c r="I473" s="11">
        <v>546.20000000000005</v>
      </c>
      <c r="J473" s="8">
        <v>0.22</v>
      </c>
      <c r="K473" s="8" t="s">
        <v>1826</v>
      </c>
      <c r="L473" s="11">
        <v>426.03600000000006</v>
      </c>
      <c r="M473" s="8" t="str">
        <f>VLOOKUP(C473,'[2]Customer Detail'!$A$2:$H$501,4,FALSE)</f>
        <v>Male</v>
      </c>
      <c r="N473" s="8">
        <f>VLOOKUP(C473,'[2]Customer Detail'!$A$2:$H$501,3,FALSE)</f>
        <v>27</v>
      </c>
      <c r="O473" s="8" t="str">
        <f>VLOOKUP(C473,'[2]Customer Detail'!$A$2:$H$501,5,FALSE)</f>
        <v>New Edward</v>
      </c>
      <c r="P473" s="8" t="str">
        <f>VLOOKUP(C473,'[2]Customer Detail'!$A$1:$H$501,8,FALSE)</f>
        <v>Bronze</v>
      </c>
      <c r="Q473" s="8" t="str">
        <f>VLOOKUP(G473,[2]Store_Dim!$A$1:$E$21,4,FALSE)</f>
        <v>Johnsonville</v>
      </c>
      <c r="R473" s="8" t="str">
        <f>VLOOKUP(G473,[2]Store_Dim!$A$2:$E$21,3,FALSE)</f>
        <v>East</v>
      </c>
    </row>
    <row r="474" spans="1:18" x14ac:dyDescent="0.3">
      <c r="A474" s="7" t="s">
        <v>2298</v>
      </c>
      <c r="B474" s="48">
        <v>45591</v>
      </c>
      <c r="C474" s="8" t="s">
        <v>646</v>
      </c>
      <c r="D474" s="8" t="s">
        <v>1622</v>
      </c>
      <c r="E474" s="7" t="str">
        <f>VLOOKUP(D474,[2]Product_Dim!$A$2:$G$101,2,FALSE)</f>
        <v>Men's Casual Sneakers</v>
      </c>
      <c r="F474" s="9">
        <f>VLOOKUP(D474,[2]Product_Dim!$A$2:$G$101,6,FALSE)</f>
        <v>353.47</v>
      </c>
      <c r="G474" s="8" t="s">
        <v>1752</v>
      </c>
      <c r="H474" s="10">
        <v>3</v>
      </c>
      <c r="I474" s="11">
        <v>416.01</v>
      </c>
      <c r="J474" s="8">
        <v>0.02</v>
      </c>
      <c r="K474" s="8" t="s">
        <v>1824</v>
      </c>
      <c r="L474" s="11">
        <v>1223.0693999999999</v>
      </c>
      <c r="M474" s="8" t="str">
        <f>VLOOKUP(C474,'[2]Customer Detail'!$A$2:$H$501,4,FALSE)</f>
        <v>Female</v>
      </c>
      <c r="N474" s="8">
        <f>VLOOKUP(C474,'[2]Customer Detail'!$A$2:$H$501,3,FALSE)</f>
        <v>45</v>
      </c>
      <c r="O474" s="8" t="str">
        <f>VLOOKUP(C474,'[2]Customer Detail'!$A$2:$H$501,5,FALSE)</f>
        <v>Christopherland</v>
      </c>
      <c r="P474" s="8" t="str">
        <f>VLOOKUP(C474,'[2]Customer Detail'!$A$1:$H$501,8,FALSE)</f>
        <v>Platinum</v>
      </c>
      <c r="Q474" s="8" t="str">
        <f>VLOOKUP(G474,[2]Store_Dim!$A$1:$E$21,4,FALSE)</f>
        <v>Washingtonfurt</v>
      </c>
      <c r="R474" s="8" t="str">
        <f>VLOOKUP(G474,[2]Store_Dim!$A$2:$E$21,3,FALSE)</f>
        <v>East</v>
      </c>
    </row>
    <row r="475" spans="1:18" x14ac:dyDescent="0.3">
      <c r="A475" s="7" t="s">
        <v>2299</v>
      </c>
      <c r="B475" s="48">
        <v>45864</v>
      </c>
      <c r="C475" s="8" t="s">
        <v>1199</v>
      </c>
      <c r="D475" s="8" t="s">
        <v>1696</v>
      </c>
      <c r="E475" s="7" t="str">
        <f>VLOOKUP(D475,[2]Product_Dim!$A$2:$G$101,2,FALSE)</f>
        <v>Bluetooth Car Audio System</v>
      </c>
      <c r="F475" s="9">
        <f>VLOOKUP(D475,[2]Product_Dim!$A$2:$G$101,6,FALSE)</f>
        <v>403.71</v>
      </c>
      <c r="G475" s="8" t="s">
        <v>1789</v>
      </c>
      <c r="H475" s="10">
        <v>1</v>
      </c>
      <c r="I475" s="11">
        <v>30.94</v>
      </c>
      <c r="J475" s="8">
        <v>0.21</v>
      </c>
      <c r="K475" s="8" t="s">
        <v>1829</v>
      </c>
      <c r="L475" s="11">
        <v>24.442600000000002</v>
      </c>
      <c r="M475" s="8" t="str">
        <f>VLOOKUP(C475,'[2]Customer Detail'!$A$2:$H$501,4,FALSE)</f>
        <v>Female</v>
      </c>
      <c r="N475" s="8">
        <f>VLOOKUP(C475,'[2]Customer Detail'!$A$2:$H$501,3,FALSE)</f>
        <v>52</v>
      </c>
      <c r="O475" s="8" t="str">
        <f>VLOOKUP(C475,'[2]Customer Detail'!$A$2:$H$501,5,FALSE)</f>
        <v>North Michael</v>
      </c>
      <c r="P475" s="8" t="str">
        <f>VLOOKUP(C475,'[2]Customer Detail'!$A$1:$H$501,8,FALSE)</f>
        <v>Bronze</v>
      </c>
      <c r="Q475" s="8" t="str">
        <f>VLOOKUP(G475,[2]Store_Dim!$A$1:$E$21,4,FALSE)</f>
        <v>East Davidville</v>
      </c>
      <c r="R475" s="8" t="str">
        <f>VLOOKUP(G475,[2]Store_Dim!$A$2:$E$21,3,FALSE)</f>
        <v>East</v>
      </c>
    </row>
    <row r="476" spans="1:18" x14ac:dyDescent="0.3">
      <c r="A476" s="7" t="s">
        <v>2300</v>
      </c>
      <c r="B476" s="48">
        <v>45875</v>
      </c>
      <c r="C476" s="8" t="s">
        <v>654</v>
      </c>
      <c r="D476" s="8" t="s">
        <v>1664</v>
      </c>
      <c r="E476" s="7" t="str">
        <f>VLOOKUP(D476,[2]Product_Dim!$A$2:$G$101,2,FALSE)</f>
        <v>Womens Cotton Scarf</v>
      </c>
      <c r="F476" s="9">
        <f>VLOOKUP(D476,[2]Product_Dim!$A$2:$G$101,6,FALSE)</f>
        <v>113.83</v>
      </c>
      <c r="G476" s="8" t="s">
        <v>1804</v>
      </c>
      <c r="H476" s="10">
        <v>3</v>
      </c>
      <c r="I476" s="11">
        <v>666.39</v>
      </c>
      <c r="J476" s="8">
        <v>0.21</v>
      </c>
      <c r="K476" s="8" t="s">
        <v>1829</v>
      </c>
      <c r="L476" s="11">
        <v>1579.3443000000002</v>
      </c>
      <c r="M476" s="8" t="str">
        <f>VLOOKUP(C476,'[2]Customer Detail'!$A$2:$H$501,4,FALSE)</f>
        <v>Male</v>
      </c>
      <c r="N476" s="8">
        <f>VLOOKUP(C476,'[2]Customer Detail'!$A$2:$H$501,3,FALSE)</f>
        <v>30</v>
      </c>
      <c r="O476" s="8" t="str">
        <f>VLOOKUP(C476,'[2]Customer Detail'!$A$2:$H$501,5,FALSE)</f>
        <v>South Jerry</v>
      </c>
      <c r="P476" s="8" t="str">
        <f>VLOOKUP(C476,'[2]Customer Detail'!$A$1:$H$501,8,FALSE)</f>
        <v>Platinum</v>
      </c>
      <c r="Q476" s="8" t="str">
        <f>VLOOKUP(G476,[2]Store_Dim!$A$1:$E$21,4,FALSE)</f>
        <v>New Jimmymouth</v>
      </c>
      <c r="R476" s="8" t="str">
        <f>VLOOKUP(G476,[2]Store_Dim!$A$2:$E$21,3,FALSE)</f>
        <v>West</v>
      </c>
    </row>
    <row r="477" spans="1:18" x14ac:dyDescent="0.3">
      <c r="A477" s="7" t="s">
        <v>2301</v>
      </c>
      <c r="B477" s="48">
        <v>45797</v>
      </c>
      <c r="C477" s="8" t="s">
        <v>553</v>
      </c>
      <c r="D477" s="8" t="s">
        <v>1710</v>
      </c>
      <c r="E477" s="7" t="str">
        <f>VLOOKUP(D477,[2]Product_Dim!$A$2:$G$101,2,FALSE)</f>
        <v>Badminton Racket Set</v>
      </c>
      <c r="F477" s="9">
        <f>VLOOKUP(D477,[2]Product_Dim!$A$2:$G$101,6,FALSE)</f>
        <v>285.54000000000002</v>
      </c>
      <c r="G477" s="8" t="s">
        <v>1789</v>
      </c>
      <c r="H477" s="10">
        <v>2</v>
      </c>
      <c r="I477" s="11">
        <v>145.26</v>
      </c>
      <c r="J477" s="8">
        <v>0.19</v>
      </c>
      <c r="K477" s="8" t="s">
        <v>1826</v>
      </c>
      <c r="L477" s="11">
        <v>235.32119999999998</v>
      </c>
      <c r="M477" s="8" t="str">
        <f>VLOOKUP(C477,'[2]Customer Detail'!$A$2:$H$501,4,FALSE)</f>
        <v>Female</v>
      </c>
      <c r="N477" s="8">
        <f>VLOOKUP(C477,'[2]Customer Detail'!$A$2:$H$501,3,FALSE)</f>
        <v>25</v>
      </c>
      <c r="O477" s="8" t="str">
        <f>VLOOKUP(C477,'[2]Customer Detail'!$A$2:$H$501,5,FALSE)</f>
        <v>South Ashleyton</v>
      </c>
      <c r="P477" s="8" t="str">
        <f>VLOOKUP(C477,'[2]Customer Detail'!$A$1:$H$501,8,FALSE)</f>
        <v>Silver</v>
      </c>
      <c r="Q477" s="8" t="str">
        <f>VLOOKUP(G477,[2]Store_Dim!$A$1:$E$21,4,FALSE)</f>
        <v>East Davidville</v>
      </c>
      <c r="R477" s="8" t="str">
        <f>VLOOKUP(G477,[2]Store_Dim!$A$2:$E$21,3,FALSE)</f>
        <v>East</v>
      </c>
    </row>
    <row r="478" spans="1:18" x14ac:dyDescent="0.3">
      <c r="A478" s="7" t="s">
        <v>2302</v>
      </c>
      <c r="B478" s="48">
        <v>45364</v>
      </c>
      <c r="C478" s="8" t="s">
        <v>411</v>
      </c>
      <c r="D478" s="8" t="s">
        <v>1730</v>
      </c>
      <c r="E478" s="7" t="str">
        <f>VLOOKUP(D478,[2]Product_Dim!$A$2:$G$101,2,FALSE)</f>
        <v>Women's High Heels</v>
      </c>
      <c r="F478" s="9">
        <f>VLOOKUP(D478,[2]Product_Dim!$A$2:$G$101,6,FALSE)</f>
        <v>438.25</v>
      </c>
      <c r="G478" s="8" t="s">
        <v>1773</v>
      </c>
      <c r="H478" s="10">
        <v>4</v>
      </c>
      <c r="I478" s="11">
        <v>940.77</v>
      </c>
      <c r="J478" s="8">
        <v>0.24</v>
      </c>
      <c r="K478" s="8" t="s">
        <v>1829</v>
      </c>
      <c r="L478" s="11">
        <v>2859.9407999999999</v>
      </c>
      <c r="M478" s="8" t="str">
        <f>VLOOKUP(C478,'[2]Customer Detail'!$A$2:$H$501,4,FALSE)</f>
        <v>Male</v>
      </c>
      <c r="N478" s="8">
        <f>VLOOKUP(C478,'[2]Customer Detail'!$A$2:$H$501,3,FALSE)</f>
        <v>36</v>
      </c>
      <c r="O478" s="8" t="str">
        <f>VLOOKUP(C478,'[2]Customer Detail'!$A$2:$H$501,5,FALSE)</f>
        <v>New Jenniferburgh</v>
      </c>
      <c r="P478" s="8" t="str">
        <f>VLOOKUP(C478,'[2]Customer Detail'!$A$1:$H$501,8,FALSE)</f>
        <v>Platinum</v>
      </c>
      <c r="Q478" s="8" t="str">
        <f>VLOOKUP(G478,[2]Store_Dim!$A$1:$E$21,4,FALSE)</f>
        <v>New Michaelchester</v>
      </c>
      <c r="R478" s="8" t="str">
        <f>VLOOKUP(G478,[2]Store_Dim!$A$2:$E$21,3,FALSE)</f>
        <v>North</v>
      </c>
    </row>
    <row r="479" spans="1:18" x14ac:dyDescent="0.3">
      <c r="A479" s="7" t="s">
        <v>2303</v>
      </c>
      <c r="B479" s="48">
        <v>45700</v>
      </c>
      <c r="C479" s="8" t="s">
        <v>1446</v>
      </c>
      <c r="D479" s="8" t="s">
        <v>1640</v>
      </c>
      <c r="E479" s="7" t="str">
        <f>VLOOKUP(D479,[2]Product_Dim!$A$2:$G$101,2,FALSE)</f>
        <v>Men's Winter Jacket</v>
      </c>
      <c r="F479" s="9">
        <f>VLOOKUP(D479,[2]Product_Dim!$A$2:$G$101,6,FALSE)</f>
        <v>167.34</v>
      </c>
      <c r="G479" s="8" t="s">
        <v>1807</v>
      </c>
      <c r="H479" s="10">
        <v>1</v>
      </c>
      <c r="I479" s="11">
        <v>708.88</v>
      </c>
      <c r="J479" s="8">
        <v>0.09</v>
      </c>
      <c r="K479" s="8" t="s">
        <v>1824</v>
      </c>
      <c r="L479" s="11">
        <v>645.08079999999995</v>
      </c>
      <c r="M479" s="8" t="str">
        <f>VLOOKUP(C479,'[2]Customer Detail'!$A$2:$H$501,4,FALSE)</f>
        <v>Male</v>
      </c>
      <c r="N479" s="8">
        <f>VLOOKUP(C479,'[2]Customer Detail'!$A$2:$H$501,3,FALSE)</f>
        <v>19</v>
      </c>
      <c r="O479" s="8" t="str">
        <f>VLOOKUP(C479,'[2]Customer Detail'!$A$2:$H$501,5,FALSE)</f>
        <v>East Audrey</v>
      </c>
      <c r="P479" s="8" t="str">
        <f>VLOOKUP(C479,'[2]Customer Detail'!$A$1:$H$501,8,FALSE)</f>
        <v>Gold</v>
      </c>
      <c r="Q479" s="8" t="str">
        <f>VLOOKUP(G479,[2]Store_Dim!$A$1:$E$21,4,FALSE)</f>
        <v>Bensonhaven</v>
      </c>
      <c r="R479" s="8" t="str">
        <f>VLOOKUP(G479,[2]Store_Dim!$A$2:$E$21,3,FALSE)</f>
        <v>North</v>
      </c>
    </row>
    <row r="480" spans="1:18" x14ac:dyDescent="0.3">
      <c r="A480" s="7" t="s">
        <v>2304</v>
      </c>
      <c r="B480" s="48">
        <v>45924</v>
      </c>
      <c r="C480" s="8" t="s">
        <v>969</v>
      </c>
      <c r="D480" s="8" t="s">
        <v>1608</v>
      </c>
      <c r="E480" s="7" t="str">
        <f>VLOOKUP(D480,[2]Product_Dim!$A$2:$G$101,2,FALSE)</f>
        <v>Stainless Steel Cutlery Set</v>
      </c>
      <c r="F480" s="9">
        <f>VLOOKUP(D480,[2]Product_Dim!$A$2:$G$101,6,FALSE)</f>
        <v>19.52</v>
      </c>
      <c r="G480" s="8" t="s">
        <v>1761</v>
      </c>
      <c r="H480" s="10">
        <v>1</v>
      </c>
      <c r="I480" s="11">
        <v>790.73</v>
      </c>
      <c r="J480" s="8">
        <v>0.24</v>
      </c>
      <c r="K480" s="8" t="s">
        <v>1826</v>
      </c>
      <c r="L480" s="11">
        <v>600.95479999999998</v>
      </c>
      <c r="M480" s="8" t="str">
        <f>VLOOKUP(C480,'[2]Customer Detail'!$A$2:$H$501,4,FALSE)</f>
        <v>Female</v>
      </c>
      <c r="N480" s="8">
        <f>VLOOKUP(C480,'[2]Customer Detail'!$A$2:$H$501,3,FALSE)</f>
        <v>56</v>
      </c>
      <c r="O480" s="8" t="str">
        <f>VLOOKUP(C480,'[2]Customer Detail'!$A$2:$H$501,5,FALSE)</f>
        <v>West Patriciaview</v>
      </c>
      <c r="P480" s="8" t="str">
        <f>VLOOKUP(C480,'[2]Customer Detail'!$A$1:$H$501,8,FALSE)</f>
        <v>Bronze</v>
      </c>
      <c r="Q480" s="8" t="str">
        <f>VLOOKUP(G480,[2]Store_Dim!$A$1:$E$21,4,FALSE)</f>
        <v>North Nancyview</v>
      </c>
      <c r="R480" s="8" t="str">
        <f>VLOOKUP(G480,[2]Store_Dim!$A$2:$E$21,3,FALSE)</f>
        <v>South</v>
      </c>
    </row>
    <row r="481" spans="1:18" x14ac:dyDescent="0.3">
      <c r="A481" s="7" t="s">
        <v>2305</v>
      </c>
      <c r="B481" s="48">
        <v>45574</v>
      </c>
      <c r="C481" s="8" t="s">
        <v>1389</v>
      </c>
      <c r="D481" s="8" t="s">
        <v>1578</v>
      </c>
      <c r="E481" s="7" t="str">
        <f>VLOOKUP(D481,[2]Product_Dim!$A$2:$G$101,2,FALSE)</f>
        <v>4K Home Projector</v>
      </c>
      <c r="F481" s="9">
        <f>VLOOKUP(D481,[2]Product_Dim!$A$2:$G$101,6,FALSE)</f>
        <v>465.34</v>
      </c>
      <c r="G481" s="8" t="s">
        <v>1786</v>
      </c>
      <c r="H481" s="10">
        <v>3</v>
      </c>
      <c r="I481" s="11">
        <v>635.13</v>
      </c>
      <c r="J481" s="8">
        <v>0.09</v>
      </c>
      <c r="K481" s="8" t="s">
        <v>1826</v>
      </c>
      <c r="L481" s="11">
        <v>1733.9049</v>
      </c>
      <c r="M481" s="8" t="str">
        <f>VLOOKUP(C481,'[2]Customer Detail'!$A$2:$H$501,4,FALSE)</f>
        <v>Male</v>
      </c>
      <c r="N481" s="8">
        <f>VLOOKUP(C481,'[2]Customer Detail'!$A$2:$H$501,3,FALSE)</f>
        <v>29</v>
      </c>
      <c r="O481" s="8" t="str">
        <f>VLOOKUP(C481,'[2]Customer Detail'!$A$2:$H$501,5,FALSE)</f>
        <v>Port Hannahport</v>
      </c>
      <c r="P481" s="8" t="str">
        <f>VLOOKUP(C481,'[2]Customer Detail'!$A$1:$H$501,8,FALSE)</f>
        <v>Bronze</v>
      </c>
      <c r="Q481" s="8" t="str">
        <f>VLOOKUP(G481,[2]Store_Dim!$A$1:$E$21,4,FALSE)</f>
        <v>East Johnstad</v>
      </c>
      <c r="R481" s="8" t="str">
        <f>VLOOKUP(G481,[2]Store_Dim!$A$2:$E$21,3,FALSE)</f>
        <v>South</v>
      </c>
    </row>
    <row r="482" spans="1:18" x14ac:dyDescent="0.3">
      <c r="A482" s="7" t="s">
        <v>2306</v>
      </c>
      <c r="B482" s="48">
        <v>45233</v>
      </c>
      <c r="C482" s="8" t="s">
        <v>849</v>
      </c>
      <c r="D482" s="8" t="s">
        <v>1734</v>
      </c>
      <c r="E482" s="7" t="str">
        <f>VLOOKUP(D482,[2]Product_Dim!$A$2:$G$101,2,FALSE)</f>
        <v>USB-C Laptop Charger</v>
      </c>
      <c r="F482" s="9">
        <f>VLOOKUP(D482,[2]Product_Dim!$A$2:$G$101,6,FALSE)</f>
        <v>377.52</v>
      </c>
      <c r="G482" s="8" t="s">
        <v>1799</v>
      </c>
      <c r="H482" s="10">
        <v>1</v>
      </c>
      <c r="I482" s="11">
        <v>744.88</v>
      </c>
      <c r="J482" s="8">
        <v>0.15</v>
      </c>
      <c r="K482" s="8" t="s">
        <v>1829</v>
      </c>
      <c r="L482" s="11">
        <v>633.14800000000002</v>
      </c>
      <c r="M482" s="8" t="str">
        <f>VLOOKUP(C482,'[2]Customer Detail'!$A$2:$H$501,4,FALSE)</f>
        <v>Female</v>
      </c>
      <c r="N482" s="8">
        <f>VLOOKUP(C482,'[2]Customer Detail'!$A$2:$H$501,3,FALSE)</f>
        <v>32</v>
      </c>
      <c r="O482" s="8" t="str">
        <f>VLOOKUP(C482,'[2]Customer Detail'!$A$2:$H$501,5,FALSE)</f>
        <v>South Gina</v>
      </c>
      <c r="P482" s="8" t="str">
        <f>VLOOKUP(C482,'[2]Customer Detail'!$A$1:$H$501,8,FALSE)</f>
        <v>Bronze</v>
      </c>
      <c r="Q482" s="8" t="str">
        <f>VLOOKUP(G482,[2]Store_Dim!$A$1:$E$21,4,FALSE)</f>
        <v>Christopherland</v>
      </c>
      <c r="R482" s="8" t="str">
        <f>VLOOKUP(G482,[2]Store_Dim!$A$2:$E$21,3,FALSE)</f>
        <v>South</v>
      </c>
    </row>
    <row r="483" spans="1:18" x14ac:dyDescent="0.3">
      <c r="A483" s="7" t="s">
        <v>2307</v>
      </c>
      <c r="B483" s="48">
        <v>45745</v>
      </c>
      <c r="C483" s="8" t="s">
        <v>604</v>
      </c>
      <c r="D483" s="8" t="s">
        <v>1604</v>
      </c>
      <c r="E483" s="7" t="str">
        <f>VLOOKUP(D483,[2]Product_Dim!$A$2:$G$101,2,FALSE)</f>
        <v>Sports Stopwatch Timer</v>
      </c>
      <c r="F483" s="9">
        <f>VLOOKUP(D483,[2]Product_Dim!$A$2:$G$101,6,FALSE)</f>
        <v>38.76</v>
      </c>
      <c r="G483" s="8" t="s">
        <v>1757</v>
      </c>
      <c r="H483" s="10">
        <v>3</v>
      </c>
      <c r="I483" s="11">
        <v>205.34</v>
      </c>
      <c r="J483" s="8">
        <v>0.25</v>
      </c>
      <c r="K483" s="8" t="s">
        <v>1824</v>
      </c>
      <c r="L483" s="11">
        <v>462.01499999999999</v>
      </c>
      <c r="M483" s="8" t="str">
        <f>VLOOKUP(C483,'[2]Customer Detail'!$A$2:$H$501,4,FALSE)</f>
        <v>Male</v>
      </c>
      <c r="N483" s="8">
        <f>VLOOKUP(C483,'[2]Customer Detail'!$A$2:$H$501,3,FALSE)</f>
        <v>18</v>
      </c>
      <c r="O483" s="8" t="str">
        <f>VLOOKUP(C483,'[2]Customer Detail'!$A$2:$H$501,5,FALSE)</f>
        <v>Port James</v>
      </c>
      <c r="P483" s="8" t="str">
        <f>VLOOKUP(C483,'[2]Customer Detail'!$A$1:$H$501,8,FALSE)</f>
        <v>Platinum</v>
      </c>
      <c r="Q483" s="8" t="str">
        <f>VLOOKUP(G483,[2]Store_Dim!$A$1:$E$21,4,FALSE)</f>
        <v>Danielmouth</v>
      </c>
      <c r="R483" s="8" t="str">
        <f>VLOOKUP(G483,[2]Store_Dim!$A$2:$E$21,3,FALSE)</f>
        <v>North</v>
      </c>
    </row>
    <row r="484" spans="1:18" x14ac:dyDescent="0.3">
      <c r="A484" s="7" t="s">
        <v>2308</v>
      </c>
      <c r="B484" s="48">
        <v>45851</v>
      </c>
      <c r="C484" s="8" t="s">
        <v>1301</v>
      </c>
      <c r="D484" s="8" t="s">
        <v>1606</v>
      </c>
      <c r="E484" s="7" t="str">
        <f>VLOOKUP(D484,[2]Product_Dim!$A$2:$G$101,2,FALSE)</f>
        <v>Fabric Sofa Throw Blanket</v>
      </c>
      <c r="F484" s="9">
        <f>VLOOKUP(D484,[2]Product_Dim!$A$2:$G$101,6,FALSE)</f>
        <v>218.48</v>
      </c>
      <c r="G484" s="8" t="s">
        <v>1782</v>
      </c>
      <c r="H484" s="10">
        <v>2</v>
      </c>
      <c r="I484" s="11">
        <v>756.8</v>
      </c>
      <c r="J484" s="8">
        <v>0.15</v>
      </c>
      <c r="K484" s="8" t="s">
        <v>1824</v>
      </c>
      <c r="L484" s="11">
        <v>1286.56</v>
      </c>
      <c r="M484" s="8" t="str">
        <f>VLOOKUP(C484,'[2]Customer Detail'!$A$2:$H$501,4,FALSE)</f>
        <v>Male</v>
      </c>
      <c r="N484" s="8">
        <f>VLOOKUP(C484,'[2]Customer Detail'!$A$2:$H$501,3,FALSE)</f>
        <v>33</v>
      </c>
      <c r="O484" s="8" t="str">
        <f>VLOOKUP(C484,'[2]Customer Detail'!$A$2:$H$501,5,FALSE)</f>
        <v>Lake David</v>
      </c>
      <c r="P484" s="8" t="str">
        <f>VLOOKUP(C484,'[2]Customer Detail'!$A$1:$H$501,8,FALSE)</f>
        <v>Gold</v>
      </c>
      <c r="Q484" s="8" t="str">
        <f>VLOOKUP(G484,[2]Store_Dim!$A$1:$E$21,4,FALSE)</f>
        <v>Thompsonborough</v>
      </c>
      <c r="R484" s="8" t="str">
        <f>VLOOKUP(G484,[2]Store_Dim!$A$2:$E$21,3,FALSE)</f>
        <v>West</v>
      </c>
    </row>
    <row r="485" spans="1:18" x14ac:dyDescent="0.3">
      <c r="A485" s="7" t="s">
        <v>2309</v>
      </c>
      <c r="B485" s="48">
        <v>45308</v>
      </c>
      <c r="C485" s="8" t="s">
        <v>172</v>
      </c>
      <c r="D485" s="8" t="s">
        <v>1590</v>
      </c>
      <c r="E485" s="7" t="str">
        <f>VLOOKUP(D485,[2]Product_Dim!$A$2:$G$101,2,FALSE)</f>
        <v>Multi-Purpose Storage Box</v>
      </c>
      <c r="F485" s="9">
        <f>VLOOKUP(D485,[2]Product_Dim!$A$2:$G$101,6,FALSE)</f>
        <v>123.46</v>
      </c>
      <c r="G485" s="8" t="s">
        <v>1789</v>
      </c>
      <c r="H485" s="10">
        <v>1</v>
      </c>
      <c r="I485" s="11">
        <v>771.73</v>
      </c>
      <c r="J485" s="8">
        <v>0.2</v>
      </c>
      <c r="K485" s="8" t="s">
        <v>1824</v>
      </c>
      <c r="L485" s="11">
        <v>617.38400000000001</v>
      </c>
      <c r="M485" s="8" t="str">
        <f>VLOOKUP(C485,'[2]Customer Detail'!$A$2:$H$501,4,FALSE)</f>
        <v>Male</v>
      </c>
      <c r="N485" s="8">
        <f>VLOOKUP(C485,'[2]Customer Detail'!$A$2:$H$501,3,FALSE)</f>
        <v>34</v>
      </c>
      <c r="O485" s="8" t="str">
        <f>VLOOKUP(C485,'[2]Customer Detail'!$A$2:$H$501,5,FALSE)</f>
        <v>Christianstad</v>
      </c>
      <c r="P485" s="8" t="str">
        <f>VLOOKUP(C485,'[2]Customer Detail'!$A$1:$H$501,8,FALSE)</f>
        <v>Bronze</v>
      </c>
      <c r="Q485" s="8" t="str">
        <f>VLOOKUP(G485,[2]Store_Dim!$A$1:$E$21,4,FALSE)</f>
        <v>East Davidville</v>
      </c>
      <c r="R485" s="8" t="str">
        <f>VLOOKUP(G485,[2]Store_Dim!$A$2:$E$21,3,FALSE)</f>
        <v>East</v>
      </c>
    </row>
    <row r="486" spans="1:18" x14ac:dyDescent="0.3">
      <c r="A486" s="7" t="s">
        <v>2310</v>
      </c>
      <c r="B486" s="48">
        <v>45639</v>
      </c>
      <c r="C486" s="8" t="s">
        <v>1475</v>
      </c>
      <c r="D486" s="8" t="s">
        <v>1680</v>
      </c>
      <c r="E486" s="7" t="str">
        <f>VLOOKUP(D486,[2]Product_Dim!$A$2:$G$101,2,FALSE)</f>
        <v>Women's Hair Dryer Brush</v>
      </c>
      <c r="F486" s="9">
        <f>VLOOKUP(D486,[2]Product_Dim!$A$2:$G$101,6,FALSE)</f>
        <v>340.39</v>
      </c>
      <c r="G486" s="8" t="s">
        <v>1807</v>
      </c>
      <c r="H486" s="10">
        <v>1</v>
      </c>
      <c r="I486" s="11">
        <v>440.19</v>
      </c>
      <c r="J486" s="8">
        <v>0.03</v>
      </c>
      <c r="K486" s="8" t="s">
        <v>1826</v>
      </c>
      <c r="L486" s="11">
        <v>426.98430000000002</v>
      </c>
      <c r="M486" s="8" t="str">
        <f>VLOOKUP(C486,'[2]Customer Detail'!$A$2:$H$501,4,FALSE)</f>
        <v>Male</v>
      </c>
      <c r="N486" s="8">
        <f>VLOOKUP(C486,'[2]Customer Detail'!$A$2:$H$501,3,FALSE)</f>
        <v>40</v>
      </c>
      <c r="O486" s="8" t="str">
        <f>VLOOKUP(C486,'[2]Customer Detail'!$A$2:$H$501,5,FALSE)</f>
        <v>New Jamesview</v>
      </c>
      <c r="P486" s="8" t="str">
        <f>VLOOKUP(C486,'[2]Customer Detail'!$A$1:$H$501,8,FALSE)</f>
        <v>Bronze</v>
      </c>
      <c r="Q486" s="8" t="str">
        <f>VLOOKUP(G486,[2]Store_Dim!$A$1:$E$21,4,FALSE)</f>
        <v>Bensonhaven</v>
      </c>
      <c r="R486" s="8" t="str">
        <f>VLOOKUP(G486,[2]Store_Dim!$A$2:$E$21,3,FALSE)</f>
        <v>North</v>
      </c>
    </row>
    <row r="487" spans="1:18" x14ac:dyDescent="0.3">
      <c r="A487" s="7" t="s">
        <v>2311</v>
      </c>
      <c r="B487" s="48">
        <v>45919</v>
      </c>
      <c r="C487" s="8" t="s">
        <v>181</v>
      </c>
      <c r="D487" s="8" t="s">
        <v>1553</v>
      </c>
      <c r="E487" s="7" t="str">
        <f>VLOOKUP(D487,[2]Product_Dim!$A$2:$G$101,2,FALSE)</f>
        <v>Women's Yoga Pants</v>
      </c>
      <c r="F487" s="9">
        <f>VLOOKUP(D487,[2]Product_Dim!$A$2:$G$101,6,FALSE)</f>
        <v>306.45999999999998</v>
      </c>
      <c r="G487" s="8" t="s">
        <v>1761</v>
      </c>
      <c r="H487" s="10">
        <v>2</v>
      </c>
      <c r="I487" s="11">
        <v>409</v>
      </c>
      <c r="J487" s="8">
        <v>0.17</v>
      </c>
      <c r="K487" s="8" t="s">
        <v>1824</v>
      </c>
      <c r="L487" s="11">
        <v>678.94</v>
      </c>
      <c r="M487" s="8" t="str">
        <f>VLOOKUP(C487,'[2]Customer Detail'!$A$2:$H$501,4,FALSE)</f>
        <v>Female</v>
      </c>
      <c r="N487" s="8">
        <f>VLOOKUP(C487,'[2]Customer Detail'!$A$2:$H$501,3,FALSE)</f>
        <v>54</v>
      </c>
      <c r="O487" s="8" t="str">
        <f>VLOOKUP(C487,'[2]Customer Detail'!$A$2:$H$501,5,FALSE)</f>
        <v>Lake Roberthaven</v>
      </c>
      <c r="P487" s="8" t="str">
        <f>VLOOKUP(C487,'[2]Customer Detail'!$A$1:$H$501,8,FALSE)</f>
        <v>Silver</v>
      </c>
      <c r="Q487" s="8" t="str">
        <f>VLOOKUP(G487,[2]Store_Dim!$A$1:$E$21,4,FALSE)</f>
        <v>North Nancyview</v>
      </c>
      <c r="R487" s="8" t="str">
        <f>VLOOKUP(G487,[2]Store_Dim!$A$2:$E$21,3,FALSE)</f>
        <v>South</v>
      </c>
    </row>
    <row r="488" spans="1:18" x14ac:dyDescent="0.3">
      <c r="A488" s="7" t="s">
        <v>2312</v>
      </c>
      <c r="B488" s="48">
        <v>45333</v>
      </c>
      <c r="C488" s="8" t="s">
        <v>1077</v>
      </c>
      <c r="D488" s="8" t="s">
        <v>1624</v>
      </c>
      <c r="E488" s="7" t="str">
        <f>VLOOKUP(D488,[2]Product_Dim!$A$2:$G$101,2,FALSE)</f>
        <v>Sports Water Hydration Pack</v>
      </c>
      <c r="F488" s="9">
        <f>VLOOKUP(D488,[2]Product_Dim!$A$2:$G$101,6,FALSE)</f>
        <v>135.61000000000001</v>
      </c>
      <c r="G488" s="8" t="s">
        <v>1813</v>
      </c>
      <c r="H488" s="10">
        <v>3</v>
      </c>
      <c r="I488" s="11">
        <v>134.58000000000001</v>
      </c>
      <c r="J488" s="8">
        <v>0.04</v>
      </c>
      <c r="K488" s="8" t="s">
        <v>1829</v>
      </c>
      <c r="L488" s="11">
        <v>387.59039999999999</v>
      </c>
      <c r="M488" s="8" t="str">
        <f>VLOOKUP(C488,'[2]Customer Detail'!$A$2:$H$501,4,FALSE)</f>
        <v>Male</v>
      </c>
      <c r="N488" s="8">
        <f>VLOOKUP(C488,'[2]Customer Detail'!$A$2:$H$501,3,FALSE)</f>
        <v>38</v>
      </c>
      <c r="O488" s="8" t="str">
        <f>VLOOKUP(C488,'[2]Customer Detail'!$A$2:$H$501,5,FALSE)</f>
        <v>Cartershire</v>
      </c>
      <c r="P488" s="8" t="str">
        <f>VLOOKUP(C488,'[2]Customer Detail'!$A$1:$H$501,8,FALSE)</f>
        <v>Bronze</v>
      </c>
      <c r="Q488" s="8" t="str">
        <f>VLOOKUP(G488,[2]Store_Dim!$A$1:$E$21,4,FALSE)</f>
        <v>Vasquezborough</v>
      </c>
      <c r="R488" s="8" t="str">
        <f>VLOOKUP(G488,[2]Store_Dim!$A$2:$E$21,3,FALSE)</f>
        <v>East</v>
      </c>
    </row>
    <row r="489" spans="1:18" x14ac:dyDescent="0.3">
      <c r="A489" s="7" t="s">
        <v>2313</v>
      </c>
      <c r="B489" s="48">
        <v>45811</v>
      </c>
      <c r="C489" s="8" t="s">
        <v>1092</v>
      </c>
      <c r="D489" s="8" t="s">
        <v>1626</v>
      </c>
      <c r="E489" s="7" t="str">
        <f>VLOOKUP(D489,[2]Product_Dim!$A$2:$G$101,2,FALSE)</f>
        <v>Portable Power Bank</v>
      </c>
      <c r="F489" s="9">
        <f>VLOOKUP(D489,[2]Product_Dim!$A$2:$G$101,6,FALSE)</f>
        <v>326.06</v>
      </c>
      <c r="G489" s="8" t="s">
        <v>1779</v>
      </c>
      <c r="H489" s="10">
        <v>4</v>
      </c>
      <c r="I489" s="11">
        <v>284.44</v>
      </c>
      <c r="J489" s="8">
        <v>0.02</v>
      </c>
      <c r="K489" s="8" t="s">
        <v>1824</v>
      </c>
      <c r="L489" s="11">
        <v>1115.0047999999999</v>
      </c>
      <c r="M489" s="8" t="str">
        <f>VLOOKUP(C489,'[2]Customer Detail'!$A$2:$H$501,4,FALSE)</f>
        <v>Male</v>
      </c>
      <c r="N489" s="8">
        <f>VLOOKUP(C489,'[2]Customer Detail'!$A$2:$H$501,3,FALSE)</f>
        <v>55</v>
      </c>
      <c r="O489" s="8" t="str">
        <f>VLOOKUP(C489,'[2]Customer Detail'!$A$2:$H$501,5,FALSE)</f>
        <v>Shannonview</v>
      </c>
      <c r="P489" s="8" t="str">
        <f>VLOOKUP(C489,'[2]Customer Detail'!$A$1:$H$501,8,FALSE)</f>
        <v>Silver</v>
      </c>
      <c r="Q489" s="8" t="str">
        <f>VLOOKUP(G489,[2]Store_Dim!$A$1:$E$21,4,FALSE)</f>
        <v>Williamsfurt</v>
      </c>
      <c r="R489" s="8" t="str">
        <f>VLOOKUP(G489,[2]Store_Dim!$A$2:$E$21,3,FALSE)</f>
        <v>South</v>
      </c>
    </row>
    <row r="490" spans="1:18" x14ac:dyDescent="0.3">
      <c r="A490" s="7" t="s">
        <v>2314</v>
      </c>
      <c r="B490" s="48">
        <v>45726</v>
      </c>
      <c r="C490" s="8" t="s">
        <v>1260</v>
      </c>
      <c r="D490" s="8" t="s">
        <v>1694</v>
      </c>
      <c r="E490" s="7" t="str">
        <f>VLOOKUP(D490,[2]Product_Dim!$A$2:$G$101,2,FALSE)</f>
        <v>Shin Guards – Adult</v>
      </c>
      <c r="F490" s="9">
        <f>VLOOKUP(D490,[2]Product_Dim!$A$2:$G$101,6,FALSE)</f>
        <v>107.06</v>
      </c>
      <c r="G490" s="8" t="s">
        <v>1797</v>
      </c>
      <c r="H490" s="10">
        <v>4</v>
      </c>
      <c r="I490" s="11">
        <v>922.69</v>
      </c>
      <c r="J490" s="8">
        <v>0.16</v>
      </c>
      <c r="K490" s="8" t="s">
        <v>1824</v>
      </c>
      <c r="L490" s="11">
        <v>3100.2384000000002</v>
      </c>
      <c r="M490" s="8" t="str">
        <f>VLOOKUP(C490,'[2]Customer Detail'!$A$2:$H$501,4,FALSE)</f>
        <v>Female</v>
      </c>
      <c r="N490" s="8">
        <f>VLOOKUP(C490,'[2]Customer Detail'!$A$2:$H$501,3,FALSE)</f>
        <v>18</v>
      </c>
      <c r="O490" s="8" t="str">
        <f>VLOOKUP(C490,'[2]Customer Detail'!$A$2:$H$501,5,FALSE)</f>
        <v>Garciaview</v>
      </c>
      <c r="P490" s="8" t="str">
        <f>VLOOKUP(C490,'[2]Customer Detail'!$A$1:$H$501,8,FALSE)</f>
        <v>Gold</v>
      </c>
      <c r="Q490" s="8" t="str">
        <f>VLOOKUP(G490,[2]Store_Dim!$A$1:$E$21,4,FALSE)</f>
        <v>Johnsonville</v>
      </c>
      <c r="R490" s="8" t="str">
        <f>VLOOKUP(G490,[2]Store_Dim!$A$2:$E$21,3,FALSE)</f>
        <v>East</v>
      </c>
    </row>
    <row r="491" spans="1:18" x14ac:dyDescent="0.3">
      <c r="A491" s="7" t="s">
        <v>2315</v>
      </c>
      <c r="B491" s="48">
        <v>45644</v>
      </c>
      <c r="C491" s="8" t="s">
        <v>875</v>
      </c>
      <c r="D491" s="8" t="s">
        <v>1620</v>
      </c>
      <c r="E491" s="7" t="str">
        <f>VLOOKUP(D491,[2]Product_Dim!$A$2:$G$101,2,FALSE)</f>
        <v>Women's Summer Dress</v>
      </c>
      <c r="F491" s="9">
        <f>VLOOKUP(D491,[2]Product_Dim!$A$2:$G$101,6,FALSE)</f>
        <v>223.43</v>
      </c>
      <c r="G491" s="8" t="s">
        <v>1776</v>
      </c>
      <c r="H491" s="10">
        <v>2</v>
      </c>
      <c r="I491" s="11">
        <v>992.55</v>
      </c>
      <c r="J491" s="8">
        <v>0.28000000000000003</v>
      </c>
      <c r="K491" s="8" t="s">
        <v>1824</v>
      </c>
      <c r="L491" s="11">
        <v>1429.2719999999999</v>
      </c>
      <c r="M491" s="8" t="str">
        <f>VLOOKUP(C491,'[2]Customer Detail'!$A$2:$H$501,4,FALSE)</f>
        <v>Male</v>
      </c>
      <c r="N491" s="8">
        <f>VLOOKUP(C491,'[2]Customer Detail'!$A$2:$H$501,3,FALSE)</f>
        <v>22</v>
      </c>
      <c r="O491" s="8" t="str">
        <f>VLOOKUP(C491,'[2]Customer Detail'!$A$2:$H$501,5,FALSE)</f>
        <v>North Austinport</v>
      </c>
      <c r="P491" s="8" t="str">
        <f>VLOOKUP(C491,'[2]Customer Detail'!$A$1:$H$501,8,FALSE)</f>
        <v>Gold</v>
      </c>
      <c r="Q491" s="8" t="str">
        <f>VLOOKUP(G491,[2]Store_Dim!$A$1:$E$21,4,FALSE)</f>
        <v>Port Josephberg</v>
      </c>
      <c r="R491" s="8" t="str">
        <f>VLOOKUP(G491,[2]Store_Dim!$A$2:$E$21,3,FALSE)</f>
        <v>East</v>
      </c>
    </row>
    <row r="492" spans="1:18" x14ac:dyDescent="0.3">
      <c r="A492" s="7" t="s">
        <v>2316</v>
      </c>
      <c r="B492" s="48">
        <v>45371</v>
      </c>
      <c r="C492" s="8" t="s">
        <v>1298</v>
      </c>
      <c r="D492" s="8" t="s">
        <v>1726</v>
      </c>
      <c r="E492" s="7" t="str">
        <f>VLOOKUP(D492,[2]Product_Dim!$A$2:$G$101,2,FALSE)</f>
        <v>Face Foundation Kit</v>
      </c>
      <c r="F492" s="9">
        <f>VLOOKUP(D492,[2]Product_Dim!$A$2:$G$101,6,FALSE)</f>
        <v>183.04</v>
      </c>
      <c r="G492" s="8" t="s">
        <v>1810</v>
      </c>
      <c r="H492" s="10">
        <v>1</v>
      </c>
      <c r="I492" s="11">
        <v>170.43</v>
      </c>
      <c r="J492" s="8">
        <v>0.03</v>
      </c>
      <c r="K492" s="8" t="s">
        <v>1824</v>
      </c>
      <c r="L492" s="11">
        <v>165.31710000000001</v>
      </c>
      <c r="M492" s="8" t="str">
        <f>VLOOKUP(C492,'[2]Customer Detail'!$A$2:$H$501,4,FALSE)</f>
        <v>Female</v>
      </c>
      <c r="N492" s="8">
        <f>VLOOKUP(C492,'[2]Customer Detail'!$A$2:$H$501,3,FALSE)</f>
        <v>60</v>
      </c>
      <c r="O492" s="8" t="str">
        <f>VLOOKUP(C492,'[2]Customer Detail'!$A$2:$H$501,5,FALSE)</f>
        <v>West Mario</v>
      </c>
      <c r="P492" s="8" t="str">
        <f>VLOOKUP(C492,'[2]Customer Detail'!$A$1:$H$501,8,FALSE)</f>
        <v>Silver</v>
      </c>
      <c r="Q492" s="8" t="str">
        <f>VLOOKUP(G492,[2]Store_Dim!$A$1:$E$21,4,FALSE)</f>
        <v>East Stevechester</v>
      </c>
      <c r="R492" s="8" t="str">
        <f>VLOOKUP(G492,[2]Store_Dim!$A$2:$E$21,3,FALSE)</f>
        <v>East</v>
      </c>
    </row>
    <row r="493" spans="1:18" x14ac:dyDescent="0.3">
      <c r="A493" s="7" t="s">
        <v>2317</v>
      </c>
      <c r="B493" s="48">
        <v>45462</v>
      </c>
      <c r="C493" s="8" t="s">
        <v>722</v>
      </c>
      <c r="D493" s="8" t="s">
        <v>1692</v>
      </c>
      <c r="E493" s="7" t="str">
        <f>VLOOKUP(D493,[2]Product_Dim!$A$2:$G$101,2,FALSE)</f>
        <v>Professional Jump Rope</v>
      </c>
      <c r="F493" s="9">
        <f>VLOOKUP(D493,[2]Product_Dim!$A$2:$G$101,6,FALSE)</f>
        <v>477.61</v>
      </c>
      <c r="G493" s="8" t="s">
        <v>1761</v>
      </c>
      <c r="H493" s="10">
        <v>3</v>
      </c>
      <c r="I493" s="11">
        <v>480.51</v>
      </c>
      <c r="J493" s="8">
        <v>0.03</v>
      </c>
      <c r="K493" s="8" t="s">
        <v>1824</v>
      </c>
      <c r="L493" s="11">
        <v>1398.2841000000001</v>
      </c>
      <c r="M493" s="8" t="str">
        <f>VLOOKUP(C493,'[2]Customer Detail'!$A$2:$H$501,4,FALSE)</f>
        <v>Male</v>
      </c>
      <c r="N493" s="8">
        <f>VLOOKUP(C493,'[2]Customer Detail'!$A$2:$H$501,3,FALSE)</f>
        <v>50</v>
      </c>
      <c r="O493" s="8" t="str">
        <f>VLOOKUP(C493,'[2]Customer Detail'!$A$2:$H$501,5,FALSE)</f>
        <v>East Jeremy</v>
      </c>
      <c r="P493" s="8" t="str">
        <f>VLOOKUP(C493,'[2]Customer Detail'!$A$1:$H$501,8,FALSE)</f>
        <v>Platinum</v>
      </c>
      <c r="Q493" s="8" t="str">
        <f>VLOOKUP(G493,[2]Store_Dim!$A$1:$E$21,4,FALSE)</f>
        <v>North Nancyview</v>
      </c>
      <c r="R493" s="8" t="str">
        <f>VLOOKUP(G493,[2]Store_Dim!$A$2:$E$21,3,FALSE)</f>
        <v>South</v>
      </c>
    </row>
    <row r="494" spans="1:18" x14ac:dyDescent="0.3">
      <c r="A494" s="7" t="s">
        <v>2318</v>
      </c>
      <c r="B494" s="48">
        <v>45632</v>
      </c>
      <c r="C494" s="8" t="s">
        <v>523</v>
      </c>
      <c r="D494" s="8" t="s">
        <v>1646</v>
      </c>
      <c r="E494" s="7" t="str">
        <f>VLOOKUP(D494,[2]Product_Dim!$A$2:$G$101,2,FALSE)</f>
        <v>Men's Roll-On Perfume</v>
      </c>
      <c r="F494" s="9">
        <f>VLOOKUP(D494,[2]Product_Dim!$A$2:$G$101,6,FALSE)</f>
        <v>43.29</v>
      </c>
      <c r="G494" s="8" t="s">
        <v>1779</v>
      </c>
      <c r="H494" s="10">
        <v>2</v>
      </c>
      <c r="I494" s="11">
        <v>955.66</v>
      </c>
      <c r="J494" s="8">
        <v>0.28999999999999998</v>
      </c>
      <c r="K494" s="8" t="s">
        <v>1829</v>
      </c>
      <c r="L494" s="11">
        <v>1357.0372</v>
      </c>
      <c r="M494" s="8" t="str">
        <f>VLOOKUP(C494,'[2]Customer Detail'!$A$2:$H$501,4,FALSE)</f>
        <v>Male</v>
      </c>
      <c r="N494" s="8">
        <f>VLOOKUP(C494,'[2]Customer Detail'!$A$2:$H$501,3,FALSE)</f>
        <v>46</v>
      </c>
      <c r="O494" s="8" t="str">
        <f>VLOOKUP(C494,'[2]Customer Detail'!$A$2:$H$501,5,FALSE)</f>
        <v>East Peterbury</v>
      </c>
      <c r="P494" s="8" t="str">
        <f>VLOOKUP(C494,'[2]Customer Detail'!$A$1:$H$501,8,FALSE)</f>
        <v>Bronze</v>
      </c>
      <c r="Q494" s="8" t="str">
        <f>VLOOKUP(G494,[2]Store_Dim!$A$1:$E$21,4,FALSE)</f>
        <v>Williamsfurt</v>
      </c>
      <c r="R494" s="8" t="str">
        <f>VLOOKUP(G494,[2]Store_Dim!$A$2:$E$21,3,FALSE)</f>
        <v>South</v>
      </c>
    </row>
    <row r="495" spans="1:18" x14ac:dyDescent="0.3">
      <c r="A495" s="7" t="s">
        <v>2319</v>
      </c>
      <c r="B495" s="48">
        <v>45863</v>
      </c>
      <c r="C495" s="8" t="s">
        <v>1395</v>
      </c>
      <c r="D495" s="8" t="s">
        <v>1692</v>
      </c>
      <c r="E495" s="7" t="str">
        <f>VLOOKUP(D495,[2]Product_Dim!$A$2:$G$101,2,FALSE)</f>
        <v>Professional Jump Rope</v>
      </c>
      <c r="F495" s="9">
        <f>VLOOKUP(D495,[2]Product_Dim!$A$2:$G$101,6,FALSE)</f>
        <v>477.61</v>
      </c>
      <c r="G495" s="8" t="s">
        <v>1752</v>
      </c>
      <c r="H495" s="10">
        <v>2</v>
      </c>
      <c r="I495" s="11">
        <v>488.02</v>
      </c>
      <c r="J495" s="8">
        <v>0.27</v>
      </c>
      <c r="K495" s="8" t="s">
        <v>1826</v>
      </c>
      <c r="L495" s="11">
        <v>712.50919999999996</v>
      </c>
      <c r="M495" s="8" t="str">
        <f>VLOOKUP(C495,'[2]Customer Detail'!$A$2:$H$501,4,FALSE)</f>
        <v>Male</v>
      </c>
      <c r="N495" s="8">
        <f>VLOOKUP(C495,'[2]Customer Detail'!$A$2:$H$501,3,FALSE)</f>
        <v>46</v>
      </c>
      <c r="O495" s="8" t="str">
        <f>VLOOKUP(C495,'[2]Customer Detail'!$A$2:$H$501,5,FALSE)</f>
        <v>Josephmouth</v>
      </c>
      <c r="P495" s="8" t="str">
        <f>VLOOKUP(C495,'[2]Customer Detail'!$A$1:$H$501,8,FALSE)</f>
        <v>Gold</v>
      </c>
      <c r="Q495" s="8" t="str">
        <f>VLOOKUP(G495,[2]Store_Dim!$A$1:$E$21,4,FALSE)</f>
        <v>Washingtonfurt</v>
      </c>
      <c r="R495" s="8" t="str">
        <f>VLOOKUP(G495,[2]Store_Dim!$A$2:$E$21,3,FALSE)</f>
        <v>East</v>
      </c>
    </row>
    <row r="496" spans="1:18" x14ac:dyDescent="0.3">
      <c r="A496" s="7" t="s">
        <v>2320</v>
      </c>
      <c r="B496" s="48">
        <v>45501</v>
      </c>
      <c r="C496" s="8" t="s">
        <v>770</v>
      </c>
      <c r="D496" s="8" t="s">
        <v>1584</v>
      </c>
      <c r="E496" s="7" t="str">
        <f>VLOOKUP(D496,[2]Product_Dim!$A$2:$G$101,2,FALSE)</f>
        <v>Women's Denim Jeans</v>
      </c>
      <c r="F496" s="9">
        <f>VLOOKUP(D496,[2]Product_Dim!$A$2:$G$101,6,FALSE)</f>
        <v>254.04361702127662</v>
      </c>
      <c r="G496" s="8" t="s">
        <v>1752</v>
      </c>
      <c r="H496" s="10">
        <v>1</v>
      </c>
      <c r="I496" s="11">
        <v>917.17</v>
      </c>
      <c r="J496" s="8">
        <v>0.13</v>
      </c>
      <c r="K496" s="8" t="s">
        <v>1829</v>
      </c>
      <c r="L496" s="11">
        <v>797.9378999999999</v>
      </c>
      <c r="M496" s="8" t="str">
        <f>VLOOKUP(C496,'[2]Customer Detail'!$A$2:$H$501,4,FALSE)</f>
        <v>Female</v>
      </c>
      <c r="N496" s="8">
        <f>VLOOKUP(C496,'[2]Customer Detail'!$A$2:$H$501,3,FALSE)</f>
        <v>59</v>
      </c>
      <c r="O496" s="8" t="str">
        <f>VLOOKUP(C496,'[2]Customer Detail'!$A$2:$H$501,5,FALSE)</f>
        <v>Heathfort</v>
      </c>
      <c r="P496" s="8" t="str">
        <f>VLOOKUP(C496,'[2]Customer Detail'!$A$1:$H$501,8,FALSE)</f>
        <v>Platinum</v>
      </c>
      <c r="Q496" s="8" t="str">
        <f>VLOOKUP(G496,[2]Store_Dim!$A$1:$E$21,4,FALSE)</f>
        <v>Washingtonfurt</v>
      </c>
      <c r="R496" s="8" t="str">
        <f>VLOOKUP(G496,[2]Store_Dim!$A$2:$E$21,3,FALSE)</f>
        <v>East</v>
      </c>
    </row>
    <row r="497" spans="1:18" x14ac:dyDescent="0.3">
      <c r="A497" s="7" t="s">
        <v>2321</v>
      </c>
      <c r="B497" s="48">
        <v>45568</v>
      </c>
      <c r="C497" s="8" t="s">
        <v>1020</v>
      </c>
      <c r="D497" s="8" t="s">
        <v>1562</v>
      </c>
      <c r="E497" s="7" t="str">
        <f>VLOOKUP(D497,[2]Product_Dim!$A$2:$G$101,2,FALSE)</f>
        <v>Wireless Bluetooth Earbuds</v>
      </c>
      <c r="F497" s="9">
        <f>VLOOKUP(D497,[2]Product_Dim!$A$2:$G$101,6,FALSE)</f>
        <v>439.07</v>
      </c>
      <c r="G497" s="8" t="s">
        <v>1773</v>
      </c>
      <c r="H497" s="10">
        <v>2</v>
      </c>
      <c r="I497" s="11">
        <v>406.46</v>
      </c>
      <c r="J497" s="8">
        <v>0.3</v>
      </c>
      <c r="K497" s="8" t="s">
        <v>1826</v>
      </c>
      <c r="L497" s="11">
        <v>569.04399999999998</v>
      </c>
      <c r="M497" s="8" t="str">
        <f>VLOOKUP(C497,'[2]Customer Detail'!$A$2:$H$501,4,FALSE)</f>
        <v>Male</v>
      </c>
      <c r="N497" s="8">
        <f>VLOOKUP(C497,'[2]Customer Detail'!$A$2:$H$501,3,FALSE)</f>
        <v>58</v>
      </c>
      <c r="O497" s="8" t="str">
        <f>VLOOKUP(C497,'[2]Customer Detail'!$A$2:$H$501,5,FALSE)</f>
        <v>South Zacharychester</v>
      </c>
      <c r="P497" s="8" t="str">
        <f>VLOOKUP(C497,'[2]Customer Detail'!$A$1:$H$501,8,FALSE)</f>
        <v>Bronze</v>
      </c>
      <c r="Q497" s="8" t="str">
        <f>VLOOKUP(G497,[2]Store_Dim!$A$1:$E$21,4,FALSE)</f>
        <v>New Michaelchester</v>
      </c>
      <c r="R497" s="8" t="str">
        <f>VLOOKUP(G497,[2]Store_Dim!$A$2:$E$21,3,FALSE)</f>
        <v>North</v>
      </c>
    </row>
    <row r="498" spans="1:18" x14ac:dyDescent="0.3">
      <c r="A498" s="7" t="s">
        <v>2322</v>
      </c>
      <c r="B498" s="48">
        <v>45238</v>
      </c>
      <c r="C498" s="8" t="s">
        <v>746</v>
      </c>
      <c r="D498" s="8" t="s">
        <v>1738</v>
      </c>
      <c r="E498" s="7" t="str">
        <f>VLOOKUP(D498,[2]Product_Dim!$A$2:$G$101,2,FALSE)</f>
        <v>Sports Stopwatch Basic</v>
      </c>
      <c r="F498" s="9">
        <f>VLOOKUP(D498,[2]Product_Dim!$A$2:$G$101,6,FALSE)</f>
        <v>60.65</v>
      </c>
      <c r="G498" s="8" t="s">
        <v>1752</v>
      </c>
      <c r="H498" s="10">
        <v>2</v>
      </c>
      <c r="I498" s="11">
        <v>264.39</v>
      </c>
      <c r="J498" s="8">
        <v>0.11</v>
      </c>
      <c r="K498" s="8" t="s">
        <v>1829</v>
      </c>
      <c r="L498" s="11">
        <v>470.61419999999998</v>
      </c>
      <c r="M498" s="8" t="str">
        <f>VLOOKUP(C498,'[2]Customer Detail'!$A$2:$H$501,4,FALSE)</f>
        <v>Female</v>
      </c>
      <c r="N498" s="8">
        <f>VLOOKUP(C498,'[2]Customer Detail'!$A$2:$H$501,3,FALSE)</f>
        <v>27</v>
      </c>
      <c r="O498" s="8" t="str">
        <f>VLOOKUP(C498,'[2]Customer Detail'!$A$2:$H$501,5,FALSE)</f>
        <v>Tammyton</v>
      </c>
      <c r="P498" s="8" t="str">
        <f>VLOOKUP(C498,'[2]Customer Detail'!$A$1:$H$501,8,FALSE)</f>
        <v>Platinum</v>
      </c>
      <c r="Q498" s="8" t="str">
        <f>VLOOKUP(G498,[2]Store_Dim!$A$1:$E$21,4,FALSE)</f>
        <v>Washingtonfurt</v>
      </c>
      <c r="R498" s="8" t="str">
        <f>VLOOKUP(G498,[2]Store_Dim!$A$2:$E$21,3,FALSE)</f>
        <v>East</v>
      </c>
    </row>
    <row r="499" spans="1:18" x14ac:dyDescent="0.3">
      <c r="A499" s="7" t="s">
        <v>2323</v>
      </c>
      <c r="B499" s="48">
        <v>45754</v>
      </c>
      <c r="C499" s="8" t="s">
        <v>628</v>
      </c>
      <c r="D499" s="8" t="s">
        <v>1684</v>
      </c>
      <c r="E499" s="7" t="str">
        <f>VLOOKUP(D499,[2]Product_Dim!$A$2:$G$101,2,FALSE)</f>
        <v>Wooden Nightstand</v>
      </c>
      <c r="F499" s="9">
        <f>VLOOKUP(D499,[2]Product_Dim!$A$2:$G$101,6,FALSE)</f>
        <v>243.7</v>
      </c>
      <c r="G499" s="8" t="s">
        <v>1804</v>
      </c>
      <c r="H499" s="10">
        <v>1</v>
      </c>
      <c r="I499" s="11">
        <v>414.97</v>
      </c>
      <c r="J499" s="8">
        <v>0.22</v>
      </c>
      <c r="K499" s="8" t="s">
        <v>1826</v>
      </c>
      <c r="L499" s="11">
        <v>323.67660000000001</v>
      </c>
      <c r="M499" s="8" t="str">
        <f>VLOOKUP(C499,'[2]Customer Detail'!$A$2:$H$501,4,FALSE)</f>
        <v>Female</v>
      </c>
      <c r="N499" s="8">
        <f>VLOOKUP(C499,'[2]Customer Detail'!$A$2:$H$501,3,FALSE)</f>
        <v>29</v>
      </c>
      <c r="O499" s="8" t="str">
        <f>VLOOKUP(C499,'[2]Customer Detail'!$A$2:$H$501,5,FALSE)</f>
        <v>Johnsonshire</v>
      </c>
      <c r="P499" s="8" t="str">
        <f>VLOOKUP(C499,'[2]Customer Detail'!$A$1:$H$501,8,FALSE)</f>
        <v>Bronze</v>
      </c>
      <c r="Q499" s="8" t="str">
        <f>VLOOKUP(G499,[2]Store_Dim!$A$1:$E$21,4,FALSE)</f>
        <v>New Jimmymouth</v>
      </c>
      <c r="R499" s="8" t="str">
        <f>VLOOKUP(G499,[2]Store_Dim!$A$2:$E$21,3,FALSE)</f>
        <v>West</v>
      </c>
    </row>
    <row r="500" spans="1:18" x14ac:dyDescent="0.3">
      <c r="A500" s="7" t="s">
        <v>2324</v>
      </c>
      <c r="B500" s="48">
        <v>45280</v>
      </c>
      <c r="C500" s="8" t="s">
        <v>493</v>
      </c>
      <c r="D500" s="8" t="s">
        <v>1598</v>
      </c>
      <c r="E500" s="7" t="str">
        <f>VLOOKUP(D500,[2]Product_Dim!$A$2:$G$101,2,FALSE)</f>
        <v>Women's Scarf Set</v>
      </c>
      <c r="F500" s="9">
        <f>VLOOKUP(D500,[2]Product_Dim!$A$2:$G$101,6,FALSE)</f>
        <v>174.02</v>
      </c>
      <c r="G500" s="8" t="s">
        <v>1794</v>
      </c>
      <c r="H500" s="10">
        <v>2</v>
      </c>
      <c r="I500" s="11">
        <v>583.51</v>
      </c>
      <c r="J500" s="8">
        <v>0.2</v>
      </c>
      <c r="K500" s="8" t="s">
        <v>1829</v>
      </c>
      <c r="L500" s="11">
        <v>933.61599999999999</v>
      </c>
      <c r="M500" s="8" t="str">
        <f>VLOOKUP(C500,'[2]Customer Detail'!$A$2:$H$501,4,FALSE)</f>
        <v>Female</v>
      </c>
      <c r="N500" s="8">
        <f>VLOOKUP(C500,'[2]Customer Detail'!$A$2:$H$501,3,FALSE)</f>
        <v>32</v>
      </c>
      <c r="O500" s="8" t="str">
        <f>VLOOKUP(C500,'[2]Customer Detail'!$A$2:$H$501,5,FALSE)</f>
        <v>Chungmouth</v>
      </c>
      <c r="P500" s="8" t="str">
        <f>VLOOKUP(C500,'[2]Customer Detail'!$A$1:$H$501,8,FALSE)</f>
        <v>Gold</v>
      </c>
      <c r="Q500" s="8" t="str">
        <f>VLOOKUP(G500,[2]Store_Dim!$A$1:$E$21,4,FALSE)</f>
        <v>Sabrinatown</v>
      </c>
      <c r="R500" s="8" t="str">
        <f>VLOOKUP(G500,[2]Store_Dim!$A$2:$E$21,3,FALSE)</f>
        <v>North</v>
      </c>
    </row>
    <row r="501" spans="1:18" x14ac:dyDescent="0.3">
      <c r="A501" s="7" t="s">
        <v>2325</v>
      </c>
      <c r="B501" s="48">
        <v>45911</v>
      </c>
      <c r="C501" s="8" t="s">
        <v>55</v>
      </c>
      <c r="D501" s="8" t="s">
        <v>1610</v>
      </c>
      <c r="E501" s="7" t="str">
        <f>VLOOKUP(D501,[2]Product_Dim!$A$2:$G$101,2,FALSE)</f>
        <v>Basketball</v>
      </c>
      <c r="F501" s="9">
        <f>VLOOKUP(D501,[2]Product_Dim!$A$2:$G$101,6,FALSE)</f>
        <v>204.39</v>
      </c>
      <c r="G501" s="8" t="s">
        <v>1807</v>
      </c>
      <c r="H501" s="10">
        <v>1</v>
      </c>
      <c r="I501" s="11">
        <v>659.27</v>
      </c>
      <c r="J501" s="8">
        <v>0.15</v>
      </c>
      <c r="K501" s="8" t="s">
        <v>1826</v>
      </c>
      <c r="L501" s="11">
        <v>560.37950000000001</v>
      </c>
      <c r="M501" s="8" t="str">
        <f>VLOOKUP(C501,'[2]Customer Detail'!$A$2:$H$501,4,FALSE)</f>
        <v>Female</v>
      </c>
      <c r="N501" s="8">
        <f>VLOOKUP(C501,'[2]Customer Detail'!$A$2:$H$501,3,FALSE)</f>
        <v>28</v>
      </c>
      <c r="O501" s="8" t="str">
        <f>VLOOKUP(C501,'[2]Customer Detail'!$A$2:$H$501,5,FALSE)</f>
        <v>East Krista</v>
      </c>
      <c r="P501" s="8" t="str">
        <f>VLOOKUP(C501,'[2]Customer Detail'!$A$1:$H$501,8,FALSE)</f>
        <v>Gold</v>
      </c>
      <c r="Q501" s="8" t="str">
        <f>VLOOKUP(G501,[2]Store_Dim!$A$1:$E$21,4,FALSE)</f>
        <v>Bensonhaven</v>
      </c>
      <c r="R501" s="8" t="str">
        <f>VLOOKUP(G501,[2]Store_Dim!$A$2:$E$21,3,FALSE)</f>
        <v>North</v>
      </c>
    </row>
    <row r="502" spans="1:18" x14ac:dyDescent="0.3">
      <c r="A502" s="7" t="s">
        <v>2326</v>
      </c>
      <c r="B502" s="48">
        <v>45627</v>
      </c>
      <c r="C502" s="8" t="s">
        <v>1377</v>
      </c>
      <c r="D502" s="8" t="s">
        <v>1549</v>
      </c>
      <c r="E502" s="7" t="str">
        <f>VLOOKUP(D502,[2]Product_Dim!$A$2:$G$101,2,FALSE)</f>
        <v>Women's Casual Hoodie</v>
      </c>
      <c r="F502" s="9">
        <f>VLOOKUP(D502,[2]Product_Dim!$A$2:$G$101,6,FALSE)</f>
        <v>254.04361702127662</v>
      </c>
      <c r="G502" s="8" t="s">
        <v>1769</v>
      </c>
      <c r="H502" s="10">
        <v>4</v>
      </c>
      <c r="I502" s="11">
        <v>106.66</v>
      </c>
      <c r="J502" s="8">
        <v>0.2</v>
      </c>
      <c r="K502" s="8" t="s">
        <v>1829</v>
      </c>
      <c r="L502" s="11">
        <v>341.31200000000001</v>
      </c>
      <c r="M502" s="8" t="str">
        <f>VLOOKUP(C502,'[2]Customer Detail'!$A$2:$H$501,4,FALSE)</f>
        <v>Female</v>
      </c>
      <c r="N502" s="8">
        <f>VLOOKUP(C502,'[2]Customer Detail'!$A$2:$H$501,3,FALSE)</f>
        <v>41</v>
      </c>
      <c r="O502" s="8" t="str">
        <f>VLOOKUP(C502,'[2]Customer Detail'!$A$2:$H$501,5,FALSE)</f>
        <v>Mcfarlandmouth</v>
      </c>
      <c r="P502" s="8" t="str">
        <f>VLOOKUP(C502,'[2]Customer Detail'!$A$1:$H$501,8,FALSE)</f>
        <v>Platinum</v>
      </c>
      <c r="Q502" s="8" t="str">
        <f>VLOOKUP(G502,[2]Store_Dim!$A$1:$E$21,4,FALSE)</f>
        <v>Port Sharon</v>
      </c>
      <c r="R502" s="8" t="str">
        <f>VLOOKUP(G502,[2]Store_Dim!$A$2:$E$21,3,FALSE)</f>
        <v>South</v>
      </c>
    </row>
    <row r="503" spans="1:18" x14ac:dyDescent="0.3">
      <c r="A503" s="7" t="s">
        <v>2327</v>
      </c>
      <c r="B503" s="48">
        <v>45617</v>
      </c>
      <c r="C503" s="8" t="s">
        <v>544</v>
      </c>
      <c r="D503" s="8" t="s">
        <v>1568</v>
      </c>
      <c r="E503" s="7" t="str">
        <f>VLOOKUP(D503,[2]Product_Dim!$A$2:$G$101,2,FALSE)</f>
        <v>Ceramic Kitchen Bowl Set</v>
      </c>
      <c r="F503" s="9">
        <f>VLOOKUP(D503,[2]Product_Dim!$A$2:$G$101,6,FALSE)</f>
        <v>298.86</v>
      </c>
      <c r="G503" s="8" t="s">
        <v>1773</v>
      </c>
      <c r="H503" s="10">
        <v>4</v>
      </c>
      <c r="I503" s="11">
        <v>168.55</v>
      </c>
      <c r="J503" s="8">
        <v>0.15</v>
      </c>
      <c r="K503" s="8" t="s">
        <v>1826</v>
      </c>
      <c r="L503" s="11">
        <v>573.07000000000005</v>
      </c>
      <c r="M503" s="8" t="str">
        <f>VLOOKUP(C503,'[2]Customer Detail'!$A$2:$H$501,4,FALSE)</f>
        <v>Male</v>
      </c>
      <c r="N503" s="8">
        <f>VLOOKUP(C503,'[2]Customer Detail'!$A$2:$H$501,3,FALSE)</f>
        <v>21</v>
      </c>
      <c r="O503" s="8" t="str">
        <f>VLOOKUP(C503,'[2]Customer Detail'!$A$2:$H$501,5,FALSE)</f>
        <v>North Matthew</v>
      </c>
      <c r="P503" s="8" t="str">
        <f>VLOOKUP(C503,'[2]Customer Detail'!$A$1:$H$501,8,FALSE)</f>
        <v>Bronze</v>
      </c>
      <c r="Q503" s="8" t="str">
        <f>VLOOKUP(G503,[2]Store_Dim!$A$1:$E$21,4,FALSE)</f>
        <v>New Michaelchester</v>
      </c>
      <c r="R503" s="8" t="str">
        <f>VLOOKUP(G503,[2]Store_Dim!$A$2:$E$21,3,FALSE)</f>
        <v>North</v>
      </c>
    </row>
    <row r="504" spans="1:18" x14ac:dyDescent="0.3">
      <c r="A504" s="7" t="s">
        <v>2328</v>
      </c>
      <c r="B504" s="48">
        <v>45899</v>
      </c>
      <c r="C504" s="8" t="s">
        <v>1501</v>
      </c>
      <c r="D504" s="8" t="s">
        <v>1636</v>
      </c>
      <c r="E504" s="7" t="str">
        <f>VLOOKUP(D504,[2]Product_Dim!$A$2:$G$101,2,FALSE)</f>
        <v>Adjustable Jump Rope</v>
      </c>
      <c r="F504" s="9">
        <f>VLOOKUP(D504,[2]Product_Dim!$A$2:$G$101,6,FALSE)</f>
        <v>167.12</v>
      </c>
      <c r="G504" s="8" t="s">
        <v>1761</v>
      </c>
      <c r="H504" s="10">
        <v>1</v>
      </c>
      <c r="I504" s="11">
        <v>230.53</v>
      </c>
      <c r="J504" s="8">
        <v>0.06</v>
      </c>
      <c r="K504" s="8" t="s">
        <v>1829</v>
      </c>
      <c r="L504" s="11">
        <v>216.69820000000001</v>
      </c>
      <c r="M504" s="8" t="str">
        <f>VLOOKUP(C504,'[2]Customer Detail'!$A$2:$H$501,4,FALSE)</f>
        <v>Female</v>
      </c>
      <c r="N504" s="8">
        <f>VLOOKUP(C504,'[2]Customer Detail'!$A$2:$H$501,3,FALSE)</f>
        <v>23</v>
      </c>
      <c r="O504" s="8" t="str">
        <f>VLOOKUP(C504,'[2]Customer Detail'!$A$2:$H$501,5,FALSE)</f>
        <v>South Davidport</v>
      </c>
      <c r="P504" s="8" t="str">
        <f>VLOOKUP(C504,'[2]Customer Detail'!$A$1:$H$501,8,FALSE)</f>
        <v>Platinum</v>
      </c>
      <c r="Q504" s="8" t="str">
        <f>VLOOKUP(G504,[2]Store_Dim!$A$1:$E$21,4,FALSE)</f>
        <v>North Nancyview</v>
      </c>
      <c r="R504" s="8" t="str">
        <f>VLOOKUP(G504,[2]Store_Dim!$A$2:$E$21,3,FALSE)</f>
        <v>South</v>
      </c>
    </row>
    <row r="505" spans="1:18" x14ac:dyDescent="0.3">
      <c r="A505" s="7" t="s">
        <v>2329</v>
      </c>
      <c r="B505" s="48">
        <v>45889</v>
      </c>
      <c r="C505" s="8" t="s">
        <v>40</v>
      </c>
      <c r="D505" s="8" t="s">
        <v>1656</v>
      </c>
      <c r="E505" s="7" t="str">
        <f>VLOOKUP(D505,[2]Product_Dim!$A$2:$G$101,2,FALSE)</f>
        <v>Sports Stopwatch Pro</v>
      </c>
      <c r="F505" s="9">
        <f>VLOOKUP(D505,[2]Product_Dim!$A$2:$G$101,6,FALSE)</f>
        <v>434.84</v>
      </c>
      <c r="G505" s="8" t="s">
        <v>1757</v>
      </c>
      <c r="H505" s="10">
        <v>2</v>
      </c>
      <c r="I505" s="11">
        <v>355.41</v>
      </c>
      <c r="J505" s="8">
        <v>0.13</v>
      </c>
      <c r="K505" s="8" t="s">
        <v>1829</v>
      </c>
      <c r="L505" s="11">
        <v>618.41340000000002</v>
      </c>
      <c r="M505" s="8" t="str">
        <f>VLOOKUP(C505,'[2]Customer Detail'!$A$2:$H$501,4,FALSE)</f>
        <v>Female</v>
      </c>
      <c r="N505" s="8">
        <f>VLOOKUP(C505,'[2]Customer Detail'!$A$2:$H$501,3,FALSE)</f>
        <v>29</v>
      </c>
      <c r="O505" s="8" t="str">
        <f>VLOOKUP(C505,'[2]Customer Detail'!$A$2:$H$501,5,FALSE)</f>
        <v>West Pamelafurt</v>
      </c>
      <c r="P505" s="8" t="str">
        <f>VLOOKUP(C505,'[2]Customer Detail'!$A$1:$H$501,8,FALSE)</f>
        <v>Bronze</v>
      </c>
      <c r="Q505" s="8" t="str">
        <f>VLOOKUP(G505,[2]Store_Dim!$A$1:$E$21,4,FALSE)</f>
        <v>Danielmouth</v>
      </c>
      <c r="R505" s="8" t="str">
        <f>VLOOKUP(G505,[2]Store_Dim!$A$2:$E$21,3,FALSE)</f>
        <v>North</v>
      </c>
    </row>
    <row r="506" spans="1:18" x14ac:dyDescent="0.3">
      <c r="A506" s="7" t="s">
        <v>2330</v>
      </c>
      <c r="B506" s="48">
        <v>45943</v>
      </c>
      <c r="C506" s="8" t="s">
        <v>556</v>
      </c>
      <c r="D506" s="8" t="s">
        <v>1642</v>
      </c>
      <c r="E506" s="7" t="str">
        <f>VLOOKUP(D506,[2]Product_Dim!$A$2:$G$101,2,FALSE)</f>
        <v>Makeup Brush Set</v>
      </c>
      <c r="F506" s="9">
        <f>VLOOKUP(D506,[2]Product_Dim!$A$2:$G$101,6,FALSE)</f>
        <v>254.04361702127662</v>
      </c>
      <c r="G506" s="8" t="s">
        <v>1761</v>
      </c>
      <c r="H506" s="10">
        <v>3</v>
      </c>
      <c r="I506" s="11">
        <v>843.44</v>
      </c>
      <c r="J506" s="8">
        <v>0.22</v>
      </c>
      <c r="K506" s="8" t="s">
        <v>1824</v>
      </c>
      <c r="L506" s="11">
        <v>1973.6496000000002</v>
      </c>
      <c r="M506" s="8" t="str">
        <f>VLOOKUP(C506,'[2]Customer Detail'!$A$2:$H$501,4,FALSE)</f>
        <v>Female</v>
      </c>
      <c r="N506" s="8">
        <f>VLOOKUP(C506,'[2]Customer Detail'!$A$2:$H$501,3,FALSE)</f>
        <v>36</v>
      </c>
      <c r="O506" s="8" t="str">
        <f>VLOOKUP(C506,'[2]Customer Detail'!$A$2:$H$501,5,FALSE)</f>
        <v>New Jasonmouth</v>
      </c>
      <c r="P506" s="8" t="str">
        <f>VLOOKUP(C506,'[2]Customer Detail'!$A$1:$H$501,8,FALSE)</f>
        <v>Gold</v>
      </c>
      <c r="Q506" s="8" t="str">
        <f>VLOOKUP(G506,[2]Store_Dim!$A$1:$E$21,4,FALSE)</f>
        <v>North Nancyview</v>
      </c>
      <c r="R506" s="8" t="str">
        <f>VLOOKUP(G506,[2]Store_Dim!$A$2:$E$21,3,FALSE)</f>
        <v>South</v>
      </c>
    </row>
    <row r="507" spans="1:18" x14ac:dyDescent="0.3">
      <c r="A507" s="7" t="s">
        <v>2331</v>
      </c>
      <c r="B507" s="48">
        <v>45306</v>
      </c>
      <c r="C507" s="8" t="s">
        <v>544</v>
      </c>
      <c r="D507" s="8" t="s">
        <v>1738</v>
      </c>
      <c r="E507" s="7" t="str">
        <f>VLOOKUP(D507,[2]Product_Dim!$A$2:$G$101,2,FALSE)</f>
        <v>Sports Stopwatch Basic</v>
      </c>
      <c r="F507" s="9">
        <f>VLOOKUP(D507,[2]Product_Dim!$A$2:$G$101,6,FALSE)</f>
        <v>60.65</v>
      </c>
      <c r="G507" s="8" t="s">
        <v>1757</v>
      </c>
      <c r="H507" s="10">
        <v>1</v>
      </c>
      <c r="I507" s="11">
        <v>301.60000000000002</v>
      </c>
      <c r="J507" s="8">
        <v>0.27</v>
      </c>
      <c r="K507" s="8" t="s">
        <v>1824</v>
      </c>
      <c r="L507" s="11">
        <v>220.16800000000001</v>
      </c>
      <c r="M507" s="8" t="str">
        <f>VLOOKUP(C507,'[2]Customer Detail'!$A$2:$H$501,4,FALSE)</f>
        <v>Male</v>
      </c>
      <c r="N507" s="8">
        <f>VLOOKUP(C507,'[2]Customer Detail'!$A$2:$H$501,3,FALSE)</f>
        <v>21</v>
      </c>
      <c r="O507" s="8" t="str">
        <f>VLOOKUP(C507,'[2]Customer Detail'!$A$2:$H$501,5,FALSE)</f>
        <v>North Matthew</v>
      </c>
      <c r="P507" s="8" t="str">
        <f>VLOOKUP(C507,'[2]Customer Detail'!$A$1:$H$501,8,FALSE)</f>
        <v>Bronze</v>
      </c>
      <c r="Q507" s="8" t="str">
        <f>VLOOKUP(G507,[2]Store_Dim!$A$1:$E$21,4,FALSE)</f>
        <v>Danielmouth</v>
      </c>
      <c r="R507" s="8" t="str">
        <f>VLOOKUP(G507,[2]Store_Dim!$A$2:$E$21,3,FALSE)</f>
        <v>North</v>
      </c>
    </row>
    <row r="508" spans="1:18" x14ac:dyDescent="0.3">
      <c r="A508" s="7" t="s">
        <v>2332</v>
      </c>
      <c r="B508" s="48">
        <v>45772</v>
      </c>
      <c r="C508" s="8" t="s">
        <v>164</v>
      </c>
      <c r="D508" s="8" t="s">
        <v>1726</v>
      </c>
      <c r="E508" s="7" t="str">
        <f>VLOOKUP(D508,[2]Product_Dim!$A$2:$G$101,2,FALSE)</f>
        <v>Face Foundation Kit</v>
      </c>
      <c r="F508" s="9">
        <f>VLOOKUP(D508,[2]Product_Dim!$A$2:$G$101,6,FALSE)</f>
        <v>183.04</v>
      </c>
      <c r="G508" s="8" t="s">
        <v>1761</v>
      </c>
      <c r="H508" s="10">
        <v>3</v>
      </c>
      <c r="I508" s="11">
        <v>21.59</v>
      </c>
      <c r="J508" s="8">
        <v>0.16</v>
      </c>
      <c r="K508" s="8" t="s">
        <v>1829</v>
      </c>
      <c r="L508" s="11">
        <v>54.406799999999997</v>
      </c>
      <c r="M508" s="8" t="str">
        <f>VLOOKUP(C508,'[2]Customer Detail'!$A$2:$H$501,4,FALSE)</f>
        <v>Male</v>
      </c>
      <c r="N508" s="8">
        <f>VLOOKUP(C508,'[2]Customer Detail'!$A$2:$H$501,3,FALSE)</f>
        <v>19</v>
      </c>
      <c r="O508" s="8" t="str">
        <f>VLOOKUP(C508,'[2]Customer Detail'!$A$2:$H$501,5,FALSE)</f>
        <v>Ryanburgh</v>
      </c>
      <c r="P508" s="8" t="str">
        <f>VLOOKUP(C508,'[2]Customer Detail'!$A$1:$H$501,8,FALSE)</f>
        <v>Platinum</v>
      </c>
      <c r="Q508" s="8" t="str">
        <f>VLOOKUP(G508,[2]Store_Dim!$A$1:$E$21,4,FALSE)</f>
        <v>North Nancyview</v>
      </c>
      <c r="R508" s="8" t="str">
        <f>VLOOKUP(G508,[2]Store_Dim!$A$2:$E$21,3,FALSE)</f>
        <v>South</v>
      </c>
    </row>
    <row r="509" spans="1:18" x14ac:dyDescent="0.3">
      <c r="A509" s="7" t="s">
        <v>2333</v>
      </c>
      <c r="B509" s="48">
        <v>45346</v>
      </c>
      <c r="C509" s="8" t="s">
        <v>690</v>
      </c>
      <c r="D509" s="8" t="s">
        <v>1574</v>
      </c>
      <c r="E509" s="7" t="str">
        <f>VLOOKUP(D509,[2]Product_Dim!$A$2:$G$101,2,FALSE)</f>
        <v>USB-C Fast Charger</v>
      </c>
      <c r="F509" s="9">
        <f>VLOOKUP(D509,[2]Product_Dim!$A$2:$G$101,6,FALSE)</f>
        <v>242.23</v>
      </c>
      <c r="G509" s="8" t="s">
        <v>1761</v>
      </c>
      <c r="H509" s="10">
        <v>4</v>
      </c>
      <c r="I509" s="11">
        <v>284.24</v>
      </c>
      <c r="J509" s="8">
        <v>0.09</v>
      </c>
      <c r="K509" s="8" t="s">
        <v>1824</v>
      </c>
      <c r="L509" s="11">
        <v>1034.6336000000001</v>
      </c>
      <c r="M509" s="8" t="str">
        <f>VLOOKUP(C509,'[2]Customer Detail'!$A$2:$H$501,4,FALSE)</f>
        <v>Female</v>
      </c>
      <c r="N509" s="8">
        <f>VLOOKUP(C509,'[2]Customer Detail'!$A$2:$H$501,3,FALSE)</f>
        <v>63</v>
      </c>
      <c r="O509" s="8" t="str">
        <f>VLOOKUP(C509,'[2]Customer Detail'!$A$2:$H$501,5,FALSE)</f>
        <v>Lyonsfort</v>
      </c>
      <c r="P509" s="8" t="str">
        <f>VLOOKUP(C509,'[2]Customer Detail'!$A$1:$H$501,8,FALSE)</f>
        <v>Platinum</v>
      </c>
      <c r="Q509" s="8" t="str">
        <f>VLOOKUP(G509,[2]Store_Dim!$A$1:$E$21,4,FALSE)</f>
        <v>North Nancyview</v>
      </c>
      <c r="R509" s="8" t="str">
        <f>VLOOKUP(G509,[2]Store_Dim!$A$2:$E$21,3,FALSE)</f>
        <v>South</v>
      </c>
    </row>
    <row r="510" spans="1:18" x14ac:dyDescent="0.3">
      <c r="A510" s="7" t="s">
        <v>2334</v>
      </c>
      <c r="B510" s="48">
        <v>45656</v>
      </c>
      <c r="C510" s="8" t="s">
        <v>1151</v>
      </c>
      <c r="D510" s="8" t="s">
        <v>1555</v>
      </c>
      <c r="E510" s="7" t="str">
        <f>VLOOKUP(D510,[2]Product_Dim!$A$2:$G$101,2,FALSE)</f>
        <v>Men's Leather Belt</v>
      </c>
      <c r="F510" s="9">
        <f>VLOOKUP(D510,[2]Product_Dim!$A$2:$G$101,6,FALSE)</f>
        <v>261</v>
      </c>
      <c r="G510" s="8" t="s">
        <v>1786</v>
      </c>
      <c r="H510" s="10">
        <v>1</v>
      </c>
      <c r="I510" s="11">
        <v>191.6</v>
      </c>
      <c r="J510" s="8">
        <v>0.27</v>
      </c>
      <c r="K510" s="8" t="s">
        <v>1826</v>
      </c>
      <c r="L510" s="11">
        <v>139.86799999999999</v>
      </c>
      <c r="M510" s="8" t="str">
        <f>VLOOKUP(C510,'[2]Customer Detail'!$A$2:$H$501,4,FALSE)</f>
        <v>Female</v>
      </c>
      <c r="N510" s="8">
        <f>VLOOKUP(C510,'[2]Customer Detail'!$A$2:$H$501,3,FALSE)</f>
        <v>34</v>
      </c>
      <c r="O510" s="8" t="str">
        <f>VLOOKUP(C510,'[2]Customer Detail'!$A$2:$H$501,5,FALSE)</f>
        <v>West Mathew</v>
      </c>
      <c r="P510" s="8" t="str">
        <f>VLOOKUP(C510,'[2]Customer Detail'!$A$1:$H$501,8,FALSE)</f>
        <v>Platinum</v>
      </c>
      <c r="Q510" s="8" t="str">
        <f>VLOOKUP(G510,[2]Store_Dim!$A$1:$E$21,4,FALSE)</f>
        <v>East Johnstad</v>
      </c>
      <c r="R510" s="8" t="str">
        <f>VLOOKUP(G510,[2]Store_Dim!$A$2:$E$21,3,FALSE)</f>
        <v>South</v>
      </c>
    </row>
    <row r="511" spans="1:18" x14ac:dyDescent="0.3">
      <c r="A511" s="7" t="s">
        <v>2335</v>
      </c>
      <c r="B511" s="48">
        <v>45762</v>
      </c>
      <c r="C511" s="8" t="s">
        <v>981</v>
      </c>
      <c r="D511" s="8" t="s">
        <v>1704</v>
      </c>
      <c r="E511" s="7" t="str">
        <f>VLOOKUP(D511,[2]Product_Dim!$A$2:$G$101,2,FALSE)</f>
        <v>Essential Oil Diffuser</v>
      </c>
      <c r="F511" s="9">
        <f>VLOOKUP(D511,[2]Product_Dim!$A$2:$G$101,6,FALSE)</f>
        <v>325.26</v>
      </c>
      <c r="G511" s="8" t="s">
        <v>1794</v>
      </c>
      <c r="H511" s="10">
        <v>2</v>
      </c>
      <c r="I511" s="11">
        <v>616.97</v>
      </c>
      <c r="J511" s="8">
        <v>0.22</v>
      </c>
      <c r="K511" s="8" t="s">
        <v>1824</v>
      </c>
      <c r="L511" s="11">
        <v>962.47320000000002</v>
      </c>
      <c r="M511" s="8" t="str">
        <f>VLOOKUP(C511,'[2]Customer Detail'!$A$2:$H$501,4,FALSE)</f>
        <v>Male</v>
      </c>
      <c r="N511" s="8">
        <f>VLOOKUP(C511,'[2]Customer Detail'!$A$2:$H$501,3,FALSE)</f>
        <v>35</v>
      </c>
      <c r="O511" s="8" t="str">
        <f>VLOOKUP(C511,'[2]Customer Detail'!$A$2:$H$501,5,FALSE)</f>
        <v>Port Edwardmouth</v>
      </c>
      <c r="P511" s="8" t="str">
        <f>VLOOKUP(C511,'[2]Customer Detail'!$A$1:$H$501,8,FALSE)</f>
        <v>Platinum</v>
      </c>
      <c r="Q511" s="8" t="str">
        <f>VLOOKUP(G511,[2]Store_Dim!$A$1:$E$21,4,FALSE)</f>
        <v>Sabrinatown</v>
      </c>
      <c r="R511" s="8" t="str">
        <f>VLOOKUP(G511,[2]Store_Dim!$A$2:$E$21,3,FALSE)</f>
        <v>North</v>
      </c>
    </row>
    <row r="512" spans="1:18" x14ac:dyDescent="0.3">
      <c r="A512" s="7" t="s">
        <v>2336</v>
      </c>
      <c r="B512" s="48">
        <v>45580</v>
      </c>
      <c r="C512" s="8" t="s">
        <v>559</v>
      </c>
      <c r="D512" s="8" t="s">
        <v>1604</v>
      </c>
      <c r="E512" s="7" t="str">
        <f>VLOOKUP(D512,[2]Product_Dim!$A$2:$G$101,2,FALSE)</f>
        <v>Sports Stopwatch Timer</v>
      </c>
      <c r="F512" s="9">
        <f>VLOOKUP(D512,[2]Product_Dim!$A$2:$G$101,6,FALSE)</f>
        <v>38.76</v>
      </c>
      <c r="G512" s="8" t="s">
        <v>1789</v>
      </c>
      <c r="H512" s="10">
        <v>3</v>
      </c>
      <c r="I512" s="11">
        <v>125.68</v>
      </c>
      <c r="J512" s="8">
        <v>0.26</v>
      </c>
      <c r="K512" s="8" t="s">
        <v>1829</v>
      </c>
      <c r="L512" s="11">
        <v>279.00959999999998</v>
      </c>
      <c r="M512" s="8" t="str">
        <f>VLOOKUP(C512,'[2]Customer Detail'!$A$2:$H$501,4,FALSE)</f>
        <v>Female</v>
      </c>
      <c r="N512" s="8">
        <f>VLOOKUP(C512,'[2]Customer Detail'!$A$2:$H$501,3,FALSE)</f>
        <v>36</v>
      </c>
      <c r="O512" s="8" t="str">
        <f>VLOOKUP(C512,'[2]Customer Detail'!$A$2:$H$501,5,FALSE)</f>
        <v>Robertview</v>
      </c>
      <c r="P512" s="8" t="str">
        <f>VLOOKUP(C512,'[2]Customer Detail'!$A$1:$H$501,8,FALSE)</f>
        <v>Platinum</v>
      </c>
      <c r="Q512" s="8" t="str">
        <f>VLOOKUP(G512,[2]Store_Dim!$A$1:$E$21,4,FALSE)</f>
        <v>East Davidville</v>
      </c>
      <c r="R512" s="8" t="str">
        <f>VLOOKUP(G512,[2]Store_Dim!$A$2:$E$21,3,FALSE)</f>
        <v>East</v>
      </c>
    </row>
    <row r="513" spans="1:18" x14ac:dyDescent="0.3">
      <c r="A513" s="7" t="s">
        <v>2337</v>
      </c>
      <c r="B513" s="48">
        <v>45676</v>
      </c>
      <c r="C513" s="8" t="s">
        <v>1104</v>
      </c>
      <c r="D513" s="8" t="s">
        <v>1634</v>
      </c>
      <c r="E513" s="7" t="str">
        <f>VLOOKUP(D513,[2]Product_Dim!$A$2:$G$101,2,FALSE)</f>
        <v>USB External Hard Drive</v>
      </c>
      <c r="F513" s="9">
        <f>VLOOKUP(D513,[2]Product_Dim!$A$2:$G$101,6,FALSE)</f>
        <v>253.33</v>
      </c>
      <c r="G513" s="8" t="s">
        <v>1769</v>
      </c>
      <c r="H513" s="10">
        <v>3</v>
      </c>
      <c r="I513" s="11">
        <v>307.48</v>
      </c>
      <c r="J513" s="8">
        <v>0.24</v>
      </c>
      <c r="K513" s="8" t="s">
        <v>1824</v>
      </c>
      <c r="L513" s="11">
        <v>701.05439999999999</v>
      </c>
      <c r="M513" s="8" t="str">
        <f>VLOOKUP(C513,'[2]Customer Detail'!$A$2:$H$501,4,FALSE)</f>
        <v>Female</v>
      </c>
      <c r="N513" s="8">
        <f>VLOOKUP(C513,'[2]Customer Detail'!$A$2:$H$501,3,FALSE)</f>
        <v>52</v>
      </c>
      <c r="O513" s="8" t="str">
        <f>VLOOKUP(C513,'[2]Customer Detail'!$A$2:$H$501,5,FALSE)</f>
        <v>Port Saramouth</v>
      </c>
      <c r="P513" s="8" t="str">
        <f>VLOOKUP(C513,'[2]Customer Detail'!$A$1:$H$501,8,FALSE)</f>
        <v>Silver</v>
      </c>
      <c r="Q513" s="8" t="str">
        <f>VLOOKUP(G513,[2]Store_Dim!$A$1:$E$21,4,FALSE)</f>
        <v>Port Sharon</v>
      </c>
      <c r="R513" s="8" t="str">
        <f>VLOOKUP(G513,[2]Store_Dim!$A$2:$E$21,3,FALSE)</f>
        <v>South</v>
      </c>
    </row>
    <row r="514" spans="1:18" x14ac:dyDescent="0.3">
      <c r="A514" s="7" t="s">
        <v>2338</v>
      </c>
      <c r="B514" s="48">
        <v>45495</v>
      </c>
      <c r="C514" s="8" t="s">
        <v>942</v>
      </c>
      <c r="D514" s="8" t="s">
        <v>1549</v>
      </c>
      <c r="E514" s="7" t="str">
        <f>VLOOKUP(D514,[2]Product_Dim!$A$2:$G$101,2,FALSE)</f>
        <v>Women's Casual Hoodie</v>
      </c>
      <c r="F514" s="9">
        <f>VLOOKUP(D514,[2]Product_Dim!$A$2:$G$101,6,FALSE)</f>
        <v>254.04361702127662</v>
      </c>
      <c r="G514" s="8" t="s">
        <v>1813</v>
      </c>
      <c r="H514" s="10">
        <v>1</v>
      </c>
      <c r="I514" s="11">
        <v>505.23</v>
      </c>
      <c r="J514" s="8">
        <v>0.11</v>
      </c>
      <c r="K514" s="8" t="s">
        <v>1824</v>
      </c>
      <c r="L514" s="11">
        <v>449.65469999999999</v>
      </c>
      <c r="M514" s="8" t="str">
        <f>VLOOKUP(C514,'[2]Customer Detail'!$A$2:$H$501,4,FALSE)</f>
        <v>Male</v>
      </c>
      <c r="N514" s="8">
        <f>VLOOKUP(C514,'[2]Customer Detail'!$A$2:$H$501,3,FALSE)</f>
        <v>64</v>
      </c>
      <c r="O514" s="8" t="str">
        <f>VLOOKUP(C514,'[2]Customer Detail'!$A$2:$H$501,5,FALSE)</f>
        <v>New Joshuatown</v>
      </c>
      <c r="P514" s="8" t="str">
        <f>VLOOKUP(C514,'[2]Customer Detail'!$A$1:$H$501,8,FALSE)</f>
        <v>Platinum</v>
      </c>
      <c r="Q514" s="8" t="str">
        <f>VLOOKUP(G514,[2]Store_Dim!$A$1:$E$21,4,FALSE)</f>
        <v>Vasquezborough</v>
      </c>
      <c r="R514" s="8" t="str">
        <f>VLOOKUP(G514,[2]Store_Dim!$A$2:$E$21,3,FALSE)</f>
        <v>East</v>
      </c>
    </row>
    <row r="515" spans="1:18" x14ac:dyDescent="0.3">
      <c r="A515" s="7" t="s">
        <v>2339</v>
      </c>
      <c r="B515" s="48">
        <v>45735</v>
      </c>
      <c r="C515" s="8" t="s">
        <v>1142</v>
      </c>
      <c r="D515" s="8" t="s">
        <v>1638</v>
      </c>
      <c r="E515" s="7" t="str">
        <f>VLOOKUP(D515,[2]Product_Dim!$A$2:$G$101,2,FALSE)</f>
        <v>High-Grip Football</v>
      </c>
      <c r="F515" s="9">
        <f>VLOOKUP(D515,[2]Product_Dim!$A$2:$G$101,6,FALSE)</f>
        <v>318.91000000000003</v>
      </c>
      <c r="G515" s="8" t="s">
        <v>1804</v>
      </c>
      <c r="H515" s="10">
        <v>1</v>
      </c>
      <c r="I515" s="11">
        <v>853.12</v>
      </c>
      <c r="J515" s="8">
        <v>0.19</v>
      </c>
      <c r="K515" s="8" t="s">
        <v>1829</v>
      </c>
      <c r="L515" s="11">
        <v>691.02719999999999</v>
      </c>
      <c r="M515" s="8" t="str">
        <f>VLOOKUP(C515,'[2]Customer Detail'!$A$2:$H$501,4,FALSE)</f>
        <v>Female</v>
      </c>
      <c r="N515" s="8">
        <f>VLOOKUP(C515,'[2]Customer Detail'!$A$2:$H$501,3,FALSE)</f>
        <v>63</v>
      </c>
      <c r="O515" s="8" t="str">
        <f>VLOOKUP(C515,'[2]Customer Detail'!$A$2:$H$501,5,FALSE)</f>
        <v>Kellyside</v>
      </c>
      <c r="P515" s="8" t="str">
        <f>VLOOKUP(C515,'[2]Customer Detail'!$A$1:$H$501,8,FALSE)</f>
        <v>Platinum</v>
      </c>
      <c r="Q515" s="8" t="str">
        <f>VLOOKUP(G515,[2]Store_Dim!$A$1:$E$21,4,FALSE)</f>
        <v>New Jimmymouth</v>
      </c>
      <c r="R515" s="8" t="str">
        <f>VLOOKUP(G515,[2]Store_Dim!$A$2:$E$21,3,FALSE)</f>
        <v>West</v>
      </c>
    </row>
    <row r="516" spans="1:18" x14ac:dyDescent="0.3">
      <c r="A516" s="7" t="s">
        <v>2340</v>
      </c>
      <c r="B516" s="48">
        <v>45312</v>
      </c>
      <c r="C516" s="8" t="s">
        <v>444</v>
      </c>
      <c r="D516" s="8" t="s">
        <v>1543</v>
      </c>
      <c r="E516" s="7" t="str">
        <f>VLOOKUP(D516,[2]Product_Dim!$A$2:$G$101,2,FALSE)</f>
        <v>Brother Laser Printer</v>
      </c>
      <c r="F516" s="9">
        <f>VLOOKUP(D516,[2]Product_Dim!$A$2:$G$101,6,FALSE)</f>
        <v>112.42</v>
      </c>
      <c r="G516" s="8" t="s">
        <v>1779</v>
      </c>
      <c r="H516" s="10">
        <v>4</v>
      </c>
      <c r="I516" s="11">
        <v>191.65</v>
      </c>
      <c r="J516" s="8">
        <v>0.19</v>
      </c>
      <c r="K516" s="8" t="s">
        <v>1826</v>
      </c>
      <c r="L516" s="11">
        <v>620.94600000000003</v>
      </c>
      <c r="M516" s="8" t="str">
        <f>VLOOKUP(C516,'[2]Customer Detail'!$A$2:$H$501,4,FALSE)</f>
        <v>Female</v>
      </c>
      <c r="N516" s="8">
        <f>VLOOKUP(C516,'[2]Customer Detail'!$A$2:$H$501,3,FALSE)</f>
        <v>43</v>
      </c>
      <c r="O516" s="8" t="str">
        <f>VLOOKUP(C516,'[2]Customer Detail'!$A$2:$H$501,5,FALSE)</f>
        <v>Matthewbury</v>
      </c>
      <c r="P516" s="8" t="str">
        <f>VLOOKUP(C516,'[2]Customer Detail'!$A$1:$H$501,8,FALSE)</f>
        <v>Silver</v>
      </c>
      <c r="Q516" s="8" t="str">
        <f>VLOOKUP(G516,[2]Store_Dim!$A$1:$E$21,4,FALSE)</f>
        <v>Williamsfurt</v>
      </c>
      <c r="R516" s="8" t="str">
        <f>VLOOKUP(G516,[2]Store_Dim!$A$2:$E$21,3,FALSE)</f>
        <v>South</v>
      </c>
    </row>
    <row r="517" spans="1:18" x14ac:dyDescent="0.3">
      <c r="A517" s="7" t="s">
        <v>2341</v>
      </c>
      <c r="B517" s="48">
        <v>45286</v>
      </c>
      <c r="C517" s="8" t="s">
        <v>535</v>
      </c>
      <c r="D517" s="8" t="s">
        <v>1642</v>
      </c>
      <c r="E517" s="7" t="str">
        <f>VLOOKUP(D517,[2]Product_Dim!$A$2:$G$101,2,FALSE)</f>
        <v>Makeup Brush Set</v>
      </c>
      <c r="F517" s="9">
        <f>VLOOKUP(D517,[2]Product_Dim!$A$2:$G$101,6,FALSE)</f>
        <v>254.04361702127662</v>
      </c>
      <c r="G517" s="8" t="s">
        <v>1766</v>
      </c>
      <c r="H517" s="10">
        <v>1</v>
      </c>
      <c r="I517" s="11">
        <v>169.69</v>
      </c>
      <c r="J517" s="8">
        <v>0.22</v>
      </c>
      <c r="K517" s="8" t="s">
        <v>1824</v>
      </c>
      <c r="L517" s="11">
        <v>132.35820000000001</v>
      </c>
      <c r="M517" s="8" t="str">
        <f>VLOOKUP(C517,'[2]Customer Detail'!$A$2:$H$501,4,FALSE)</f>
        <v>Female</v>
      </c>
      <c r="N517" s="8">
        <f>VLOOKUP(C517,'[2]Customer Detail'!$A$2:$H$501,3,FALSE)</f>
        <v>41</v>
      </c>
      <c r="O517" s="8" t="str">
        <f>VLOOKUP(C517,'[2]Customer Detail'!$A$2:$H$501,5,FALSE)</f>
        <v>New Juliemouth</v>
      </c>
      <c r="P517" s="8" t="str">
        <f>VLOOKUP(C517,'[2]Customer Detail'!$A$1:$H$501,8,FALSE)</f>
        <v>Platinum</v>
      </c>
      <c r="Q517" s="8" t="str">
        <f>VLOOKUP(G517,[2]Store_Dim!$A$1:$E$21,4,FALSE)</f>
        <v>Hoodberg</v>
      </c>
      <c r="R517" s="8" t="str">
        <f>VLOOKUP(G517,[2]Store_Dim!$A$2:$E$21,3,FALSE)</f>
        <v>North</v>
      </c>
    </row>
    <row r="518" spans="1:18" x14ac:dyDescent="0.3">
      <c r="A518" s="7" t="s">
        <v>2342</v>
      </c>
      <c r="B518" s="48">
        <v>45372</v>
      </c>
      <c r="C518" s="8" t="s">
        <v>579</v>
      </c>
      <c r="D518" s="8" t="s">
        <v>1672</v>
      </c>
      <c r="E518" s="7" t="str">
        <f>VLOOKUP(D518,[2]Product_Dim!$A$2:$G$101,2,FALSE)</f>
        <v>Laptop Cooling Pad</v>
      </c>
      <c r="F518" s="9">
        <f>VLOOKUP(D518,[2]Product_Dim!$A$2:$G$101,6,FALSE)</f>
        <v>86.42</v>
      </c>
      <c r="G518" s="8" t="s">
        <v>1799</v>
      </c>
      <c r="H518" s="10">
        <v>1</v>
      </c>
      <c r="I518" s="11">
        <v>145.43</v>
      </c>
      <c r="J518" s="8">
        <v>0.08</v>
      </c>
      <c r="K518" s="8" t="s">
        <v>1824</v>
      </c>
      <c r="L518" s="11">
        <v>133.79560000000001</v>
      </c>
      <c r="M518" s="8" t="str">
        <f>VLOOKUP(C518,'[2]Customer Detail'!$A$2:$H$501,4,FALSE)</f>
        <v>Male</v>
      </c>
      <c r="N518" s="8">
        <f>VLOOKUP(C518,'[2]Customer Detail'!$A$2:$H$501,3,FALSE)</f>
        <v>56</v>
      </c>
      <c r="O518" s="8" t="str">
        <f>VLOOKUP(C518,'[2]Customer Detail'!$A$2:$H$501,5,FALSE)</f>
        <v>East Jessicaborough</v>
      </c>
      <c r="P518" s="8" t="str">
        <f>VLOOKUP(C518,'[2]Customer Detail'!$A$1:$H$501,8,FALSE)</f>
        <v>Platinum</v>
      </c>
      <c r="Q518" s="8" t="str">
        <f>VLOOKUP(G518,[2]Store_Dim!$A$1:$E$21,4,FALSE)</f>
        <v>Christopherland</v>
      </c>
      <c r="R518" s="8" t="str">
        <f>VLOOKUP(G518,[2]Store_Dim!$A$2:$E$21,3,FALSE)</f>
        <v>South</v>
      </c>
    </row>
    <row r="519" spans="1:18" x14ac:dyDescent="0.3">
      <c r="A519" s="7" t="s">
        <v>2343</v>
      </c>
      <c r="B519" s="48">
        <v>45633</v>
      </c>
      <c r="C519" s="8" t="s">
        <v>304</v>
      </c>
      <c r="D519" s="8" t="s">
        <v>1734</v>
      </c>
      <c r="E519" s="7" t="str">
        <f>VLOOKUP(D519,[2]Product_Dim!$A$2:$G$101,2,FALSE)</f>
        <v>USB-C Laptop Charger</v>
      </c>
      <c r="F519" s="9">
        <f>VLOOKUP(D519,[2]Product_Dim!$A$2:$G$101,6,FALSE)</f>
        <v>377.52</v>
      </c>
      <c r="G519" s="8" t="s">
        <v>1794</v>
      </c>
      <c r="H519" s="10">
        <v>4</v>
      </c>
      <c r="I519" s="11">
        <v>828.35</v>
      </c>
      <c r="J519" s="8">
        <v>0.17</v>
      </c>
      <c r="K519" s="8" t="s">
        <v>1824</v>
      </c>
      <c r="L519" s="11">
        <v>2750.1220000000003</v>
      </c>
      <c r="M519" s="8" t="str">
        <f>VLOOKUP(C519,'[2]Customer Detail'!$A$2:$H$501,4,FALSE)</f>
        <v>Female</v>
      </c>
      <c r="N519" s="8">
        <f>VLOOKUP(C519,'[2]Customer Detail'!$A$2:$H$501,3,FALSE)</f>
        <v>26</v>
      </c>
      <c r="O519" s="8" t="str">
        <f>VLOOKUP(C519,'[2]Customer Detail'!$A$2:$H$501,5,FALSE)</f>
        <v>Garyberg</v>
      </c>
      <c r="P519" s="8" t="str">
        <f>VLOOKUP(C519,'[2]Customer Detail'!$A$1:$H$501,8,FALSE)</f>
        <v>Platinum</v>
      </c>
      <c r="Q519" s="8" t="str">
        <f>VLOOKUP(G519,[2]Store_Dim!$A$1:$E$21,4,FALSE)</f>
        <v>Sabrinatown</v>
      </c>
      <c r="R519" s="8" t="str">
        <f>VLOOKUP(G519,[2]Store_Dim!$A$2:$E$21,3,FALSE)</f>
        <v>North</v>
      </c>
    </row>
    <row r="520" spans="1:18" x14ac:dyDescent="0.3">
      <c r="A520" s="7" t="s">
        <v>2344</v>
      </c>
      <c r="B520" s="48">
        <v>45598</v>
      </c>
      <c r="C520" s="8" t="s">
        <v>1133</v>
      </c>
      <c r="D520" s="8" t="s">
        <v>1738</v>
      </c>
      <c r="E520" s="7" t="str">
        <f>VLOOKUP(D520,[2]Product_Dim!$A$2:$G$101,2,FALSE)</f>
        <v>Sports Stopwatch Basic</v>
      </c>
      <c r="F520" s="9">
        <f>VLOOKUP(D520,[2]Product_Dim!$A$2:$G$101,6,FALSE)</f>
        <v>60.65</v>
      </c>
      <c r="G520" s="8" t="s">
        <v>1779</v>
      </c>
      <c r="H520" s="10">
        <v>3</v>
      </c>
      <c r="I520" s="11">
        <v>268.76</v>
      </c>
      <c r="J520" s="8">
        <v>0.01</v>
      </c>
      <c r="K520" s="8" t="s">
        <v>1826</v>
      </c>
      <c r="L520" s="11">
        <v>798.21719999999993</v>
      </c>
      <c r="M520" s="8" t="str">
        <f>VLOOKUP(C520,'[2]Customer Detail'!$A$2:$H$501,4,FALSE)</f>
        <v>Male</v>
      </c>
      <c r="N520" s="8">
        <f>VLOOKUP(C520,'[2]Customer Detail'!$A$2:$H$501,3,FALSE)</f>
        <v>60</v>
      </c>
      <c r="O520" s="8" t="str">
        <f>VLOOKUP(C520,'[2]Customer Detail'!$A$2:$H$501,5,FALSE)</f>
        <v>Melvinton</v>
      </c>
      <c r="P520" s="8" t="str">
        <f>VLOOKUP(C520,'[2]Customer Detail'!$A$1:$H$501,8,FALSE)</f>
        <v>Gold</v>
      </c>
      <c r="Q520" s="8" t="str">
        <f>VLOOKUP(G520,[2]Store_Dim!$A$1:$E$21,4,FALSE)</f>
        <v>Williamsfurt</v>
      </c>
      <c r="R520" s="8" t="str">
        <f>VLOOKUP(G520,[2]Store_Dim!$A$2:$E$21,3,FALSE)</f>
        <v>South</v>
      </c>
    </row>
    <row r="521" spans="1:18" x14ac:dyDescent="0.3">
      <c r="A521" s="7" t="s">
        <v>2345</v>
      </c>
      <c r="B521" s="48">
        <v>45495</v>
      </c>
      <c r="C521" s="8" t="s">
        <v>749</v>
      </c>
      <c r="D521" s="8" t="s">
        <v>1724</v>
      </c>
      <c r="E521" s="7" t="str">
        <f>VLOOKUP(D521,[2]Product_Dim!$A$2:$G$101,2,FALSE)</f>
        <v>Sports Wrist Sweatbands</v>
      </c>
      <c r="F521" s="9">
        <f>VLOOKUP(D521,[2]Product_Dim!$A$2:$G$101,6,FALSE)</f>
        <v>131.24</v>
      </c>
      <c r="G521" s="8" t="s">
        <v>1752</v>
      </c>
      <c r="H521" s="10">
        <v>4</v>
      </c>
      <c r="I521" s="11">
        <v>370.09</v>
      </c>
      <c r="J521" s="8">
        <v>0.22</v>
      </c>
      <c r="K521" s="8" t="s">
        <v>1829</v>
      </c>
      <c r="L521" s="11">
        <v>1154.6807999999999</v>
      </c>
      <c r="M521" s="8" t="str">
        <f>VLOOKUP(C521,'[2]Customer Detail'!$A$2:$H$501,4,FALSE)</f>
        <v>Male</v>
      </c>
      <c r="N521" s="8">
        <f>VLOOKUP(C521,'[2]Customer Detail'!$A$2:$H$501,3,FALSE)</f>
        <v>59</v>
      </c>
      <c r="O521" s="8" t="str">
        <f>VLOOKUP(C521,'[2]Customer Detail'!$A$2:$H$501,5,FALSE)</f>
        <v>Clarkport</v>
      </c>
      <c r="P521" s="8" t="str">
        <f>VLOOKUP(C521,'[2]Customer Detail'!$A$1:$H$501,8,FALSE)</f>
        <v>Silver</v>
      </c>
      <c r="Q521" s="8" t="str">
        <f>VLOOKUP(G521,[2]Store_Dim!$A$1:$E$21,4,FALSE)</f>
        <v>Washingtonfurt</v>
      </c>
      <c r="R521" s="8" t="str">
        <f>VLOOKUP(G521,[2]Store_Dim!$A$2:$E$21,3,FALSE)</f>
        <v>East</v>
      </c>
    </row>
    <row r="522" spans="1:18" x14ac:dyDescent="0.3">
      <c r="A522" s="7" t="s">
        <v>2346</v>
      </c>
      <c r="B522" s="48">
        <v>45229</v>
      </c>
      <c r="C522" s="8" t="s">
        <v>809</v>
      </c>
      <c r="D522" s="8" t="s">
        <v>1704</v>
      </c>
      <c r="E522" s="7" t="str">
        <f>VLOOKUP(D522,[2]Product_Dim!$A$2:$G$101,2,FALSE)</f>
        <v>Essential Oil Diffuser</v>
      </c>
      <c r="F522" s="9">
        <f>VLOOKUP(D522,[2]Product_Dim!$A$2:$G$101,6,FALSE)</f>
        <v>325.26</v>
      </c>
      <c r="G522" s="8" t="s">
        <v>1776</v>
      </c>
      <c r="H522" s="10">
        <v>3</v>
      </c>
      <c r="I522" s="11">
        <v>679.22</v>
      </c>
      <c r="J522" s="8">
        <v>0.11</v>
      </c>
      <c r="K522" s="8" t="s">
        <v>1826</v>
      </c>
      <c r="L522" s="11">
        <v>1813.5174000000002</v>
      </c>
      <c r="M522" s="8" t="str">
        <f>VLOOKUP(C522,'[2]Customer Detail'!$A$2:$H$501,4,FALSE)</f>
        <v>Male</v>
      </c>
      <c r="N522" s="8">
        <f>VLOOKUP(C522,'[2]Customer Detail'!$A$2:$H$501,3,FALSE)</f>
        <v>32</v>
      </c>
      <c r="O522" s="8" t="str">
        <f>VLOOKUP(C522,'[2]Customer Detail'!$A$2:$H$501,5,FALSE)</f>
        <v>New Maria</v>
      </c>
      <c r="P522" s="8" t="str">
        <f>VLOOKUP(C522,'[2]Customer Detail'!$A$1:$H$501,8,FALSE)</f>
        <v>Bronze</v>
      </c>
      <c r="Q522" s="8" t="str">
        <f>VLOOKUP(G522,[2]Store_Dim!$A$1:$E$21,4,FALSE)</f>
        <v>Port Josephberg</v>
      </c>
      <c r="R522" s="8" t="str">
        <f>VLOOKUP(G522,[2]Store_Dim!$A$2:$E$21,3,FALSE)</f>
        <v>East</v>
      </c>
    </row>
    <row r="523" spans="1:18" x14ac:dyDescent="0.3">
      <c r="A523" s="7" t="s">
        <v>2347</v>
      </c>
      <c r="B523" s="48">
        <v>45433</v>
      </c>
      <c r="C523" s="8" t="s">
        <v>1166</v>
      </c>
      <c r="D523" s="8" t="s">
        <v>1694</v>
      </c>
      <c r="E523" s="7" t="str">
        <f>VLOOKUP(D523,[2]Product_Dim!$A$2:$G$101,2,FALSE)</f>
        <v>Shin Guards – Adult</v>
      </c>
      <c r="F523" s="9">
        <f>VLOOKUP(D523,[2]Product_Dim!$A$2:$G$101,6,FALSE)</f>
        <v>107.06</v>
      </c>
      <c r="G523" s="8" t="s">
        <v>1752</v>
      </c>
      <c r="H523" s="10">
        <v>3</v>
      </c>
      <c r="I523" s="11">
        <v>780.69</v>
      </c>
      <c r="J523" s="8">
        <v>0.1</v>
      </c>
      <c r="K523" s="8" t="s">
        <v>1829</v>
      </c>
      <c r="L523" s="11">
        <v>2107.8630000000003</v>
      </c>
      <c r="M523" s="8" t="str">
        <f>VLOOKUP(C523,'[2]Customer Detail'!$A$2:$H$501,4,FALSE)</f>
        <v>Female</v>
      </c>
      <c r="N523" s="8">
        <f>VLOOKUP(C523,'[2]Customer Detail'!$A$2:$H$501,3,FALSE)</f>
        <v>37</v>
      </c>
      <c r="O523" s="8" t="str">
        <f>VLOOKUP(C523,'[2]Customer Detail'!$A$2:$H$501,5,FALSE)</f>
        <v>Simpsonfort</v>
      </c>
      <c r="P523" s="8" t="str">
        <f>VLOOKUP(C523,'[2]Customer Detail'!$A$1:$H$501,8,FALSE)</f>
        <v>Gold</v>
      </c>
      <c r="Q523" s="8" t="str">
        <f>VLOOKUP(G523,[2]Store_Dim!$A$1:$E$21,4,FALSE)</f>
        <v>Washingtonfurt</v>
      </c>
      <c r="R523" s="8" t="str">
        <f>VLOOKUP(G523,[2]Store_Dim!$A$2:$E$21,3,FALSE)</f>
        <v>East</v>
      </c>
    </row>
    <row r="524" spans="1:18" x14ac:dyDescent="0.3">
      <c r="A524" s="7" t="s">
        <v>2348</v>
      </c>
      <c r="B524" s="48">
        <v>45766</v>
      </c>
      <c r="C524" s="8" t="s">
        <v>833</v>
      </c>
      <c r="D524" s="8" t="s">
        <v>1632</v>
      </c>
      <c r="E524" s="7" t="str">
        <f>VLOOKUP(D524,[2]Product_Dim!$A$2:$G$101,2,FALSE)</f>
        <v>Smart Home WiFi Camera</v>
      </c>
      <c r="F524" s="9">
        <f>VLOOKUP(D524,[2]Product_Dim!$A$2:$G$101,6,FALSE)</f>
        <v>450.71</v>
      </c>
      <c r="G524" s="8" t="s">
        <v>1761</v>
      </c>
      <c r="H524" s="10">
        <v>2</v>
      </c>
      <c r="I524" s="11">
        <v>42.97</v>
      </c>
      <c r="J524" s="8">
        <v>0.18</v>
      </c>
      <c r="K524" s="8" t="s">
        <v>1826</v>
      </c>
      <c r="L524" s="11">
        <v>70.470799999999997</v>
      </c>
      <c r="M524" s="8" t="str">
        <f>VLOOKUP(C524,'[2]Customer Detail'!$A$2:$H$501,4,FALSE)</f>
        <v>Female</v>
      </c>
      <c r="N524" s="8">
        <f>VLOOKUP(C524,'[2]Customer Detail'!$A$2:$H$501,3,FALSE)</f>
        <v>27</v>
      </c>
      <c r="O524" s="8" t="str">
        <f>VLOOKUP(C524,'[2]Customer Detail'!$A$2:$H$501,5,FALSE)</f>
        <v>Lake Saramouth</v>
      </c>
      <c r="P524" s="8" t="str">
        <f>VLOOKUP(C524,'[2]Customer Detail'!$A$1:$H$501,8,FALSE)</f>
        <v>Silver</v>
      </c>
      <c r="Q524" s="8" t="str">
        <f>VLOOKUP(G524,[2]Store_Dim!$A$1:$E$21,4,FALSE)</f>
        <v>North Nancyview</v>
      </c>
      <c r="R524" s="8" t="str">
        <f>VLOOKUP(G524,[2]Store_Dim!$A$2:$E$21,3,FALSE)</f>
        <v>South</v>
      </c>
    </row>
    <row r="525" spans="1:18" x14ac:dyDescent="0.3">
      <c r="A525" s="7" t="s">
        <v>2349</v>
      </c>
      <c r="B525" s="48">
        <v>45639</v>
      </c>
      <c r="C525" s="8" t="s">
        <v>908</v>
      </c>
      <c r="D525" s="8" t="s">
        <v>1712</v>
      </c>
      <c r="E525" s="7" t="str">
        <f>VLOOKUP(D525,[2]Product_Dim!$A$2:$G$101,2,FALSE)</f>
        <v>Fitness Resistance Bands</v>
      </c>
      <c r="F525" s="9">
        <f>VLOOKUP(D525,[2]Product_Dim!$A$2:$G$101,6,FALSE)</f>
        <v>152.91999999999999</v>
      </c>
      <c r="G525" s="8" t="s">
        <v>1752</v>
      </c>
      <c r="H525" s="10">
        <v>4</v>
      </c>
      <c r="I525" s="11">
        <v>854.37</v>
      </c>
      <c r="J525" s="8">
        <v>7.0000000000000007E-2</v>
      </c>
      <c r="K525" s="8" t="s">
        <v>1826</v>
      </c>
      <c r="L525" s="11">
        <v>3178.2564000000002</v>
      </c>
      <c r="M525" s="8" t="str">
        <f>VLOOKUP(C525,'[2]Customer Detail'!$A$2:$H$501,4,FALSE)</f>
        <v>Male</v>
      </c>
      <c r="N525" s="8">
        <f>VLOOKUP(C525,'[2]Customer Detail'!$A$2:$H$501,3,FALSE)</f>
        <v>22</v>
      </c>
      <c r="O525" s="8" t="str">
        <f>VLOOKUP(C525,'[2]Customer Detail'!$A$2:$H$501,5,FALSE)</f>
        <v>Port Tonyfort</v>
      </c>
      <c r="P525" s="8" t="str">
        <f>VLOOKUP(C525,'[2]Customer Detail'!$A$1:$H$501,8,FALSE)</f>
        <v>Silver</v>
      </c>
      <c r="Q525" s="8" t="str">
        <f>VLOOKUP(G525,[2]Store_Dim!$A$1:$E$21,4,FALSE)</f>
        <v>Washingtonfurt</v>
      </c>
      <c r="R525" s="8" t="str">
        <f>VLOOKUP(G525,[2]Store_Dim!$A$2:$E$21,3,FALSE)</f>
        <v>East</v>
      </c>
    </row>
    <row r="526" spans="1:18" x14ac:dyDescent="0.3">
      <c r="A526" s="7" t="s">
        <v>2350</v>
      </c>
      <c r="B526" s="48">
        <v>45774</v>
      </c>
      <c r="C526" s="8" t="s">
        <v>356</v>
      </c>
      <c r="D526" s="8" t="s">
        <v>1596</v>
      </c>
      <c r="E526" s="7" t="str">
        <f>VLOOKUP(D526,[2]Product_Dim!$A$2:$G$101,2,FALSE)</f>
        <v>Foldable Camping Chair</v>
      </c>
      <c r="F526" s="9">
        <f>VLOOKUP(D526,[2]Product_Dim!$A$2:$G$101,6,FALSE)</f>
        <v>166.06</v>
      </c>
      <c r="G526" s="8" t="s">
        <v>1804</v>
      </c>
      <c r="H526" s="10">
        <v>2</v>
      </c>
      <c r="I526" s="11">
        <v>409.52</v>
      </c>
      <c r="J526" s="8">
        <v>0.06</v>
      </c>
      <c r="K526" s="8" t="s">
        <v>1829</v>
      </c>
      <c r="L526" s="11">
        <v>769.89760000000001</v>
      </c>
      <c r="M526" s="8" t="str">
        <f>VLOOKUP(C526,'[2]Customer Detail'!$A$2:$H$501,4,FALSE)</f>
        <v>Female</v>
      </c>
      <c r="N526" s="8">
        <f>VLOOKUP(C526,'[2]Customer Detail'!$A$2:$H$501,3,FALSE)</f>
        <v>53</v>
      </c>
      <c r="O526" s="8" t="str">
        <f>VLOOKUP(C526,'[2]Customer Detail'!$A$2:$H$501,5,FALSE)</f>
        <v>North Codyport</v>
      </c>
      <c r="P526" s="8" t="str">
        <f>VLOOKUP(C526,'[2]Customer Detail'!$A$1:$H$501,8,FALSE)</f>
        <v>Platinum</v>
      </c>
      <c r="Q526" s="8" t="str">
        <f>VLOOKUP(G526,[2]Store_Dim!$A$1:$E$21,4,FALSE)</f>
        <v>New Jimmymouth</v>
      </c>
      <c r="R526" s="8" t="str">
        <f>VLOOKUP(G526,[2]Store_Dim!$A$2:$E$21,3,FALSE)</f>
        <v>West</v>
      </c>
    </row>
    <row r="527" spans="1:18" x14ac:dyDescent="0.3">
      <c r="A527" s="7" t="s">
        <v>2351</v>
      </c>
      <c r="B527" s="48">
        <v>45569</v>
      </c>
      <c r="C527" s="8" t="s">
        <v>547</v>
      </c>
      <c r="D527" s="8" t="s">
        <v>1696</v>
      </c>
      <c r="E527" s="7" t="str">
        <f>VLOOKUP(D527,[2]Product_Dim!$A$2:$G$101,2,FALSE)</f>
        <v>Bluetooth Car Audio System</v>
      </c>
      <c r="F527" s="9">
        <f>VLOOKUP(D527,[2]Product_Dim!$A$2:$G$101,6,FALSE)</f>
        <v>403.71</v>
      </c>
      <c r="G527" s="8" t="s">
        <v>1789</v>
      </c>
      <c r="H527" s="10">
        <v>2</v>
      </c>
      <c r="I527" s="11">
        <v>407.46</v>
      </c>
      <c r="J527" s="8">
        <v>0.21</v>
      </c>
      <c r="K527" s="8" t="s">
        <v>1824</v>
      </c>
      <c r="L527" s="11">
        <v>643.78679999999997</v>
      </c>
      <c r="M527" s="8" t="str">
        <f>VLOOKUP(C527,'[2]Customer Detail'!$A$2:$H$501,4,FALSE)</f>
        <v>Female</v>
      </c>
      <c r="N527" s="8">
        <f>VLOOKUP(C527,'[2]Customer Detail'!$A$2:$H$501,3,FALSE)</f>
        <v>39</v>
      </c>
      <c r="O527" s="8" t="str">
        <f>VLOOKUP(C527,'[2]Customer Detail'!$A$2:$H$501,5,FALSE)</f>
        <v>Dominiquefort</v>
      </c>
      <c r="P527" s="8" t="str">
        <f>VLOOKUP(C527,'[2]Customer Detail'!$A$1:$H$501,8,FALSE)</f>
        <v>Silver</v>
      </c>
      <c r="Q527" s="8" t="str">
        <f>VLOOKUP(G527,[2]Store_Dim!$A$1:$E$21,4,FALSE)</f>
        <v>East Davidville</v>
      </c>
      <c r="R527" s="8" t="str">
        <f>VLOOKUP(G527,[2]Store_Dim!$A$2:$E$21,3,FALSE)</f>
        <v>East</v>
      </c>
    </row>
    <row r="528" spans="1:18" x14ac:dyDescent="0.3">
      <c r="A528" s="7" t="s">
        <v>2352</v>
      </c>
      <c r="B528" s="48">
        <v>45856</v>
      </c>
      <c r="C528" s="8" t="s">
        <v>735</v>
      </c>
      <c r="D528" s="8" t="s">
        <v>1553</v>
      </c>
      <c r="E528" s="7" t="str">
        <f>VLOOKUP(D528,[2]Product_Dim!$A$2:$G$101,2,FALSE)</f>
        <v>Women's Yoga Pants</v>
      </c>
      <c r="F528" s="9">
        <f>VLOOKUP(D528,[2]Product_Dim!$A$2:$G$101,6,FALSE)</f>
        <v>306.45999999999998</v>
      </c>
      <c r="G528" s="8" t="s">
        <v>1782</v>
      </c>
      <c r="H528" s="10">
        <v>1</v>
      </c>
      <c r="I528" s="11">
        <v>728.84</v>
      </c>
      <c r="J528" s="8">
        <v>0.28000000000000003</v>
      </c>
      <c r="K528" s="8" t="s">
        <v>1826</v>
      </c>
      <c r="L528" s="11">
        <v>524.76480000000004</v>
      </c>
      <c r="M528" s="8" t="str">
        <f>VLOOKUP(C528,'[2]Customer Detail'!$A$2:$H$501,4,FALSE)</f>
        <v>Female</v>
      </c>
      <c r="N528" s="8">
        <f>VLOOKUP(C528,'[2]Customer Detail'!$A$2:$H$501,3,FALSE)</f>
        <v>52</v>
      </c>
      <c r="O528" s="8" t="str">
        <f>VLOOKUP(C528,'[2]Customer Detail'!$A$2:$H$501,5,FALSE)</f>
        <v>Lake Michael</v>
      </c>
      <c r="P528" s="8" t="str">
        <f>VLOOKUP(C528,'[2]Customer Detail'!$A$1:$H$501,8,FALSE)</f>
        <v>Gold</v>
      </c>
      <c r="Q528" s="8" t="str">
        <f>VLOOKUP(G528,[2]Store_Dim!$A$1:$E$21,4,FALSE)</f>
        <v>Thompsonborough</v>
      </c>
      <c r="R528" s="8" t="str">
        <f>VLOOKUP(G528,[2]Store_Dim!$A$2:$E$21,3,FALSE)</f>
        <v>West</v>
      </c>
    </row>
    <row r="529" spans="1:18" x14ac:dyDescent="0.3">
      <c r="A529" s="7" t="s">
        <v>2353</v>
      </c>
      <c r="B529" s="48">
        <v>45362</v>
      </c>
      <c r="C529" s="8" t="s">
        <v>1400</v>
      </c>
      <c r="D529" s="8" t="s">
        <v>1704</v>
      </c>
      <c r="E529" s="7" t="str">
        <f>VLOOKUP(D529,[2]Product_Dim!$A$2:$G$101,2,FALSE)</f>
        <v>Essential Oil Diffuser</v>
      </c>
      <c r="F529" s="9">
        <f>VLOOKUP(D529,[2]Product_Dim!$A$2:$G$101,6,FALSE)</f>
        <v>325.26</v>
      </c>
      <c r="G529" s="8" t="s">
        <v>1776</v>
      </c>
      <c r="H529" s="10">
        <v>4</v>
      </c>
      <c r="I529" s="11">
        <v>467.24</v>
      </c>
      <c r="J529" s="8">
        <v>0.08</v>
      </c>
      <c r="K529" s="8" t="s">
        <v>1826</v>
      </c>
      <c r="L529" s="11">
        <v>1719.4431999999999</v>
      </c>
      <c r="M529" s="8" t="str">
        <f>VLOOKUP(C529,'[2]Customer Detail'!$A$2:$H$501,4,FALSE)</f>
        <v>Female</v>
      </c>
      <c r="N529" s="8">
        <f>VLOOKUP(C529,'[2]Customer Detail'!$A$2:$H$501,3,FALSE)</f>
        <v>62</v>
      </c>
      <c r="O529" s="8" t="str">
        <f>VLOOKUP(C529,'[2]Customer Detail'!$A$2:$H$501,5,FALSE)</f>
        <v>Lake Carolyn</v>
      </c>
      <c r="P529" s="8" t="str">
        <f>VLOOKUP(C529,'[2]Customer Detail'!$A$1:$H$501,8,FALSE)</f>
        <v>Platinum</v>
      </c>
      <c r="Q529" s="8" t="str">
        <f>VLOOKUP(G529,[2]Store_Dim!$A$1:$E$21,4,FALSE)</f>
        <v>Port Josephberg</v>
      </c>
      <c r="R529" s="8" t="str">
        <f>VLOOKUP(G529,[2]Store_Dim!$A$2:$E$21,3,FALSE)</f>
        <v>East</v>
      </c>
    </row>
    <row r="530" spans="1:18" x14ac:dyDescent="0.3">
      <c r="A530" s="7" t="s">
        <v>2354</v>
      </c>
      <c r="B530" s="48">
        <v>45457</v>
      </c>
      <c r="C530" s="8" t="s">
        <v>332</v>
      </c>
      <c r="D530" s="8" t="s">
        <v>1568</v>
      </c>
      <c r="E530" s="7" t="str">
        <f>VLOOKUP(D530,[2]Product_Dim!$A$2:$G$101,2,FALSE)</f>
        <v>Ceramic Kitchen Bowl Set</v>
      </c>
      <c r="F530" s="9">
        <f>VLOOKUP(D530,[2]Product_Dim!$A$2:$G$101,6,FALSE)</f>
        <v>298.86</v>
      </c>
      <c r="G530" s="8" t="s">
        <v>1792</v>
      </c>
      <c r="H530" s="10">
        <v>1</v>
      </c>
      <c r="I530" s="11">
        <v>57.94</v>
      </c>
      <c r="J530" s="8">
        <v>0.13</v>
      </c>
      <c r="K530" s="8" t="s">
        <v>1826</v>
      </c>
      <c r="L530" s="11">
        <v>50.407799999999995</v>
      </c>
      <c r="M530" s="8" t="str">
        <f>VLOOKUP(C530,'[2]Customer Detail'!$A$2:$H$501,4,FALSE)</f>
        <v>Female</v>
      </c>
      <c r="N530" s="8">
        <f>VLOOKUP(C530,'[2]Customer Detail'!$A$2:$H$501,3,FALSE)</f>
        <v>44</v>
      </c>
      <c r="O530" s="8" t="str">
        <f>VLOOKUP(C530,'[2]Customer Detail'!$A$2:$H$501,5,FALSE)</f>
        <v>Lake Brandy</v>
      </c>
      <c r="P530" s="8" t="str">
        <f>VLOOKUP(C530,'[2]Customer Detail'!$A$1:$H$501,8,FALSE)</f>
        <v>Platinum</v>
      </c>
      <c r="Q530" s="8" t="str">
        <f>VLOOKUP(G530,[2]Store_Dim!$A$1:$E$21,4,FALSE)</f>
        <v>Lake Michael</v>
      </c>
      <c r="R530" s="8" t="str">
        <f>VLOOKUP(G530,[2]Store_Dim!$A$2:$E$21,3,FALSE)</f>
        <v>South</v>
      </c>
    </row>
    <row r="531" spans="1:18" x14ac:dyDescent="0.3">
      <c r="A531" s="7" t="s">
        <v>2355</v>
      </c>
      <c r="B531" s="48">
        <v>45338</v>
      </c>
      <c r="C531" s="8" t="s">
        <v>1080</v>
      </c>
      <c r="D531" s="8" t="s">
        <v>1646</v>
      </c>
      <c r="E531" s="7" t="str">
        <f>VLOOKUP(D531,[2]Product_Dim!$A$2:$G$101,2,FALSE)</f>
        <v>Men's Roll-On Perfume</v>
      </c>
      <c r="F531" s="9">
        <f>VLOOKUP(D531,[2]Product_Dim!$A$2:$G$101,6,FALSE)</f>
        <v>43.29</v>
      </c>
      <c r="G531" s="8" t="s">
        <v>1807</v>
      </c>
      <c r="H531" s="10">
        <v>1</v>
      </c>
      <c r="I531" s="11">
        <v>540.1</v>
      </c>
      <c r="J531" s="8">
        <v>0.22</v>
      </c>
      <c r="K531" s="8" t="s">
        <v>1824</v>
      </c>
      <c r="L531" s="11">
        <v>421.27800000000002</v>
      </c>
      <c r="M531" s="8" t="str">
        <f>VLOOKUP(C531,'[2]Customer Detail'!$A$2:$H$501,4,FALSE)</f>
        <v>Male</v>
      </c>
      <c r="N531" s="8">
        <f>VLOOKUP(C531,'[2]Customer Detail'!$A$2:$H$501,3,FALSE)</f>
        <v>39</v>
      </c>
      <c r="O531" s="8" t="str">
        <f>VLOOKUP(C531,'[2]Customer Detail'!$A$2:$H$501,5,FALSE)</f>
        <v>West Victoriaborough</v>
      </c>
      <c r="P531" s="8" t="str">
        <f>VLOOKUP(C531,'[2]Customer Detail'!$A$1:$H$501,8,FALSE)</f>
        <v>Gold</v>
      </c>
      <c r="Q531" s="8" t="str">
        <f>VLOOKUP(G531,[2]Store_Dim!$A$1:$E$21,4,FALSE)</f>
        <v>Bensonhaven</v>
      </c>
      <c r="R531" s="8" t="str">
        <f>VLOOKUP(G531,[2]Store_Dim!$A$2:$E$21,3,FALSE)</f>
        <v>North</v>
      </c>
    </row>
    <row r="532" spans="1:18" x14ac:dyDescent="0.3">
      <c r="A532" s="7" t="s">
        <v>2356</v>
      </c>
      <c r="B532" s="48">
        <v>45552</v>
      </c>
      <c r="C532" s="8" t="s">
        <v>281</v>
      </c>
      <c r="D532" s="8" t="s">
        <v>1562</v>
      </c>
      <c r="E532" s="7" t="str">
        <f>VLOOKUP(D532,[2]Product_Dim!$A$2:$G$101,2,FALSE)</f>
        <v>Wireless Bluetooth Earbuds</v>
      </c>
      <c r="F532" s="9">
        <f>VLOOKUP(D532,[2]Product_Dim!$A$2:$G$101,6,FALSE)</f>
        <v>439.07</v>
      </c>
      <c r="G532" s="8" t="s">
        <v>1813</v>
      </c>
      <c r="H532" s="10">
        <v>4</v>
      </c>
      <c r="I532" s="11">
        <v>816.28</v>
      </c>
      <c r="J532" s="8">
        <v>0.15</v>
      </c>
      <c r="K532" s="8" t="s">
        <v>1829</v>
      </c>
      <c r="L532" s="11">
        <v>2775.3519999999999</v>
      </c>
      <c r="M532" s="8" t="str">
        <f>VLOOKUP(C532,'[2]Customer Detail'!$A$2:$H$501,4,FALSE)</f>
        <v>Male</v>
      </c>
      <c r="N532" s="8">
        <f>VLOOKUP(C532,'[2]Customer Detail'!$A$2:$H$501,3,FALSE)</f>
        <v>29</v>
      </c>
      <c r="O532" s="8" t="str">
        <f>VLOOKUP(C532,'[2]Customer Detail'!$A$2:$H$501,5,FALSE)</f>
        <v>North Valeriemouth</v>
      </c>
      <c r="P532" s="8" t="str">
        <f>VLOOKUP(C532,'[2]Customer Detail'!$A$1:$H$501,8,FALSE)</f>
        <v>Gold</v>
      </c>
      <c r="Q532" s="8" t="str">
        <f>VLOOKUP(G532,[2]Store_Dim!$A$1:$E$21,4,FALSE)</f>
        <v>Vasquezborough</v>
      </c>
      <c r="R532" s="8" t="str">
        <f>VLOOKUP(G532,[2]Store_Dim!$A$2:$E$21,3,FALSE)</f>
        <v>East</v>
      </c>
    </row>
    <row r="533" spans="1:18" x14ac:dyDescent="0.3">
      <c r="A533" s="7" t="s">
        <v>2357</v>
      </c>
      <c r="B533" s="48">
        <v>45895</v>
      </c>
      <c r="C533" s="8" t="s">
        <v>589</v>
      </c>
      <c r="D533" s="8" t="s">
        <v>1632</v>
      </c>
      <c r="E533" s="7" t="str">
        <f>VLOOKUP(D533,[2]Product_Dim!$A$2:$G$101,2,FALSE)</f>
        <v>Smart Home WiFi Camera</v>
      </c>
      <c r="F533" s="9">
        <f>VLOOKUP(D533,[2]Product_Dim!$A$2:$G$101,6,FALSE)</f>
        <v>450.71</v>
      </c>
      <c r="G533" s="8" t="s">
        <v>1782</v>
      </c>
      <c r="H533" s="10">
        <v>4</v>
      </c>
      <c r="I533" s="11">
        <v>727.49</v>
      </c>
      <c r="J533" s="8">
        <v>0.11</v>
      </c>
      <c r="K533" s="8" t="s">
        <v>1824</v>
      </c>
      <c r="L533" s="11">
        <v>2589.8643999999999</v>
      </c>
      <c r="M533" s="8" t="str">
        <f>VLOOKUP(C533,'[2]Customer Detail'!$A$2:$H$501,4,FALSE)</f>
        <v>Female</v>
      </c>
      <c r="N533" s="8">
        <f>VLOOKUP(C533,'[2]Customer Detail'!$A$2:$H$501,3,FALSE)</f>
        <v>33</v>
      </c>
      <c r="O533" s="8" t="str">
        <f>VLOOKUP(C533,'[2]Customer Detail'!$A$2:$H$501,5,FALSE)</f>
        <v>West Daniel</v>
      </c>
      <c r="P533" s="8" t="str">
        <f>VLOOKUP(C533,'[2]Customer Detail'!$A$1:$H$501,8,FALSE)</f>
        <v>Bronze</v>
      </c>
      <c r="Q533" s="8" t="str">
        <f>VLOOKUP(G533,[2]Store_Dim!$A$1:$E$21,4,FALSE)</f>
        <v>Thompsonborough</v>
      </c>
      <c r="R533" s="8" t="str">
        <f>VLOOKUP(G533,[2]Store_Dim!$A$2:$E$21,3,FALSE)</f>
        <v>West</v>
      </c>
    </row>
    <row r="534" spans="1:18" x14ac:dyDescent="0.3">
      <c r="A534" s="7" t="s">
        <v>2358</v>
      </c>
      <c r="B534" s="48">
        <v>45447</v>
      </c>
      <c r="C534" s="8" t="s">
        <v>568</v>
      </c>
      <c r="D534" s="8" t="s">
        <v>1720</v>
      </c>
      <c r="E534" s="7" t="str">
        <f>VLOOKUP(D534,[2]Product_Dim!$A$2:$G$101,2,FALSE)</f>
        <v>Kitchen Cutting Board</v>
      </c>
      <c r="F534" s="9">
        <f>VLOOKUP(D534,[2]Product_Dim!$A$2:$G$101,6,FALSE)</f>
        <v>176.07</v>
      </c>
      <c r="G534" s="8" t="s">
        <v>1797</v>
      </c>
      <c r="H534" s="10">
        <v>4</v>
      </c>
      <c r="I534" s="11">
        <v>817.92</v>
      </c>
      <c r="J534" s="8">
        <v>0.21</v>
      </c>
      <c r="K534" s="8" t="s">
        <v>1824</v>
      </c>
      <c r="L534" s="11">
        <v>2584.6271999999999</v>
      </c>
      <c r="M534" s="8" t="str">
        <f>VLOOKUP(C534,'[2]Customer Detail'!$A$2:$H$501,4,FALSE)</f>
        <v>Female</v>
      </c>
      <c r="N534" s="8">
        <f>VLOOKUP(C534,'[2]Customer Detail'!$A$2:$H$501,3,FALSE)</f>
        <v>44</v>
      </c>
      <c r="O534" s="8" t="str">
        <f>VLOOKUP(C534,'[2]Customer Detail'!$A$2:$H$501,5,FALSE)</f>
        <v>Morrisburgh</v>
      </c>
      <c r="P534" s="8" t="str">
        <f>VLOOKUP(C534,'[2]Customer Detail'!$A$1:$H$501,8,FALSE)</f>
        <v>Platinum</v>
      </c>
      <c r="Q534" s="8" t="str">
        <f>VLOOKUP(G534,[2]Store_Dim!$A$1:$E$21,4,FALSE)</f>
        <v>Johnsonville</v>
      </c>
      <c r="R534" s="8" t="str">
        <f>VLOOKUP(G534,[2]Store_Dim!$A$2:$E$21,3,FALSE)</f>
        <v>East</v>
      </c>
    </row>
    <row r="535" spans="1:18" x14ac:dyDescent="0.3">
      <c r="A535" s="7" t="s">
        <v>2359</v>
      </c>
      <c r="B535" s="48">
        <v>45578</v>
      </c>
      <c r="C535" s="8" t="s">
        <v>1023</v>
      </c>
      <c r="D535" s="8" t="s">
        <v>1624</v>
      </c>
      <c r="E535" s="7" t="str">
        <f>VLOOKUP(D535,[2]Product_Dim!$A$2:$G$101,2,FALSE)</f>
        <v>Sports Water Hydration Pack</v>
      </c>
      <c r="F535" s="9">
        <f>VLOOKUP(D535,[2]Product_Dim!$A$2:$G$101,6,FALSE)</f>
        <v>135.61000000000001</v>
      </c>
      <c r="G535" s="8" t="s">
        <v>1779</v>
      </c>
      <c r="H535" s="10">
        <v>2</v>
      </c>
      <c r="I535" s="11">
        <v>358.45</v>
      </c>
      <c r="J535" s="8">
        <v>7.0000000000000007E-2</v>
      </c>
      <c r="K535" s="8" t="s">
        <v>1829</v>
      </c>
      <c r="L535" s="11">
        <v>666.71699999999998</v>
      </c>
      <c r="M535" s="8" t="str">
        <f>VLOOKUP(C535,'[2]Customer Detail'!$A$2:$H$501,4,FALSE)</f>
        <v>Male</v>
      </c>
      <c r="N535" s="8">
        <f>VLOOKUP(C535,'[2]Customer Detail'!$A$2:$H$501,3,FALSE)</f>
        <v>60</v>
      </c>
      <c r="O535" s="8" t="str">
        <f>VLOOKUP(C535,'[2]Customer Detail'!$A$2:$H$501,5,FALSE)</f>
        <v>East Matthew</v>
      </c>
      <c r="P535" s="8" t="str">
        <f>VLOOKUP(C535,'[2]Customer Detail'!$A$1:$H$501,8,FALSE)</f>
        <v>Bronze</v>
      </c>
      <c r="Q535" s="8" t="str">
        <f>VLOOKUP(G535,[2]Store_Dim!$A$1:$E$21,4,FALSE)</f>
        <v>Williamsfurt</v>
      </c>
      <c r="R535" s="8" t="str">
        <f>VLOOKUP(G535,[2]Store_Dim!$A$2:$E$21,3,FALSE)</f>
        <v>South</v>
      </c>
    </row>
    <row r="536" spans="1:18" x14ac:dyDescent="0.3">
      <c r="A536" s="7" t="s">
        <v>2360</v>
      </c>
      <c r="B536" s="48">
        <v>45697</v>
      </c>
      <c r="C536" s="8" t="s">
        <v>657</v>
      </c>
      <c r="D536" s="8" t="s">
        <v>1722</v>
      </c>
      <c r="E536" s="7" t="str">
        <f>VLOOKUP(D536,[2]Product_Dim!$A$2:$G$101,2,FALSE)</f>
        <v>LED Bedside Lamp</v>
      </c>
      <c r="F536" s="9">
        <f>VLOOKUP(D536,[2]Product_Dim!$A$2:$G$101,6,FALSE)</f>
        <v>371.38</v>
      </c>
      <c r="G536" s="8" t="s">
        <v>1786</v>
      </c>
      <c r="H536" s="10">
        <v>1</v>
      </c>
      <c r="I536" s="11">
        <v>972.06</v>
      </c>
      <c r="J536" s="8">
        <v>0.3</v>
      </c>
      <c r="K536" s="8" t="s">
        <v>1829</v>
      </c>
      <c r="L536" s="11">
        <v>680.44200000000001</v>
      </c>
      <c r="M536" s="8" t="str">
        <f>VLOOKUP(C536,'[2]Customer Detail'!$A$2:$H$501,4,FALSE)</f>
        <v>Female</v>
      </c>
      <c r="N536" s="8">
        <f>VLOOKUP(C536,'[2]Customer Detail'!$A$2:$H$501,3,FALSE)</f>
        <v>25</v>
      </c>
      <c r="O536" s="8" t="str">
        <f>VLOOKUP(C536,'[2]Customer Detail'!$A$2:$H$501,5,FALSE)</f>
        <v>New Logan</v>
      </c>
      <c r="P536" s="8" t="str">
        <f>VLOOKUP(C536,'[2]Customer Detail'!$A$1:$H$501,8,FALSE)</f>
        <v>Bronze</v>
      </c>
      <c r="Q536" s="8" t="str">
        <f>VLOOKUP(G536,[2]Store_Dim!$A$1:$E$21,4,FALSE)</f>
        <v>East Johnstad</v>
      </c>
      <c r="R536" s="8" t="str">
        <f>VLOOKUP(G536,[2]Store_Dim!$A$2:$E$21,3,FALSE)</f>
        <v>South</v>
      </c>
    </row>
    <row r="537" spans="1:18" x14ac:dyDescent="0.3">
      <c r="A537" s="7" t="s">
        <v>2361</v>
      </c>
      <c r="B537" s="48">
        <v>45281</v>
      </c>
      <c r="C537" s="8" t="s">
        <v>130</v>
      </c>
      <c r="D537" s="8" t="s">
        <v>1580</v>
      </c>
      <c r="E537" s="7" t="str">
        <f>VLOOKUP(D537,[2]Product_Dim!$A$2:$G$101,2,FALSE)</f>
        <v>Beard Grooming Kit</v>
      </c>
      <c r="F537" s="9">
        <f>VLOOKUP(D537,[2]Product_Dim!$A$2:$G$101,6,FALSE)</f>
        <v>337.42</v>
      </c>
      <c r="G537" s="8" t="s">
        <v>1752</v>
      </c>
      <c r="H537" s="10">
        <v>1</v>
      </c>
      <c r="I537" s="11">
        <v>791.36</v>
      </c>
      <c r="J537" s="8">
        <v>0.06</v>
      </c>
      <c r="K537" s="8" t="s">
        <v>1826</v>
      </c>
      <c r="L537" s="11">
        <v>743.87840000000006</v>
      </c>
      <c r="M537" s="8" t="str">
        <f>VLOOKUP(C537,'[2]Customer Detail'!$A$2:$H$501,4,FALSE)</f>
        <v>Female</v>
      </c>
      <c r="N537" s="8">
        <f>VLOOKUP(C537,'[2]Customer Detail'!$A$2:$H$501,3,FALSE)</f>
        <v>48</v>
      </c>
      <c r="O537" s="8" t="str">
        <f>VLOOKUP(C537,'[2]Customer Detail'!$A$2:$H$501,5,FALSE)</f>
        <v>Fostermouth</v>
      </c>
      <c r="P537" s="8" t="str">
        <f>VLOOKUP(C537,'[2]Customer Detail'!$A$1:$H$501,8,FALSE)</f>
        <v>Gold</v>
      </c>
      <c r="Q537" s="8" t="str">
        <f>VLOOKUP(G537,[2]Store_Dim!$A$1:$E$21,4,FALSE)</f>
        <v>Washingtonfurt</v>
      </c>
      <c r="R537" s="8" t="str">
        <f>VLOOKUP(G537,[2]Store_Dim!$A$2:$E$21,3,FALSE)</f>
        <v>East</v>
      </c>
    </row>
    <row r="538" spans="1:18" x14ac:dyDescent="0.3">
      <c r="A538" s="7" t="s">
        <v>2362</v>
      </c>
      <c r="B538" s="48">
        <v>45855</v>
      </c>
      <c r="C538" s="8" t="s">
        <v>990</v>
      </c>
      <c r="D538" s="8" t="s">
        <v>1676</v>
      </c>
      <c r="E538" s="7" t="str">
        <f>VLOOKUP(D538,[2]Product_Dim!$A$2:$G$101,2,FALSE)</f>
        <v>Matte Lipstick Set</v>
      </c>
      <c r="F538" s="9">
        <f>VLOOKUP(D538,[2]Product_Dim!$A$2:$G$101,6,FALSE)</f>
        <v>299.11</v>
      </c>
      <c r="G538" s="8" t="s">
        <v>1773</v>
      </c>
      <c r="H538" s="10">
        <v>4</v>
      </c>
      <c r="I538" s="11">
        <v>839.65</v>
      </c>
      <c r="J538" s="8">
        <v>0.26</v>
      </c>
      <c r="K538" s="8" t="s">
        <v>1829</v>
      </c>
      <c r="L538" s="11">
        <v>2485.364</v>
      </c>
      <c r="M538" s="8" t="str">
        <f>VLOOKUP(C538,'[2]Customer Detail'!$A$2:$H$501,4,FALSE)</f>
        <v>Female</v>
      </c>
      <c r="N538" s="8">
        <f>VLOOKUP(C538,'[2]Customer Detail'!$A$2:$H$501,3,FALSE)</f>
        <v>53</v>
      </c>
      <c r="O538" s="8" t="str">
        <f>VLOOKUP(C538,'[2]Customer Detail'!$A$2:$H$501,5,FALSE)</f>
        <v>Anitaland</v>
      </c>
      <c r="P538" s="8" t="str">
        <f>VLOOKUP(C538,'[2]Customer Detail'!$A$1:$H$501,8,FALSE)</f>
        <v>Silver</v>
      </c>
      <c r="Q538" s="8" t="str">
        <f>VLOOKUP(G538,[2]Store_Dim!$A$1:$E$21,4,FALSE)</f>
        <v>New Michaelchester</v>
      </c>
      <c r="R538" s="8" t="str">
        <f>VLOOKUP(G538,[2]Store_Dim!$A$2:$E$21,3,FALSE)</f>
        <v>North</v>
      </c>
    </row>
    <row r="539" spans="1:18" x14ac:dyDescent="0.3">
      <c r="A539" s="7" t="s">
        <v>2363</v>
      </c>
      <c r="B539" s="48">
        <v>45793</v>
      </c>
      <c r="C539" s="8" t="s">
        <v>815</v>
      </c>
      <c r="D539" s="8" t="s">
        <v>1692</v>
      </c>
      <c r="E539" s="7" t="str">
        <f>VLOOKUP(D539,[2]Product_Dim!$A$2:$G$101,2,FALSE)</f>
        <v>Professional Jump Rope</v>
      </c>
      <c r="F539" s="9">
        <f>VLOOKUP(D539,[2]Product_Dim!$A$2:$G$101,6,FALSE)</f>
        <v>477.61</v>
      </c>
      <c r="G539" s="8" t="s">
        <v>1761</v>
      </c>
      <c r="H539" s="10">
        <v>2</v>
      </c>
      <c r="I539" s="11">
        <v>245.52</v>
      </c>
      <c r="J539" s="8">
        <v>0.11</v>
      </c>
      <c r="K539" s="8" t="s">
        <v>1829</v>
      </c>
      <c r="L539" s="11">
        <v>437.0256</v>
      </c>
      <c r="M539" s="8" t="str">
        <f>VLOOKUP(C539,'[2]Customer Detail'!$A$2:$H$501,4,FALSE)</f>
        <v>Male</v>
      </c>
      <c r="N539" s="8">
        <f>VLOOKUP(C539,'[2]Customer Detail'!$A$2:$H$501,3,FALSE)</f>
        <v>21</v>
      </c>
      <c r="O539" s="8" t="str">
        <f>VLOOKUP(C539,'[2]Customer Detail'!$A$2:$H$501,5,FALSE)</f>
        <v>Jasonton</v>
      </c>
      <c r="P539" s="8" t="str">
        <f>VLOOKUP(C539,'[2]Customer Detail'!$A$1:$H$501,8,FALSE)</f>
        <v>Gold</v>
      </c>
      <c r="Q539" s="8" t="str">
        <f>VLOOKUP(G539,[2]Store_Dim!$A$1:$E$21,4,FALSE)</f>
        <v>North Nancyview</v>
      </c>
      <c r="R539" s="8" t="str">
        <f>VLOOKUP(G539,[2]Store_Dim!$A$2:$E$21,3,FALSE)</f>
        <v>South</v>
      </c>
    </row>
    <row r="540" spans="1:18" x14ac:dyDescent="0.3">
      <c r="A540" s="7" t="s">
        <v>2364</v>
      </c>
      <c r="B540" s="48">
        <v>45881</v>
      </c>
      <c r="C540" s="8" t="s">
        <v>1211</v>
      </c>
      <c r="D540" s="8" t="s">
        <v>1712</v>
      </c>
      <c r="E540" s="7" t="str">
        <f>VLOOKUP(D540,[2]Product_Dim!$A$2:$G$101,2,FALSE)</f>
        <v>Fitness Resistance Bands</v>
      </c>
      <c r="F540" s="9">
        <f>VLOOKUP(D540,[2]Product_Dim!$A$2:$G$101,6,FALSE)</f>
        <v>152.91999999999999</v>
      </c>
      <c r="G540" s="8" t="s">
        <v>1782</v>
      </c>
      <c r="H540" s="10">
        <v>3</v>
      </c>
      <c r="I540" s="11">
        <v>787.91</v>
      </c>
      <c r="J540" s="8">
        <v>0.06</v>
      </c>
      <c r="K540" s="8" t="s">
        <v>1826</v>
      </c>
      <c r="L540" s="11">
        <v>2221.9061999999999</v>
      </c>
      <c r="M540" s="8" t="str">
        <f>VLOOKUP(C540,'[2]Customer Detail'!$A$2:$H$501,4,FALSE)</f>
        <v>Male</v>
      </c>
      <c r="N540" s="8">
        <f>VLOOKUP(C540,'[2]Customer Detail'!$A$2:$H$501,3,FALSE)</f>
        <v>53</v>
      </c>
      <c r="O540" s="8" t="str">
        <f>VLOOKUP(C540,'[2]Customer Detail'!$A$2:$H$501,5,FALSE)</f>
        <v>Stevensshire</v>
      </c>
      <c r="P540" s="8" t="str">
        <f>VLOOKUP(C540,'[2]Customer Detail'!$A$1:$H$501,8,FALSE)</f>
        <v>Platinum</v>
      </c>
      <c r="Q540" s="8" t="str">
        <f>VLOOKUP(G540,[2]Store_Dim!$A$1:$E$21,4,FALSE)</f>
        <v>Thompsonborough</v>
      </c>
      <c r="R540" s="8" t="str">
        <f>VLOOKUP(G540,[2]Store_Dim!$A$2:$E$21,3,FALSE)</f>
        <v>West</v>
      </c>
    </row>
    <row r="541" spans="1:18" x14ac:dyDescent="0.3">
      <c r="A541" s="7" t="s">
        <v>2365</v>
      </c>
      <c r="B541" s="48">
        <v>45890</v>
      </c>
      <c r="C541" s="8" t="s">
        <v>202</v>
      </c>
      <c r="D541" s="8" t="s">
        <v>1698</v>
      </c>
      <c r="E541" s="7" t="str">
        <f>VLOOKUP(D541,[2]Product_Dim!$A$2:$G$101,2,FALSE)</f>
        <v>Women's Ankle Boots</v>
      </c>
      <c r="F541" s="9">
        <f>VLOOKUP(D541,[2]Product_Dim!$A$2:$G$101,6,FALSE)</f>
        <v>158.13999999999999</v>
      </c>
      <c r="G541" s="8" t="s">
        <v>1769</v>
      </c>
      <c r="H541" s="10">
        <v>2</v>
      </c>
      <c r="I541" s="11">
        <v>709.17</v>
      </c>
      <c r="J541" s="8">
        <v>0.22</v>
      </c>
      <c r="K541" s="8" t="s">
        <v>1824</v>
      </c>
      <c r="L541" s="11">
        <v>1106.3052</v>
      </c>
      <c r="M541" s="8" t="str">
        <f>VLOOKUP(C541,'[2]Customer Detail'!$A$2:$H$501,4,FALSE)</f>
        <v>Female</v>
      </c>
      <c r="N541" s="8">
        <f>VLOOKUP(C541,'[2]Customer Detail'!$A$2:$H$501,3,FALSE)</f>
        <v>37</v>
      </c>
      <c r="O541" s="8" t="str">
        <f>VLOOKUP(C541,'[2]Customer Detail'!$A$2:$H$501,5,FALSE)</f>
        <v>East Andrea</v>
      </c>
      <c r="P541" s="8" t="str">
        <f>VLOOKUP(C541,'[2]Customer Detail'!$A$1:$H$501,8,FALSE)</f>
        <v>Gold</v>
      </c>
      <c r="Q541" s="8" t="str">
        <f>VLOOKUP(G541,[2]Store_Dim!$A$1:$E$21,4,FALSE)</f>
        <v>Port Sharon</v>
      </c>
      <c r="R541" s="8" t="str">
        <f>VLOOKUP(G541,[2]Store_Dim!$A$2:$E$21,3,FALSE)</f>
        <v>South</v>
      </c>
    </row>
    <row r="542" spans="1:18" x14ac:dyDescent="0.3">
      <c r="A542" s="7" t="s">
        <v>2366</v>
      </c>
      <c r="B542" s="48">
        <v>45251</v>
      </c>
      <c r="C542" s="8" t="s">
        <v>755</v>
      </c>
      <c r="D542" s="8" t="s">
        <v>1730</v>
      </c>
      <c r="E542" s="7" t="str">
        <f>VLOOKUP(D542,[2]Product_Dim!$A$2:$G$101,2,FALSE)</f>
        <v>Women's High Heels</v>
      </c>
      <c r="F542" s="9">
        <f>VLOOKUP(D542,[2]Product_Dim!$A$2:$G$101,6,FALSE)</f>
        <v>438.25</v>
      </c>
      <c r="G542" s="8" t="s">
        <v>1779</v>
      </c>
      <c r="H542" s="10">
        <v>2</v>
      </c>
      <c r="I542" s="11">
        <v>533.91999999999996</v>
      </c>
      <c r="J542" s="8">
        <v>0.13</v>
      </c>
      <c r="K542" s="8" t="s">
        <v>1824</v>
      </c>
      <c r="L542" s="11">
        <v>929.02079999999989</v>
      </c>
      <c r="M542" s="8" t="str">
        <f>VLOOKUP(C542,'[2]Customer Detail'!$A$2:$H$501,4,FALSE)</f>
        <v>Female</v>
      </c>
      <c r="N542" s="8">
        <f>VLOOKUP(C542,'[2]Customer Detail'!$A$2:$H$501,3,FALSE)</f>
        <v>28</v>
      </c>
      <c r="O542" s="8" t="str">
        <f>VLOOKUP(C542,'[2]Customer Detail'!$A$2:$H$501,5,FALSE)</f>
        <v>South Angelaport</v>
      </c>
      <c r="P542" s="8" t="str">
        <f>VLOOKUP(C542,'[2]Customer Detail'!$A$1:$H$501,8,FALSE)</f>
        <v>Bronze</v>
      </c>
      <c r="Q542" s="8" t="str">
        <f>VLOOKUP(G542,[2]Store_Dim!$A$1:$E$21,4,FALSE)</f>
        <v>Williamsfurt</v>
      </c>
      <c r="R542" s="8" t="str">
        <f>VLOOKUP(G542,[2]Store_Dim!$A$2:$E$21,3,FALSE)</f>
        <v>South</v>
      </c>
    </row>
    <row r="543" spans="1:18" x14ac:dyDescent="0.3">
      <c r="A543" s="7" t="s">
        <v>2367</v>
      </c>
      <c r="B543" s="48">
        <v>45695</v>
      </c>
      <c r="C543" s="8" t="s">
        <v>1513</v>
      </c>
      <c r="D543" s="8" t="s">
        <v>1632</v>
      </c>
      <c r="E543" s="7" t="str">
        <f>VLOOKUP(D543,[2]Product_Dim!$A$2:$G$101,2,FALSE)</f>
        <v>Smart Home WiFi Camera</v>
      </c>
      <c r="F543" s="9">
        <f>VLOOKUP(D543,[2]Product_Dim!$A$2:$G$101,6,FALSE)</f>
        <v>450.71</v>
      </c>
      <c r="G543" s="8" t="s">
        <v>1752</v>
      </c>
      <c r="H543" s="10">
        <v>1</v>
      </c>
      <c r="I543" s="11">
        <v>878.84</v>
      </c>
      <c r="J543" s="8">
        <v>0.28000000000000003</v>
      </c>
      <c r="K543" s="8" t="s">
        <v>1829</v>
      </c>
      <c r="L543" s="11">
        <v>632.76480000000004</v>
      </c>
      <c r="M543" s="8" t="str">
        <f>VLOOKUP(C543,'[2]Customer Detail'!$A$2:$H$501,4,FALSE)</f>
        <v>Female</v>
      </c>
      <c r="N543" s="8">
        <f>VLOOKUP(C543,'[2]Customer Detail'!$A$2:$H$501,3,FALSE)</f>
        <v>59</v>
      </c>
      <c r="O543" s="8" t="str">
        <f>VLOOKUP(C543,'[2]Customer Detail'!$A$2:$H$501,5,FALSE)</f>
        <v>Port Carol</v>
      </c>
      <c r="P543" s="8" t="str">
        <f>VLOOKUP(C543,'[2]Customer Detail'!$A$1:$H$501,8,FALSE)</f>
        <v>Platinum</v>
      </c>
      <c r="Q543" s="8" t="str">
        <f>VLOOKUP(G543,[2]Store_Dim!$A$1:$E$21,4,FALSE)</f>
        <v>Washingtonfurt</v>
      </c>
      <c r="R543" s="8" t="str">
        <f>VLOOKUP(G543,[2]Store_Dim!$A$2:$E$21,3,FALSE)</f>
        <v>East</v>
      </c>
    </row>
    <row r="544" spans="1:18" x14ac:dyDescent="0.3">
      <c r="A544" s="7" t="s">
        <v>2368</v>
      </c>
      <c r="B544" s="48">
        <v>45287</v>
      </c>
      <c r="C544" s="8" t="s">
        <v>666</v>
      </c>
      <c r="D544" s="8" t="s">
        <v>1636</v>
      </c>
      <c r="E544" s="7" t="str">
        <f>VLOOKUP(D544,[2]Product_Dim!$A$2:$G$101,2,FALSE)</f>
        <v>Adjustable Jump Rope</v>
      </c>
      <c r="F544" s="9">
        <f>VLOOKUP(D544,[2]Product_Dim!$A$2:$G$101,6,FALSE)</f>
        <v>167.12</v>
      </c>
      <c r="G544" s="8" t="s">
        <v>1804</v>
      </c>
      <c r="H544" s="10">
        <v>1</v>
      </c>
      <c r="I544" s="11">
        <v>442.36</v>
      </c>
      <c r="J544" s="8">
        <v>0.14000000000000001</v>
      </c>
      <c r="K544" s="8" t="s">
        <v>1824</v>
      </c>
      <c r="L544" s="11">
        <v>380.42959999999999</v>
      </c>
      <c r="M544" s="8" t="str">
        <f>VLOOKUP(C544,'[2]Customer Detail'!$A$2:$H$501,4,FALSE)</f>
        <v>Male</v>
      </c>
      <c r="N544" s="8">
        <f>VLOOKUP(C544,'[2]Customer Detail'!$A$2:$H$501,3,FALSE)</f>
        <v>52</v>
      </c>
      <c r="O544" s="8" t="str">
        <f>VLOOKUP(C544,'[2]Customer Detail'!$A$2:$H$501,5,FALSE)</f>
        <v>New Dianebury</v>
      </c>
      <c r="P544" s="8" t="str">
        <f>VLOOKUP(C544,'[2]Customer Detail'!$A$1:$H$501,8,FALSE)</f>
        <v>Platinum</v>
      </c>
      <c r="Q544" s="8" t="str">
        <f>VLOOKUP(G544,[2]Store_Dim!$A$1:$E$21,4,FALSE)</f>
        <v>New Jimmymouth</v>
      </c>
      <c r="R544" s="8" t="str">
        <f>VLOOKUP(G544,[2]Store_Dim!$A$2:$E$21,3,FALSE)</f>
        <v>West</v>
      </c>
    </row>
    <row r="545" spans="1:18" x14ac:dyDescent="0.3">
      <c r="A545" s="7" t="s">
        <v>2369</v>
      </c>
      <c r="B545" s="48">
        <v>45711</v>
      </c>
      <c r="C545" s="8" t="s">
        <v>1047</v>
      </c>
      <c r="D545" s="8" t="s">
        <v>1618</v>
      </c>
      <c r="E545" s="7" t="str">
        <f>VLOOKUP(D545,[2]Product_Dim!$A$2:$G$101,2,FALSE)</f>
        <v>Bedroom Table Lamp</v>
      </c>
      <c r="F545" s="9">
        <f>VLOOKUP(D545,[2]Product_Dim!$A$2:$G$101,6,FALSE)</f>
        <v>382.22</v>
      </c>
      <c r="G545" s="8" t="s">
        <v>1776</v>
      </c>
      <c r="H545" s="10">
        <v>1</v>
      </c>
      <c r="I545" s="11">
        <v>763.34</v>
      </c>
      <c r="J545" s="8">
        <v>0.11</v>
      </c>
      <c r="K545" s="8" t="s">
        <v>1829</v>
      </c>
      <c r="L545" s="11">
        <v>679.37260000000003</v>
      </c>
      <c r="M545" s="8" t="str">
        <f>VLOOKUP(C545,'[2]Customer Detail'!$A$2:$H$501,4,FALSE)</f>
        <v>Female</v>
      </c>
      <c r="N545" s="8">
        <f>VLOOKUP(C545,'[2]Customer Detail'!$A$2:$H$501,3,FALSE)</f>
        <v>64</v>
      </c>
      <c r="O545" s="8" t="str">
        <f>VLOOKUP(C545,'[2]Customer Detail'!$A$2:$H$501,5,FALSE)</f>
        <v>Johnsonbury</v>
      </c>
      <c r="P545" s="8" t="str">
        <f>VLOOKUP(C545,'[2]Customer Detail'!$A$1:$H$501,8,FALSE)</f>
        <v>Gold</v>
      </c>
      <c r="Q545" s="8" t="str">
        <f>VLOOKUP(G545,[2]Store_Dim!$A$1:$E$21,4,FALSE)</f>
        <v>Port Josephberg</v>
      </c>
      <c r="R545" s="8" t="str">
        <f>VLOOKUP(G545,[2]Store_Dim!$A$2:$E$21,3,FALSE)</f>
        <v>East</v>
      </c>
    </row>
    <row r="546" spans="1:18" x14ac:dyDescent="0.3">
      <c r="A546" s="7" t="s">
        <v>2370</v>
      </c>
      <c r="B546" s="48">
        <v>45842</v>
      </c>
      <c r="C546" s="8" t="s">
        <v>553</v>
      </c>
      <c r="D546" s="8" t="s">
        <v>1666</v>
      </c>
      <c r="E546" s="7" t="str">
        <f>VLOOKUP(D546,[2]Product_Dim!$A$2:$G$101,2,FALSE)</f>
        <v>Men's Hair Styling Gel</v>
      </c>
      <c r="F546" s="9">
        <f>VLOOKUP(D546,[2]Product_Dim!$A$2:$G$101,6,FALSE)</f>
        <v>17.309999999999999</v>
      </c>
      <c r="G546" s="8" t="s">
        <v>1810</v>
      </c>
      <c r="H546" s="10">
        <v>3</v>
      </c>
      <c r="I546" s="11">
        <v>178.22</v>
      </c>
      <c r="J546" s="8">
        <v>0.15</v>
      </c>
      <c r="K546" s="8" t="s">
        <v>1829</v>
      </c>
      <c r="L546" s="11">
        <v>454.46099999999996</v>
      </c>
      <c r="M546" s="8" t="str">
        <f>VLOOKUP(C546,'[2]Customer Detail'!$A$2:$H$501,4,FALSE)</f>
        <v>Female</v>
      </c>
      <c r="N546" s="8">
        <f>VLOOKUP(C546,'[2]Customer Detail'!$A$2:$H$501,3,FALSE)</f>
        <v>25</v>
      </c>
      <c r="O546" s="8" t="str">
        <f>VLOOKUP(C546,'[2]Customer Detail'!$A$2:$H$501,5,FALSE)</f>
        <v>South Ashleyton</v>
      </c>
      <c r="P546" s="8" t="str">
        <f>VLOOKUP(C546,'[2]Customer Detail'!$A$1:$H$501,8,FALSE)</f>
        <v>Silver</v>
      </c>
      <c r="Q546" s="8" t="str">
        <f>VLOOKUP(G546,[2]Store_Dim!$A$1:$E$21,4,FALSE)</f>
        <v>East Stevechester</v>
      </c>
      <c r="R546" s="8" t="str">
        <f>VLOOKUP(G546,[2]Store_Dim!$A$2:$E$21,3,FALSE)</f>
        <v>East</v>
      </c>
    </row>
    <row r="547" spans="1:18" x14ac:dyDescent="0.3">
      <c r="A547" s="7" t="s">
        <v>2371</v>
      </c>
      <c r="B547" s="48">
        <v>45255</v>
      </c>
      <c r="C547" s="8" t="s">
        <v>366</v>
      </c>
      <c r="D547" s="8" t="s">
        <v>1600</v>
      </c>
      <c r="E547" s="7" t="str">
        <f>VLOOKUP(D547,[2]Product_Dim!$A$2:$G$101,2,FALSE)</f>
        <v>Wireless Bluetooth Speaker</v>
      </c>
      <c r="F547" s="9">
        <f>VLOOKUP(D547,[2]Product_Dim!$A$2:$G$101,6,FALSE)</f>
        <v>322.41000000000003</v>
      </c>
      <c r="G547" s="8" t="s">
        <v>1757</v>
      </c>
      <c r="H547" s="10">
        <v>4</v>
      </c>
      <c r="I547" s="11">
        <v>90.32</v>
      </c>
      <c r="J547" s="8">
        <v>0.08</v>
      </c>
      <c r="K547" s="8" t="s">
        <v>1826</v>
      </c>
      <c r="L547" s="11">
        <v>332.37759999999997</v>
      </c>
      <c r="M547" s="8" t="str">
        <f>VLOOKUP(C547,'[2]Customer Detail'!$A$2:$H$501,4,FALSE)</f>
        <v>Male</v>
      </c>
      <c r="N547" s="8">
        <f>VLOOKUP(C547,'[2]Customer Detail'!$A$2:$H$501,3,FALSE)</f>
        <v>21</v>
      </c>
      <c r="O547" s="8" t="str">
        <f>VLOOKUP(C547,'[2]Customer Detail'!$A$2:$H$501,5,FALSE)</f>
        <v>West Lauren</v>
      </c>
      <c r="P547" s="8" t="str">
        <f>VLOOKUP(C547,'[2]Customer Detail'!$A$1:$H$501,8,FALSE)</f>
        <v>Bronze</v>
      </c>
      <c r="Q547" s="8" t="str">
        <f>VLOOKUP(G547,[2]Store_Dim!$A$1:$E$21,4,FALSE)</f>
        <v>Danielmouth</v>
      </c>
      <c r="R547" s="8" t="str">
        <f>VLOOKUP(G547,[2]Store_Dim!$A$2:$E$21,3,FALSE)</f>
        <v>North</v>
      </c>
    </row>
    <row r="548" spans="1:18" x14ac:dyDescent="0.3">
      <c r="A548" s="7" t="s">
        <v>2372</v>
      </c>
      <c r="B548" s="48">
        <v>45695</v>
      </c>
      <c r="C548" s="8" t="s">
        <v>1181</v>
      </c>
      <c r="D548" s="8" t="s">
        <v>1568</v>
      </c>
      <c r="E548" s="7" t="str">
        <f>VLOOKUP(D548,[2]Product_Dim!$A$2:$G$101,2,FALSE)</f>
        <v>Ceramic Kitchen Bowl Set</v>
      </c>
      <c r="F548" s="9">
        <f>VLOOKUP(D548,[2]Product_Dim!$A$2:$G$101,6,FALSE)</f>
        <v>298.86</v>
      </c>
      <c r="G548" s="8" t="s">
        <v>1776</v>
      </c>
      <c r="H548" s="10">
        <v>3</v>
      </c>
      <c r="I548" s="11">
        <v>370.93</v>
      </c>
      <c r="J548" s="8" t="s">
        <v>3983</v>
      </c>
      <c r="K548" s="8" t="s">
        <v>1824</v>
      </c>
      <c r="L548" s="11">
        <v>1112.79</v>
      </c>
      <c r="M548" s="8" t="str">
        <f>VLOOKUP(C548,'[2]Customer Detail'!$A$2:$H$501,4,FALSE)</f>
        <v>Female</v>
      </c>
      <c r="N548" s="8">
        <f>VLOOKUP(C548,'[2]Customer Detail'!$A$2:$H$501,3,FALSE)</f>
        <v>44</v>
      </c>
      <c r="O548" s="8" t="str">
        <f>VLOOKUP(C548,'[2]Customer Detail'!$A$2:$H$501,5,FALSE)</f>
        <v>Fischerborough</v>
      </c>
      <c r="P548" s="8" t="str">
        <f>VLOOKUP(C548,'[2]Customer Detail'!$A$1:$H$501,8,FALSE)</f>
        <v>Bronze</v>
      </c>
      <c r="Q548" s="8" t="str">
        <f>VLOOKUP(G548,[2]Store_Dim!$A$1:$E$21,4,FALSE)</f>
        <v>Port Josephberg</v>
      </c>
      <c r="R548" s="8" t="str">
        <f>VLOOKUP(G548,[2]Store_Dim!$A$2:$E$21,3,FALSE)</f>
        <v>East</v>
      </c>
    </row>
    <row r="549" spans="1:18" x14ac:dyDescent="0.3">
      <c r="A549" s="7" t="s">
        <v>2373</v>
      </c>
      <c r="B549" s="48">
        <v>45281</v>
      </c>
      <c r="C549" s="8" t="s">
        <v>178</v>
      </c>
      <c r="D549" s="8" t="s">
        <v>1594</v>
      </c>
      <c r="E549" s="7" t="str">
        <f>VLOOKUP(D549,[2]Product_Dim!$A$2:$G$101,2,FALSE)</f>
        <v>Men's Formal Shirt</v>
      </c>
      <c r="F549" s="9">
        <f>VLOOKUP(D549,[2]Product_Dim!$A$2:$G$101,6,FALSE)</f>
        <v>254.04361702127662</v>
      </c>
      <c r="G549" s="8" t="s">
        <v>1801</v>
      </c>
      <c r="H549" s="10">
        <v>1</v>
      </c>
      <c r="I549" s="11">
        <v>352.43</v>
      </c>
      <c r="J549" s="8">
        <v>0.14000000000000001</v>
      </c>
      <c r="K549" s="8" t="s">
        <v>1826</v>
      </c>
      <c r="L549" s="11">
        <v>303.08980000000003</v>
      </c>
      <c r="M549" s="8" t="str">
        <f>VLOOKUP(C549,'[2]Customer Detail'!$A$2:$H$501,4,FALSE)</f>
        <v>Female</v>
      </c>
      <c r="N549" s="8">
        <f>VLOOKUP(C549,'[2]Customer Detail'!$A$2:$H$501,3,FALSE)</f>
        <v>55</v>
      </c>
      <c r="O549" s="8" t="str">
        <f>VLOOKUP(C549,'[2]Customer Detail'!$A$2:$H$501,5,FALSE)</f>
        <v>Perezbury</v>
      </c>
      <c r="P549" s="8" t="str">
        <f>VLOOKUP(C549,'[2]Customer Detail'!$A$1:$H$501,8,FALSE)</f>
        <v>Platinum</v>
      </c>
      <c r="Q549" s="8" t="str">
        <f>VLOOKUP(G549,[2]Store_Dim!$A$1:$E$21,4,FALSE)</f>
        <v>East Jenniferstad</v>
      </c>
      <c r="R549" s="8" t="str">
        <f>VLOOKUP(G549,[2]Store_Dim!$A$2:$E$21,3,FALSE)</f>
        <v>North</v>
      </c>
    </row>
    <row r="550" spans="1:18" x14ac:dyDescent="0.3">
      <c r="A550" s="7" t="s">
        <v>2374</v>
      </c>
      <c r="B550" s="48">
        <v>45295</v>
      </c>
      <c r="C550" s="8" t="s">
        <v>425</v>
      </c>
      <c r="D550" s="8" t="s">
        <v>1572</v>
      </c>
      <c r="E550" s="7" t="str">
        <f>VLOOKUP(D550,[2]Product_Dim!$A$2:$G$101,2,FALSE)</f>
        <v>Hair Strengthening Shampoo</v>
      </c>
      <c r="F550" s="9">
        <f>VLOOKUP(D550,[2]Product_Dim!$A$2:$G$101,6,FALSE)</f>
        <v>115.82</v>
      </c>
      <c r="G550" s="8" t="s">
        <v>1801</v>
      </c>
      <c r="H550" s="10">
        <v>2</v>
      </c>
      <c r="I550" s="11">
        <v>562.97</v>
      </c>
      <c r="J550" s="8">
        <v>0.2</v>
      </c>
      <c r="K550" s="8" t="s">
        <v>1824</v>
      </c>
      <c r="L550" s="11">
        <v>900.75200000000007</v>
      </c>
      <c r="M550" s="8" t="str">
        <f>VLOOKUP(C550,'[2]Customer Detail'!$A$2:$H$501,4,FALSE)</f>
        <v>Male</v>
      </c>
      <c r="N550" s="8">
        <f>VLOOKUP(C550,'[2]Customer Detail'!$A$2:$H$501,3,FALSE)</f>
        <v>40</v>
      </c>
      <c r="O550" s="8" t="str">
        <f>VLOOKUP(C550,'[2]Customer Detail'!$A$2:$H$501,5,FALSE)</f>
        <v>North Sabrina</v>
      </c>
      <c r="P550" s="8" t="str">
        <f>VLOOKUP(C550,'[2]Customer Detail'!$A$1:$H$501,8,FALSE)</f>
        <v>Silver</v>
      </c>
      <c r="Q550" s="8" t="str">
        <f>VLOOKUP(G550,[2]Store_Dim!$A$1:$E$21,4,FALSE)</f>
        <v>East Jenniferstad</v>
      </c>
      <c r="R550" s="8" t="str">
        <f>VLOOKUP(G550,[2]Store_Dim!$A$2:$E$21,3,FALSE)</f>
        <v>North</v>
      </c>
    </row>
    <row r="551" spans="1:18" x14ac:dyDescent="0.3">
      <c r="A551" s="7" t="s">
        <v>2375</v>
      </c>
      <c r="B551" s="48">
        <v>45260</v>
      </c>
      <c r="C551" s="8" t="s">
        <v>526</v>
      </c>
      <c r="D551" s="8" t="s">
        <v>1658</v>
      </c>
      <c r="E551" s="7" t="str">
        <f>VLOOKUP(D551,[2]Product_Dim!$A$2:$G$101,2,FALSE)</f>
        <v>Ceramic Plant Pot</v>
      </c>
      <c r="F551" s="9">
        <f>VLOOKUP(D551,[2]Product_Dim!$A$2:$G$101,6,FALSE)</f>
        <v>81.75</v>
      </c>
      <c r="G551" s="8" t="s">
        <v>1779</v>
      </c>
      <c r="H551" s="10">
        <v>1</v>
      </c>
      <c r="I551" s="11">
        <v>522.85</v>
      </c>
      <c r="J551" s="8">
        <v>0.12</v>
      </c>
      <c r="K551" s="8" t="s">
        <v>1826</v>
      </c>
      <c r="L551" s="11">
        <v>460.108</v>
      </c>
      <c r="M551" s="8" t="str">
        <f>VLOOKUP(C551,'[2]Customer Detail'!$A$2:$H$501,4,FALSE)</f>
        <v>Male</v>
      </c>
      <c r="N551" s="8">
        <f>VLOOKUP(C551,'[2]Customer Detail'!$A$2:$H$501,3,FALSE)</f>
        <v>59</v>
      </c>
      <c r="O551" s="8" t="str">
        <f>VLOOKUP(C551,'[2]Customer Detail'!$A$2:$H$501,5,FALSE)</f>
        <v>North Larryfurt</v>
      </c>
      <c r="P551" s="8" t="str">
        <f>VLOOKUP(C551,'[2]Customer Detail'!$A$1:$H$501,8,FALSE)</f>
        <v>Platinum</v>
      </c>
      <c r="Q551" s="8" t="str">
        <f>VLOOKUP(G551,[2]Store_Dim!$A$1:$E$21,4,FALSE)</f>
        <v>Williamsfurt</v>
      </c>
      <c r="R551" s="8" t="str">
        <f>VLOOKUP(G551,[2]Store_Dim!$A$2:$E$21,3,FALSE)</f>
        <v>South</v>
      </c>
    </row>
    <row r="552" spans="1:18" x14ac:dyDescent="0.3">
      <c r="A552" s="7" t="s">
        <v>2376</v>
      </c>
      <c r="B552" s="48">
        <v>45851</v>
      </c>
      <c r="C552" s="8" t="s">
        <v>1095</v>
      </c>
      <c r="D552" s="8" t="s">
        <v>1590</v>
      </c>
      <c r="E552" s="7" t="str">
        <f>VLOOKUP(D552,[2]Product_Dim!$A$2:$G$101,2,FALSE)</f>
        <v>Multi-Purpose Storage Box</v>
      </c>
      <c r="F552" s="9">
        <f>VLOOKUP(D552,[2]Product_Dim!$A$2:$G$101,6,FALSE)</f>
        <v>123.46</v>
      </c>
      <c r="G552" s="8" t="s">
        <v>1804</v>
      </c>
      <c r="H552" s="10">
        <v>4</v>
      </c>
      <c r="I552" s="11">
        <v>714.89</v>
      </c>
      <c r="J552" s="8">
        <v>0.15</v>
      </c>
      <c r="K552" s="8" t="s">
        <v>1824</v>
      </c>
      <c r="L552" s="11">
        <v>2430.6260000000002</v>
      </c>
      <c r="M552" s="8" t="str">
        <f>VLOOKUP(C552,'[2]Customer Detail'!$A$2:$H$501,4,FALSE)</f>
        <v>Male</v>
      </c>
      <c r="N552" s="8">
        <f>VLOOKUP(C552,'[2]Customer Detail'!$A$2:$H$501,3,FALSE)</f>
        <v>31</v>
      </c>
      <c r="O552" s="8" t="str">
        <f>VLOOKUP(C552,'[2]Customer Detail'!$A$2:$H$501,5,FALSE)</f>
        <v>New Angiefurt</v>
      </c>
      <c r="P552" s="8" t="str">
        <f>VLOOKUP(C552,'[2]Customer Detail'!$A$1:$H$501,8,FALSE)</f>
        <v>Bronze</v>
      </c>
      <c r="Q552" s="8" t="str">
        <f>VLOOKUP(G552,[2]Store_Dim!$A$1:$E$21,4,FALSE)</f>
        <v>New Jimmymouth</v>
      </c>
      <c r="R552" s="8" t="str">
        <f>VLOOKUP(G552,[2]Store_Dim!$A$2:$E$21,3,FALSE)</f>
        <v>West</v>
      </c>
    </row>
    <row r="553" spans="1:18" x14ac:dyDescent="0.3">
      <c r="A553" s="7" t="s">
        <v>2377</v>
      </c>
      <c r="B553" s="48">
        <v>45222</v>
      </c>
      <c r="C553" s="8" t="s">
        <v>616</v>
      </c>
      <c r="D553" s="8" t="s">
        <v>1634</v>
      </c>
      <c r="E553" s="7" t="str">
        <f>VLOOKUP(D553,[2]Product_Dim!$A$2:$G$101,2,FALSE)</f>
        <v>USB External Hard Drive</v>
      </c>
      <c r="F553" s="9">
        <f>VLOOKUP(D553,[2]Product_Dim!$A$2:$G$101,6,FALSE)</f>
        <v>253.33</v>
      </c>
      <c r="G553" s="8" t="s">
        <v>1761</v>
      </c>
      <c r="H553" s="10">
        <v>3</v>
      </c>
      <c r="I553" s="11">
        <v>137.77000000000001</v>
      </c>
      <c r="J553" s="8">
        <v>0.26</v>
      </c>
      <c r="K553" s="8" t="s">
        <v>1826</v>
      </c>
      <c r="L553" s="11">
        <v>305.84940000000006</v>
      </c>
      <c r="M553" s="8" t="str">
        <f>VLOOKUP(C553,'[2]Customer Detail'!$A$2:$H$501,4,FALSE)</f>
        <v>Female</v>
      </c>
      <c r="N553" s="8">
        <f>VLOOKUP(C553,'[2]Customer Detail'!$A$2:$H$501,3,FALSE)</f>
        <v>60</v>
      </c>
      <c r="O553" s="8" t="str">
        <f>VLOOKUP(C553,'[2]Customer Detail'!$A$2:$H$501,5,FALSE)</f>
        <v>Lake Blaketon</v>
      </c>
      <c r="P553" s="8" t="str">
        <f>VLOOKUP(C553,'[2]Customer Detail'!$A$1:$H$501,8,FALSE)</f>
        <v>Platinum</v>
      </c>
      <c r="Q553" s="8" t="str">
        <f>VLOOKUP(G553,[2]Store_Dim!$A$1:$E$21,4,FALSE)</f>
        <v>North Nancyview</v>
      </c>
      <c r="R553" s="8" t="str">
        <f>VLOOKUP(G553,[2]Store_Dim!$A$2:$E$21,3,FALSE)</f>
        <v>South</v>
      </c>
    </row>
    <row r="554" spans="1:18" x14ac:dyDescent="0.3">
      <c r="A554" s="7" t="s">
        <v>2378</v>
      </c>
      <c r="B554" s="48">
        <v>45940</v>
      </c>
      <c r="C554" s="8" t="s">
        <v>114</v>
      </c>
      <c r="D554" s="8" t="s">
        <v>1732</v>
      </c>
      <c r="E554" s="7" t="str">
        <f>VLOOKUP(D554,[2]Product_Dim!$A$2:$G$101,2,FALSE)</f>
        <v>Microwave Oven</v>
      </c>
      <c r="F554" s="9">
        <f>VLOOKUP(D554,[2]Product_Dim!$A$2:$G$101,6,FALSE)</f>
        <v>447.43</v>
      </c>
      <c r="G554" s="8" t="s">
        <v>1792</v>
      </c>
      <c r="H554" s="10">
        <v>3</v>
      </c>
      <c r="I554" s="11">
        <v>862.18</v>
      </c>
      <c r="J554" s="8">
        <v>0.22</v>
      </c>
      <c r="K554" s="8" t="s">
        <v>1826</v>
      </c>
      <c r="L554" s="11">
        <v>2017.5011999999999</v>
      </c>
      <c r="M554" s="8" t="str">
        <f>VLOOKUP(C554,'[2]Customer Detail'!$A$2:$H$501,4,FALSE)</f>
        <v>Male</v>
      </c>
      <c r="N554" s="8">
        <f>VLOOKUP(C554,'[2]Customer Detail'!$A$2:$H$501,3,FALSE)</f>
        <v>31</v>
      </c>
      <c r="O554" s="8" t="str">
        <f>VLOOKUP(C554,'[2]Customer Detail'!$A$2:$H$501,5,FALSE)</f>
        <v>Mollyshire</v>
      </c>
      <c r="P554" s="8" t="str">
        <f>VLOOKUP(C554,'[2]Customer Detail'!$A$1:$H$501,8,FALSE)</f>
        <v>Platinum</v>
      </c>
      <c r="Q554" s="8" t="str">
        <f>VLOOKUP(G554,[2]Store_Dim!$A$1:$E$21,4,FALSE)</f>
        <v>Lake Michael</v>
      </c>
      <c r="R554" s="8" t="str">
        <f>VLOOKUP(G554,[2]Store_Dim!$A$2:$E$21,3,FALSE)</f>
        <v>South</v>
      </c>
    </row>
    <row r="555" spans="1:18" x14ac:dyDescent="0.3">
      <c r="A555" s="7" t="s">
        <v>2379</v>
      </c>
      <c r="B555" s="48">
        <v>45822</v>
      </c>
      <c r="C555" s="8" t="s">
        <v>214</v>
      </c>
      <c r="D555" s="8" t="s">
        <v>1624</v>
      </c>
      <c r="E555" s="7" t="str">
        <f>VLOOKUP(D555,[2]Product_Dim!$A$2:$G$101,2,FALSE)</f>
        <v>Sports Water Hydration Pack</v>
      </c>
      <c r="F555" s="9">
        <f>VLOOKUP(D555,[2]Product_Dim!$A$2:$G$101,6,FALSE)</f>
        <v>135.61000000000001</v>
      </c>
      <c r="G555" s="8" t="s">
        <v>1799</v>
      </c>
      <c r="H555" s="10">
        <v>2</v>
      </c>
      <c r="I555" s="11">
        <v>833.64</v>
      </c>
      <c r="J555" s="8">
        <v>0.24</v>
      </c>
      <c r="K555" s="8" t="s">
        <v>1826</v>
      </c>
      <c r="L555" s="11">
        <v>1267.1327999999999</v>
      </c>
      <c r="M555" s="8" t="str">
        <f>VLOOKUP(C555,'[2]Customer Detail'!$A$2:$H$501,4,FALSE)</f>
        <v>Female</v>
      </c>
      <c r="N555" s="8">
        <f>VLOOKUP(C555,'[2]Customer Detail'!$A$2:$H$501,3,FALSE)</f>
        <v>43</v>
      </c>
      <c r="O555" s="8" t="str">
        <f>VLOOKUP(C555,'[2]Customer Detail'!$A$2:$H$501,5,FALSE)</f>
        <v>Morrisbury</v>
      </c>
      <c r="P555" s="8" t="str">
        <f>VLOOKUP(C555,'[2]Customer Detail'!$A$1:$H$501,8,FALSE)</f>
        <v>Platinum</v>
      </c>
      <c r="Q555" s="8" t="str">
        <f>VLOOKUP(G555,[2]Store_Dim!$A$1:$E$21,4,FALSE)</f>
        <v>Christopherland</v>
      </c>
      <c r="R555" s="8" t="str">
        <f>VLOOKUP(G555,[2]Store_Dim!$A$2:$E$21,3,FALSE)</f>
        <v>South</v>
      </c>
    </row>
    <row r="556" spans="1:18" x14ac:dyDescent="0.3">
      <c r="A556" s="7" t="s">
        <v>2380</v>
      </c>
      <c r="B556" s="48">
        <v>45752</v>
      </c>
      <c r="C556" s="8" t="s">
        <v>860</v>
      </c>
      <c r="D556" s="8" t="s">
        <v>1586</v>
      </c>
      <c r="E556" s="7" t="str">
        <f>VLOOKUP(D556,[2]Product_Dim!$A$2:$G$101,2,FALSE)</f>
        <v>Knee Support Brace</v>
      </c>
      <c r="F556" s="9">
        <f>VLOOKUP(D556,[2]Product_Dim!$A$2:$G$101,6,FALSE)</f>
        <v>21.34</v>
      </c>
      <c r="G556" s="8" t="s">
        <v>1801</v>
      </c>
      <c r="H556" s="10">
        <v>3</v>
      </c>
      <c r="I556" s="11">
        <v>543.22</v>
      </c>
      <c r="J556" s="8">
        <v>0.05</v>
      </c>
      <c r="K556" s="8" t="s">
        <v>1829</v>
      </c>
      <c r="L556" s="11">
        <v>1548.1770000000001</v>
      </c>
      <c r="M556" s="8" t="str">
        <f>VLOOKUP(C556,'[2]Customer Detail'!$A$2:$H$501,4,FALSE)</f>
        <v>Female</v>
      </c>
      <c r="N556" s="8">
        <f>VLOOKUP(C556,'[2]Customer Detail'!$A$2:$H$501,3,FALSE)</f>
        <v>31</v>
      </c>
      <c r="O556" s="8" t="str">
        <f>VLOOKUP(C556,'[2]Customer Detail'!$A$2:$H$501,5,FALSE)</f>
        <v>Ramosmouth</v>
      </c>
      <c r="P556" s="8" t="str">
        <f>VLOOKUP(C556,'[2]Customer Detail'!$A$1:$H$501,8,FALSE)</f>
        <v>Gold</v>
      </c>
      <c r="Q556" s="8" t="str">
        <f>VLOOKUP(G556,[2]Store_Dim!$A$1:$E$21,4,FALSE)</f>
        <v>East Jenniferstad</v>
      </c>
      <c r="R556" s="8" t="str">
        <f>VLOOKUP(G556,[2]Store_Dim!$A$2:$E$21,3,FALSE)</f>
        <v>North</v>
      </c>
    </row>
    <row r="557" spans="1:18" x14ac:dyDescent="0.3">
      <c r="A557" s="7" t="s">
        <v>2381</v>
      </c>
      <c r="B557" s="48">
        <v>45677</v>
      </c>
      <c r="C557" s="8" t="s">
        <v>884</v>
      </c>
      <c r="D557" s="8" t="s">
        <v>1724</v>
      </c>
      <c r="E557" s="7" t="str">
        <f>VLOOKUP(D557,[2]Product_Dim!$A$2:$G$101,2,FALSE)</f>
        <v>Sports Wrist Sweatbands</v>
      </c>
      <c r="F557" s="9">
        <f>VLOOKUP(D557,[2]Product_Dim!$A$2:$G$101,6,FALSE)</f>
        <v>131.24</v>
      </c>
      <c r="G557" s="8" t="s">
        <v>1761</v>
      </c>
      <c r="H557" s="10">
        <v>3</v>
      </c>
      <c r="I557" s="11">
        <v>691.02</v>
      </c>
      <c r="J557" s="8">
        <v>0.12</v>
      </c>
      <c r="K557" s="8" t="s">
        <v>1829</v>
      </c>
      <c r="L557" s="11">
        <v>1824.2927999999999</v>
      </c>
      <c r="M557" s="8" t="str">
        <f>VLOOKUP(C557,'[2]Customer Detail'!$A$2:$H$501,4,FALSE)</f>
        <v>Female</v>
      </c>
      <c r="N557" s="8">
        <f>VLOOKUP(C557,'[2]Customer Detail'!$A$2:$H$501,3,FALSE)</f>
        <v>42</v>
      </c>
      <c r="O557" s="8" t="str">
        <f>VLOOKUP(C557,'[2]Customer Detail'!$A$2:$H$501,5,FALSE)</f>
        <v>Port Mariastad</v>
      </c>
      <c r="P557" s="8" t="str">
        <f>VLOOKUP(C557,'[2]Customer Detail'!$A$1:$H$501,8,FALSE)</f>
        <v>Platinum</v>
      </c>
      <c r="Q557" s="8" t="str">
        <f>VLOOKUP(G557,[2]Store_Dim!$A$1:$E$21,4,FALSE)</f>
        <v>North Nancyview</v>
      </c>
      <c r="R557" s="8" t="str">
        <f>VLOOKUP(G557,[2]Store_Dim!$A$2:$E$21,3,FALSE)</f>
        <v>South</v>
      </c>
    </row>
    <row r="558" spans="1:18" x14ac:dyDescent="0.3">
      <c r="A558" s="7" t="s">
        <v>2382</v>
      </c>
      <c r="B558" s="48">
        <v>45253</v>
      </c>
      <c r="C558" s="8" t="s">
        <v>314</v>
      </c>
      <c r="D558" s="8" t="s">
        <v>1720</v>
      </c>
      <c r="E558" s="7" t="str">
        <f>VLOOKUP(D558,[2]Product_Dim!$A$2:$G$101,2,FALSE)</f>
        <v>Kitchen Cutting Board</v>
      </c>
      <c r="F558" s="9">
        <f>VLOOKUP(D558,[2]Product_Dim!$A$2:$G$101,6,FALSE)</f>
        <v>176.07</v>
      </c>
      <c r="G558" s="8" t="s">
        <v>1807</v>
      </c>
      <c r="H558" s="10">
        <v>4</v>
      </c>
      <c r="I558" s="11">
        <v>338.73</v>
      </c>
      <c r="J558" s="8">
        <v>0.18</v>
      </c>
      <c r="K558" s="8" t="s">
        <v>1824</v>
      </c>
      <c r="L558" s="11">
        <v>1111.0344</v>
      </c>
      <c r="M558" s="8" t="str">
        <f>VLOOKUP(C558,'[2]Customer Detail'!$A$2:$H$501,4,FALSE)</f>
        <v>Female</v>
      </c>
      <c r="N558" s="8">
        <f>VLOOKUP(C558,'[2]Customer Detail'!$A$2:$H$501,3,FALSE)</f>
        <v>58</v>
      </c>
      <c r="O558" s="8" t="str">
        <f>VLOOKUP(C558,'[2]Customer Detail'!$A$2:$H$501,5,FALSE)</f>
        <v>East Jenna</v>
      </c>
      <c r="P558" s="8" t="str">
        <f>VLOOKUP(C558,'[2]Customer Detail'!$A$1:$H$501,8,FALSE)</f>
        <v>Bronze</v>
      </c>
      <c r="Q558" s="8" t="str">
        <f>VLOOKUP(G558,[2]Store_Dim!$A$1:$E$21,4,FALSE)</f>
        <v>Bensonhaven</v>
      </c>
      <c r="R558" s="8" t="str">
        <f>VLOOKUP(G558,[2]Store_Dim!$A$2:$E$21,3,FALSE)</f>
        <v>North</v>
      </c>
    </row>
    <row r="559" spans="1:18" x14ac:dyDescent="0.3">
      <c r="A559" s="7" t="s">
        <v>2383</v>
      </c>
      <c r="B559" s="48">
        <v>45389</v>
      </c>
      <c r="C559" s="8" t="s">
        <v>230</v>
      </c>
      <c r="D559" s="8" t="s">
        <v>1716</v>
      </c>
      <c r="E559" s="7" t="str">
        <f>VLOOKUP(D559,[2]Product_Dim!$A$2:$G$101,2,FALSE)</f>
        <v>Wooden Bookshelf</v>
      </c>
      <c r="F559" s="9">
        <f>VLOOKUP(D559,[2]Product_Dim!$A$2:$G$101,6,FALSE)</f>
        <v>388.46</v>
      </c>
      <c r="G559" s="8" t="s">
        <v>1804</v>
      </c>
      <c r="H559" s="10">
        <v>3</v>
      </c>
      <c r="I559" s="11">
        <v>366.08</v>
      </c>
      <c r="J559" s="8">
        <v>0.05</v>
      </c>
      <c r="K559" s="8" t="s">
        <v>1824</v>
      </c>
      <c r="L559" s="11">
        <v>1043.328</v>
      </c>
      <c r="M559" s="8" t="str">
        <f>VLOOKUP(C559,'[2]Customer Detail'!$A$2:$H$501,4,FALSE)</f>
        <v>Male</v>
      </c>
      <c r="N559" s="8">
        <f>VLOOKUP(C559,'[2]Customer Detail'!$A$2:$H$501,3,FALSE)</f>
        <v>50</v>
      </c>
      <c r="O559" s="8" t="str">
        <f>VLOOKUP(C559,'[2]Customer Detail'!$A$2:$H$501,5,FALSE)</f>
        <v>Stevensonton</v>
      </c>
      <c r="P559" s="8" t="str">
        <f>VLOOKUP(C559,'[2]Customer Detail'!$A$1:$H$501,8,FALSE)</f>
        <v>Bronze</v>
      </c>
      <c r="Q559" s="8" t="str">
        <f>VLOOKUP(G559,[2]Store_Dim!$A$1:$E$21,4,FALSE)</f>
        <v>New Jimmymouth</v>
      </c>
      <c r="R559" s="8" t="str">
        <f>VLOOKUP(G559,[2]Store_Dim!$A$2:$E$21,3,FALSE)</f>
        <v>West</v>
      </c>
    </row>
    <row r="560" spans="1:18" x14ac:dyDescent="0.3">
      <c r="A560" s="7" t="s">
        <v>2384</v>
      </c>
      <c r="B560" s="48">
        <v>45840</v>
      </c>
      <c r="C560" s="8" t="s">
        <v>372</v>
      </c>
      <c r="D560" s="8" t="s">
        <v>1574</v>
      </c>
      <c r="E560" s="7" t="str">
        <f>VLOOKUP(D560,[2]Product_Dim!$A$2:$G$101,2,FALSE)</f>
        <v>USB-C Fast Charger</v>
      </c>
      <c r="F560" s="9">
        <f>VLOOKUP(D560,[2]Product_Dim!$A$2:$G$101,6,FALSE)</f>
        <v>242.23</v>
      </c>
      <c r="G560" s="8" t="s">
        <v>1797</v>
      </c>
      <c r="H560" s="10">
        <v>4</v>
      </c>
      <c r="I560" s="11">
        <v>539.48</v>
      </c>
      <c r="J560" s="8">
        <v>0.28000000000000003</v>
      </c>
      <c r="K560" s="8" t="s">
        <v>1829</v>
      </c>
      <c r="L560" s="11">
        <v>1553.7024000000001</v>
      </c>
      <c r="M560" s="8" t="str">
        <f>VLOOKUP(C560,'[2]Customer Detail'!$A$2:$H$501,4,FALSE)</f>
        <v>Female</v>
      </c>
      <c r="N560" s="8">
        <f>VLOOKUP(C560,'[2]Customer Detail'!$A$2:$H$501,3,FALSE)</f>
        <v>50</v>
      </c>
      <c r="O560" s="8" t="str">
        <f>VLOOKUP(C560,'[2]Customer Detail'!$A$2:$H$501,5,FALSE)</f>
        <v>Port Victoria</v>
      </c>
      <c r="P560" s="8" t="str">
        <f>VLOOKUP(C560,'[2]Customer Detail'!$A$1:$H$501,8,FALSE)</f>
        <v>Gold</v>
      </c>
      <c r="Q560" s="8" t="str">
        <f>VLOOKUP(G560,[2]Store_Dim!$A$1:$E$21,4,FALSE)</f>
        <v>Johnsonville</v>
      </c>
      <c r="R560" s="8" t="str">
        <f>VLOOKUP(G560,[2]Store_Dim!$A$2:$E$21,3,FALSE)</f>
        <v>East</v>
      </c>
    </row>
    <row r="561" spans="1:18" x14ac:dyDescent="0.3">
      <c r="A561" s="7" t="s">
        <v>2385</v>
      </c>
      <c r="B561" s="48">
        <v>45256</v>
      </c>
      <c r="C561" s="8" t="s">
        <v>1214</v>
      </c>
      <c r="D561" s="8" t="s">
        <v>1730</v>
      </c>
      <c r="E561" s="7" t="str">
        <f>VLOOKUP(D561,[2]Product_Dim!$A$2:$G$101,2,FALSE)</f>
        <v>Women's High Heels</v>
      </c>
      <c r="F561" s="9">
        <f>VLOOKUP(D561,[2]Product_Dim!$A$2:$G$101,6,FALSE)</f>
        <v>438.25</v>
      </c>
      <c r="G561" s="8" t="s">
        <v>1804</v>
      </c>
      <c r="H561" s="10">
        <v>1</v>
      </c>
      <c r="I561" s="11">
        <v>499.59</v>
      </c>
      <c r="J561" s="8">
        <v>0.03</v>
      </c>
      <c r="K561" s="8" t="s">
        <v>1829</v>
      </c>
      <c r="L561" s="11">
        <v>484.60229999999996</v>
      </c>
      <c r="M561" s="8" t="str">
        <f>VLOOKUP(C561,'[2]Customer Detail'!$A$2:$H$501,4,FALSE)</f>
        <v>Male</v>
      </c>
      <c r="N561" s="8">
        <f>VLOOKUP(C561,'[2]Customer Detail'!$A$2:$H$501,3,FALSE)</f>
        <v>50</v>
      </c>
      <c r="O561" s="8" t="str">
        <f>VLOOKUP(C561,'[2]Customer Detail'!$A$2:$H$501,5,FALSE)</f>
        <v>Joseland</v>
      </c>
      <c r="P561" s="8" t="str">
        <f>VLOOKUP(C561,'[2]Customer Detail'!$A$1:$H$501,8,FALSE)</f>
        <v>Platinum</v>
      </c>
      <c r="Q561" s="8" t="str">
        <f>VLOOKUP(G561,[2]Store_Dim!$A$1:$E$21,4,FALSE)</f>
        <v>New Jimmymouth</v>
      </c>
      <c r="R561" s="8" t="str">
        <f>VLOOKUP(G561,[2]Store_Dim!$A$2:$E$21,3,FALSE)</f>
        <v>West</v>
      </c>
    </row>
    <row r="562" spans="1:18" x14ac:dyDescent="0.3">
      <c r="A562" s="7" t="s">
        <v>2386</v>
      </c>
      <c r="B562" s="48">
        <v>45326</v>
      </c>
      <c r="C562" s="8" t="s">
        <v>619</v>
      </c>
      <c r="D562" s="8" t="s">
        <v>1608</v>
      </c>
      <c r="E562" s="7" t="str">
        <f>VLOOKUP(D562,[2]Product_Dim!$A$2:$G$101,2,FALSE)</f>
        <v>Stainless Steel Cutlery Set</v>
      </c>
      <c r="F562" s="9">
        <f>VLOOKUP(D562,[2]Product_Dim!$A$2:$G$101,6,FALSE)</f>
        <v>19.52</v>
      </c>
      <c r="G562" s="8" t="s">
        <v>1782</v>
      </c>
      <c r="H562" s="10">
        <v>3</v>
      </c>
      <c r="I562" s="11">
        <v>330.04</v>
      </c>
      <c r="J562" s="8">
        <v>0.2</v>
      </c>
      <c r="K562" s="8" t="s">
        <v>1824</v>
      </c>
      <c r="L562" s="11">
        <v>792.09600000000012</v>
      </c>
      <c r="M562" s="8" t="str">
        <f>VLOOKUP(C562,'[2]Customer Detail'!$A$2:$H$501,4,FALSE)</f>
        <v>Male</v>
      </c>
      <c r="N562" s="8">
        <f>VLOOKUP(C562,'[2]Customer Detail'!$A$2:$H$501,3,FALSE)</f>
        <v>42</v>
      </c>
      <c r="O562" s="8" t="str">
        <f>VLOOKUP(C562,'[2]Customer Detail'!$A$2:$H$501,5,FALSE)</f>
        <v>Kingfort</v>
      </c>
      <c r="P562" s="8" t="str">
        <f>VLOOKUP(C562,'[2]Customer Detail'!$A$1:$H$501,8,FALSE)</f>
        <v>Silver</v>
      </c>
      <c r="Q562" s="8" t="str">
        <f>VLOOKUP(G562,[2]Store_Dim!$A$1:$E$21,4,FALSE)</f>
        <v>Thompsonborough</v>
      </c>
      <c r="R562" s="8" t="str">
        <f>VLOOKUP(G562,[2]Store_Dim!$A$2:$E$21,3,FALSE)</f>
        <v>West</v>
      </c>
    </row>
    <row r="563" spans="1:18" x14ac:dyDescent="0.3">
      <c r="A563" s="7" t="s">
        <v>2387</v>
      </c>
      <c r="B563" s="48">
        <v>45459</v>
      </c>
      <c r="C563" s="8" t="s">
        <v>601</v>
      </c>
      <c r="D563" s="8" t="s">
        <v>1570</v>
      </c>
      <c r="E563" s="7" t="str">
        <f>VLOOKUP(D563,[2]Product_Dim!$A$2:$G$101,2,FALSE)</f>
        <v>HD Smart TV Stick</v>
      </c>
      <c r="F563" s="9">
        <f>VLOOKUP(D563,[2]Product_Dim!$A$2:$G$101,6,FALSE)</f>
        <v>449.4</v>
      </c>
      <c r="G563" s="8" t="s">
        <v>1807</v>
      </c>
      <c r="H563" s="10">
        <v>2</v>
      </c>
      <c r="I563" s="11">
        <v>813.01</v>
      </c>
      <c r="J563" s="8">
        <v>0.06</v>
      </c>
      <c r="K563" s="8" t="s">
        <v>1826</v>
      </c>
      <c r="L563" s="11">
        <v>1528.4587999999999</v>
      </c>
      <c r="M563" s="8" t="str">
        <f>VLOOKUP(C563,'[2]Customer Detail'!$A$2:$H$501,4,FALSE)</f>
        <v>Female</v>
      </c>
      <c r="N563" s="8">
        <f>VLOOKUP(C563,'[2]Customer Detail'!$A$2:$H$501,3,FALSE)</f>
        <v>23</v>
      </c>
      <c r="O563" s="8" t="str">
        <f>VLOOKUP(C563,'[2]Customer Detail'!$A$2:$H$501,5,FALSE)</f>
        <v>Hutchinsonville</v>
      </c>
      <c r="P563" s="8" t="str">
        <f>VLOOKUP(C563,'[2]Customer Detail'!$A$1:$H$501,8,FALSE)</f>
        <v>Silver</v>
      </c>
      <c r="Q563" s="8" t="str">
        <f>VLOOKUP(G563,[2]Store_Dim!$A$1:$E$21,4,FALSE)</f>
        <v>Bensonhaven</v>
      </c>
      <c r="R563" s="8" t="str">
        <f>VLOOKUP(G563,[2]Store_Dim!$A$2:$E$21,3,FALSE)</f>
        <v>North</v>
      </c>
    </row>
    <row r="564" spans="1:18" x14ac:dyDescent="0.3">
      <c r="A564" s="7" t="s">
        <v>2388</v>
      </c>
      <c r="B564" s="48">
        <v>45715</v>
      </c>
      <c r="C564" s="8" t="s">
        <v>110</v>
      </c>
      <c r="D564" s="8" t="s">
        <v>1546</v>
      </c>
      <c r="E564" s="7" t="str">
        <f>VLOOKUP(D564,[2]Product_Dim!$A$2:$G$101,2,FALSE)</f>
        <v>Men's Graphic T-Shirt</v>
      </c>
      <c r="F564" s="9">
        <f>VLOOKUP(D564,[2]Product_Dim!$A$2:$G$101,6,FALSE)</f>
        <v>342.56</v>
      </c>
      <c r="G564" s="8" t="s">
        <v>1761</v>
      </c>
      <c r="H564" s="10">
        <v>4</v>
      </c>
      <c r="I564" s="11">
        <v>204.8</v>
      </c>
      <c r="J564" s="8">
        <v>0.03</v>
      </c>
      <c r="K564" s="8" t="s">
        <v>1826</v>
      </c>
      <c r="L564" s="11">
        <v>794.62400000000002</v>
      </c>
      <c r="M564" s="8" t="str">
        <f>VLOOKUP(C564,'[2]Customer Detail'!$A$2:$H$501,4,FALSE)</f>
        <v>Female</v>
      </c>
      <c r="N564" s="8">
        <f>VLOOKUP(C564,'[2]Customer Detail'!$A$2:$H$501,3,FALSE)</f>
        <v>18</v>
      </c>
      <c r="O564" s="8" t="str">
        <f>VLOOKUP(C564,'[2]Customer Detail'!$A$2:$H$501,5,FALSE)</f>
        <v>East Michellemouth</v>
      </c>
      <c r="P564" s="8" t="str">
        <f>VLOOKUP(C564,'[2]Customer Detail'!$A$1:$H$501,8,FALSE)</f>
        <v>Gold</v>
      </c>
      <c r="Q564" s="8" t="str">
        <f>VLOOKUP(G564,[2]Store_Dim!$A$1:$E$21,4,FALSE)</f>
        <v>North Nancyview</v>
      </c>
      <c r="R564" s="8" t="str">
        <f>VLOOKUP(G564,[2]Store_Dim!$A$2:$E$21,3,FALSE)</f>
        <v>South</v>
      </c>
    </row>
    <row r="565" spans="1:18" x14ac:dyDescent="0.3">
      <c r="A565" s="7" t="s">
        <v>2389</v>
      </c>
      <c r="B565" s="48">
        <v>45223</v>
      </c>
      <c r="C565" s="8" t="s">
        <v>55</v>
      </c>
      <c r="D565" s="8" t="s">
        <v>1551</v>
      </c>
      <c r="E565" s="7" t="str">
        <f>VLOOKUP(D565,[2]Product_Dim!$A$2:$G$101,2,FALSE)</f>
        <v>Men's Running Jacket</v>
      </c>
      <c r="F565" s="9">
        <f>VLOOKUP(D565,[2]Product_Dim!$A$2:$G$101,6,FALSE)</f>
        <v>364.67</v>
      </c>
      <c r="G565" s="8" t="s">
        <v>1766</v>
      </c>
      <c r="H565" s="10">
        <v>3</v>
      </c>
      <c r="I565" s="11">
        <v>728.32</v>
      </c>
      <c r="J565" s="8">
        <v>0.01</v>
      </c>
      <c r="K565" s="8" t="s">
        <v>1824</v>
      </c>
      <c r="L565" s="11">
        <v>2163.1104</v>
      </c>
      <c r="M565" s="8" t="str">
        <f>VLOOKUP(C565,'[2]Customer Detail'!$A$2:$H$501,4,FALSE)</f>
        <v>Female</v>
      </c>
      <c r="N565" s="8">
        <f>VLOOKUP(C565,'[2]Customer Detail'!$A$2:$H$501,3,FALSE)</f>
        <v>28</v>
      </c>
      <c r="O565" s="8" t="str">
        <f>VLOOKUP(C565,'[2]Customer Detail'!$A$2:$H$501,5,FALSE)</f>
        <v>East Krista</v>
      </c>
      <c r="P565" s="8" t="str">
        <f>VLOOKUP(C565,'[2]Customer Detail'!$A$1:$H$501,8,FALSE)</f>
        <v>Gold</v>
      </c>
      <c r="Q565" s="8" t="str">
        <f>VLOOKUP(G565,[2]Store_Dim!$A$1:$E$21,4,FALSE)</f>
        <v>Hoodberg</v>
      </c>
      <c r="R565" s="8" t="str">
        <f>VLOOKUP(G565,[2]Store_Dim!$A$2:$E$21,3,FALSE)</f>
        <v>North</v>
      </c>
    </row>
    <row r="566" spans="1:18" x14ac:dyDescent="0.3">
      <c r="A566" s="7" t="s">
        <v>2390</v>
      </c>
      <c r="B566" s="48">
        <v>45507</v>
      </c>
      <c r="C566" s="8" t="s">
        <v>1397</v>
      </c>
      <c r="D566" s="8" t="s">
        <v>1666</v>
      </c>
      <c r="E566" s="7" t="str">
        <f>VLOOKUP(D566,[2]Product_Dim!$A$2:$G$101,2,FALSE)</f>
        <v>Men's Hair Styling Gel</v>
      </c>
      <c r="F566" s="9">
        <f>VLOOKUP(D566,[2]Product_Dim!$A$2:$G$101,6,FALSE)</f>
        <v>17.309999999999999</v>
      </c>
      <c r="G566" s="8" t="s">
        <v>1779</v>
      </c>
      <c r="H566" s="10">
        <v>3</v>
      </c>
      <c r="I566" s="11">
        <v>836.4</v>
      </c>
      <c r="J566" s="8" t="s">
        <v>3983</v>
      </c>
      <c r="K566" s="8" t="s">
        <v>1824</v>
      </c>
      <c r="L566" s="11">
        <v>2509.1999999999998</v>
      </c>
      <c r="M566" s="8" t="str">
        <f>VLOOKUP(C566,'[2]Customer Detail'!$A$2:$H$501,4,FALSE)</f>
        <v>Female</v>
      </c>
      <c r="N566" s="8">
        <f>VLOOKUP(C566,'[2]Customer Detail'!$A$2:$H$501,3,FALSE)</f>
        <v>60</v>
      </c>
      <c r="O566" s="8" t="str">
        <f>VLOOKUP(C566,'[2]Customer Detail'!$A$2:$H$501,5,FALSE)</f>
        <v>New Laura</v>
      </c>
      <c r="P566" s="8" t="str">
        <f>VLOOKUP(C566,'[2]Customer Detail'!$A$1:$H$501,8,FALSE)</f>
        <v>Bronze</v>
      </c>
      <c r="Q566" s="8" t="str">
        <f>VLOOKUP(G566,[2]Store_Dim!$A$1:$E$21,4,FALSE)</f>
        <v>Williamsfurt</v>
      </c>
      <c r="R566" s="8" t="str">
        <f>VLOOKUP(G566,[2]Store_Dim!$A$2:$E$21,3,FALSE)</f>
        <v>South</v>
      </c>
    </row>
    <row r="567" spans="1:18" x14ac:dyDescent="0.3">
      <c r="A567" s="7" t="s">
        <v>2391</v>
      </c>
      <c r="B567" s="48">
        <v>45843</v>
      </c>
      <c r="C567" s="8" t="s">
        <v>502</v>
      </c>
      <c r="D567" s="8" t="s">
        <v>1728</v>
      </c>
      <c r="E567" s="7" t="str">
        <f>VLOOKUP(D567,[2]Product_Dim!$A$2:$G$101,2,FALSE)</f>
        <v>Gaming Mouse Pad XL</v>
      </c>
      <c r="F567" s="9">
        <f>VLOOKUP(D567,[2]Product_Dim!$A$2:$G$101,6,FALSE)</f>
        <v>340.14</v>
      </c>
      <c r="G567" s="8" t="s">
        <v>1794</v>
      </c>
      <c r="H567" s="10">
        <v>1</v>
      </c>
      <c r="I567" s="11">
        <v>780.16</v>
      </c>
      <c r="J567" s="8">
        <v>0.02</v>
      </c>
      <c r="K567" s="8" t="s">
        <v>1829</v>
      </c>
      <c r="L567" s="11">
        <v>764.55679999999995</v>
      </c>
      <c r="M567" s="8" t="str">
        <f>VLOOKUP(C567,'[2]Customer Detail'!$A$2:$H$501,4,FALSE)</f>
        <v>Male</v>
      </c>
      <c r="N567" s="8">
        <f>VLOOKUP(C567,'[2]Customer Detail'!$A$2:$H$501,3,FALSE)</f>
        <v>33</v>
      </c>
      <c r="O567" s="8" t="str">
        <f>VLOOKUP(C567,'[2]Customer Detail'!$A$2:$H$501,5,FALSE)</f>
        <v>West Markhaven</v>
      </c>
      <c r="P567" s="8" t="str">
        <f>VLOOKUP(C567,'[2]Customer Detail'!$A$1:$H$501,8,FALSE)</f>
        <v>Platinum</v>
      </c>
      <c r="Q567" s="8" t="str">
        <f>VLOOKUP(G567,[2]Store_Dim!$A$1:$E$21,4,FALSE)</f>
        <v>Sabrinatown</v>
      </c>
      <c r="R567" s="8" t="str">
        <f>VLOOKUP(G567,[2]Store_Dim!$A$2:$E$21,3,FALSE)</f>
        <v>North</v>
      </c>
    </row>
    <row r="568" spans="1:18" x14ac:dyDescent="0.3">
      <c r="A568" s="7" t="s">
        <v>2392</v>
      </c>
      <c r="B568" s="48">
        <v>45804</v>
      </c>
      <c r="C568" s="8" t="s">
        <v>1449</v>
      </c>
      <c r="D568" s="8" t="s">
        <v>1640</v>
      </c>
      <c r="E568" s="7" t="str">
        <f>VLOOKUP(D568,[2]Product_Dim!$A$2:$G$101,2,FALSE)</f>
        <v>Men's Winter Jacket</v>
      </c>
      <c r="F568" s="9">
        <f>VLOOKUP(D568,[2]Product_Dim!$A$2:$G$101,6,FALSE)</f>
        <v>167.34</v>
      </c>
      <c r="G568" s="8" t="s">
        <v>1797</v>
      </c>
      <c r="H568" s="10">
        <v>4</v>
      </c>
      <c r="I568" s="11">
        <v>354.12</v>
      </c>
      <c r="J568" s="8">
        <v>0.06</v>
      </c>
      <c r="K568" s="8" t="s">
        <v>1826</v>
      </c>
      <c r="L568" s="11">
        <v>1331.4911999999999</v>
      </c>
      <c r="M568" s="8" t="str">
        <f>VLOOKUP(C568,'[2]Customer Detail'!$A$2:$H$501,4,FALSE)</f>
        <v>Female</v>
      </c>
      <c r="N568" s="8">
        <f>VLOOKUP(C568,'[2]Customer Detail'!$A$2:$H$501,3,FALSE)</f>
        <v>21</v>
      </c>
      <c r="O568" s="8" t="str">
        <f>VLOOKUP(C568,'[2]Customer Detail'!$A$2:$H$501,5,FALSE)</f>
        <v>Kanebury</v>
      </c>
      <c r="P568" s="8" t="str">
        <f>VLOOKUP(C568,'[2]Customer Detail'!$A$1:$H$501,8,FALSE)</f>
        <v>Gold</v>
      </c>
      <c r="Q568" s="8" t="str">
        <f>VLOOKUP(G568,[2]Store_Dim!$A$1:$E$21,4,FALSE)</f>
        <v>Johnsonville</v>
      </c>
      <c r="R568" s="8" t="str">
        <f>VLOOKUP(G568,[2]Store_Dim!$A$2:$E$21,3,FALSE)</f>
        <v>East</v>
      </c>
    </row>
    <row r="569" spans="1:18" x14ac:dyDescent="0.3">
      <c r="A569" s="7" t="s">
        <v>2393</v>
      </c>
      <c r="B569" s="48">
        <v>45602</v>
      </c>
      <c r="C569" s="8" t="s">
        <v>1397</v>
      </c>
      <c r="D569" s="8" t="s">
        <v>1674</v>
      </c>
      <c r="E569" s="7" t="str">
        <f>VLOOKUP(D569,[2]Product_Dim!$A$2:$G$101,2,FALSE)</f>
        <v>Organic Sunscreen Lotion</v>
      </c>
      <c r="F569" s="9">
        <f>VLOOKUP(D569,[2]Product_Dim!$A$2:$G$101,6,FALSE)</f>
        <v>266.86</v>
      </c>
      <c r="G569" s="8" t="s">
        <v>1761</v>
      </c>
      <c r="H569" s="10">
        <v>4</v>
      </c>
      <c r="I569" s="11">
        <v>282.48</v>
      </c>
      <c r="J569" s="8">
        <v>0.11</v>
      </c>
      <c r="K569" s="8" t="s">
        <v>1826</v>
      </c>
      <c r="L569" s="11">
        <v>1005.6288000000001</v>
      </c>
      <c r="M569" s="8" t="str">
        <f>VLOOKUP(C569,'[2]Customer Detail'!$A$2:$H$501,4,FALSE)</f>
        <v>Female</v>
      </c>
      <c r="N569" s="8">
        <f>VLOOKUP(C569,'[2]Customer Detail'!$A$2:$H$501,3,FALSE)</f>
        <v>60</v>
      </c>
      <c r="O569" s="8" t="str">
        <f>VLOOKUP(C569,'[2]Customer Detail'!$A$2:$H$501,5,FALSE)</f>
        <v>New Laura</v>
      </c>
      <c r="P569" s="8" t="str">
        <f>VLOOKUP(C569,'[2]Customer Detail'!$A$1:$H$501,8,FALSE)</f>
        <v>Bronze</v>
      </c>
      <c r="Q569" s="8" t="str">
        <f>VLOOKUP(G569,[2]Store_Dim!$A$1:$E$21,4,FALSE)</f>
        <v>North Nancyview</v>
      </c>
      <c r="R569" s="8" t="str">
        <f>VLOOKUP(G569,[2]Store_Dim!$A$2:$E$21,3,FALSE)</f>
        <v>South</v>
      </c>
    </row>
    <row r="570" spans="1:18" x14ac:dyDescent="0.3">
      <c r="A570" s="7" t="s">
        <v>2394</v>
      </c>
      <c r="B570" s="48">
        <v>45446</v>
      </c>
      <c r="C570" s="8" t="s">
        <v>1032</v>
      </c>
      <c r="D570" s="8" t="s">
        <v>1588</v>
      </c>
      <c r="E570" s="7" t="str">
        <f>VLOOKUP(D570,[2]Product_Dim!$A$2:$G$101,2,FALSE)</f>
        <v>Outdoor Sports Water Bottle</v>
      </c>
      <c r="F570" s="9">
        <f>VLOOKUP(D570,[2]Product_Dim!$A$2:$G$101,6,FALSE)</f>
        <v>131.51</v>
      </c>
      <c r="G570" s="8" t="s">
        <v>1776</v>
      </c>
      <c r="H570" s="10">
        <v>2</v>
      </c>
      <c r="I570" s="11">
        <v>740.68</v>
      </c>
      <c r="J570" s="8">
        <v>0.02</v>
      </c>
      <c r="K570" s="8" t="s">
        <v>1826</v>
      </c>
      <c r="L570" s="11">
        <v>1451.7328</v>
      </c>
      <c r="M570" s="8" t="str">
        <f>VLOOKUP(C570,'[2]Customer Detail'!$A$2:$H$501,4,FALSE)</f>
        <v>Male</v>
      </c>
      <c r="N570" s="8">
        <f>VLOOKUP(C570,'[2]Customer Detail'!$A$2:$H$501,3,FALSE)</f>
        <v>46</v>
      </c>
      <c r="O570" s="8" t="str">
        <f>VLOOKUP(C570,'[2]Customer Detail'!$A$2:$H$501,5,FALSE)</f>
        <v>Jessicaport</v>
      </c>
      <c r="P570" s="8" t="str">
        <f>VLOOKUP(C570,'[2]Customer Detail'!$A$1:$H$501,8,FALSE)</f>
        <v>Platinum</v>
      </c>
      <c r="Q570" s="8" t="str">
        <f>VLOOKUP(G570,[2]Store_Dim!$A$1:$E$21,4,FALSE)</f>
        <v>Port Josephberg</v>
      </c>
      <c r="R570" s="8" t="str">
        <f>VLOOKUP(G570,[2]Store_Dim!$A$2:$E$21,3,FALSE)</f>
        <v>East</v>
      </c>
    </row>
    <row r="571" spans="1:18" x14ac:dyDescent="0.3">
      <c r="A571" s="7" t="s">
        <v>2395</v>
      </c>
      <c r="B571" s="48">
        <v>45384</v>
      </c>
      <c r="C571" s="8" t="s">
        <v>372</v>
      </c>
      <c r="D571" s="8" t="s">
        <v>1660</v>
      </c>
      <c r="E571" s="7" t="str">
        <f>VLOOKUP(D571,[2]Product_Dim!$A$2:$G$101,2,FALSE)</f>
        <v>Premium Blanket Throw</v>
      </c>
      <c r="F571" s="9">
        <f>VLOOKUP(D571,[2]Product_Dim!$A$2:$G$101,6,FALSE)</f>
        <v>461.47</v>
      </c>
      <c r="G571" s="8" t="s">
        <v>1786</v>
      </c>
      <c r="H571" s="10">
        <v>3</v>
      </c>
      <c r="I571" s="11">
        <v>600.58000000000004</v>
      </c>
      <c r="J571" s="8">
        <v>0.28999999999999998</v>
      </c>
      <c r="K571" s="8" t="s">
        <v>1829</v>
      </c>
      <c r="L571" s="11">
        <v>1279.2354000000003</v>
      </c>
      <c r="M571" s="8" t="str">
        <f>VLOOKUP(C571,'[2]Customer Detail'!$A$2:$H$501,4,FALSE)</f>
        <v>Female</v>
      </c>
      <c r="N571" s="8">
        <f>VLOOKUP(C571,'[2]Customer Detail'!$A$2:$H$501,3,FALSE)</f>
        <v>50</v>
      </c>
      <c r="O571" s="8" t="str">
        <f>VLOOKUP(C571,'[2]Customer Detail'!$A$2:$H$501,5,FALSE)</f>
        <v>Port Victoria</v>
      </c>
      <c r="P571" s="8" t="str">
        <f>VLOOKUP(C571,'[2]Customer Detail'!$A$1:$H$501,8,FALSE)</f>
        <v>Gold</v>
      </c>
      <c r="Q571" s="8" t="str">
        <f>VLOOKUP(G571,[2]Store_Dim!$A$1:$E$21,4,FALSE)</f>
        <v>East Johnstad</v>
      </c>
      <c r="R571" s="8" t="str">
        <f>VLOOKUP(G571,[2]Store_Dim!$A$2:$E$21,3,FALSE)</f>
        <v>South</v>
      </c>
    </row>
    <row r="572" spans="1:18" x14ac:dyDescent="0.3">
      <c r="A572" s="7" t="s">
        <v>2396</v>
      </c>
      <c r="B572" s="48">
        <v>45348</v>
      </c>
      <c r="C572" s="8" t="s">
        <v>1422</v>
      </c>
      <c r="D572" s="8" t="s">
        <v>1678</v>
      </c>
      <c r="E572" s="7" t="str">
        <f>VLOOKUP(D572,[2]Product_Dim!$A$2:$G$101,2,FALSE)</f>
        <v>Adjustable Dumbbells 20kg</v>
      </c>
      <c r="F572" s="9">
        <f>VLOOKUP(D572,[2]Product_Dim!$A$2:$G$101,6,FALSE)</f>
        <v>240.63</v>
      </c>
      <c r="G572" s="8" t="s">
        <v>1766</v>
      </c>
      <c r="H572" s="10">
        <v>3</v>
      </c>
      <c r="I572" s="11">
        <v>345.58</v>
      </c>
      <c r="J572" s="8">
        <v>0.22</v>
      </c>
      <c r="K572" s="8" t="s">
        <v>1824</v>
      </c>
      <c r="L572" s="11">
        <v>808.65719999999999</v>
      </c>
      <c r="M572" s="8" t="str">
        <f>VLOOKUP(C572,'[2]Customer Detail'!$A$2:$H$501,4,FALSE)</f>
        <v>Female</v>
      </c>
      <c r="N572" s="8">
        <f>VLOOKUP(C572,'[2]Customer Detail'!$A$2:$H$501,3,FALSE)</f>
        <v>60</v>
      </c>
      <c r="O572" s="8" t="str">
        <f>VLOOKUP(C572,'[2]Customer Detail'!$A$2:$H$501,5,FALSE)</f>
        <v>East Julie</v>
      </c>
      <c r="P572" s="8" t="str">
        <f>VLOOKUP(C572,'[2]Customer Detail'!$A$1:$H$501,8,FALSE)</f>
        <v>Silver</v>
      </c>
      <c r="Q572" s="8" t="str">
        <f>VLOOKUP(G572,[2]Store_Dim!$A$1:$E$21,4,FALSE)</f>
        <v>Hoodberg</v>
      </c>
      <c r="R572" s="8" t="str">
        <f>VLOOKUP(G572,[2]Store_Dim!$A$2:$E$21,3,FALSE)</f>
        <v>North</v>
      </c>
    </row>
    <row r="573" spans="1:18" x14ac:dyDescent="0.3">
      <c r="A573" s="7" t="s">
        <v>2397</v>
      </c>
      <c r="B573" s="48">
        <v>45688</v>
      </c>
      <c r="C573" s="8" t="s">
        <v>902</v>
      </c>
      <c r="D573" s="8" t="s">
        <v>1584</v>
      </c>
      <c r="E573" s="7" t="str">
        <f>VLOOKUP(D573,[2]Product_Dim!$A$2:$G$101,2,FALSE)</f>
        <v>Women's Denim Jeans</v>
      </c>
      <c r="F573" s="9">
        <f>VLOOKUP(D573,[2]Product_Dim!$A$2:$G$101,6,FALSE)</f>
        <v>254.04361702127662</v>
      </c>
      <c r="G573" s="8" t="s">
        <v>1792</v>
      </c>
      <c r="H573" s="10">
        <v>1</v>
      </c>
      <c r="I573" s="11">
        <v>974.52</v>
      </c>
      <c r="J573" s="8">
        <v>0.01</v>
      </c>
      <c r="K573" s="8" t="s">
        <v>1826</v>
      </c>
      <c r="L573" s="11">
        <v>964.77480000000003</v>
      </c>
      <c r="M573" s="8" t="str">
        <f>VLOOKUP(C573,'[2]Customer Detail'!$A$2:$H$501,4,FALSE)</f>
        <v>Male</v>
      </c>
      <c r="N573" s="8">
        <f>VLOOKUP(C573,'[2]Customer Detail'!$A$2:$H$501,3,FALSE)</f>
        <v>54</v>
      </c>
      <c r="O573" s="8" t="str">
        <f>VLOOKUP(C573,'[2]Customer Detail'!$A$2:$H$501,5,FALSE)</f>
        <v>Patrickshire</v>
      </c>
      <c r="P573" s="8" t="str">
        <f>VLOOKUP(C573,'[2]Customer Detail'!$A$1:$H$501,8,FALSE)</f>
        <v>Gold</v>
      </c>
      <c r="Q573" s="8" t="str">
        <f>VLOOKUP(G573,[2]Store_Dim!$A$1:$E$21,4,FALSE)</f>
        <v>Lake Michael</v>
      </c>
      <c r="R573" s="8" t="str">
        <f>VLOOKUP(G573,[2]Store_Dim!$A$2:$E$21,3,FALSE)</f>
        <v>South</v>
      </c>
    </row>
    <row r="574" spans="1:18" x14ac:dyDescent="0.3">
      <c r="A574" s="7" t="s">
        <v>2398</v>
      </c>
      <c r="B574" s="48">
        <v>45249</v>
      </c>
      <c r="C574" s="8" t="s">
        <v>157</v>
      </c>
      <c r="D574" s="8" t="s">
        <v>1582</v>
      </c>
      <c r="E574" s="7" t="str">
        <f>VLOOKUP(D574,[2]Product_Dim!$A$2:$G$101,2,FALSE)</f>
        <v>Soccer Training Cone Set</v>
      </c>
      <c r="F574" s="9">
        <f>VLOOKUP(D574,[2]Product_Dim!$A$2:$G$101,6,FALSE)</f>
        <v>144.53</v>
      </c>
      <c r="G574" s="8" t="s">
        <v>1757</v>
      </c>
      <c r="H574" s="10">
        <v>3</v>
      </c>
      <c r="I574" s="11">
        <v>282.33</v>
      </c>
      <c r="J574" s="8">
        <v>7.0000000000000007E-2</v>
      </c>
      <c r="K574" s="8" t="s">
        <v>1824</v>
      </c>
      <c r="L574" s="11">
        <v>787.70069999999998</v>
      </c>
      <c r="M574" s="8" t="str">
        <f>VLOOKUP(C574,'[2]Customer Detail'!$A$2:$H$501,4,FALSE)</f>
        <v>Male</v>
      </c>
      <c r="N574" s="8">
        <f>VLOOKUP(C574,'[2]Customer Detail'!$A$2:$H$501,3,FALSE)</f>
        <v>50</v>
      </c>
      <c r="O574" s="8" t="str">
        <f>VLOOKUP(C574,'[2]Customer Detail'!$A$2:$H$501,5,FALSE)</f>
        <v>Williamsonland</v>
      </c>
      <c r="P574" s="8" t="str">
        <f>VLOOKUP(C574,'[2]Customer Detail'!$A$1:$H$501,8,FALSE)</f>
        <v>Gold</v>
      </c>
      <c r="Q574" s="8" t="str">
        <f>VLOOKUP(G574,[2]Store_Dim!$A$1:$E$21,4,FALSE)</f>
        <v>Danielmouth</v>
      </c>
      <c r="R574" s="8" t="str">
        <f>VLOOKUP(G574,[2]Store_Dim!$A$2:$E$21,3,FALSE)</f>
        <v>North</v>
      </c>
    </row>
    <row r="575" spans="1:18" x14ac:dyDescent="0.3">
      <c r="A575" s="7" t="s">
        <v>2399</v>
      </c>
      <c r="B575" s="48">
        <v>45726</v>
      </c>
      <c r="C575" s="8" t="s">
        <v>1193</v>
      </c>
      <c r="D575" s="8" t="s">
        <v>1700</v>
      </c>
      <c r="E575" s="7" t="str">
        <f>VLOOKUP(D575,[2]Product_Dim!$A$2:$G$101,2,FALSE)</f>
        <v>Wireless Mouse</v>
      </c>
      <c r="F575" s="9">
        <f>VLOOKUP(D575,[2]Product_Dim!$A$2:$G$101,6,FALSE)</f>
        <v>392.89</v>
      </c>
      <c r="G575" s="8" t="s">
        <v>1813</v>
      </c>
      <c r="H575" s="10">
        <v>4</v>
      </c>
      <c r="I575" s="11">
        <v>158.46</v>
      </c>
      <c r="J575" s="8">
        <v>0.09</v>
      </c>
      <c r="K575" s="8" t="s">
        <v>1826</v>
      </c>
      <c r="L575" s="11">
        <v>576.7944</v>
      </c>
      <c r="M575" s="8" t="str">
        <f>VLOOKUP(C575,'[2]Customer Detail'!$A$2:$H$501,4,FALSE)</f>
        <v>Female</v>
      </c>
      <c r="N575" s="8">
        <f>VLOOKUP(C575,'[2]Customer Detail'!$A$2:$H$501,3,FALSE)</f>
        <v>20</v>
      </c>
      <c r="O575" s="8" t="str">
        <f>VLOOKUP(C575,'[2]Customer Detail'!$A$2:$H$501,5,FALSE)</f>
        <v>Novakstad</v>
      </c>
      <c r="P575" s="8" t="str">
        <f>VLOOKUP(C575,'[2]Customer Detail'!$A$1:$H$501,8,FALSE)</f>
        <v>Gold</v>
      </c>
      <c r="Q575" s="8" t="str">
        <f>VLOOKUP(G575,[2]Store_Dim!$A$1:$E$21,4,FALSE)</f>
        <v>Vasquezborough</v>
      </c>
      <c r="R575" s="8" t="str">
        <f>VLOOKUP(G575,[2]Store_Dim!$A$2:$E$21,3,FALSE)</f>
        <v>East</v>
      </c>
    </row>
    <row r="576" spans="1:18" x14ac:dyDescent="0.3">
      <c r="A576" s="7" t="s">
        <v>2400</v>
      </c>
      <c r="B576" s="48">
        <v>45283</v>
      </c>
      <c r="C576" s="8" t="s">
        <v>1077</v>
      </c>
      <c r="D576" s="8" t="s">
        <v>1658</v>
      </c>
      <c r="E576" s="7" t="str">
        <f>VLOOKUP(D576,[2]Product_Dim!$A$2:$G$101,2,FALSE)</f>
        <v>Ceramic Plant Pot</v>
      </c>
      <c r="F576" s="9">
        <f>VLOOKUP(D576,[2]Product_Dim!$A$2:$G$101,6,FALSE)</f>
        <v>81.75</v>
      </c>
      <c r="G576" s="8" t="s">
        <v>1779</v>
      </c>
      <c r="H576" s="10">
        <v>2</v>
      </c>
      <c r="I576" s="11">
        <v>778.56</v>
      </c>
      <c r="J576" s="8">
        <v>0.11</v>
      </c>
      <c r="K576" s="8" t="s">
        <v>1829</v>
      </c>
      <c r="L576" s="11">
        <v>1385.8367999999998</v>
      </c>
      <c r="M576" s="8" t="str">
        <f>VLOOKUP(C576,'[2]Customer Detail'!$A$2:$H$501,4,FALSE)</f>
        <v>Male</v>
      </c>
      <c r="N576" s="8">
        <f>VLOOKUP(C576,'[2]Customer Detail'!$A$2:$H$501,3,FALSE)</f>
        <v>38</v>
      </c>
      <c r="O576" s="8" t="str">
        <f>VLOOKUP(C576,'[2]Customer Detail'!$A$2:$H$501,5,FALSE)</f>
        <v>Cartershire</v>
      </c>
      <c r="P576" s="8" t="str">
        <f>VLOOKUP(C576,'[2]Customer Detail'!$A$1:$H$501,8,FALSE)</f>
        <v>Bronze</v>
      </c>
      <c r="Q576" s="8" t="str">
        <f>VLOOKUP(G576,[2]Store_Dim!$A$1:$E$21,4,FALSE)</f>
        <v>Williamsfurt</v>
      </c>
      <c r="R576" s="8" t="str">
        <f>VLOOKUP(G576,[2]Store_Dim!$A$2:$E$21,3,FALSE)</f>
        <v>South</v>
      </c>
    </row>
    <row r="577" spans="1:18" x14ac:dyDescent="0.3">
      <c r="A577" s="7" t="s">
        <v>2401</v>
      </c>
      <c r="B577" s="48">
        <v>45353</v>
      </c>
      <c r="C577" s="8" t="s">
        <v>761</v>
      </c>
      <c r="D577" s="8" t="s">
        <v>1648</v>
      </c>
      <c r="E577" s="7" t="str">
        <f>VLOOKUP(D577,[2]Product_Dim!$A$2:$G$101,2,FALSE)</f>
        <v>Boxing Hand Wraps</v>
      </c>
      <c r="F577" s="9">
        <f>VLOOKUP(D577,[2]Product_Dim!$A$2:$G$101,6,FALSE)</f>
        <v>190.29</v>
      </c>
      <c r="G577" s="8" t="s">
        <v>1813</v>
      </c>
      <c r="H577" s="10">
        <v>4</v>
      </c>
      <c r="I577" s="11">
        <v>280.16000000000003</v>
      </c>
      <c r="J577" s="8">
        <v>0.18</v>
      </c>
      <c r="K577" s="8" t="s">
        <v>1829</v>
      </c>
      <c r="L577" s="11">
        <v>918.92480000000012</v>
      </c>
      <c r="M577" s="8" t="str">
        <f>VLOOKUP(C577,'[2]Customer Detail'!$A$2:$H$501,4,FALSE)</f>
        <v>Female</v>
      </c>
      <c r="N577" s="8">
        <f>VLOOKUP(C577,'[2]Customer Detail'!$A$2:$H$501,3,FALSE)</f>
        <v>41</v>
      </c>
      <c r="O577" s="8" t="str">
        <f>VLOOKUP(C577,'[2]Customer Detail'!$A$2:$H$501,5,FALSE)</f>
        <v>Susanstad</v>
      </c>
      <c r="P577" s="8" t="str">
        <f>VLOOKUP(C577,'[2]Customer Detail'!$A$1:$H$501,8,FALSE)</f>
        <v>Gold</v>
      </c>
      <c r="Q577" s="8" t="str">
        <f>VLOOKUP(G577,[2]Store_Dim!$A$1:$E$21,4,FALSE)</f>
        <v>Vasquezborough</v>
      </c>
      <c r="R577" s="8" t="str">
        <f>VLOOKUP(G577,[2]Store_Dim!$A$2:$E$21,3,FALSE)</f>
        <v>East</v>
      </c>
    </row>
    <row r="578" spans="1:18" x14ac:dyDescent="0.3">
      <c r="A578" s="7" t="s">
        <v>2402</v>
      </c>
      <c r="B578" s="48">
        <v>45592</v>
      </c>
      <c r="C578" s="8" t="s">
        <v>911</v>
      </c>
      <c r="D578" s="8" t="s">
        <v>1690</v>
      </c>
      <c r="E578" s="7" t="str">
        <f>VLOOKUP(D578,[2]Product_Dim!$A$2:$G$101,2,FALSE)</f>
        <v>Hair Repair Oil Treatment</v>
      </c>
      <c r="F578" s="9">
        <f>VLOOKUP(D578,[2]Product_Dim!$A$2:$G$101,6,FALSE)</f>
        <v>214.32</v>
      </c>
      <c r="G578" s="8" t="s">
        <v>1797</v>
      </c>
      <c r="H578" s="10">
        <v>2</v>
      </c>
      <c r="I578" s="11">
        <v>649.54999999999995</v>
      </c>
      <c r="J578" s="8">
        <v>0.28999999999999998</v>
      </c>
      <c r="K578" s="8" t="s">
        <v>1826</v>
      </c>
      <c r="L578" s="11">
        <v>922.36099999999988</v>
      </c>
      <c r="M578" s="8" t="str">
        <f>VLOOKUP(C578,'[2]Customer Detail'!$A$2:$H$501,4,FALSE)</f>
        <v>Female</v>
      </c>
      <c r="N578" s="8">
        <f>VLOOKUP(C578,'[2]Customer Detail'!$A$2:$H$501,3,FALSE)</f>
        <v>22</v>
      </c>
      <c r="O578" s="8" t="str">
        <f>VLOOKUP(C578,'[2]Customer Detail'!$A$2:$H$501,5,FALSE)</f>
        <v>Millerfort</v>
      </c>
      <c r="P578" s="8" t="str">
        <f>VLOOKUP(C578,'[2]Customer Detail'!$A$1:$H$501,8,FALSE)</f>
        <v>Gold</v>
      </c>
      <c r="Q578" s="8" t="str">
        <f>VLOOKUP(G578,[2]Store_Dim!$A$1:$E$21,4,FALSE)</f>
        <v>Johnsonville</v>
      </c>
      <c r="R578" s="8" t="str">
        <f>VLOOKUP(G578,[2]Store_Dim!$A$2:$E$21,3,FALSE)</f>
        <v>East</v>
      </c>
    </row>
    <row r="579" spans="1:18" x14ac:dyDescent="0.3">
      <c r="A579" s="7" t="s">
        <v>2403</v>
      </c>
      <c r="B579" s="48">
        <v>45360</v>
      </c>
      <c r="C579" s="8" t="s">
        <v>40</v>
      </c>
      <c r="D579" s="8" t="s">
        <v>1724</v>
      </c>
      <c r="E579" s="7" t="str">
        <f>VLOOKUP(D579,[2]Product_Dim!$A$2:$G$101,2,FALSE)</f>
        <v>Sports Wrist Sweatbands</v>
      </c>
      <c r="F579" s="9">
        <f>VLOOKUP(D579,[2]Product_Dim!$A$2:$G$101,6,FALSE)</f>
        <v>131.24</v>
      </c>
      <c r="G579" s="8" t="s">
        <v>1761</v>
      </c>
      <c r="H579" s="10">
        <v>2</v>
      </c>
      <c r="I579" s="11">
        <v>994.32</v>
      </c>
      <c r="J579" s="8">
        <v>0.27</v>
      </c>
      <c r="K579" s="8" t="s">
        <v>1826</v>
      </c>
      <c r="L579" s="11">
        <v>1451.7072000000001</v>
      </c>
      <c r="M579" s="8" t="str">
        <f>VLOOKUP(C579,'[2]Customer Detail'!$A$2:$H$501,4,FALSE)</f>
        <v>Female</v>
      </c>
      <c r="N579" s="8">
        <f>VLOOKUP(C579,'[2]Customer Detail'!$A$2:$H$501,3,FALSE)</f>
        <v>29</v>
      </c>
      <c r="O579" s="8" t="str">
        <f>VLOOKUP(C579,'[2]Customer Detail'!$A$2:$H$501,5,FALSE)</f>
        <v>West Pamelafurt</v>
      </c>
      <c r="P579" s="8" t="str">
        <f>VLOOKUP(C579,'[2]Customer Detail'!$A$1:$H$501,8,FALSE)</f>
        <v>Bronze</v>
      </c>
      <c r="Q579" s="8" t="str">
        <f>VLOOKUP(G579,[2]Store_Dim!$A$1:$E$21,4,FALSE)</f>
        <v>North Nancyview</v>
      </c>
      <c r="R579" s="8" t="str">
        <f>VLOOKUP(G579,[2]Store_Dim!$A$2:$E$21,3,FALSE)</f>
        <v>South</v>
      </c>
    </row>
    <row r="580" spans="1:18" x14ac:dyDescent="0.3">
      <c r="A580" s="7" t="s">
        <v>2404</v>
      </c>
      <c r="B580" s="48">
        <v>45649</v>
      </c>
      <c r="C580" s="8" t="s">
        <v>722</v>
      </c>
      <c r="D580" s="8" t="s">
        <v>1710</v>
      </c>
      <c r="E580" s="7" t="str">
        <f>VLOOKUP(D580,[2]Product_Dim!$A$2:$G$101,2,FALSE)</f>
        <v>Badminton Racket Set</v>
      </c>
      <c r="F580" s="9">
        <f>VLOOKUP(D580,[2]Product_Dim!$A$2:$G$101,6,FALSE)</f>
        <v>285.54000000000002</v>
      </c>
      <c r="G580" s="8" t="s">
        <v>1794</v>
      </c>
      <c r="H580" s="10">
        <v>1</v>
      </c>
      <c r="I580" s="11">
        <v>64.94</v>
      </c>
      <c r="J580" s="8">
        <v>0.21</v>
      </c>
      <c r="K580" s="8" t="s">
        <v>1826</v>
      </c>
      <c r="L580" s="11">
        <v>51.302599999999998</v>
      </c>
      <c r="M580" s="8" t="str">
        <f>VLOOKUP(C580,'[2]Customer Detail'!$A$2:$H$501,4,FALSE)</f>
        <v>Male</v>
      </c>
      <c r="N580" s="8">
        <f>VLOOKUP(C580,'[2]Customer Detail'!$A$2:$H$501,3,FALSE)</f>
        <v>50</v>
      </c>
      <c r="O580" s="8" t="str">
        <f>VLOOKUP(C580,'[2]Customer Detail'!$A$2:$H$501,5,FALSE)</f>
        <v>East Jeremy</v>
      </c>
      <c r="P580" s="8" t="str">
        <f>VLOOKUP(C580,'[2]Customer Detail'!$A$1:$H$501,8,FALSE)</f>
        <v>Platinum</v>
      </c>
      <c r="Q580" s="8" t="str">
        <f>VLOOKUP(G580,[2]Store_Dim!$A$1:$E$21,4,FALSE)</f>
        <v>Sabrinatown</v>
      </c>
      <c r="R580" s="8" t="str">
        <f>VLOOKUP(G580,[2]Store_Dim!$A$2:$E$21,3,FALSE)</f>
        <v>North</v>
      </c>
    </row>
    <row r="581" spans="1:18" x14ac:dyDescent="0.3">
      <c r="A581" s="7" t="s">
        <v>2405</v>
      </c>
      <c r="B581" s="48">
        <v>45709</v>
      </c>
      <c r="C581" s="8" t="s">
        <v>464</v>
      </c>
      <c r="D581" s="8" t="s">
        <v>1626</v>
      </c>
      <c r="E581" s="7" t="str">
        <f>VLOOKUP(D581,[2]Product_Dim!$A$2:$G$101,2,FALSE)</f>
        <v>Portable Power Bank</v>
      </c>
      <c r="F581" s="9">
        <f>VLOOKUP(D581,[2]Product_Dim!$A$2:$G$101,6,FALSE)</f>
        <v>326.06</v>
      </c>
      <c r="G581" s="8" t="s">
        <v>1779</v>
      </c>
      <c r="H581" s="10">
        <v>2</v>
      </c>
      <c r="I581" s="11">
        <v>507.66</v>
      </c>
      <c r="J581" s="8" t="s">
        <v>3983</v>
      </c>
      <c r="K581" s="8" t="s">
        <v>1829</v>
      </c>
      <c r="L581" s="11">
        <v>1015.32</v>
      </c>
      <c r="M581" s="8" t="str">
        <f>VLOOKUP(C581,'[2]Customer Detail'!$A$2:$H$501,4,FALSE)</f>
        <v>Male</v>
      </c>
      <c r="N581" s="8">
        <f>VLOOKUP(C581,'[2]Customer Detail'!$A$2:$H$501,3,FALSE)</f>
        <v>29</v>
      </c>
      <c r="O581" s="8" t="str">
        <f>VLOOKUP(C581,'[2]Customer Detail'!$A$2:$H$501,5,FALSE)</f>
        <v>New Jeffrey</v>
      </c>
      <c r="P581" s="8" t="str">
        <f>VLOOKUP(C581,'[2]Customer Detail'!$A$1:$H$501,8,FALSE)</f>
        <v>Silver</v>
      </c>
      <c r="Q581" s="8" t="str">
        <f>VLOOKUP(G581,[2]Store_Dim!$A$1:$E$21,4,FALSE)</f>
        <v>Williamsfurt</v>
      </c>
      <c r="R581" s="8" t="str">
        <f>VLOOKUP(G581,[2]Store_Dim!$A$2:$E$21,3,FALSE)</f>
        <v>South</v>
      </c>
    </row>
    <row r="582" spans="1:18" x14ac:dyDescent="0.3">
      <c r="A582" s="7" t="s">
        <v>2406</v>
      </c>
      <c r="B582" s="48">
        <v>45273</v>
      </c>
      <c r="C582" s="8" t="s">
        <v>776</v>
      </c>
      <c r="D582" s="8" t="s">
        <v>1710</v>
      </c>
      <c r="E582" s="7" t="str">
        <f>VLOOKUP(D582,[2]Product_Dim!$A$2:$G$101,2,FALSE)</f>
        <v>Badminton Racket Set</v>
      </c>
      <c r="F582" s="9">
        <f>VLOOKUP(D582,[2]Product_Dim!$A$2:$G$101,6,FALSE)</f>
        <v>285.54000000000002</v>
      </c>
      <c r="G582" s="8" t="s">
        <v>1769</v>
      </c>
      <c r="H582" s="10">
        <v>4</v>
      </c>
      <c r="I582" s="11">
        <v>968.27</v>
      </c>
      <c r="J582" s="8">
        <v>0.03</v>
      </c>
      <c r="K582" s="8" t="s">
        <v>1826</v>
      </c>
      <c r="L582" s="11">
        <v>3756.8876</v>
      </c>
      <c r="M582" s="8" t="str">
        <f>VLOOKUP(C582,'[2]Customer Detail'!$A$2:$H$501,4,FALSE)</f>
        <v>Female</v>
      </c>
      <c r="N582" s="8">
        <f>VLOOKUP(C582,'[2]Customer Detail'!$A$2:$H$501,3,FALSE)</f>
        <v>58</v>
      </c>
      <c r="O582" s="8" t="str">
        <f>VLOOKUP(C582,'[2]Customer Detail'!$A$2:$H$501,5,FALSE)</f>
        <v>New Tina</v>
      </c>
      <c r="P582" s="8" t="str">
        <f>VLOOKUP(C582,'[2]Customer Detail'!$A$1:$H$501,8,FALSE)</f>
        <v>Silver</v>
      </c>
      <c r="Q582" s="8" t="str">
        <f>VLOOKUP(G582,[2]Store_Dim!$A$1:$E$21,4,FALSE)</f>
        <v>Port Sharon</v>
      </c>
      <c r="R582" s="8" t="str">
        <f>VLOOKUP(G582,[2]Store_Dim!$A$2:$E$21,3,FALSE)</f>
        <v>South</v>
      </c>
    </row>
    <row r="583" spans="1:18" x14ac:dyDescent="0.3">
      <c r="A583" s="7" t="s">
        <v>2407</v>
      </c>
      <c r="B583" s="48">
        <v>45250</v>
      </c>
      <c r="C583" s="8" t="s">
        <v>78</v>
      </c>
      <c r="D583" s="8" t="s">
        <v>1724</v>
      </c>
      <c r="E583" s="7" t="str">
        <f>VLOOKUP(D583,[2]Product_Dim!$A$2:$G$101,2,FALSE)</f>
        <v>Sports Wrist Sweatbands</v>
      </c>
      <c r="F583" s="9">
        <f>VLOOKUP(D583,[2]Product_Dim!$A$2:$G$101,6,FALSE)</f>
        <v>131.24</v>
      </c>
      <c r="G583" s="8" t="s">
        <v>1773</v>
      </c>
      <c r="H583" s="10">
        <v>4</v>
      </c>
      <c r="I583" s="11">
        <v>510.33</v>
      </c>
      <c r="J583" s="8">
        <v>0.2</v>
      </c>
      <c r="K583" s="8" t="s">
        <v>1826</v>
      </c>
      <c r="L583" s="11">
        <v>1633.056</v>
      </c>
      <c r="M583" s="8" t="str">
        <f>VLOOKUP(C583,'[2]Customer Detail'!$A$2:$H$501,4,FALSE)</f>
        <v>Female</v>
      </c>
      <c r="N583" s="8">
        <f>VLOOKUP(C583,'[2]Customer Detail'!$A$2:$H$501,3,FALSE)</f>
        <v>60</v>
      </c>
      <c r="O583" s="8" t="str">
        <f>VLOOKUP(C583,'[2]Customer Detail'!$A$2:$H$501,5,FALSE)</f>
        <v>Brandonville</v>
      </c>
      <c r="P583" s="8" t="str">
        <f>VLOOKUP(C583,'[2]Customer Detail'!$A$1:$H$501,8,FALSE)</f>
        <v>Platinum</v>
      </c>
      <c r="Q583" s="8" t="str">
        <f>VLOOKUP(G583,[2]Store_Dim!$A$1:$E$21,4,FALSE)</f>
        <v>New Michaelchester</v>
      </c>
      <c r="R583" s="8" t="str">
        <f>VLOOKUP(G583,[2]Store_Dim!$A$2:$E$21,3,FALSE)</f>
        <v>North</v>
      </c>
    </row>
    <row r="584" spans="1:18" x14ac:dyDescent="0.3">
      <c r="A584" s="7" t="s">
        <v>2408</v>
      </c>
      <c r="B584" s="48">
        <v>45539</v>
      </c>
      <c r="C584" s="8" t="s">
        <v>55</v>
      </c>
      <c r="D584" s="8" t="s">
        <v>1636</v>
      </c>
      <c r="E584" s="7" t="str">
        <f>VLOOKUP(D584,[2]Product_Dim!$A$2:$G$101,2,FALSE)</f>
        <v>Adjustable Jump Rope</v>
      </c>
      <c r="F584" s="9">
        <f>VLOOKUP(D584,[2]Product_Dim!$A$2:$G$101,6,FALSE)</f>
        <v>167.12</v>
      </c>
      <c r="G584" s="8" t="s">
        <v>1813</v>
      </c>
      <c r="H584" s="10">
        <v>2</v>
      </c>
      <c r="I584" s="11">
        <v>156.72999999999999</v>
      </c>
      <c r="J584" s="8">
        <v>0.18</v>
      </c>
      <c r="K584" s="8" t="s">
        <v>1829</v>
      </c>
      <c r="L584" s="11">
        <v>257.03719999999998</v>
      </c>
      <c r="M584" s="8" t="str">
        <f>VLOOKUP(C584,'[2]Customer Detail'!$A$2:$H$501,4,FALSE)</f>
        <v>Female</v>
      </c>
      <c r="N584" s="8">
        <f>VLOOKUP(C584,'[2]Customer Detail'!$A$2:$H$501,3,FALSE)</f>
        <v>28</v>
      </c>
      <c r="O584" s="8" t="str">
        <f>VLOOKUP(C584,'[2]Customer Detail'!$A$2:$H$501,5,FALSE)</f>
        <v>East Krista</v>
      </c>
      <c r="P584" s="8" t="str">
        <f>VLOOKUP(C584,'[2]Customer Detail'!$A$1:$H$501,8,FALSE)</f>
        <v>Gold</v>
      </c>
      <c r="Q584" s="8" t="str">
        <f>VLOOKUP(G584,[2]Store_Dim!$A$1:$E$21,4,FALSE)</f>
        <v>Vasquezborough</v>
      </c>
      <c r="R584" s="8" t="str">
        <f>VLOOKUP(G584,[2]Store_Dim!$A$2:$E$21,3,FALSE)</f>
        <v>East</v>
      </c>
    </row>
    <row r="585" spans="1:18" x14ac:dyDescent="0.3">
      <c r="A585" s="7" t="s">
        <v>2409</v>
      </c>
      <c r="B585" s="48">
        <v>45810</v>
      </c>
      <c r="C585" s="8" t="s">
        <v>481</v>
      </c>
      <c r="D585" s="8" t="s">
        <v>1746</v>
      </c>
      <c r="E585" s="7" t="str">
        <f>VLOOKUP(D585,[2]Product_Dim!$A$2:$G$101,2,FALSE)</f>
        <v>Stainless Steel Cookware Set</v>
      </c>
      <c r="F585" s="9">
        <f>VLOOKUP(D585,[2]Product_Dim!$A$2:$G$101,6,FALSE)</f>
        <v>201.41</v>
      </c>
      <c r="G585" s="8" t="s">
        <v>1789</v>
      </c>
      <c r="H585" s="10">
        <v>3</v>
      </c>
      <c r="I585" s="11">
        <v>53.83</v>
      </c>
      <c r="J585" s="8">
        <v>0.24</v>
      </c>
      <c r="K585" s="8" t="s">
        <v>1824</v>
      </c>
      <c r="L585" s="11">
        <v>122.73240000000001</v>
      </c>
      <c r="M585" s="8" t="str">
        <f>VLOOKUP(C585,'[2]Customer Detail'!$A$2:$H$501,4,FALSE)</f>
        <v>Male</v>
      </c>
      <c r="N585" s="8">
        <f>VLOOKUP(C585,'[2]Customer Detail'!$A$2:$H$501,3,FALSE)</f>
        <v>37</v>
      </c>
      <c r="O585" s="8" t="str">
        <f>VLOOKUP(C585,'[2]Customer Detail'!$A$2:$H$501,5,FALSE)</f>
        <v>West Brandon</v>
      </c>
      <c r="P585" s="8" t="str">
        <f>VLOOKUP(C585,'[2]Customer Detail'!$A$1:$H$501,8,FALSE)</f>
        <v>Bronze</v>
      </c>
      <c r="Q585" s="8" t="str">
        <f>VLOOKUP(G585,[2]Store_Dim!$A$1:$E$21,4,FALSE)</f>
        <v>East Davidville</v>
      </c>
      <c r="R585" s="8" t="str">
        <f>VLOOKUP(G585,[2]Store_Dim!$A$2:$E$21,3,FALSE)</f>
        <v>East</v>
      </c>
    </row>
    <row r="586" spans="1:18" x14ac:dyDescent="0.3">
      <c r="A586" s="7" t="s">
        <v>2410</v>
      </c>
      <c r="B586" s="48">
        <v>45350</v>
      </c>
      <c r="C586" s="8" t="s">
        <v>1178</v>
      </c>
      <c r="D586" s="8" t="s">
        <v>1704</v>
      </c>
      <c r="E586" s="7" t="str">
        <f>VLOOKUP(D586,[2]Product_Dim!$A$2:$G$101,2,FALSE)</f>
        <v>Essential Oil Diffuser</v>
      </c>
      <c r="F586" s="9">
        <f>VLOOKUP(D586,[2]Product_Dim!$A$2:$G$101,6,FALSE)</f>
        <v>325.26</v>
      </c>
      <c r="G586" s="8" t="s">
        <v>1769</v>
      </c>
      <c r="H586" s="10">
        <v>1</v>
      </c>
      <c r="I586" s="11">
        <v>34.71</v>
      </c>
      <c r="J586" s="8">
        <v>0.1</v>
      </c>
      <c r="K586" s="8" t="s">
        <v>1829</v>
      </c>
      <c r="L586" s="11">
        <v>31.239000000000001</v>
      </c>
      <c r="M586" s="8" t="str">
        <f>VLOOKUP(C586,'[2]Customer Detail'!$A$2:$H$501,4,FALSE)</f>
        <v>Female</v>
      </c>
      <c r="N586" s="8">
        <f>VLOOKUP(C586,'[2]Customer Detail'!$A$2:$H$501,3,FALSE)</f>
        <v>39</v>
      </c>
      <c r="O586" s="8" t="str">
        <f>VLOOKUP(C586,'[2]Customer Detail'!$A$2:$H$501,5,FALSE)</f>
        <v>Nathanshire</v>
      </c>
      <c r="P586" s="8" t="str">
        <f>VLOOKUP(C586,'[2]Customer Detail'!$A$1:$H$501,8,FALSE)</f>
        <v>Gold</v>
      </c>
      <c r="Q586" s="8" t="str">
        <f>VLOOKUP(G586,[2]Store_Dim!$A$1:$E$21,4,FALSE)</f>
        <v>Port Sharon</v>
      </c>
      <c r="R586" s="8" t="str">
        <f>VLOOKUP(G586,[2]Store_Dim!$A$2:$E$21,3,FALSE)</f>
        <v>South</v>
      </c>
    </row>
    <row r="587" spans="1:18" x14ac:dyDescent="0.3">
      <c r="A587" s="7" t="s">
        <v>2411</v>
      </c>
      <c r="B587" s="48">
        <v>45633</v>
      </c>
      <c r="C587" s="8" t="s">
        <v>737</v>
      </c>
      <c r="D587" s="8" t="s">
        <v>1702</v>
      </c>
      <c r="E587" s="7" t="str">
        <f>VLOOKUP(D587,[2]Product_Dim!$A$2:$G$101,2,FALSE)</f>
        <v>WiFi Mesh Router</v>
      </c>
      <c r="F587" s="9">
        <f>VLOOKUP(D587,[2]Product_Dim!$A$2:$G$101,6,FALSE)</f>
        <v>480.9</v>
      </c>
      <c r="G587" s="8" t="s">
        <v>1757</v>
      </c>
      <c r="H587" s="10">
        <v>2</v>
      </c>
      <c r="I587" s="11">
        <v>829.15</v>
      </c>
      <c r="J587" s="8">
        <v>0.11</v>
      </c>
      <c r="K587" s="8" t="s">
        <v>1826</v>
      </c>
      <c r="L587" s="11">
        <v>1475.8869999999999</v>
      </c>
      <c r="M587" s="8" t="str">
        <f>VLOOKUP(C587,'[2]Customer Detail'!$A$2:$H$501,4,FALSE)</f>
        <v>Female</v>
      </c>
      <c r="N587" s="8">
        <f>VLOOKUP(C587,'[2]Customer Detail'!$A$2:$H$501,3,FALSE)</f>
        <v>32</v>
      </c>
      <c r="O587" s="8" t="str">
        <f>VLOOKUP(C587,'[2]Customer Detail'!$A$2:$H$501,5,FALSE)</f>
        <v>Port Lisashire</v>
      </c>
      <c r="P587" s="8" t="str">
        <f>VLOOKUP(C587,'[2]Customer Detail'!$A$1:$H$501,8,FALSE)</f>
        <v>Bronze</v>
      </c>
      <c r="Q587" s="8" t="str">
        <f>VLOOKUP(G587,[2]Store_Dim!$A$1:$E$21,4,FALSE)</f>
        <v>Danielmouth</v>
      </c>
      <c r="R587" s="8" t="str">
        <f>VLOOKUP(G587,[2]Store_Dim!$A$2:$E$21,3,FALSE)</f>
        <v>North</v>
      </c>
    </row>
    <row r="588" spans="1:18" x14ac:dyDescent="0.3">
      <c r="A588" s="7" t="s">
        <v>2412</v>
      </c>
      <c r="B588" s="48">
        <v>45798</v>
      </c>
      <c r="C588" s="8" t="s">
        <v>842</v>
      </c>
      <c r="D588" s="8" t="s">
        <v>1744</v>
      </c>
      <c r="E588" s="7" t="str">
        <f>VLOOKUP(D588,[2]Product_Dim!$A$2:$G$101,2,FALSE)</f>
        <v>Portable Bluetooth Speaker</v>
      </c>
      <c r="F588" s="9">
        <f>VLOOKUP(D588,[2]Product_Dim!$A$2:$G$101,6,FALSE)</f>
        <v>431.67</v>
      </c>
      <c r="G588" s="8" t="s">
        <v>1766</v>
      </c>
      <c r="H588" s="10">
        <v>2</v>
      </c>
      <c r="I588" s="11">
        <v>481.86</v>
      </c>
      <c r="J588" s="8">
        <v>0.1</v>
      </c>
      <c r="K588" s="8" t="s">
        <v>1829</v>
      </c>
      <c r="L588" s="11">
        <v>867.34799999999996</v>
      </c>
      <c r="M588" s="8" t="str">
        <f>VLOOKUP(C588,'[2]Customer Detail'!$A$2:$H$501,4,FALSE)</f>
        <v>Male</v>
      </c>
      <c r="N588" s="8">
        <f>VLOOKUP(C588,'[2]Customer Detail'!$A$2:$H$501,3,FALSE)</f>
        <v>25</v>
      </c>
      <c r="O588" s="8" t="str">
        <f>VLOOKUP(C588,'[2]Customer Detail'!$A$2:$H$501,5,FALSE)</f>
        <v>Grahamfurt</v>
      </c>
      <c r="P588" s="8" t="str">
        <f>VLOOKUP(C588,'[2]Customer Detail'!$A$1:$H$501,8,FALSE)</f>
        <v>Gold</v>
      </c>
      <c r="Q588" s="8" t="str">
        <f>VLOOKUP(G588,[2]Store_Dim!$A$1:$E$21,4,FALSE)</f>
        <v>Hoodberg</v>
      </c>
      <c r="R588" s="8" t="str">
        <f>VLOOKUP(G588,[2]Store_Dim!$A$2:$E$21,3,FALSE)</f>
        <v>North</v>
      </c>
    </row>
    <row r="589" spans="1:18" x14ac:dyDescent="0.3">
      <c r="A589" s="7" t="s">
        <v>2413</v>
      </c>
      <c r="B589" s="48">
        <v>45354</v>
      </c>
      <c r="C589" s="8" t="s">
        <v>496</v>
      </c>
      <c r="D589" s="8" t="s">
        <v>1652</v>
      </c>
      <c r="E589" s="7" t="str">
        <f>VLOOKUP(D589,[2]Product_Dim!$A$2:$G$101,2,FALSE)</f>
        <v>Rugby Ball</v>
      </c>
      <c r="F589" s="9">
        <f>VLOOKUP(D589,[2]Product_Dim!$A$2:$G$101,6,FALSE)</f>
        <v>212.26</v>
      </c>
      <c r="G589" s="8" t="s">
        <v>1779</v>
      </c>
      <c r="H589" s="10">
        <v>4</v>
      </c>
      <c r="I589" s="11">
        <v>915.17</v>
      </c>
      <c r="J589" s="8">
        <v>0.19</v>
      </c>
      <c r="K589" s="8" t="s">
        <v>1829</v>
      </c>
      <c r="L589" s="11">
        <v>2965.1507999999999</v>
      </c>
      <c r="M589" s="8" t="str">
        <f>VLOOKUP(C589,'[2]Customer Detail'!$A$2:$H$501,4,FALSE)</f>
        <v>Female</v>
      </c>
      <c r="N589" s="8">
        <f>VLOOKUP(C589,'[2]Customer Detail'!$A$2:$H$501,3,FALSE)</f>
        <v>49</v>
      </c>
      <c r="O589" s="8" t="str">
        <f>VLOOKUP(C589,'[2]Customer Detail'!$A$2:$H$501,5,FALSE)</f>
        <v>Lake Nathanfort</v>
      </c>
      <c r="P589" s="8" t="str">
        <f>VLOOKUP(C589,'[2]Customer Detail'!$A$1:$H$501,8,FALSE)</f>
        <v>Platinum</v>
      </c>
      <c r="Q589" s="8" t="str">
        <f>VLOOKUP(G589,[2]Store_Dim!$A$1:$E$21,4,FALSE)</f>
        <v>Williamsfurt</v>
      </c>
      <c r="R589" s="8" t="str">
        <f>VLOOKUP(G589,[2]Store_Dim!$A$2:$E$21,3,FALSE)</f>
        <v>South</v>
      </c>
    </row>
    <row r="590" spans="1:18" x14ac:dyDescent="0.3">
      <c r="A590" s="7" t="s">
        <v>2414</v>
      </c>
      <c r="B590" s="48">
        <v>45357</v>
      </c>
      <c r="C590" s="8" t="s">
        <v>696</v>
      </c>
      <c r="D590" s="8" t="s">
        <v>1690</v>
      </c>
      <c r="E590" s="7" t="str">
        <f>VLOOKUP(D590,[2]Product_Dim!$A$2:$G$101,2,FALSE)</f>
        <v>Hair Repair Oil Treatment</v>
      </c>
      <c r="F590" s="9">
        <f>VLOOKUP(D590,[2]Product_Dim!$A$2:$G$101,6,FALSE)</f>
        <v>214.32</v>
      </c>
      <c r="G590" s="8" t="s">
        <v>1810</v>
      </c>
      <c r="H590" s="10">
        <v>1</v>
      </c>
      <c r="I590" s="11">
        <v>250.95</v>
      </c>
      <c r="J590" s="8">
        <v>0.03</v>
      </c>
      <c r="K590" s="8" t="s">
        <v>1826</v>
      </c>
      <c r="L590" s="11">
        <v>243.42149999999998</v>
      </c>
      <c r="M590" s="8" t="str">
        <f>VLOOKUP(C590,'[2]Customer Detail'!$A$2:$H$501,4,FALSE)</f>
        <v>Male</v>
      </c>
      <c r="N590" s="8">
        <f>VLOOKUP(C590,'[2]Customer Detail'!$A$2:$H$501,3,FALSE)</f>
        <v>61</v>
      </c>
      <c r="O590" s="8" t="str">
        <f>VLOOKUP(C590,'[2]Customer Detail'!$A$2:$H$501,5,FALSE)</f>
        <v>Danielstad</v>
      </c>
      <c r="P590" s="8" t="str">
        <f>VLOOKUP(C590,'[2]Customer Detail'!$A$1:$H$501,8,FALSE)</f>
        <v>Gold</v>
      </c>
      <c r="Q590" s="8" t="str">
        <f>VLOOKUP(G590,[2]Store_Dim!$A$1:$E$21,4,FALSE)</f>
        <v>East Stevechester</v>
      </c>
      <c r="R590" s="8" t="str">
        <f>VLOOKUP(G590,[2]Store_Dim!$A$2:$E$21,3,FALSE)</f>
        <v>East</v>
      </c>
    </row>
    <row r="591" spans="1:18" x14ac:dyDescent="0.3">
      <c r="A591" s="7" t="s">
        <v>2415</v>
      </c>
      <c r="B591" s="48">
        <v>45257</v>
      </c>
      <c r="C591" s="8" t="s">
        <v>1023</v>
      </c>
      <c r="D591" s="8" t="s">
        <v>1740</v>
      </c>
      <c r="E591" s="7" t="str">
        <f>VLOOKUP(D591,[2]Product_Dim!$A$2:$G$101,2,FALSE)</f>
        <v>Women's Formal Blazer</v>
      </c>
      <c r="F591" s="9">
        <f>VLOOKUP(D591,[2]Product_Dim!$A$2:$G$101,6,FALSE)</f>
        <v>358.47</v>
      </c>
      <c r="G591" s="8" t="s">
        <v>1773</v>
      </c>
      <c r="H591" s="10">
        <v>3</v>
      </c>
      <c r="I591" s="11">
        <v>882.84</v>
      </c>
      <c r="J591" s="8">
        <v>0.1</v>
      </c>
      <c r="K591" s="8" t="s">
        <v>1824</v>
      </c>
      <c r="L591" s="11">
        <v>2383.6680000000001</v>
      </c>
      <c r="M591" s="8" t="str">
        <f>VLOOKUP(C591,'[2]Customer Detail'!$A$2:$H$501,4,FALSE)</f>
        <v>Male</v>
      </c>
      <c r="N591" s="8">
        <f>VLOOKUP(C591,'[2]Customer Detail'!$A$2:$H$501,3,FALSE)</f>
        <v>60</v>
      </c>
      <c r="O591" s="8" t="str">
        <f>VLOOKUP(C591,'[2]Customer Detail'!$A$2:$H$501,5,FALSE)</f>
        <v>East Matthew</v>
      </c>
      <c r="P591" s="8" t="str">
        <f>VLOOKUP(C591,'[2]Customer Detail'!$A$1:$H$501,8,FALSE)</f>
        <v>Bronze</v>
      </c>
      <c r="Q591" s="8" t="str">
        <f>VLOOKUP(G591,[2]Store_Dim!$A$1:$E$21,4,FALSE)</f>
        <v>New Michaelchester</v>
      </c>
      <c r="R591" s="8" t="str">
        <f>VLOOKUP(G591,[2]Store_Dim!$A$2:$E$21,3,FALSE)</f>
        <v>North</v>
      </c>
    </row>
    <row r="592" spans="1:18" x14ac:dyDescent="0.3">
      <c r="A592" s="7" t="s">
        <v>2416</v>
      </c>
      <c r="B592" s="48">
        <v>45702</v>
      </c>
      <c r="C592" s="8" t="s">
        <v>470</v>
      </c>
      <c r="D592" s="8" t="s">
        <v>1586</v>
      </c>
      <c r="E592" s="7" t="str">
        <f>VLOOKUP(D592,[2]Product_Dim!$A$2:$G$101,2,FALSE)</f>
        <v>Knee Support Brace</v>
      </c>
      <c r="F592" s="9">
        <f>VLOOKUP(D592,[2]Product_Dim!$A$2:$G$101,6,FALSE)</f>
        <v>21.34</v>
      </c>
      <c r="G592" s="8" t="s">
        <v>1810</v>
      </c>
      <c r="H592" s="10">
        <v>4</v>
      </c>
      <c r="I592" s="11">
        <v>573.37</v>
      </c>
      <c r="J592" s="8">
        <v>0.04</v>
      </c>
      <c r="K592" s="8" t="s">
        <v>1829</v>
      </c>
      <c r="L592" s="11">
        <v>2201.7408</v>
      </c>
      <c r="M592" s="8" t="str">
        <f>VLOOKUP(C592,'[2]Customer Detail'!$A$2:$H$501,4,FALSE)</f>
        <v>Male</v>
      </c>
      <c r="N592" s="8">
        <f>VLOOKUP(C592,'[2]Customer Detail'!$A$2:$H$501,3,FALSE)</f>
        <v>43</v>
      </c>
      <c r="O592" s="8" t="str">
        <f>VLOOKUP(C592,'[2]Customer Detail'!$A$2:$H$501,5,FALSE)</f>
        <v>Lake Michael</v>
      </c>
      <c r="P592" s="8" t="str">
        <f>VLOOKUP(C592,'[2]Customer Detail'!$A$1:$H$501,8,FALSE)</f>
        <v>Gold</v>
      </c>
      <c r="Q592" s="8" t="str">
        <f>VLOOKUP(G592,[2]Store_Dim!$A$1:$E$21,4,FALSE)</f>
        <v>East Stevechester</v>
      </c>
      <c r="R592" s="8" t="str">
        <f>VLOOKUP(G592,[2]Store_Dim!$A$2:$E$21,3,FALSE)</f>
        <v>East</v>
      </c>
    </row>
    <row r="593" spans="1:18" x14ac:dyDescent="0.3">
      <c r="A593" s="7" t="s">
        <v>2417</v>
      </c>
      <c r="B593" s="48">
        <v>45318</v>
      </c>
      <c r="C593" s="8" t="s">
        <v>218</v>
      </c>
      <c r="D593" s="8" t="s">
        <v>1612</v>
      </c>
      <c r="E593" s="7" t="str">
        <f>VLOOKUP(D593,[2]Product_Dim!$A$2:$G$101,2,FALSE)</f>
        <v>Vitamin C Face Serum</v>
      </c>
      <c r="F593" s="9">
        <f>VLOOKUP(D593,[2]Product_Dim!$A$2:$G$101,6,FALSE)</f>
        <v>283.83</v>
      </c>
      <c r="G593" s="8" t="s">
        <v>1794</v>
      </c>
      <c r="H593" s="10">
        <v>3</v>
      </c>
      <c r="I593" s="11">
        <v>622.72</v>
      </c>
      <c r="J593" s="8">
        <v>0.04</v>
      </c>
      <c r="K593" s="8" t="s">
        <v>1824</v>
      </c>
      <c r="L593" s="11">
        <v>1793.4336000000001</v>
      </c>
      <c r="M593" s="8" t="str">
        <f>VLOOKUP(C593,'[2]Customer Detail'!$A$2:$H$501,4,FALSE)</f>
        <v>Male</v>
      </c>
      <c r="N593" s="8">
        <f>VLOOKUP(C593,'[2]Customer Detail'!$A$2:$H$501,3,FALSE)</f>
        <v>51</v>
      </c>
      <c r="O593" s="8" t="str">
        <f>VLOOKUP(C593,'[2]Customer Detail'!$A$2:$H$501,5,FALSE)</f>
        <v>Snowmouth</v>
      </c>
      <c r="P593" s="8" t="str">
        <f>VLOOKUP(C593,'[2]Customer Detail'!$A$1:$H$501,8,FALSE)</f>
        <v>Platinum</v>
      </c>
      <c r="Q593" s="8" t="str">
        <f>VLOOKUP(G593,[2]Store_Dim!$A$1:$E$21,4,FALSE)</f>
        <v>Sabrinatown</v>
      </c>
      <c r="R593" s="8" t="str">
        <f>VLOOKUP(G593,[2]Store_Dim!$A$2:$E$21,3,FALSE)</f>
        <v>North</v>
      </c>
    </row>
    <row r="594" spans="1:18" x14ac:dyDescent="0.3">
      <c r="A594" s="7" t="s">
        <v>2418</v>
      </c>
      <c r="B594" s="48">
        <v>45943</v>
      </c>
      <c r="C594" s="8" t="s">
        <v>1211</v>
      </c>
      <c r="D594" s="8" t="s">
        <v>1732</v>
      </c>
      <c r="E594" s="7" t="str">
        <f>VLOOKUP(D594,[2]Product_Dim!$A$2:$G$101,2,FALSE)</f>
        <v>Microwave Oven</v>
      </c>
      <c r="F594" s="9">
        <f>VLOOKUP(D594,[2]Product_Dim!$A$2:$G$101,6,FALSE)</f>
        <v>447.43</v>
      </c>
      <c r="G594" s="8" t="s">
        <v>1807</v>
      </c>
      <c r="H594" s="10">
        <v>3</v>
      </c>
      <c r="I594" s="11">
        <v>259.74</v>
      </c>
      <c r="J594" s="8">
        <v>0.24</v>
      </c>
      <c r="K594" s="8" t="s">
        <v>1824</v>
      </c>
      <c r="L594" s="11">
        <v>592.20720000000006</v>
      </c>
      <c r="M594" s="8" t="str">
        <f>VLOOKUP(C594,'[2]Customer Detail'!$A$2:$H$501,4,FALSE)</f>
        <v>Male</v>
      </c>
      <c r="N594" s="8">
        <f>VLOOKUP(C594,'[2]Customer Detail'!$A$2:$H$501,3,FALSE)</f>
        <v>53</v>
      </c>
      <c r="O594" s="8" t="str">
        <f>VLOOKUP(C594,'[2]Customer Detail'!$A$2:$H$501,5,FALSE)</f>
        <v>Stevensshire</v>
      </c>
      <c r="P594" s="8" t="str">
        <f>VLOOKUP(C594,'[2]Customer Detail'!$A$1:$H$501,8,FALSE)</f>
        <v>Platinum</v>
      </c>
      <c r="Q594" s="8" t="str">
        <f>VLOOKUP(G594,[2]Store_Dim!$A$1:$E$21,4,FALSE)</f>
        <v>Bensonhaven</v>
      </c>
      <c r="R594" s="8" t="str">
        <f>VLOOKUP(G594,[2]Store_Dim!$A$2:$E$21,3,FALSE)</f>
        <v>North</v>
      </c>
    </row>
    <row r="595" spans="1:18" x14ac:dyDescent="0.3">
      <c r="A595" s="7" t="s">
        <v>2419</v>
      </c>
      <c r="B595" s="48">
        <v>45769</v>
      </c>
      <c r="C595" s="8" t="s">
        <v>205</v>
      </c>
      <c r="D595" s="8" t="s">
        <v>1604</v>
      </c>
      <c r="E595" s="7" t="str">
        <f>VLOOKUP(D595,[2]Product_Dim!$A$2:$G$101,2,FALSE)</f>
        <v>Sports Stopwatch Timer</v>
      </c>
      <c r="F595" s="9">
        <f>VLOOKUP(D595,[2]Product_Dim!$A$2:$G$101,6,FALSE)</f>
        <v>38.76</v>
      </c>
      <c r="G595" s="8" t="s">
        <v>1797</v>
      </c>
      <c r="H595" s="10">
        <v>4</v>
      </c>
      <c r="I595" s="11">
        <v>951.09</v>
      </c>
      <c r="J595" s="8">
        <v>0.14000000000000001</v>
      </c>
      <c r="K595" s="8" t="s">
        <v>1829</v>
      </c>
      <c r="L595" s="11">
        <v>3271.7496000000001</v>
      </c>
      <c r="M595" s="8" t="str">
        <f>VLOOKUP(C595,'[2]Customer Detail'!$A$2:$H$501,4,FALSE)</f>
        <v>Male</v>
      </c>
      <c r="N595" s="8">
        <f>VLOOKUP(C595,'[2]Customer Detail'!$A$2:$H$501,3,FALSE)</f>
        <v>24</v>
      </c>
      <c r="O595" s="8" t="str">
        <f>VLOOKUP(C595,'[2]Customer Detail'!$A$2:$H$501,5,FALSE)</f>
        <v>Christopherland</v>
      </c>
      <c r="P595" s="8" t="str">
        <f>VLOOKUP(C595,'[2]Customer Detail'!$A$1:$H$501,8,FALSE)</f>
        <v>Platinum</v>
      </c>
      <c r="Q595" s="8" t="str">
        <f>VLOOKUP(G595,[2]Store_Dim!$A$1:$E$21,4,FALSE)</f>
        <v>Johnsonville</v>
      </c>
      <c r="R595" s="8" t="str">
        <f>VLOOKUP(G595,[2]Store_Dim!$A$2:$E$21,3,FALSE)</f>
        <v>East</v>
      </c>
    </row>
    <row r="596" spans="1:18" x14ac:dyDescent="0.3">
      <c r="A596" s="7" t="s">
        <v>2420</v>
      </c>
      <c r="B596" s="48">
        <v>45765</v>
      </c>
      <c r="C596" s="8" t="s">
        <v>651</v>
      </c>
      <c r="D596" s="8" t="s">
        <v>1746</v>
      </c>
      <c r="E596" s="7" t="str">
        <f>VLOOKUP(D596,[2]Product_Dim!$A$2:$G$101,2,FALSE)</f>
        <v>Stainless Steel Cookware Set</v>
      </c>
      <c r="F596" s="9">
        <f>VLOOKUP(D596,[2]Product_Dim!$A$2:$G$101,6,FALSE)</f>
        <v>201.41</v>
      </c>
      <c r="G596" s="8" t="s">
        <v>1761</v>
      </c>
      <c r="H596" s="10">
        <v>1</v>
      </c>
      <c r="I596" s="11">
        <v>71.709999999999994</v>
      </c>
      <c r="J596" s="8">
        <v>0.23</v>
      </c>
      <c r="K596" s="8" t="s">
        <v>1829</v>
      </c>
      <c r="L596" s="11">
        <v>55.216699999999996</v>
      </c>
      <c r="M596" s="8" t="str">
        <f>VLOOKUP(C596,'[2]Customer Detail'!$A$2:$H$501,4,FALSE)</f>
        <v>Male</v>
      </c>
      <c r="N596" s="8">
        <f>VLOOKUP(C596,'[2]Customer Detail'!$A$2:$H$501,3,FALSE)</f>
        <v>46</v>
      </c>
      <c r="O596" s="8" t="str">
        <f>VLOOKUP(C596,'[2]Customer Detail'!$A$2:$H$501,5,FALSE)</f>
        <v>North Briannamouth</v>
      </c>
      <c r="P596" s="8" t="str">
        <f>VLOOKUP(C596,'[2]Customer Detail'!$A$1:$H$501,8,FALSE)</f>
        <v>Bronze</v>
      </c>
      <c r="Q596" s="8" t="str">
        <f>VLOOKUP(G596,[2]Store_Dim!$A$1:$E$21,4,FALSE)</f>
        <v>North Nancyview</v>
      </c>
      <c r="R596" s="8" t="str">
        <f>VLOOKUP(G596,[2]Store_Dim!$A$2:$E$21,3,FALSE)</f>
        <v>South</v>
      </c>
    </row>
    <row r="597" spans="1:18" x14ac:dyDescent="0.3">
      <c r="A597" s="7" t="s">
        <v>2421</v>
      </c>
      <c r="B597" s="48">
        <v>45891</v>
      </c>
      <c r="C597" s="8" t="s">
        <v>574</v>
      </c>
      <c r="D597" s="8" t="s">
        <v>1588</v>
      </c>
      <c r="E597" s="7" t="str">
        <f>VLOOKUP(D597,[2]Product_Dim!$A$2:$G$101,2,FALSE)</f>
        <v>Outdoor Sports Water Bottle</v>
      </c>
      <c r="F597" s="9">
        <f>VLOOKUP(D597,[2]Product_Dim!$A$2:$G$101,6,FALSE)</f>
        <v>131.51</v>
      </c>
      <c r="G597" s="8" t="s">
        <v>1779</v>
      </c>
      <c r="H597" s="10">
        <v>4</v>
      </c>
      <c r="I597" s="11">
        <v>894.93</v>
      </c>
      <c r="J597" s="8">
        <v>0.05</v>
      </c>
      <c r="K597" s="8" t="s">
        <v>1829</v>
      </c>
      <c r="L597" s="11">
        <v>3400.7339999999999</v>
      </c>
      <c r="M597" s="8" t="str">
        <f>VLOOKUP(C597,'[2]Customer Detail'!$A$2:$H$501,4,FALSE)</f>
        <v>Female</v>
      </c>
      <c r="N597" s="8">
        <f>VLOOKUP(C597,'[2]Customer Detail'!$A$2:$H$501,3,FALSE)</f>
        <v>41</v>
      </c>
      <c r="O597" s="8" t="str">
        <f>VLOOKUP(C597,'[2]Customer Detail'!$A$2:$H$501,5,FALSE)</f>
        <v>New William</v>
      </c>
      <c r="P597" s="8" t="str">
        <f>VLOOKUP(C597,'[2]Customer Detail'!$A$1:$H$501,8,FALSE)</f>
        <v>Platinum</v>
      </c>
      <c r="Q597" s="8" t="str">
        <f>VLOOKUP(G597,[2]Store_Dim!$A$1:$E$21,4,FALSE)</f>
        <v>Williamsfurt</v>
      </c>
      <c r="R597" s="8" t="str">
        <f>VLOOKUP(G597,[2]Store_Dim!$A$2:$E$21,3,FALSE)</f>
        <v>South</v>
      </c>
    </row>
    <row r="598" spans="1:18" x14ac:dyDescent="0.3">
      <c r="A598" s="7" t="s">
        <v>2422</v>
      </c>
      <c r="B598" s="48">
        <v>45842</v>
      </c>
      <c r="C598" s="8" t="s">
        <v>660</v>
      </c>
      <c r="D598" s="8" t="s">
        <v>1704</v>
      </c>
      <c r="E598" s="7" t="str">
        <f>VLOOKUP(D598,[2]Product_Dim!$A$2:$G$101,2,FALSE)</f>
        <v>Essential Oil Diffuser</v>
      </c>
      <c r="F598" s="9">
        <f>VLOOKUP(D598,[2]Product_Dim!$A$2:$G$101,6,FALSE)</f>
        <v>325.26</v>
      </c>
      <c r="G598" s="8" t="s">
        <v>1782</v>
      </c>
      <c r="H598" s="10">
        <v>4</v>
      </c>
      <c r="I598" s="11">
        <v>870.18</v>
      </c>
      <c r="J598" s="8">
        <v>0.13</v>
      </c>
      <c r="K598" s="8" t="s">
        <v>1829</v>
      </c>
      <c r="L598" s="11">
        <v>3028.2263999999996</v>
      </c>
      <c r="M598" s="8" t="str">
        <f>VLOOKUP(C598,'[2]Customer Detail'!$A$2:$H$501,4,FALSE)</f>
        <v>Female</v>
      </c>
      <c r="N598" s="8">
        <f>VLOOKUP(C598,'[2]Customer Detail'!$A$2:$H$501,3,FALSE)</f>
        <v>37</v>
      </c>
      <c r="O598" s="8" t="str">
        <f>VLOOKUP(C598,'[2]Customer Detail'!$A$2:$H$501,5,FALSE)</f>
        <v>Clarkeside</v>
      </c>
      <c r="P598" s="8" t="str">
        <f>VLOOKUP(C598,'[2]Customer Detail'!$A$1:$H$501,8,FALSE)</f>
        <v>Platinum</v>
      </c>
      <c r="Q598" s="8" t="str">
        <f>VLOOKUP(G598,[2]Store_Dim!$A$1:$E$21,4,FALSE)</f>
        <v>Thompsonborough</v>
      </c>
      <c r="R598" s="8" t="str">
        <f>VLOOKUP(G598,[2]Store_Dim!$A$2:$E$21,3,FALSE)</f>
        <v>West</v>
      </c>
    </row>
    <row r="599" spans="1:18" x14ac:dyDescent="0.3">
      <c r="A599" s="7" t="s">
        <v>2423</v>
      </c>
      <c r="B599" s="48">
        <v>45382</v>
      </c>
      <c r="C599" s="8" t="s">
        <v>884</v>
      </c>
      <c r="D599" s="8" t="s">
        <v>1676</v>
      </c>
      <c r="E599" s="7" t="str">
        <f>VLOOKUP(D599,[2]Product_Dim!$A$2:$G$101,2,FALSE)</f>
        <v>Matte Lipstick Set</v>
      </c>
      <c r="F599" s="9">
        <f>VLOOKUP(D599,[2]Product_Dim!$A$2:$G$101,6,FALSE)</f>
        <v>299.11</v>
      </c>
      <c r="G599" s="8" t="s">
        <v>1761</v>
      </c>
      <c r="H599" s="10">
        <v>2</v>
      </c>
      <c r="I599" s="11">
        <v>552.72</v>
      </c>
      <c r="J599" s="8">
        <v>0.06</v>
      </c>
      <c r="K599" s="8" t="s">
        <v>1826</v>
      </c>
      <c r="L599" s="11">
        <v>1039.1136000000001</v>
      </c>
      <c r="M599" s="8" t="str">
        <f>VLOOKUP(C599,'[2]Customer Detail'!$A$2:$H$501,4,FALSE)</f>
        <v>Female</v>
      </c>
      <c r="N599" s="8">
        <f>VLOOKUP(C599,'[2]Customer Detail'!$A$2:$H$501,3,FALSE)</f>
        <v>42</v>
      </c>
      <c r="O599" s="8" t="str">
        <f>VLOOKUP(C599,'[2]Customer Detail'!$A$2:$H$501,5,FALSE)</f>
        <v>Port Mariastad</v>
      </c>
      <c r="P599" s="8" t="str">
        <f>VLOOKUP(C599,'[2]Customer Detail'!$A$1:$H$501,8,FALSE)</f>
        <v>Platinum</v>
      </c>
      <c r="Q599" s="8" t="str">
        <f>VLOOKUP(G599,[2]Store_Dim!$A$1:$E$21,4,FALSE)</f>
        <v>North Nancyview</v>
      </c>
      <c r="R599" s="8" t="str">
        <f>VLOOKUP(G599,[2]Store_Dim!$A$2:$E$21,3,FALSE)</f>
        <v>South</v>
      </c>
    </row>
    <row r="600" spans="1:18" x14ac:dyDescent="0.3">
      <c r="A600" s="7" t="s">
        <v>2424</v>
      </c>
      <c r="B600" s="48">
        <v>45236</v>
      </c>
      <c r="C600" s="8" t="s">
        <v>788</v>
      </c>
      <c r="D600" s="8" t="s">
        <v>1626</v>
      </c>
      <c r="E600" s="7" t="str">
        <f>VLOOKUP(D600,[2]Product_Dim!$A$2:$G$101,2,FALSE)</f>
        <v>Portable Power Bank</v>
      </c>
      <c r="F600" s="9">
        <f>VLOOKUP(D600,[2]Product_Dim!$A$2:$G$101,6,FALSE)</f>
        <v>326.06</v>
      </c>
      <c r="G600" s="8" t="s">
        <v>1782</v>
      </c>
      <c r="H600" s="10">
        <v>3</v>
      </c>
      <c r="I600" s="11">
        <v>700.43</v>
      </c>
      <c r="J600" s="8">
        <v>0.01</v>
      </c>
      <c r="K600" s="8" t="s">
        <v>1829</v>
      </c>
      <c r="L600" s="11">
        <v>2080.2770999999998</v>
      </c>
      <c r="M600" s="8" t="str">
        <f>VLOOKUP(C600,'[2]Customer Detail'!$A$2:$H$501,4,FALSE)</f>
        <v>Male</v>
      </c>
      <c r="N600" s="8">
        <f>VLOOKUP(C600,'[2]Customer Detail'!$A$2:$H$501,3,FALSE)</f>
        <v>58</v>
      </c>
      <c r="O600" s="8" t="str">
        <f>VLOOKUP(C600,'[2]Customer Detail'!$A$2:$H$501,5,FALSE)</f>
        <v>South Regina</v>
      </c>
      <c r="P600" s="8" t="str">
        <f>VLOOKUP(C600,'[2]Customer Detail'!$A$1:$H$501,8,FALSE)</f>
        <v>Bronze</v>
      </c>
      <c r="Q600" s="8" t="str">
        <f>VLOOKUP(G600,[2]Store_Dim!$A$1:$E$21,4,FALSE)</f>
        <v>Thompsonborough</v>
      </c>
      <c r="R600" s="8" t="str">
        <f>VLOOKUP(G600,[2]Store_Dim!$A$2:$E$21,3,FALSE)</f>
        <v>West</v>
      </c>
    </row>
    <row r="601" spans="1:18" x14ac:dyDescent="0.3">
      <c r="A601" s="7" t="s">
        <v>2425</v>
      </c>
      <c r="B601" s="48">
        <v>45806</v>
      </c>
      <c r="C601" s="8" t="s">
        <v>1065</v>
      </c>
      <c r="D601" s="8" t="s">
        <v>1565</v>
      </c>
      <c r="E601" s="7" t="str">
        <f>VLOOKUP(D601,[2]Product_Dim!$A$2:$G$101,2,FALSE)</f>
        <v>Adjustable Dumbbell Set</v>
      </c>
      <c r="F601" s="9">
        <f>VLOOKUP(D601,[2]Product_Dim!$A$2:$G$101,6,FALSE)</f>
        <v>495.72</v>
      </c>
      <c r="G601" s="8" t="s">
        <v>1761</v>
      </c>
      <c r="H601" s="10">
        <v>2</v>
      </c>
      <c r="I601" s="11">
        <v>823.03</v>
      </c>
      <c r="J601" s="8">
        <v>0.18</v>
      </c>
      <c r="K601" s="8" t="s">
        <v>1826</v>
      </c>
      <c r="L601" s="11">
        <v>1349.7692</v>
      </c>
      <c r="M601" s="8" t="str">
        <f>VLOOKUP(C601,'[2]Customer Detail'!$A$2:$H$501,4,FALSE)</f>
        <v>Female</v>
      </c>
      <c r="N601" s="8">
        <f>VLOOKUP(C601,'[2]Customer Detail'!$A$2:$H$501,3,FALSE)</f>
        <v>52</v>
      </c>
      <c r="O601" s="8" t="str">
        <f>VLOOKUP(C601,'[2]Customer Detail'!$A$2:$H$501,5,FALSE)</f>
        <v>Stevensbury</v>
      </c>
      <c r="P601" s="8" t="str">
        <f>VLOOKUP(C601,'[2]Customer Detail'!$A$1:$H$501,8,FALSE)</f>
        <v>Platinum</v>
      </c>
      <c r="Q601" s="8" t="str">
        <f>VLOOKUP(G601,[2]Store_Dim!$A$1:$E$21,4,FALSE)</f>
        <v>North Nancyview</v>
      </c>
      <c r="R601" s="8" t="str">
        <f>VLOOKUP(G601,[2]Store_Dim!$A$2:$E$21,3,FALSE)</f>
        <v>South</v>
      </c>
    </row>
    <row r="602" spans="1:18" x14ac:dyDescent="0.3">
      <c r="A602" s="7" t="s">
        <v>2426</v>
      </c>
      <c r="B602" s="48">
        <v>45401</v>
      </c>
      <c r="C602" s="8" t="s">
        <v>815</v>
      </c>
      <c r="D602" s="8" t="s">
        <v>1732</v>
      </c>
      <c r="E602" s="7" t="str">
        <f>VLOOKUP(D602,[2]Product_Dim!$A$2:$G$101,2,FALSE)</f>
        <v>Microwave Oven</v>
      </c>
      <c r="F602" s="9">
        <f>VLOOKUP(D602,[2]Product_Dim!$A$2:$G$101,6,FALSE)</f>
        <v>447.43</v>
      </c>
      <c r="G602" s="8" t="s">
        <v>1776</v>
      </c>
      <c r="H602" s="10">
        <v>1</v>
      </c>
      <c r="I602" s="11">
        <v>117.37</v>
      </c>
      <c r="J602" s="8">
        <v>0.21</v>
      </c>
      <c r="K602" s="8" t="s">
        <v>1824</v>
      </c>
      <c r="L602" s="11">
        <v>92.722300000000004</v>
      </c>
      <c r="M602" s="8" t="str">
        <f>VLOOKUP(C602,'[2]Customer Detail'!$A$2:$H$501,4,FALSE)</f>
        <v>Male</v>
      </c>
      <c r="N602" s="8">
        <f>VLOOKUP(C602,'[2]Customer Detail'!$A$2:$H$501,3,FALSE)</f>
        <v>21</v>
      </c>
      <c r="O602" s="8" t="str">
        <f>VLOOKUP(C602,'[2]Customer Detail'!$A$2:$H$501,5,FALSE)</f>
        <v>Jasonton</v>
      </c>
      <c r="P602" s="8" t="str">
        <f>VLOOKUP(C602,'[2]Customer Detail'!$A$1:$H$501,8,FALSE)</f>
        <v>Gold</v>
      </c>
      <c r="Q602" s="8" t="str">
        <f>VLOOKUP(G602,[2]Store_Dim!$A$1:$E$21,4,FALSE)</f>
        <v>Port Josephberg</v>
      </c>
      <c r="R602" s="8" t="str">
        <f>VLOOKUP(G602,[2]Store_Dim!$A$2:$E$21,3,FALSE)</f>
        <v>East</v>
      </c>
    </row>
    <row r="603" spans="1:18" x14ac:dyDescent="0.3">
      <c r="A603" s="7" t="s">
        <v>2427</v>
      </c>
      <c r="B603" s="48">
        <v>45716</v>
      </c>
      <c r="C603" s="8" t="s">
        <v>369</v>
      </c>
      <c r="D603" s="8" t="s">
        <v>1660</v>
      </c>
      <c r="E603" s="7" t="str">
        <f>VLOOKUP(D603,[2]Product_Dim!$A$2:$G$101,2,FALSE)</f>
        <v>Premium Blanket Throw</v>
      </c>
      <c r="F603" s="9">
        <f>VLOOKUP(D603,[2]Product_Dim!$A$2:$G$101,6,FALSE)</f>
        <v>461.47</v>
      </c>
      <c r="G603" s="8" t="s">
        <v>1757</v>
      </c>
      <c r="H603" s="10">
        <v>4</v>
      </c>
      <c r="I603" s="11">
        <v>165.37</v>
      </c>
      <c r="J603" s="8">
        <v>0.28999999999999998</v>
      </c>
      <c r="K603" s="8" t="s">
        <v>1824</v>
      </c>
      <c r="L603" s="11">
        <v>469.6508</v>
      </c>
      <c r="M603" s="8" t="str">
        <f>VLOOKUP(C603,'[2]Customer Detail'!$A$2:$H$501,4,FALSE)</f>
        <v>Male</v>
      </c>
      <c r="N603" s="8">
        <f>VLOOKUP(C603,'[2]Customer Detail'!$A$2:$H$501,3,FALSE)</f>
        <v>64</v>
      </c>
      <c r="O603" s="8" t="str">
        <f>VLOOKUP(C603,'[2]Customer Detail'!$A$2:$H$501,5,FALSE)</f>
        <v>South Jenniferville</v>
      </c>
      <c r="P603" s="8" t="str">
        <f>VLOOKUP(C603,'[2]Customer Detail'!$A$1:$H$501,8,FALSE)</f>
        <v>Silver</v>
      </c>
      <c r="Q603" s="8" t="str">
        <f>VLOOKUP(G603,[2]Store_Dim!$A$1:$E$21,4,FALSE)</f>
        <v>Danielmouth</v>
      </c>
      <c r="R603" s="8" t="str">
        <f>VLOOKUP(G603,[2]Store_Dim!$A$2:$E$21,3,FALSE)</f>
        <v>North</v>
      </c>
    </row>
    <row r="604" spans="1:18" x14ac:dyDescent="0.3">
      <c r="A604" s="7" t="s">
        <v>2428</v>
      </c>
      <c r="B604" s="48">
        <v>45718</v>
      </c>
      <c r="C604" s="8" t="s">
        <v>1181</v>
      </c>
      <c r="D604" s="8" t="s">
        <v>1557</v>
      </c>
      <c r="E604" s="7" t="str">
        <f>VLOOKUP(D604,[2]Product_Dim!$A$2:$G$101,2,FALSE)</f>
        <v>Herbal Face Moisturizer</v>
      </c>
      <c r="F604" s="9">
        <f>VLOOKUP(D604,[2]Product_Dim!$A$2:$G$101,6,FALSE)</f>
        <v>312.8</v>
      </c>
      <c r="G604" s="8" t="s">
        <v>1789</v>
      </c>
      <c r="H604" s="10">
        <v>3</v>
      </c>
      <c r="I604" s="11">
        <v>483.06</v>
      </c>
      <c r="J604" s="8">
        <v>0.05</v>
      </c>
      <c r="K604" s="8" t="s">
        <v>1824</v>
      </c>
      <c r="L604" s="11">
        <v>1376.721</v>
      </c>
      <c r="M604" s="8" t="str">
        <f>VLOOKUP(C604,'[2]Customer Detail'!$A$2:$H$501,4,FALSE)</f>
        <v>Female</v>
      </c>
      <c r="N604" s="8">
        <f>VLOOKUP(C604,'[2]Customer Detail'!$A$2:$H$501,3,FALSE)</f>
        <v>44</v>
      </c>
      <c r="O604" s="8" t="str">
        <f>VLOOKUP(C604,'[2]Customer Detail'!$A$2:$H$501,5,FALSE)</f>
        <v>Fischerborough</v>
      </c>
      <c r="P604" s="8" t="str">
        <f>VLOOKUP(C604,'[2]Customer Detail'!$A$1:$H$501,8,FALSE)</f>
        <v>Bronze</v>
      </c>
      <c r="Q604" s="8" t="str">
        <f>VLOOKUP(G604,[2]Store_Dim!$A$1:$E$21,4,FALSE)</f>
        <v>East Davidville</v>
      </c>
      <c r="R604" s="8" t="str">
        <f>VLOOKUP(G604,[2]Store_Dim!$A$2:$E$21,3,FALSE)</f>
        <v>East</v>
      </c>
    </row>
    <row r="605" spans="1:18" x14ac:dyDescent="0.3">
      <c r="A605" s="7" t="s">
        <v>2429</v>
      </c>
      <c r="B605" s="48">
        <v>45379</v>
      </c>
      <c r="C605" s="8" t="s">
        <v>929</v>
      </c>
      <c r="D605" s="8" t="s">
        <v>1710</v>
      </c>
      <c r="E605" s="7" t="str">
        <f>VLOOKUP(D605,[2]Product_Dim!$A$2:$G$101,2,FALSE)</f>
        <v>Badminton Racket Set</v>
      </c>
      <c r="F605" s="9">
        <f>VLOOKUP(D605,[2]Product_Dim!$A$2:$G$101,6,FALSE)</f>
        <v>285.54000000000002</v>
      </c>
      <c r="G605" s="8" t="s">
        <v>1779</v>
      </c>
      <c r="H605" s="10">
        <v>4</v>
      </c>
      <c r="I605" s="11">
        <v>262.05</v>
      </c>
      <c r="J605" s="8">
        <v>0.24</v>
      </c>
      <c r="K605" s="8" t="s">
        <v>1826</v>
      </c>
      <c r="L605" s="11">
        <v>796.63200000000006</v>
      </c>
      <c r="M605" s="8" t="str">
        <f>VLOOKUP(C605,'[2]Customer Detail'!$A$2:$H$501,4,FALSE)</f>
        <v>Female</v>
      </c>
      <c r="N605" s="8">
        <f>VLOOKUP(C605,'[2]Customer Detail'!$A$2:$H$501,3,FALSE)</f>
        <v>56</v>
      </c>
      <c r="O605" s="8" t="str">
        <f>VLOOKUP(C605,'[2]Customer Detail'!$A$2:$H$501,5,FALSE)</f>
        <v>North Daniel</v>
      </c>
      <c r="P605" s="8" t="str">
        <f>VLOOKUP(C605,'[2]Customer Detail'!$A$1:$H$501,8,FALSE)</f>
        <v>Platinum</v>
      </c>
      <c r="Q605" s="8" t="str">
        <f>VLOOKUP(G605,[2]Store_Dim!$A$1:$E$21,4,FALSE)</f>
        <v>Williamsfurt</v>
      </c>
      <c r="R605" s="8" t="str">
        <f>VLOOKUP(G605,[2]Store_Dim!$A$2:$E$21,3,FALSE)</f>
        <v>South</v>
      </c>
    </row>
    <row r="606" spans="1:18" x14ac:dyDescent="0.3">
      <c r="A606" s="7" t="s">
        <v>2430</v>
      </c>
      <c r="B606" s="48">
        <v>45635</v>
      </c>
      <c r="C606" s="8" t="s">
        <v>1428</v>
      </c>
      <c r="D606" s="8" t="s">
        <v>1576</v>
      </c>
      <c r="E606" s="7" t="str">
        <f>VLOOKUP(D606,[2]Product_Dim!$A$2:$G$101,2,FALSE)</f>
        <v>Decorative Wall Mirror</v>
      </c>
      <c r="F606" s="9">
        <f>VLOOKUP(D606,[2]Product_Dim!$A$2:$G$101,6,FALSE)</f>
        <v>48.01</v>
      </c>
      <c r="G606" s="8" t="s">
        <v>1799</v>
      </c>
      <c r="H606" s="10">
        <v>3</v>
      </c>
      <c r="I606" s="11">
        <v>970.89</v>
      </c>
      <c r="J606" s="8">
        <v>0.11</v>
      </c>
      <c r="K606" s="8" t="s">
        <v>1829</v>
      </c>
      <c r="L606" s="11">
        <v>2592.2763</v>
      </c>
      <c r="M606" s="8" t="str">
        <f>VLOOKUP(C606,'[2]Customer Detail'!$A$2:$H$501,4,FALSE)</f>
        <v>Female</v>
      </c>
      <c r="N606" s="8">
        <f>VLOOKUP(C606,'[2]Customer Detail'!$A$2:$H$501,3,FALSE)</f>
        <v>36</v>
      </c>
      <c r="O606" s="8" t="str">
        <f>VLOOKUP(C606,'[2]Customer Detail'!$A$2:$H$501,5,FALSE)</f>
        <v>Port Anthony</v>
      </c>
      <c r="P606" s="8" t="str">
        <f>VLOOKUP(C606,'[2]Customer Detail'!$A$1:$H$501,8,FALSE)</f>
        <v>Bronze</v>
      </c>
      <c r="Q606" s="8" t="str">
        <f>VLOOKUP(G606,[2]Store_Dim!$A$1:$E$21,4,FALSE)</f>
        <v>Christopherland</v>
      </c>
      <c r="R606" s="8" t="str">
        <f>VLOOKUP(G606,[2]Store_Dim!$A$2:$E$21,3,FALSE)</f>
        <v>South</v>
      </c>
    </row>
    <row r="607" spans="1:18" x14ac:dyDescent="0.3">
      <c r="A607" s="7" t="s">
        <v>2431</v>
      </c>
      <c r="B607" s="48">
        <v>45222</v>
      </c>
      <c r="C607" s="8" t="s">
        <v>702</v>
      </c>
      <c r="D607" s="8" t="s">
        <v>1692</v>
      </c>
      <c r="E607" s="7" t="str">
        <f>VLOOKUP(D607,[2]Product_Dim!$A$2:$G$101,2,FALSE)</f>
        <v>Professional Jump Rope</v>
      </c>
      <c r="F607" s="9">
        <f>VLOOKUP(D607,[2]Product_Dim!$A$2:$G$101,6,FALSE)</f>
        <v>477.61</v>
      </c>
      <c r="G607" s="8" t="s">
        <v>1752</v>
      </c>
      <c r="H607" s="10">
        <v>1</v>
      </c>
      <c r="I607" s="11">
        <v>61.11</v>
      </c>
      <c r="J607" s="8">
        <v>0.1</v>
      </c>
      <c r="K607" s="8" t="s">
        <v>1826</v>
      </c>
      <c r="L607" s="11">
        <v>54.998999999999995</v>
      </c>
      <c r="M607" s="8" t="str">
        <f>VLOOKUP(C607,'[2]Customer Detail'!$A$2:$H$501,4,FALSE)</f>
        <v>Male</v>
      </c>
      <c r="N607" s="8">
        <f>VLOOKUP(C607,'[2]Customer Detail'!$A$2:$H$501,3,FALSE)</f>
        <v>44</v>
      </c>
      <c r="O607" s="8" t="str">
        <f>VLOOKUP(C607,'[2]Customer Detail'!$A$2:$H$501,5,FALSE)</f>
        <v>Morrismouth</v>
      </c>
      <c r="P607" s="8" t="str">
        <f>VLOOKUP(C607,'[2]Customer Detail'!$A$1:$H$501,8,FALSE)</f>
        <v>Platinum</v>
      </c>
      <c r="Q607" s="8" t="str">
        <f>VLOOKUP(G607,[2]Store_Dim!$A$1:$E$21,4,FALSE)</f>
        <v>Washingtonfurt</v>
      </c>
      <c r="R607" s="8" t="str">
        <f>VLOOKUP(G607,[2]Store_Dim!$A$2:$E$21,3,FALSE)</f>
        <v>East</v>
      </c>
    </row>
    <row r="608" spans="1:18" x14ac:dyDescent="0.3">
      <c r="A608" s="7" t="s">
        <v>2432</v>
      </c>
      <c r="B608" s="48">
        <v>45555</v>
      </c>
      <c r="C608" s="8" t="s">
        <v>121</v>
      </c>
      <c r="D608" s="8" t="s">
        <v>1602</v>
      </c>
      <c r="E608" s="7" t="str">
        <f>VLOOKUP(D608,[2]Product_Dim!$A$2:$G$101,2,FALSE)</f>
        <v>Decorative Floor Vase</v>
      </c>
      <c r="F608" s="9">
        <f>VLOOKUP(D608,[2]Product_Dim!$A$2:$G$101,6,FALSE)</f>
        <v>254.04361702127662</v>
      </c>
      <c r="G608" s="8" t="s">
        <v>1782</v>
      </c>
      <c r="H608" s="10">
        <v>3</v>
      </c>
      <c r="I608" s="11">
        <v>827.88</v>
      </c>
      <c r="J608" s="8">
        <v>0.19</v>
      </c>
      <c r="K608" s="8" t="s">
        <v>1826</v>
      </c>
      <c r="L608" s="11">
        <v>2011.7483999999999</v>
      </c>
      <c r="M608" s="8" t="str">
        <f>VLOOKUP(C608,'[2]Customer Detail'!$A$2:$H$501,4,FALSE)</f>
        <v>Female</v>
      </c>
      <c r="N608" s="8">
        <f>VLOOKUP(C608,'[2]Customer Detail'!$A$2:$H$501,3,FALSE)</f>
        <v>54</v>
      </c>
      <c r="O608" s="8" t="str">
        <f>VLOOKUP(C608,'[2]Customer Detail'!$A$2:$H$501,5,FALSE)</f>
        <v>East Jennifer</v>
      </c>
      <c r="P608" s="8" t="str">
        <f>VLOOKUP(C608,'[2]Customer Detail'!$A$1:$H$501,8,FALSE)</f>
        <v>Silver</v>
      </c>
      <c r="Q608" s="8" t="str">
        <f>VLOOKUP(G608,[2]Store_Dim!$A$1:$E$21,4,FALSE)</f>
        <v>Thompsonborough</v>
      </c>
      <c r="R608" s="8" t="str">
        <f>VLOOKUP(G608,[2]Store_Dim!$A$2:$E$21,3,FALSE)</f>
        <v>West</v>
      </c>
    </row>
    <row r="609" spans="1:18" x14ac:dyDescent="0.3">
      <c r="A609" s="7" t="s">
        <v>2433</v>
      </c>
      <c r="B609" s="48">
        <v>45583</v>
      </c>
      <c r="C609" s="8" t="s">
        <v>1334</v>
      </c>
      <c r="D609" s="8" t="s">
        <v>1722</v>
      </c>
      <c r="E609" s="7" t="str">
        <f>VLOOKUP(D609,[2]Product_Dim!$A$2:$G$101,2,FALSE)</f>
        <v>LED Bedside Lamp</v>
      </c>
      <c r="F609" s="9">
        <f>VLOOKUP(D609,[2]Product_Dim!$A$2:$G$101,6,FALSE)</f>
        <v>371.38</v>
      </c>
      <c r="G609" s="8" t="s">
        <v>1797</v>
      </c>
      <c r="H609" s="10">
        <v>3</v>
      </c>
      <c r="I609" s="11">
        <v>926.85</v>
      </c>
      <c r="J609" s="8">
        <v>0.18</v>
      </c>
      <c r="K609" s="8" t="s">
        <v>1829</v>
      </c>
      <c r="L609" s="11">
        <v>2280.0510000000004</v>
      </c>
      <c r="M609" s="8" t="str">
        <f>VLOOKUP(C609,'[2]Customer Detail'!$A$2:$H$501,4,FALSE)</f>
        <v>Female</v>
      </c>
      <c r="N609" s="8">
        <f>VLOOKUP(C609,'[2]Customer Detail'!$A$2:$H$501,3,FALSE)</f>
        <v>36</v>
      </c>
      <c r="O609" s="8" t="str">
        <f>VLOOKUP(C609,'[2]Customer Detail'!$A$2:$H$501,5,FALSE)</f>
        <v>Josephchester</v>
      </c>
      <c r="P609" s="8" t="str">
        <f>VLOOKUP(C609,'[2]Customer Detail'!$A$1:$H$501,8,FALSE)</f>
        <v>Gold</v>
      </c>
      <c r="Q609" s="8" t="str">
        <f>VLOOKUP(G609,[2]Store_Dim!$A$1:$E$21,4,FALSE)</f>
        <v>Johnsonville</v>
      </c>
      <c r="R609" s="8" t="str">
        <f>VLOOKUP(G609,[2]Store_Dim!$A$2:$E$21,3,FALSE)</f>
        <v>East</v>
      </c>
    </row>
    <row r="610" spans="1:18" x14ac:dyDescent="0.3">
      <c r="A610" s="7" t="s">
        <v>2434</v>
      </c>
      <c r="B610" s="48">
        <v>45662</v>
      </c>
      <c r="C610" s="8" t="s">
        <v>999</v>
      </c>
      <c r="D610" s="8" t="s">
        <v>1568</v>
      </c>
      <c r="E610" s="7" t="str">
        <f>VLOOKUP(D610,[2]Product_Dim!$A$2:$G$101,2,FALSE)</f>
        <v>Ceramic Kitchen Bowl Set</v>
      </c>
      <c r="F610" s="9">
        <f>VLOOKUP(D610,[2]Product_Dim!$A$2:$G$101,6,FALSE)</f>
        <v>298.86</v>
      </c>
      <c r="G610" s="8" t="s">
        <v>1799</v>
      </c>
      <c r="H610" s="10">
        <v>1</v>
      </c>
      <c r="I610" s="11">
        <v>874.59</v>
      </c>
      <c r="J610" s="8">
        <v>0.28999999999999998</v>
      </c>
      <c r="K610" s="8" t="s">
        <v>1826</v>
      </c>
      <c r="L610" s="11">
        <v>620.95890000000009</v>
      </c>
      <c r="M610" s="8" t="str">
        <f>VLOOKUP(C610,'[2]Customer Detail'!$A$2:$H$501,4,FALSE)</f>
        <v>Female</v>
      </c>
      <c r="N610" s="8">
        <f>VLOOKUP(C610,'[2]Customer Detail'!$A$2:$H$501,3,FALSE)</f>
        <v>64</v>
      </c>
      <c r="O610" s="8" t="str">
        <f>VLOOKUP(C610,'[2]Customer Detail'!$A$2:$H$501,5,FALSE)</f>
        <v>Richardsport</v>
      </c>
      <c r="P610" s="8" t="str">
        <f>VLOOKUP(C610,'[2]Customer Detail'!$A$1:$H$501,8,FALSE)</f>
        <v>Gold</v>
      </c>
      <c r="Q610" s="8" t="str">
        <f>VLOOKUP(G610,[2]Store_Dim!$A$1:$E$21,4,FALSE)</f>
        <v>Christopherland</v>
      </c>
      <c r="R610" s="8" t="str">
        <f>VLOOKUP(G610,[2]Store_Dim!$A$2:$E$21,3,FALSE)</f>
        <v>South</v>
      </c>
    </row>
    <row r="611" spans="1:18" x14ac:dyDescent="0.3">
      <c r="A611" s="7" t="s">
        <v>2435</v>
      </c>
      <c r="B611" s="48">
        <v>45921</v>
      </c>
      <c r="C611" s="8" t="s">
        <v>1449</v>
      </c>
      <c r="D611" s="8" t="s">
        <v>1578</v>
      </c>
      <c r="E611" s="7" t="str">
        <f>VLOOKUP(D611,[2]Product_Dim!$A$2:$G$101,2,FALSE)</f>
        <v>4K Home Projector</v>
      </c>
      <c r="F611" s="9">
        <f>VLOOKUP(D611,[2]Product_Dim!$A$2:$G$101,6,FALSE)</f>
        <v>465.34</v>
      </c>
      <c r="G611" s="8" t="s">
        <v>1757</v>
      </c>
      <c r="H611" s="10">
        <v>4</v>
      </c>
      <c r="I611" s="11">
        <v>479.11</v>
      </c>
      <c r="J611" s="8">
        <v>0.24</v>
      </c>
      <c r="K611" s="8" t="s">
        <v>1826</v>
      </c>
      <c r="L611" s="11">
        <v>1456.4944</v>
      </c>
      <c r="M611" s="8" t="str">
        <f>VLOOKUP(C611,'[2]Customer Detail'!$A$2:$H$501,4,FALSE)</f>
        <v>Female</v>
      </c>
      <c r="N611" s="8">
        <f>VLOOKUP(C611,'[2]Customer Detail'!$A$2:$H$501,3,FALSE)</f>
        <v>21</v>
      </c>
      <c r="O611" s="8" t="str">
        <f>VLOOKUP(C611,'[2]Customer Detail'!$A$2:$H$501,5,FALSE)</f>
        <v>Kanebury</v>
      </c>
      <c r="P611" s="8" t="str">
        <f>VLOOKUP(C611,'[2]Customer Detail'!$A$1:$H$501,8,FALSE)</f>
        <v>Gold</v>
      </c>
      <c r="Q611" s="8" t="str">
        <f>VLOOKUP(G611,[2]Store_Dim!$A$1:$E$21,4,FALSE)</f>
        <v>Danielmouth</v>
      </c>
      <c r="R611" s="8" t="str">
        <f>VLOOKUP(G611,[2]Store_Dim!$A$2:$E$21,3,FALSE)</f>
        <v>North</v>
      </c>
    </row>
    <row r="612" spans="1:18" x14ac:dyDescent="0.3">
      <c r="A612" s="7" t="s">
        <v>2436</v>
      </c>
      <c r="B612" s="48">
        <v>45490</v>
      </c>
      <c r="C612" s="8" t="s">
        <v>693</v>
      </c>
      <c r="D612" s="8" t="s">
        <v>1612</v>
      </c>
      <c r="E612" s="7" t="str">
        <f>VLOOKUP(D612,[2]Product_Dim!$A$2:$G$101,2,FALSE)</f>
        <v>Vitamin C Face Serum</v>
      </c>
      <c r="F612" s="9">
        <f>VLOOKUP(D612,[2]Product_Dim!$A$2:$G$101,6,FALSE)</f>
        <v>283.83</v>
      </c>
      <c r="G612" s="8" t="s">
        <v>1807</v>
      </c>
      <c r="H612" s="10">
        <v>3</v>
      </c>
      <c r="I612" s="11">
        <v>182.91</v>
      </c>
      <c r="J612" s="8">
        <v>0.28999999999999998</v>
      </c>
      <c r="K612" s="8" t="s">
        <v>1824</v>
      </c>
      <c r="L612" s="11">
        <v>389.59829999999999</v>
      </c>
      <c r="M612" s="8" t="str">
        <f>VLOOKUP(C612,'[2]Customer Detail'!$A$2:$H$501,4,FALSE)</f>
        <v>Female</v>
      </c>
      <c r="N612" s="8">
        <f>VLOOKUP(C612,'[2]Customer Detail'!$A$2:$H$501,3,FALSE)</f>
        <v>42</v>
      </c>
      <c r="O612" s="8" t="str">
        <f>VLOOKUP(C612,'[2]Customer Detail'!$A$2:$H$501,5,FALSE)</f>
        <v>West Markport</v>
      </c>
      <c r="P612" s="8" t="str">
        <f>VLOOKUP(C612,'[2]Customer Detail'!$A$1:$H$501,8,FALSE)</f>
        <v>Platinum</v>
      </c>
      <c r="Q612" s="8" t="str">
        <f>VLOOKUP(G612,[2]Store_Dim!$A$1:$E$21,4,FALSE)</f>
        <v>Bensonhaven</v>
      </c>
      <c r="R612" s="8" t="str">
        <f>VLOOKUP(G612,[2]Store_Dim!$A$2:$E$21,3,FALSE)</f>
        <v>North</v>
      </c>
    </row>
    <row r="613" spans="1:18" x14ac:dyDescent="0.3">
      <c r="A613" s="7" t="s">
        <v>2437</v>
      </c>
      <c r="B613" s="48">
        <v>45652</v>
      </c>
      <c r="C613" s="8" t="s">
        <v>866</v>
      </c>
      <c r="D613" s="8" t="s">
        <v>1616</v>
      </c>
      <c r="E613" s="7" t="str">
        <f>VLOOKUP(D613,[2]Product_Dim!$A$2:$G$101,2,FALSE)</f>
        <v>Gaming Mechanical Keyboard</v>
      </c>
      <c r="F613" s="9">
        <f>VLOOKUP(D613,[2]Product_Dim!$A$2:$G$101,6,FALSE)</f>
        <v>419.28</v>
      </c>
      <c r="G613" s="8" t="s">
        <v>1773</v>
      </c>
      <c r="H613" s="10">
        <v>4</v>
      </c>
      <c r="I613" s="11">
        <v>745.51</v>
      </c>
      <c r="J613" s="8">
        <v>0.05</v>
      </c>
      <c r="K613" s="8" t="s">
        <v>1824</v>
      </c>
      <c r="L613" s="11">
        <v>2832.9380000000001</v>
      </c>
      <c r="M613" s="8" t="str">
        <f>VLOOKUP(C613,'[2]Customer Detail'!$A$2:$H$501,4,FALSE)</f>
        <v>Female</v>
      </c>
      <c r="N613" s="8">
        <f>VLOOKUP(C613,'[2]Customer Detail'!$A$2:$H$501,3,FALSE)</f>
        <v>48</v>
      </c>
      <c r="O613" s="8" t="str">
        <f>VLOOKUP(C613,'[2]Customer Detail'!$A$2:$H$501,5,FALSE)</f>
        <v>Welchview</v>
      </c>
      <c r="P613" s="8" t="str">
        <f>VLOOKUP(C613,'[2]Customer Detail'!$A$1:$H$501,8,FALSE)</f>
        <v>Gold</v>
      </c>
      <c r="Q613" s="8" t="str">
        <f>VLOOKUP(G613,[2]Store_Dim!$A$1:$E$21,4,FALSE)</f>
        <v>New Michaelchester</v>
      </c>
      <c r="R613" s="8" t="str">
        <f>VLOOKUP(G613,[2]Store_Dim!$A$2:$E$21,3,FALSE)</f>
        <v>North</v>
      </c>
    </row>
    <row r="614" spans="1:18" x14ac:dyDescent="0.3">
      <c r="A614" s="7" t="s">
        <v>2438</v>
      </c>
      <c r="B614" s="48">
        <v>45598</v>
      </c>
      <c r="C614" s="8" t="s">
        <v>1481</v>
      </c>
      <c r="D614" s="8" t="s">
        <v>1724</v>
      </c>
      <c r="E614" s="7" t="str">
        <f>VLOOKUP(D614,[2]Product_Dim!$A$2:$G$101,2,FALSE)</f>
        <v>Sports Wrist Sweatbands</v>
      </c>
      <c r="F614" s="9">
        <f>VLOOKUP(D614,[2]Product_Dim!$A$2:$G$101,6,FALSE)</f>
        <v>131.24</v>
      </c>
      <c r="G614" s="8" t="s">
        <v>1801</v>
      </c>
      <c r="H614" s="10">
        <v>3</v>
      </c>
      <c r="I614" s="11">
        <v>920.61</v>
      </c>
      <c r="J614" s="8">
        <v>0.04</v>
      </c>
      <c r="K614" s="8" t="s">
        <v>1824</v>
      </c>
      <c r="L614" s="11">
        <v>2651.3568</v>
      </c>
      <c r="M614" s="8" t="str">
        <f>VLOOKUP(C614,'[2]Customer Detail'!$A$2:$H$501,4,FALSE)</f>
        <v>Male</v>
      </c>
      <c r="N614" s="8">
        <f>VLOOKUP(C614,'[2]Customer Detail'!$A$2:$H$501,3,FALSE)</f>
        <v>21</v>
      </c>
      <c r="O614" s="8" t="str">
        <f>VLOOKUP(C614,'[2]Customer Detail'!$A$2:$H$501,5,FALSE)</f>
        <v>Kelseybury</v>
      </c>
      <c r="P614" s="8" t="str">
        <f>VLOOKUP(C614,'[2]Customer Detail'!$A$1:$H$501,8,FALSE)</f>
        <v>Gold</v>
      </c>
      <c r="Q614" s="8" t="str">
        <f>VLOOKUP(G614,[2]Store_Dim!$A$1:$E$21,4,FALSE)</f>
        <v>East Jenniferstad</v>
      </c>
      <c r="R614" s="8" t="str">
        <f>VLOOKUP(G614,[2]Store_Dim!$A$2:$E$21,3,FALSE)</f>
        <v>North</v>
      </c>
    </row>
    <row r="615" spans="1:18" x14ac:dyDescent="0.3">
      <c r="A615" s="7" t="s">
        <v>2439</v>
      </c>
      <c r="B615" s="48">
        <v>45772</v>
      </c>
      <c r="C615" s="8" t="s">
        <v>1319</v>
      </c>
      <c r="D615" s="8" t="s">
        <v>1698</v>
      </c>
      <c r="E615" s="7" t="str">
        <f>VLOOKUP(D615,[2]Product_Dim!$A$2:$G$101,2,FALSE)</f>
        <v>Women's Ankle Boots</v>
      </c>
      <c r="F615" s="9">
        <f>VLOOKUP(D615,[2]Product_Dim!$A$2:$G$101,6,FALSE)</f>
        <v>158.13999999999999</v>
      </c>
      <c r="G615" s="8" t="s">
        <v>1789</v>
      </c>
      <c r="H615" s="10">
        <v>4</v>
      </c>
      <c r="I615" s="11">
        <v>659.03</v>
      </c>
      <c r="J615" s="8">
        <v>0.15</v>
      </c>
      <c r="K615" s="8" t="s">
        <v>1824</v>
      </c>
      <c r="L615" s="11">
        <v>2240.7019999999998</v>
      </c>
      <c r="M615" s="8" t="str">
        <f>VLOOKUP(C615,'[2]Customer Detail'!$A$2:$H$501,4,FALSE)</f>
        <v>Male</v>
      </c>
      <c r="N615" s="8">
        <f>VLOOKUP(C615,'[2]Customer Detail'!$A$2:$H$501,3,FALSE)</f>
        <v>40</v>
      </c>
      <c r="O615" s="8" t="str">
        <f>VLOOKUP(C615,'[2]Customer Detail'!$A$2:$H$501,5,FALSE)</f>
        <v>Lake Monique</v>
      </c>
      <c r="P615" s="8" t="str">
        <f>VLOOKUP(C615,'[2]Customer Detail'!$A$1:$H$501,8,FALSE)</f>
        <v>Bronze</v>
      </c>
      <c r="Q615" s="8" t="str">
        <f>VLOOKUP(G615,[2]Store_Dim!$A$1:$E$21,4,FALSE)</f>
        <v>East Davidville</v>
      </c>
      <c r="R615" s="8" t="str">
        <f>VLOOKUP(G615,[2]Store_Dim!$A$2:$E$21,3,FALSE)</f>
        <v>East</v>
      </c>
    </row>
    <row r="616" spans="1:18" x14ac:dyDescent="0.3">
      <c r="A616" s="7" t="s">
        <v>2440</v>
      </c>
      <c r="B616" s="48">
        <v>45338</v>
      </c>
      <c r="C616" s="8" t="s">
        <v>1510</v>
      </c>
      <c r="D616" s="8" t="s">
        <v>1565</v>
      </c>
      <c r="E616" s="7" t="str">
        <f>VLOOKUP(D616,[2]Product_Dim!$A$2:$G$101,2,FALSE)</f>
        <v>Adjustable Dumbbell Set</v>
      </c>
      <c r="F616" s="9">
        <f>VLOOKUP(D616,[2]Product_Dim!$A$2:$G$101,6,FALSE)</f>
        <v>495.72</v>
      </c>
      <c r="G616" s="8" t="s">
        <v>1761</v>
      </c>
      <c r="H616" s="10">
        <v>1</v>
      </c>
      <c r="I616" s="11">
        <v>312.91000000000003</v>
      </c>
      <c r="J616" s="8">
        <v>0.12</v>
      </c>
      <c r="K616" s="8" t="s">
        <v>1826</v>
      </c>
      <c r="L616" s="11">
        <v>275.36080000000004</v>
      </c>
      <c r="M616" s="8" t="str">
        <f>VLOOKUP(C616,'[2]Customer Detail'!$A$2:$H$501,4,FALSE)</f>
        <v>Female</v>
      </c>
      <c r="N616" s="8">
        <f>VLOOKUP(C616,'[2]Customer Detail'!$A$2:$H$501,3,FALSE)</f>
        <v>52</v>
      </c>
      <c r="O616" s="8" t="str">
        <f>VLOOKUP(C616,'[2]Customer Detail'!$A$2:$H$501,5,FALSE)</f>
        <v>Kellyberg</v>
      </c>
      <c r="P616" s="8" t="str">
        <f>VLOOKUP(C616,'[2]Customer Detail'!$A$1:$H$501,8,FALSE)</f>
        <v>Gold</v>
      </c>
      <c r="Q616" s="8" t="str">
        <f>VLOOKUP(G616,[2]Store_Dim!$A$1:$E$21,4,FALSE)</f>
        <v>North Nancyview</v>
      </c>
      <c r="R616" s="8" t="str">
        <f>VLOOKUP(G616,[2]Store_Dim!$A$2:$E$21,3,FALSE)</f>
        <v>South</v>
      </c>
    </row>
    <row r="617" spans="1:18" x14ac:dyDescent="0.3">
      <c r="A617" s="7" t="s">
        <v>2441</v>
      </c>
      <c r="B617" s="48">
        <v>45524</v>
      </c>
      <c r="C617" s="8" t="s">
        <v>735</v>
      </c>
      <c r="D617" s="8" t="s">
        <v>1572</v>
      </c>
      <c r="E617" s="7" t="str">
        <f>VLOOKUP(D617,[2]Product_Dim!$A$2:$G$101,2,FALSE)</f>
        <v>Hair Strengthening Shampoo</v>
      </c>
      <c r="F617" s="9">
        <f>VLOOKUP(D617,[2]Product_Dim!$A$2:$G$101,6,FALSE)</f>
        <v>115.82</v>
      </c>
      <c r="G617" s="8" t="s">
        <v>1810</v>
      </c>
      <c r="H617" s="10">
        <v>4</v>
      </c>
      <c r="I617" s="11">
        <v>705.64</v>
      </c>
      <c r="J617" s="8">
        <v>0.11</v>
      </c>
      <c r="K617" s="8" t="s">
        <v>1826</v>
      </c>
      <c r="L617" s="11">
        <v>2512.0783999999999</v>
      </c>
      <c r="M617" s="8" t="str">
        <f>VLOOKUP(C617,'[2]Customer Detail'!$A$2:$H$501,4,FALSE)</f>
        <v>Female</v>
      </c>
      <c r="N617" s="8">
        <f>VLOOKUP(C617,'[2]Customer Detail'!$A$2:$H$501,3,FALSE)</f>
        <v>52</v>
      </c>
      <c r="O617" s="8" t="str">
        <f>VLOOKUP(C617,'[2]Customer Detail'!$A$2:$H$501,5,FALSE)</f>
        <v>Lake Michael</v>
      </c>
      <c r="P617" s="8" t="str">
        <f>VLOOKUP(C617,'[2]Customer Detail'!$A$1:$H$501,8,FALSE)</f>
        <v>Gold</v>
      </c>
      <c r="Q617" s="8" t="str">
        <f>VLOOKUP(G617,[2]Store_Dim!$A$1:$E$21,4,FALSE)</f>
        <v>East Stevechester</v>
      </c>
      <c r="R617" s="8" t="str">
        <f>VLOOKUP(G617,[2]Store_Dim!$A$2:$E$21,3,FALSE)</f>
        <v>East</v>
      </c>
    </row>
    <row r="618" spans="1:18" x14ac:dyDescent="0.3">
      <c r="A618" s="7" t="s">
        <v>2442</v>
      </c>
      <c r="B618" s="48">
        <v>45497</v>
      </c>
      <c r="C618" s="8" t="s">
        <v>487</v>
      </c>
      <c r="D618" s="8" t="s">
        <v>1565</v>
      </c>
      <c r="E618" s="7" t="str">
        <f>VLOOKUP(D618,[2]Product_Dim!$A$2:$G$101,2,FALSE)</f>
        <v>Adjustable Dumbbell Set</v>
      </c>
      <c r="F618" s="9">
        <f>VLOOKUP(D618,[2]Product_Dim!$A$2:$G$101,6,FALSE)</f>
        <v>495.72</v>
      </c>
      <c r="G618" s="8" t="s">
        <v>1789</v>
      </c>
      <c r="H618" s="10">
        <v>4</v>
      </c>
      <c r="I618" s="11">
        <v>386.41</v>
      </c>
      <c r="J618" s="8">
        <v>0.13</v>
      </c>
      <c r="K618" s="8" t="s">
        <v>1829</v>
      </c>
      <c r="L618" s="11">
        <v>1344.7068000000002</v>
      </c>
      <c r="M618" s="8" t="str">
        <f>VLOOKUP(C618,'[2]Customer Detail'!$A$2:$H$501,4,FALSE)</f>
        <v>Female</v>
      </c>
      <c r="N618" s="8">
        <f>VLOOKUP(C618,'[2]Customer Detail'!$A$2:$H$501,3,FALSE)</f>
        <v>62</v>
      </c>
      <c r="O618" s="8" t="str">
        <f>VLOOKUP(C618,'[2]Customer Detail'!$A$2:$H$501,5,FALSE)</f>
        <v>North Anthonychester</v>
      </c>
      <c r="P618" s="8" t="str">
        <f>VLOOKUP(C618,'[2]Customer Detail'!$A$1:$H$501,8,FALSE)</f>
        <v>Bronze</v>
      </c>
      <c r="Q618" s="8" t="str">
        <f>VLOOKUP(G618,[2]Store_Dim!$A$1:$E$21,4,FALSE)</f>
        <v>East Davidville</v>
      </c>
      <c r="R618" s="8" t="str">
        <f>VLOOKUP(G618,[2]Store_Dim!$A$2:$E$21,3,FALSE)</f>
        <v>East</v>
      </c>
    </row>
    <row r="619" spans="1:18" x14ac:dyDescent="0.3">
      <c r="A619" s="7" t="s">
        <v>2443</v>
      </c>
      <c r="B619" s="48">
        <v>45534</v>
      </c>
      <c r="C619" s="8" t="s">
        <v>121</v>
      </c>
      <c r="D619" s="8" t="s">
        <v>1736</v>
      </c>
      <c r="E619" s="7" t="str">
        <f>VLOOKUP(D619,[2]Product_Dim!$A$2:$G$101,2,FALSE)</f>
        <v>Vitamin E Body Lotion</v>
      </c>
      <c r="F619" s="9">
        <f>VLOOKUP(D619,[2]Product_Dim!$A$2:$G$101,6,FALSE)</f>
        <v>358.47</v>
      </c>
      <c r="G619" s="8" t="s">
        <v>1792</v>
      </c>
      <c r="H619" s="10">
        <v>3</v>
      </c>
      <c r="I619" s="11">
        <v>265.89</v>
      </c>
      <c r="J619" s="8">
        <v>0.08</v>
      </c>
      <c r="K619" s="8" t="s">
        <v>1829</v>
      </c>
      <c r="L619" s="11">
        <v>733.85640000000001</v>
      </c>
      <c r="M619" s="8" t="str">
        <f>VLOOKUP(C619,'[2]Customer Detail'!$A$2:$H$501,4,FALSE)</f>
        <v>Female</v>
      </c>
      <c r="N619" s="8">
        <f>VLOOKUP(C619,'[2]Customer Detail'!$A$2:$H$501,3,FALSE)</f>
        <v>54</v>
      </c>
      <c r="O619" s="8" t="str">
        <f>VLOOKUP(C619,'[2]Customer Detail'!$A$2:$H$501,5,FALSE)</f>
        <v>East Jennifer</v>
      </c>
      <c r="P619" s="8" t="str">
        <f>VLOOKUP(C619,'[2]Customer Detail'!$A$1:$H$501,8,FALSE)</f>
        <v>Silver</v>
      </c>
      <c r="Q619" s="8" t="str">
        <f>VLOOKUP(G619,[2]Store_Dim!$A$1:$E$21,4,FALSE)</f>
        <v>Lake Michael</v>
      </c>
      <c r="R619" s="8" t="str">
        <f>VLOOKUP(G619,[2]Store_Dim!$A$2:$E$21,3,FALSE)</f>
        <v>South</v>
      </c>
    </row>
    <row r="620" spans="1:18" x14ac:dyDescent="0.3">
      <c r="A620" s="7" t="s">
        <v>2444</v>
      </c>
      <c r="B620" s="48">
        <v>45925</v>
      </c>
      <c r="C620" s="8" t="s">
        <v>275</v>
      </c>
      <c r="D620" s="8" t="s">
        <v>1608</v>
      </c>
      <c r="E620" s="7" t="str">
        <f>VLOOKUP(D620,[2]Product_Dim!$A$2:$G$101,2,FALSE)</f>
        <v>Stainless Steel Cutlery Set</v>
      </c>
      <c r="F620" s="9">
        <f>VLOOKUP(D620,[2]Product_Dim!$A$2:$G$101,6,FALSE)</f>
        <v>19.52</v>
      </c>
      <c r="G620" s="8" t="s">
        <v>1804</v>
      </c>
      <c r="H620" s="10">
        <v>1</v>
      </c>
      <c r="I620" s="11">
        <v>703.16</v>
      </c>
      <c r="J620" s="8">
        <v>0.28999999999999998</v>
      </c>
      <c r="K620" s="8" t="s">
        <v>1824</v>
      </c>
      <c r="L620" s="11">
        <v>499.24360000000001</v>
      </c>
      <c r="M620" s="8" t="str">
        <f>VLOOKUP(C620,'[2]Customer Detail'!$A$2:$H$501,4,FALSE)</f>
        <v>Female</v>
      </c>
      <c r="N620" s="8">
        <f>VLOOKUP(C620,'[2]Customer Detail'!$A$2:$H$501,3,FALSE)</f>
        <v>61</v>
      </c>
      <c r="O620" s="8" t="str">
        <f>VLOOKUP(C620,'[2]Customer Detail'!$A$2:$H$501,5,FALSE)</f>
        <v>Lake Barryfurt</v>
      </c>
      <c r="P620" s="8" t="str">
        <f>VLOOKUP(C620,'[2]Customer Detail'!$A$1:$H$501,8,FALSE)</f>
        <v>Gold</v>
      </c>
      <c r="Q620" s="8" t="str">
        <f>VLOOKUP(G620,[2]Store_Dim!$A$1:$E$21,4,FALSE)</f>
        <v>New Jimmymouth</v>
      </c>
      <c r="R620" s="8" t="str">
        <f>VLOOKUP(G620,[2]Store_Dim!$A$2:$E$21,3,FALSE)</f>
        <v>West</v>
      </c>
    </row>
    <row r="621" spans="1:18" x14ac:dyDescent="0.3">
      <c r="A621" s="7" t="s">
        <v>2445</v>
      </c>
      <c r="B621" s="48">
        <v>45765</v>
      </c>
      <c r="C621" s="8" t="s">
        <v>1452</v>
      </c>
      <c r="D621" s="8" t="s">
        <v>1742</v>
      </c>
      <c r="E621" s="7" t="str">
        <f>VLOOKUP(D621,[2]Product_Dim!$A$2:$G$101,2,FALSE)</f>
        <v>Cricket Bat</v>
      </c>
      <c r="F621" s="9">
        <f>VLOOKUP(D621,[2]Product_Dim!$A$2:$G$101,6,FALSE)</f>
        <v>245.98</v>
      </c>
      <c r="G621" s="8" t="s">
        <v>1797</v>
      </c>
      <c r="H621" s="10">
        <v>2</v>
      </c>
      <c r="I621" s="11">
        <v>394.5</v>
      </c>
      <c r="J621" s="8">
        <v>0.28999999999999998</v>
      </c>
      <c r="K621" s="8" t="s">
        <v>1829</v>
      </c>
      <c r="L621" s="11">
        <v>560.19000000000005</v>
      </c>
      <c r="M621" s="8" t="str">
        <f>VLOOKUP(C621,'[2]Customer Detail'!$A$2:$H$501,4,FALSE)</f>
        <v>Male</v>
      </c>
      <c r="N621" s="8">
        <f>VLOOKUP(C621,'[2]Customer Detail'!$A$2:$H$501,3,FALSE)</f>
        <v>42</v>
      </c>
      <c r="O621" s="8" t="str">
        <f>VLOOKUP(C621,'[2]Customer Detail'!$A$2:$H$501,5,FALSE)</f>
        <v>Mcdanielfurt</v>
      </c>
      <c r="P621" s="8" t="str">
        <f>VLOOKUP(C621,'[2]Customer Detail'!$A$1:$H$501,8,FALSE)</f>
        <v>Platinum</v>
      </c>
      <c r="Q621" s="8" t="str">
        <f>VLOOKUP(G621,[2]Store_Dim!$A$1:$E$21,4,FALSE)</f>
        <v>Johnsonville</v>
      </c>
      <c r="R621" s="8" t="str">
        <f>VLOOKUP(G621,[2]Store_Dim!$A$2:$E$21,3,FALSE)</f>
        <v>East</v>
      </c>
    </row>
    <row r="622" spans="1:18" x14ac:dyDescent="0.3">
      <c r="A622" s="7" t="s">
        <v>2446</v>
      </c>
      <c r="B622" s="48">
        <v>45882</v>
      </c>
      <c r="C622" s="8" t="s">
        <v>408</v>
      </c>
      <c r="D622" s="8" t="s">
        <v>1742</v>
      </c>
      <c r="E622" s="7" t="str">
        <f>VLOOKUP(D622,[2]Product_Dim!$A$2:$G$101,2,FALSE)</f>
        <v>Cricket Bat</v>
      </c>
      <c r="F622" s="9">
        <f>VLOOKUP(D622,[2]Product_Dim!$A$2:$G$101,6,FALSE)</f>
        <v>245.98</v>
      </c>
      <c r="G622" s="8" t="s">
        <v>1779</v>
      </c>
      <c r="H622" s="10">
        <v>3</v>
      </c>
      <c r="I622" s="11">
        <v>411.25</v>
      </c>
      <c r="J622" s="8">
        <v>0.05</v>
      </c>
      <c r="K622" s="8" t="s">
        <v>1824</v>
      </c>
      <c r="L622" s="11">
        <v>1172.0625</v>
      </c>
      <c r="M622" s="8" t="str">
        <f>VLOOKUP(C622,'[2]Customer Detail'!$A$2:$H$501,4,FALSE)</f>
        <v>Female</v>
      </c>
      <c r="N622" s="8">
        <f>VLOOKUP(C622,'[2]Customer Detail'!$A$2:$H$501,3,FALSE)</f>
        <v>21</v>
      </c>
      <c r="O622" s="8" t="str">
        <f>VLOOKUP(C622,'[2]Customer Detail'!$A$2:$H$501,5,FALSE)</f>
        <v>North Katherine</v>
      </c>
      <c r="P622" s="8" t="str">
        <f>VLOOKUP(C622,'[2]Customer Detail'!$A$1:$H$501,8,FALSE)</f>
        <v>Platinum</v>
      </c>
      <c r="Q622" s="8" t="str">
        <f>VLOOKUP(G622,[2]Store_Dim!$A$1:$E$21,4,FALSE)</f>
        <v>Williamsfurt</v>
      </c>
      <c r="R622" s="8" t="str">
        <f>VLOOKUP(G622,[2]Store_Dim!$A$2:$E$21,3,FALSE)</f>
        <v>South</v>
      </c>
    </row>
    <row r="623" spans="1:18" x14ac:dyDescent="0.3">
      <c r="A623" s="7" t="s">
        <v>2447</v>
      </c>
      <c r="B623" s="48">
        <v>45923</v>
      </c>
      <c r="C623" s="8" t="s">
        <v>1107</v>
      </c>
      <c r="D623" s="8" t="s">
        <v>1644</v>
      </c>
      <c r="E623" s="7" t="str">
        <f>VLOOKUP(D623,[2]Product_Dim!$A$2:$G$101,2,FALSE)</f>
        <v>Car Dashboard Phone Holder</v>
      </c>
      <c r="F623" s="9">
        <f>VLOOKUP(D623,[2]Product_Dim!$A$2:$G$101,6,FALSE)</f>
        <v>177.98</v>
      </c>
      <c r="G623" s="8" t="s">
        <v>1761</v>
      </c>
      <c r="H623" s="10">
        <v>4</v>
      </c>
      <c r="I623" s="11">
        <v>395.45</v>
      </c>
      <c r="J623" s="8">
        <v>0.01</v>
      </c>
      <c r="K623" s="8" t="s">
        <v>1824</v>
      </c>
      <c r="L623" s="11">
        <v>1565.982</v>
      </c>
      <c r="M623" s="8" t="str">
        <f>VLOOKUP(C623,'[2]Customer Detail'!$A$2:$H$501,4,FALSE)</f>
        <v>Female</v>
      </c>
      <c r="N623" s="8">
        <f>VLOOKUP(C623,'[2]Customer Detail'!$A$2:$H$501,3,FALSE)</f>
        <v>56</v>
      </c>
      <c r="O623" s="8" t="str">
        <f>VLOOKUP(C623,'[2]Customer Detail'!$A$2:$H$501,5,FALSE)</f>
        <v>Westbury</v>
      </c>
      <c r="P623" s="8" t="str">
        <f>VLOOKUP(C623,'[2]Customer Detail'!$A$1:$H$501,8,FALSE)</f>
        <v>Platinum</v>
      </c>
      <c r="Q623" s="8" t="str">
        <f>VLOOKUP(G623,[2]Store_Dim!$A$1:$E$21,4,FALSE)</f>
        <v>North Nancyview</v>
      </c>
      <c r="R623" s="8" t="str">
        <f>VLOOKUP(G623,[2]Store_Dim!$A$2:$E$21,3,FALSE)</f>
        <v>South</v>
      </c>
    </row>
    <row r="624" spans="1:18" x14ac:dyDescent="0.3">
      <c r="A624" s="7" t="s">
        <v>2448</v>
      </c>
      <c r="B624" s="48">
        <v>45421</v>
      </c>
      <c r="C624" s="8" t="s">
        <v>144</v>
      </c>
      <c r="D624" s="8" t="s">
        <v>1728</v>
      </c>
      <c r="E624" s="7" t="str">
        <f>VLOOKUP(D624,[2]Product_Dim!$A$2:$G$101,2,FALSE)</f>
        <v>Gaming Mouse Pad XL</v>
      </c>
      <c r="F624" s="9">
        <f>VLOOKUP(D624,[2]Product_Dim!$A$2:$G$101,6,FALSE)</f>
        <v>340.14</v>
      </c>
      <c r="G624" s="8" t="s">
        <v>1773</v>
      </c>
      <c r="H624" s="10">
        <v>2</v>
      </c>
      <c r="I624" s="11">
        <v>678.98</v>
      </c>
      <c r="J624" s="8">
        <v>0.23</v>
      </c>
      <c r="K624" s="8" t="s">
        <v>1824</v>
      </c>
      <c r="L624" s="11">
        <v>1045.6292000000001</v>
      </c>
      <c r="M624" s="8" t="str">
        <f>VLOOKUP(C624,'[2]Customer Detail'!$A$2:$H$501,4,FALSE)</f>
        <v>Female</v>
      </c>
      <c r="N624" s="8">
        <f>VLOOKUP(C624,'[2]Customer Detail'!$A$2:$H$501,3,FALSE)</f>
        <v>20</v>
      </c>
      <c r="O624" s="8" t="str">
        <f>VLOOKUP(C624,'[2]Customer Detail'!$A$2:$H$501,5,FALSE)</f>
        <v>Luisfurt</v>
      </c>
      <c r="P624" s="8" t="str">
        <f>VLOOKUP(C624,'[2]Customer Detail'!$A$1:$H$501,8,FALSE)</f>
        <v>Gold</v>
      </c>
      <c r="Q624" s="8" t="str">
        <f>VLOOKUP(G624,[2]Store_Dim!$A$1:$E$21,4,FALSE)</f>
        <v>New Michaelchester</v>
      </c>
      <c r="R624" s="8" t="str">
        <f>VLOOKUP(G624,[2]Store_Dim!$A$2:$E$21,3,FALSE)</f>
        <v>North</v>
      </c>
    </row>
    <row r="625" spans="1:18" x14ac:dyDescent="0.3">
      <c r="A625" s="7" t="s">
        <v>2449</v>
      </c>
      <c r="B625" s="48">
        <v>45608</v>
      </c>
      <c r="C625" s="8" t="s">
        <v>264</v>
      </c>
      <c r="D625" s="8" t="s">
        <v>1602</v>
      </c>
      <c r="E625" s="7" t="str">
        <f>VLOOKUP(D625,[2]Product_Dim!$A$2:$G$101,2,FALSE)</f>
        <v>Decorative Floor Vase</v>
      </c>
      <c r="F625" s="9">
        <f>VLOOKUP(D625,[2]Product_Dim!$A$2:$G$101,6,FALSE)</f>
        <v>254.04361702127662</v>
      </c>
      <c r="G625" s="8" t="s">
        <v>1799</v>
      </c>
      <c r="H625" s="10">
        <v>4</v>
      </c>
      <c r="I625" s="11">
        <v>757.71</v>
      </c>
      <c r="J625" s="8">
        <v>0.26</v>
      </c>
      <c r="K625" s="8" t="s">
        <v>1829</v>
      </c>
      <c r="L625" s="11">
        <v>2242.8216000000002</v>
      </c>
      <c r="M625" s="8" t="str">
        <f>VLOOKUP(C625,'[2]Customer Detail'!$A$2:$H$501,4,FALSE)</f>
        <v>Female</v>
      </c>
      <c r="N625" s="8">
        <f>VLOOKUP(C625,'[2]Customer Detail'!$A$2:$H$501,3,FALSE)</f>
        <v>39</v>
      </c>
      <c r="O625" s="8" t="str">
        <f>VLOOKUP(C625,'[2]Customer Detail'!$A$2:$H$501,5,FALSE)</f>
        <v>Olsonhaven</v>
      </c>
      <c r="P625" s="8" t="str">
        <f>VLOOKUP(C625,'[2]Customer Detail'!$A$1:$H$501,8,FALSE)</f>
        <v>Gold</v>
      </c>
      <c r="Q625" s="8" t="str">
        <f>VLOOKUP(G625,[2]Store_Dim!$A$1:$E$21,4,FALSE)</f>
        <v>Christopherland</v>
      </c>
      <c r="R625" s="8" t="str">
        <f>VLOOKUP(G625,[2]Store_Dim!$A$2:$E$21,3,FALSE)</f>
        <v>South</v>
      </c>
    </row>
    <row r="626" spans="1:18" x14ac:dyDescent="0.3">
      <c r="A626" s="7" t="s">
        <v>2450</v>
      </c>
      <c r="B626" s="48">
        <v>45644</v>
      </c>
      <c r="C626" s="8" t="s">
        <v>221</v>
      </c>
      <c r="D626" s="8" t="s">
        <v>1736</v>
      </c>
      <c r="E626" s="7" t="str">
        <f>VLOOKUP(D626,[2]Product_Dim!$A$2:$G$101,2,FALSE)</f>
        <v>Vitamin E Body Lotion</v>
      </c>
      <c r="F626" s="9">
        <f>VLOOKUP(D626,[2]Product_Dim!$A$2:$G$101,6,FALSE)</f>
        <v>358.47</v>
      </c>
      <c r="G626" s="8" t="s">
        <v>1769</v>
      </c>
      <c r="H626" s="10">
        <v>1</v>
      </c>
      <c r="I626" s="11">
        <v>647.86</v>
      </c>
      <c r="J626" s="8">
        <v>0.05</v>
      </c>
      <c r="K626" s="8" t="s">
        <v>1829</v>
      </c>
      <c r="L626" s="11">
        <v>615.46699999999998</v>
      </c>
      <c r="M626" s="8" t="str">
        <f>VLOOKUP(C626,'[2]Customer Detail'!$A$2:$H$501,4,FALSE)</f>
        <v>Male</v>
      </c>
      <c r="N626" s="8">
        <f>VLOOKUP(C626,'[2]Customer Detail'!$A$2:$H$501,3,FALSE)</f>
        <v>53</v>
      </c>
      <c r="O626" s="8" t="str">
        <f>VLOOKUP(C626,'[2]Customer Detail'!$A$2:$H$501,5,FALSE)</f>
        <v>New Kathrynland</v>
      </c>
      <c r="P626" s="8" t="str">
        <f>VLOOKUP(C626,'[2]Customer Detail'!$A$1:$H$501,8,FALSE)</f>
        <v>Platinum</v>
      </c>
      <c r="Q626" s="8" t="str">
        <f>VLOOKUP(G626,[2]Store_Dim!$A$1:$E$21,4,FALSE)</f>
        <v>Port Sharon</v>
      </c>
      <c r="R626" s="8" t="str">
        <f>VLOOKUP(G626,[2]Store_Dim!$A$2:$E$21,3,FALSE)</f>
        <v>South</v>
      </c>
    </row>
    <row r="627" spans="1:18" x14ac:dyDescent="0.3">
      <c r="A627" s="7" t="s">
        <v>2451</v>
      </c>
      <c r="B627" s="48">
        <v>45517</v>
      </c>
      <c r="C627" s="8" t="s">
        <v>461</v>
      </c>
      <c r="D627" s="8" t="s">
        <v>1572</v>
      </c>
      <c r="E627" s="7" t="str">
        <f>VLOOKUP(D627,[2]Product_Dim!$A$2:$G$101,2,FALSE)</f>
        <v>Hair Strengthening Shampoo</v>
      </c>
      <c r="F627" s="9">
        <f>VLOOKUP(D627,[2]Product_Dim!$A$2:$G$101,6,FALSE)</f>
        <v>115.82</v>
      </c>
      <c r="G627" s="8" t="s">
        <v>1776</v>
      </c>
      <c r="H627" s="10">
        <v>2</v>
      </c>
      <c r="I627" s="11">
        <v>179.64</v>
      </c>
      <c r="J627" s="8">
        <v>0.1</v>
      </c>
      <c r="K627" s="8" t="s">
        <v>1826</v>
      </c>
      <c r="L627" s="11">
        <v>323.35199999999998</v>
      </c>
      <c r="M627" s="8" t="str">
        <f>VLOOKUP(C627,'[2]Customer Detail'!$A$2:$H$501,4,FALSE)</f>
        <v>Female</v>
      </c>
      <c r="N627" s="8">
        <f>VLOOKUP(C627,'[2]Customer Detail'!$A$2:$H$501,3,FALSE)</f>
        <v>33</v>
      </c>
      <c r="O627" s="8" t="str">
        <f>VLOOKUP(C627,'[2]Customer Detail'!$A$2:$H$501,5,FALSE)</f>
        <v>Gonzalezbury</v>
      </c>
      <c r="P627" s="8" t="str">
        <f>VLOOKUP(C627,'[2]Customer Detail'!$A$1:$H$501,8,FALSE)</f>
        <v>Platinum</v>
      </c>
      <c r="Q627" s="8" t="str">
        <f>VLOOKUP(G627,[2]Store_Dim!$A$1:$E$21,4,FALSE)</f>
        <v>Port Josephberg</v>
      </c>
      <c r="R627" s="8" t="str">
        <f>VLOOKUP(G627,[2]Store_Dim!$A$2:$E$21,3,FALSE)</f>
        <v>East</v>
      </c>
    </row>
    <row r="628" spans="1:18" x14ac:dyDescent="0.3">
      <c r="A628" s="7" t="s">
        <v>2452</v>
      </c>
      <c r="B628" s="48">
        <v>45545</v>
      </c>
      <c r="C628" s="8" t="s">
        <v>1235</v>
      </c>
      <c r="D628" s="8" t="s">
        <v>1672</v>
      </c>
      <c r="E628" s="7" t="str">
        <f>VLOOKUP(D628,[2]Product_Dim!$A$2:$G$101,2,FALSE)</f>
        <v>Laptop Cooling Pad</v>
      </c>
      <c r="F628" s="9">
        <f>VLOOKUP(D628,[2]Product_Dim!$A$2:$G$101,6,FALSE)</f>
        <v>86.42</v>
      </c>
      <c r="G628" s="8" t="s">
        <v>1769</v>
      </c>
      <c r="H628" s="10">
        <v>3</v>
      </c>
      <c r="I628" s="11">
        <v>392.65</v>
      </c>
      <c r="J628" s="8">
        <v>0.17</v>
      </c>
      <c r="K628" s="8" t="s">
        <v>1826</v>
      </c>
      <c r="L628" s="11">
        <v>977.69849999999985</v>
      </c>
      <c r="M628" s="8" t="str">
        <f>VLOOKUP(C628,'[2]Customer Detail'!$A$2:$H$501,4,FALSE)</f>
        <v>Female</v>
      </c>
      <c r="N628" s="8">
        <f>VLOOKUP(C628,'[2]Customer Detail'!$A$2:$H$501,3,FALSE)</f>
        <v>25</v>
      </c>
      <c r="O628" s="8" t="str">
        <f>VLOOKUP(C628,'[2]Customer Detail'!$A$2:$H$501,5,FALSE)</f>
        <v>Parkerview</v>
      </c>
      <c r="P628" s="8" t="str">
        <f>VLOOKUP(C628,'[2]Customer Detail'!$A$1:$H$501,8,FALSE)</f>
        <v>Silver</v>
      </c>
      <c r="Q628" s="8" t="str">
        <f>VLOOKUP(G628,[2]Store_Dim!$A$1:$E$21,4,FALSE)</f>
        <v>Port Sharon</v>
      </c>
      <c r="R628" s="8" t="str">
        <f>VLOOKUP(G628,[2]Store_Dim!$A$2:$E$21,3,FALSE)</f>
        <v>South</v>
      </c>
    </row>
    <row r="629" spans="1:18" x14ac:dyDescent="0.3">
      <c r="A629" s="7" t="s">
        <v>2453</v>
      </c>
      <c r="B629" s="48">
        <v>45547</v>
      </c>
      <c r="C629" s="8" t="s">
        <v>582</v>
      </c>
      <c r="D629" s="8" t="s">
        <v>1730</v>
      </c>
      <c r="E629" s="7" t="str">
        <f>VLOOKUP(D629,[2]Product_Dim!$A$2:$G$101,2,FALSE)</f>
        <v>Women's High Heels</v>
      </c>
      <c r="F629" s="9">
        <f>VLOOKUP(D629,[2]Product_Dim!$A$2:$G$101,6,FALSE)</f>
        <v>438.25</v>
      </c>
      <c r="G629" s="8" t="s">
        <v>1804</v>
      </c>
      <c r="H629" s="10">
        <v>4</v>
      </c>
      <c r="I629" s="11">
        <v>969.55</v>
      </c>
      <c r="J629" s="8">
        <v>0.09</v>
      </c>
      <c r="K629" s="8" t="s">
        <v>1829</v>
      </c>
      <c r="L629" s="11">
        <v>3529.1619999999998</v>
      </c>
      <c r="M629" s="8" t="str">
        <f>VLOOKUP(C629,'[2]Customer Detail'!$A$2:$H$501,4,FALSE)</f>
        <v>Male</v>
      </c>
      <c r="N629" s="8">
        <f>VLOOKUP(C629,'[2]Customer Detail'!$A$2:$H$501,3,FALSE)</f>
        <v>48</v>
      </c>
      <c r="O629" s="8" t="str">
        <f>VLOOKUP(C629,'[2]Customer Detail'!$A$2:$H$501,5,FALSE)</f>
        <v>Anabury</v>
      </c>
      <c r="P629" s="8" t="str">
        <f>VLOOKUP(C629,'[2]Customer Detail'!$A$1:$H$501,8,FALSE)</f>
        <v>Silver</v>
      </c>
      <c r="Q629" s="8" t="str">
        <f>VLOOKUP(G629,[2]Store_Dim!$A$1:$E$21,4,FALSE)</f>
        <v>New Jimmymouth</v>
      </c>
      <c r="R629" s="8" t="str">
        <f>VLOOKUP(G629,[2]Store_Dim!$A$2:$E$21,3,FALSE)</f>
        <v>West</v>
      </c>
    </row>
    <row r="630" spans="1:18" x14ac:dyDescent="0.3">
      <c r="A630" s="7" t="s">
        <v>2454</v>
      </c>
      <c r="B630" s="48">
        <v>45433</v>
      </c>
      <c r="C630" s="8" t="s">
        <v>1425</v>
      </c>
      <c r="D630" s="8" t="s">
        <v>1696</v>
      </c>
      <c r="E630" s="7" t="str">
        <f>VLOOKUP(D630,[2]Product_Dim!$A$2:$G$101,2,FALSE)</f>
        <v>Bluetooth Car Audio System</v>
      </c>
      <c r="F630" s="9">
        <f>VLOOKUP(D630,[2]Product_Dim!$A$2:$G$101,6,FALSE)</f>
        <v>403.71</v>
      </c>
      <c r="G630" s="8" t="s">
        <v>1794</v>
      </c>
      <c r="H630" s="10">
        <v>3</v>
      </c>
      <c r="I630" s="11">
        <v>322.94</v>
      </c>
      <c r="J630" s="8">
        <v>0.01</v>
      </c>
      <c r="K630" s="8" t="s">
        <v>1824</v>
      </c>
      <c r="L630" s="11">
        <v>959.13179999999988</v>
      </c>
      <c r="M630" s="8" t="str">
        <f>VLOOKUP(C630,'[2]Customer Detail'!$A$2:$H$501,4,FALSE)</f>
        <v>Female</v>
      </c>
      <c r="N630" s="8">
        <f>VLOOKUP(C630,'[2]Customer Detail'!$A$2:$H$501,3,FALSE)</f>
        <v>34</v>
      </c>
      <c r="O630" s="8" t="str">
        <f>VLOOKUP(C630,'[2]Customer Detail'!$A$2:$H$501,5,FALSE)</f>
        <v>Burkefurt</v>
      </c>
      <c r="P630" s="8" t="str">
        <f>VLOOKUP(C630,'[2]Customer Detail'!$A$1:$H$501,8,FALSE)</f>
        <v>Silver</v>
      </c>
      <c r="Q630" s="8" t="str">
        <f>VLOOKUP(G630,[2]Store_Dim!$A$1:$E$21,4,FALSE)</f>
        <v>Sabrinatown</v>
      </c>
      <c r="R630" s="8" t="str">
        <f>VLOOKUP(G630,[2]Store_Dim!$A$2:$E$21,3,FALSE)</f>
        <v>North</v>
      </c>
    </row>
    <row r="631" spans="1:18" x14ac:dyDescent="0.3">
      <c r="A631" s="7" t="s">
        <v>2455</v>
      </c>
      <c r="B631" s="48">
        <v>45792</v>
      </c>
      <c r="C631" s="8" t="s">
        <v>1133</v>
      </c>
      <c r="D631" s="8" t="s">
        <v>1714</v>
      </c>
      <c r="E631" s="7" t="str">
        <f>VLOOKUP(D631,[2]Product_Dim!$A$2:$G$101,2,FALSE)</f>
        <v>Hydrating Face Cleanser</v>
      </c>
      <c r="F631" s="9">
        <f>VLOOKUP(D631,[2]Product_Dim!$A$2:$G$101,6,FALSE)</f>
        <v>254.04361702127662</v>
      </c>
      <c r="G631" s="8" t="s">
        <v>1752</v>
      </c>
      <c r="H631" s="10">
        <v>1</v>
      </c>
      <c r="I631" s="11">
        <v>92.83</v>
      </c>
      <c r="J631" s="8">
        <v>0.26</v>
      </c>
      <c r="K631" s="8" t="s">
        <v>1826</v>
      </c>
      <c r="L631" s="11">
        <v>68.694199999999995</v>
      </c>
      <c r="M631" s="8" t="str">
        <f>VLOOKUP(C631,'[2]Customer Detail'!$A$2:$H$501,4,FALSE)</f>
        <v>Male</v>
      </c>
      <c r="N631" s="8">
        <f>VLOOKUP(C631,'[2]Customer Detail'!$A$2:$H$501,3,FALSE)</f>
        <v>60</v>
      </c>
      <c r="O631" s="8" t="str">
        <f>VLOOKUP(C631,'[2]Customer Detail'!$A$2:$H$501,5,FALSE)</f>
        <v>Melvinton</v>
      </c>
      <c r="P631" s="8" t="str">
        <f>VLOOKUP(C631,'[2]Customer Detail'!$A$1:$H$501,8,FALSE)</f>
        <v>Gold</v>
      </c>
      <c r="Q631" s="8" t="str">
        <f>VLOOKUP(G631,[2]Store_Dim!$A$1:$E$21,4,FALSE)</f>
        <v>Washingtonfurt</v>
      </c>
      <c r="R631" s="8" t="str">
        <f>VLOOKUP(G631,[2]Store_Dim!$A$2:$E$21,3,FALSE)</f>
        <v>East</v>
      </c>
    </row>
    <row r="632" spans="1:18" x14ac:dyDescent="0.3">
      <c r="A632" s="7" t="s">
        <v>2456</v>
      </c>
      <c r="B632" s="48">
        <v>45804</v>
      </c>
      <c r="C632" s="8" t="s">
        <v>1304</v>
      </c>
      <c r="D632" s="8" t="s">
        <v>1562</v>
      </c>
      <c r="E632" s="7" t="str">
        <f>VLOOKUP(D632,[2]Product_Dim!$A$2:$G$101,2,FALSE)</f>
        <v>Wireless Bluetooth Earbuds</v>
      </c>
      <c r="F632" s="9">
        <f>VLOOKUP(D632,[2]Product_Dim!$A$2:$G$101,6,FALSE)</f>
        <v>439.07</v>
      </c>
      <c r="G632" s="8" t="s">
        <v>1766</v>
      </c>
      <c r="H632" s="10">
        <v>4</v>
      </c>
      <c r="I632" s="11">
        <v>432.29</v>
      </c>
      <c r="J632" s="8">
        <v>0.16</v>
      </c>
      <c r="K632" s="8" t="s">
        <v>1829</v>
      </c>
      <c r="L632" s="11">
        <v>1452.4944</v>
      </c>
      <c r="M632" s="8" t="str">
        <f>VLOOKUP(C632,'[2]Customer Detail'!$A$2:$H$501,4,FALSE)</f>
        <v>Male</v>
      </c>
      <c r="N632" s="8">
        <f>VLOOKUP(C632,'[2]Customer Detail'!$A$2:$H$501,3,FALSE)</f>
        <v>60</v>
      </c>
      <c r="O632" s="8" t="str">
        <f>VLOOKUP(C632,'[2]Customer Detail'!$A$2:$H$501,5,FALSE)</f>
        <v>New Benjamin</v>
      </c>
      <c r="P632" s="8" t="str">
        <f>VLOOKUP(C632,'[2]Customer Detail'!$A$1:$H$501,8,FALSE)</f>
        <v>Bronze</v>
      </c>
      <c r="Q632" s="8" t="str">
        <f>VLOOKUP(G632,[2]Store_Dim!$A$1:$E$21,4,FALSE)</f>
        <v>Hoodberg</v>
      </c>
      <c r="R632" s="8" t="str">
        <f>VLOOKUP(G632,[2]Store_Dim!$A$2:$E$21,3,FALSE)</f>
        <v>North</v>
      </c>
    </row>
    <row r="633" spans="1:18" x14ac:dyDescent="0.3">
      <c r="A633" s="7" t="s">
        <v>2457</v>
      </c>
      <c r="B633" s="48">
        <v>45311</v>
      </c>
      <c r="C633" s="8" t="s">
        <v>292</v>
      </c>
      <c r="D633" s="8" t="s">
        <v>1626</v>
      </c>
      <c r="E633" s="7" t="str">
        <f>VLOOKUP(D633,[2]Product_Dim!$A$2:$G$101,2,FALSE)</f>
        <v>Portable Power Bank</v>
      </c>
      <c r="F633" s="9">
        <f>VLOOKUP(D633,[2]Product_Dim!$A$2:$G$101,6,FALSE)</f>
        <v>326.06</v>
      </c>
      <c r="G633" s="8" t="s">
        <v>1797</v>
      </c>
      <c r="H633" s="10">
        <v>2</v>
      </c>
      <c r="I633" s="11">
        <v>925.78</v>
      </c>
      <c r="J633" s="8">
        <v>0.14000000000000001</v>
      </c>
      <c r="K633" s="8" t="s">
        <v>1829</v>
      </c>
      <c r="L633" s="11">
        <v>1592.3416</v>
      </c>
      <c r="M633" s="8" t="str">
        <f>VLOOKUP(C633,'[2]Customer Detail'!$A$2:$H$501,4,FALSE)</f>
        <v>Female</v>
      </c>
      <c r="N633" s="8">
        <f>VLOOKUP(C633,'[2]Customer Detail'!$A$2:$H$501,3,FALSE)</f>
        <v>61</v>
      </c>
      <c r="O633" s="8" t="str">
        <f>VLOOKUP(C633,'[2]Customer Detail'!$A$2:$H$501,5,FALSE)</f>
        <v>New Sean</v>
      </c>
      <c r="P633" s="8" t="str">
        <f>VLOOKUP(C633,'[2]Customer Detail'!$A$1:$H$501,8,FALSE)</f>
        <v>Bronze</v>
      </c>
      <c r="Q633" s="8" t="str">
        <f>VLOOKUP(G633,[2]Store_Dim!$A$1:$E$21,4,FALSE)</f>
        <v>Johnsonville</v>
      </c>
      <c r="R633" s="8" t="str">
        <f>VLOOKUP(G633,[2]Store_Dim!$A$2:$E$21,3,FALSE)</f>
        <v>East</v>
      </c>
    </row>
    <row r="634" spans="1:18" x14ac:dyDescent="0.3">
      <c r="A634" s="7" t="s">
        <v>2458</v>
      </c>
      <c r="B634" s="48">
        <v>45605</v>
      </c>
      <c r="C634" s="8" t="s">
        <v>1469</v>
      </c>
      <c r="D634" s="8" t="s">
        <v>1598</v>
      </c>
      <c r="E634" s="7" t="str">
        <f>VLOOKUP(D634,[2]Product_Dim!$A$2:$G$101,2,FALSE)</f>
        <v>Women's Scarf Set</v>
      </c>
      <c r="F634" s="9">
        <f>VLOOKUP(D634,[2]Product_Dim!$A$2:$G$101,6,FALSE)</f>
        <v>174.02</v>
      </c>
      <c r="G634" s="8" t="s">
        <v>1792</v>
      </c>
      <c r="H634" s="10">
        <v>2</v>
      </c>
      <c r="I634" s="11">
        <v>151.47</v>
      </c>
      <c r="J634" s="8">
        <v>0.21</v>
      </c>
      <c r="K634" s="8" t="s">
        <v>1826</v>
      </c>
      <c r="L634" s="11">
        <v>239.32259999999999</v>
      </c>
      <c r="M634" s="8" t="str">
        <f>VLOOKUP(C634,'[2]Customer Detail'!$A$2:$H$501,4,FALSE)</f>
        <v>Female</v>
      </c>
      <c r="N634" s="8">
        <f>VLOOKUP(C634,'[2]Customer Detail'!$A$2:$H$501,3,FALSE)</f>
        <v>41</v>
      </c>
      <c r="O634" s="8" t="str">
        <f>VLOOKUP(C634,'[2]Customer Detail'!$A$2:$H$501,5,FALSE)</f>
        <v>West Kelseyberg</v>
      </c>
      <c r="P634" s="8" t="str">
        <f>VLOOKUP(C634,'[2]Customer Detail'!$A$1:$H$501,8,FALSE)</f>
        <v>Platinum</v>
      </c>
      <c r="Q634" s="8" t="str">
        <f>VLOOKUP(G634,[2]Store_Dim!$A$1:$E$21,4,FALSE)</f>
        <v>Lake Michael</v>
      </c>
      <c r="R634" s="8" t="str">
        <f>VLOOKUP(G634,[2]Store_Dim!$A$2:$E$21,3,FALSE)</f>
        <v>South</v>
      </c>
    </row>
    <row r="635" spans="1:18" x14ac:dyDescent="0.3">
      <c r="A635" s="7" t="s">
        <v>2459</v>
      </c>
      <c r="B635" s="48">
        <v>45338</v>
      </c>
      <c r="C635" s="8" t="s">
        <v>1389</v>
      </c>
      <c r="D635" s="8" t="s">
        <v>1714</v>
      </c>
      <c r="E635" s="7" t="str">
        <f>VLOOKUP(D635,[2]Product_Dim!$A$2:$G$101,2,FALSE)</f>
        <v>Hydrating Face Cleanser</v>
      </c>
      <c r="F635" s="9">
        <f>VLOOKUP(D635,[2]Product_Dim!$A$2:$G$101,6,FALSE)</f>
        <v>254.04361702127662</v>
      </c>
      <c r="G635" s="8" t="s">
        <v>1789</v>
      </c>
      <c r="H635" s="10">
        <v>1</v>
      </c>
      <c r="I635" s="11">
        <v>343.05</v>
      </c>
      <c r="J635" s="8">
        <v>0.28000000000000003</v>
      </c>
      <c r="K635" s="8" t="s">
        <v>1826</v>
      </c>
      <c r="L635" s="11">
        <v>246.99599999999998</v>
      </c>
      <c r="M635" s="8" t="str">
        <f>VLOOKUP(C635,'[2]Customer Detail'!$A$2:$H$501,4,FALSE)</f>
        <v>Male</v>
      </c>
      <c r="N635" s="8">
        <f>VLOOKUP(C635,'[2]Customer Detail'!$A$2:$H$501,3,FALSE)</f>
        <v>29</v>
      </c>
      <c r="O635" s="8" t="str">
        <f>VLOOKUP(C635,'[2]Customer Detail'!$A$2:$H$501,5,FALSE)</f>
        <v>Port Hannahport</v>
      </c>
      <c r="P635" s="8" t="str">
        <f>VLOOKUP(C635,'[2]Customer Detail'!$A$1:$H$501,8,FALSE)</f>
        <v>Bronze</v>
      </c>
      <c r="Q635" s="8" t="str">
        <f>VLOOKUP(G635,[2]Store_Dim!$A$1:$E$21,4,FALSE)</f>
        <v>East Davidville</v>
      </c>
      <c r="R635" s="8" t="str">
        <f>VLOOKUP(G635,[2]Store_Dim!$A$2:$E$21,3,FALSE)</f>
        <v>East</v>
      </c>
    </row>
    <row r="636" spans="1:18" x14ac:dyDescent="0.3">
      <c r="A636" s="7" t="s">
        <v>2460</v>
      </c>
      <c r="B636" s="48">
        <v>45642</v>
      </c>
      <c r="C636" s="8" t="s">
        <v>244</v>
      </c>
      <c r="D636" s="8" t="s">
        <v>1582</v>
      </c>
      <c r="E636" s="7" t="str">
        <f>VLOOKUP(D636,[2]Product_Dim!$A$2:$G$101,2,FALSE)</f>
        <v>Soccer Training Cone Set</v>
      </c>
      <c r="F636" s="9">
        <f>VLOOKUP(D636,[2]Product_Dim!$A$2:$G$101,6,FALSE)</f>
        <v>144.53</v>
      </c>
      <c r="G636" s="8" t="s">
        <v>1769</v>
      </c>
      <c r="H636" s="10">
        <v>1</v>
      </c>
      <c r="I636" s="11">
        <v>373.06</v>
      </c>
      <c r="J636" s="8">
        <v>0.11</v>
      </c>
      <c r="K636" s="8" t="s">
        <v>1826</v>
      </c>
      <c r="L636" s="11">
        <v>332.02339999999998</v>
      </c>
      <c r="M636" s="8" t="str">
        <f>VLOOKUP(C636,'[2]Customer Detail'!$A$2:$H$501,4,FALSE)</f>
        <v>Female</v>
      </c>
      <c r="N636" s="8">
        <f>VLOOKUP(C636,'[2]Customer Detail'!$A$2:$H$501,3,FALSE)</f>
        <v>27</v>
      </c>
      <c r="O636" s="8" t="str">
        <f>VLOOKUP(C636,'[2]Customer Detail'!$A$2:$H$501,5,FALSE)</f>
        <v>South Aaronside</v>
      </c>
      <c r="P636" s="8" t="str">
        <f>VLOOKUP(C636,'[2]Customer Detail'!$A$1:$H$501,8,FALSE)</f>
        <v>Silver</v>
      </c>
      <c r="Q636" s="8" t="str">
        <f>VLOOKUP(G636,[2]Store_Dim!$A$1:$E$21,4,FALSE)</f>
        <v>Port Sharon</v>
      </c>
      <c r="R636" s="8" t="str">
        <f>VLOOKUP(G636,[2]Store_Dim!$A$2:$E$21,3,FALSE)</f>
        <v>South</v>
      </c>
    </row>
    <row r="637" spans="1:18" x14ac:dyDescent="0.3">
      <c r="A637" s="7" t="s">
        <v>2461</v>
      </c>
      <c r="B637" s="48">
        <v>45693</v>
      </c>
      <c r="C637" s="8" t="s">
        <v>1278</v>
      </c>
      <c r="D637" s="8" t="s">
        <v>1584</v>
      </c>
      <c r="E637" s="7" t="str">
        <f>VLOOKUP(D637,[2]Product_Dim!$A$2:$G$101,2,FALSE)</f>
        <v>Women's Denim Jeans</v>
      </c>
      <c r="F637" s="9">
        <f>VLOOKUP(D637,[2]Product_Dim!$A$2:$G$101,6,FALSE)</f>
        <v>254.04361702127662</v>
      </c>
      <c r="G637" s="8" t="s">
        <v>1801</v>
      </c>
      <c r="H637" s="10">
        <v>1</v>
      </c>
      <c r="I637" s="11">
        <v>124.98</v>
      </c>
      <c r="J637" s="8">
        <v>7.0000000000000007E-2</v>
      </c>
      <c r="K637" s="8" t="s">
        <v>1829</v>
      </c>
      <c r="L637" s="11">
        <v>116.23140000000001</v>
      </c>
      <c r="M637" s="8" t="str">
        <f>VLOOKUP(C637,'[2]Customer Detail'!$A$2:$H$501,4,FALSE)</f>
        <v>Male</v>
      </c>
      <c r="N637" s="8">
        <f>VLOOKUP(C637,'[2]Customer Detail'!$A$2:$H$501,3,FALSE)</f>
        <v>63</v>
      </c>
      <c r="O637" s="8" t="str">
        <f>VLOOKUP(C637,'[2]Customer Detail'!$A$2:$H$501,5,FALSE)</f>
        <v>West Rebecca</v>
      </c>
      <c r="P637" s="8" t="str">
        <f>VLOOKUP(C637,'[2]Customer Detail'!$A$1:$H$501,8,FALSE)</f>
        <v>Silver</v>
      </c>
      <c r="Q637" s="8" t="str">
        <f>VLOOKUP(G637,[2]Store_Dim!$A$1:$E$21,4,FALSE)</f>
        <v>East Jenniferstad</v>
      </c>
      <c r="R637" s="8" t="str">
        <f>VLOOKUP(G637,[2]Store_Dim!$A$2:$E$21,3,FALSE)</f>
        <v>North</v>
      </c>
    </row>
    <row r="638" spans="1:18" x14ac:dyDescent="0.3">
      <c r="A638" s="7" t="s">
        <v>2462</v>
      </c>
      <c r="B638" s="48">
        <v>45763</v>
      </c>
      <c r="C638" s="8" t="s">
        <v>866</v>
      </c>
      <c r="D638" s="8" t="s">
        <v>1694</v>
      </c>
      <c r="E638" s="7" t="str">
        <f>VLOOKUP(D638,[2]Product_Dim!$A$2:$G$101,2,FALSE)</f>
        <v>Shin Guards – Adult</v>
      </c>
      <c r="F638" s="9">
        <f>VLOOKUP(D638,[2]Product_Dim!$A$2:$G$101,6,FALSE)</f>
        <v>107.06</v>
      </c>
      <c r="G638" s="8" t="s">
        <v>1813</v>
      </c>
      <c r="H638" s="10">
        <v>4</v>
      </c>
      <c r="I638" s="11">
        <v>221.49</v>
      </c>
      <c r="J638" s="8">
        <v>0.26</v>
      </c>
      <c r="K638" s="8" t="s">
        <v>1826</v>
      </c>
      <c r="L638" s="11">
        <v>655.61040000000003</v>
      </c>
      <c r="M638" s="8" t="str">
        <f>VLOOKUP(C638,'[2]Customer Detail'!$A$2:$H$501,4,FALSE)</f>
        <v>Female</v>
      </c>
      <c r="N638" s="8">
        <f>VLOOKUP(C638,'[2]Customer Detail'!$A$2:$H$501,3,FALSE)</f>
        <v>48</v>
      </c>
      <c r="O638" s="8" t="str">
        <f>VLOOKUP(C638,'[2]Customer Detail'!$A$2:$H$501,5,FALSE)</f>
        <v>Welchview</v>
      </c>
      <c r="P638" s="8" t="str">
        <f>VLOOKUP(C638,'[2]Customer Detail'!$A$1:$H$501,8,FALSE)</f>
        <v>Gold</v>
      </c>
      <c r="Q638" s="8" t="str">
        <f>VLOOKUP(G638,[2]Store_Dim!$A$1:$E$21,4,FALSE)</f>
        <v>Vasquezborough</v>
      </c>
      <c r="R638" s="8" t="str">
        <f>VLOOKUP(G638,[2]Store_Dim!$A$2:$E$21,3,FALSE)</f>
        <v>East</v>
      </c>
    </row>
    <row r="639" spans="1:18" x14ac:dyDescent="0.3">
      <c r="A639" s="7" t="s">
        <v>2463</v>
      </c>
      <c r="B639" s="48">
        <v>45572</v>
      </c>
      <c r="C639" s="8" t="s">
        <v>565</v>
      </c>
      <c r="D639" s="8" t="s">
        <v>1594</v>
      </c>
      <c r="E639" s="7" t="str">
        <f>VLOOKUP(D639,[2]Product_Dim!$A$2:$G$101,2,FALSE)</f>
        <v>Men's Formal Shirt</v>
      </c>
      <c r="F639" s="9">
        <f>VLOOKUP(D639,[2]Product_Dim!$A$2:$G$101,6,FALSE)</f>
        <v>254.04361702127662</v>
      </c>
      <c r="G639" s="8" t="s">
        <v>1801</v>
      </c>
      <c r="H639" s="10">
        <v>1</v>
      </c>
      <c r="I639" s="11">
        <v>563.32000000000005</v>
      </c>
      <c r="J639" s="8">
        <v>0.01</v>
      </c>
      <c r="K639" s="8" t="s">
        <v>1826</v>
      </c>
      <c r="L639" s="11">
        <v>557.68680000000006</v>
      </c>
      <c r="M639" s="8" t="str">
        <f>VLOOKUP(C639,'[2]Customer Detail'!$A$2:$H$501,4,FALSE)</f>
        <v>Male</v>
      </c>
      <c r="N639" s="8">
        <f>VLOOKUP(C639,'[2]Customer Detail'!$A$2:$H$501,3,FALSE)</f>
        <v>18</v>
      </c>
      <c r="O639" s="8" t="str">
        <f>VLOOKUP(C639,'[2]Customer Detail'!$A$2:$H$501,5,FALSE)</f>
        <v>New Joseph</v>
      </c>
      <c r="P639" s="8" t="str">
        <f>VLOOKUP(C639,'[2]Customer Detail'!$A$1:$H$501,8,FALSE)</f>
        <v>Gold</v>
      </c>
      <c r="Q639" s="8" t="str">
        <f>VLOOKUP(G639,[2]Store_Dim!$A$1:$E$21,4,FALSE)</f>
        <v>East Jenniferstad</v>
      </c>
      <c r="R639" s="8" t="str">
        <f>VLOOKUP(G639,[2]Store_Dim!$A$2:$E$21,3,FALSE)</f>
        <v>North</v>
      </c>
    </row>
    <row r="640" spans="1:18" x14ac:dyDescent="0.3">
      <c r="A640" s="7" t="s">
        <v>2464</v>
      </c>
      <c r="B640" s="48">
        <v>45338</v>
      </c>
      <c r="C640" s="8" t="s">
        <v>1217</v>
      </c>
      <c r="D640" s="8" t="s">
        <v>1570</v>
      </c>
      <c r="E640" s="7" t="str">
        <f>VLOOKUP(D640,[2]Product_Dim!$A$2:$G$101,2,FALSE)</f>
        <v>HD Smart TV Stick</v>
      </c>
      <c r="F640" s="9">
        <f>VLOOKUP(D640,[2]Product_Dim!$A$2:$G$101,6,FALSE)</f>
        <v>449.4</v>
      </c>
      <c r="G640" s="8" t="s">
        <v>1752</v>
      </c>
      <c r="H640" s="10">
        <v>1</v>
      </c>
      <c r="I640" s="11">
        <v>362.93</v>
      </c>
      <c r="J640" s="8">
        <v>0.27</v>
      </c>
      <c r="K640" s="8" t="s">
        <v>1824</v>
      </c>
      <c r="L640" s="11">
        <v>264.93889999999999</v>
      </c>
      <c r="M640" s="8" t="str">
        <f>VLOOKUP(C640,'[2]Customer Detail'!$A$2:$H$501,4,FALSE)</f>
        <v>Male</v>
      </c>
      <c r="N640" s="8">
        <f>VLOOKUP(C640,'[2]Customer Detail'!$A$2:$H$501,3,FALSE)</f>
        <v>56</v>
      </c>
      <c r="O640" s="8" t="str">
        <f>VLOOKUP(C640,'[2]Customer Detail'!$A$2:$H$501,5,FALSE)</f>
        <v>Deniseberg</v>
      </c>
      <c r="P640" s="8" t="str">
        <f>VLOOKUP(C640,'[2]Customer Detail'!$A$1:$H$501,8,FALSE)</f>
        <v>Silver</v>
      </c>
      <c r="Q640" s="8" t="str">
        <f>VLOOKUP(G640,[2]Store_Dim!$A$1:$E$21,4,FALSE)</f>
        <v>Washingtonfurt</v>
      </c>
      <c r="R640" s="8" t="str">
        <f>VLOOKUP(G640,[2]Store_Dim!$A$2:$E$21,3,FALSE)</f>
        <v>East</v>
      </c>
    </row>
    <row r="641" spans="1:18" x14ac:dyDescent="0.3">
      <c r="A641" s="7" t="s">
        <v>2465</v>
      </c>
      <c r="B641" s="48">
        <v>45373</v>
      </c>
      <c r="C641" s="8" t="s">
        <v>1056</v>
      </c>
      <c r="D641" s="8" t="s">
        <v>1570</v>
      </c>
      <c r="E641" s="7" t="str">
        <f>VLOOKUP(D641,[2]Product_Dim!$A$2:$G$101,2,FALSE)</f>
        <v>HD Smart TV Stick</v>
      </c>
      <c r="F641" s="9">
        <f>VLOOKUP(D641,[2]Product_Dim!$A$2:$G$101,6,FALSE)</f>
        <v>449.4</v>
      </c>
      <c r="G641" s="8" t="s">
        <v>1801</v>
      </c>
      <c r="H641" s="10">
        <v>4</v>
      </c>
      <c r="I641" s="11">
        <v>369.22</v>
      </c>
      <c r="J641" s="8">
        <v>0.18</v>
      </c>
      <c r="K641" s="8" t="s">
        <v>1829</v>
      </c>
      <c r="L641" s="11">
        <v>1211.0416</v>
      </c>
      <c r="M641" s="8" t="str">
        <f>VLOOKUP(C641,'[2]Customer Detail'!$A$2:$H$501,4,FALSE)</f>
        <v>Female</v>
      </c>
      <c r="N641" s="8">
        <f>VLOOKUP(C641,'[2]Customer Detail'!$A$2:$H$501,3,FALSE)</f>
        <v>58</v>
      </c>
      <c r="O641" s="8" t="str">
        <f>VLOOKUP(C641,'[2]Customer Detail'!$A$2:$H$501,5,FALSE)</f>
        <v>North Michaelborough</v>
      </c>
      <c r="P641" s="8" t="str">
        <f>VLOOKUP(C641,'[2]Customer Detail'!$A$1:$H$501,8,FALSE)</f>
        <v>Silver</v>
      </c>
      <c r="Q641" s="8" t="str">
        <f>VLOOKUP(G641,[2]Store_Dim!$A$1:$E$21,4,FALSE)</f>
        <v>East Jenniferstad</v>
      </c>
      <c r="R641" s="8" t="str">
        <f>VLOOKUP(G641,[2]Store_Dim!$A$2:$E$21,3,FALSE)</f>
        <v>North</v>
      </c>
    </row>
    <row r="642" spans="1:18" x14ac:dyDescent="0.3">
      <c r="A642" s="7" t="s">
        <v>2466</v>
      </c>
      <c r="B642" s="48">
        <v>45590</v>
      </c>
      <c r="C642" s="8" t="s">
        <v>1275</v>
      </c>
      <c r="D642" s="8" t="s">
        <v>1740</v>
      </c>
      <c r="E642" s="7" t="str">
        <f>VLOOKUP(D642,[2]Product_Dim!$A$2:$G$101,2,FALSE)</f>
        <v>Women's Formal Blazer</v>
      </c>
      <c r="F642" s="9">
        <f>VLOOKUP(D642,[2]Product_Dim!$A$2:$G$101,6,FALSE)</f>
        <v>358.47</v>
      </c>
      <c r="G642" s="8" t="s">
        <v>1799</v>
      </c>
      <c r="H642" s="10">
        <v>3</v>
      </c>
      <c r="I642" s="11">
        <v>950.83</v>
      </c>
      <c r="J642" s="8">
        <v>0.06</v>
      </c>
      <c r="K642" s="8" t="s">
        <v>1826</v>
      </c>
      <c r="L642" s="11">
        <v>2681.3406000000004</v>
      </c>
      <c r="M642" s="8" t="str">
        <f>VLOOKUP(C642,'[2]Customer Detail'!$A$2:$H$501,4,FALSE)</f>
        <v>Female</v>
      </c>
      <c r="N642" s="8">
        <f>VLOOKUP(C642,'[2]Customer Detail'!$A$2:$H$501,3,FALSE)</f>
        <v>48</v>
      </c>
      <c r="O642" s="8" t="str">
        <f>VLOOKUP(C642,'[2]Customer Detail'!$A$2:$H$501,5,FALSE)</f>
        <v>South Edwin</v>
      </c>
      <c r="P642" s="8" t="str">
        <f>VLOOKUP(C642,'[2]Customer Detail'!$A$1:$H$501,8,FALSE)</f>
        <v>Bronze</v>
      </c>
      <c r="Q642" s="8" t="str">
        <f>VLOOKUP(G642,[2]Store_Dim!$A$1:$E$21,4,FALSE)</f>
        <v>Christopherland</v>
      </c>
      <c r="R642" s="8" t="str">
        <f>VLOOKUP(G642,[2]Store_Dim!$A$2:$E$21,3,FALSE)</f>
        <v>South</v>
      </c>
    </row>
    <row r="643" spans="1:18" x14ac:dyDescent="0.3">
      <c r="A643" s="7" t="s">
        <v>2467</v>
      </c>
      <c r="B643" s="48">
        <v>45365</v>
      </c>
      <c r="C643" s="8" t="s">
        <v>484</v>
      </c>
      <c r="D643" s="8" t="s">
        <v>1622</v>
      </c>
      <c r="E643" s="7" t="str">
        <f>VLOOKUP(D643,[2]Product_Dim!$A$2:$G$101,2,FALSE)</f>
        <v>Men's Casual Sneakers</v>
      </c>
      <c r="F643" s="9">
        <f>VLOOKUP(D643,[2]Product_Dim!$A$2:$G$101,6,FALSE)</f>
        <v>353.47</v>
      </c>
      <c r="G643" s="8" t="s">
        <v>1797</v>
      </c>
      <c r="H643" s="10">
        <v>3</v>
      </c>
      <c r="I643" s="11">
        <v>338.79</v>
      </c>
      <c r="J643" s="8">
        <v>0.01</v>
      </c>
      <c r="K643" s="8" t="s">
        <v>1824</v>
      </c>
      <c r="L643" s="11">
        <v>1006.2063000000002</v>
      </c>
      <c r="M643" s="8" t="str">
        <f>VLOOKUP(C643,'[2]Customer Detail'!$A$2:$H$501,4,FALSE)</f>
        <v>Male</v>
      </c>
      <c r="N643" s="8">
        <f>VLOOKUP(C643,'[2]Customer Detail'!$A$2:$H$501,3,FALSE)</f>
        <v>46</v>
      </c>
      <c r="O643" s="8" t="str">
        <f>VLOOKUP(C643,'[2]Customer Detail'!$A$2:$H$501,5,FALSE)</f>
        <v>Dwaynemouth</v>
      </c>
      <c r="P643" s="8" t="str">
        <f>VLOOKUP(C643,'[2]Customer Detail'!$A$1:$H$501,8,FALSE)</f>
        <v>Bronze</v>
      </c>
      <c r="Q643" s="8" t="str">
        <f>VLOOKUP(G643,[2]Store_Dim!$A$1:$E$21,4,FALSE)</f>
        <v>Johnsonville</v>
      </c>
      <c r="R643" s="8" t="str">
        <f>VLOOKUP(G643,[2]Store_Dim!$A$2:$E$21,3,FALSE)</f>
        <v>East</v>
      </c>
    </row>
    <row r="644" spans="1:18" x14ac:dyDescent="0.3">
      <c r="A644" s="7" t="s">
        <v>2468</v>
      </c>
      <c r="B644" s="48">
        <v>45711</v>
      </c>
      <c r="C644" s="8" t="s">
        <v>493</v>
      </c>
      <c r="D644" s="8" t="s">
        <v>1728</v>
      </c>
      <c r="E644" s="7" t="str">
        <f>VLOOKUP(D644,[2]Product_Dim!$A$2:$G$101,2,FALSE)</f>
        <v>Gaming Mouse Pad XL</v>
      </c>
      <c r="F644" s="9">
        <f>VLOOKUP(D644,[2]Product_Dim!$A$2:$G$101,6,FALSE)</f>
        <v>340.14</v>
      </c>
      <c r="G644" s="8" t="s">
        <v>1757</v>
      </c>
      <c r="H644" s="10">
        <v>3</v>
      </c>
      <c r="I644" s="11">
        <v>853.32</v>
      </c>
      <c r="J644" s="8">
        <v>7.0000000000000007E-2</v>
      </c>
      <c r="K644" s="8" t="s">
        <v>1829</v>
      </c>
      <c r="L644" s="11">
        <v>2380.7628</v>
      </c>
      <c r="M644" s="8" t="str">
        <f>VLOOKUP(C644,'[2]Customer Detail'!$A$2:$H$501,4,FALSE)</f>
        <v>Female</v>
      </c>
      <c r="N644" s="8">
        <f>VLOOKUP(C644,'[2]Customer Detail'!$A$2:$H$501,3,FALSE)</f>
        <v>32</v>
      </c>
      <c r="O644" s="8" t="str">
        <f>VLOOKUP(C644,'[2]Customer Detail'!$A$2:$H$501,5,FALSE)</f>
        <v>Chungmouth</v>
      </c>
      <c r="P644" s="8" t="str">
        <f>VLOOKUP(C644,'[2]Customer Detail'!$A$1:$H$501,8,FALSE)</f>
        <v>Gold</v>
      </c>
      <c r="Q644" s="8" t="str">
        <f>VLOOKUP(G644,[2]Store_Dim!$A$1:$E$21,4,FALSE)</f>
        <v>Danielmouth</v>
      </c>
      <c r="R644" s="8" t="str">
        <f>VLOOKUP(G644,[2]Store_Dim!$A$2:$E$21,3,FALSE)</f>
        <v>North</v>
      </c>
    </row>
    <row r="645" spans="1:18" x14ac:dyDescent="0.3">
      <c r="A645" s="7" t="s">
        <v>2469</v>
      </c>
      <c r="B645" s="48">
        <v>45586</v>
      </c>
      <c r="C645" s="8" t="s">
        <v>502</v>
      </c>
      <c r="D645" s="8" t="s">
        <v>1700</v>
      </c>
      <c r="E645" s="7" t="str">
        <f>VLOOKUP(D645,[2]Product_Dim!$A$2:$G$101,2,FALSE)</f>
        <v>Wireless Mouse</v>
      </c>
      <c r="F645" s="9">
        <f>VLOOKUP(D645,[2]Product_Dim!$A$2:$G$101,6,FALSE)</f>
        <v>392.89</v>
      </c>
      <c r="G645" s="8" t="s">
        <v>1776</v>
      </c>
      <c r="H645" s="10">
        <v>3</v>
      </c>
      <c r="I645" s="11">
        <v>89.78</v>
      </c>
      <c r="J645" s="8">
        <v>0.2</v>
      </c>
      <c r="K645" s="8" t="s">
        <v>1829</v>
      </c>
      <c r="L645" s="11">
        <v>215.47200000000004</v>
      </c>
      <c r="M645" s="8" t="str">
        <f>VLOOKUP(C645,'[2]Customer Detail'!$A$2:$H$501,4,FALSE)</f>
        <v>Male</v>
      </c>
      <c r="N645" s="8">
        <f>VLOOKUP(C645,'[2]Customer Detail'!$A$2:$H$501,3,FALSE)</f>
        <v>33</v>
      </c>
      <c r="O645" s="8" t="str">
        <f>VLOOKUP(C645,'[2]Customer Detail'!$A$2:$H$501,5,FALSE)</f>
        <v>West Markhaven</v>
      </c>
      <c r="P645" s="8" t="str">
        <f>VLOOKUP(C645,'[2]Customer Detail'!$A$1:$H$501,8,FALSE)</f>
        <v>Platinum</v>
      </c>
      <c r="Q645" s="8" t="str">
        <f>VLOOKUP(G645,[2]Store_Dim!$A$1:$E$21,4,FALSE)</f>
        <v>Port Josephberg</v>
      </c>
      <c r="R645" s="8" t="str">
        <f>VLOOKUP(G645,[2]Store_Dim!$A$2:$E$21,3,FALSE)</f>
        <v>East</v>
      </c>
    </row>
    <row r="646" spans="1:18" x14ac:dyDescent="0.3">
      <c r="A646" s="7" t="s">
        <v>2470</v>
      </c>
      <c r="B646" s="48">
        <v>45334</v>
      </c>
      <c r="C646" s="8" t="s">
        <v>628</v>
      </c>
      <c r="D646" s="8" t="s">
        <v>1658</v>
      </c>
      <c r="E646" s="7" t="str">
        <f>VLOOKUP(D646,[2]Product_Dim!$A$2:$G$101,2,FALSE)</f>
        <v>Ceramic Plant Pot</v>
      </c>
      <c r="F646" s="9">
        <f>VLOOKUP(D646,[2]Product_Dim!$A$2:$G$101,6,FALSE)</f>
        <v>81.75</v>
      </c>
      <c r="G646" s="8" t="s">
        <v>1757</v>
      </c>
      <c r="H646" s="10">
        <v>1</v>
      </c>
      <c r="I646" s="11">
        <v>172.04</v>
      </c>
      <c r="J646" s="8">
        <v>0.04</v>
      </c>
      <c r="K646" s="8" t="s">
        <v>1826</v>
      </c>
      <c r="L646" s="11">
        <v>165.1584</v>
      </c>
      <c r="M646" s="8" t="str">
        <f>VLOOKUP(C646,'[2]Customer Detail'!$A$2:$H$501,4,FALSE)</f>
        <v>Female</v>
      </c>
      <c r="N646" s="8">
        <f>VLOOKUP(C646,'[2]Customer Detail'!$A$2:$H$501,3,FALSE)</f>
        <v>29</v>
      </c>
      <c r="O646" s="8" t="str">
        <f>VLOOKUP(C646,'[2]Customer Detail'!$A$2:$H$501,5,FALSE)</f>
        <v>Johnsonshire</v>
      </c>
      <c r="P646" s="8" t="str">
        <f>VLOOKUP(C646,'[2]Customer Detail'!$A$1:$H$501,8,FALSE)</f>
        <v>Bronze</v>
      </c>
      <c r="Q646" s="8" t="str">
        <f>VLOOKUP(G646,[2]Store_Dim!$A$1:$E$21,4,FALSE)</f>
        <v>Danielmouth</v>
      </c>
      <c r="R646" s="8" t="str">
        <f>VLOOKUP(G646,[2]Store_Dim!$A$2:$E$21,3,FALSE)</f>
        <v>North</v>
      </c>
    </row>
    <row r="647" spans="1:18" x14ac:dyDescent="0.3">
      <c r="A647" s="7" t="s">
        <v>2471</v>
      </c>
      <c r="B647" s="48">
        <v>45333</v>
      </c>
      <c r="C647" s="8" t="s">
        <v>1440</v>
      </c>
      <c r="D647" s="8" t="s">
        <v>1656</v>
      </c>
      <c r="E647" s="7" t="str">
        <f>VLOOKUP(D647,[2]Product_Dim!$A$2:$G$101,2,FALSE)</f>
        <v>Sports Stopwatch Pro</v>
      </c>
      <c r="F647" s="9">
        <f>VLOOKUP(D647,[2]Product_Dim!$A$2:$G$101,6,FALSE)</f>
        <v>434.84</v>
      </c>
      <c r="G647" s="8" t="s">
        <v>1757</v>
      </c>
      <c r="H647" s="10">
        <v>1</v>
      </c>
      <c r="I647" s="11">
        <v>389.2</v>
      </c>
      <c r="J647" s="8">
        <v>0.05</v>
      </c>
      <c r="K647" s="8" t="s">
        <v>1824</v>
      </c>
      <c r="L647" s="11">
        <v>369.74</v>
      </c>
      <c r="M647" s="8" t="str">
        <f>VLOOKUP(C647,'[2]Customer Detail'!$A$2:$H$501,4,FALSE)</f>
        <v>Female</v>
      </c>
      <c r="N647" s="8">
        <f>VLOOKUP(C647,'[2]Customer Detail'!$A$2:$H$501,3,FALSE)</f>
        <v>63</v>
      </c>
      <c r="O647" s="8" t="str">
        <f>VLOOKUP(C647,'[2]Customer Detail'!$A$2:$H$501,5,FALSE)</f>
        <v>Oneillfurt</v>
      </c>
      <c r="P647" s="8" t="str">
        <f>VLOOKUP(C647,'[2]Customer Detail'!$A$1:$H$501,8,FALSE)</f>
        <v>Gold</v>
      </c>
      <c r="Q647" s="8" t="str">
        <f>VLOOKUP(G647,[2]Store_Dim!$A$1:$E$21,4,FALSE)</f>
        <v>Danielmouth</v>
      </c>
      <c r="R647" s="8" t="str">
        <f>VLOOKUP(G647,[2]Store_Dim!$A$2:$E$21,3,FALSE)</f>
        <v>North</v>
      </c>
    </row>
    <row r="648" spans="1:18" x14ac:dyDescent="0.3">
      <c r="A648" s="7" t="s">
        <v>2472</v>
      </c>
      <c r="B648" s="48">
        <v>45778</v>
      </c>
      <c r="C648" s="8" t="s">
        <v>1422</v>
      </c>
      <c r="D648" s="8" t="s">
        <v>1702</v>
      </c>
      <c r="E648" s="7" t="str">
        <f>VLOOKUP(D648,[2]Product_Dim!$A$2:$G$101,2,FALSE)</f>
        <v>WiFi Mesh Router</v>
      </c>
      <c r="F648" s="9">
        <f>VLOOKUP(D648,[2]Product_Dim!$A$2:$G$101,6,FALSE)</f>
        <v>480.9</v>
      </c>
      <c r="G648" s="8" t="s">
        <v>1797</v>
      </c>
      <c r="H648" s="10">
        <v>3</v>
      </c>
      <c r="I648" s="11">
        <v>865.96</v>
      </c>
      <c r="J648" s="8">
        <v>0.12</v>
      </c>
      <c r="K648" s="8" t="s">
        <v>1826</v>
      </c>
      <c r="L648" s="11">
        <v>2286.1343999999999</v>
      </c>
      <c r="M648" s="8" t="str">
        <f>VLOOKUP(C648,'[2]Customer Detail'!$A$2:$H$501,4,FALSE)</f>
        <v>Female</v>
      </c>
      <c r="N648" s="8">
        <f>VLOOKUP(C648,'[2]Customer Detail'!$A$2:$H$501,3,FALSE)</f>
        <v>60</v>
      </c>
      <c r="O648" s="8" t="str">
        <f>VLOOKUP(C648,'[2]Customer Detail'!$A$2:$H$501,5,FALSE)</f>
        <v>East Julie</v>
      </c>
      <c r="P648" s="8" t="str">
        <f>VLOOKUP(C648,'[2]Customer Detail'!$A$1:$H$501,8,FALSE)</f>
        <v>Silver</v>
      </c>
      <c r="Q648" s="8" t="str">
        <f>VLOOKUP(G648,[2]Store_Dim!$A$1:$E$21,4,FALSE)</f>
        <v>Johnsonville</v>
      </c>
      <c r="R648" s="8" t="str">
        <f>VLOOKUP(G648,[2]Store_Dim!$A$2:$E$21,3,FALSE)</f>
        <v>East</v>
      </c>
    </row>
    <row r="649" spans="1:18" x14ac:dyDescent="0.3">
      <c r="A649" s="7" t="s">
        <v>2473</v>
      </c>
      <c r="B649" s="48">
        <v>45592</v>
      </c>
      <c r="C649" s="8" t="s">
        <v>562</v>
      </c>
      <c r="D649" s="8" t="s">
        <v>1586</v>
      </c>
      <c r="E649" s="7" t="str">
        <f>VLOOKUP(D649,[2]Product_Dim!$A$2:$G$101,2,FALSE)</f>
        <v>Knee Support Brace</v>
      </c>
      <c r="F649" s="9">
        <f>VLOOKUP(D649,[2]Product_Dim!$A$2:$G$101,6,FALSE)</f>
        <v>21.34</v>
      </c>
      <c r="G649" s="8" t="s">
        <v>1757</v>
      </c>
      <c r="H649" s="10">
        <v>3</v>
      </c>
      <c r="I649" s="11">
        <v>79.95</v>
      </c>
      <c r="J649" s="8">
        <v>0.2</v>
      </c>
      <c r="K649" s="8" t="s">
        <v>1829</v>
      </c>
      <c r="L649" s="11">
        <v>191.88000000000002</v>
      </c>
      <c r="M649" s="8" t="str">
        <f>VLOOKUP(C649,'[2]Customer Detail'!$A$2:$H$501,4,FALSE)</f>
        <v>Male</v>
      </c>
      <c r="N649" s="8">
        <f>VLOOKUP(C649,'[2]Customer Detail'!$A$2:$H$501,3,FALSE)</f>
        <v>64</v>
      </c>
      <c r="O649" s="8" t="str">
        <f>VLOOKUP(C649,'[2]Customer Detail'!$A$2:$H$501,5,FALSE)</f>
        <v>Josephmouth</v>
      </c>
      <c r="P649" s="8" t="str">
        <f>VLOOKUP(C649,'[2]Customer Detail'!$A$1:$H$501,8,FALSE)</f>
        <v>Bronze</v>
      </c>
      <c r="Q649" s="8" t="str">
        <f>VLOOKUP(G649,[2]Store_Dim!$A$1:$E$21,4,FALSE)</f>
        <v>Danielmouth</v>
      </c>
      <c r="R649" s="8" t="str">
        <f>VLOOKUP(G649,[2]Store_Dim!$A$2:$E$21,3,FALSE)</f>
        <v>North</v>
      </c>
    </row>
    <row r="650" spans="1:18" x14ac:dyDescent="0.3">
      <c r="A650" s="7" t="s">
        <v>2474</v>
      </c>
      <c r="B650" s="48">
        <v>45259</v>
      </c>
      <c r="C650" s="8" t="s">
        <v>1190</v>
      </c>
      <c r="D650" s="8" t="s">
        <v>1600</v>
      </c>
      <c r="E650" s="7" t="str">
        <f>VLOOKUP(D650,[2]Product_Dim!$A$2:$G$101,2,FALSE)</f>
        <v>Wireless Bluetooth Speaker</v>
      </c>
      <c r="F650" s="9">
        <f>VLOOKUP(D650,[2]Product_Dim!$A$2:$G$101,6,FALSE)</f>
        <v>322.41000000000003</v>
      </c>
      <c r="G650" s="8" t="s">
        <v>1779</v>
      </c>
      <c r="H650" s="10">
        <v>1</v>
      </c>
      <c r="I650" s="11">
        <v>566.5</v>
      </c>
      <c r="J650" s="8">
        <v>0.25</v>
      </c>
      <c r="K650" s="8" t="s">
        <v>1829</v>
      </c>
      <c r="L650" s="11">
        <v>424.875</v>
      </c>
      <c r="M650" s="8" t="str">
        <f>VLOOKUP(C650,'[2]Customer Detail'!$A$2:$H$501,4,FALSE)</f>
        <v>Male</v>
      </c>
      <c r="N650" s="8">
        <f>VLOOKUP(C650,'[2]Customer Detail'!$A$2:$H$501,3,FALSE)</f>
        <v>50</v>
      </c>
      <c r="O650" s="8" t="str">
        <f>VLOOKUP(C650,'[2]Customer Detail'!$A$2:$H$501,5,FALSE)</f>
        <v>Andrewsland</v>
      </c>
      <c r="P650" s="8" t="str">
        <f>VLOOKUP(C650,'[2]Customer Detail'!$A$1:$H$501,8,FALSE)</f>
        <v>Silver</v>
      </c>
      <c r="Q650" s="8" t="str">
        <f>VLOOKUP(G650,[2]Store_Dim!$A$1:$E$21,4,FALSE)</f>
        <v>Williamsfurt</v>
      </c>
      <c r="R650" s="8" t="str">
        <f>VLOOKUP(G650,[2]Store_Dim!$A$2:$E$21,3,FALSE)</f>
        <v>South</v>
      </c>
    </row>
    <row r="651" spans="1:18" x14ac:dyDescent="0.3">
      <c r="A651" s="7" t="s">
        <v>2475</v>
      </c>
      <c r="B651" s="48">
        <v>45801</v>
      </c>
      <c r="C651" s="8" t="s">
        <v>1252</v>
      </c>
      <c r="D651" s="8" t="s">
        <v>1590</v>
      </c>
      <c r="E651" s="7" t="str">
        <f>VLOOKUP(D651,[2]Product_Dim!$A$2:$G$101,2,FALSE)</f>
        <v>Multi-Purpose Storage Box</v>
      </c>
      <c r="F651" s="9">
        <f>VLOOKUP(D651,[2]Product_Dim!$A$2:$G$101,6,FALSE)</f>
        <v>123.46</v>
      </c>
      <c r="G651" s="8" t="s">
        <v>1752</v>
      </c>
      <c r="H651" s="10">
        <v>2</v>
      </c>
      <c r="I651" s="11">
        <v>347.95</v>
      </c>
      <c r="J651" s="8">
        <v>0.13</v>
      </c>
      <c r="K651" s="8" t="s">
        <v>1829</v>
      </c>
      <c r="L651" s="11">
        <v>605.43299999999999</v>
      </c>
      <c r="M651" s="8" t="str">
        <f>VLOOKUP(C651,'[2]Customer Detail'!$A$2:$H$501,4,FALSE)</f>
        <v>Male</v>
      </c>
      <c r="N651" s="8">
        <f>VLOOKUP(C651,'[2]Customer Detail'!$A$2:$H$501,3,FALSE)</f>
        <v>31</v>
      </c>
      <c r="O651" s="8" t="str">
        <f>VLOOKUP(C651,'[2]Customer Detail'!$A$2:$H$501,5,FALSE)</f>
        <v>Brandonville</v>
      </c>
      <c r="P651" s="8" t="str">
        <f>VLOOKUP(C651,'[2]Customer Detail'!$A$1:$H$501,8,FALSE)</f>
        <v>Bronze</v>
      </c>
      <c r="Q651" s="8" t="str">
        <f>VLOOKUP(G651,[2]Store_Dim!$A$1:$E$21,4,FALSE)</f>
        <v>Washingtonfurt</v>
      </c>
      <c r="R651" s="8" t="str">
        <f>VLOOKUP(G651,[2]Store_Dim!$A$2:$E$21,3,FALSE)</f>
        <v>East</v>
      </c>
    </row>
    <row r="652" spans="1:18" x14ac:dyDescent="0.3">
      <c r="A652" s="7" t="s">
        <v>2476</v>
      </c>
      <c r="B652" s="48">
        <v>45347</v>
      </c>
      <c r="C652" s="8" t="s">
        <v>681</v>
      </c>
      <c r="D652" s="8" t="s">
        <v>1664</v>
      </c>
      <c r="E652" s="7" t="str">
        <f>VLOOKUP(D652,[2]Product_Dim!$A$2:$G$101,2,FALSE)</f>
        <v>Womens Cotton Scarf</v>
      </c>
      <c r="F652" s="9">
        <f>VLOOKUP(D652,[2]Product_Dim!$A$2:$G$101,6,FALSE)</f>
        <v>113.83</v>
      </c>
      <c r="G652" s="8" t="s">
        <v>1766</v>
      </c>
      <c r="H652" s="10">
        <v>2</v>
      </c>
      <c r="I652" s="11">
        <v>250.83</v>
      </c>
      <c r="J652" s="8">
        <v>0.15</v>
      </c>
      <c r="K652" s="8" t="s">
        <v>1826</v>
      </c>
      <c r="L652" s="11">
        <v>426.41100000000006</v>
      </c>
      <c r="M652" s="8" t="str">
        <f>VLOOKUP(C652,'[2]Customer Detail'!$A$2:$H$501,4,FALSE)</f>
        <v>Female</v>
      </c>
      <c r="N652" s="8">
        <f>VLOOKUP(C652,'[2]Customer Detail'!$A$2:$H$501,3,FALSE)</f>
        <v>50</v>
      </c>
      <c r="O652" s="8" t="str">
        <f>VLOOKUP(C652,'[2]Customer Detail'!$A$2:$H$501,5,FALSE)</f>
        <v>Lake Josephport</v>
      </c>
      <c r="P652" s="8" t="str">
        <f>VLOOKUP(C652,'[2]Customer Detail'!$A$1:$H$501,8,FALSE)</f>
        <v>Platinum</v>
      </c>
      <c r="Q652" s="8" t="str">
        <f>VLOOKUP(G652,[2]Store_Dim!$A$1:$E$21,4,FALSE)</f>
        <v>Hoodberg</v>
      </c>
      <c r="R652" s="8" t="str">
        <f>VLOOKUP(G652,[2]Store_Dim!$A$2:$E$21,3,FALSE)</f>
        <v>North</v>
      </c>
    </row>
    <row r="653" spans="1:18" x14ac:dyDescent="0.3">
      <c r="A653" s="7" t="s">
        <v>2477</v>
      </c>
      <c r="B653" s="48">
        <v>45721</v>
      </c>
      <c r="C653" s="8" t="s">
        <v>502</v>
      </c>
      <c r="D653" s="8" t="s">
        <v>1690</v>
      </c>
      <c r="E653" s="7" t="str">
        <f>VLOOKUP(D653,[2]Product_Dim!$A$2:$G$101,2,FALSE)</f>
        <v>Hair Repair Oil Treatment</v>
      </c>
      <c r="F653" s="9">
        <f>VLOOKUP(D653,[2]Product_Dim!$A$2:$G$101,6,FALSE)</f>
        <v>214.32</v>
      </c>
      <c r="G653" s="8" t="s">
        <v>1757</v>
      </c>
      <c r="H653" s="10">
        <v>1</v>
      </c>
      <c r="I653" s="11">
        <v>888.05</v>
      </c>
      <c r="J653" s="8">
        <v>0.2</v>
      </c>
      <c r="K653" s="8" t="s">
        <v>1826</v>
      </c>
      <c r="L653" s="11">
        <v>710.43999999999994</v>
      </c>
      <c r="M653" s="8" t="str">
        <f>VLOOKUP(C653,'[2]Customer Detail'!$A$2:$H$501,4,FALSE)</f>
        <v>Male</v>
      </c>
      <c r="N653" s="8">
        <f>VLOOKUP(C653,'[2]Customer Detail'!$A$2:$H$501,3,FALSE)</f>
        <v>33</v>
      </c>
      <c r="O653" s="8" t="str">
        <f>VLOOKUP(C653,'[2]Customer Detail'!$A$2:$H$501,5,FALSE)</f>
        <v>West Markhaven</v>
      </c>
      <c r="P653" s="8" t="str">
        <f>VLOOKUP(C653,'[2]Customer Detail'!$A$1:$H$501,8,FALSE)</f>
        <v>Platinum</v>
      </c>
      <c r="Q653" s="8" t="str">
        <f>VLOOKUP(G653,[2]Store_Dim!$A$1:$E$21,4,FALSE)</f>
        <v>Danielmouth</v>
      </c>
      <c r="R653" s="8" t="str">
        <f>VLOOKUP(G653,[2]Store_Dim!$A$2:$E$21,3,FALSE)</f>
        <v>North</v>
      </c>
    </row>
    <row r="654" spans="1:18" x14ac:dyDescent="0.3">
      <c r="A654" s="7" t="s">
        <v>2478</v>
      </c>
      <c r="B654" s="48">
        <v>45531</v>
      </c>
      <c r="C654" s="8" t="s">
        <v>36</v>
      </c>
      <c r="D654" s="8" t="s">
        <v>1626</v>
      </c>
      <c r="E654" s="7" t="str">
        <f>VLOOKUP(D654,[2]Product_Dim!$A$2:$G$101,2,FALSE)</f>
        <v>Portable Power Bank</v>
      </c>
      <c r="F654" s="9">
        <f>VLOOKUP(D654,[2]Product_Dim!$A$2:$G$101,6,FALSE)</f>
        <v>326.06</v>
      </c>
      <c r="G654" s="8" t="s">
        <v>1810</v>
      </c>
      <c r="H654" s="10">
        <v>2</v>
      </c>
      <c r="I654" s="11">
        <v>673.02</v>
      </c>
      <c r="J654" s="8">
        <v>0.11</v>
      </c>
      <c r="K654" s="8" t="s">
        <v>1826</v>
      </c>
      <c r="L654" s="11">
        <v>1197.9756</v>
      </c>
      <c r="M654" s="8" t="str">
        <f>VLOOKUP(C654,'[2]Customer Detail'!$A$2:$H$501,4,FALSE)</f>
        <v>Female</v>
      </c>
      <c r="N654" s="8">
        <f>VLOOKUP(C654,'[2]Customer Detail'!$A$2:$H$501,3,FALSE)</f>
        <v>29</v>
      </c>
      <c r="O654" s="8" t="str">
        <f>VLOOKUP(C654,'[2]Customer Detail'!$A$2:$H$501,5,FALSE)</f>
        <v>Deborahborough</v>
      </c>
      <c r="P654" s="8" t="str">
        <f>VLOOKUP(C654,'[2]Customer Detail'!$A$1:$H$501,8,FALSE)</f>
        <v>Platinum</v>
      </c>
      <c r="Q654" s="8" t="str">
        <f>VLOOKUP(G654,[2]Store_Dim!$A$1:$E$21,4,FALSE)</f>
        <v>East Stevechester</v>
      </c>
      <c r="R654" s="8" t="str">
        <f>VLOOKUP(G654,[2]Store_Dim!$A$2:$E$21,3,FALSE)</f>
        <v>East</v>
      </c>
    </row>
    <row r="655" spans="1:18" x14ac:dyDescent="0.3">
      <c r="A655" s="7" t="s">
        <v>2479</v>
      </c>
      <c r="B655" s="48">
        <v>45332</v>
      </c>
      <c r="C655" s="8" t="s">
        <v>1362</v>
      </c>
      <c r="D655" s="8" t="s">
        <v>1676</v>
      </c>
      <c r="E655" s="7" t="str">
        <f>VLOOKUP(D655,[2]Product_Dim!$A$2:$G$101,2,FALSE)</f>
        <v>Matte Lipstick Set</v>
      </c>
      <c r="F655" s="9">
        <f>VLOOKUP(D655,[2]Product_Dim!$A$2:$G$101,6,FALSE)</f>
        <v>299.11</v>
      </c>
      <c r="G655" s="8" t="s">
        <v>1766</v>
      </c>
      <c r="H655" s="10">
        <v>2</v>
      </c>
      <c r="I655" s="11">
        <v>492.62</v>
      </c>
      <c r="J655" s="8">
        <v>0.26</v>
      </c>
      <c r="K655" s="8" t="s">
        <v>1829</v>
      </c>
      <c r="L655" s="11">
        <v>729.07760000000007</v>
      </c>
      <c r="M655" s="8" t="str">
        <f>VLOOKUP(C655,'[2]Customer Detail'!$A$2:$H$501,4,FALSE)</f>
        <v>Male</v>
      </c>
      <c r="N655" s="8">
        <f>VLOOKUP(C655,'[2]Customer Detail'!$A$2:$H$501,3,FALSE)</f>
        <v>60</v>
      </c>
      <c r="O655" s="8" t="str">
        <f>VLOOKUP(C655,'[2]Customer Detail'!$A$2:$H$501,5,FALSE)</f>
        <v>Justinberg</v>
      </c>
      <c r="P655" s="8" t="str">
        <f>VLOOKUP(C655,'[2]Customer Detail'!$A$1:$H$501,8,FALSE)</f>
        <v>Silver</v>
      </c>
      <c r="Q655" s="8" t="str">
        <f>VLOOKUP(G655,[2]Store_Dim!$A$1:$E$21,4,FALSE)</f>
        <v>Hoodberg</v>
      </c>
      <c r="R655" s="8" t="str">
        <f>VLOOKUP(G655,[2]Store_Dim!$A$2:$E$21,3,FALSE)</f>
        <v>North</v>
      </c>
    </row>
    <row r="656" spans="1:18" x14ac:dyDescent="0.3">
      <c r="A656" s="7" t="s">
        <v>2480</v>
      </c>
      <c r="B656" s="48">
        <v>45344</v>
      </c>
      <c r="C656" s="8" t="s">
        <v>1175</v>
      </c>
      <c r="D656" s="8" t="s">
        <v>1718</v>
      </c>
      <c r="E656" s="7" t="str">
        <f>VLOOKUP(D656,[2]Product_Dim!$A$2:$G$101,2,FALSE)</f>
        <v>Women's Beanie Hat</v>
      </c>
      <c r="F656" s="9">
        <f>VLOOKUP(D656,[2]Product_Dim!$A$2:$G$101,6,FALSE)</f>
        <v>119.57</v>
      </c>
      <c r="G656" s="8" t="s">
        <v>1766</v>
      </c>
      <c r="H656" s="10">
        <v>4</v>
      </c>
      <c r="I656" s="11">
        <v>986.93</v>
      </c>
      <c r="J656" s="8">
        <v>0.01</v>
      </c>
      <c r="K656" s="8" t="s">
        <v>1824</v>
      </c>
      <c r="L656" s="11">
        <v>3908.2428</v>
      </c>
      <c r="M656" s="8" t="str">
        <f>VLOOKUP(C656,'[2]Customer Detail'!$A$2:$H$501,4,FALSE)</f>
        <v>Male</v>
      </c>
      <c r="N656" s="8">
        <f>VLOOKUP(C656,'[2]Customer Detail'!$A$2:$H$501,3,FALSE)</f>
        <v>30</v>
      </c>
      <c r="O656" s="8" t="str">
        <f>VLOOKUP(C656,'[2]Customer Detail'!$A$2:$H$501,5,FALSE)</f>
        <v>Chambersberg</v>
      </c>
      <c r="P656" s="8" t="str">
        <f>VLOOKUP(C656,'[2]Customer Detail'!$A$1:$H$501,8,FALSE)</f>
        <v>Bronze</v>
      </c>
      <c r="Q656" s="8" t="str">
        <f>VLOOKUP(G656,[2]Store_Dim!$A$1:$E$21,4,FALSE)</f>
        <v>Hoodberg</v>
      </c>
      <c r="R656" s="8" t="str">
        <f>VLOOKUP(G656,[2]Store_Dim!$A$2:$E$21,3,FALSE)</f>
        <v>North</v>
      </c>
    </row>
    <row r="657" spans="1:18" x14ac:dyDescent="0.3">
      <c r="A657" s="7" t="s">
        <v>2481</v>
      </c>
      <c r="B657" s="48">
        <v>45388</v>
      </c>
      <c r="C657" s="8" t="s">
        <v>1475</v>
      </c>
      <c r="D657" s="8" t="s">
        <v>1592</v>
      </c>
      <c r="E657" s="7" t="str">
        <f>VLOOKUP(D657,[2]Product_Dim!$A$2:$G$101,2,FALSE)</f>
        <v>Carbon Fiber Tennis Racket</v>
      </c>
      <c r="F657" s="9">
        <f>VLOOKUP(D657,[2]Product_Dim!$A$2:$G$101,6,FALSE)</f>
        <v>484.62</v>
      </c>
      <c r="G657" s="8" t="s">
        <v>1794</v>
      </c>
      <c r="H657" s="10">
        <v>4</v>
      </c>
      <c r="I657" s="11">
        <v>411.68</v>
      </c>
      <c r="J657" s="8">
        <v>0.06</v>
      </c>
      <c r="K657" s="8" t="s">
        <v>1826</v>
      </c>
      <c r="L657" s="11">
        <v>1547.9168</v>
      </c>
      <c r="M657" s="8" t="str">
        <f>VLOOKUP(C657,'[2]Customer Detail'!$A$2:$H$501,4,FALSE)</f>
        <v>Male</v>
      </c>
      <c r="N657" s="8">
        <f>VLOOKUP(C657,'[2]Customer Detail'!$A$2:$H$501,3,FALSE)</f>
        <v>40</v>
      </c>
      <c r="O657" s="8" t="str">
        <f>VLOOKUP(C657,'[2]Customer Detail'!$A$2:$H$501,5,FALSE)</f>
        <v>New Jamesview</v>
      </c>
      <c r="P657" s="8" t="str">
        <f>VLOOKUP(C657,'[2]Customer Detail'!$A$1:$H$501,8,FALSE)</f>
        <v>Bronze</v>
      </c>
      <c r="Q657" s="8" t="str">
        <f>VLOOKUP(G657,[2]Store_Dim!$A$1:$E$21,4,FALSE)</f>
        <v>Sabrinatown</v>
      </c>
      <c r="R657" s="8" t="str">
        <f>VLOOKUP(G657,[2]Store_Dim!$A$2:$E$21,3,FALSE)</f>
        <v>North</v>
      </c>
    </row>
    <row r="658" spans="1:18" x14ac:dyDescent="0.3">
      <c r="A658" s="7" t="s">
        <v>2482</v>
      </c>
      <c r="B658" s="48">
        <v>45397</v>
      </c>
      <c r="C658" s="8" t="s">
        <v>711</v>
      </c>
      <c r="D658" s="8" t="s">
        <v>1620</v>
      </c>
      <c r="E658" s="7" t="str">
        <f>VLOOKUP(D658,[2]Product_Dim!$A$2:$G$101,2,FALSE)</f>
        <v>Women's Summer Dress</v>
      </c>
      <c r="F658" s="9">
        <f>VLOOKUP(D658,[2]Product_Dim!$A$2:$G$101,6,FALSE)</f>
        <v>223.43</v>
      </c>
      <c r="G658" s="8" t="s">
        <v>1807</v>
      </c>
      <c r="H658" s="10">
        <v>2</v>
      </c>
      <c r="I658" s="11">
        <v>637.55999999999995</v>
      </c>
      <c r="J658" s="8">
        <v>0.05</v>
      </c>
      <c r="K658" s="8" t="s">
        <v>1829</v>
      </c>
      <c r="L658" s="11">
        <v>1211.3639999999998</v>
      </c>
      <c r="M658" s="8" t="str">
        <f>VLOOKUP(C658,'[2]Customer Detail'!$A$2:$H$501,4,FALSE)</f>
        <v>Female</v>
      </c>
      <c r="N658" s="8">
        <f>VLOOKUP(C658,'[2]Customer Detail'!$A$2:$H$501,3,FALSE)</f>
        <v>47</v>
      </c>
      <c r="O658" s="8" t="str">
        <f>VLOOKUP(C658,'[2]Customer Detail'!$A$2:$H$501,5,FALSE)</f>
        <v xml:space="preserve">Phillipschester   </v>
      </c>
      <c r="P658" s="8" t="str">
        <f>VLOOKUP(C658,'[2]Customer Detail'!$A$1:$H$501,8,FALSE)</f>
        <v>Gold</v>
      </c>
      <c r="Q658" s="8" t="str">
        <f>VLOOKUP(G658,[2]Store_Dim!$A$1:$E$21,4,FALSE)</f>
        <v>Bensonhaven</v>
      </c>
      <c r="R658" s="8" t="str">
        <f>VLOOKUP(G658,[2]Store_Dim!$A$2:$E$21,3,FALSE)</f>
        <v>North</v>
      </c>
    </row>
    <row r="659" spans="1:18" x14ac:dyDescent="0.3">
      <c r="A659" s="7" t="s">
        <v>2483</v>
      </c>
      <c r="B659" s="48">
        <v>45633</v>
      </c>
      <c r="C659" s="8" t="s">
        <v>67</v>
      </c>
      <c r="D659" s="8" t="s">
        <v>1574</v>
      </c>
      <c r="E659" s="7" t="str">
        <f>VLOOKUP(D659,[2]Product_Dim!$A$2:$G$101,2,FALSE)</f>
        <v>USB-C Fast Charger</v>
      </c>
      <c r="F659" s="9">
        <f>VLOOKUP(D659,[2]Product_Dim!$A$2:$G$101,6,FALSE)</f>
        <v>242.23</v>
      </c>
      <c r="G659" s="8" t="s">
        <v>1766</v>
      </c>
      <c r="H659" s="10">
        <v>3</v>
      </c>
      <c r="I659" s="11">
        <v>706.87</v>
      </c>
      <c r="J659" s="8">
        <v>0.27</v>
      </c>
      <c r="K659" s="8" t="s">
        <v>1824</v>
      </c>
      <c r="L659" s="11">
        <v>1548.0453000000002</v>
      </c>
      <c r="M659" s="8" t="str">
        <f>VLOOKUP(C659,'[2]Customer Detail'!$A$2:$H$501,4,FALSE)</f>
        <v>Female</v>
      </c>
      <c r="N659" s="8">
        <f>VLOOKUP(C659,'[2]Customer Detail'!$A$2:$H$501,3,FALSE)</f>
        <v>53</v>
      </c>
      <c r="O659" s="8" t="str">
        <f>VLOOKUP(C659,'[2]Customer Detail'!$A$2:$H$501,5,FALSE)</f>
        <v>Lake Kristamouth</v>
      </c>
      <c r="P659" s="8" t="str">
        <f>VLOOKUP(C659,'[2]Customer Detail'!$A$1:$H$501,8,FALSE)</f>
        <v>Silver</v>
      </c>
      <c r="Q659" s="8" t="str">
        <f>VLOOKUP(G659,[2]Store_Dim!$A$1:$E$21,4,FALSE)</f>
        <v>Hoodberg</v>
      </c>
      <c r="R659" s="8" t="str">
        <f>VLOOKUP(G659,[2]Store_Dim!$A$2:$E$21,3,FALSE)</f>
        <v>North</v>
      </c>
    </row>
    <row r="660" spans="1:18" x14ac:dyDescent="0.3">
      <c r="A660" s="7" t="s">
        <v>2484</v>
      </c>
      <c r="B660" s="48">
        <v>45629</v>
      </c>
      <c r="C660" s="8" t="s">
        <v>208</v>
      </c>
      <c r="D660" s="8" t="s">
        <v>1578</v>
      </c>
      <c r="E660" s="7" t="str">
        <f>VLOOKUP(D660,[2]Product_Dim!$A$2:$G$101,2,FALSE)</f>
        <v>4K Home Projector</v>
      </c>
      <c r="F660" s="9">
        <f>VLOOKUP(D660,[2]Product_Dim!$A$2:$G$101,6,FALSE)</f>
        <v>465.34</v>
      </c>
      <c r="G660" s="8" t="s">
        <v>1776</v>
      </c>
      <c r="H660" s="10">
        <v>2</v>
      </c>
      <c r="I660" s="11">
        <v>884.48</v>
      </c>
      <c r="J660" s="8" t="s">
        <v>3983</v>
      </c>
      <c r="K660" s="8" t="s">
        <v>1829</v>
      </c>
      <c r="L660" s="11">
        <v>1768.96</v>
      </c>
      <c r="M660" s="8" t="str">
        <f>VLOOKUP(C660,'[2]Customer Detail'!$A$2:$H$501,4,FALSE)</f>
        <v>Female</v>
      </c>
      <c r="N660" s="8">
        <f>VLOOKUP(C660,'[2]Customer Detail'!$A$2:$H$501,3,FALSE)</f>
        <v>56</v>
      </c>
      <c r="O660" s="8" t="str">
        <f>VLOOKUP(C660,'[2]Customer Detail'!$A$2:$H$501,5,FALSE)</f>
        <v>Edwardsfort</v>
      </c>
      <c r="P660" s="8" t="str">
        <f>VLOOKUP(C660,'[2]Customer Detail'!$A$1:$H$501,8,FALSE)</f>
        <v>Bronze</v>
      </c>
      <c r="Q660" s="8" t="str">
        <f>VLOOKUP(G660,[2]Store_Dim!$A$1:$E$21,4,FALSE)</f>
        <v>Port Josephberg</v>
      </c>
      <c r="R660" s="8" t="str">
        <f>VLOOKUP(G660,[2]Store_Dim!$A$2:$E$21,3,FALSE)</f>
        <v>East</v>
      </c>
    </row>
    <row r="661" spans="1:18" x14ac:dyDescent="0.3">
      <c r="A661" s="7" t="s">
        <v>2485</v>
      </c>
      <c r="B661" s="48">
        <v>45291</v>
      </c>
      <c r="C661" s="8" t="s">
        <v>181</v>
      </c>
      <c r="D661" s="8" t="s">
        <v>1732</v>
      </c>
      <c r="E661" s="7" t="str">
        <f>VLOOKUP(D661,[2]Product_Dim!$A$2:$G$101,2,FALSE)</f>
        <v>Microwave Oven</v>
      </c>
      <c r="F661" s="9">
        <f>VLOOKUP(D661,[2]Product_Dim!$A$2:$G$101,6,FALSE)</f>
        <v>447.43</v>
      </c>
      <c r="G661" s="8" t="s">
        <v>1769</v>
      </c>
      <c r="H661" s="10">
        <v>3</v>
      </c>
      <c r="I661" s="11">
        <v>718.23</v>
      </c>
      <c r="J661" s="8">
        <v>0.19</v>
      </c>
      <c r="K661" s="8" t="s">
        <v>1826</v>
      </c>
      <c r="L661" s="11">
        <v>1745.2989</v>
      </c>
      <c r="M661" s="8" t="str">
        <f>VLOOKUP(C661,'[2]Customer Detail'!$A$2:$H$501,4,FALSE)</f>
        <v>Female</v>
      </c>
      <c r="N661" s="8">
        <f>VLOOKUP(C661,'[2]Customer Detail'!$A$2:$H$501,3,FALSE)</f>
        <v>54</v>
      </c>
      <c r="O661" s="8" t="str">
        <f>VLOOKUP(C661,'[2]Customer Detail'!$A$2:$H$501,5,FALSE)</f>
        <v>Lake Roberthaven</v>
      </c>
      <c r="P661" s="8" t="str">
        <f>VLOOKUP(C661,'[2]Customer Detail'!$A$1:$H$501,8,FALSE)</f>
        <v>Silver</v>
      </c>
      <c r="Q661" s="8" t="str">
        <f>VLOOKUP(G661,[2]Store_Dim!$A$1:$E$21,4,FALSE)</f>
        <v>Port Sharon</v>
      </c>
      <c r="R661" s="8" t="str">
        <f>VLOOKUP(G661,[2]Store_Dim!$A$2:$E$21,3,FALSE)</f>
        <v>South</v>
      </c>
    </row>
    <row r="662" spans="1:18" x14ac:dyDescent="0.3">
      <c r="A662" s="7" t="s">
        <v>2486</v>
      </c>
      <c r="B662" s="48">
        <v>45914</v>
      </c>
      <c r="C662" s="8" t="s">
        <v>595</v>
      </c>
      <c r="D662" s="8" t="s">
        <v>1728</v>
      </c>
      <c r="E662" s="7" t="str">
        <f>VLOOKUP(D662,[2]Product_Dim!$A$2:$G$101,2,FALSE)</f>
        <v>Gaming Mouse Pad XL</v>
      </c>
      <c r="F662" s="9">
        <f>VLOOKUP(D662,[2]Product_Dim!$A$2:$G$101,6,FALSE)</f>
        <v>340.14</v>
      </c>
      <c r="G662" s="8" t="s">
        <v>1810</v>
      </c>
      <c r="H662" s="10">
        <v>3</v>
      </c>
      <c r="I662" s="11">
        <v>107.44</v>
      </c>
      <c r="J662" s="8">
        <v>0.27</v>
      </c>
      <c r="K662" s="8" t="s">
        <v>1826</v>
      </c>
      <c r="L662" s="11">
        <v>235.29359999999997</v>
      </c>
      <c r="M662" s="8" t="str">
        <f>VLOOKUP(C662,'[2]Customer Detail'!$A$2:$H$501,4,FALSE)</f>
        <v>Male</v>
      </c>
      <c r="N662" s="8">
        <f>VLOOKUP(C662,'[2]Customer Detail'!$A$2:$H$501,3,FALSE)</f>
        <v>38</v>
      </c>
      <c r="O662" s="8" t="str">
        <f>VLOOKUP(C662,'[2]Customer Detail'!$A$2:$H$501,5,FALSE)</f>
        <v>East Davidmouth</v>
      </c>
      <c r="P662" s="8" t="str">
        <f>VLOOKUP(C662,'[2]Customer Detail'!$A$1:$H$501,8,FALSE)</f>
        <v>Bronze</v>
      </c>
      <c r="Q662" s="8" t="str">
        <f>VLOOKUP(G662,[2]Store_Dim!$A$1:$E$21,4,FALSE)</f>
        <v>East Stevechester</v>
      </c>
      <c r="R662" s="8" t="str">
        <f>VLOOKUP(G662,[2]Store_Dim!$A$2:$E$21,3,FALSE)</f>
        <v>East</v>
      </c>
    </row>
    <row r="663" spans="1:18" x14ac:dyDescent="0.3">
      <c r="A663" s="7" t="s">
        <v>2487</v>
      </c>
      <c r="B663" s="48">
        <v>45673</v>
      </c>
      <c r="C663" s="8" t="s">
        <v>211</v>
      </c>
      <c r="D663" s="8" t="s">
        <v>1640</v>
      </c>
      <c r="E663" s="7" t="str">
        <f>VLOOKUP(D663,[2]Product_Dim!$A$2:$G$101,2,FALSE)</f>
        <v>Men's Winter Jacket</v>
      </c>
      <c r="F663" s="9">
        <f>VLOOKUP(D663,[2]Product_Dim!$A$2:$G$101,6,FALSE)</f>
        <v>167.34</v>
      </c>
      <c r="G663" s="8" t="s">
        <v>1766</v>
      </c>
      <c r="H663" s="10">
        <v>4</v>
      </c>
      <c r="I663" s="11">
        <v>608.97</v>
      </c>
      <c r="J663" s="8">
        <v>0.14000000000000001</v>
      </c>
      <c r="K663" s="8" t="s">
        <v>1829</v>
      </c>
      <c r="L663" s="11">
        <v>2094.8568</v>
      </c>
      <c r="M663" s="8" t="str">
        <f>VLOOKUP(C663,'[2]Customer Detail'!$A$2:$H$501,4,FALSE)</f>
        <v>Female</v>
      </c>
      <c r="N663" s="8">
        <f>VLOOKUP(C663,'[2]Customer Detail'!$A$2:$H$501,3,FALSE)</f>
        <v>49</v>
      </c>
      <c r="O663" s="8" t="str">
        <f>VLOOKUP(C663,'[2]Customer Detail'!$A$2:$H$501,5,FALSE)</f>
        <v>Deborahberg</v>
      </c>
      <c r="P663" s="8" t="str">
        <f>VLOOKUP(C663,'[2]Customer Detail'!$A$1:$H$501,8,FALSE)</f>
        <v>Gold</v>
      </c>
      <c r="Q663" s="8" t="str">
        <f>VLOOKUP(G663,[2]Store_Dim!$A$1:$E$21,4,FALSE)</f>
        <v>Hoodberg</v>
      </c>
      <c r="R663" s="8" t="str">
        <f>VLOOKUP(G663,[2]Store_Dim!$A$2:$E$21,3,FALSE)</f>
        <v>North</v>
      </c>
    </row>
    <row r="664" spans="1:18" x14ac:dyDescent="0.3">
      <c r="A664" s="7" t="s">
        <v>2488</v>
      </c>
      <c r="B664" s="48">
        <v>45689</v>
      </c>
      <c r="C664" s="8" t="s">
        <v>1109</v>
      </c>
      <c r="D664" s="8" t="s">
        <v>1670</v>
      </c>
      <c r="E664" s="7" t="str">
        <f>VLOOKUP(D664,[2]Product_Dim!$A$2:$G$101,2,FALSE)</f>
        <v>Tennis Ball 3-Pack</v>
      </c>
      <c r="F664" s="9">
        <f>VLOOKUP(D664,[2]Product_Dim!$A$2:$G$101,6,FALSE)</f>
        <v>103.45</v>
      </c>
      <c r="G664" s="8" t="s">
        <v>1776</v>
      </c>
      <c r="H664" s="10">
        <v>3</v>
      </c>
      <c r="I664" s="11">
        <v>260.45999999999998</v>
      </c>
      <c r="J664" s="8">
        <v>0.09</v>
      </c>
      <c r="K664" s="8" t="s">
        <v>1824</v>
      </c>
      <c r="L664" s="11">
        <v>711.05579999999986</v>
      </c>
      <c r="M664" s="8" t="str">
        <f>VLOOKUP(C664,'[2]Customer Detail'!$A$2:$H$501,4,FALSE)</f>
        <v>Male</v>
      </c>
      <c r="N664" s="8">
        <f>VLOOKUP(C664,'[2]Customer Detail'!$A$2:$H$501,3,FALSE)</f>
        <v>38</v>
      </c>
      <c r="O664" s="8" t="str">
        <f>VLOOKUP(C664,'[2]Customer Detail'!$A$2:$H$501,5,FALSE)</f>
        <v>Guerreroport</v>
      </c>
      <c r="P664" s="8" t="str">
        <f>VLOOKUP(C664,'[2]Customer Detail'!$A$1:$H$501,8,FALSE)</f>
        <v>Silver</v>
      </c>
      <c r="Q664" s="8" t="str">
        <f>VLOOKUP(G664,[2]Store_Dim!$A$1:$E$21,4,FALSE)</f>
        <v>Port Josephberg</v>
      </c>
      <c r="R664" s="8" t="str">
        <f>VLOOKUP(G664,[2]Store_Dim!$A$2:$E$21,3,FALSE)</f>
        <v>East</v>
      </c>
    </row>
    <row r="665" spans="1:18" x14ac:dyDescent="0.3">
      <c r="A665" s="7" t="s">
        <v>2489</v>
      </c>
      <c r="B665" s="48">
        <v>45646</v>
      </c>
      <c r="C665" s="8" t="s">
        <v>425</v>
      </c>
      <c r="D665" s="8" t="s">
        <v>1592</v>
      </c>
      <c r="E665" s="7" t="str">
        <f>VLOOKUP(D665,[2]Product_Dim!$A$2:$G$101,2,FALSE)</f>
        <v>Carbon Fiber Tennis Racket</v>
      </c>
      <c r="F665" s="9">
        <f>VLOOKUP(D665,[2]Product_Dim!$A$2:$G$101,6,FALSE)</f>
        <v>484.62</v>
      </c>
      <c r="G665" s="8" t="s">
        <v>1776</v>
      </c>
      <c r="H665" s="10">
        <v>1</v>
      </c>
      <c r="I665" s="11">
        <v>747.03</v>
      </c>
      <c r="J665" s="8">
        <v>0.01</v>
      </c>
      <c r="K665" s="8" t="s">
        <v>1824</v>
      </c>
      <c r="L665" s="11">
        <v>739.55970000000002</v>
      </c>
      <c r="M665" s="8" t="str">
        <f>VLOOKUP(C665,'[2]Customer Detail'!$A$2:$H$501,4,FALSE)</f>
        <v>Male</v>
      </c>
      <c r="N665" s="8">
        <f>VLOOKUP(C665,'[2]Customer Detail'!$A$2:$H$501,3,FALSE)</f>
        <v>40</v>
      </c>
      <c r="O665" s="8" t="str">
        <f>VLOOKUP(C665,'[2]Customer Detail'!$A$2:$H$501,5,FALSE)</f>
        <v>North Sabrina</v>
      </c>
      <c r="P665" s="8" t="str">
        <f>VLOOKUP(C665,'[2]Customer Detail'!$A$1:$H$501,8,FALSE)</f>
        <v>Silver</v>
      </c>
      <c r="Q665" s="8" t="str">
        <f>VLOOKUP(G665,[2]Store_Dim!$A$1:$E$21,4,FALSE)</f>
        <v>Port Josephberg</v>
      </c>
      <c r="R665" s="8" t="str">
        <f>VLOOKUP(G665,[2]Store_Dim!$A$2:$E$21,3,FALSE)</f>
        <v>East</v>
      </c>
    </row>
    <row r="666" spans="1:18" x14ac:dyDescent="0.3">
      <c r="A666" s="7" t="s">
        <v>2490</v>
      </c>
      <c r="B666" s="48">
        <v>45475</v>
      </c>
      <c r="C666" s="8" t="s">
        <v>1257</v>
      </c>
      <c r="D666" s="8" t="s">
        <v>1580</v>
      </c>
      <c r="E666" s="7" t="str">
        <f>VLOOKUP(D666,[2]Product_Dim!$A$2:$G$101,2,FALSE)</f>
        <v>Beard Grooming Kit</v>
      </c>
      <c r="F666" s="9">
        <f>VLOOKUP(D666,[2]Product_Dim!$A$2:$G$101,6,FALSE)</f>
        <v>337.42</v>
      </c>
      <c r="G666" s="8" t="s">
        <v>1782</v>
      </c>
      <c r="H666" s="10">
        <v>4</v>
      </c>
      <c r="I666" s="11">
        <v>700.88</v>
      </c>
      <c r="J666" s="8">
        <v>0.23</v>
      </c>
      <c r="K666" s="8" t="s">
        <v>1826</v>
      </c>
      <c r="L666" s="11">
        <v>2158.7103999999999</v>
      </c>
      <c r="M666" s="8" t="str">
        <f>VLOOKUP(C666,'[2]Customer Detail'!$A$2:$H$501,4,FALSE)</f>
        <v>Female</v>
      </c>
      <c r="N666" s="8">
        <f>VLOOKUP(C666,'[2]Customer Detail'!$A$2:$H$501,3,FALSE)</f>
        <v>22</v>
      </c>
      <c r="O666" s="8" t="str">
        <f>VLOOKUP(C666,'[2]Customer Detail'!$A$2:$H$501,5,FALSE)</f>
        <v>South Angela</v>
      </c>
      <c r="P666" s="8" t="str">
        <f>VLOOKUP(C666,'[2]Customer Detail'!$A$1:$H$501,8,FALSE)</f>
        <v>Silver</v>
      </c>
      <c r="Q666" s="8" t="str">
        <f>VLOOKUP(G666,[2]Store_Dim!$A$1:$E$21,4,FALSE)</f>
        <v>Thompsonborough</v>
      </c>
      <c r="R666" s="8" t="str">
        <f>VLOOKUP(G666,[2]Store_Dim!$A$2:$E$21,3,FALSE)</f>
        <v>West</v>
      </c>
    </row>
    <row r="667" spans="1:18" x14ac:dyDescent="0.3">
      <c r="A667" s="7" t="s">
        <v>2491</v>
      </c>
      <c r="B667" s="48">
        <v>45781</v>
      </c>
      <c r="C667" s="8" t="s">
        <v>185</v>
      </c>
      <c r="D667" s="8" t="s">
        <v>1738</v>
      </c>
      <c r="E667" s="7" t="str">
        <f>VLOOKUP(D667,[2]Product_Dim!$A$2:$G$101,2,FALSE)</f>
        <v>Sports Stopwatch Basic</v>
      </c>
      <c r="F667" s="9">
        <f>VLOOKUP(D667,[2]Product_Dim!$A$2:$G$101,6,FALSE)</f>
        <v>60.65</v>
      </c>
      <c r="G667" s="8" t="s">
        <v>1799</v>
      </c>
      <c r="H667" s="10">
        <v>4</v>
      </c>
      <c r="I667" s="11">
        <v>20.09</v>
      </c>
      <c r="J667" s="8">
        <v>0.16</v>
      </c>
      <c r="K667" s="8" t="s">
        <v>1826</v>
      </c>
      <c r="L667" s="11">
        <v>67.502399999999994</v>
      </c>
      <c r="M667" s="8" t="str">
        <f>VLOOKUP(C667,'[2]Customer Detail'!$A$2:$H$501,4,FALSE)</f>
        <v>Male</v>
      </c>
      <c r="N667" s="8">
        <f>VLOOKUP(C667,'[2]Customer Detail'!$A$2:$H$501,3,FALSE)</f>
        <v>54</v>
      </c>
      <c r="O667" s="8" t="str">
        <f>VLOOKUP(C667,'[2]Customer Detail'!$A$2:$H$501,5,FALSE)</f>
        <v>Dawsonbury</v>
      </c>
      <c r="P667" s="8" t="str">
        <f>VLOOKUP(C667,'[2]Customer Detail'!$A$1:$H$501,8,FALSE)</f>
        <v>Platinum</v>
      </c>
      <c r="Q667" s="8" t="str">
        <f>VLOOKUP(G667,[2]Store_Dim!$A$1:$E$21,4,FALSE)</f>
        <v>Christopherland</v>
      </c>
      <c r="R667" s="8" t="str">
        <f>VLOOKUP(G667,[2]Store_Dim!$A$2:$E$21,3,FALSE)</f>
        <v>South</v>
      </c>
    </row>
    <row r="668" spans="1:18" x14ac:dyDescent="0.3">
      <c r="A668" s="7" t="s">
        <v>2492</v>
      </c>
      <c r="B668" s="48">
        <v>45654</v>
      </c>
      <c r="C668" s="8" t="s">
        <v>230</v>
      </c>
      <c r="D668" s="8" t="s">
        <v>1622</v>
      </c>
      <c r="E668" s="7" t="str">
        <f>VLOOKUP(D668,[2]Product_Dim!$A$2:$G$101,2,FALSE)</f>
        <v>Men's Casual Sneakers</v>
      </c>
      <c r="F668" s="9">
        <f>VLOOKUP(D668,[2]Product_Dim!$A$2:$G$101,6,FALSE)</f>
        <v>353.47</v>
      </c>
      <c r="G668" s="8" t="s">
        <v>1792</v>
      </c>
      <c r="H668" s="10">
        <v>3</v>
      </c>
      <c r="I668" s="11">
        <v>917.64</v>
      </c>
      <c r="J668" s="8">
        <v>0.24</v>
      </c>
      <c r="K668" s="8" t="s">
        <v>1826</v>
      </c>
      <c r="L668" s="11">
        <v>2092.2192</v>
      </c>
      <c r="M668" s="8" t="str">
        <f>VLOOKUP(C668,'[2]Customer Detail'!$A$2:$H$501,4,FALSE)</f>
        <v>Male</v>
      </c>
      <c r="N668" s="8">
        <f>VLOOKUP(C668,'[2]Customer Detail'!$A$2:$H$501,3,FALSE)</f>
        <v>50</v>
      </c>
      <c r="O668" s="8" t="str">
        <f>VLOOKUP(C668,'[2]Customer Detail'!$A$2:$H$501,5,FALSE)</f>
        <v>Stevensonton</v>
      </c>
      <c r="P668" s="8" t="str">
        <f>VLOOKUP(C668,'[2]Customer Detail'!$A$1:$H$501,8,FALSE)</f>
        <v>Bronze</v>
      </c>
      <c r="Q668" s="8" t="str">
        <f>VLOOKUP(G668,[2]Store_Dim!$A$1:$E$21,4,FALSE)</f>
        <v>Lake Michael</v>
      </c>
      <c r="R668" s="8" t="str">
        <f>VLOOKUP(G668,[2]Store_Dim!$A$2:$E$21,3,FALSE)</f>
        <v>South</v>
      </c>
    </row>
    <row r="669" spans="1:18" x14ac:dyDescent="0.3">
      <c r="A669" s="7" t="s">
        <v>2493</v>
      </c>
      <c r="B669" s="48">
        <v>45594</v>
      </c>
      <c r="C669" s="8" t="s">
        <v>195</v>
      </c>
      <c r="D669" s="8" t="s">
        <v>1590</v>
      </c>
      <c r="E669" s="7" t="str">
        <f>VLOOKUP(D669,[2]Product_Dim!$A$2:$G$101,2,FALSE)</f>
        <v>Multi-Purpose Storage Box</v>
      </c>
      <c r="F669" s="9">
        <f>VLOOKUP(D669,[2]Product_Dim!$A$2:$G$101,6,FALSE)</f>
        <v>123.46</v>
      </c>
      <c r="G669" s="8" t="s">
        <v>1752</v>
      </c>
      <c r="H669" s="10">
        <v>1</v>
      </c>
      <c r="I669" s="11">
        <v>242.08</v>
      </c>
      <c r="J669" s="8">
        <v>0.18</v>
      </c>
      <c r="K669" s="8" t="s">
        <v>1826</v>
      </c>
      <c r="L669" s="11">
        <v>198.50560000000002</v>
      </c>
      <c r="M669" s="8" t="str">
        <f>VLOOKUP(C669,'[2]Customer Detail'!$A$2:$H$501,4,FALSE)</f>
        <v>Female</v>
      </c>
      <c r="N669" s="8">
        <f>VLOOKUP(C669,'[2]Customer Detail'!$A$2:$H$501,3,FALSE)</f>
        <v>23</v>
      </c>
      <c r="O669" s="8" t="str">
        <f>VLOOKUP(C669,'[2]Customer Detail'!$A$2:$H$501,5,FALSE)</f>
        <v>New Julia</v>
      </c>
      <c r="P669" s="8" t="str">
        <f>VLOOKUP(C669,'[2]Customer Detail'!$A$1:$H$501,8,FALSE)</f>
        <v>Gold</v>
      </c>
      <c r="Q669" s="8" t="str">
        <f>VLOOKUP(G669,[2]Store_Dim!$A$1:$E$21,4,FALSE)</f>
        <v>Washingtonfurt</v>
      </c>
      <c r="R669" s="8" t="str">
        <f>VLOOKUP(G669,[2]Store_Dim!$A$2:$E$21,3,FALSE)</f>
        <v>East</v>
      </c>
    </row>
    <row r="670" spans="1:18" x14ac:dyDescent="0.3">
      <c r="A670" s="7" t="s">
        <v>2494</v>
      </c>
      <c r="B670" s="48">
        <v>45581</v>
      </c>
      <c r="C670" s="8" t="s">
        <v>214</v>
      </c>
      <c r="D670" s="8" t="s">
        <v>1674</v>
      </c>
      <c r="E670" s="7" t="str">
        <f>VLOOKUP(D670,[2]Product_Dim!$A$2:$G$101,2,FALSE)</f>
        <v>Organic Sunscreen Lotion</v>
      </c>
      <c r="F670" s="9">
        <f>VLOOKUP(D670,[2]Product_Dim!$A$2:$G$101,6,FALSE)</f>
        <v>266.86</v>
      </c>
      <c r="G670" s="8" t="s">
        <v>1779</v>
      </c>
      <c r="H670" s="10">
        <v>1</v>
      </c>
      <c r="I670" s="11">
        <v>536.67999999999995</v>
      </c>
      <c r="J670" s="8">
        <v>0.27</v>
      </c>
      <c r="K670" s="8" t="s">
        <v>1824</v>
      </c>
      <c r="L670" s="11">
        <v>391.77639999999997</v>
      </c>
      <c r="M670" s="8" t="str">
        <f>VLOOKUP(C670,'[2]Customer Detail'!$A$2:$H$501,4,FALSE)</f>
        <v>Female</v>
      </c>
      <c r="N670" s="8">
        <f>VLOOKUP(C670,'[2]Customer Detail'!$A$2:$H$501,3,FALSE)</f>
        <v>43</v>
      </c>
      <c r="O670" s="8" t="str">
        <f>VLOOKUP(C670,'[2]Customer Detail'!$A$2:$H$501,5,FALSE)</f>
        <v>Morrisbury</v>
      </c>
      <c r="P670" s="8" t="str">
        <f>VLOOKUP(C670,'[2]Customer Detail'!$A$1:$H$501,8,FALSE)</f>
        <v>Platinum</v>
      </c>
      <c r="Q670" s="8" t="str">
        <f>VLOOKUP(G670,[2]Store_Dim!$A$1:$E$21,4,FALSE)</f>
        <v>Williamsfurt</v>
      </c>
      <c r="R670" s="8" t="str">
        <f>VLOOKUP(G670,[2]Store_Dim!$A$2:$E$21,3,FALSE)</f>
        <v>South</v>
      </c>
    </row>
    <row r="671" spans="1:18" x14ac:dyDescent="0.3">
      <c r="A671" s="7" t="s">
        <v>2495</v>
      </c>
      <c r="B671" s="48">
        <v>45748</v>
      </c>
      <c r="C671" s="8" t="s">
        <v>338</v>
      </c>
      <c r="D671" s="8" t="s">
        <v>1606</v>
      </c>
      <c r="E671" s="7" t="str">
        <f>VLOOKUP(D671,[2]Product_Dim!$A$2:$G$101,2,FALSE)</f>
        <v>Fabric Sofa Throw Blanket</v>
      </c>
      <c r="F671" s="9">
        <f>VLOOKUP(D671,[2]Product_Dim!$A$2:$G$101,6,FALSE)</f>
        <v>218.48</v>
      </c>
      <c r="G671" s="8" t="s">
        <v>1769</v>
      </c>
      <c r="H671" s="10">
        <v>2</v>
      </c>
      <c r="I671" s="11">
        <v>145.18</v>
      </c>
      <c r="J671" s="8">
        <v>0.26</v>
      </c>
      <c r="K671" s="8" t="s">
        <v>1826</v>
      </c>
      <c r="L671" s="11">
        <v>214.8664</v>
      </c>
      <c r="M671" s="8" t="str">
        <f>VLOOKUP(C671,'[2]Customer Detail'!$A$2:$H$501,4,FALSE)</f>
        <v>Female</v>
      </c>
      <c r="N671" s="8">
        <f>VLOOKUP(C671,'[2]Customer Detail'!$A$2:$H$501,3,FALSE)</f>
        <v>43</v>
      </c>
      <c r="O671" s="8" t="str">
        <f>VLOOKUP(C671,'[2]Customer Detail'!$A$2:$H$501,5,FALSE)</f>
        <v>New Amyport</v>
      </c>
      <c r="P671" s="8" t="str">
        <f>VLOOKUP(C671,'[2]Customer Detail'!$A$1:$H$501,8,FALSE)</f>
        <v>Gold</v>
      </c>
      <c r="Q671" s="8" t="str">
        <f>VLOOKUP(G671,[2]Store_Dim!$A$1:$E$21,4,FALSE)</f>
        <v>Port Sharon</v>
      </c>
      <c r="R671" s="8" t="str">
        <f>VLOOKUP(G671,[2]Store_Dim!$A$2:$E$21,3,FALSE)</f>
        <v>South</v>
      </c>
    </row>
    <row r="672" spans="1:18" x14ac:dyDescent="0.3">
      <c r="A672" s="7" t="s">
        <v>2496</v>
      </c>
      <c r="B672" s="48">
        <v>45369</v>
      </c>
      <c r="C672" s="8" t="s">
        <v>716</v>
      </c>
      <c r="D672" s="8" t="s">
        <v>1682</v>
      </c>
      <c r="E672" s="7" t="str">
        <f>VLOOKUP(D672,[2]Product_Dim!$A$2:$G$101,2,FALSE)</f>
        <v>Smart LED Light Strip</v>
      </c>
      <c r="F672" s="9">
        <f>VLOOKUP(D672,[2]Product_Dim!$A$2:$G$101,6,FALSE)</f>
        <v>349.17</v>
      </c>
      <c r="G672" s="8" t="s">
        <v>1769</v>
      </c>
      <c r="H672" s="10">
        <v>2</v>
      </c>
      <c r="I672" s="11">
        <v>132.77000000000001</v>
      </c>
      <c r="J672" s="8">
        <v>0.13</v>
      </c>
      <c r="K672" s="8" t="s">
        <v>1829</v>
      </c>
      <c r="L672" s="11">
        <v>231.01980000000003</v>
      </c>
      <c r="M672" s="8" t="str">
        <f>VLOOKUP(C672,'[2]Customer Detail'!$A$2:$H$501,4,FALSE)</f>
        <v>Male</v>
      </c>
      <c r="N672" s="8">
        <f>VLOOKUP(C672,'[2]Customer Detail'!$A$2:$H$501,3,FALSE)</f>
        <v>38</v>
      </c>
      <c r="O672" s="8" t="str">
        <f>VLOOKUP(C672,'[2]Customer Detail'!$A$2:$H$501,5,FALSE)</f>
        <v>Maybury</v>
      </c>
      <c r="P672" s="8" t="str">
        <f>VLOOKUP(C672,'[2]Customer Detail'!$A$1:$H$501,8,FALSE)</f>
        <v>Platinum</v>
      </c>
      <c r="Q672" s="8" t="str">
        <f>VLOOKUP(G672,[2]Store_Dim!$A$1:$E$21,4,FALSE)</f>
        <v>Port Sharon</v>
      </c>
      <c r="R672" s="8" t="str">
        <f>VLOOKUP(G672,[2]Store_Dim!$A$2:$E$21,3,FALSE)</f>
        <v>South</v>
      </c>
    </row>
    <row r="673" spans="1:18" x14ac:dyDescent="0.3">
      <c r="A673" s="7" t="s">
        <v>2497</v>
      </c>
      <c r="B673" s="48">
        <v>45701</v>
      </c>
      <c r="C673" s="8" t="s">
        <v>63</v>
      </c>
      <c r="D673" s="8" t="s">
        <v>1630</v>
      </c>
      <c r="E673" s="7" t="str">
        <f>VLOOKUP(D673,[2]Product_Dim!$A$2:$G$101,2,FALSE)</f>
        <v>Yoga Exercise Mat</v>
      </c>
      <c r="F673" s="9">
        <f>VLOOKUP(D673,[2]Product_Dim!$A$2:$G$101,6,FALSE)</f>
        <v>313.26</v>
      </c>
      <c r="G673" s="8" t="s">
        <v>1786</v>
      </c>
      <c r="H673" s="10">
        <v>4</v>
      </c>
      <c r="I673" s="11">
        <v>682.11</v>
      </c>
      <c r="J673" s="8">
        <v>0.14000000000000001</v>
      </c>
      <c r="K673" s="8" t="s">
        <v>1824</v>
      </c>
      <c r="L673" s="11">
        <v>2346.4584</v>
      </c>
      <c r="M673" s="8" t="str">
        <f>VLOOKUP(C673,'[2]Customer Detail'!$A$2:$H$501,4,FALSE)</f>
        <v>Female</v>
      </c>
      <c r="N673" s="8">
        <f>VLOOKUP(C673,'[2]Customer Detail'!$A$2:$H$501,3,FALSE)</f>
        <v>32</v>
      </c>
      <c r="O673" s="8" t="str">
        <f>VLOOKUP(C673,'[2]Customer Detail'!$A$2:$H$501,5,FALSE)</f>
        <v>New Becky</v>
      </c>
      <c r="P673" s="8" t="str">
        <f>VLOOKUP(C673,'[2]Customer Detail'!$A$1:$H$501,8,FALSE)</f>
        <v>Silver</v>
      </c>
      <c r="Q673" s="8" t="str">
        <f>VLOOKUP(G673,[2]Store_Dim!$A$1:$E$21,4,FALSE)</f>
        <v>East Johnstad</v>
      </c>
      <c r="R673" s="8" t="str">
        <f>VLOOKUP(G673,[2]Store_Dim!$A$2:$E$21,3,FALSE)</f>
        <v>South</v>
      </c>
    </row>
    <row r="674" spans="1:18" x14ac:dyDescent="0.3">
      <c r="A674" s="7" t="s">
        <v>2498</v>
      </c>
      <c r="B674" s="48">
        <v>45510</v>
      </c>
      <c r="C674" s="8" t="s">
        <v>1495</v>
      </c>
      <c r="D674" s="8" t="s">
        <v>1628</v>
      </c>
      <c r="E674" s="7" t="str">
        <f>VLOOKUP(D674,[2]Product_Dim!$A$2:$G$101,2,FALSE)</f>
        <v>Noise-Canceling Headphones</v>
      </c>
      <c r="F674" s="9">
        <f>VLOOKUP(D674,[2]Product_Dim!$A$2:$G$101,6,FALSE)</f>
        <v>38.520000000000003</v>
      </c>
      <c r="G674" s="8" t="s">
        <v>1807</v>
      </c>
      <c r="H674" s="10">
        <v>4</v>
      </c>
      <c r="I674" s="11">
        <v>502.95</v>
      </c>
      <c r="J674" s="8">
        <v>0.14000000000000001</v>
      </c>
      <c r="K674" s="8" t="s">
        <v>1829</v>
      </c>
      <c r="L674" s="11">
        <v>1730.1479999999999</v>
      </c>
      <c r="M674" s="8" t="str">
        <f>VLOOKUP(C674,'[2]Customer Detail'!$A$2:$H$501,4,FALSE)</f>
        <v>Female</v>
      </c>
      <c r="N674" s="8">
        <f>VLOOKUP(C674,'[2]Customer Detail'!$A$2:$H$501,3,FALSE)</f>
        <v>22</v>
      </c>
      <c r="O674" s="8" t="str">
        <f>VLOOKUP(C674,'[2]Customer Detail'!$A$2:$H$501,5,FALSE)</f>
        <v>Lake April</v>
      </c>
      <c r="P674" s="8" t="str">
        <f>VLOOKUP(C674,'[2]Customer Detail'!$A$1:$H$501,8,FALSE)</f>
        <v>Bronze</v>
      </c>
      <c r="Q674" s="8" t="str">
        <f>VLOOKUP(G674,[2]Store_Dim!$A$1:$E$21,4,FALSE)</f>
        <v>Bensonhaven</v>
      </c>
      <c r="R674" s="8" t="str">
        <f>VLOOKUP(G674,[2]Store_Dim!$A$2:$E$21,3,FALSE)</f>
        <v>North</v>
      </c>
    </row>
    <row r="675" spans="1:18" x14ac:dyDescent="0.3">
      <c r="A675" s="7" t="s">
        <v>2499</v>
      </c>
      <c r="B675" s="48">
        <v>45538</v>
      </c>
      <c r="C675" s="8" t="s">
        <v>752</v>
      </c>
      <c r="D675" s="8" t="s">
        <v>1622</v>
      </c>
      <c r="E675" s="7" t="str">
        <f>VLOOKUP(D675,[2]Product_Dim!$A$2:$G$101,2,FALSE)</f>
        <v>Men's Casual Sneakers</v>
      </c>
      <c r="F675" s="9">
        <f>VLOOKUP(D675,[2]Product_Dim!$A$2:$G$101,6,FALSE)</f>
        <v>353.47</v>
      </c>
      <c r="G675" s="8" t="s">
        <v>1804</v>
      </c>
      <c r="H675" s="10">
        <v>2</v>
      </c>
      <c r="I675" s="11">
        <v>472.08</v>
      </c>
      <c r="J675" s="8">
        <v>7.0000000000000007E-2</v>
      </c>
      <c r="K675" s="8" t="s">
        <v>1824</v>
      </c>
      <c r="L675" s="11">
        <v>878.06880000000001</v>
      </c>
      <c r="M675" s="8" t="str">
        <f>VLOOKUP(C675,'[2]Customer Detail'!$A$2:$H$501,4,FALSE)</f>
        <v>Female</v>
      </c>
      <c r="N675" s="8">
        <f>VLOOKUP(C675,'[2]Customer Detail'!$A$2:$H$501,3,FALSE)</f>
        <v>43</v>
      </c>
      <c r="O675" s="8" t="str">
        <f>VLOOKUP(C675,'[2]Customer Detail'!$A$2:$H$501,5,FALSE)</f>
        <v>Lake Mark</v>
      </c>
      <c r="P675" s="8" t="str">
        <f>VLOOKUP(C675,'[2]Customer Detail'!$A$1:$H$501,8,FALSE)</f>
        <v>Gold</v>
      </c>
      <c r="Q675" s="8" t="str">
        <f>VLOOKUP(G675,[2]Store_Dim!$A$1:$E$21,4,FALSE)</f>
        <v>New Jimmymouth</v>
      </c>
      <c r="R675" s="8" t="str">
        <f>VLOOKUP(G675,[2]Store_Dim!$A$2:$E$21,3,FALSE)</f>
        <v>West</v>
      </c>
    </row>
    <row r="676" spans="1:18" x14ac:dyDescent="0.3">
      <c r="A676" s="7" t="s">
        <v>2500</v>
      </c>
      <c r="B676" s="48">
        <v>45665</v>
      </c>
      <c r="C676" s="8" t="s">
        <v>1458</v>
      </c>
      <c r="D676" s="8" t="s">
        <v>1662</v>
      </c>
      <c r="E676" s="7" t="str">
        <f>VLOOKUP(D676,[2]Product_Dim!$A$2:$G$101,2,FALSE)</f>
        <v>Foam Roller</v>
      </c>
      <c r="F676" s="9">
        <f>VLOOKUP(D676,[2]Product_Dim!$A$2:$G$101,6,FALSE)</f>
        <v>30.62</v>
      </c>
      <c r="G676" s="8" t="s">
        <v>1807</v>
      </c>
      <c r="H676" s="10">
        <v>2</v>
      </c>
      <c r="I676" s="11">
        <v>218.11</v>
      </c>
      <c r="J676" s="8">
        <v>0.02</v>
      </c>
      <c r="K676" s="8" t="s">
        <v>1829</v>
      </c>
      <c r="L676" s="11">
        <v>427.49560000000002</v>
      </c>
      <c r="M676" s="8" t="str">
        <f>VLOOKUP(C676,'[2]Customer Detail'!$A$2:$H$501,4,FALSE)</f>
        <v>Male</v>
      </c>
      <c r="N676" s="8">
        <f>VLOOKUP(C676,'[2]Customer Detail'!$A$2:$H$501,3,FALSE)</f>
        <v>53</v>
      </c>
      <c r="O676" s="8" t="str">
        <f>VLOOKUP(C676,'[2]Customer Detail'!$A$2:$H$501,5,FALSE)</f>
        <v>Chambersfurt</v>
      </c>
      <c r="P676" s="8" t="str">
        <f>VLOOKUP(C676,'[2]Customer Detail'!$A$1:$H$501,8,FALSE)</f>
        <v>Bronze</v>
      </c>
      <c r="Q676" s="8" t="str">
        <f>VLOOKUP(G676,[2]Store_Dim!$A$1:$E$21,4,FALSE)</f>
        <v>Bensonhaven</v>
      </c>
      <c r="R676" s="8" t="str">
        <f>VLOOKUP(G676,[2]Store_Dim!$A$2:$E$21,3,FALSE)</f>
        <v>North</v>
      </c>
    </row>
    <row r="677" spans="1:18" x14ac:dyDescent="0.3">
      <c r="A677" s="7" t="s">
        <v>2501</v>
      </c>
      <c r="B677" s="48">
        <v>45859</v>
      </c>
      <c r="C677" s="8" t="s">
        <v>214</v>
      </c>
      <c r="D677" s="8" t="s">
        <v>1546</v>
      </c>
      <c r="E677" s="7" t="str">
        <f>VLOOKUP(D677,[2]Product_Dim!$A$2:$G$101,2,FALSE)</f>
        <v>Men's Graphic T-Shirt</v>
      </c>
      <c r="F677" s="9">
        <f>VLOOKUP(D677,[2]Product_Dim!$A$2:$G$101,6,FALSE)</f>
        <v>342.56</v>
      </c>
      <c r="G677" s="8" t="s">
        <v>1776</v>
      </c>
      <c r="H677" s="10">
        <v>4</v>
      </c>
      <c r="I677" s="11">
        <v>845.58</v>
      </c>
      <c r="J677" s="8">
        <v>0.06</v>
      </c>
      <c r="K677" s="8" t="s">
        <v>1826</v>
      </c>
      <c r="L677" s="11">
        <v>3179.3808000000004</v>
      </c>
      <c r="M677" s="8" t="str">
        <f>VLOOKUP(C677,'[2]Customer Detail'!$A$2:$H$501,4,FALSE)</f>
        <v>Female</v>
      </c>
      <c r="N677" s="8">
        <f>VLOOKUP(C677,'[2]Customer Detail'!$A$2:$H$501,3,FALSE)</f>
        <v>43</v>
      </c>
      <c r="O677" s="8" t="str">
        <f>VLOOKUP(C677,'[2]Customer Detail'!$A$2:$H$501,5,FALSE)</f>
        <v>Morrisbury</v>
      </c>
      <c r="P677" s="8" t="str">
        <f>VLOOKUP(C677,'[2]Customer Detail'!$A$1:$H$501,8,FALSE)</f>
        <v>Platinum</v>
      </c>
      <c r="Q677" s="8" t="str">
        <f>VLOOKUP(G677,[2]Store_Dim!$A$1:$E$21,4,FALSE)</f>
        <v>Port Josephberg</v>
      </c>
      <c r="R677" s="8" t="str">
        <f>VLOOKUP(G677,[2]Store_Dim!$A$2:$E$21,3,FALSE)</f>
        <v>East</v>
      </c>
    </row>
    <row r="678" spans="1:18" x14ac:dyDescent="0.3">
      <c r="A678" s="7" t="s">
        <v>2502</v>
      </c>
      <c r="B678" s="48">
        <v>45255</v>
      </c>
      <c r="C678" s="8" t="s">
        <v>441</v>
      </c>
      <c r="D678" s="8" t="s">
        <v>1708</v>
      </c>
      <c r="E678" s="7" t="str">
        <f>VLOOKUP(D678,[2]Product_Dim!$A$2:$G$101,2,FALSE)</f>
        <v>Wall-Mounted Spice Rack</v>
      </c>
      <c r="F678" s="9">
        <f>VLOOKUP(D678,[2]Product_Dim!$A$2:$G$101,6,FALSE)</f>
        <v>143.43</v>
      </c>
      <c r="G678" s="8" t="s">
        <v>1761</v>
      </c>
      <c r="H678" s="10">
        <v>2</v>
      </c>
      <c r="I678" s="11">
        <v>111.28</v>
      </c>
      <c r="J678" s="8">
        <v>0.14000000000000001</v>
      </c>
      <c r="K678" s="8" t="s">
        <v>1824</v>
      </c>
      <c r="L678" s="11">
        <v>191.4016</v>
      </c>
      <c r="M678" s="8" t="str">
        <f>VLOOKUP(C678,'[2]Customer Detail'!$A$2:$H$501,4,FALSE)</f>
        <v>Male</v>
      </c>
      <c r="N678" s="8">
        <f>VLOOKUP(C678,'[2]Customer Detail'!$A$2:$H$501,3,FALSE)</f>
        <v>45</v>
      </c>
      <c r="O678" s="8" t="str">
        <f>VLOOKUP(C678,'[2]Customer Detail'!$A$2:$H$501,5,FALSE)</f>
        <v>East Ellen</v>
      </c>
      <c r="P678" s="8" t="str">
        <f>VLOOKUP(C678,'[2]Customer Detail'!$A$1:$H$501,8,FALSE)</f>
        <v>Silver</v>
      </c>
      <c r="Q678" s="8" t="str">
        <f>VLOOKUP(G678,[2]Store_Dim!$A$1:$E$21,4,FALSE)</f>
        <v>North Nancyview</v>
      </c>
      <c r="R678" s="8" t="str">
        <f>VLOOKUP(G678,[2]Store_Dim!$A$2:$E$21,3,FALSE)</f>
        <v>South</v>
      </c>
    </row>
    <row r="679" spans="1:18" x14ac:dyDescent="0.3">
      <c r="A679" s="7" t="s">
        <v>2503</v>
      </c>
      <c r="B679" s="48">
        <v>45842</v>
      </c>
      <c r="C679" s="8" t="s">
        <v>585</v>
      </c>
      <c r="D679" s="8" t="s">
        <v>1666</v>
      </c>
      <c r="E679" s="7" t="str">
        <f>VLOOKUP(D679,[2]Product_Dim!$A$2:$G$101,2,FALSE)</f>
        <v>Men's Hair Styling Gel</v>
      </c>
      <c r="F679" s="9">
        <f>VLOOKUP(D679,[2]Product_Dim!$A$2:$G$101,6,FALSE)</f>
        <v>17.309999999999999</v>
      </c>
      <c r="G679" s="8" t="s">
        <v>1799</v>
      </c>
      <c r="H679" s="10">
        <v>2</v>
      </c>
      <c r="I679" s="11">
        <v>37.21</v>
      </c>
      <c r="J679" s="8">
        <v>0.19</v>
      </c>
      <c r="K679" s="8" t="s">
        <v>1824</v>
      </c>
      <c r="L679" s="11">
        <v>60.280200000000001</v>
      </c>
      <c r="M679" s="8" t="str">
        <f>VLOOKUP(C679,'[2]Customer Detail'!$A$2:$H$501,4,FALSE)</f>
        <v>Male</v>
      </c>
      <c r="N679" s="8">
        <f>VLOOKUP(C679,'[2]Customer Detail'!$A$2:$H$501,3,FALSE)</f>
        <v>55</v>
      </c>
      <c r="O679" s="8" t="str">
        <f>VLOOKUP(C679,'[2]Customer Detail'!$A$2:$H$501,5,FALSE)</f>
        <v>Butlerberg</v>
      </c>
      <c r="P679" s="8" t="str">
        <f>VLOOKUP(C679,'[2]Customer Detail'!$A$1:$H$501,8,FALSE)</f>
        <v>Platinum</v>
      </c>
      <c r="Q679" s="8" t="str">
        <f>VLOOKUP(G679,[2]Store_Dim!$A$1:$E$21,4,FALSE)</f>
        <v>Christopherland</v>
      </c>
      <c r="R679" s="8" t="str">
        <f>VLOOKUP(G679,[2]Store_Dim!$A$2:$E$21,3,FALSE)</f>
        <v>South</v>
      </c>
    </row>
    <row r="680" spans="1:18" x14ac:dyDescent="0.3">
      <c r="A680" s="7" t="s">
        <v>2504</v>
      </c>
      <c r="B680" s="48">
        <v>45220</v>
      </c>
      <c r="C680" s="8" t="s">
        <v>1295</v>
      </c>
      <c r="D680" s="8" t="s">
        <v>1672</v>
      </c>
      <c r="E680" s="7" t="str">
        <f>VLOOKUP(D680,[2]Product_Dim!$A$2:$G$101,2,FALSE)</f>
        <v>Laptop Cooling Pad</v>
      </c>
      <c r="F680" s="9">
        <f>VLOOKUP(D680,[2]Product_Dim!$A$2:$G$101,6,FALSE)</f>
        <v>86.42</v>
      </c>
      <c r="G680" s="8" t="s">
        <v>1797</v>
      </c>
      <c r="H680" s="10">
        <v>1</v>
      </c>
      <c r="I680" s="11">
        <v>331.73</v>
      </c>
      <c r="J680" s="8">
        <v>0.04</v>
      </c>
      <c r="K680" s="8" t="s">
        <v>1824</v>
      </c>
      <c r="L680" s="11">
        <v>318.46080000000001</v>
      </c>
      <c r="M680" s="8" t="str">
        <f>VLOOKUP(C680,'[2]Customer Detail'!$A$2:$H$501,4,FALSE)</f>
        <v>Female</v>
      </c>
      <c r="N680" s="8">
        <f>VLOOKUP(C680,'[2]Customer Detail'!$A$2:$H$501,3,FALSE)</f>
        <v>64</v>
      </c>
      <c r="O680" s="8" t="str">
        <f>VLOOKUP(C680,'[2]Customer Detail'!$A$2:$H$501,5,FALSE)</f>
        <v>Kimburgh</v>
      </c>
      <c r="P680" s="8" t="str">
        <f>VLOOKUP(C680,'[2]Customer Detail'!$A$1:$H$501,8,FALSE)</f>
        <v>Bronze</v>
      </c>
      <c r="Q680" s="8" t="str">
        <f>VLOOKUP(G680,[2]Store_Dim!$A$1:$E$21,4,FALSE)</f>
        <v>Johnsonville</v>
      </c>
      <c r="R680" s="8" t="str">
        <f>VLOOKUP(G680,[2]Store_Dim!$A$2:$E$21,3,FALSE)</f>
        <v>East</v>
      </c>
    </row>
    <row r="681" spans="1:18" x14ac:dyDescent="0.3">
      <c r="A681" s="7" t="s">
        <v>2505</v>
      </c>
      <c r="B681" s="48">
        <v>45273</v>
      </c>
      <c r="C681" s="8" t="s">
        <v>1139</v>
      </c>
      <c r="D681" s="8" t="s">
        <v>1688</v>
      </c>
      <c r="E681" s="7" t="str">
        <f>VLOOKUP(D681,[2]Product_Dim!$A$2:$G$101,2,FALSE)</f>
        <v>Kitchen Storage Rack</v>
      </c>
      <c r="F681" s="9">
        <f>VLOOKUP(D681,[2]Product_Dim!$A$2:$G$101,6,FALSE)</f>
        <v>138.05000000000001</v>
      </c>
      <c r="G681" s="8" t="s">
        <v>1794</v>
      </c>
      <c r="H681" s="10">
        <v>3</v>
      </c>
      <c r="I681" s="11">
        <v>306.70999999999998</v>
      </c>
      <c r="J681" s="8">
        <v>0.09</v>
      </c>
      <c r="K681" s="8" t="s">
        <v>1826</v>
      </c>
      <c r="L681" s="11">
        <v>837.31829999999991</v>
      </c>
      <c r="M681" s="8" t="str">
        <f>VLOOKUP(C681,'[2]Customer Detail'!$A$2:$H$501,4,FALSE)</f>
        <v>Male</v>
      </c>
      <c r="N681" s="8">
        <f>VLOOKUP(C681,'[2]Customer Detail'!$A$2:$H$501,3,FALSE)</f>
        <v>58</v>
      </c>
      <c r="O681" s="8" t="str">
        <f>VLOOKUP(C681,'[2]Customer Detail'!$A$2:$H$501,5,FALSE)</f>
        <v>Lake Johnside</v>
      </c>
      <c r="P681" s="8" t="str">
        <f>VLOOKUP(C681,'[2]Customer Detail'!$A$1:$H$501,8,FALSE)</f>
        <v>Bronze</v>
      </c>
      <c r="Q681" s="8" t="str">
        <f>VLOOKUP(G681,[2]Store_Dim!$A$1:$E$21,4,FALSE)</f>
        <v>Sabrinatown</v>
      </c>
      <c r="R681" s="8" t="str">
        <f>VLOOKUP(G681,[2]Store_Dim!$A$2:$E$21,3,FALSE)</f>
        <v>North</v>
      </c>
    </row>
    <row r="682" spans="1:18" x14ac:dyDescent="0.3">
      <c r="A682" s="7" t="s">
        <v>2506</v>
      </c>
      <c r="B682" s="48">
        <v>45456</v>
      </c>
      <c r="C682" s="8" t="s">
        <v>860</v>
      </c>
      <c r="D682" s="8" t="s">
        <v>1598</v>
      </c>
      <c r="E682" s="7" t="str">
        <f>VLOOKUP(D682,[2]Product_Dim!$A$2:$G$101,2,FALSE)</f>
        <v>Women's Scarf Set</v>
      </c>
      <c r="F682" s="9">
        <f>VLOOKUP(D682,[2]Product_Dim!$A$2:$G$101,6,FALSE)</f>
        <v>174.02</v>
      </c>
      <c r="G682" s="8" t="s">
        <v>1776</v>
      </c>
      <c r="H682" s="10">
        <v>4</v>
      </c>
      <c r="I682" s="11">
        <v>484.92</v>
      </c>
      <c r="J682" s="8">
        <v>0.28000000000000003</v>
      </c>
      <c r="K682" s="8" t="s">
        <v>1826</v>
      </c>
      <c r="L682" s="11">
        <v>1396.5696</v>
      </c>
      <c r="M682" s="8" t="str">
        <f>VLOOKUP(C682,'[2]Customer Detail'!$A$2:$H$501,4,FALSE)</f>
        <v>Female</v>
      </c>
      <c r="N682" s="8">
        <f>VLOOKUP(C682,'[2]Customer Detail'!$A$2:$H$501,3,FALSE)</f>
        <v>31</v>
      </c>
      <c r="O682" s="8" t="str">
        <f>VLOOKUP(C682,'[2]Customer Detail'!$A$2:$H$501,5,FALSE)</f>
        <v>Ramosmouth</v>
      </c>
      <c r="P682" s="8" t="str">
        <f>VLOOKUP(C682,'[2]Customer Detail'!$A$1:$H$501,8,FALSE)</f>
        <v>Gold</v>
      </c>
      <c r="Q682" s="8" t="str">
        <f>VLOOKUP(G682,[2]Store_Dim!$A$1:$E$21,4,FALSE)</f>
        <v>Port Josephberg</v>
      </c>
      <c r="R682" s="8" t="str">
        <f>VLOOKUP(G682,[2]Store_Dim!$A$2:$E$21,3,FALSE)</f>
        <v>East</v>
      </c>
    </row>
    <row r="683" spans="1:18" x14ac:dyDescent="0.3">
      <c r="A683" s="7" t="s">
        <v>2507</v>
      </c>
      <c r="B683" s="48">
        <v>45292</v>
      </c>
      <c r="C683" s="8" t="s">
        <v>168</v>
      </c>
      <c r="D683" s="8" t="s">
        <v>1648</v>
      </c>
      <c r="E683" s="7" t="str">
        <f>VLOOKUP(D683,[2]Product_Dim!$A$2:$G$101,2,FALSE)</f>
        <v>Boxing Hand Wraps</v>
      </c>
      <c r="F683" s="9">
        <f>VLOOKUP(D683,[2]Product_Dim!$A$2:$G$101,6,FALSE)</f>
        <v>190.29</v>
      </c>
      <c r="G683" s="8" t="s">
        <v>1773</v>
      </c>
      <c r="H683" s="10">
        <v>2</v>
      </c>
      <c r="I683" s="11">
        <v>42.04</v>
      </c>
      <c r="J683" s="8">
        <v>7.0000000000000007E-2</v>
      </c>
      <c r="K683" s="8" t="s">
        <v>1824</v>
      </c>
      <c r="L683" s="11">
        <v>78.194400000000002</v>
      </c>
      <c r="M683" s="8" t="str">
        <f>VLOOKUP(C683,'[2]Customer Detail'!$A$2:$H$501,4,FALSE)</f>
        <v>Male</v>
      </c>
      <c r="N683" s="8">
        <f>VLOOKUP(C683,'[2]Customer Detail'!$A$2:$H$501,3,FALSE)</f>
        <v>45</v>
      </c>
      <c r="O683" s="8" t="str">
        <f>VLOOKUP(C683,'[2]Customer Detail'!$A$2:$H$501,5,FALSE)</f>
        <v>South Michaelfort</v>
      </c>
      <c r="P683" s="8" t="str">
        <f>VLOOKUP(C683,'[2]Customer Detail'!$A$1:$H$501,8,FALSE)</f>
        <v>Gold</v>
      </c>
      <c r="Q683" s="8" t="str">
        <f>VLOOKUP(G683,[2]Store_Dim!$A$1:$E$21,4,FALSE)</f>
        <v>New Michaelchester</v>
      </c>
      <c r="R683" s="8" t="str">
        <f>VLOOKUP(G683,[2]Store_Dim!$A$2:$E$21,3,FALSE)</f>
        <v>North</v>
      </c>
    </row>
    <row r="684" spans="1:18" x14ac:dyDescent="0.3">
      <c r="A684" s="7" t="s">
        <v>2508</v>
      </c>
      <c r="B684" s="48">
        <v>45278</v>
      </c>
      <c r="C684" s="8" t="s">
        <v>893</v>
      </c>
      <c r="D684" s="8" t="s">
        <v>1658</v>
      </c>
      <c r="E684" s="7" t="str">
        <f>VLOOKUP(D684,[2]Product_Dim!$A$2:$G$101,2,FALSE)</f>
        <v>Ceramic Plant Pot</v>
      </c>
      <c r="F684" s="9">
        <f>VLOOKUP(D684,[2]Product_Dim!$A$2:$G$101,6,FALSE)</f>
        <v>81.75</v>
      </c>
      <c r="G684" s="8" t="s">
        <v>1776</v>
      </c>
      <c r="H684" s="10">
        <v>3</v>
      </c>
      <c r="I684" s="11">
        <v>599.48</v>
      </c>
      <c r="J684" s="8">
        <v>0.22</v>
      </c>
      <c r="K684" s="8" t="s">
        <v>1826</v>
      </c>
      <c r="L684" s="11">
        <v>1402.7832000000001</v>
      </c>
      <c r="M684" s="8" t="str">
        <f>VLOOKUP(C684,'[2]Customer Detail'!$A$2:$H$501,4,FALSE)</f>
        <v>Male</v>
      </c>
      <c r="N684" s="8">
        <f>VLOOKUP(C684,'[2]Customer Detail'!$A$2:$H$501,3,FALSE)</f>
        <v>59</v>
      </c>
      <c r="O684" s="8" t="str">
        <f>VLOOKUP(C684,'[2]Customer Detail'!$A$2:$H$501,5,FALSE)</f>
        <v>North Joshualand</v>
      </c>
      <c r="P684" s="8" t="str">
        <f>VLOOKUP(C684,'[2]Customer Detail'!$A$1:$H$501,8,FALSE)</f>
        <v>Platinum</v>
      </c>
      <c r="Q684" s="8" t="str">
        <f>VLOOKUP(G684,[2]Store_Dim!$A$1:$E$21,4,FALSE)</f>
        <v>Port Josephberg</v>
      </c>
      <c r="R684" s="8" t="str">
        <f>VLOOKUP(G684,[2]Store_Dim!$A$2:$E$21,3,FALSE)</f>
        <v>East</v>
      </c>
    </row>
    <row r="685" spans="1:18" x14ac:dyDescent="0.3">
      <c r="A685" s="7" t="s">
        <v>2509</v>
      </c>
      <c r="B685" s="48">
        <v>45232</v>
      </c>
      <c r="C685" s="8" t="s">
        <v>1118</v>
      </c>
      <c r="D685" s="8" t="s">
        <v>1582</v>
      </c>
      <c r="E685" s="7" t="str">
        <f>VLOOKUP(D685,[2]Product_Dim!$A$2:$G$101,2,FALSE)</f>
        <v>Soccer Training Cone Set</v>
      </c>
      <c r="F685" s="9">
        <f>VLOOKUP(D685,[2]Product_Dim!$A$2:$G$101,6,FALSE)</f>
        <v>144.53</v>
      </c>
      <c r="G685" s="8" t="s">
        <v>1757</v>
      </c>
      <c r="H685" s="10">
        <v>3</v>
      </c>
      <c r="I685" s="11">
        <v>401.42</v>
      </c>
      <c r="J685" s="8">
        <v>0.01</v>
      </c>
      <c r="K685" s="8" t="s">
        <v>1829</v>
      </c>
      <c r="L685" s="11">
        <v>1192.2174</v>
      </c>
      <c r="M685" s="8" t="str">
        <f>VLOOKUP(C685,'[2]Customer Detail'!$A$2:$H$501,4,FALSE)</f>
        <v>Male</v>
      </c>
      <c r="N685" s="8">
        <f>VLOOKUP(C685,'[2]Customer Detail'!$A$2:$H$501,3,FALSE)</f>
        <v>41</v>
      </c>
      <c r="O685" s="8" t="str">
        <f>VLOOKUP(C685,'[2]Customer Detail'!$A$2:$H$501,5,FALSE)</f>
        <v>Nealview</v>
      </c>
      <c r="P685" s="8" t="str">
        <f>VLOOKUP(C685,'[2]Customer Detail'!$A$1:$H$501,8,FALSE)</f>
        <v>Gold</v>
      </c>
      <c r="Q685" s="8" t="str">
        <f>VLOOKUP(G685,[2]Store_Dim!$A$1:$E$21,4,FALSE)</f>
        <v>Danielmouth</v>
      </c>
      <c r="R685" s="8" t="str">
        <f>VLOOKUP(G685,[2]Store_Dim!$A$2:$E$21,3,FALSE)</f>
        <v>North</v>
      </c>
    </row>
    <row r="686" spans="1:18" x14ac:dyDescent="0.3">
      <c r="A686" s="7" t="s">
        <v>2510</v>
      </c>
      <c r="B686" s="48">
        <v>45907</v>
      </c>
      <c r="C686" s="8" t="s">
        <v>631</v>
      </c>
      <c r="D686" s="8" t="s">
        <v>1640</v>
      </c>
      <c r="E686" s="7" t="str">
        <f>VLOOKUP(D686,[2]Product_Dim!$A$2:$G$101,2,FALSE)</f>
        <v>Men's Winter Jacket</v>
      </c>
      <c r="F686" s="9">
        <f>VLOOKUP(D686,[2]Product_Dim!$A$2:$G$101,6,FALSE)</f>
        <v>167.34</v>
      </c>
      <c r="G686" s="8" t="s">
        <v>1782</v>
      </c>
      <c r="H686" s="10">
        <v>4</v>
      </c>
      <c r="I686" s="11">
        <v>442.54</v>
      </c>
      <c r="J686" s="8">
        <v>0.06</v>
      </c>
      <c r="K686" s="8" t="s">
        <v>1824</v>
      </c>
      <c r="L686" s="11">
        <v>1663.9504000000002</v>
      </c>
      <c r="M686" s="8" t="str">
        <f>VLOOKUP(C686,'[2]Customer Detail'!$A$2:$H$501,4,FALSE)</f>
        <v>Male</v>
      </c>
      <c r="N686" s="8">
        <f>VLOOKUP(C686,'[2]Customer Detail'!$A$2:$H$501,3,FALSE)</f>
        <v>26</v>
      </c>
      <c r="O686" s="8" t="str">
        <f>VLOOKUP(C686,'[2]Customer Detail'!$A$2:$H$501,5,FALSE)</f>
        <v>Lake Samanthafort</v>
      </c>
      <c r="P686" s="8" t="str">
        <f>VLOOKUP(C686,'[2]Customer Detail'!$A$1:$H$501,8,FALSE)</f>
        <v>Gold</v>
      </c>
      <c r="Q686" s="8" t="str">
        <f>VLOOKUP(G686,[2]Store_Dim!$A$1:$E$21,4,FALSE)</f>
        <v>Thompsonborough</v>
      </c>
      <c r="R686" s="8" t="str">
        <f>VLOOKUP(G686,[2]Store_Dim!$A$2:$E$21,3,FALSE)</f>
        <v>West</v>
      </c>
    </row>
    <row r="687" spans="1:18" x14ac:dyDescent="0.3">
      <c r="A687" s="7" t="s">
        <v>2511</v>
      </c>
      <c r="B687" s="48">
        <v>45270</v>
      </c>
      <c r="C687" s="8" t="s">
        <v>1408</v>
      </c>
      <c r="D687" s="8" t="s">
        <v>1724</v>
      </c>
      <c r="E687" s="7" t="str">
        <f>VLOOKUP(D687,[2]Product_Dim!$A$2:$G$101,2,FALSE)</f>
        <v>Sports Wrist Sweatbands</v>
      </c>
      <c r="F687" s="9">
        <f>VLOOKUP(D687,[2]Product_Dim!$A$2:$G$101,6,FALSE)</f>
        <v>131.24</v>
      </c>
      <c r="G687" s="8" t="s">
        <v>1797</v>
      </c>
      <c r="H687" s="10">
        <v>4</v>
      </c>
      <c r="I687" s="11">
        <v>451.41</v>
      </c>
      <c r="J687" s="8">
        <v>0.06</v>
      </c>
      <c r="K687" s="8" t="s">
        <v>1826</v>
      </c>
      <c r="L687" s="11">
        <v>1697.3016</v>
      </c>
      <c r="M687" s="8" t="str">
        <f>VLOOKUP(C687,'[2]Customer Detail'!$A$2:$H$501,4,FALSE)</f>
        <v>Female</v>
      </c>
      <c r="N687" s="8">
        <f>VLOOKUP(C687,'[2]Customer Detail'!$A$2:$H$501,3,FALSE)</f>
        <v>59</v>
      </c>
      <c r="O687" s="8" t="str">
        <f>VLOOKUP(C687,'[2]Customer Detail'!$A$2:$H$501,5,FALSE)</f>
        <v>South Barbara</v>
      </c>
      <c r="P687" s="8" t="str">
        <f>VLOOKUP(C687,'[2]Customer Detail'!$A$1:$H$501,8,FALSE)</f>
        <v>Gold</v>
      </c>
      <c r="Q687" s="8" t="str">
        <f>VLOOKUP(G687,[2]Store_Dim!$A$1:$E$21,4,FALSE)</f>
        <v>Johnsonville</v>
      </c>
      <c r="R687" s="8" t="str">
        <f>VLOOKUP(G687,[2]Store_Dim!$A$2:$E$21,3,FALSE)</f>
        <v>East</v>
      </c>
    </row>
    <row r="688" spans="1:18" x14ac:dyDescent="0.3">
      <c r="A688" s="7" t="s">
        <v>2512</v>
      </c>
      <c r="B688" s="48">
        <v>45942</v>
      </c>
      <c r="C688" s="8" t="s">
        <v>846</v>
      </c>
      <c r="D688" s="8" t="s">
        <v>1730</v>
      </c>
      <c r="E688" s="7" t="str">
        <f>VLOOKUP(D688,[2]Product_Dim!$A$2:$G$101,2,FALSE)</f>
        <v>Women's High Heels</v>
      </c>
      <c r="F688" s="9">
        <f>VLOOKUP(D688,[2]Product_Dim!$A$2:$G$101,6,FALSE)</f>
        <v>438.25</v>
      </c>
      <c r="G688" s="8" t="s">
        <v>1786</v>
      </c>
      <c r="H688" s="10">
        <v>4</v>
      </c>
      <c r="I688" s="11">
        <v>547.21</v>
      </c>
      <c r="J688" s="8">
        <v>0.25</v>
      </c>
      <c r="K688" s="8" t="s">
        <v>1824</v>
      </c>
      <c r="L688" s="11">
        <v>1641.63</v>
      </c>
      <c r="M688" s="8" t="str">
        <f>VLOOKUP(C688,'[2]Customer Detail'!$A$2:$H$501,4,FALSE)</f>
        <v>Male</v>
      </c>
      <c r="N688" s="8">
        <f>VLOOKUP(C688,'[2]Customer Detail'!$A$2:$H$501,3,FALSE)</f>
        <v>38</v>
      </c>
      <c r="O688" s="8" t="str">
        <f>VLOOKUP(C688,'[2]Customer Detail'!$A$2:$H$501,5,FALSE)</f>
        <v>West Jamieport</v>
      </c>
      <c r="P688" s="8" t="str">
        <f>VLOOKUP(C688,'[2]Customer Detail'!$A$1:$H$501,8,FALSE)</f>
        <v>Silver</v>
      </c>
      <c r="Q688" s="8" t="str">
        <f>VLOOKUP(G688,[2]Store_Dim!$A$1:$E$21,4,FALSE)</f>
        <v>East Johnstad</v>
      </c>
      <c r="R688" s="8" t="str">
        <f>VLOOKUP(G688,[2]Store_Dim!$A$2:$E$21,3,FALSE)</f>
        <v>South</v>
      </c>
    </row>
    <row r="689" spans="1:18" x14ac:dyDescent="0.3">
      <c r="A689" s="7" t="s">
        <v>2513</v>
      </c>
      <c r="B689" s="48">
        <v>45750</v>
      </c>
      <c r="C689" s="8" t="s">
        <v>663</v>
      </c>
      <c r="D689" s="8" t="s">
        <v>1722</v>
      </c>
      <c r="E689" s="7" t="str">
        <f>VLOOKUP(D689,[2]Product_Dim!$A$2:$G$101,2,FALSE)</f>
        <v>LED Bedside Lamp</v>
      </c>
      <c r="F689" s="9">
        <f>VLOOKUP(D689,[2]Product_Dim!$A$2:$G$101,6,FALSE)</f>
        <v>371.38</v>
      </c>
      <c r="G689" s="8" t="s">
        <v>1769</v>
      </c>
      <c r="H689" s="10">
        <v>1</v>
      </c>
      <c r="I689" s="11">
        <v>979.28</v>
      </c>
      <c r="J689" s="8">
        <v>0.2</v>
      </c>
      <c r="K689" s="8" t="s">
        <v>1826</v>
      </c>
      <c r="L689" s="11">
        <v>783.42399999999998</v>
      </c>
      <c r="M689" s="8" t="str">
        <f>VLOOKUP(C689,'[2]Customer Detail'!$A$2:$H$501,4,FALSE)</f>
        <v>Male</v>
      </c>
      <c r="N689" s="8">
        <f>VLOOKUP(C689,'[2]Customer Detail'!$A$2:$H$501,3,FALSE)</f>
        <v>47</v>
      </c>
      <c r="O689" s="8" t="str">
        <f>VLOOKUP(C689,'[2]Customer Detail'!$A$2:$H$501,5,FALSE)</f>
        <v>Johnsonland</v>
      </c>
      <c r="P689" s="8" t="str">
        <f>VLOOKUP(C689,'[2]Customer Detail'!$A$1:$H$501,8,FALSE)</f>
        <v>Platinum</v>
      </c>
      <c r="Q689" s="8" t="str">
        <f>VLOOKUP(G689,[2]Store_Dim!$A$1:$E$21,4,FALSE)</f>
        <v>Port Sharon</v>
      </c>
      <c r="R689" s="8" t="str">
        <f>VLOOKUP(G689,[2]Store_Dim!$A$2:$E$21,3,FALSE)</f>
        <v>South</v>
      </c>
    </row>
    <row r="690" spans="1:18" x14ac:dyDescent="0.3">
      <c r="A690" s="7" t="s">
        <v>2514</v>
      </c>
      <c r="B690" s="48">
        <v>45300</v>
      </c>
      <c r="C690" s="8" t="s">
        <v>1431</v>
      </c>
      <c r="D690" s="8" t="s">
        <v>1660</v>
      </c>
      <c r="E690" s="7" t="str">
        <f>VLOOKUP(D690,[2]Product_Dim!$A$2:$G$101,2,FALSE)</f>
        <v>Premium Blanket Throw</v>
      </c>
      <c r="F690" s="9">
        <f>VLOOKUP(D690,[2]Product_Dim!$A$2:$G$101,6,FALSE)</f>
        <v>461.47</v>
      </c>
      <c r="G690" s="8" t="s">
        <v>1779</v>
      </c>
      <c r="H690" s="10">
        <v>4</v>
      </c>
      <c r="I690" s="11">
        <v>263.58999999999997</v>
      </c>
      <c r="J690" s="8">
        <v>0.04</v>
      </c>
      <c r="K690" s="8" t="s">
        <v>1824</v>
      </c>
      <c r="L690" s="11">
        <v>1012.1855999999999</v>
      </c>
      <c r="M690" s="8" t="str">
        <f>VLOOKUP(C690,'[2]Customer Detail'!$A$2:$H$501,4,FALSE)</f>
        <v>Female</v>
      </c>
      <c r="N690" s="8">
        <f>VLOOKUP(C690,'[2]Customer Detail'!$A$2:$H$501,3,FALSE)</f>
        <v>45</v>
      </c>
      <c r="O690" s="8" t="str">
        <f>VLOOKUP(C690,'[2]Customer Detail'!$A$2:$H$501,5,FALSE)</f>
        <v>Grayland</v>
      </c>
      <c r="P690" s="8" t="str">
        <f>VLOOKUP(C690,'[2]Customer Detail'!$A$1:$H$501,8,FALSE)</f>
        <v>Platinum</v>
      </c>
      <c r="Q690" s="8" t="str">
        <f>VLOOKUP(G690,[2]Store_Dim!$A$1:$E$21,4,FALSE)</f>
        <v>Williamsfurt</v>
      </c>
      <c r="R690" s="8" t="str">
        <f>VLOOKUP(G690,[2]Store_Dim!$A$2:$E$21,3,FALSE)</f>
        <v>South</v>
      </c>
    </row>
    <row r="691" spans="1:18" x14ac:dyDescent="0.3">
      <c r="A691" s="7" t="s">
        <v>2515</v>
      </c>
      <c r="B691" s="48">
        <v>45876</v>
      </c>
      <c r="C691" s="8" t="s">
        <v>20</v>
      </c>
      <c r="D691" s="8" t="s">
        <v>1656</v>
      </c>
      <c r="E691" s="7" t="str">
        <f>VLOOKUP(D691,[2]Product_Dim!$A$2:$G$101,2,FALSE)</f>
        <v>Sports Stopwatch Pro</v>
      </c>
      <c r="F691" s="9">
        <f>VLOOKUP(D691,[2]Product_Dim!$A$2:$G$101,6,FALSE)</f>
        <v>434.84</v>
      </c>
      <c r="G691" s="8" t="s">
        <v>1773</v>
      </c>
      <c r="H691" s="10">
        <v>1</v>
      </c>
      <c r="I691" s="11">
        <v>692.75</v>
      </c>
      <c r="J691" s="8">
        <v>0.11</v>
      </c>
      <c r="K691" s="8" t="s">
        <v>1829</v>
      </c>
      <c r="L691" s="11">
        <v>616.54750000000001</v>
      </c>
      <c r="M691" s="8" t="str">
        <f>VLOOKUP(C691,'[2]Customer Detail'!$A$2:$H$501,4,FALSE)</f>
        <v>Female</v>
      </c>
      <c r="N691" s="8">
        <f>VLOOKUP(C691,'[2]Customer Detail'!$A$2:$H$501,3,FALSE)</f>
        <v>29</v>
      </c>
      <c r="O691" s="8" t="str">
        <f>VLOOKUP(C691,'[2]Customer Detail'!$A$2:$H$501,5,FALSE)</f>
        <v>Kylebury</v>
      </c>
      <c r="P691" s="8" t="str">
        <f>VLOOKUP(C691,'[2]Customer Detail'!$A$1:$H$501,8,FALSE)</f>
        <v>Platinum</v>
      </c>
      <c r="Q691" s="8" t="str">
        <f>VLOOKUP(G691,[2]Store_Dim!$A$1:$E$21,4,FALSE)</f>
        <v>New Michaelchester</v>
      </c>
      <c r="R691" s="8" t="str">
        <f>VLOOKUP(G691,[2]Store_Dim!$A$2:$E$21,3,FALSE)</f>
        <v>North</v>
      </c>
    </row>
    <row r="692" spans="1:18" x14ac:dyDescent="0.3">
      <c r="A692" s="7" t="s">
        <v>2516</v>
      </c>
      <c r="B692" s="48">
        <v>45301</v>
      </c>
      <c r="C692" s="8" t="s">
        <v>544</v>
      </c>
      <c r="D692" s="8" t="s">
        <v>1674</v>
      </c>
      <c r="E692" s="7" t="str">
        <f>VLOOKUP(D692,[2]Product_Dim!$A$2:$G$101,2,FALSE)</f>
        <v>Organic Sunscreen Lotion</v>
      </c>
      <c r="F692" s="9">
        <f>VLOOKUP(D692,[2]Product_Dim!$A$2:$G$101,6,FALSE)</f>
        <v>266.86</v>
      </c>
      <c r="G692" s="8" t="s">
        <v>1766</v>
      </c>
      <c r="H692" s="10">
        <v>3</v>
      </c>
      <c r="I692" s="11">
        <v>142.83000000000001</v>
      </c>
      <c r="J692" s="8">
        <v>0.01</v>
      </c>
      <c r="K692" s="8" t="s">
        <v>1824</v>
      </c>
      <c r="L692" s="11">
        <v>424.20510000000002</v>
      </c>
      <c r="M692" s="8" t="str">
        <f>VLOOKUP(C692,'[2]Customer Detail'!$A$2:$H$501,4,FALSE)</f>
        <v>Male</v>
      </c>
      <c r="N692" s="8">
        <f>VLOOKUP(C692,'[2]Customer Detail'!$A$2:$H$501,3,FALSE)</f>
        <v>21</v>
      </c>
      <c r="O692" s="8" t="str">
        <f>VLOOKUP(C692,'[2]Customer Detail'!$A$2:$H$501,5,FALSE)</f>
        <v>North Matthew</v>
      </c>
      <c r="P692" s="8" t="str">
        <f>VLOOKUP(C692,'[2]Customer Detail'!$A$1:$H$501,8,FALSE)</f>
        <v>Bronze</v>
      </c>
      <c r="Q692" s="8" t="str">
        <f>VLOOKUP(G692,[2]Store_Dim!$A$1:$E$21,4,FALSE)</f>
        <v>Hoodberg</v>
      </c>
      <c r="R692" s="8" t="str">
        <f>VLOOKUP(G692,[2]Store_Dim!$A$2:$E$21,3,FALSE)</f>
        <v>North</v>
      </c>
    </row>
    <row r="693" spans="1:18" x14ac:dyDescent="0.3">
      <c r="A693" s="7" t="s">
        <v>2517</v>
      </c>
      <c r="B693" s="48">
        <v>45857</v>
      </c>
      <c r="C693" s="8" t="s">
        <v>428</v>
      </c>
      <c r="D693" s="8" t="s">
        <v>1592</v>
      </c>
      <c r="E693" s="7" t="str">
        <f>VLOOKUP(D693,[2]Product_Dim!$A$2:$G$101,2,FALSE)</f>
        <v>Carbon Fiber Tennis Racket</v>
      </c>
      <c r="F693" s="9">
        <f>VLOOKUP(D693,[2]Product_Dim!$A$2:$G$101,6,FALSE)</f>
        <v>484.62</v>
      </c>
      <c r="G693" s="8" t="s">
        <v>1761</v>
      </c>
      <c r="H693" s="10">
        <v>2</v>
      </c>
      <c r="I693" s="11">
        <v>419.25</v>
      </c>
      <c r="J693" s="8">
        <v>0.17</v>
      </c>
      <c r="K693" s="8" t="s">
        <v>1826</v>
      </c>
      <c r="L693" s="11">
        <v>695.95499999999993</v>
      </c>
      <c r="M693" s="8" t="str">
        <f>VLOOKUP(C693,'[2]Customer Detail'!$A$2:$H$501,4,FALSE)</f>
        <v>Male</v>
      </c>
      <c r="N693" s="8">
        <f>VLOOKUP(C693,'[2]Customer Detail'!$A$2:$H$501,3,FALSE)</f>
        <v>26</v>
      </c>
      <c r="O693" s="8" t="str">
        <f>VLOOKUP(C693,'[2]Customer Detail'!$A$2:$H$501,5,FALSE)</f>
        <v>Wongberg</v>
      </c>
      <c r="P693" s="8" t="str">
        <f>VLOOKUP(C693,'[2]Customer Detail'!$A$1:$H$501,8,FALSE)</f>
        <v>Bronze</v>
      </c>
      <c r="Q693" s="8" t="str">
        <f>VLOOKUP(G693,[2]Store_Dim!$A$1:$E$21,4,FALSE)</f>
        <v>North Nancyview</v>
      </c>
      <c r="R693" s="8" t="str">
        <f>VLOOKUP(G693,[2]Store_Dim!$A$2:$E$21,3,FALSE)</f>
        <v>South</v>
      </c>
    </row>
    <row r="694" spans="1:18" x14ac:dyDescent="0.3">
      <c r="A694" s="7" t="s">
        <v>2518</v>
      </c>
      <c r="B694" s="48">
        <v>45650</v>
      </c>
      <c r="C694" s="8" t="s">
        <v>770</v>
      </c>
      <c r="D694" s="8" t="s">
        <v>1600</v>
      </c>
      <c r="E694" s="7" t="str">
        <f>VLOOKUP(D694,[2]Product_Dim!$A$2:$G$101,2,FALSE)</f>
        <v>Wireless Bluetooth Speaker</v>
      </c>
      <c r="F694" s="9">
        <f>VLOOKUP(D694,[2]Product_Dim!$A$2:$G$101,6,FALSE)</f>
        <v>322.41000000000003</v>
      </c>
      <c r="G694" s="8" t="s">
        <v>1813</v>
      </c>
      <c r="H694" s="10">
        <v>2</v>
      </c>
      <c r="I694" s="11">
        <v>800.84</v>
      </c>
      <c r="J694" s="8">
        <v>0.27</v>
      </c>
      <c r="K694" s="8" t="s">
        <v>1829</v>
      </c>
      <c r="L694" s="11">
        <v>1169.2264</v>
      </c>
      <c r="M694" s="8" t="str">
        <f>VLOOKUP(C694,'[2]Customer Detail'!$A$2:$H$501,4,FALSE)</f>
        <v>Female</v>
      </c>
      <c r="N694" s="8">
        <f>VLOOKUP(C694,'[2]Customer Detail'!$A$2:$H$501,3,FALSE)</f>
        <v>59</v>
      </c>
      <c r="O694" s="8" t="str">
        <f>VLOOKUP(C694,'[2]Customer Detail'!$A$2:$H$501,5,FALSE)</f>
        <v>Heathfort</v>
      </c>
      <c r="P694" s="8" t="str">
        <f>VLOOKUP(C694,'[2]Customer Detail'!$A$1:$H$501,8,FALSE)</f>
        <v>Platinum</v>
      </c>
      <c r="Q694" s="8" t="str">
        <f>VLOOKUP(G694,[2]Store_Dim!$A$1:$E$21,4,FALSE)</f>
        <v>Vasquezborough</v>
      </c>
      <c r="R694" s="8" t="str">
        <f>VLOOKUP(G694,[2]Store_Dim!$A$2:$E$21,3,FALSE)</f>
        <v>East</v>
      </c>
    </row>
    <row r="695" spans="1:18" x14ac:dyDescent="0.3">
      <c r="A695" s="7" t="s">
        <v>2519</v>
      </c>
      <c r="B695" s="48">
        <v>45520</v>
      </c>
      <c r="C695" s="8" t="s">
        <v>14</v>
      </c>
      <c r="D695" s="8" t="s">
        <v>1644</v>
      </c>
      <c r="E695" s="7" t="str">
        <f>VLOOKUP(D695,[2]Product_Dim!$A$2:$G$101,2,FALSE)</f>
        <v>Car Dashboard Phone Holder</v>
      </c>
      <c r="F695" s="9">
        <f>VLOOKUP(D695,[2]Product_Dim!$A$2:$G$101,6,FALSE)</f>
        <v>177.98</v>
      </c>
      <c r="G695" s="8" t="s">
        <v>1761</v>
      </c>
      <c r="H695" s="10">
        <v>1</v>
      </c>
      <c r="I695" s="11">
        <v>301.24</v>
      </c>
      <c r="J695" s="8">
        <v>0.11</v>
      </c>
      <c r="K695" s="8" t="s">
        <v>1826</v>
      </c>
      <c r="L695" s="11">
        <v>268.10360000000003</v>
      </c>
      <c r="M695" s="8" t="str">
        <f>VLOOKUP(C695,'[2]Customer Detail'!$A$2:$H$501,4,FALSE)</f>
        <v>Female</v>
      </c>
      <c r="N695" s="8">
        <f>VLOOKUP(C695,'[2]Customer Detail'!$A$2:$H$501,3,FALSE)</f>
        <v>26</v>
      </c>
      <c r="O695" s="8" t="str">
        <f>VLOOKUP(C695,'[2]Customer Detail'!$A$2:$H$501,5,FALSE)</f>
        <v>Phillipsmouth</v>
      </c>
      <c r="P695" s="8" t="str">
        <f>VLOOKUP(C695,'[2]Customer Detail'!$A$1:$H$501,8,FALSE)</f>
        <v>Platinum</v>
      </c>
      <c r="Q695" s="8" t="str">
        <f>VLOOKUP(G695,[2]Store_Dim!$A$1:$E$21,4,FALSE)</f>
        <v>North Nancyview</v>
      </c>
      <c r="R695" s="8" t="str">
        <f>VLOOKUP(G695,[2]Store_Dim!$A$2:$E$21,3,FALSE)</f>
        <v>South</v>
      </c>
    </row>
    <row r="696" spans="1:18" x14ac:dyDescent="0.3">
      <c r="A696" s="7" t="s">
        <v>2520</v>
      </c>
      <c r="B696" s="48">
        <v>45497</v>
      </c>
      <c r="C696" s="8" t="s">
        <v>914</v>
      </c>
      <c r="D696" s="8" t="s">
        <v>1718</v>
      </c>
      <c r="E696" s="7" t="str">
        <f>VLOOKUP(D696,[2]Product_Dim!$A$2:$G$101,2,FALSE)</f>
        <v>Women's Beanie Hat</v>
      </c>
      <c r="F696" s="9">
        <f>VLOOKUP(D696,[2]Product_Dim!$A$2:$G$101,6,FALSE)</f>
        <v>119.57</v>
      </c>
      <c r="G696" s="8" t="s">
        <v>1773</v>
      </c>
      <c r="H696" s="10">
        <v>2</v>
      </c>
      <c r="I696" s="11">
        <v>701.49</v>
      </c>
      <c r="J696" s="8">
        <v>0.09</v>
      </c>
      <c r="K696" s="8" t="s">
        <v>1826</v>
      </c>
      <c r="L696" s="11">
        <v>1276.7118</v>
      </c>
      <c r="M696" s="8" t="str">
        <f>VLOOKUP(C696,'[2]Customer Detail'!$A$2:$H$501,4,FALSE)</f>
        <v>Male</v>
      </c>
      <c r="N696" s="8">
        <f>VLOOKUP(C696,'[2]Customer Detail'!$A$2:$H$501,3,FALSE)</f>
        <v>58</v>
      </c>
      <c r="O696" s="8" t="str">
        <f>VLOOKUP(C696,'[2]Customer Detail'!$A$2:$H$501,5,FALSE)</f>
        <v>North Joseside</v>
      </c>
      <c r="P696" s="8" t="str">
        <f>VLOOKUP(C696,'[2]Customer Detail'!$A$1:$H$501,8,FALSE)</f>
        <v>Gold</v>
      </c>
      <c r="Q696" s="8" t="str">
        <f>VLOOKUP(G696,[2]Store_Dim!$A$1:$E$21,4,FALSE)</f>
        <v>New Michaelchester</v>
      </c>
      <c r="R696" s="8" t="str">
        <f>VLOOKUP(G696,[2]Store_Dim!$A$2:$E$21,3,FALSE)</f>
        <v>North</v>
      </c>
    </row>
    <row r="697" spans="1:18" x14ac:dyDescent="0.3">
      <c r="A697" s="7" t="s">
        <v>2521</v>
      </c>
      <c r="B697" s="48">
        <v>45615</v>
      </c>
      <c r="C697" s="8" t="s">
        <v>1101</v>
      </c>
      <c r="D697" s="8" t="s">
        <v>1600</v>
      </c>
      <c r="E697" s="7" t="str">
        <f>VLOOKUP(D697,[2]Product_Dim!$A$2:$G$101,2,FALSE)</f>
        <v>Wireless Bluetooth Speaker</v>
      </c>
      <c r="F697" s="9">
        <f>VLOOKUP(D697,[2]Product_Dim!$A$2:$G$101,6,FALSE)</f>
        <v>322.41000000000003</v>
      </c>
      <c r="G697" s="8" t="s">
        <v>1789</v>
      </c>
      <c r="H697" s="10">
        <v>4</v>
      </c>
      <c r="I697" s="11">
        <v>413.48</v>
      </c>
      <c r="J697" s="8">
        <v>0.02</v>
      </c>
      <c r="K697" s="8" t="s">
        <v>1826</v>
      </c>
      <c r="L697" s="11">
        <v>1620.8416</v>
      </c>
      <c r="M697" s="8" t="str">
        <f>VLOOKUP(C697,'[2]Customer Detail'!$A$2:$H$501,4,FALSE)</f>
        <v>Female</v>
      </c>
      <c r="N697" s="8">
        <f>VLOOKUP(C697,'[2]Customer Detail'!$A$2:$H$501,3,FALSE)</f>
        <v>25</v>
      </c>
      <c r="O697" s="8" t="str">
        <f>VLOOKUP(C697,'[2]Customer Detail'!$A$2:$H$501,5,FALSE)</f>
        <v>North Samuel</v>
      </c>
      <c r="P697" s="8" t="str">
        <f>VLOOKUP(C697,'[2]Customer Detail'!$A$1:$H$501,8,FALSE)</f>
        <v>Bronze</v>
      </c>
      <c r="Q697" s="8" t="str">
        <f>VLOOKUP(G697,[2]Store_Dim!$A$1:$E$21,4,FALSE)</f>
        <v>East Davidville</v>
      </c>
      <c r="R697" s="8" t="str">
        <f>VLOOKUP(G697,[2]Store_Dim!$A$2:$E$21,3,FALSE)</f>
        <v>East</v>
      </c>
    </row>
    <row r="698" spans="1:18" x14ac:dyDescent="0.3">
      <c r="A698" s="7" t="s">
        <v>2522</v>
      </c>
      <c r="B698" s="48">
        <v>45365</v>
      </c>
      <c r="C698" s="8" t="s">
        <v>646</v>
      </c>
      <c r="D698" s="8" t="s">
        <v>1562</v>
      </c>
      <c r="E698" s="7" t="str">
        <f>VLOOKUP(D698,[2]Product_Dim!$A$2:$G$101,2,FALSE)</f>
        <v>Wireless Bluetooth Earbuds</v>
      </c>
      <c r="F698" s="9">
        <f>VLOOKUP(D698,[2]Product_Dim!$A$2:$G$101,6,FALSE)</f>
        <v>439.07</v>
      </c>
      <c r="G698" s="8" t="s">
        <v>1757</v>
      </c>
      <c r="H698" s="10">
        <v>4</v>
      </c>
      <c r="I698" s="11">
        <v>167.83</v>
      </c>
      <c r="J698" s="8">
        <v>0.15</v>
      </c>
      <c r="K698" s="8" t="s">
        <v>1824</v>
      </c>
      <c r="L698" s="11">
        <v>570.62200000000007</v>
      </c>
      <c r="M698" s="8" t="str">
        <f>VLOOKUP(C698,'[2]Customer Detail'!$A$2:$H$501,4,FALSE)</f>
        <v>Female</v>
      </c>
      <c r="N698" s="8">
        <f>VLOOKUP(C698,'[2]Customer Detail'!$A$2:$H$501,3,FALSE)</f>
        <v>45</v>
      </c>
      <c r="O698" s="8" t="str">
        <f>VLOOKUP(C698,'[2]Customer Detail'!$A$2:$H$501,5,FALSE)</f>
        <v>Christopherland</v>
      </c>
      <c r="P698" s="8" t="str">
        <f>VLOOKUP(C698,'[2]Customer Detail'!$A$1:$H$501,8,FALSE)</f>
        <v>Platinum</v>
      </c>
      <c r="Q698" s="8" t="str">
        <f>VLOOKUP(G698,[2]Store_Dim!$A$1:$E$21,4,FALSE)</f>
        <v>Danielmouth</v>
      </c>
      <c r="R698" s="8" t="str">
        <f>VLOOKUP(G698,[2]Store_Dim!$A$2:$E$21,3,FALSE)</f>
        <v>North</v>
      </c>
    </row>
    <row r="699" spans="1:18" x14ac:dyDescent="0.3">
      <c r="A699" s="7" t="s">
        <v>2523</v>
      </c>
      <c r="B699" s="48">
        <v>45832</v>
      </c>
      <c r="C699" s="8" t="s">
        <v>472</v>
      </c>
      <c r="D699" s="8" t="s">
        <v>1578</v>
      </c>
      <c r="E699" s="7" t="str">
        <f>VLOOKUP(D699,[2]Product_Dim!$A$2:$G$101,2,FALSE)</f>
        <v>4K Home Projector</v>
      </c>
      <c r="F699" s="9">
        <f>VLOOKUP(D699,[2]Product_Dim!$A$2:$G$101,6,FALSE)</f>
        <v>465.34</v>
      </c>
      <c r="G699" s="8" t="s">
        <v>1810</v>
      </c>
      <c r="H699" s="10">
        <v>2</v>
      </c>
      <c r="I699" s="11">
        <v>669.12</v>
      </c>
      <c r="J699" s="8">
        <v>0.22</v>
      </c>
      <c r="K699" s="8" t="s">
        <v>1824</v>
      </c>
      <c r="L699" s="11">
        <v>1043.8271999999999</v>
      </c>
      <c r="M699" s="8" t="str">
        <f>VLOOKUP(C699,'[2]Customer Detail'!$A$2:$H$501,4,FALSE)</f>
        <v>Male</v>
      </c>
      <c r="N699" s="8">
        <f>VLOOKUP(C699,'[2]Customer Detail'!$A$2:$H$501,3,FALSE)</f>
        <v>32</v>
      </c>
      <c r="O699" s="8" t="str">
        <f>VLOOKUP(C699,'[2]Customer Detail'!$A$2:$H$501,5,FALSE)</f>
        <v>Port Travis</v>
      </c>
      <c r="P699" s="8" t="str">
        <f>VLOOKUP(C699,'[2]Customer Detail'!$A$1:$H$501,8,FALSE)</f>
        <v>Bronze</v>
      </c>
      <c r="Q699" s="8" t="str">
        <f>VLOOKUP(G699,[2]Store_Dim!$A$1:$E$21,4,FALSE)</f>
        <v>East Stevechester</v>
      </c>
      <c r="R699" s="8" t="str">
        <f>VLOOKUP(G699,[2]Store_Dim!$A$2:$E$21,3,FALSE)</f>
        <v>East</v>
      </c>
    </row>
    <row r="700" spans="1:18" x14ac:dyDescent="0.3">
      <c r="A700" s="7" t="s">
        <v>2524</v>
      </c>
      <c r="B700" s="48">
        <v>45530</v>
      </c>
      <c r="C700" s="8" t="s">
        <v>153</v>
      </c>
      <c r="D700" s="8" t="s">
        <v>1622</v>
      </c>
      <c r="E700" s="7" t="str">
        <f>VLOOKUP(D700,[2]Product_Dim!$A$2:$G$101,2,FALSE)</f>
        <v>Men's Casual Sneakers</v>
      </c>
      <c r="F700" s="9">
        <f>VLOOKUP(D700,[2]Product_Dim!$A$2:$G$101,6,FALSE)</f>
        <v>353.47</v>
      </c>
      <c r="G700" s="8" t="s">
        <v>1779</v>
      </c>
      <c r="H700" s="10">
        <v>3</v>
      </c>
      <c r="I700" s="11">
        <v>346.77</v>
      </c>
      <c r="J700" s="8">
        <v>0.18</v>
      </c>
      <c r="K700" s="8" t="s">
        <v>1826</v>
      </c>
      <c r="L700" s="11">
        <v>853.05419999999992</v>
      </c>
      <c r="M700" s="8" t="str">
        <f>VLOOKUP(C700,'[2]Customer Detail'!$A$2:$H$501,4,FALSE)</f>
        <v>Female</v>
      </c>
      <c r="N700" s="8">
        <f>VLOOKUP(C700,'[2]Customer Detail'!$A$2:$H$501,3,FALSE)</f>
        <v>55</v>
      </c>
      <c r="O700" s="8" t="str">
        <f>VLOOKUP(C700,'[2]Customer Detail'!$A$2:$H$501,5,FALSE)</f>
        <v>Darleneton</v>
      </c>
      <c r="P700" s="8" t="str">
        <f>VLOOKUP(C700,'[2]Customer Detail'!$A$1:$H$501,8,FALSE)</f>
        <v>Gold</v>
      </c>
      <c r="Q700" s="8" t="str">
        <f>VLOOKUP(G700,[2]Store_Dim!$A$1:$E$21,4,FALSE)</f>
        <v>Williamsfurt</v>
      </c>
      <c r="R700" s="8" t="str">
        <f>VLOOKUP(G700,[2]Store_Dim!$A$2:$E$21,3,FALSE)</f>
        <v>South</v>
      </c>
    </row>
    <row r="701" spans="1:18" x14ac:dyDescent="0.3">
      <c r="A701" s="7" t="s">
        <v>2525</v>
      </c>
      <c r="B701" s="48">
        <v>45939</v>
      </c>
      <c r="C701" s="8" t="s">
        <v>221</v>
      </c>
      <c r="D701" s="8" t="s">
        <v>1594</v>
      </c>
      <c r="E701" s="7" t="str">
        <f>VLOOKUP(D701,[2]Product_Dim!$A$2:$G$101,2,FALSE)</f>
        <v>Men's Formal Shirt</v>
      </c>
      <c r="F701" s="9">
        <f>VLOOKUP(D701,[2]Product_Dim!$A$2:$G$101,6,FALSE)</f>
        <v>254.04361702127662</v>
      </c>
      <c r="G701" s="8" t="s">
        <v>1813</v>
      </c>
      <c r="H701" s="10">
        <v>3</v>
      </c>
      <c r="I701" s="11">
        <v>648.33000000000004</v>
      </c>
      <c r="J701" s="8">
        <v>0.2</v>
      </c>
      <c r="K701" s="8" t="s">
        <v>1829</v>
      </c>
      <c r="L701" s="11">
        <v>1555.9920000000002</v>
      </c>
      <c r="M701" s="8" t="str">
        <f>VLOOKUP(C701,'[2]Customer Detail'!$A$2:$H$501,4,FALSE)</f>
        <v>Male</v>
      </c>
      <c r="N701" s="8">
        <f>VLOOKUP(C701,'[2]Customer Detail'!$A$2:$H$501,3,FALSE)</f>
        <v>53</v>
      </c>
      <c r="O701" s="8" t="str">
        <f>VLOOKUP(C701,'[2]Customer Detail'!$A$2:$H$501,5,FALSE)</f>
        <v>New Kathrynland</v>
      </c>
      <c r="P701" s="8" t="str">
        <f>VLOOKUP(C701,'[2]Customer Detail'!$A$1:$H$501,8,FALSE)</f>
        <v>Platinum</v>
      </c>
      <c r="Q701" s="8" t="str">
        <f>VLOOKUP(G701,[2]Store_Dim!$A$1:$E$21,4,FALSE)</f>
        <v>Vasquezborough</v>
      </c>
      <c r="R701" s="8" t="str">
        <f>VLOOKUP(G701,[2]Store_Dim!$A$2:$E$21,3,FALSE)</f>
        <v>East</v>
      </c>
    </row>
    <row r="702" spans="1:18" x14ac:dyDescent="0.3">
      <c r="A702" s="7" t="s">
        <v>2526</v>
      </c>
      <c r="B702" s="48">
        <v>45401</v>
      </c>
      <c r="C702" s="8" t="s">
        <v>905</v>
      </c>
      <c r="D702" s="8" t="s">
        <v>1557</v>
      </c>
      <c r="E702" s="7" t="str">
        <f>VLOOKUP(D702,[2]Product_Dim!$A$2:$G$101,2,FALSE)</f>
        <v>Herbal Face Moisturizer</v>
      </c>
      <c r="F702" s="9">
        <f>VLOOKUP(D702,[2]Product_Dim!$A$2:$G$101,6,FALSE)</f>
        <v>312.8</v>
      </c>
      <c r="G702" s="8" t="s">
        <v>1761</v>
      </c>
      <c r="H702" s="10">
        <v>4</v>
      </c>
      <c r="I702" s="11">
        <v>254.94</v>
      </c>
      <c r="J702" s="8">
        <v>0.06</v>
      </c>
      <c r="K702" s="8" t="s">
        <v>1826</v>
      </c>
      <c r="L702" s="11">
        <v>958.57439999999997</v>
      </c>
      <c r="M702" s="8" t="str">
        <f>VLOOKUP(C702,'[2]Customer Detail'!$A$2:$H$501,4,FALSE)</f>
        <v>Female</v>
      </c>
      <c r="N702" s="8">
        <f>VLOOKUP(C702,'[2]Customer Detail'!$A$2:$H$501,3,FALSE)</f>
        <v>46</v>
      </c>
      <c r="O702" s="8" t="str">
        <f>VLOOKUP(C702,'[2]Customer Detail'!$A$2:$H$501,5,FALSE)</f>
        <v>North Robert</v>
      </c>
      <c r="P702" s="8" t="str">
        <f>VLOOKUP(C702,'[2]Customer Detail'!$A$1:$H$501,8,FALSE)</f>
        <v>Silver</v>
      </c>
      <c r="Q702" s="8" t="str">
        <f>VLOOKUP(G702,[2]Store_Dim!$A$1:$E$21,4,FALSE)</f>
        <v>North Nancyview</v>
      </c>
      <c r="R702" s="8" t="str">
        <f>VLOOKUP(G702,[2]Store_Dim!$A$2:$E$21,3,FALSE)</f>
        <v>South</v>
      </c>
    </row>
    <row r="703" spans="1:18" x14ac:dyDescent="0.3">
      <c r="A703" s="7" t="s">
        <v>2527</v>
      </c>
      <c r="B703" s="48">
        <v>45420</v>
      </c>
      <c r="C703" s="8" t="s">
        <v>1062</v>
      </c>
      <c r="D703" s="8" t="s">
        <v>1710</v>
      </c>
      <c r="E703" s="7" t="str">
        <f>VLOOKUP(D703,[2]Product_Dim!$A$2:$G$101,2,FALSE)</f>
        <v>Badminton Racket Set</v>
      </c>
      <c r="F703" s="9">
        <f>VLOOKUP(D703,[2]Product_Dim!$A$2:$G$101,6,FALSE)</f>
        <v>285.54000000000002</v>
      </c>
      <c r="G703" s="8" t="s">
        <v>1769</v>
      </c>
      <c r="H703" s="10">
        <v>1</v>
      </c>
      <c r="I703" s="11">
        <v>445.5</v>
      </c>
      <c r="J703" s="8">
        <v>0.28000000000000003</v>
      </c>
      <c r="K703" s="8" t="s">
        <v>1824</v>
      </c>
      <c r="L703" s="11">
        <v>320.76</v>
      </c>
      <c r="M703" s="8" t="str">
        <f>VLOOKUP(C703,'[2]Customer Detail'!$A$2:$H$501,4,FALSE)</f>
        <v>Female</v>
      </c>
      <c r="N703" s="8">
        <f>VLOOKUP(C703,'[2]Customer Detail'!$A$2:$H$501,3,FALSE)</f>
        <v>46</v>
      </c>
      <c r="O703" s="8" t="str">
        <f>VLOOKUP(C703,'[2]Customer Detail'!$A$2:$H$501,5,FALSE)</f>
        <v>Hudsonfort</v>
      </c>
      <c r="P703" s="8" t="str">
        <f>VLOOKUP(C703,'[2]Customer Detail'!$A$1:$H$501,8,FALSE)</f>
        <v>Silver</v>
      </c>
      <c r="Q703" s="8" t="str">
        <f>VLOOKUP(G703,[2]Store_Dim!$A$1:$E$21,4,FALSE)</f>
        <v>Port Sharon</v>
      </c>
      <c r="R703" s="8" t="str">
        <f>VLOOKUP(G703,[2]Store_Dim!$A$2:$E$21,3,FALSE)</f>
        <v>South</v>
      </c>
    </row>
    <row r="704" spans="1:18" x14ac:dyDescent="0.3">
      <c r="A704" s="7" t="s">
        <v>2528</v>
      </c>
      <c r="B704" s="48">
        <v>45459</v>
      </c>
      <c r="C704" s="8" t="s">
        <v>716</v>
      </c>
      <c r="D704" s="8" t="s">
        <v>1728</v>
      </c>
      <c r="E704" s="7" t="str">
        <f>VLOOKUP(D704,[2]Product_Dim!$A$2:$G$101,2,FALSE)</f>
        <v>Gaming Mouse Pad XL</v>
      </c>
      <c r="F704" s="9">
        <f>VLOOKUP(D704,[2]Product_Dim!$A$2:$G$101,6,FALSE)</f>
        <v>340.14</v>
      </c>
      <c r="G704" s="8" t="s">
        <v>1769</v>
      </c>
      <c r="H704" s="10">
        <v>1</v>
      </c>
      <c r="I704" s="11">
        <v>900.94</v>
      </c>
      <c r="J704" s="8">
        <v>0.1</v>
      </c>
      <c r="K704" s="8" t="s">
        <v>1824</v>
      </c>
      <c r="L704" s="11">
        <v>810.846</v>
      </c>
      <c r="M704" s="8" t="str">
        <f>VLOOKUP(C704,'[2]Customer Detail'!$A$2:$H$501,4,FALSE)</f>
        <v>Male</v>
      </c>
      <c r="N704" s="8">
        <f>VLOOKUP(C704,'[2]Customer Detail'!$A$2:$H$501,3,FALSE)</f>
        <v>38</v>
      </c>
      <c r="O704" s="8" t="str">
        <f>VLOOKUP(C704,'[2]Customer Detail'!$A$2:$H$501,5,FALSE)</f>
        <v>Maybury</v>
      </c>
      <c r="P704" s="8" t="str">
        <f>VLOOKUP(C704,'[2]Customer Detail'!$A$1:$H$501,8,FALSE)</f>
        <v>Platinum</v>
      </c>
      <c r="Q704" s="8" t="str">
        <f>VLOOKUP(G704,[2]Store_Dim!$A$1:$E$21,4,FALSE)</f>
        <v>Port Sharon</v>
      </c>
      <c r="R704" s="8" t="str">
        <f>VLOOKUP(G704,[2]Store_Dim!$A$2:$E$21,3,FALSE)</f>
        <v>South</v>
      </c>
    </row>
    <row r="705" spans="1:18" x14ac:dyDescent="0.3">
      <c r="A705" s="7" t="s">
        <v>2529</v>
      </c>
      <c r="B705" s="48">
        <v>45429</v>
      </c>
      <c r="C705" s="8" t="s">
        <v>643</v>
      </c>
      <c r="D705" s="8" t="s">
        <v>1578</v>
      </c>
      <c r="E705" s="7" t="str">
        <f>VLOOKUP(D705,[2]Product_Dim!$A$2:$G$101,2,FALSE)</f>
        <v>4K Home Projector</v>
      </c>
      <c r="F705" s="9">
        <f>VLOOKUP(D705,[2]Product_Dim!$A$2:$G$101,6,FALSE)</f>
        <v>465.34</v>
      </c>
      <c r="G705" s="8" t="s">
        <v>1804</v>
      </c>
      <c r="H705" s="10">
        <v>3</v>
      </c>
      <c r="I705" s="11">
        <v>262.69</v>
      </c>
      <c r="J705" s="8">
        <v>0.04</v>
      </c>
      <c r="K705" s="8" t="s">
        <v>1826</v>
      </c>
      <c r="L705" s="11">
        <v>756.54719999999998</v>
      </c>
      <c r="M705" s="8" t="str">
        <f>VLOOKUP(C705,'[2]Customer Detail'!$A$2:$H$501,4,FALSE)</f>
        <v>Female</v>
      </c>
      <c r="N705" s="8">
        <f>VLOOKUP(C705,'[2]Customer Detail'!$A$2:$H$501,3,FALSE)</f>
        <v>18</v>
      </c>
      <c r="O705" s="8" t="str">
        <f>VLOOKUP(C705,'[2]Customer Detail'!$A$2:$H$501,5,FALSE)</f>
        <v>West John</v>
      </c>
      <c r="P705" s="8" t="str">
        <f>VLOOKUP(C705,'[2]Customer Detail'!$A$1:$H$501,8,FALSE)</f>
        <v>Platinum</v>
      </c>
      <c r="Q705" s="8" t="str">
        <f>VLOOKUP(G705,[2]Store_Dim!$A$1:$E$21,4,FALSE)</f>
        <v>New Jimmymouth</v>
      </c>
      <c r="R705" s="8" t="str">
        <f>VLOOKUP(G705,[2]Store_Dim!$A$2:$E$21,3,FALSE)</f>
        <v>West</v>
      </c>
    </row>
    <row r="706" spans="1:18" x14ac:dyDescent="0.3">
      <c r="A706" s="7" t="s">
        <v>2530</v>
      </c>
      <c r="B706" s="48">
        <v>45386</v>
      </c>
      <c r="C706" s="8" t="s">
        <v>1484</v>
      </c>
      <c r="D706" s="8" t="s">
        <v>1684</v>
      </c>
      <c r="E706" s="7" t="str">
        <f>VLOOKUP(D706,[2]Product_Dim!$A$2:$G$101,2,FALSE)</f>
        <v>Wooden Nightstand</v>
      </c>
      <c r="F706" s="9">
        <f>VLOOKUP(D706,[2]Product_Dim!$A$2:$G$101,6,FALSE)</f>
        <v>243.7</v>
      </c>
      <c r="G706" s="8" t="s">
        <v>1761</v>
      </c>
      <c r="H706" s="10">
        <v>3</v>
      </c>
      <c r="I706" s="11">
        <v>212.72</v>
      </c>
      <c r="J706" s="8">
        <v>0.22</v>
      </c>
      <c r="K706" s="8" t="s">
        <v>1826</v>
      </c>
      <c r="L706" s="11">
        <v>497.76479999999998</v>
      </c>
      <c r="M706" s="8" t="str">
        <f>VLOOKUP(C706,'[2]Customer Detail'!$A$2:$H$501,4,FALSE)</f>
        <v>Male</v>
      </c>
      <c r="N706" s="8">
        <f>VLOOKUP(C706,'[2]Customer Detail'!$A$2:$H$501,3,FALSE)</f>
        <v>26</v>
      </c>
      <c r="O706" s="8" t="str">
        <f>VLOOKUP(C706,'[2]Customer Detail'!$A$2:$H$501,5,FALSE)</f>
        <v>West Tylerfort</v>
      </c>
      <c r="P706" s="8" t="str">
        <f>VLOOKUP(C706,'[2]Customer Detail'!$A$1:$H$501,8,FALSE)</f>
        <v>Platinum</v>
      </c>
      <c r="Q706" s="8" t="str">
        <f>VLOOKUP(G706,[2]Store_Dim!$A$1:$E$21,4,FALSE)</f>
        <v>North Nancyview</v>
      </c>
      <c r="R706" s="8" t="str">
        <f>VLOOKUP(G706,[2]Store_Dim!$A$2:$E$21,3,FALSE)</f>
        <v>South</v>
      </c>
    </row>
    <row r="707" spans="1:18" x14ac:dyDescent="0.3">
      <c r="A707" s="7" t="s">
        <v>2531</v>
      </c>
      <c r="B707" s="48">
        <v>45803</v>
      </c>
      <c r="C707" s="8" t="s">
        <v>508</v>
      </c>
      <c r="D707" s="8" t="s">
        <v>1596</v>
      </c>
      <c r="E707" s="7" t="str">
        <f>VLOOKUP(D707,[2]Product_Dim!$A$2:$G$101,2,FALSE)</f>
        <v>Foldable Camping Chair</v>
      </c>
      <c r="F707" s="9">
        <f>VLOOKUP(D707,[2]Product_Dim!$A$2:$G$101,6,FALSE)</f>
        <v>166.06</v>
      </c>
      <c r="G707" s="8" t="s">
        <v>1810</v>
      </c>
      <c r="H707" s="10">
        <v>4</v>
      </c>
      <c r="I707" s="11">
        <v>757.9</v>
      </c>
      <c r="J707" s="8">
        <v>0.22</v>
      </c>
      <c r="K707" s="8" t="s">
        <v>1826</v>
      </c>
      <c r="L707" s="11">
        <v>2364.6480000000001</v>
      </c>
      <c r="M707" s="8" t="str">
        <f>VLOOKUP(C707,'[2]Customer Detail'!$A$2:$H$501,4,FALSE)</f>
        <v>Female</v>
      </c>
      <c r="N707" s="8">
        <f>VLOOKUP(C707,'[2]Customer Detail'!$A$2:$H$501,3,FALSE)</f>
        <v>25</v>
      </c>
      <c r="O707" s="8" t="str">
        <f>VLOOKUP(C707,'[2]Customer Detail'!$A$2:$H$501,5,FALSE)</f>
        <v>Lake Stevenfort</v>
      </c>
      <c r="P707" s="8" t="str">
        <f>VLOOKUP(C707,'[2]Customer Detail'!$A$1:$H$501,8,FALSE)</f>
        <v>Gold</v>
      </c>
      <c r="Q707" s="8" t="str">
        <f>VLOOKUP(G707,[2]Store_Dim!$A$1:$E$21,4,FALSE)</f>
        <v>East Stevechester</v>
      </c>
      <c r="R707" s="8" t="str">
        <f>VLOOKUP(G707,[2]Store_Dim!$A$2:$E$21,3,FALSE)</f>
        <v>East</v>
      </c>
    </row>
    <row r="708" spans="1:18" x14ac:dyDescent="0.3">
      <c r="A708" s="7" t="s">
        <v>2532</v>
      </c>
      <c r="B708" s="48">
        <v>45346</v>
      </c>
      <c r="C708" s="8" t="s">
        <v>78</v>
      </c>
      <c r="D708" s="8" t="s">
        <v>1708</v>
      </c>
      <c r="E708" s="7" t="str">
        <f>VLOOKUP(D708,[2]Product_Dim!$A$2:$G$101,2,FALSE)</f>
        <v>Wall-Mounted Spice Rack</v>
      </c>
      <c r="F708" s="9">
        <f>VLOOKUP(D708,[2]Product_Dim!$A$2:$G$101,6,FALSE)</f>
        <v>143.43</v>
      </c>
      <c r="G708" s="8" t="s">
        <v>1807</v>
      </c>
      <c r="H708" s="10">
        <v>1</v>
      </c>
      <c r="I708" s="11">
        <v>846.04</v>
      </c>
      <c r="J708" s="8">
        <v>0.08</v>
      </c>
      <c r="K708" s="8" t="s">
        <v>1826</v>
      </c>
      <c r="L708" s="11">
        <v>778.35680000000002</v>
      </c>
      <c r="M708" s="8" t="str">
        <f>VLOOKUP(C708,'[2]Customer Detail'!$A$2:$H$501,4,FALSE)</f>
        <v>Female</v>
      </c>
      <c r="N708" s="8">
        <f>VLOOKUP(C708,'[2]Customer Detail'!$A$2:$H$501,3,FALSE)</f>
        <v>60</v>
      </c>
      <c r="O708" s="8" t="str">
        <f>VLOOKUP(C708,'[2]Customer Detail'!$A$2:$H$501,5,FALSE)</f>
        <v>Brandonville</v>
      </c>
      <c r="P708" s="8" t="str">
        <f>VLOOKUP(C708,'[2]Customer Detail'!$A$1:$H$501,8,FALSE)</f>
        <v>Platinum</v>
      </c>
      <c r="Q708" s="8" t="str">
        <f>VLOOKUP(G708,[2]Store_Dim!$A$1:$E$21,4,FALSE)</f>
        <v>Bensonhaven</v>
      </c>
      <c r="R708" s="8" t="str">
        <f>VLOOKUP(G708,[2]Store_Dim!$A$2:$E$21,3,FALSE)</f>
        <v>North</v>
      </c>
    </row>
    <row r="709" spans="1:18" x14ac:dyDescent="0.3">
      <c r="A709" s="7" t="s">
        <v>2533</v>
      </c>
      <c r="B709" s="48">
        <v>45267</v>
      </c>
      <c r="C709" s="8" t="s">
        <v>532</v>
      </c>
      <c r="D709" s="8" t="s">
        <v>1624</v>
      </c>
      <c r="E709" s="7" t="str">
        <f>VLOOKUP(D709,[2]Product_Dim!$A$2:$G$101,2,FALSE)</f>
        <v>Sports Water Hydration Pack</v>
      </c>
      <c r="F709" s="9">
        <f>VLOOKUP(D709,[2]Product_Dim!$A$2:$G$101,6,FALSE)</f>
        <v>135.61000000000001</v>
      </c>
      <c r="G709" s="8" t="s">
        <v>1779</v>
      </c>
      <c r="H709" s="10">
        <v>3</v>
      </c>
      <c r="I709" s="11">
        <v>179.7</v>
      </c>
      <c r="J709" s="8">
        <v>0.17</v>
      </c>
      <c r="K709" s="8" t="s">
        <v>1829</v>
      </c>
      <c r="L709" s="11">
        <v>447.45299999999992</v>
      </c>
      <c r="M709" s="8" t="str">
        <f>VLOOKUP(C709,'[2]Customer Detail'!$A$2:$H$501,4,FALSE)</f>
        <v>Female</v>
      </c>
      <c r="N709" s="8">
        <f>VLOOKUP(C709,'[2]Customer Detail'!$A$2:$H$501,3,FALSE)</f>
        <v>46</v>
      </c>
      <c r="O709" s="8" t="str">
        <f>VLOOKUP(C709,'[2]Customer Detail'!$A$2:$H$501,5,FALSE)</f>
        <v>Floydton</v>
      </c>
      <c r="P709" s="8" t="str">
        <f>VLOOKUP(C709,'[2]Customer Detail'!$A$1:$H$501,8,FALSE)</f>
        <v>Gold</v>
      </c>
      <c r="Q709" s="8" t="str">
        <f>VLOOKUP(G709,[2]Store_Dim!$A$1:$E$21,4,FALSE)</f>
        <v>Williamsfurt</v>
      </c>
      <c r="R709" s="8" t="str">
        <f>VLOOKUP(G709,[2]Store_Dim!$A$2:$E$21,3,FALSE)</f>
        <v>South</v>
      </c>
    </row>
    <row r="710" spans="1:18" x14ac:dyDescent="0.3">
      <c r="A710" s="7" t="s">
        <v>2534</v>
      </c>
      <c r="B710" s="48">
        <v>45572</v>
      </c>
      <c r="C710" s="8" t="s">
        <v>1380</v>
      </c>
      <c r="D710" s="8" t="s">
        <v>1610</v>
      </c>
      <c r="E710" s="7" t="str">
        <f>VLOOKUP(D710,[2]Product_Dim!$A$2:$G$101,2,FALSE)</f>
        <v>Basketball</v>
      </c>
      <c r="F710" s="9">
        <f>VLOOKUP(D710,[2]Product_Dim!$A$2:$G$101,6,FALSE)</f>
        <v>204.39</v>
      </c>
      <c r="G710" s="8" t="s">
        <v>1769</v>
      </c>
      <c r="H710" s="10">
        <v>4</v>
      </c>
      <c r="I710" s="11">
        <v>681.08</v>
      </c>
      <c r="J710" s="8" t="s">
        <v>3983</v>
      </c>
      <c r="K710" s="8" t="s">
        <v>1826</v>
      </c>
      <c r="L710" s="11">
        <v>2724.32</v>
      </c>
      <c r="M710" s="8" t="str">
        <f>VLOOKUP(C710,'[2]Customer Detail'!$A$2:$H$501,4,FALSE)</f>
        <v>Male</v>
      </c>
      <c r="N710" s="8">
        <f>VLOOKUP(C710,'[2]Customer Detail'!$A$2:$H$501,3,FALSE)</f>
        <v>35</v>
      </c>
      <c r="O710" s="8" t="str">
        <f>VLOOKUP(C710,'[2]Customer Detail'!$A$2:$H$501,5,FALSE)</f>
        <v>West Jorge</v>
      </c>
      <c r="P710" s="8" t="str">
        <f>VLOOKUP(C710,'[2]Customer Detail'!$A$1:$H$501,8,FALSE)</f>
        <v>Silver</v>
      </c>
      <c r="Q710" s="8" t="str">
        <f>VLOOKUP(G710,[2]Store_Dim!$A$1:$E$21,4,FALSE)</f>
        <v>Port Sharon</v>
      </c>
      <c r="R710" s="8" t="str">
        <f>VLOOKUP(G710,[2]Store_Dim!$A$2:$E$21,3,FALSE)</f>
        <v>South</v>
      </c>
    </row>
    <row r="711" spans="1:18" x14ac:dyDescent="0.3">
      <c r="A711" s="7" t="s">
        <v>2535</v>
      </c>
      <c r="B711" s="48">
        <v>45252</v>
      </c>
      <c r="C711" s="8" t="s">
        <v>1254</v>
      </c>
      <c r="D711" s="8" t="s">
        <v>1553</v>
      </c>
      <c r="E711" s="7" t="str">
        <f>VLOOKUP(D711,[2]Product_Dim!$A$2:$G$101,2,FALSE)</f>
        <v>Women's Yoga Pants</v>
      </c>
      <c r="F711" s="9">
        <f>VLOOKUP(D711,[2]Product_Dim!$A$2:$G$101,6,FALSE)</f>
        <v>306.45999999999998</v>
      </c>
      <c r="G711" s="8" t="s">
        <v>1779</v>
      </c>
      <c r="H711" s="10">
        <v>4</v>
      </c>
      <c r="I711" s="11">
        <v>723.44</v>
      </c>
      <c r="J711" s="8">
        <v>0.14000000000000001</v>
      </c>
      <c r="K711" s="8" t="s">
        <v>1826</v>
      </c>
      <c r="L711" s="11">
        <v>2488.6336000000001</v>
      </c>
      <c r="M711" s="8" t="str">
        <f>VLOOKUP(C711,'[2]Customer Detail'!$A$2:$H$501,4,FALSE)</f>
        <v>Male</v>
      </c>
      <c r="N711" s="8">
        <f>VLOOKUP(C711,'[2]Customer Detail'!$A$2:$H$501,3,FALSE)</f>
        <v>34</v>
      </c>
      <c r="O711" s="8" t="str">
        <f>VLOOKUP(C711,'[2]Customer Detail'!$A$2:$H$501,5,FALSE)</f>
        <v>Lake Lisaland</v>
      </c>
      <c r="P711" s="8" t="str">
        <f>VLOOKUP(C711,'[2]Customer Detail'!$A$1:$H$501,8,FALSE)</f>
        <v>Bronze</v>
      </c>
      <c r="Q711" s="8" t="str">
        <f>VLOOKUP(G711,[2]Store_Dim!$A$1:$E$21,4,FALSE)</f>
        <v>Williamsfurt</v>
      </c>
      <c r="R711" s="8" t="str">
        <f>VLOOKUP(G711,[2]Store_Dim!$A$2:$E$21,3,FALSE)</f>
        <v>South</v>
      </c>
    </row>
    <row r="712" spans="1:18" x14ac:dyDescent="0.3">
      <c r="A712" s="7" t="s">
        <v>2536</v>
      </c>
      <c r="B712" s="48">
        <v>45939</v>
      </c>
      <c r="C712" s="8" t="s">
        <v>435</v>
      </c>
      <c r="D712" s="8" t="s">
        <v>1610</v>
      </c>
      <c r="E712" s="7" t="str">
        <f>VLOOKUP(D712,[2]Product_Dim!$A$2:$G$101,2,FALSE)</f>
        <v>Basketball</v>
      </c>
      <c r="F712" s="9">
        <f>VLOOKUP(D712,[2]Product_Dim!$A$2:$G$101,6,FALSE)</f>
        <v>204.39</v>
      </c>
      <c r="G712" s="8" t="s">
        <v>1799</v>
      </c>
      <c r="H712" s="10">
        <v>4</v>
      </c>
      <c r="I712" s="11">
        <v>471.89</v>
      </c>
      <c r="J712" s="8">
        <v>0.12</v>
      </c>
      <c r="K712" s="8" t="s">
        <v>1829</v>
      </c>
      <c r="L712" s="11">
        <v>1661.0527999999999</v>
      </c>
      <c r="M712" s="8" t="str">
        <f>VLOOKUP(C712,'[2]Customer Detail'!$A$2:$H$501,4,FALSE)</f>
        <v>Female</v>
      </c>
      <c r="N712" s="8">
        <f>VLOOKUP(C712,'[2]Customer Detail'!$A$2:$H$501,3,FALSE)</f>
        <v>62</v>
      </c>
      <c r="O712" s="8" t="str">
        <f>VLOOKUP(C712,'[2]Customer Detail'!$A$2:$H$501,5,FALSE)</f>
        <v>Benjaminton</v>
      </c>
      <c r="P712" s="8" t="str">
        <f>VLOOKUP(C712,'[2]Customer Detail'!$A$1:$H$501,8,FALSE)</f>
        <v>Gold</v>
      </c>
      <c r="Q712" s="8" t="str">
        <f>VLOOKUP(G712,[2]Store_Dim!$A$1:$E$21,4,FALSE)</f>
        <v>Christopherland</v>
      </c>
      <c r="R712" s="8" t="str">
        <f>VLOOKUP(G712,[2]Store_Dim!$A$2:$E$21,3,FALSE)</f>
        <v>South</v>
      </c>
    </row>
    <row r="713" spans="1:18" x14ac:dyDescent="0.3">
      <c r="A713" s="7" t="s">
        <v>2537</v>
      </c>
      <c r="B713" s="48">
        <v>45559</v>
      </c>
      <c r="C713" s="8" t="s">
        <v>1145</v>
      </c>
      <c r="D713" s="8" t="s">
        <v>1690</v>
      </c>
      <c r="E713" s="7" t="str">
        <f>VLOOKUP(D713,[2]Product_Dim!$A$2:$G$101,2,FALSE)</f>
        <v>Hair Repair Oil Treatment</v>
      </c>
      <c r="F713" s="9">
        <f>VLOOKUP(D713,[2]Product_Dim!$A$2:$G$101,6,FALSE)</f>
        <v>214.32</v>
      </c>
      <c r="G713" s="8" t="s">
        <v>1807</v>
      </c>
      <c r="H713" s="10">
        <v>1</v>
      </c>
      <c r="I713" s="11">
        <v>613.17999999999995</v>
      </c>
      <c r="J713" s="8">
        <v>0.14000000000000001</v>
      </c>
      <c r="K713" s="8" t="s">
        <v>1829</v>
      </c>
      <c r="L713" s="11">
        <v>527.33479999999997</v>
      </c>
      <c r="M713" s="8" t="str">
        <f>VLOOKUP(C713,'[2]Customer Detail'!$A$2:$H$501,4,FALSE)</f>
        <v>Female</v>
      </c>
      <c r="N713" s="8">
        <f>VLOOKUP(C713,'[2]Customer Detail'!$A$2:$H$501,3,FALSE)</f>
        <v>40</v>
      </c>
      <c r="O713" s="8" t="str">
        <f>VLOOKUP(C713,'[2]Customer Detail'!$A$2:$H$501,5,FALSE)</f>
        <v>North Theresa</v>
      </c>
      <c r="P713" s="8" t="str">
        <f>VLOOKUP(C713,'[2]Customer Detail'!$A$1:$H$501,8,FALSE)</f>
        <v>Platinum</v>
      </c>
      <c r="Q713" s="8" t="str">
        <f>VLOOKUP(G713,[2]Store_Dim!$A$1:$E$21,4,FALSE)</f>
        <v>Bensonhaven</v>
      </c>
      <c r="R713" s="8" t="str">
        <f>VLOOKUP(G713,[2]Store_Dim!$A$2:$E$21,3,FALSE)</f>
        <v>North</v>
      </c>
    </row>
    <row r="714" spans="1:18" x14ac:dyDescent="0.3">
      <c r="A714" s="7" t="s">
        <v>2538</v>
      </c>
      <c r="B714" s="48">
        <v>45229</v>
      </c>
      <c r="C714" s="8" t="s">
        <v>195</v>
      </c>
      <c r="D714" s="8" t="s">
        <v>1634</v>
      </c>
      <c r="E714" s="7" t="str">
        <f>VLOOKUP(D714,[2]Product_Dim!$A$2:$G$101,2,FALSE)</f>
        <v>USB External Hard Drive</v>
      </c>
      <c r="F714" s="9">
        <f>VLOOKUP(D714,[2]Product_Dim!$A$2:$G$101,6,FALSE)</f>
        <v>253.33</v>
      </c>
      <c r="G714" s="8" t="s">
        <v>1769</v>
      </c>
      <c r="H714" s="10">
        <v>1</v>
      </c>
      <c r="I714" s="11">
        <v>651.30999999999995</v>
      </c>
      <c r="J714" s="8">
        <v>0.24</v>
      </c>
      <c r="K714" s="8" t="s">
        <v>1826</v>
      </c>
      <c r="L714" s="11">
        <v>494.99559999999997</v>
      </c>
      <c r="M714" s="8" t="str">
        <f>VLOOKUP(C714,'[2]Customer Detail'!$A$2:$H$501,4,FALSE)</f>
        <v>Female</v>
      </c>
      <c r="N714" s="8">
        <f>VLOOKUP(C714,'[2]Customer Detail'!$A$2:$H$501,3,FALSE)</f>
        <v>23</v>
      </c>
      <c r="O714" s="8" t="str">
        <f>VLOOKUP(C714,'[2]Customer Detail'!$A$2:$H$501,5,FALSE)</f>
        <v>New Julia</v>
      </c>
      <c r="P714" s="8" t="str">
        <f>VLOOKUP(C714,'[2]Customer Detail'!$A$1:$H$501,8,FALSE)</f>
        <v>Gold</v>
      </c>
      <c r="Q714" s="8" t="str">
        <f>VLOOKUP(G714,[2]Store_Dim!$A$1:$E$21,4,FALSE)</f>
        <v>Port Sharon</v>
      </c>
      <c r="R714" s="8" t="str">
        <f>VLOOKUP(G714,[2]Store_Dim!$A$2:$E$21,3,FALSE)</f>
        <v>South</v>
      </c>
    </row>
    <row r="715" spans="1:18" x14ac:dyDescent="0.3">
      <c r="A715" s="7" t="s">
        <v>2539</v>
      </c>
      <c r="B715" s="48">
        <v>45333</v>
      </c>
      <c r="C715" s="8" t="s">
        <v>103</v>
      </c>
      <c r="D715" s="8" t="s">
        <v>1551</v>
      </c>
      <c r="E715" s="7" t="str">
        <f>VLOOKUP(D715,[2]Product_Dim!$A$2:$G$101,2,FALSE)</f>
        <v>Men's Running Jacket</v>
      </c>
      <c r="F715" s="9">
        <f>VLOOKUP(D715,[2]Product_Dim!$A$2:$G$101,6,FALSE)</f>
        <v>364.67</v>
      </c>
      <c r="G715" s="8" t="s">
        <v>1776</v>
      </c>
      <c r="H715" s="10">
        <v>2</v>
      </c>
      <c r="I715" s="11">
        <v>635.14</v>
      </c>
      <c r="J715" s="8">
        <v>0.1</v>
      </c>
      <c r="K715" s="8" t="s">
        <v>1829</v>
      </c>
      <c r="L715" s="11">
        <v>1143.252</v>
      </c>
      <c r="M715" s="8" t="str">
        <f>VLOOKUP(C715,'[2]Customer Detail'!$A$2:$H$501,4,FALSE)</f>
        <v>Male</v>
      </c>
      <c r="N715" s="8">
        <f>VLOOKUP(C715,'[2]Customer Detail'!$A$2:$H$501,3,FALSE)</f>
        <v>40</v>
      </c>
      <c r="O715" s="8" t="str">
        <f>VLOOKUP(C715,'[2]Customer Detail'!$A$2:$H$501,5,FALSE)</f>
        <v>Rogerschester</v>
      </c>
      <c r="P715" s="8" t="str">
        <f>VLOOKUP(C715,'[2]Customer Detail'!$A$1:$H$501,8,FALSE)</f>
        <v>Platinum</v>
      </c>
      <c r="Q715" s="8" t="str">
        <f>VLOOKUP(G715,[2]Store_Dim!$A$1:$E$21,4,FALSE)</f>
        <v>Port Josephberg</v>
      </c>
      <c r="R715" s="8" t="str">
        <f>VLOOKUP(G715,[2]Store_Dim!$A$2:$E$21,3,FALSE)</f>
        <v>East</v>
      </c>
    </row>
    <row r="716" spans="1:18" x14ac:dyDescent="0.3">
      <c r="A716" s="7" t="s">
        <v>2540</v>
      </c>
      <c r="B716" s="48">
        <v>45752</v>
      </c>
      <c r="C716" s="8" t="s">
        <v>1187</v>
      </c>
      <c r="D716" s="8" t="s">
        <v>1744</v>
      </c>
      <c r="E716" s="7" t="str">
        <f>VLOOKUP(D716,[2]Product_Dim!$A$2:$G$101,2,FALSE)</f>
        <v>Portable Bluetooth Speaker</v>
      </c>
      <c r="F716" s="9">
        <f>VLOOKUP(D716,[2]Product_Dim!$A$2:$G$101,6,FALSE)</f>
        <v>431.67</v>
      </c>
      <c r="G716" s="8" t="s">
        <v>1799</v>
      </c>
      <c r="H716" s="10">
        <v>4</v>
      </c>
      <c r="I716" s="11">
        <v>912.61</v>
      </c>
      <c r="J716" s="8">
        <v>0.14000000000000001</v>
      </c>
      <c r="K716" s="8" t="s">
        <v>1824</v>
      </c>
      <c r="L716" s="11">
        <v>3139.3784000000001</v>
      </c>
      <c r="M716" s="8" t="str">
        <f>VLOOKUP(C716,'[2]Customer Detail'!$A$2:$H$501,4,FALSE)</f>
        <v>Male</v>
      </c>
      <c r="N716" s="8">
        <f>VLOOKUP(C716,'[2]Customer Detail'!$A$2:$H$501,3,FALSE)</f>
        <v>23</v>
      </c>
      <c r="O716" s="8" t="str">
        <f>VLOOKUP(C716,'[2]Customer Detail'!$A$2:$H$501,5,FALSE)</f>
        <v>South Cassandrachester</v>
      </c>
      <c r="P716" s="8" t="str">
        <f>VLOOKUP(C716,'[2]Customer Detail'!$A$1:$H$501,8,FALSE)</f>
        <v>Gold</v>
      </c>
      <c r="Q716" s="8" t="str">
        <f>VLOOKUP(G716,[2]Store_Dim!$A$1:$E$21,4,FALSE)</f>
        <v>Christopherland</v>
      </c>
      <c r="R716" s="8" t="str">
        <f>VLOOKUP(G716,[2]Store_Dim!$A$2:$E$21,3,FALSE)</f>
        <v>South</v>
      </c>
    </row>
    <row r="717" spans="1:18" x14ac:dyDescent="0.3">
      <c r="A717" s="7" t="s">
        <v>2541</v>
      </c>
      <c r="B717" s="48">
        <v>45795</v>
      </c>
      <c r="C717" s="8" t="s">
        <v>872</v>
      </c>
      <c r="D717" s="8" t="s">
        <v>1642</v>
      </c>
      <c r="E717" s="7" t="str">
        <f>VLOOKUP(D717,[2]Product_Dim!$A$2:$G$101,2,FALSE)</f>
        <v>Makeup Brush Set</v>
      </c>
      <c r="F717" s="9">
        <f>VLOOKUP(D717,[2]Product_Dim!$A$2:$G$101,6,FALSE)</f>
        <v>254.04361702127662</v>
      </c>
      <c r="G717" s="8" t="s">
        <v>1779</v>
      </c>
      <c r="H717" s="10">
        <v>3</v>
      </c>
      <c r="I717" s="11">
        <v>79.77</v>
      </c>
      <c r="J717" s="8">
        <v>0.09</v>
      </c>
      <c r="K717" s="8" t="s">
        <v>1824</v>
      </c>
      <c r="L717" s="11">
        <v>217.77209999999999</v>
      </c>
      <c r="M717" s="8" t="str">
        <f>VLOOKUP(C717,'[2]Customer Detail'!$A$2:$H$501,4,FALSE)</f>
        <v>Male</v>
      </c>
      <c r="N717" s="8">
        <f>VLOOKUP(C717,'[2]Customer Detail'!$A$2:$H$501,3,FALSE)</f>
        <v>38</v>
      </c>
      <c r="O717" s="8" t="str">
        <f>VLOOKUP(C717,'[2]Customer Detail'!$A$2:$H$501,5,FALSE)</f>
        <v>Edwardborough</v>
      </c>
      <c r="P717" s="8" t="str">
        <f>VLOOKUP(C717,'[2]Customer Detail'!$A$1:$H$501,8,FALSE)</f>
        <v>Silver</v>
      </c>
      <c r="Q717" s="8" t="str">
        <f>VLOOKUP(G717,[2]Store_Dim!$A$1:$E$21,4,FALSE)</f>
        <v>Williamsfurt</v>
      </c>
      <c r="R717" s="8" t="str">
        <f>VLOOKUP(G717,[2]Store_Dim!$A$2:$E$21,3,FALSE)</f>
        <v>South</v>
      </c>
    </row>
    <row r="718" spans="1:18" x14ac:dyDescent="0.3">
      <c r="A718" s="7" t="s">
        <v>2542</v>
      </c>
      <c r="B718" s="48">
        <v>45755</v>
      </c>
      <c r="C718" s="8" t="s">
        <v>881</v>
      </c>
      <c r="D718" s="8" t="s">
        <v>1736</v>
      </c>
      <c r="E718" s="7" t="str">
        <f>VLOOKUP(D718,[2]Product_Dim!$A$2:$G$101,2,FALSE)</f>
        <v>Vitamin E Body Lotion</v>
      </c>
      <c r="F718" s="9">
        <f>VLOOKUP(D718,[2]Product_Dim!$A$2:$G$101,6,FALSE)</f>
        <v>358.47</v>
      </c>
      <c r="G718" s="8" t="s">
        <v>1801</v>
      </c>
      <c r="H718" s="10">
        <v>4</v>
      </c>
      <c r="I718" s="11">
        <v>603.52</v>
      </c>
      <c r="J718" s="8">
        <v>0.25</v>
      </c>
      <c r="K718" s="8" t="s">
        <v>1824</v>
      </c>
      <c r="L718" s="11">
        <v>1810.56</v>
      </c>
      <c r="M718" s="8" t="str">
        <f>VLOOKUP(C718,'[2]Customer Detail'!$A$2:$H$501,4,FALSE)</f>
        <v>Female</v>
      </c>
      <c r="N718" s="8">
        <f>VLOOKUP(C718,'[2]Customer Detail'!$A$2:$H$501,3,FALSE)</f>
        <v>22</v>
      </c>
      <c r="O718" s="8" t="str">
        <f>VLOOKUP(C718,'[2]Customer Detail'!$A$2:$H$501,5,FALSE)</f>
        <v>Lake Nicole</v>
      </c>
      <c r="P718" s="8" t="str">
        <f>VLOOKUP(C718,'[2]Customer Detail'!$A$1:$H$501,8,FALSE)</f>
        <v>Platinum</v>
      </c>
      <c r="Q718" s="8" t="str">
        <f>VLOOKUP(G718,[2]Store_Dim!$A$1:$E$21,4,FALSE)</f>
        <v>East Jenniferstad</v>
      </c>
      <c r="R718" s="8" t="str">
        <f>VLOOKUP(G718,[2]Store_Dim!$A$2:$E$21,3,FALSE)</f>
        <v>North</v>
      </c>
    </row>
    <row r="719" spans="1:18" x14ac:dyDescent="0.3">
      <c r="A719" s="7" t="s">
        <v>2543</v>
      </c>
      <c r="B719" s="48">
        <v>45625</v>
      </c>
      <c r="C719" s="8" t="s">
        <v>281</v>
      </c>
      <c r="D719" s="8" t="s">
        <v>1702</v>
      </c>
      <c r="E719" s="7" t="str">
        <f>VLOOKUP(D719,[2]Product_Dim!$A$2:$G$101,2,FALSE)</f>
        <v>WiFi Mesh Router</v>
      </c>
      <c r="F719" s="9">
        <f>VLOOKUP(D719,[2]Product_Dim!$A$2:$G$101,6,FALSE)</f>
        <v>480.9</v>
      </c>
      <c r="G719" s="8" t="s">
        <v>1794</v>
      </c>
      <c r="H719" s="10">
        <v>4</v>
      </c>
      <c r="I719" s="11">
        <v>453.12</v>
      </c>
      <c r="J719" s="8">
        <v>0.23</v>
      </c>
      <c r="K719" s="8" t="s">
        <v>1829</v>
      </c>
      <c r="L719" s="11">
        <v>1395.6096</v>
      </c>
      <c r="M719" s="8" t="str">
        <f>VLOOKUP(C719,'[2]Customer Detail'!$A$2:$H$501,4,FALSE)</f>
        <v>Male</v>
      </c>
      <c r="N719" s="8">
        <f>VLOOKUP(C719,'[2]Customer Detail'!$A$2:$H$501,3,FALSE)</f>
        <v>29</v>
      </c>
      <c r="O719" s="8" t="str">
        <f>VLOOKUP(C719,'[2]Customer Detail'!$A$2:$H$501,5,FALSE)</f>
        <v>North Valeriemouth</v>
      </c>
      <c r="P719" s="8" t="str">
        <f>VLOOKUP(C719,'[2]Customer Detail'!$A$1:$H$501,8,FALSE)</f>
        <v>Gold</v>
      </c>
      <c r="Q719" s="8" t="str">
        <f>VLOOKUP(G719,[2]Store_Dim!$A$1:$E$21,4,FALSE)</f>
        <v>Sabrinatown</v>
      </c>
      <c r="R719" s="8" t="str">
        <f>VLOOKUP(G719,[2]Store_Dim!$A$2:$E$21,3,FALSE)</f>
        <v>North</v>
      </c>
    </row>
    <row r="720" spans="1:18" x14ac:dyDescent="0.3">
      <c r="A720" s="7" t="s">
        <v>2544</v>
      </c>
      <c r="B720" s="48">
        <v>45656</v>
      </c>
      <c r="C720" s="8" t="s">
        <v>1527</v>
      </c>
      <c r="D720" s="8" t="s">
        <v>1614</v>
      </c>
      <c r="E720" s="7" t="str">
        <f>VLOOKUP(D720,[2]Product_Dim!$A$2:$G$101,2,FALSE)</f>
        <v>Modern Wall Clock</v>
      </c>
      <c r="F720" s="9">
        <f>VLOOKUP(D720,[2]Product_Dim!$A$2:$G$101,6,FALSE)</f>
        <v>179.77</v>
      </c>
      <c r="G720" s="8" t="s">
        <v>1786</v>
      </c>
      <c r="H720" s="10">
        <v>2</v>
      </c>
      <c r="I720" s="11">
        <v>974.35</v>
      </c>
      <c r="J720" s="8">
        <v>0.15</v>
      </c>
      <c r="K720" s="8" t="s">
        <v>1824</v>
      </c>
      <c r="L720" s="11">
        <v>1656.395</v>
      </c>
      <c r="M720" s="8" t="str">
        <f>VLOOKUP(C720,'[2]Customer Detail'!$A$2:$H$501,4,FALSE)</f>
        <v>Female</v>
      </c>
      <c r="N720" s="8">
        <f>VLOOKUP(C720,'[2]Customer Detail'!$A$2:$H$501,3,FALSE)</f>
        <v>47</v>
      </c>
      <c r="O720" s="8" t="str">
        <f>VLOOKUP(C720,'[2]Customer Detail'!$A$2:$H$501,5,FALSE)</f>
        <v>Port William</v>
      </c>
      <c r="P720" s="8" t="str">
        <f>VLOOKUP(C720,'[2]Customer Detail'!$A$1:$H$501,8,FALSE)</f>
        <v>Gold</v>
      </c>
      <c r="Q720" s="8" t="str">
        <f>VLOOKUP(G720,[2]Store_Dim!$A$1:$E$21,4,FALSE)</f>
        <v>East Johnstad</v>
      </c>
      <c r="R720" s="8" t="str">
        <f>VLOOKUP(G720,[2]Store_Dim!$A$2:$E$21,3,FALSE)</f>
        <v>South</v>
      </c>
    </row>
    <row r="721" spans="1:18" x14ac:dyDescent="0.3">
      <c r="A721" s="7" t="s">
        <v>2545</v>
      </c>
      <c r="B721" s="48">
        <v>45824</v>
      </c>
      <c r="C721" s="8" t="s">
        <v>1466</v>
      </c>
      <c r="D721" s="8" t="s">
        <v>1738</v>
      </c>
      <c r="E721" s="7" t="str">
        <f>VLOOKUP(D721,[2]Product_Dim!$A$2:$G$101,2,FALSE)</f>
        <v>Sports Stopwatch Basic</v>
      </c>
      <c r="F721" s="9">
        <f>VLOOKUP(D721,[2]Product_Dim!$A$2:$G$101,6,FALSE)</f>
        <v>60.65</v>
      </c>
      <c r="G721" s="8" t="s">
        <v>1807</v>
      </c>
      <c r="H721" s="10">
        <v>4</v>
      </c>
      <c r="I721" s="11">
        <v>52.35</v>
      </c>
      <c r="J721" s="8">
        <v>0.23</v>
      </c>
      <c r="K721" s="8" t="s">
        <v>1829</v>
      </c>
      <c r="L721" s="11">
        <v>161.238</v>
      </c>
      <c r="M721" s="8" t="str">
        <f>VLOOKUP(C721,'[2]Customer Detail'!$A$2:$H$501,4,FALSE)</f>
        <v>Female</v>
      </c>
      <c r="N721" s="8">
        <f>VLOOKUP(C721,'[2]Customer Detail'!$A$2:$H$501,3,FALSE)</f>
        <v>33</v>
      </c>
      <c r="O721" s="8" t="str">
        <f>VLOOKUP(C721,'[2]Customer Detail'!$A$2:$H$501,5,FALSE)</f>
        <v>Anthonymouth</v>
      </c>
      <c r="P721" s="8" t="str">
        <f>VLOOKUP(C721,'[2]Customer Detail'!$A$1:$H$501,8,FALSE)</f>
        <v>Gold</v>
      </c>
      <c r="Q721" s="8" t="str">
        <f>VLOOKUP(G721,[2]Store_Dim!$A$1:$E$21,4,FALSE)</f>
        <v>Bensonhaven</v>
      </c>
      <c r="R721" s="8" t="str">
        <f>VLOOKUP(G721,[2]Store_Dim!$A$2:$E$21,3,FALSE)</f>
        <v>North</v>
      </c>
    </row>
    <row r="722" spans="1:18" x14ac:dyDescent="0.3">
      <c r="A722" s="7" t="s">
        <v>2546</v>
      </c>
      <c r="B722" s="48">
        <v>45824</v>
      </c>
      <c r="C722" s="8" t="s">
        <v>1157</v>
      </c>
      <c r="D722" s="8" t="s">
        <v>1678</v>
      </c>
      <c r="E722" s="7" t="str">
        <f>VLOOKUP(D722,[2]Product_Dim!$A$2:$G$101,2,FALSE)</f>
        <v>Adjustable Dumbbells 20kg</v>
      </c>
      <c r="F722" s="9">
        <f>VLOOKUP(D722,[2]Product_Dim!$A$2:$G$101,6,FALSE)</f>
        <v>240.63</v>
      </c>
      <c r="G722" s="8" t="s">
        <v>1807</v>
      </c>
      <c r="H722" s="10">
        <v>3</v>
      </c>
      <c r="I722" s="11">
        <v>681.58</v>
      </c>
      <c r="J722" s="8">
        <v>0.23</v>
      </c>
      <c r="K722" s="8" t="s">
        <v>1824</v>
      </c>
      <c r="L722" s="11">
        <v>1574.4498000000001</v>
      </c>
      <c r="M722" s="8" t="str">
        <f>VLOOKUP(C722,'[2]Customer Detail'!$A$2:$H$501,4,FALSE)</f>
        <v>Male</v>
      </c>
      <c r="N722" s="8">
        <f>VLOOKUP(C722,'[2]Customer Detail'!$A$2:$H$501,3,FALSE)</f>
        <v>45</v>
      </c>
      <c r="O722" s="8" t="str">
        <f>VLOOKUP(C722,'[2]Customer Detail'!$A$2:$H$501,5,FALSE)</f>
        <v>Millston</v>
      </c>
      <c r="P722" s="8" t="str">
        <f>VLOOKUP(C722,'[2]Customer Detail'!$A$1:$H$501,8,FALSE)</f>
        <v>Silver</v>
      </c>
      <c r="Q722" s="8" t="str">
        <f>VLOOKUP(G722,[2]Store_Dim!$A$1:$E$21,4,FALSE)</f>
        <v>Bensonhaven</v>
      </c>
      <c r="R722" s="8" t="str">
        <f>VLOOKUP(G722,[2]Store_Dim!$A$2:$E$21,3,FALSE)</f>
        <v>North</v>
      </c>
    </row>
    <row r="723" spans="1:18" x14ac:dyDescent="0.3">
      <c r="A723" s="7" t="s">
        <v>2547</v>
      </c>
      <c r="B723" s="48">
        <v>45384</v>
      </c>
      <c r="C723" s="8" t="s">
        <v>585</v>
      </c>
      <c r="D723" s="8" t="s">
        <v>1714</v>
      </c>
      <c r="E723" s="7" t="str">
        <f>VLOOKUP(D723,[2]Product_Dim!$A$2:$G$101,2,FALSE)</f>
        <v>Hydrating Face Cleanser</v>
      </c>
      <c r="F723" s="9">
        <f>VLOOKUP(D723,[2]Product_Dim!$A$2:$G$101,6,FALSE)</f>
        <v>254.04361702127662</v>
      </c>
      <c r="G723" s="8" t="s">
        <v>1801</v>
      </c>
      <c r="H723" s="10">
        <v>3</v>
      </c>
      <c r="I723" s="11">
        <v>71.23</v>
      </c>
      <c r="J723" s="8">
        <v>0.03</v>
      </c>
      <c r="K723" s="8" t="s">
        <v>1824</v>
      </c>
      <c r="L723" s="11">
        <v>207.27930000000001</v>
      </c>
      <c r="M723" s="8" t="str">
        <f>VLOOKUP(C723,'[2]Customer Detail'!$A$2:$H$501,4,FALSE)</f>
        <v>Male</v>
      </c>
      <c r="N723" s="8">
        <f>VLOOKUP(C723,'[2]Customer Detail'!$A$2:$H$501,3,FALSE)</f>
        <v>55</v>
      </c>
      <c r="O723" s="8" t="str">
        <f>VLOOKUP(C723,'[2]Customer Detail'!$A$2:$H$501,5,FALSE)</f>
        <v>Butlerberg</v>
      </c>
      <c r="P723" s="8" t="str">
        <f>VLOOKUP(C723,'[2]Customer Detail'!$A$1:$H$501,8,FALSE)</f>
        <v>Platinum</v>
      </c>
      <c r="Q723" s="8" t="str">
        <f>VLOOKUP(G723,[2]Store_Dim!$A$1:$E$21,4,FALSE)</f>
        <v>East Jenniferstad</v>
      </c>
      <c r="R723" s="8" t="str">
        <f>VLOOKUP(G723,[2]Store_Dim!$A$2:$E$21,3,FALSE)</f>
        <v>North</v>
      </c>
    </row>
    <row r="724" spans="1:18" x14ac:dyDescent="0.3">
      <c r="A724" s="7" t="s">
        <v>2548</v>
      </c>
      <c r="B724" s="48">
        <v>45379</v>
      </c>
      <c r="C724" s="8" t="s">
        <v>773</v>
      </c>
      <c r="D724" s="8" t="s">
        <v>1578</v>
      </c>
      <c r="E724" s="7" t="str">
        <f>VLOOKUP(D724,[2]Product_Dim!$A$2:$G$101,2,FALSE)</f>
        <v>4K Home Projector</v>
      </c>
      <c r="F724" s="9">
        <f>VLOOKUP(D724,[2]Product_Dim!$A$2:$G$101,6,FALSE)</f>
        <v>465.34</v>
      </c>
      <c r="G724" s="8" t="s">
        <v>1799</v>
      </c>
      <c r="H724" s="10">
        <v>1</v>
      </c>
      <c r="I724" s="11">
        <v>31.36</v>
      </c>
      <c r="J724" s="8">
        <v>0.21</v>
      </c>
      <c r="K724" s="8" t="s">
        <v>1829</v>
      </c>
      <c r="L724" s="11">
        <v>24.7744</v>
      </c>
      <c r="M724" s="8" t="str">
        <f>VLOOKUP(C724,'[2]Customer Detail'!$A$2:$H$501,4,FALSE)</f>
        <v>Male</v>
      </c>
      <c r="N724" s="8">
        <f>VLOOKUP(C724,'[2]Customer Detail'!$A$2:$H$501,3,FALSE)</f>
        <v>31</v>
      </c>
      <c r="O724" s="8" t="str">
        <f>VLOOKUP(C724,'[2]Customer Detail'!$A$2:$H$501,5,FALSE)</f>
        <v>Dawsonchester</v>
      </c>
      <c r="P724" s="8" t="str">
        <f>VLOOKUP(C724,'[2]Customer Detail'!$A$1:$H$501,8,FALSE)</f>
        <v>Platinum</v>
      </c>
      <c r="Q724" s="8" t="str">
        <f>VLOOKUP(G724,[2]Store_Dim!$A$1:$E$21,4,FALSE)</f>
        <v>Christopherland</v>
      </c>
      <c r="R724" s="8" t="str">
        <f>VLOOKUP(G724,[2]Store_Dim!$A$2:$E$21,3,FALSE)</f>
        <v>South</v>
      </c>
    </row>
    <row r="725" spans="1:18" x14ac:dyDescent="0.3">
      <c r="A725" s="7" t="s">
        <v>2549</v>
      </c>
      <c r="B725" s="48">
        <v>45674</v>
      </c>
      <c r="C725" s="8" t="s">
        <v>1071</v>
      </c>
      <c r="D725" s="8" t="s">
        <v>1630</v>
      </c>
      <c r="E725" s="7" t="str">
        <f>VLOOKUP(D725,[2]Product_Dim!$A$2:$G$101,2,FALSE)</f>
        <v>Yoga Exercise Mat</v>
      </c>
      <c r="F725" s="9">
        <f>VLOOKUP(D725,[2]Product_Dim!$A$2:$G$101,6,FALSE)</f>
        <v>313.26</v>
      </c>
      <c r="G725" s="8" t="s">
        <v>1797</v>
      </c>
      <c r="H725" s="10">
        <v>2</v>
      </c>
      <c r="I725" s="11">
        <v>555.54999999999995</v>
      </c>
      <c r="J725" s="8">
        <v>0.14000000000000001</v>
      </c>
      <c r="K725" s="8" t="s">
        <v>1824</v>
      </c>
      <c r="L725" s="11">
        <v>955.54599999999994</v>
      </c>
      <c r="M725" s="8" t="str">
        <f>VLOOKUP(C725,'[2]Customer Detail'!$A$2:$H$501,4,FALSE)</f>
        <v>Female</v>
      </c>
      <c r="N725" s="8">
        <f>VLOOKUP(C725,'[2]Customer Detail'!$A$2:$H$501,3,FALSE)</f>
        <v>56</v>
      </c>
      <c r="O725" s="8" t="str">
        <f>VLOOKUP(C725,'[2]Customer Detail'!$A$2:$H$501,5,FALSE)</f>
        <v>Lake Alyssaburgh</v>
      </c>
      <c r="P725" s="8" t="str">
        <f>VLOOKUP(C725,'[2]Customer Detail'!$A$1:$H$501,8,FALSE)</f>
        <v>Bronze</v>
      </c>
      <c r="Q725" s="8" t="str">
        <f>VLOOKUP(G725,[2]Store_Dim!$A$1:$E$21,4,FALSE)</f>
        <v>Johnsonville</v>
      </c>
      <c r="R725" s="8" t="str">
        <f>VLOOKUP(G725,[2]Store_Dim!$A$2:$E$21,3,FALSE)</f>
        <v>East</v>
      </c>
    </row>
    <row r="726" spans="1:18" x14ac:dyDescent="0.3">
      <c r="A726" s="7" t="s">
        <v>2550</v>
      </c>
      <c r="B726" s="48">
        <v>45760</v>
      </c>
      <c r="C726" s="8" t="s">
        <v>803</v>
      </c>
      <c r="D726" s="8" t="s">
        <v>1680</v>
      </c>
      <c r="E726" s="7" t="str">
        <f>VLOOKUP(D726,[2]Product_Dim!$A$2:$G$101,2,FALSE)</f>
        <v>Women's Hair Dryer Brush</v>
      </c>
      <c r="F726" s="9">
        <f>VLOOKUP(D726,[2]Product_Dim!$A$2:$G$101,6,FALSE)</f>
        <v>340.39</v>
      </c>
      <c r="G726" s="8" t="s">
        <v>1804</v>
      </c>
      <c r="H726" s="10">
        <v>4</v>
      </c>
      <c r="I726" s="11">
        <v>805.99</v>
      </c>
      <c r="J726" s="8">
        <v>0.06</v>
      </c>
      <c r="K726" s="8" t="s">
        <v>1824</v>
      </c>
      <c r="L726" s="11">
        <v>3030.5223999999998</v>
      </c>
      <c r="M726" s="8" t="str">
        <f>VLOOKUP(C726,'[2]Customer Detail'!$A$2:$H$501,4,FALSE)</f>
        <v>Male</v>
      </c>
      <c r="N726" s="8">
        <f>VLOOKUP(C726,'[2]Customer Detail'!$A$2:$H$501,3,FALSE)</f>
        <v>64</v>
      </c>
      <c r="O726" s="8" t="str">
        <f>VLOOKUP(C726,'[2]Customer Detail'!$A$2:$H$501,5,FALSE)</f>
        <v>Port Coreyfort</v>
      </c>
      <c r="P726" s="8" t="str">
        <f>VLOOKUP(C726,'[2]Customer Detail'!$A$1:$H$501,8,FALSE)</f>
        <v>Silver</v>
      </c>
      <c r="Q726" s="8" t="str">
        <f>VLOOKUP(G726,[2]Store_Dim!$A$1:$E$21,4,FALSE)</f>
        <v>New Jimmymouth</v>
      </c>
      <c r="R726" s="8" t="str">
        <f>VLOOKUP(G726,[2]Store_Dim!$A$2:$E$21,3,FALSE)</f>
        <v>West</v>
      </c>
    </row>
    <row r="727" spans="1:18" x14ac:dyDescent="0.3">
      <c r="A727" s="7" t="s">
        <v>2551</v>
      </c>
      <c r="B727" s="48">
        <v>45474</v>
      </c>
      <c r="C727" s="8" t="s">
        <v>1211</v>
      </c>
      <c r="D727" s="8" t="s">
        <v>1690</v>
      </c>
      <c r="E727" s="7" t="str">
        <f>VLOOKUP(D727,[2]Product_Dim!$A$2:$G$101,2,FALSE)</f>
        <v>Hair Repair Oil Treatment</v>
      </c>
      <c r="F727" s="9">
        <f>VLOOKUP(D727,[2]Product_Dim!$A$2:$G$101,6,FALSE)</f>
        <v>214.32</v>
      </c>
      <c r="G727" s="8" t="s">
        <v>1757</v>
      </c>
      <c r="H727" s="10">
        <v>1</v>
      </c>
      <c r="I727" s="11">
        <v>506.55</v>
      </c>
      <c r="J727" s="8">
        <v>0.28000000000000003</v>
      </c>
      <c r="K727" s="8" t="s">
        <v>1824</v>
      </c>
      <c r="L727" s="11">
        <v>364.71600000000001</v>
      </c>
      <c r="M727" s="8" t="str">
        <f>VLOOKUP(C727,'[2]Customer Detail'!$A$2:$H$501,4,FALSE)</f>
        <v>Male</v>
      </c>
      <c r="N727" s="8">
        <f>VLOOKUP(C727,'[2]Customer Detail'!$A$2:$H$501,3,FALSE)</f>
        <v>53</v>
      </c>
      <c r="O727" s="8" t="str">
        <f>VLOOKUP(C727,'[2]Customer Detail'!$A$2:$H$501,5,FALSE)</f>
        <v>Stevensshire</v>
      </c>
      <c r="P727" s="8" t="str">
        <f>VLOOKUP(C727,'[2]Customer Detail'!$A$1:$H$501,8,FALSE)</f>
        <v>Platinum</v>
      </c>
      <c r="Q727" s="8" t="str">
        <f>VLOOKUP(G727,[2]Store_Dim!$A$1:$E$21,4,FALSE)</f>
        <v>Danielmouth</v>
      </c>
      <c r="R727" s="8" t="str">
        <f>VLOOKUP(G727,[2]Store_Dim!$A$2:$E$21,3,FALSE)</f>
        <v>North</v>
      </c>
    </row>
    <row r="728" spans="1:18" x14ac:dyDescent="0.3">
      <c r="A728" s="7" t="s">
        <v>2552</v>
      </c>
      <c r="B728" s="48">
        <v>45640</v>
      </c>
      <c r="C728" s="8" t="s">
        <v>447</v>
      </c>
      <c r="D728" s="8" t="s">
        <v>1630</v>
      </c>
      <c r="E728" s="7" t="str">
        <f>VLOOKUP(D728,[2]Product_Dim!$A$2:$G$101,2,FALSE)</f>
        <v>Yoga Exercise Mat</v>
      </c>
      <c r="F728" s="9">
        <f>VLOOKUP(D728,[2]Product_Dim!$A$2:$G$101,6,FALSE)</f>
        <v>313.26</v>
      </c>
      <c r="G728" s="8" t="s">
        <v>1792</v>
      </c>
      <c r="H728" s="10">
        <v>3</v>
      </c>
      <c r="I728" s="11">
        <v>28.69</v>
      </c>
      <c r="J728" s="8">
        <v>0.02</v>
      </c>
      <c r="K728" s="8" t="s">
        <v>1824</v>
      </c>
      <c r="L728" s="11">
        <v>84.348600000000005</v>
      </c>
      <c r="M728" s="8" t="str">
        <f>VLOOKUP(C728,'[2]Customer Detail'!$A$2:$H$501,4,FALSE)</f>
        <v>Male</v>
      </c>
      <c r="N728" s="8">
        <f>VLOOKUP(C728,'[2]Customer Detail'!$A$2:$H$501,3,FALSE)</f>
        <v>29</v>
      </c>
      <c r="O728" s="8" t="str">
        <f>VLOOKUP(C728,'[2]Customer Detail'!$A$2:$H$501,5,FALSE)</f>
        <v xml:space="preserve">   Jonesbury </v>
      </c>
      <c r="P728" s="8" t="str">
        <f>VLOOKUP(C728,'[2]Customer Detail'!$A$1:$H$501,8,FALSE)</f>
        <v>Platinum</v>
      </c>
      <c r="Q728" s="8" t="str">
        <f>VLOOKUP(G728,[2]Store_Dim!$A$1:$E$21,4,FALSE)</f>
        <v>Lake Michael</v>
      </c>
      <c r="R728" s="8" t="str">
        <f>VLOOKUP(G728,[2]Store_Dim!$A$2:$E$21,3,FALSE)</f>
        <v>South</v>
      </c>
    </row>
    <row r="729" spans="1:18" x14ac:dyDescent="0.3">
      <c r="A729" s="7" t="s">
        <v>2553</v>
      </c>
      <c r="B729" s="48">
        <v>45253</v>
      </c>
      <c r="C729" s="8" t="s">
        <v>1208</v>
      </c>
      <c r="D729" s="8" t="s">
        <v>1700</v>
      </c>
      <c r="E729" s="7" t="str">
        <f>VLOOKUP(D729,[2]Product_Dim!$A$2:$G$101,2,FALSE)</f>
        <v>Wireless Mouse</v>
      </c>
      <c r="F729" s="9">
        <f>VLOOKUP(D729,[2]Product_Dim!$A$2:$G$101,6,FALSE)</f>
        <v>392.89</v>
      </c>
      <c r="G729" s="8" t="s">
        <v>1769</v>
      </c>
      <c r="H729" s="10">
        <v>1</v>
      </c>
      <c r="I729" s="11">
        <v>106.07</v>
      </c>
      <c r="J729" s="8">
        <v>0.23</v>
      </c>
      <c r="K729" s="8" t="s">
        <v>1829</v>
      </c>
      <c r="L729" s="11">
        <v>81.673899999999989</v>
      </c>
      <c r="M729" s="8" t="str">
        <f>VLOOKUP(C729,'[2]Customer Detail'!$A$2:$H$501,4,FALSE)</f>
        <v>Female</v>
      </c>
      <c r="N729" s="8">
        <f>VLOOKUP(C729,'[2]Customer Detail'!$A$2:$H$501,3,FALSE)</f>
        <v>28</v>
      </c>
      <c r="O729" s="8" t="str">
        <f>VLOOKUP(C729,'[2]Customer Detail'!$A$2:$H$501,5,FALSE)</f>
        <v>New Dawn</v>
      </c>
      <c r="P729" s="8" t="str">
        <f>VLOOKUP(C729,'[2]Customer Detail'!$A$1:$H$501,8,FALSE)</f>
        <v>Silver</v>
      </c>
      <c r="Q729" s="8" t="str">
        <f>VLOOKUP(G729,[2]Store_Dim!$A$1:$E$21,4,FALSE)</f>
        <v>Port Sharon</v>
      </c>
      <c r="R729" s="8" t="str">
        <f>VLOOKUP(G729,[2]Store_Dim!$A$2:$E$21,3,FALSE)</f>
        <v>South</v>
      </c>
    </row>
    <row r="730" spans="1:18" x14ac:dyDescent="0.3">
      <c r="A730" s="7" t="s">
        <v>2554</v>
      </c>
      <c r="B730" s="48">
        <v>45225</v>
      </c>
      <c r="C730" s="8" t="s">
        <v>830</v>
      </c>
      <c r="D730" s="8" t="s">
        <v>1730</v>
      </c>
      <c r="E730" s="7" t="str">
        <f>VLOOKUP(D730,[2]Product_Dim!$A$2:$G$101,2,FALSE)</f>
        <v>Women's High Heels</v>
      </c>
      <c r="F730" s="9">
        <f>VLOOKUP(D730,[2]Product_Dim!$A$2:$G$101,6,FALSE)</f>
        <v>438.25</v>
      </c>
      <c r="G730" s="8" t="s">
        <v>1752</v>
      </c>
      <c r="H730" s="10">
        <v>4</v>
      </c>
      <c r="I730" s="11">
        <v>289.77</v>
      </c>
      <c r="J730" s="8">
        <v>0.06</v>
      </c>
      <c r="K730" s="8" t="s">
        <v>1826</v>
      </c>
      <c r="L730" s="11">
        <v>1089.5352</v>
      </c>
      <c r="M730" s="8" t="str">
        <f>VLOOKUP(C730,'[2]Customer Detail'!$A$2:$H$501,4,FALSE)</f>
        <v>Female</v>
      </c>
      <c r="N730" s="8">
        <f>VLOOKUP(C730,'[2]Customer Detail'!$A$2:$H$501,3,FALSE)</f>
        <v>63</v>
      </c>
      <c r="O730" s="8" t="str">
        <f>VLOOKUP(C730,'[2]Customer Detail'!$A$2:$H$501,5,FALSE)</f>
        <v>North Jonathon</v>
      </c>
      <c r="P730" s="8" t="str">
        <f>VLOOKUP(C730,'[2]Customer Detail'!$A$1:$H$501,8,FALSE)</f>
        <v>Platinum</v>
      </c>
      <c r="Q730" s="8" t="str">
        <f>VLOOKUP(G730,[2]Store_Dim!$A$1:$E$21,4,FALSE)</f>
        <v>Washingtonfurt</v>
      </c>
      <c r="R730" s="8" t="str">
        <f>VLOOKUP(G730,[2]Store_Dim!$A$2:$E$21,3,FALSE)</f>
        <v>East</v>
      </c>
    </row>
    <row r="731" spans="1:18" x14ac:dyDescent="0.3">
      <c r="A731" s="7" t="s">
        <v>2555</v>
      </c>
      <c r="B731" s="48">
        <v>45263</v>
      </c>
      <c r="C731" s="8" t="s">
        <v>523</v>
      </c>
      <c r="D731" s="8" t="s">
        <v>1714</v>
      </c>
      <c r="E731" s="7" t="str">
        <f>VLOOKUP(D731,[2]Product_Dim!$A$2:$G$101,2,FALSE)</f>
        <v>Hydrating Face Cleanser</v>
      </c>
      <c r="F731" s="9">
        <f>VLOOKUP(D731,[2]Product_Dim!$A$2:$G$101,6,FALSE)</f>
        <v>254.04361702127662</v>
      </c>
      <c r="G731" s="8" t="s">
        <v>1810</v>
      </c>
      <c r="H731" s="10">
        <v>2</v>
      </c>
      <c r="I731" s="11">
        <v>354.26</v>
      </c>
      <c r="J731" s="8">
        <v>0.01</v>
      </c>
      <c r="K731" s="8" t="s">
        <v>1829</v>
      </c>
      <c r="L731" s="11">
        <v>701.4348</v>
      </c>
      <c r="M731" s="8" t="str">
        <f>VLOOKUP(C731,'[2]Customer Detail'!$A$2:$H$501,4,FALSE)</f>
        <v>Male</v>
      </c>
      <c r="N731" s="8">
        <f>VLOOKUP(C731,'[2]Customer Detail'!$A$2:$H$501,3,FALSE)</f>
        <v>46</v>
      </c>
      <c r="O731" s="8" t="str">
        <f>VLOOKUP(C731,'[2]Customer Detail'!$A$2:$H$501,5,FALSE)</f>
        <v>East Peterbury</v>
      </c>
      <c r="P731" s="8" t="str">
        <f>VLOOKUP(C731,'[2]Customer Detail'!$A$1:$H$501,8,FALSE)</f>
        <v>Bronze</v>
      </c>
      <c r="Q731" s="8" t="str">
        <f>VLOOKUP(G731,[2]Store_Dim!$A$1:$E$21,4,FALSE)</f>
        <v>East Stevechester</v>
      </c>
      <c r="R731" s="8" t="str">
        <f>VLOOKUP(G731,[2]Store_Dim!$A$2:$E$21,3,FALSE)</f>
        <v>East</v>
      </c>
    </row>
    <row r="732" spans="1:18" x14ac:dyDescent="0.3">
      <c r="A732" s="7" t="s">
        <v>2556</v>
      </c>
      <c r="B732" s="48">
        <v>45554</v>
      </c>
      <c r="C732" s="8" t="s">
        <v>1202</v>
      </c>
      <c r="D732" s="8" t="s">
        <v>1684</v>
      </c>
      <c r="E732" s="7" t="str">
        <f>VLOOKUP(D732,[2]Product_Dim!$A$2:$G$101,2,FALSE)</f>
        <v>Wooden Nightstand</v>
      </c>
      <c r="F732" s="9">
        <f>VLOOKUP(D732,[2]Product_Dim!$A$2:$G$101,6,FALSE)</f>
        <v>243.7</v>
      </c>
      <c r="G732" s="8" t="s">
        <v>1799</v>
      </c>
      <c r="H732" s="10">
        <v>1</v>
      </c>
      <c r="I732" s="11">
        <v>522.72</v>
      </c>
      <c r="J732" s="8">
        <v>0.25</v>
      </c>
      <c r="K732" s="8" t="s">
        <v>1826</v>
      </c>
      <c r="L732" s="11">
        <v>392.04</v>
      </c>
      <c r="M732" s="8" t="str">
        <f>VLOOKUP(C732,'[2]Customer Detail'!$A$2:$H$501,4,FALSE)</f>
        <v>Male</v>
      </c>
      <c r="N732" s="8">
        <f>VLOOKUP(C732,'[2]Customer Detail'!$A$2:$H$501,3,FALSE)</f>
        <v>60</v>
      </c>
      <c r="O732" s="8" t="str">
        <f>VLOOKUP(C732,'[2]Customer Detail'!$A$2:$H$501,5,FALSE)</f>
        <v>Lake Brandontown</v>
      </c>
      <c r="P732" s="8" t="str">
        <f>VLOOKUP(C732,'[2]Customer Detail'!$A$1:$H$501,8,FALSE)</f>
        <v>Gold</v>
      </c>
      <c r="Q732" s="8" t="str">
        <f>VLOOKUP(G732,[2]Store_Dim!$A$1:$E$21,4,FALSE)</f>
        <v>Christopherland</v>
      </c>
      <c r="R732" s="8" t="str">
        <f>VLOOKUP(G732,[2]Store_Dim!$A$2:$E$21,3,FALSE)</f>
        <v>South</v>
      </c>
    </row>
    <row r="733" spans="1:18" x14ac:dyDescent="0.3">
      <c r="A733" s="7" t="s">
        <v>2557</v>
      </c>
      <c r="B733" s="48">
        <v>45569</v>
      </c>
      <c r="C733" s="8" t="s">
        <v>214</v>
      </c>
      <c r="D733" s="8" t="s">
        <v>1555</v>
      </c>
      <c r="E733" s="7" t="str">
        <f>VLOOKUP(D733,[2]Product_Dim!$A$2:$G$101,2,FALSE)</f>
        <v>Men's Leather Belt</v>
      </c>
      <c r="F733" s="9">
        <f>VLOOKUP(D733,[2]Product_Dim!$A$2:$G$101,6,FALSE)</f>
        <v>261</v>
      </c>
      <c r="G733" s="8" t="s">
        <v>1786</v>
      </c>
      <c r="H733" s="10">
        <v>3</v>
      </c>
      <c r="I733" s="11">
        <v>966.02</v>
      </c>
      <c r="J733" s="8">
        <v>0.03</v>
      </c>
      <c r="K733" s="8" t="s">
        <v>1829</v>
      </c>
      <c r="L733" s="11">
        <v>2811.1181999999999</v>
      </c>
      <c r="M733" s="8" t="str">
        <f>VLOOKUP(C733,'[2]Customer Detail'!$A$2:$H$501,4,FALSE)</f>
        <v>Female</v>
      </c>
      <c r="N733" s="8">
        <f>VLOOKUP(C733,'[2]Customer Detail'!$A$2:$H$501,3,FALSE)</f>
        <v>43</v>
      </c>
      <c r="O733" s="8" t="str">
        <f>VLOOKUP(C733,'[2]Customer Detail'!$A$2:$H$501,5,FALSE)</f>
        <v>Morrisbury</v>
      </c>
      <c r="P733" s="8" t="str">
        <f>VLOOKUP(C733,'[2]Customer Detail'!$A$1:$H$501,8,FALSE)</f>
        <v>Platinum</v>
      </c>
      <c r="Q733" s="8" t="str">
        <f>VLOOKUP(G733,[2]Store_Dim!$A$1:$E$21,4,FALSE)</f>
        <v>East Johnstad</v>
      </c>
      <c r="R733" s="8" t="str">
        <f>VLOOKUP(G733,[2]Store_Dim!$A$2:$E$21,3,FALSE)</f>
        <v>South</v>
      </c>
    </row>
    <row r="734" spans="1:18" x14ac:dyDescent="0.3">
      <c r="A734" s="7" t="s">
        <v>2558</v>
      </c>
      <c r="B734" s="48">
        <v>45217</v>
      </c>
      <c r="C734" s="8" t="s">
        <v>724</v>
      </c>
      <c r="D734" s="8" t="s">
        <v>1648</v>
      </c>
      <c r="E734" s="7" t="str">
        <f>VLOOKUP(D734,[2]Product_Dim!$A$2:$G$101,2,FALSE)</f>
        <v>Boxing Hand Wraps</v>
      </c>
      <c r="F734" s="9">
        <f>VLOOKUP(D734,[2]Product_Dim!$A$2:$G$101,6,FALSE)</f>
        <v>190.29</v>
      </c>
      <c r="G734" s="8" t="s">
        <v>1807</v>
      </c>
      <c r="H734" s="10">
        <v>1</v>
      </c>
      <c r="I734" s="11">
        <v>498.61</v>
      </c>
      <c r="J734" s="8">
        <v>0.04</v>
      </c>
      <c r="K734" s="8" t="s">
        <v>1826</v>
      </c>
      <c r="L734" s="11">
        <v>478.66560000000004</v>
      </c>
      <c r="M734" s="8" t="str">
        <f>VLOOKUP(C734,'[2]Customer Detail'!$A$2:$H$501,4,FALSE)</f>
        <v>Male</v>
      </c>
      <c r="N734" s="8">
        <f>VLOOKUP(C734,'[2]Customer Detail'!$A$2:$H$501,3,FALSE)</f>
        <v>29</v>
      </c>
      <c r="O734" s="8" t="str">
        <f>VLOOKUP(C734,'[2]Customer Detail'!$A$2:$H$501,5,FALSE)</f>
        <v>New Anthonyfurt</v>
      </c>
      <c r="P734" s="8" t="str">
        <f>VLOOKUP(C734,'[2]Customer Detail'!$A$1:$H$501,8,FALSE)</f>
        <v>Silver</v>
      </c>
      <c r="Q734" s="8" t="str">
        <f>VLOOKUP(G734,[2]Store_Dim!$A$1:$E$21,4,FALSE)</f>
        <v>Bensonhaven</v>
      </c>
      <c r="R734" s="8" t="str">
        <f>VLOOKUP(G734,[2]Store_Dim!$A$2:$E$21,3,FALSE)</f>
        <v>North</v>
      </c>
    </row>
    <row r="735" spans="1:18" x14ac:dyDescent="0.3">
      <c r="A735" s="7" t="s">
        <v>2559</v>
      </c>
      <c r="B735" s="48">
        <v>45783</v>
      </c>
      <c r="C735" s="8" t="s">
        <v>1038</v>
      </c>
      <c r="D735" s="8" t="s">
        <v>1632</v>
      </c>
      <c r="E735" s="7" t="str">
        <f>VLOOKUP(D735,[2]Product_Dim!$A$2:$G$101,2,FALSE)</f>
        <v>Smart Home WiFi Camera</v>
      </c>
      <c r="F735" s="9">
        <f>VLOOKUP(D735,[2]Product_Dim!$A$2:$G$101,6,FALSE)</f>
        <v>450.71</v>
      </c>
      <c r="G735" s="8" t="s">
        <v>1776</v>
      </c>
      <c r="H735" s="10">
        <v>4</v>
      </c>
      <c r="I735" s="11">
        <v>758.27</v>
      </c>
      <c r="J735" s="8">
        <v>0.05</v>
      </c>
      <c r="K735" s="8" t="s">
        <v>1826</v>
      </c>
      <c r="L735" s="11">
        <v>2881.4259999999999</v>
      </c>
      <c r="M735" s="8" t="str">
        <f>VLOOKUP(C735,'[2]Customer Detail'!$A$2:$H$501,4,FALSE)</f>
        <v>Male</v>
      </c>
      <c r="N735" s="8">
        <f>VLOOKUP(C735,'[2]Customer Detail'!$A$2:$H$501,3,FALSE)</f>
        <v>54</v>
      </c>
      <c r="O735" s="8" t="str">
        <f>VLOOKUP(C735,'[2]Customer Detail'!$A$2:$H$501,5,FALSE)</f>
        <v>South Jasontown</v>
      </c>
      <c r="P735" s="8" t="str">
        <f>VLOOKUP(C735,'[2]Customer Detail'!$A$1:$H$501,8,FALSE)</f>
        <v>Platinum</v>
      </c>
      <c r="Q735" s="8" t="str">
        <f>VLOOKUP(G735,[2]Store_Dim!$A$1:$E$21,4,FALSE)</f>
        <v>Port Josephberg</v>
      </c>
      <c r="R735" s="8" t="str">
        <f>VLOOKUP(G735,[2]Store_Dim!$A$2:$E$21,3,FALSE)</f>
        <v>East</v>
      </c>
    </row>
    <row r="736" spans="1:18" x14ac:dyDescent="0.3">
      <c r="A736" s="7" t="s">
        <v>2560</v>
      </c>
      <c r="B736" s="48">
        <v>45371</v>
      </c>
      <c r="C736" s="8" t="s">
        <v>648</v>
      </c>
      <c r="D736" s="8" t="s">
        <v>1551</v>
      </c>
      <c r="E736" s="7" t="str">
        <f>VLOOKUP(D736,[2]Product_Dim!$A$2:$G$101,2,FALSE)</f>
        <v>Men's Running Jacket</v>
      </c>
      <c r="F736" s="9">
        <f>VLOOKUP(D736,[2]Product_Dim!$A$2:$G$101,6,FALSE)</f>
        <v>364.67</v>
      </c>
      <c r="G736" s="8" t="s">
        <v>1761</v>
      </c>
      <c r="H736" s="10">
        <v>2</v>
      </c>
      <c r="I736" s="11">
        <v>371.03</v>
      </c>
      <c r="J736" s="8">
        <v>0.23</v>
      </c>
      <c r="K736" s="8" t="s">
        <v>1826</v>
      </c>
      <c r="L736" s="11">
        <v>571.38619999999992</v>
      </c>
      <c r="M736" s="8" t="str">
        <f>VLOOKUP(C736,'[2]Customer Detail'!$A$2:$H$501,4,FALSE)</f>
        <v>Male</v>
      </c>
      <c r="N736" s="8">
        <f>VLOOKUP(C736,'[2]Customer Detail'!$A$2:$H$501,3,FALSE)</f>
        <v>54</v>
      </c>
      <c r="O736" s="8" t="str">
        <f>VLOOKUP(C736,'[2]Customer Detail'!$A$2:$H$501,5,FALSE)</f>
        <v>Frostmouth</v>
      </c>
      <c r="P736" s="8" t="str">
        <f>VLOOKUP(C736,'[2]Customer Detail'!$A$1:$H$501,8,FALSE)</f>
        <v>Bronze</v>
      </c>
      <c r="Q736" s="8" t="str">
        <f>VLOOKUP(G736,[2]Store_Dim!$A$1:$E$21,4,FALSE)</f>
        <v>North Nancyview</v>
      </c>
      <c r="R736" s="8" t="str">
        <f>VLOOKUP(G736,[2]Store_Dim!$A$2:$E$21,3,FALSE)</f>
        <v>South</v>
      </c>
    </row>
    <row r="737" spans="1:18" x14ac:dyDescent="0.3">
      <c r="A737" s="7" t="s">
        <v>2561</v>
      </c>
      <c r="B737" s="48">
        <v>45453</v>
      </c>
      <c r="C737" s="8" t="s">
        <v>1112</v>
      </c>
      <c r="D737" s="8" t="s">
        <v>1730</v>
      </c>
      <c r="E737" s="7" t="str">
        <f>VLOOKUP(D737,[2]Product_Dim!$A$2:$G$101,2,FALSE)</f>
        <v>Women's High Heels</v>
      </c>
      <c r="F737" s="9">
        <f>VLOOKUP(D737,[2]Product_Dim!$A$2:$G$101,6,FALSE)</f>
        <v>438.25</v>
      </c>
      <c r="G737" s="8" t="s">
        <v>1807</v>
      </c>
      <c r="H737" s="10">
        <v>1</v>
      </c>
      <c r="I737" s="11">
        <v>230.32</v>
      </c>
      <c r="J737" s="8">
        <v>0.05</v>
      </c>
      <c r="K737" s="8" t="s">
        <v>1829</v>
      </c>
      <c r="L737" s="11">
        <v>218.804</v>
      </c>
      <c r="M737" s="8" t="str">
        <f>VLOOKUP(C737,'[2]Customer Detail'!$A$2:$H$501,4,FALSE)</f>
        <v>Male</v>
      </c>
      <c r="N737" s="8">
        <f>VLOOKUP(C737,'[2]Customer Detail'!$A$2:$H$501,3,FALSE)</f>
        <v>20</v>
      </c>
      <c r="O737" s="8" t="str">
        <f>VLOOKUP(C737,'[2]Customer Detail'!$A$2:$H$501,5,FALSE)</f>
        <v>North Johnfurt</v>
      </c>
      <c r="P737" s="8" t="str">
        <f>VLOOKUP(C737,'[2]Customer Detail'!$A$1:$H$501,8,FALSE)</f>
        <v>Gold</v>
      </c>
      <c r="Q737" s="8" t="str">
        <f>VLOOKUP(G737,[2]Store_Dim!$A$1:$E$21,4,FALSE)</f>
        <v>Bensonhaven</v>
      </c>
      <c r="R737" s="8" t="str">
        <f>VLOOKUP(G737,[2]Store_Dim!$A$2:$E$21,3,FALSE)</f>
        <v>North</v>
      </c>
    </row>
    <row r="738" spans="1:18" x14ac:dyDescent="0.3">
      <c r="A738" s="7" t="s">
        <v>2562</v>
      </c>
      <c r="B738" s="48">
        <v>45526</v>
      </c>
      <c r="C738" s="8" t="s">
        <v>1074</v>
      </c>
      <c r="D738" s="8" t="s">
        <v>1670</v>
      </c>
      <c r="E738" s="7" t="str">
        <f>VLOOKUP(D738,[2]Product_Dim!$A$2:$G$101,2,FALSE)</f>
        <v>Tennis Ball 3-Pack</v>
      </c>
      <c r="F738" s="9">
        <f>VLOOKUP(D738,[2]Product_Dim!$A$2:$G$101,6,FALSE)</f>
        <v>103.45</v>
      </c>
      <c r="G738" s="8" t="s">
        <v>1776</v>
      </c>
      <c r="H738" s="10">
        <v>2</v>
      </c>
      <c r="I738" s="11">
        <v>985.43</v>
      </c>
      <c r="J738" s="8">
        <v>0.28000000000000003</v>
      </c>
      <c r="K738" s="8" t="s">
        <v>1829</v>
      </c>
      <c r="L738" s="11">
        <v>1419.0191999999997</v>
      </c>
      <c r="M738" s="8" t="str">
        <f>VLOOKUP(C738,'[2]Customer Detail'!$A$2:$H$501,4,FALSE)</f>
        <v>Female</v>
      </c>
      <c r="N738" s="8">
        <f>VLOOKUP(C738,'[2]Customer Detail'!$A$2:$H$501,3,FALSE)</f>
        <v>30</v>
      </c>
      <c r="O738" s="8" t="str">
        <f>VLOOKUP(C738,'[2]Customer Detail'!$A$2:$H$501,5,FALSE)</f>
        <v>Amandaborough</v>
      </c>
      <c r="P738" s="8" t="str">
        <f>VLOOKUP(C738,'[2]Customer Detail'!$A$1:$H$501,8,FALSE)</f>
        <v>Bronze</v>
      </c>
      <c r="Q738" s="8" t="str">
        <f>VLOOKUP(G738,[2]Store_Dim!$A$1:$E$21,4,FALSE)</f>
        <v>Port Josephberg</v>
      </c>
      <c r="R738" s="8" t="str">
        <f>VLOOKUP(G738,[2]Store_Dim!$A$2:$E$21,3,FALSE)</f>
        <v>East</v>
      </c>
    </row>
    <row r="739" spans="1:18" x14ac:dyDescent="0.3">
      <c r="A739" s="7" t="s">
        <v>2563</v>
      </c>
      <c r="B739" s="48">
        <v>45756</v>
      </c>
      <c r="C739" s="8" t="s">
        <v>1310</v>
      </c>
      <c r="D739" s="8" t="s">
        <v>1565</v>
      </c>
      <c r="E739" s="7" t="str">
        <f>VLOOKUP(D739,[2]Product_Dim!$A$2:$G$101,2,FALSE)</f>
        <v>Adjustable Dumbbell Set</v>
      </c>
      <c r="F739" s="9">
        <f>VLOOKUP(D739,[2]Product_Dim!$A$2:$G$101,6,FALSE)</f>
        <v>495.72</v>
      </c>
      <c r="G739" s="8" t="s">
        <v>1769</v>
      </c>
      <c r="H739" s="10">
        <v>2</v>
      </c>
      <c r="I739" s="11">
        <v>492.5</v>
      </c>
      <c r="J739" s="8">
        <v>0.3</v>
      </c>
      <c r="K739" s="8" t="s">
        <v>1826</v>
      </c>
      <c r="L739" s="11">
        <v>689.5</v>
      </c>
      <c r="M739" s="8" t="str">
        <f>VLOOKUP(C739,'[2]Customer Detail'!$A$2:$H$501,4,FALSE)</f>
        <v>Female</v>
      </c>
      <c r="N739" s="8">
        <f>VLOOKUP(C739,'[2]Customer Detail'!$A$2:$H$501,3,FALSE)</f>
        <v>42</v>
      </c>
      <c r="O739" s="8" t="str">
        <f>VLOOKUP(C739,'[2]Customer Detail'!$A$2:$H$501,5,FALSE)</f>
        <v>Aliciahaven</v>
      </c>
      <c r="P739" s="8" t="str">
        <f>VLOOKUP(C739,'[2]Customer Detail'!$A$1:$H$501,8,FALSE)</f>
        <v>Platinum</v>
      </c>
      <c r="Q739" s="8" t="str">
        <f>VLOOKUP(G739,[2]Store_Dim!$A$1:$E$21,4,FALSE)</f>
        <v>Port Sharon</v>
      </c>
      <c r="R739" s="8" t="str">
        <f>VLOOKUP(G739,[2]Store_Dim!$A$2:$E$21,3,FALSE)</f>
        <v>South</v>
      </c>
    </row>
    <row r="740" spans="1:18" x14ac:dyDescent="0.3">
      <c r="A740" s="7" t="s">
        <v>2564</v>
      </c>
      <c r="B740" s="48">
        <v>45657</v>
      </c>
      <c r="C740" s="8" t="s">
        <v>1139</v>
      </c>
      <c r="D740" s="8" t="s">
        <v>1640</v>
      </c>
      <c r="E740" s="7" t="str">
        <f>VLOOKUP(D740,[2]Product_Dim!$A$2:$G$101,2,FALSE)</f>
        <v>Men's Winter Jacket</v>
      </c>
      <c r="F740" s="9">
        <f>VLOOKUP(D740,[2]Product_Dim!$A$2:$G$101,6,FALSE)</f>
        <v>167.34</v>
      </c>
      <c r="G740" s="8" t="s">
        <v>1792</v>
      </c>
      <c r="H740" s="10">
        <v>2</v>
      </c>
      <c r="I740" s="11">
        <v>213.69</v>
      </c>
      <c r="J740" s="8">
        <v>0.28000000000000003</v>
      </c>
      <c r="K740" s="8" t="s">
        <v>1826</v>
      </c>
      <c r="L740" s="11">
        <v>307.71359999999999</v>
      </c>
      <c r="M740" s="8" t="str">
        <f>VLOOKUP(C740,'[2]Customer Detail'!$A$2:$H$501,4,FALSE)</f>
        <v>Male</v>
      </c>
      <c r="N740" s="8">
        <f>VLOOKUP(C740,'[2]Customer Detail'!$A$2:$H$501,3,FALSE)</f>
        <v>58</v>
      </c>
      <c r="O740" s="8" t="str">
        <f>VLOOKUP(C740,'[2]Customer Detail'!$A$2:$H$501,5,FALSE)</f>
        <v>Lake Johnside</v>
      </c>
      <c r="P740" s="8" t="str">
        <f>VLOOKUP(C740,'[2]Customer Detail'!$A$1:$H$501,8,FALSE)</f>
        <v>Bronze</v>
      </c>
      <c r="Q740" s="8" t="str">
        <f>VLOOKUP(G740,[2]Store_Dim!$A$1:$E$21,4,FALSE)</f>
        <v>Lake Michael</v>
      </c>
      <c r="R740" s="8" t="str">
        <f>VLOOKUP(G740,[2]Store_Dim!$A$2:$E$21,3,FALSE)</f>
        <v>South</v>
      </c>
    </row>
    <row r="741" spans="1:18" x14ac:dyDescent="0.3">
      <c r="A741" s="7" t="s">
        <v>2565</v>
      </c>
      <c r="B741" s="48">
        <v>45716</v>
      </c>
      <c r="C741" s="8" t="s">
        <v>241</v>
      </c>
      <c r="D741" s="8" t="s">
        <v>1588</v>
      </c>
      <c r="E741" s="7" t="str">
        <f>VLOOKUP(D741,[2]Product_Dim!$A$2:$G$101,2,FALSE)</f>
        <v>Outdoor Sports Water Bottle</v>
      </c>
      <c r="F741" s="9">
        <f>VLOOKUP(D741,[2]Product_Dim!$A$2:$G$101,6,FALSE)</f>
        <v>131.51</v>
      </c>
      <c r="G741" s="8" t="s">
        <v>1782</v>
      </c>
      <c r="H741" s="10">
        <v>4</v>
      </c>
      <c r="I741" s="11">
        <v>618.83000000000004</v>
      </c>
      <c r="J741" s="8">
        <v>0.08</v>
      </c>
      <c r="K741" s="8" t="s">
        <v>1826</v>
      </c>
      <c r="L741" s="11">
        <v>2277.2944000000002</v>
      </c>
      <c r="M741" s="8" t="str">
        <f>VLOOKUP(C741,'[2]Customer Detail'!$A$2:$H$501,4,FALSE)</f>
        <v>Female</v>
      </c>
      <c r="N741" s="8">
        <f>VLOOKUP(C741,'[2]Customer Detail'!$A$2:$H$501,3,FALSE)</f>
        <v>21</v>
      </c>
      <c r="O741" s="8" t="str">
        <f>VLOOKUP(C741,'[2]Customer Detail'!$A$2:$H$501,5,FALSE)</f>
        <v>Woodmouth</v>
      </c>
      <c r="P741" s="8" t="str">
        <f>VLOOKUP(C741,'[2]Customer Detail'!$A$1:$H$501,8,FALSE)</f>
        <v>Silver</v>
      </c>
      <c r="Q741" s="8" t="str">
        <f>VLOOKUP(G741,[2]Store_Dim!$A$1:$E$21,4,FALSE)</f>
        <v>Thompsonborough</v>
      </c>
      <c r="R741" s="8" t="str">
        <f>VLOOKUP(G741,[2]Store_Dim!$A$2:$E$21,3,FALSE)</f>
        <v>West</v>
      </c>
    </row>
    <row r="742" spans="1:18" x14ac:dyDescent="0.3">
      <c r="A742" s="7" t="s">
        <v>2566</v>
      </c>
      <c r="B742" s="48">
        <v>45313</v>
      </c>
      <c r="C742" s="8" t="s">
        <v>335</v>
      </c>
      <c r="D742" s="8" t="s">
        <v>1666</v>
      </c>
      <c r="E742" s="7" t="str">
        <f>VLOOKUP(D742,[2]Product_Dim!$A$2:$G$101,2,FALSE)</f>
        <v>Men's Hair Styling Gel</v>
      </c>
      <c r="F742" s="9">
        <f>VLOOKUP(D742,[2]Product_Dim!$A$2:$G$101,6,FALSE)</f>
        <v>17.309999999999999</v>
      </c>
      <c r="G742" s="8" t="s">
        <v>1792</v>
      </c>
      <c r="H742" s="10">
        <v>2</v>
      </c>
      <c r="I742" s="11">
        <v>81.16</v>
      </c>
      <c r="J742" s="8">
        <v>0.16</v>
      </c>
      <c r="K742" s="8" t="s">
        <v>1826</v>
      </c>
      <c r="L742" s="11">
        <v>136.34879999999998</v>
      </c>
      <c r="M742" s="8" t="str">
        <f>VLOOKUP(C742,'[2]Customer Detail'!$A$2:$H$501,4,FALSE)</f>
        <v>Female</v>
      </c>
      <c r="N742" s="8">
        <f>VLOOKUP(C742,'[2]Customer Detail'!$A$2:$H$501,3,FALSE)</f>
        <v>28</v>
      </c>
      <c r="O742" s="8" t="str">
        <f>VLOOKUP(C742,'[2]Customer Detail'!$A$2:$H$501,5,FALSE)</f>
        <v>Port Travisstad</v>
      </c>
      <c r="P742" s="8" t="str">
        <f>VLOOKUP(C742,'[2]Customer Detail'!$A$1:$H$501,8,FALSE)</f>
        <v>Gold</v>
      </c>
      <c r="Q742" s="8" t="str">
        <f>VLOOKUP(G742,[2]Store_Dim!$A$1:$E$21,4,FALSE)</f>
        <v>Lake Michael</v>
      </c>
      <c r="R742" s="8" t="str">
        <f>VLOOKUP(G742,[2]Store_Dim!$A$2:$E$21,3,FALSE)</f>
        <v>South</v>
      </c>
    </row>
    <row r="743" spans="1:18" x14ac:dyDescent="0.3">
      <c r="A743" s="7" t="s">
        <v>2567</v>
      </c>
      <c r="B743" s="48">
        <v>45372</v>
      </c>
      <c r="C743" s="8" t="s">
        <v>20</v>
      </c>
      <c r="D743" s="8" t="s">
        <v>1720</v>
      </c>
      <c r="E743" s="7" t="str">
        <f>VLOOKUP(D743,[2]Product_Dim!$A$2:$G$101,2,FALSE)</f>
        <v>Kitchen Cutting Board</v>
      </c>
      <c r="F743" s="9">
        <f>VLOOKUP(D743,[2]Product_Dim!$A$2:$G$101,6,FALSE)</f>
        <v>176.07</v>
      </c>
      <c r="G743" s="8" t="s">
        <v>1786</v>
      </c>
      <c r="H743" s="10">
        <v>1</v>
      </c>
      <c r="I743" s="11">
        <v>431.69</v>
      </c>
      <c r="J743" s="8">
        <v>0.09</v>
      </c>
      <c r="K743" s="8" t="s">
        <v>1824</v>
      </c>
      <c r="L743" s="11">
        <v>392.83789999999999</v>
      </c>
      <c r="M743" s="8" t="str">
        <f>VLOOKUP(C743,'[2]Customer Detail'!$A$2:$H$501,4,FALSE)</f>
        <v>Female</v>
      </c>
      <c r="N743" s="8">
        <f>VLOOKUP(C743,'[2]Customer Detail'!$A$2:$H$501,3,FALSE)</f>
        <v>29</v>
      </c>
      <c r="O743" s="8" t="str">
        <f>VLOOKUP(C743,'[2]Customer Detail'!$A$2:$H$501,5,FALSE)</f>
        <v>Kylebury</v>
      </c>
      <c r="P743" s="8" t="str">
        <f>VLOOKUP(C743,'[2]Customer Detail'!$A$1:$H$501,8,FALSE)</f>
        <v>Platinum</v>
      </c>
      <c r="Q743" s="8" t="str">
        <f>VLOOKUP(G743,[2]Store_Dim!$A$1:$E$21,4,FALSE)</f>
        <v>East Johnstad</v>
      </c>
      <c r="R743" s="8" t="str">
        <f>VLOOKUP(G743,[2]Store_Dim!$A$2:$E$21,3,FALSE)</f>
        <v>South</v>
      </c>
    </row>
    <row r="744" spans="1:18" x14ac:dyDescent="0.3">
      <c r="A744" s="7" t="s">
        <v>2568</v>
      </c>
      <c r="B744" s="48">
        <v>45648</v>
      </c>
      <c r="C744" s="8" t="s">
        <v>1260</v>
      </c>
      <c r="D744" s="8" t="s">
        <v>1584</v>
      </c>
      <c r="E744" s="7" t="str">
        <f>VLOOKUP(D744,[2]Product_Dim!$A$2:$G$101,2,FALSE)</f>
        <v>Women's Denim Jeans</v>
      </c>
      <c r="F744" s="9">
        <f>VLOOKUP(D744,[2]Product_Dim!$A$2:$G$101,6,FALSE)</f>
        <v>254.04361702127662</v>
      </c>
      <c r="G744" s="8" t="s">
        <v>1773</v>
      </c>
      <c r="H744" s="10">
        <v>3</v>
      </c>
      <c r="I744" s="11">
        <v>438.65</v>
      </c>
      <c r="J744" s="8">
        <v>0.28999999999999998</v>
      </c>
      <c r="K744" s="8" t="s">
        <v>1826</v>
      </c>
      <c r="L744" s="11">
        <v>934.32449999999994</v>
      </c>
      <c r="M744" s="8" t="str">
        <f>VLOOKUP(C744,'[2]Customer Detail'!$A$2:$H$501,4,FALSE)</f>
        <v>Female</v>
      </c>
      <c r="N744" s="8">
        <f>VLOOKUP(C744,'[2]Customer Detail'!$A$2:$H$501,3,FALSE)</f>
        <v>18</v>
      </c>
      <c r="O744" s="8" t="str">
        <f>VLOOKUP(C744,'[2]Customer Detail'!$A$2:$H$501,5,FALSE)</f>
        <v>Garciaview</v>
      </c>
      <c r="P744" s="8" t="str">
        <f>VLOOKUP(C744,'[2]Customer Detail'!$A$1:$H$501,8,FALSE)</f>
        <v>Gold</v>
      </c>
      <c r="Q744" s="8" t="str">
        <f>VLOOKUP(G744,[2]Store_Dim!$A$1:$E$21,4,FALSE)</f>
        <v>New Michaelchester</v>
      </c>
      <c r="R744" s="8" t="str">
        <f>VLOOKUP(G744,[2]Store_Dim!$A$2:$E$21,3,FALSE)</f>
        <v>North</v>
      </c>
    </row>
    <row r="745" spans="1:18" x14ac:dyDescent="0.3">
      <c r="A745" s="7" t="s">
        <v>2569</v>
      </c>
      <c r="B745" s="48">
        <v>45384</v>
      </c>
      <c r="C745" s="8" t="s">
        <v>571</v>
      </c>
      <c r="D745" s="8" t="s">
        <v>1706</v>
      </c>
      <c r="E745" s="7" t="str">
        <f>VLOOKUP(D745,[2]Product_Dim!$A$2:$G$101,2,FALSE)</f>
        <v>Decorative Lamp Shade</v>
      </c>
      <c r="F745" s="9">
        <f>VLOOKUP(D745,[2]Product_Dim!$A$2:$G$101,6,FALSE)</f>
        <v>228.53</v>
      </c>
      <c r="G745" s="8" t="s">
        <v>1766</v>
      </c>
      <c r="H745" s="10">
        <v>3</v>
      </c>
      <c r="I745" s="11">
        <v>339.41</v>
      </c>
      <c r="J745" s="8">
        <v>0.26</v>
      </c>
      <c r="K745" s="8" t="s">
        <v>1824</v>
      </c>
      <c r="L745" s="11">
        <v>753.49019999999996</v>
      </c>
      <c r="M745" s="8" t="str">
        <f>VLOOKUP(C745,'[2]Customer Detail'!$A$2:$H$501,4,FALSE)</f>
        <v>Female</v>
      </c>
      <c r="N745" s="8">
        <f>VLOOKUP(C745,'[2]Customer Detail'!$A$2:$H$501,3,FALSE)</f>
        <v>41</v>
      </c>
      <c r="O745" s="8" t="str">
        <f>VLOOKUP(C745,'[2]Customer Detail'!$A$2:$H$501,5,FALSE)</f>
        <v>Port Richard</v>
      </c>
      <c r="P745" s="8" t="str">
        <f>VLOOKUP(C745,'[2]Customer Detail'!$A$1:$H$501,8,FALSE)</f>
        <v>Bronze</v>
      </c>
      <c r="Q745" s="8" t="str">
        <f>VLOOKUP(G745,[2]Store_Dim!$A$1:$E$21,4,FALSE)</f>
        <v>Hoodberg</v>
      </c>
      <c r="R745" s="8" t="str">
        <f>VLOOKUP(G745,[2]Store_Dim!$A$2:$E$21,3,FALSE)</f>
        <v>North</v>
      </c>
    </row>
    <row r="746" spans="1:18" x14ac:dyDescent="0.3">
      <c r="A746" s="7" t="s">
        <v>2570</v>
      </c>
      <c r="B746" s="48">
        <v>45687</v>
      </c>
      <c r="C746" s="8" t="s">
        <v>1449</v>
      </c>
      <c r="D746" s="8" t="s">
        <v>1706</v>
      </c>
      <c r="E746" s="7" t="str">
        <f>VLOOKUP(D746,[2]Product_Dim!$A$2:$G$101,2,FALSE)</f>
        <v>Decorative Lamp Shade</v>
      </c>
      <c r="F746" s="9">
        <f>VLOOKUP(D746,[2]Product_Dim!$A$2:$G$101,6,FALSE)</f>
        <v>228.53</v>
      </c>
      <c r="G746" s="8" t="s">
        <v>1786</v>
      </c>
      <c r="H746" s="10">
        <v>4</v>
      </c>
      <c r="I746" s="11">
        <v>848.47</v>
      </c>
      <c r="J746" s="8">
        <v>0.21</v>
      </c>
      <c r="K746" s="8" t="s">
        <v>1829</v>
      </c>
      <c r="L746" s="11">
        <v>2681.1652000000004</v>
      </c>
      <c r="M746" s="8" t="str">
        <f>VLOOKUP(C746,'[2]Customer Detail'!$A$2:$H$501,4,FALSE)</f>
        <v>Female</v>
      </c>
      <c r="N746" s="8">
        <f>VLOOKUP(C746,'[2]Customer Detail'!$A$2:$H$501,3,FALSE)</f>
        <v>21</v>
      </c>
      <c r="O746" s="8" t="str">
        <f>VLOOKUP(C746,'[2]Customer Detail'!$A$2:$H$501,5,FALSE)</f>
        <v>Kanebury</v>
      </c>
      <c r="P746" s="8" t="str">
        <f>VLOOKUP(C746,'[2]Customer Detail'!$A$1:$H$501,8,FALSE)</f>
        <v>Gold</v>
      </c>
      <c r="Q746" s="8" t="str">
        <f>VLOOKUP(G746,[2]Store_Dim!$A$1:$E$21,4,FALSE)</f>
        <v>East Johnstad</v>
      </c>
      <c r="R746" s="8" t="str">
        <f>VLOOKUP(G746,[2]Store_Dim!$A$2:$E$21,3,FALSE)</f>
        <v>South</v>
      </c>
    </row>
    <row r="747" spans="1:18" x14ac:dyDescent="0.3">
      <c r="A747" s="7" t="s">
        <v>2571</v>
      </c>
      <c r="B747" s="48">
        <v>45747</v>
      </c>
      <c r="C747" s="8" t="s">
        <v>631</v>
      </c>
      <c r="D747" s="8" t="s">
        <v>1682</v>
      </c>
      <c r="E747" s="7" t="str">
        <f>VLOOKUP(D747,[2]Product_Dim!$A$2:$G$101,2,FALSE)</f>
        <v>Smart LED Light Strip</v>
      </c>
      <c r="F747" s="9">
        <f>VLOOKUP(D747,[2]Product_Dim!$A$2:$G$101,6,FALSE)</f>
        <v>349.17</v>
      </c>
      <c r="G747" s="8" t="s">
        <v>1782</v>
      </c>
      <c r="H747" s="10">
        <v>1</v>
      </c>
      <c r="I747" s="11">
        <v>664.87</v>
      </c>
      <c r="J747" s="8">
        <v>0.08</v>
      </c>
      <c r="K747" s="8" t="s">
        <v>1826</v>
      </c>
      <c r="L747" s="11">
        <v>611.68039999999996</v>
      </c>
      <c r="M747" s="8" t="str">
        <f>VLOOKUP(C747,'[2]Customer Detail'!$A$2:$H$501,4,FALSE)</f>
        <v>Male</v>
      </c>
      <c r="N747" s="8">
        <f>VLOOKUP(C747,'[2]Customer Detail'!$A$2:$H$501,3,FALSE)</f>
        <v>26</v>
      </c>
      <c r="O747" s="8" t="str">
        <f>VLOOKUP(C747,'[2]Customer Detail'!$A$2:$H$501,5,FALSE)</f>
        <v>Lake Samanthafort</v>
      </c>
      <c r="P747" s="8" t="str">
        <f>VLOOKUP(C747,'[2]Customer Detail'!$A$1:$H$501,8,FALSE)</f>
        <v>Gold</v>
      </c>
      <c r="Q747" s="8" t="str">
        <f>VLOOKUP(G747,[2]Store_Dim!$A$1:$E$21,4,FALSE)</f>
        <v>Thompsonborough</v>
      </c>
      <c r="R747" s="8" t="str">
        <f>VLOOKUP(G747,[2]Store_Dim!$A$2:$E$21,3,FALSE)</f>
        <v>West</v>
      </c>
    </row>
    <row r="748" spans="1:18" x14ac:dyDescent="0.3">
      <c r="A748" s="7" t="s">
        <v>2572</v>
      </c>
      <c r="B748" s="48">
        <v>45687</v>
      </c>
      <c r="C748" s="8" t="s">
        <v>353</v>
      </c>
      <c r="D748" s="8" t="s">
        <v>1596</v>
      </c>
      <c r="E748" s="7" t="str">
        <f>VLOOKUP(D748,[2]Product_Dim!$A$2:$G$101,2,FALSE)</f>
        <v>Foldable Camping Chair</v>
      </c>
      <c r="F748" s="9">
        <f>VLOOKUP(D748,[2]Product_Dim!$A$2:$G$101,6,FALSE)</f>
        <v>166.06</v>
      </c>
      <c r="G748" s="8" t="s">
        <v>1779</v>
      </c>
      <c r="H748" s="10">
        <v>1</v>
      </c>
      <c r="I748" s="11">
        <v>412.11</v>
      </c>
      <c r="J748" s="8">
        <v>0.23</v>
      </c>
      <c r="K748" s="8" t="s">
        <v>1826</v>
      </c>
      <c r="L748" s="11">
        <v>317.32470000000001</v>
      </c>
      <c r="M748" s="8" t="str">
        <f>VLOOKUP(C748,'[2]Customer Detail'!$A$2:$H$501,4,FALSE)</f>
        <v>Male</v>
      </c>
      <c r="N748" s="8">
        <f>VLOOKUP(C748,'[2]Customer Detail'!$A$2:$H$501,3,FALSE)</f>
        <v>35</v>
      </c>
      <c r="O748" s="8" t="str">
        <f>VLOOKUP(C748,'[2]Customer Detail'!$A$2:$H$501,5,FALSE)</f>
        <v>South Dustin</v>
      </c>
      <c r="P748" s="8" t="str">
        <f>VLOOKUP(C748,'[2]Customer Detail'!$A$1:$H$501,8,FALSE)</f>
        <v>Silver</v>
      </c>
      <c r="Q748" s="8" t="str">
        <f>VLOOKUP(G748,[2]Store_Dim!$A$1:$E$21,4,FALSE)</f>
        <v>Williamsfurt</v>
      </c>
      <c r="R748" s="8" t="str">
        <f>VLOOKUP(G748,[2]Store_Dim!$A$2:$E$21,3,FALSE)</f>
        <v>South</v>
      </c>
    </row>
    <row r="749" spans="1:18" x14ac:dyDescent="0.3">
      <c r="A749" s="7" t="s">
        <v>2573</v>
      </c>
      <c r="B749" s="48">
        <v>45916</v>
      </c>
      <c r="C749" s="8" t="s">
        <v>422</v>
      </c>
      <c r="D749" s="8" t="s">
        <v>1736</v>
      </c>
      <c r="E749" s="7" t="str">
        <f>VLOOKUP(D749,[2]Product_Dim!$A$2:$G$101,2,FALSE)</f>
        <v>Vitamin E Body Lotion</v>
      </c>
      <c r="F749" s="9">
        <f>VLOOKUP(D749,[2]Product_Dim!$A$2:$G$101,6,FALSE)</f>
        <v>358.47</v>
      </c>
      <c r="G749" s="8" t="s">
        <v>1757</v>
      </c>
      <c r="H749" s="10">
        <v>1</v>
      </c>
      <c r="I749" s="11">
        <v>126.09</v>
      </c>
      <c r="J749" s="8">
        <v>0.05</v>
      </c>
      <c r="K749" s="8" t="s">
        <v>1829</v>
      </c>
      <c r="L749" s="11">
        <v>119.7855</v>
      </c>
      <c r="M749" s="8" t="str">
        <f>VLOOKUP(C749,'[2]Customer Detail'!$A$2:$H$501,4,FALSE)</f>
        <v>Male</v>
      </c>
      <c r="N749" s="8">
        <f>VLOOKUP(C749,'[2]Customer Detail'!$A$2:$H$501,3,FALSE)</f>
        <v>50</v>
      </c>
      <c r="O749" s="8" t="str">
        <f>VLOOKUP(C749,'[2]Customer Detail'!$A$2:$H$501,5,FALSE)</f>
        <v>Kathrynport</v>
      </c>
      <c r="P749" s="8" t="str">
        <f>VLOOKUP(C749,'[2]Customer Detail'!$A$1:$H$501,8,FALSE)</f>
        <v>Platinum</v>
      </c>
      <c r="Q749" s="8" t="str">
        <f>VLOOKUP(G749,[2]Store_Dim!$A$1:$E$21,4,FALSE)</f>
        <v>Danielmouth</v>
      </c>
      <c r="R749" s="8" t="str">
        <f>VLOOKUP(G749,[2]Store_Dim!$A$2:$E$21,3,FALSE)</f>
        <v>North</v>
      </c>
    </row>
    <row r="750" spans="1:18" x14ac:dyDescent="0.3">
      <c r="A750" s="7" t="s">
        <v>2574</v>
      </c>
      <c r="B750" s="48">
        <v>45917</v>
      </c>
      <c r="C750" s="8" t="s">
        <v>648</v>
      </c>
      <c r="D750" s="8" t="s">
        <v>1682</v>
      </c>
      <c r="E750" s="7" t="str">
        <f>VLOOKUP(D750,[2]Product_Dim!$A$2:$G$101,2,FALSE)</f>
        <v>Smart LED Light Strip</v>
      </c>
      <c r="F750" s="9">
        <f>VLOOKUP(D750,[2]Product_Dim!$A$2:$G$101,6,FALSE)</f>
        <v>349.17</v>
      </c>
      <c r="G750" s="8" t="s">
        <v>1789</v>
      </c>
      <c r="H750" s="10">
        <v>4</v>
      </c>
      <c r="I750" s="11">
        <v>602.39</v>
      </c>
      <c r="J750" s="8">
        <v>0.19</v>
      </c>
      <c r="K750" s="8" t="s">
        <v>1829</v>
      </c>
      <c r="L750" s="11">
        <v>1951.7436</v>
      </c>
      <c r="M750" s="8" t="str">
        <f>VLOOKUP(C750,'[2]Customer Detail'!$A$2:$H$501,4,FALSE)</f>
        <v>Male</v>
      </c>
      <c r="N750" s="8">
        <f>VLOOKUP(C750,'[2]Customer Detail'!$A$2:$H$501,3,FALSE)</f>
        <v>54</v>
      </c>
      <c r="O750" s="8" t="str">
        <f>VLOOKUP(C750,'[2]Customer Detail'!$A$2:$H$501,5,FALSE)</f>
        <v>Frostmouth</v>
      </c>
      <c r="P750" s="8" t="str">
        <f>VLOOKUP(C750,'[2]Customer Detail'!$A$1:$H$501,8,FALSE)</f>
        <v>Bronze</v>
      </c>
      <c r="Q750" s="8" t="str">
        <f>VLOOKUP(G750,[2]Store_Dim!$A$1:$E$21,4,FALSE)</f>
        <v>East Davidville</v>
      </c>
      <c r="R750" s="8" t="str">
        <f>VLOOKUP(G750,[2]Store_Dim!$A$2:$E$21,3,FALSE)</f>
        <v>East</v>
      </c>
    </row>
    <row r="751" spans="1:18" x14ac:dyDescent="0.3">
      <c r="A751" s="7" t="s">
        <v>2575</v>
      </c>
      <c r="B751" s="48">
        <v>45941</v>
      </c>
      <c r="C751" s="8" t="s">
        <v>1023</v>
      </c>
      <c r="D751" s="8" t="s">
        <v>1712</v>
      </c>
      <c r="E751" s="7" t="str">
        <f>VLOOKUP(D751,[2]Product_Dim!$A$2:$G$101,2,FALSE)</f>
        <v>Fitness Resistance Bands</v>
      </c>
      <c r="F751" s="9">
        <f>VLOOKUP(D751,[2]Product_Dim!$A$2:$G$101,6,FALSE)</f>
        <v>152.91999999999999</v>
      </c>
      <c r="G751" s="8" t="s">
        <v>1766</v>
      </c>
      <c r="H751" s="10">
        <v>3</v>
      </c>
      <c r="I751" s="11">
        <v>447.69</v>
      </c>
      <c r="J751" s="8">
        <v>0.02</v>
      </c>
      <c r="K751" s="8" t="s">
        <v>1829</v>
      </c>
      <c r="L751" s="11">
        <v>1316.2085999999999</v>
      </c>
      <c r="M751" s="8" t="str">
        <f>VLOOKUP(C751,'[2]Customer Detail'!$A$2:$H$501,4,FALSE)</f>
        <v>Male</v>
      </c>
      <c r="N751" s="8">
        <f>VLOOKUP(C751,'[2]Customer Detail'!$A$2:$H$501,3,FALSE)</f>
        <v>60</v>
      </c>
      <c r="O751" s="8" t="str">
        <f>VLOOKUP(C751,'[2]Customer Detail'!$A$2:$H$501,5,FALSE)</f>
        <v>East Matthew</v>
      </c>
      <c r="P751" s="8" t="str">
        <f>VLOOKUP(C751,'[2]Customer Detail'!$A$1:$H$501,8,FALSE)</f>
        <v>Bronze</v>
      </c>
      <c r="Q751" s="8" t="str">
        <f>VLOOKUP(G751,[2]Store_Dim!$A$1:$E$21,4,FALSE)</f>
        <v>Hoodberg</v>
      </c>
      <c r="R751" s="8" t="str">
        <f>VLOOKUP(G751,[2]Store_Dim!$A$2:$E$21,3,FALSE)</f>
        <v>North</v>
      </c>
    </row>
    <row r="752" spans="1:18" x14ac:dyDescent="0.3">
      <c r="A752" s="7" t="s">
        <v>2576</v>
      </c>
      <c r="B752" s="48">
        <v>45778</v>
      </c>
      <c r="C752" s="8" t="s">
        <v>794</v>
      </c>
      <c r="D752" s="8" t="s">
        <v>1616</v>
      </c>
      <c r="E752" s="7" t="str">
        <f>VLOOKUP(D752,[2]Product_Dim!$A$2:$G$101,2,FALSE)</f>
        <v>Gaming Mechanical Keyboard</v>
      </c>
      <c r="F752" s="9">
        <f>VLOOKUP(D752,[2]Product_Dim!$A$2:$G$101,6,FALSE)</f>
        <v>419.28</v>
      </c>
      <c r="G752" s="8" t="s">
        <v>1766</v>
      </c>
      <c r="H752" s="10">
        <v>3</v>
      </c>
      <c r="I752" s="11">
        <v>35.159999999999997</v>
      </c>
      <c r="J752" s="8">
        <v>0.04</v>
      </c>
      <c r="K752" s="8" t="s">
        <v>1829</v>
      </c>
      <c r="L752" s="11">
        <v>101.26079999999999</v>
      </c>
      <c r="M752" s="8" t="str">
        <f>VLOOKUP(C752,'[2]Customer Detail'!$A$2:$H$501,4,FALSE)</f>
        <v>Male</v>
      </c>
      <c r="N752" s="8">
        <f>VLOOKUP(C752,'[2]Customer Detail'!$A$2:$H$501,3,FALSE)</f>
        <v>19</v>
      </c>
      <c r="O752" s="8" t="str">
        <f>VLOOKUP(C752,'[2]Customer Detail'!$A$2:$H$501,5,FALSE)</f>
        <v>Lake Timothy</v>
      </c>
      <c r="P752" s="8" t="str">
        <f>VLOOKUP(C752,'[2]Customer Detail'!$A$1:$H$501,8,FALSE)</f>
        <v>Gold</v>
      </c>
      <c r="Q752" s="8" t="str">
        <f>VLOOKUP(G752,[2]Store_Dim!$A$1:$E$21,4,FALSE)</f>
        <v>Hoodberg</v>
      </c>
      <c r="R752" s="8" t="str">
        <f>VLOOKUP(G752,[2]Store_Dim!$A$2:$E$21,3,FALSE)</f>
        <v>North</v>
      </c>
    </row>
    <row r="753" spans="1:18" x14ac:dyDescent="0.3">
      <c r="A753" s="7" t="s">
        <v>2577</v>
      </c>
      <c r="B753" s="48">
        <v>45740</v>
      </c>
      <c r="C753" s="8" t="s">
        <v>1038</v>
      </c>
      <c r="D753" s="8" t="s">
        <v>1692</v>
      </c>
      <c r="E753" s="7" t="str">
        <f>VLOOKUP(D753,[2]Product_Dim!$A$2:$G$101,2,FALSE)</f>
        <v>Professional Jump Rope</v>
      </c>
      <c r="F753" s="9">
        <f>VLOOKUP(D753,[2]Product_Dim!$A$2:$G$101,6,FALSE)</f>
        <v>477.61</v>
      </c>
      <c r="G753" s="8" t="s">
        <v>1792</v>
      </c>
      <c r="H753" s="10">
        <v>2</v>
      </c>
      <c r="I753" s="11">
        <v>838.59</v>
      </c>
      <c r="J753" s="8">
        <v>0.18</v>
      </c>
      <c r="K753" s="8" t="s">
        <v>1829</v>
      </c>
      <c r="L753" s="11">
        <v>1375.2876000000001</v>
      </c>
      <c r="M753" s="8" t="str">
        <f>VLOOKUP(C753,'[2]Customer Detail'!$A$2:$H$501,4,FALSE)</f>
        <v>Male</v>
      </c>
      <c r="N753" s="8">
        <f>VLOOKUP(C753,'[2]Customer Detail'!$A$2:$H$501,3,FALSE)</f>
        <v>54</v>
      </c>
      <c r="O753" s="8" t="str">
        <f>VLOOKUP(C753,'[2]Customer Detail'!$A$2:$H$501,5,FALSE)</f>
        <v>South Jasontown</v>
      </c>
      <c r="P753" s="8" t="str">
        <f>VLOOKUP(C753,'[2]Customer Detail'!$A$1:$H$501,8,FALSE)</f>
        <v>Platinum</v>
      </c>
      <c r="Q753" s="8" t="str">
        <f>VLOOKUP(G753,[2]Store_Dim!$A$1:$E$21,4,FALSE)</f>
        <v>Lake Michael</v>
      </c>
      <c r="R753" s="8" t="str">
        <f>VLOOKUP(G753,[2]Store_Dim!$A$2:$E$21,3,FALSE)</f>
        <v>South</v>
      </c>
    </row>
    <row r="754" spans="1:18" x14ac:dyDescent="0.3">
      <c r="A754" s="7" t="s">
        <v>2578</v>
      </c>
      <c r="B754" s="48">
        <v>45598</v>
      </c>
      <c r="C754" s="8" t="s">
        <v>321</v>
      </c>
      <c r="D754" s="8" t="s">
        <v>1666</v>
      </c>
      <c r="E754" s="7" t="str">
        <f>VLOOKUP(D754,[2]Product_Dim!$A$2:$G$101,2,FALSE)</f>
        <v>Men's Hair Styling Gel</v>
      </c>
      <c r="F754" s="9">
        <f>VLOOKUP(D754,[2]Product_Dim!$A$2:$G$101,6,FALSE)</f>
        <v>17.309999999999999</v>
      </c>
      <c r="G754" s="8" t="s">
        <v>1776</v>
      </c>
      <c r="H754" s="10">
        <v>4</v>
      </c>
      <c r="I754" s="11">
        <v>867.94</v>
      </c>
      <c r="J754" s="8">
        <v>0.26</v>
      </c>
      <c r="K754" s="8" t="s">
        <v>1826</v>
      </c>
      <c r="L754" s="11">
        <v>2569.1024000000002</v>
      </c>
      <c r="M754" s="8" t="str">
        <f>VLOOKUP(C754,'[2]Customer Detail'!$A$2:$H$501,4,FALSE)</f>
        <v>Male</v>
      </c>
      <c r="N754" s="8">
        <f>VLOOKUP(C754,'[2]Customer Detail'!$A$2:$H$501,3,FALSE)</f>
        <v>43</v>
      </c>
      <c r="O754" s="8" t="str">
        <f>VLOOKUP(C754,'[2]Customer Detail'!$A$2:$H$501,5,FALSE)</f>
        <v>New Gabrielleville</v>
      </c>
      <c r="P754" s="8" t="str">
        <f>VLOOKUP(C754,'[2]Customer Detail'!$A$1:$H$501,8,FALSE)</f>
        <v>Platinum</v>
      </c>
      <c r="Q754" s="8" t="str">
        <f>VLOOKUP(G754,[2]Store_Dim!$A$1:$E$21,4,FALSE)</f>
        <v>Port Josephberg</v>
      </c>
      <c r="R754" s="8" t="str">
        <f>VLOOKUP(G754,[2]Store_Dim!$A$2:$E$21,3,FALSE)</f>
        <v>East</v>
      </c>
    </row>
    <row r="755" spans="1:18" x14ac:dyDescent="0.3">
      <c r="A755" s="7" t="s">
        <v>2579</v>
      </c>
      <c r="B755" s="48">
        <v>45591</v>
      </c>
      <c r="C755" s="8" t="s">
        <v>643</v>
      </c>
      <c r="D755" s="8" t="s">
        <v>1626</v>
      </c>
      <c r="E755" s="7" t="str">
        <f>VLOOKUP(D755,[2]Product_Dim!$A$2:$G$101,2,FALSE)</f>
        <v>Portable Power Bank</v>
      </c>
      <c r="F755" s="9">
        <f>VLOOKUP(D755,[2]Product_Dim!$A$2:$G$101,6,FALSE)</f>
        <v>326.06</v>
      </c>
      <c r="G755" s="8" t="s">
        <v>1807</v>
      </c>
      <c r="H755" s="10">
        <v>1</v>
      </c>
      <c r="I755" s="11">
        <v>623.88</v>
      </c>
      <c r="J755" s="8">
        <v>0.25</v>
      </c>
      <c r="K755" s="8" t="s">
        <v>1824</v>
      </c>
      <c r="L755" s="11">
        <v>467.90999999999997</v>
      </c>
      <c r="M755" s="8" t="str">
        <f>VLOOKUP(C755,'[2]Customer Detail'!$A$2:$H$501,4,FALSE)</f>
        <v>Female</v>
      </c>
      <c r="N755" s="8">
        <f>VLOOKUP(C755,'[2]Customer Detail'!$A$2:$H$501,3,FALSE)</f>
        <v>18</v>
      </c>
      <c r="O755" s="8" t="str">
        <f>VLOOKUP(C755,'[2]Customer Detail'!$A$2:$H$501,5,FALSE)</f>
        <v>West John</v>
      </c>
      <c r="P755" s="8" t="str">
        <f>VLOOKUP(C755,'[2]Customer Detail'!$A$1:$H$501,8,FALSE)</f>
        <v>Platinum</v>
      </c>
      <c r="Q755" s="8" t="str">
        <f>VLOOKUP(G755,[2]Store_Dim!$A$1:$E$21,4,FALSE)</f>
        <v>Bensonhaven</v>
      </c>
      <c r="R755" s="8" t="str">
        <f>VLOOKUP(G755,[2]Store_Dim!$A$2:$E$21,3,FALSE)</f>
        <v>North</v>
      </c>
    </row>
    <row r="756" spans="1:18" x14ac:dyDescent="0.3">
      <c r="A756" s="7" t="s">
        <v>2580</v>
      </c>
      <c r="B756" s="48">
        <v>45546</v>
      </c>
      <c r="C756" s="8" t="s">
        <v>585</v>
      </c>
      <c r="D756" s="8" t="s">
        <v>1632</v>
      </c>
      <c r="E756" s="7" t="str">
        <f>VLOOKUP(D756,[2]Product_Dim!$A$2:$G$101,2,FALSE)</f>
        <v>Smart Home WiFi Camera</v>
      </c>
      <c r="F756" s="9">
        <f>VLOOKUP(D756,[2]Product_Dim!$A$2:$G$101,6,FALSE)</f>
        <v>450.71</v>
      </c>
      <c r="G756" s="8" t="s">
        <v>1799</v>
      </c>
      <c r="H756" s="10">
        <v>2</v>
      </c>
      <c r="I756" s="11">
        <v>567.95000000000005</v>
      </c>
      <c r="J756" s="8">
        <v>0.12</v>
      </c>
      <c r="K756" s="8" t="s">
        <v>1826</v>
      </c>
      <c r="L756" s="11">
        <v>999.5920000000001</v>
      </c>
      <c r="M756" s="8" t="str">
        <f>VLOOKUP(C756,'[2]Customer Detail'!$A$2:$H$501,4,FALSE)</f>
        <v>Male</v>
      </c>
      <c r="N756" s="8">
        <f>VLOOKUP(C756,'[2]Customer Detail'!$A$2:$H$501,3,FALSE)</f>
        <v>55</v>
      </c>
      <c r="O756" s="8" t="str">
        <f>VLOOKUP(C756,'[2]Customer Detail'!$A$2:$H$501,5,FALSE)</f>
        <v>Butlerberg</v>
      </c>
      <c r="P756" s="8" t="str">
        <f>VLOOKUP(C756,'[2]Customer Detail'!$A$1:$H$501,8,FALSE)</f>
        <v>Platinum</v>
      </c>
      <c r="Q756" s="8" t="str">
        <f>VLOOKUP(G756,[2]Store_Dim!$A$1:$E$21,4,FALSE)</f>
        <v>Christopherland</v>
      </c>
      <c r="R756" s="8" t="str">
        <f>VLOOKUP(G756,[2]Store_Dim!$A$2:$E$21,3,FALSE)</f>
        <v>South</v>
      </c>
    </row>
    <row r="757" spans="1:18" x14ac:dyDescent="0.3">
      <c r="A757" s="7" t="s">
        <v>2581</v>
      </c>
      <c r="B757" s="48">
        <v>45483</v>
      </c>
      <c r="C757" s="8" t="s">
        <v>1017</v>
      </c>
      <c r="D757" s="8" t="s">
        <v>1610</v>
      </c>
      <c r="E757" s="7" t="str">
        <f>VLOOKUP(D757,[2]Product_Dim!$A$2:$G$101,2,FALSE)</f>
        <v>Basketball</v>
      </c>
      <c r="F757" s="9">
        <f>VLOOKUP(D757,[2]Product_Dim!$A$2:$G$101,6,FALSE)</f>
        <v>204.39</v>
      </c>
      <c r="G757" s="8" t="s">
        <v>1810</v>
      </c>
      <c r="H757" s="10">
        <v>2</v>
      </c>
      <c r="I757" s="11">
        <v>671.69</v>
      </c>
      <c r="J757" s="8">
        <v>0.19</v>
      </c>
      <c r="K757" s="8" t="s">
        <v>1824</v>
      </c>
      <c r="L757" s="11">
        <v>1088.1378</v>
      </c>
      <c r="M757" s="8" t="str">
        <f>VLOOKUP(C757,'[2]Customer Detail'!$A$2:$H$501,4,FALSE)</f>
        <v>Female</v>
      </c>
      <c r="N757" s="8">
        <f>VLOOKUP(C757,'[2]Customer Detail'!$A$2:$H$501,3,FALSE)</f>
        <v>64</v>
      </c>
      <c r="O757" s="8" t="str">
        <f>VLOOKUP(C757,'[2]Customer Detail'!$A$2:$H$501,5,FALSE)</f>
        <v>Whiteport</v>
      </c>
      <c r="P757" s="8" t="str">
        <f>VLOOKUP(C757,'[2]Customer Detail'!$A$1:$H$501,8,FALSE)</f>
        <v>Platinum</v>
      </c>
      <c r="Q757" s="8" t="str">
        <f>VLOOKUP(G757,[2]Store_Dim!$A$1:$E$21,4,FALSE)</f>
        <v>East Stevechester</v>
      </c>
      <c r="R757" s="8" t="str">
        <f>VLOOKUP(G757,[2]Store_Dim!$A$2:$E$21,3,FALSE)</f>
        <v>East</v>
      </c>
    </row>
    <row r="758" spans="1:18" x14ac:dyDescent="0.3">
      <c r="A758" s="7" t="s">
        <v>2582</v>
      </c>
      <c r="B758" s="48">
        <v>45786</v>
      </c>
      <c r="C758" s="8" t="s">
        <v>672</v>
      </c>
      <c r="D758" s="8" t="s">
        <v>1557</v>
      </c>
      <c r="E758" s="7" t="str">
        <f>VLOOKUP(D758,[2]Product_Dim!$A$2:$G$101,2,FALSE)</f>
        <v>Herbal Face Moisturizer</v>
      </c>
      <c r="F758" s="9">
        <f>VLOOKUP(D758,[2]Product_Dim!$A$2:$G$101,6,FALSE)</f>
        <v>312.8</v>
      </c>
      <c r="G758" s="8" t="s">
        <v>1779</v>
      </c>
      <c r="H758" s="10">
        <v>2</v>
      </c>
      <c r="I758" s="11">
        <v>257.95999999999998</v>
      </c>
      <c r="J758" s="8">
        <v>0.21</v>
      </c>
      <c r="K758" s="8" t="s">
        <v>1826</v>
      </c>
      <c r="L758" s="11">
        <v>407.57679999999999</v>
      </c>
      <c r="M758" s="8" t="str">
        <f>VLOOKUP(C758,'[2]Customer Detail'!$A$2:$H$501,4,FALSE)</f>
        <v>Female</v>
      </c>
      <c r="N758" s="8">
        <f>VLOOKUP(C758,'[2]Customer Detail'!$A$2:$H$501,3,FALSE)</f>
        <v>26</v>
      </c>
      <c r="O758" s="8" t="str">
        <f>VLOOKUP(C758,'[2]Customer Detail'!$A$2:$H$501,5,FALSE)</f>
        <v>Brownshire</v>
      </c>
      <c r="P758" s="8" t="str">
        <f>VLOOKUP(C758,'[2]Customer Detail'!$A$1:$H$501,8,FALSE)</f>
        <v>Silver</v>
      </c>
      <c r="Q758" s="8" t="str">
        <f>VLOOKUP(G758,[2]Store_Dim!$A$1:$E$21,4,FALSE)</f>
        <v>Williamsfurt</v>
      </c>
      <c r="R758" s="8" t="str">
        <f>VLOOKUP(G758,[2]Store_Dim!$A$2:$E$21,3,FALSE)</f>
        <v>South</v>
      </c>
    </row>
    <row r="759" spans="1:18" x14ac:dyDescent="0.3">
      <c r="A759" s="7" t="s">
        <v>2583</v>
      </c>
      <c r="B759" s="48">
        <v>45475</v>
      </c>
      <c r="C759" s="8" t="s">
        <v>666</v>
      </c>
      <c r="D759" s="8" t="s">
        <v>1744</v>
      </c>
      <c r="E759" s="7" t="str">
        <f>VLOOKUP(D759,[2]Product_Dim!$A$2:$G$101,2,FALSE)</f>
        <v>Portable Bluetooth Speaker</v>
      </c>
      <c r="F759" s="9">
        <f>VLOOKUP(D759,[2]Product_Dim!$A$2:$G$101,6,FALSE)</f>
        <v>431.67</v>
      </c>
      <c r="G759" s="8" t="s">
        <v>1813</v>
      </c>
      <c r="H759" s="10">
        <v>4</v>
      </c>
      <c r="I759" s="11">
        <v>281.48</v>
      </c>
      <c r="J759" s="8">
        <v>0.27</v>
      </c>
      <c r="K759" s="8" t="s">
        <v>1826</v>
      </c>
      <c r="L759" s="11">
        <v>821.92160000000001</v>
      </c>
      <c r="M759" s="8" t="str">
        <f>VLOOKUP(C759,'[2]Customer Detail'!$A$2:$H$501,4,FALSE)</f>
        <v>Male</v>
      </c>
      <c r="N759" s="8">
        <f>VLOOKUP(C759,'[2]Customer Detail'!$A$2:$H$501,3,FALSE)</f>
        <v>52</v>
      </c>
      <c r="O759" s="8" t="str">
        <f>VLOOKUP(C759,'[2]Customer Detail'!$A$2:$H$501,5,FALSE)</f>
        <v>New Dianebury</v>
      </c>
      <c r="P759" s="8" t="str">
        <f>VLOOKUP(C759,'[2]Customer Detail'!$A$1:$H$501,8,FALSE)</f>
        <v>Platinum</v>
      </c>
      <c r="Q759" s="8" t="str">
        <f>VLOOKUP(G759,[2]Store_Dim!$A$1:$E$21,4,FALSE)</f>
        <v>Vasquezborough</v>
      </c>
      <c r="R759" s="8" t="str">
        <f>VLOOKUP(G759,[2]Store_Dim!$A$2:$E$21,3,FALSE)</f>
        <v>East</v>
      </c>
    </row>
    <row r="760" spans="1:18" x14ac:dyDescent="0.3">
      <c r="A760" s="7" t="s">
        <v>2584</v>
      </c>
      <c r="B760" s="48">
        <v>45470</v>
      </c>
      <c r="C760" s="8" t="s">
        <v>996</v>
      </c>
      <c r="D760" s="8" t="s">
        <v>1588</v>
      </c>
      <c r="E760" s="7" t="str">
        <f>VLOOKUP(D760,[2]Product_Dim!$A$2:$G$101,2,FALSE)</f>
        <v>Outdoor Sports Water Bottle</v>
      </c>
      <c r="F760" s="9">
        <f>VLOOKUP(D760,[2]Product_Dim!$A$2:$G$101,6,FALSE)</f>
        <v>131.51</v>
      </c>
      <c r="G760" s="8" t="s">
        <v>1792</v>
      </c>
      <c r="H760" s="10">
        <v>1</v>
      </c>
      <c r="I760" s="11">
        <v>202.13</v>
      </c>
      <c r="J760" s="8">
        <v>0.13</v>
      </c>
      <c r="K760" s="8" t="s">
        <v>1829</v>
      </c>
      <c r="L760" s="11">
        <v>175.85309999999998</v>
      </c>
      <c r="M760" s="8" t="str">
        <f>VLOOKUP(C760,'[2]Customer Detail'!$A$2:$H$501,4,FALSE)</f>
        <v>Male</v>
      </c>
      <c r="N760" s="8">
        <f>VLOOKUP(C760,'[2]Customer Detail'!$A$2:$H$501,3,FALSE)</f>
        <v>34</v>
      </c>
      <c r="O760" s="8" t="str">
        <f>VLOOKUP(C760,'[2]Customer Detail'!$A$2:$H$501,5,FALSE)</f>
        <v>Lake James</v>
      </c>
      <c r="P760" s="8" t="str">
        <f>VLOOKUP(C760,'[2]Customer Detail'!$A$1:$H$501,8,FALSE)</f>
        <v>Gold</v>
      </c>
      <c r="Q760" s="8" t="str">
        <f>VLOOKUP(G760,[2]Store_Dim!$A$1:$E$21,4,FALSE)</f>
        <v>Lake Michael</v>
      </c>
      <c r="R760" s="8" t="str">
        <f>VLOOKUP(G760,[2]Store_Dim!$A$2:$E$21,3,FALSE)</f>
        <v>South</v>
      </c>
    </row>
    <row r="761" spans="1:18" x14ac:dyDescent="0.3">
      <c r="A761" s="7" t="s">
        <v>2585</v>
      </c>
      <c r="B761" s="48">
        <v>45243</v>
      </c>
      <c r="C761" s="8" t="s">
        <v>863</v>
      </c>
      <c r="D761" s="8" t="s">
        <v>1696</v>
      </c>
      <c r="E761" s="7" t="str">
        <f>VLOOKUP(D761,[2]Product_Dim!$A$2:$G$101,2,FALSE)</f>
        <v>Bluetooth Car Audio System</v>
      </c>
      <c r="F761" s="9">
        <f>VLOOKUP(D761,[2]Product_Dim!$A$2:$G$101,6,FALSE)</f>
        <v>403.71</v>
      </c>
      <c r="G761" s="8" t="s">
        <v>1773</v>
      </c>
      <c r="H761" s="10">
        <v>1</v>
      </c>
      <c r="I761" s="11">
        <v>370.66</v>
      </c>
      <c r="J761" s="8">
        <v>0.01</v>
      </c>
      <c r="K761" s="8" t="s">
        <v>1826</v>
      </c>
      <c r="L761" s="11">
        <v>366.95340000000004</v>
      </c>
      <c r="M761" s="8" t="str">
        <f>VLOOKUP(C761,'[2]Customer Detail'!$A$2:$H$501,4,FALSE)</f>
        <v>Male</v>
      </c>
      <c r="N761" s="8">
        <f>VLOOKUP(C761,'[2]Customer Detail'!$A$2:$H$501,3,FALSE)</f>
        <v>64</v>
      </c>
      <c r="O761" s="8" t="str">
        <f>VLOOKUP(C761,'[2]Customer Detail'!$A$2:$H$501,5,FALSE)</f>
        <v>North Stephanie</v>
      </c>
      <c r="P761" s="8" t="str">
        <f>VLOOKUP(C761,'[2]Customer Detail'!$A$1:$H$501,8,FALSE)</f>
        <v>Platinum</v>
      </c>
      <c r="Q761" s="8" t="str">
        <f>VLOOKUP(G761,[2]Store_Dim!$A$1:$E$21,4,FALSE)</f>
        <v>New Michaelchester</v>
      </c>
      <c r="R761" s="8" t="str">
        <f>VLOOKUP(G761,[2]Store_Dim!$A$2:$E$21,3,FALSE)</f>
        <v>North</v>
      </c>
    </row>
    <row r="762" spans="1:18" x14ac:dyDescent="0.3">
      <c r="A762" s="7" t="s">
        <v>2586</v>
      </c>
      <c r="B762" s="48">
        <v>45341</v>
      </c>
      <c r="C762" s="8" t="s">
        <v>32</v>
      </c>
      <c r="D762" s="8" t="s">
        <v>1670</v>
      </c>
      <c r="E762" s="7" t="str">
        <f>VLOOKUP(D762,[2]Product_Dim!$A$2:$G$101,2,FALSE)</f>
        <v>Tennis Ball 3-Pack</v>
      </c>
      <c r="F762" s="9">
        <f>VLOOKUP(D762,[2]Product_Dim!$A$2:$G$101,6,FALSE)</f>
        <v>103.45</v>
      </c>
      <c r="G762" s="8" t="s">
        <v>1794</v>
      </c>
      <c r="H762" s="10">
        <v>4</v>
      </c>
      <c r="I762" s="11">
        <v>731.53</v>
      </c>
      <c r="J762" s="8">
        <v>0.12</v>
      </c>
      <c r="K762" s="8" t="s">
        <v>1824</v>
      </c>
      <c r="L762" s="11">
        <v>2574.9856</v>
      </c>
      <c r="M762" s="8" t="str">
        <f>VLOOKUP(C762,'[2]Customer Detail'!$A$2:$H$501,4,FALSE)</f>
        <v>Male</v>
      </c>
      <c r="N762" s="8">
        <f>VLOOKUP(C762,'[2]Customer Detail'!$A$2:$H$501,3,FALSE)</f>
        <v>24</v>
      </c>
      <c r="O762" s="8" t="str">
        <f>VLOOKUP(C762,'[2]Customer Detail'!$A$2:$H$501,5,FALSE)</f>
        <v>East Amandamouth</v>
      </c>
      <c r="P762" s="8" t="str">
        <f>VLOOKUP(C762,'[2]Customer Detail'!$A$1:$H$501,8,FALSE)</f>
        <v>Bronze</v>
      </c>
      <c r="Q762" s="8" t="str">
        <f>VLOOKUP(G762,[2]Store_Dim!$A$1:$E$21,4,FALSE)</f>
        <v>Sabrinatown</v>
      </c>
      <c r="R762" s="8" t="str">
        <f>VLOOKUP(G762,[2]Store_Dim!$A$2:$E$21,3,FALSE)</f>
        <v>North</v>
      </c>
    </row>
    <row r="763" spans="1:18" x14ac:dyDescent="0.3">
      <c r="A763" s="7" t="s">
        <v>2587</v>
      </c>
      <c r="B763" s="48">
        <v>45371</v>
      </c>
      <c r="C763" s="8" t="s">
        <v>550</v>
      </c>
      <c r="D763" s="8" t="s">
        <v>1704</v>
      </c>
      <c r="E763" s="7" t="str">
        <f>VLOOKUP(D763,[2]Product_Dim!$A$2:$G$101,2,FALSE)</f>
        <v>Essential Oil Diffuser</v>
      </c>
      <c r="F763" s="9">
        <f>VLOOKUP(D763,[2]Product_Dim!$A$2:$G$101,6,FALSE)</f>
        <v>325.26</v>
      </c>
      <c r="G763" s="8" t="s">
        <v>1757</v>
      </c>
      <c r="H763" s="10">
        <v>3</v>
      </c>
      <c r="I763" s="11">
        <v>468.25</v>
      </c>
      <c r="J763" s="8">
        <v>7.0000000000000007E-2</v>
      </c>
      <c r="K763" s="8" t="s">
        <v>1826</v>
      </c>
      <c r="L763" s="11">
        <v>1306.4175</v>
      </c>
      <c r="M763" s="8" t="str">
        <f>VLOOKUP(C763,'[2]Customer Detail'!$A$2:$H$501,4,FALSE)</f>
        <v>Female</v>
      </c>
      <c r="N763" s="8">
        <f>VLOOKUP(C763,'[2]Customer Detail'!$A$2:$H$501,3,FALSE)</f>
        <v>47</v>
      </c>
      <c r="O763" s="8" t="str">
        <f>VLOOKUP(C763,'[2]Customer Detail'!$A$2:$H$501,5,FALSE)</f>
        <v>Carolview</v>
      </c>
      <c r="P763" s="8" t="str">
        <f>VLOOKUP(C763,'[2]Customer Detail'!$A$1:$H$501,8,FALSE)</f>
        <v>Platinum</v>
      </c>
      <c r="Q763" s="8" t="str">
        <f>VLOOKUP(G763,[2]Store_Dim!$A$1:$E$21,4,FALSE)</f>
        <v>Danielmouth</v>
      </c>
      <c r="R763" s="8" t="str">
        <f>VLOOKUP(G763,[2]Store_Dim!$A$2:$E$21,3,FALSE)</f>
        <v>North</v>
      </c>
    </row>
    <row r="764" spans="1:18" x14ac:dyDescent="0.3">
      <c r="A764" s="7" t="s">
        <v>2588</v>
      </c>
      <c r="B764" s="48">
        <v>45360</v>
      </c>
      <c r="C764" s="8" t="s">
        <v>14</v>
      </c>
      <c r="D764" s="8" t="s">
        <v>1682</v>
      </c>
      <c r="E764" s="7" t="str">
        <f>VLOOKUP(D764,[2]Product_Dim!$A$2:$G$101,2,FALSE)</f>
        <v>Smart LED Light Strip</v>
      </c>
      <c r="F764" s="9">
        <f>VLOOKUP(D764,[2]Product_Dim!$A$2:$G$101,6,FALSE)</f>
        <v>349.17</v>
      </c>
      <c r="G764" s="8" t="s">
        <v>1752</v>
      </c>
      <c r="H764" s="10">
        <v>1</v>
      </c>
      <c r="I764" s="11">
        <v>928.72</v>
      </c>
      <c r="J764" s="8">
        <v>0.1</v>
      </c>
      <c r="K764" s="8" t="s">
        <v>1829</v>
      </c>
      <c r="L764" s="11">
        <v>835.84799999999996</v>
      </c>
      <c r="M764" s="8" t="str">
        <f>VLOOKUP(C764,'[2]Customer Detail'!$A$2:$H$501,4,FALSE)</f>
        <v>Female</v>
      </c>
      <c r="N764" s="8">
        <f>VLOOKUP(C764,'[2]Customer Detail'!$A$2:$H$501,3,FALSE)</f>
        <v>26</v>
      </c>
      <c r="O764" s="8" t="str">
        <f>VLOOKUP(C764,'[2]Customer Detail'!$A$2:$H$501,5,FALSE)</f>
        <v>Phillipsmouth</v>
      </c>
      <c r="P764" s="8" t="str">
        <f>VLOOKUP(C764,'[2]Customer Detail'!$A$1:$H$501,8,FALSE)</f>
        <v>Platinum</v>
      </c>
      <c r="Q764" s="8" t="str">
        <f>VLOOKUP(G764,[2]Store_Dim!$A$1:$E$21,4,FALSE)</f>
        <v>Washingtonfurt</v>
      </c>
      <c r="R764" s="8" t="str">
        <f>VLOOKUP(G764,[2]Store_Dim!$A$2:$E$21,3,FALSE)</f>
        <v>East</v>
      </c>
    </row>
    <row r="765" spans="1:18" x14ac:dyDescent="0.3">
      <c r="A765" s="7" t="s">
        <v>2589</v>
      </c>
      <c r="B765" s="48">
        <v>45499</v>
      </c>
      <c r="C765" s="8" t="s">
        <v>360</v>
      </c>
      <c r="D765" s="8" t="s">
        <v>1553</v>
      </c>
      <c r="E765" s="7" t="str">
        <f>VLOOKUP(D765,[2]Product_Dim!$A$2:$G$101,2,FALSE)</f>
        <v>Women's Yoga Pants</v>
      </c>
      <c r="F765" s="9">
        <f>VLOOKUP(D765,[2]Product_Dim!$A$2:$G$101,6,FALSE)</f>
        <v>306.45999999999998</v>
      </c>
      <c r="G765" s="8" t="s">
        <v>1810</v>
      </c>
      <c r="H765" s="10">
        <v>3</v>
      </c>
      <c r="I765" s="11">
        <v>217.22</v>
      </c>
      <c r="J765" s="8">
        <v>0.06</v>
      </c>
      <c r="K765" s="8" t="s">
        <v>1826</v>
      </c>
      <c r="L765" s="11">
        <v>612.56039999999996</v>
      </c>
      <c r="M765" s="8" t="str">
        <f>VLOOKUP(C765,'[2]Customer Detail'!$A$2:$H$501,4,FALSE)</f>
        <v>Male</v>
      </c>
      <c r="N765" s="8">
        <f>VLOOKUP(C765,'[2]Customer Detail'!$A$2:$H$501,3,FALSE)</f>
        <v>29</v>
      </c>
      <c r="O765" s="8" t="str">
        <f>VLOOKUP(C765,'[2]Customer Detail'!$A$2:$H$501,5,FALSE)</f>
        <v>Singletonmouth</v>
      </c>
      <c r="P765" s="8" t="str">
        <f>VLOOKUP(C765,'[2]Customer Detail'!$A$1:$H$501,8,FALSE)</f>
        <v>Gold</v>
      </c>
      <c r="Q765" s="8" t="str">
        <f>VLOOKUP(G765,[2]Store_Dim!$A$1:$E$21,4,FALSE)</f>
        <v>East Stevechester</v>
      </c>
      <c r="R765" s="8" t="str">
        <f>VLOOKUP(G765,[2]Store_Dim!$A$2:$E$21,3,FALSE)</f>
        <v>East</v>
      </c>
    </row>
    <row r="766" spans="1:18" x14ac:dyDescent="0.3">
      <c r="A766" s="7" t="s">
        <v>2590</v>
      </c>
      <c r="B766" s="48">
        <v>45745</v>
      </c>
      <c r="C766" s="8" t="s">
        <v>1260</v>
      </c>
      <c r="D766" s="8" t="s">
        <v>1596</v>
      </c>
      <c r="E766" s="7" t="str">
        <f>VLOOKUP(D766,[2]Product_Dim!$A$2:$G$101,2,FALSE)</f>
        <v>Foldable Camping Chair</v>
      </c>
      <c r="F766" s="9">
        <f>VLOOKUP(D766,[2]Product_Dim!$A$2:$G$101,6,FALSE)</f>
        <v>166.06</v>
      </c>
      <c r="G766" s="8" t="s">
        <v>1766</v>
      </c>
      <c r="H766" s="10">
        <v>1</v>
      </c>
      <c r="I766" s="11">
        <v>387.99</v>
      </c>
      <c r="J766" s="8">
        <v>0.3</v>
      </c>
      <c r="K766" s="8" t="s">
        <v>1824</v>
      </c>
      <c r="L766" s="11">
        <v>271.59300000000002</v>
      </c>
      <c r="M766" s="8" t="str">
        <f>VLOOKUP(C766,'[2]Customer Detail'!$A$2:$H$501,4,FALSE)</f>
        <v>Female</v>
      </c>
      <c r="N766" s="8">
        <f>VLOOKUP(C766,'[2]Customer Detail'!$A$2:$H$501,3,FALSE)</f>
        <v>18</v>
      </c>
      <c r="O766" s="8" t="str">
        <f>VLOOKUP(C766,'[2]Customer Detail'!$A$2:$H$501,5,FALSE)</f>
        <v>Garciaview</v>
      </c>
      <c r="P766" s="8" t="str">
        <f>VLOOKUP(C766,'[2]Customer Detail'!$A$1:$H$501,8,FALSE)</f>
        <v>Gold</v>
      </c>
      <c r="Q766" s="8" t="str">
        <f>VLOOKUP(G766,[2]Store_Dim!$A$1:$E$21,4,FALSE)</f>
        <v>Hoodberg</v>
      </c>
      <c r="R766" s="8" t="str">
        <f>VLOOKUP(G766,[2]Store_Dim!$A$2:$E$21,3,FALSE)</f>
        <v>North</v>
      </c>
    </row>
    <row r="767" spans="1:18" x14ac:dyDescent="0.3">
      <c r="A767" s="7" t="s">
        <v>2591</v>
      </c>
      <c r="B767" s="48">
        <v>45718</v>
      </c>
      <c r="C767" s="8" t="s">
        <v>1466</v>
      </c>
      <c r="D767" s="8" t="s">
        <v>1584</v>
      </c>
      <c r="E767" s="7" t="str">
        <f>VLOOKUP(D767,[2]Product_Dim!$A$2:$G$101,2,FALSE)</f>
        <v>Women's Denim Jeans</v>
      </c>
      <c r="F767" s="9">
        <f>VLOOKUP(D767,[2]Product_Dim!$A$2:$G$101,6,FALSE)</f>
        <v>254.04361702127662</v>
      </c>
      <c r="G767" s="8" t="s">
        <v>1776</v>
      </c>
      <c r="H767" s="10">
        <v>4</v>
      </c>
      <c r="I767" s="11">
        <v>186.24</v>
      </c>
      <c r="J767" s="8">
        <v>0.23</v>
      </c>
      <c r="K767" s="8" t="s">
        <v>1824</v>
      </c>
      <c r="L767" s="11">
        <v>573.61919999999998</v>
      </c>
      <c r="M767" s="8" t="str">
        <f>VLOOKUP(C767,'[2]Customer Detail'!$A$2:$H$501,4,FALSE)</f>
        <v>Female</v>
      </c>
      <c r="N767" s="8">
        <f>VLOOKUP(C767,'[2]Customer Detail'!$A$2:$H$501,3,FALSE)</f>
        <v>33</v>
      </c>
      <c r="O767" s="8" t="str">
        <f>VLOOKUP(C767,'[2]Customer Detail'!$A$2:$H$501,5,FALSE)</f>
        <v>Anthonymouth</v>
      </c>
      <c r="P767" s="8" t="str">
        <f>VLOOKUP(C767,'[2]Customer Detail'!$A$1:$H$501,8,FALSE)</f>
        <v>Gold</v>
      </c>
      <c r="Q767" s="8" t="str">
        <f>VLOOKUP(G767,[2]Store_Dim!$A$1:$E$21,4,FALSE)</f>
        <v>Port Josephberg</v>
      </c>
      <c r="R767" s="8" t="str">
        <f>VLOOKUP(G767,[2]Store_Dim!$A$2:$E$21,3,FALSE)</f>
        <v>East</v>
      </c>
    </row>
    <row r="768" spans="1:18" x14ac:dyDescent="0.3">
      <c r="A768" s="7" t="s">
        <v>2592</v>
      </c>
      <c r="B768" s="48">
        <v>45454</v>
      </c>
      <c r="C768" s="8" t="s">
        <v>937</v>
      </c>
      <c r="D768" s="8" t="s">
        <v>1628</v>
      </c>
      <c r="E768" s="7" t="str">
        <f>VLOOKUP(D768,[2]Product_Dim!$A$2:$G$101,2,FALSE)</f>
        <v>Noise-Canceling Headphones</v>
      </c>
      <c r="F768" s="9">
        <f>VLOOKUP(D768,[2]Product_Dim!$A$2:$G$101,6,FALSE)</f>
        <v>38.520000000000003</v>
      </c>
      <c r="G768" s="8" t="s">
        <v>1782</v>
      </c>
      <c r="H768" s="10">
        <v>4</v>
      </c>
      <c r="I768" s="11">
        <v>609.05999999999995</v>
      </c>
      <c r="J768" s="8">
        <v>0.22</v>
      </c>
      <c r="K768" s="8" t="s">
        <v>1829</v>
      </c>
      <c r="L768" s="11">
        <v>1900.2671999999998</v>
      </c>
      <c r="M768" s="8" t="str">
        <f>VLOOKUP(C768,'[2]Customer Detail'!$A$2:$H$501,4,FALSE)</f>
        <v>Female</v>
      </c>
      <c r="N768" s="8">
        <f>VLOOKUP(C768,'[2]Customer Detail'!$A$2:$H$501,3,FALSE)</f>
        <v>28</v>
      </c>
      <c r="O768" s="8" t="str">
        <f>VLOOKUP(C768,'[2]Customer Detail'!$A$2:$H$501,5,FALSE)</f>
        <v>South David</v>
      </c>
      <c r="P768" s="8" t="str">
        <f>VLOOKUP(C768,'[2]Customer Detail'!$A$1:$H$501,8,FALSE)</f>
        <v>Bronze</v>
      </c>
      <c r="Q768" s="8" t="str">
        <f>VLOOKUP(G768,[2]Store_Dim!$A$1:$E$21,4,FALSE)</f>
        <v>Thompsonborough</v>
      </c>
      <c r="R768" s="8" t="str">
        <f>VLOOKUP(G768,[2]Store_Dim!$A$2:$E$21,3,FALSE)</f>
        <v>West</v>
      </c>
    </row>
    <row r="769" spans="1:18" x14ac:dyDescent="0.3">
      <c r="A769" s="7" t="s">
        <v>2593</v>
      </c>
      <c r="B769" s="48">
        <v>45434</v>
      </c>
      <c r="C769" s="8" t="s">
        <v>1355</v>
      </c>
      <c r="D769" s="8" t="s">
        <v>1614</v>
      </c>
      <c r="E769" s="7" t="str">
        <f>VLOOKUP(D769,[2]Product_Dim!$A$2:$G$101,2,FALSE)</f>
        <v>Modern Wall Clock</v>
      </c>
      <c r="F769" s="9">
        <f>VLOOKUP(D769,[2]Product_Dim!$A$2:$G$101,6,FALSE)</f>
        <v>179.77</v>
      </c>
      <c r="G769" s="8" t="s">
        <v>1792</v>
      </c>
      <c r="H769" s="10">
        <v>1</v>
      </c>
      <c r="I769" s="11">
        <v>827.91</v>
      </c>
      <c r="J769" s="8">
        <v>0.21</v>
      </c>
      <c r="K769" s="8" t="s">
        <v>1826</v>
      </c>
      <c r="L769" s="11">
        <v>654.0489</v>
      </c>
      <c r="M769" s="8" t="str">
        <f>VLOOKUP(C769,'[2]Customer Detail'!$A$2:$H$501,4,FALSE)</f>
        <v>Female</v>
      </c>
      <c r="N769" s="8">
        <f>VLOOKUP(C769,'[2]Customer Detail'!$A$2:$H$501,3,FALSE)</f>
        <v>47</v>
      </c>
      <c r="O769" s="8" t="str">
        <f>VLOOKUP(C769,'[2]Customer Detail'!$A$2:$H$501,5,FALSE)</f>
        <v>East Davidmouth</v>
      </c>
      <c r="P769" s="8" t="str">
        <f>VLOOKUP(C769,'[2]Customer Detail'!$A$1:$H$501,8,FALSE)</f>
        <v>Platinum</v>
      </c>
      <c r="Q769" s="8" t="str">
        <f>VLOOKUP(G769,[2]Store_Dim!$A$1:$E$21,4,FALSE)</f>
        <v>Lake Michael</v>
      </c>
      <c r="R769" s="8" t="str">
        <f>VLOOKUP(G769,[2]Store_Dim!$A$2:$E$21,3,FALSE)</f>
        <v>South</v>
      </c>
    </row>
    <row r="770" spans="1:18" x14ac:dyDescent="0.3">
      <c r="A770" s="7" t="s">
        <v>2594</v>
      </c>
      <c r="B770" s="48">
        <v>45486</v>
      </c>
      <c r="C770" s="8" t="s">
        <v>582</v>
      </c>
      <c r="D770" s="8" t="s">
        <v>1714</v>
      </c>
      <c r="E770" s="7" t="str">
        <f>VLOOKUP(D770,[2]Product_Dim!$A$2:$G$101,2,FALSE)</f>
        <v>Hydrating Face Cleanser</v>
      </c>
      <c r="F770" s="9">
        <f>VLOOKUP(D770,[2]Product_Dim!$A$2:$G$101,6,FALSE)</f>
        <v>254.04361702127662</v>
      </c>
      <c r="G770" s="8" t="s">
        <v>1752</v>
      </c>
      <c r="H770" s="10">
        <v>1</v>
      </c>
      <c r="I770" s="11">
        <v>303.79000000000002</v>
      </c>
      <c r="J770" s="8">
        <v>0.24</v>
      </c>
      <c r="K770" s="8" t="s">
        <v>1826</v>
      </c>
      <c r="L770" s="11">
        <v>230.88040000000001</v>
      </c>
      <c r="M770" s="8" t="str">
        <f>VLOOKUP(C770,'[2]Customer Detail'!$A$2:$H$501,4,FALSE)</f>
        <v>Male</v>
      </c>
      <c r="N770" s="8">
        <f>VLOOKUP(C770,'[2]Customer Detail'!$A$2:$H$501,3,FALSE)</f>
        <v>48</v>
      </c>
      <c r="O770" s="8" t="str">
        <f>VLOOKUP(C770,'[2]Customer Detail'!$A$2:$H$501,5,FALSE)</f>
        <v>Anabury</v>
      </c>
      <c r="P770" s="8" t="str">
        <f>VLOOKUP(C770,'[2]Customer Detail'!$A$1:$H$501,8,FALSE)</f>
        <v>Silver</v>
      </c>
      <c r="Q770" s="8" t="str">
        <f>VLOOKUP(G770,[2]Store_Dim!$A$1:$E$21,4,FALSE)</f>
        <v>Washingtonfurt</v>
      </c>
      <c r="R770" s="8" t="str">
        <f>VLOOKUP(G770,[2]Store_Dim!$A$2:$E$21,3,FALSE)</f>
        <v>East</v>
      </c>
    </row>
    <row r="771" spans="1:18" x14ac:dyDescent="0.3">
      <c r="A771" s="7" t="s">
        <v>2595</v>
      </c>
      <c r="B771" s="48">
        <v>45902</v>
      </c>
      <c r="C771" s="8" t="s">
        <v>369</v>
      </c>
      <c r="D771" s="8" t="s">
        <v>1622</v>
      </c>
      <c r="E771" s="7" t="str">
        <f>VLOOKUP(D771,[2]Product_Dim!$A$2:$G$101,2,FALSE)</f>
        <v>Men's Casual Sneakers</v>
      </c>
      <c r="F771" s="9">
        <f>VLOOKUP(D771,[2]Product_Dim!$A$2:$G$101,6,FALSE)</f>
        <v>353.47</v>
      </c>
      <c r="G771" s="8" t="s">
        <v>1776</v>
      </c>
      <c r="H771" s="10">
        <v>2</v>
      </c>
      <c r="I771" s="11">
        <v>365.91</v>
      </c>
      <c r="J771" s="8">
        <v>0.14000000000000001</v>
      </c>
      <c r="K771" s="8" t="s">
        <v>1829</v>
      </c>
      <c r="L771" s="11">
        <v>629.36520000000007</v>
      </c>
      <c r="M771" s="8" t="str">
        <f>VLOOKUP(C771,'[2]Customer Detail'!$A$2:$H$501,4,FALSE)</f>
        <v>Male</v>
      </c>
      <c r="N771" s="8">
        <f>VLOOKUP(C771,'[2]Customer Detail'!$A$2:$H$501,3,FALSE)</f>
        <v>64</v>
      </c>
      <c r="O771" s="8" t="str">
        <f>VLOOKUP(C771,'[2]Customer Detail'!$A$2:$H$501,5,FALSE)</f>
        <v>South Jenniferville</v>
      </c>
      <c r="P771" s="8" t="str">
        <f>VLOOKUP(C771,'[2]Customer Detail'!$A$1:$H$501,8,FALSE)</f>
        <v>Silver</v>
      </c>
      <c r="Q771" s="8" t="str">
        <f>VLOOKUP(G771,[2]Store_Dim!$A$1:$E$21,4,FALSE)</f>
        <v>Port Josephberg</v>
      </c>
      <c r="R771" s="8" t="str">
        <f>VLOOKUP(G771,[2]Store_Dim!$A$2:$E$21,3,FALSE)</f>
        <v>East</v>
      </c>
    </row>
    <row r="772" spans="1:18" x14ac:dyDescent="0.3">
      <c r="A772" s="7" t="s">
        <v>2596</v>
      </c>
      <c r="B772" s="48">
        <v>45762</v>
      </c>
      <c r="C772" s="8" t="s">
        <v>255</v>
      </c>
      <c r="D772" s="8" t="s">
        <v>1598</v>
      </c>
      <c r="E772" s="7" t="str">
        <f>VLOOKUP(D772,[2]Product_Dim!$A$2:$G$101,2,FALSE)</f>
        <v>Women's Scarf Set</v>
      </c>
      <c r="F772" s="9">
        <f>VLOOKUP(D772,[2]Product_Dim!$A$2:$G$101,6,FALSE)</f>
        <v>174.02</v>
      </c>
      <c r="G772" s="8" t="s">
        <v>1807</v>
      </c>
      <c r="H772" s="10">
        <v>3</v>
      </c>
      <c r="I772" s="11">
        <v>852.72</v>
      </c>
      <c r="J772" s="8">
        <v>0.16</v>
      </c>
      <c r="K772" s="8" t="s">
        <v>1824</v>
      </c>
      <c r="L772" s="11">
        <v>2148.8543999999997</v>
      </c>
      <c r="M772" s="8" t="str">
        <f>VLOOKUP(C772,'[2]Customer Detail'!$A$2:$H$501,4,FALSE)</f>
        <v>Female</v>
      </c>
      <c r="N772" s="8">
        <f>VLOOKUP(C772,'[2]Customer Detail'!$A$2:$H$501,3,FALSE)</f>
        <v>24</v>
      </c>
      <c r="O772" s="8" t="str">
        <f>VLOOKUP(C772,'[2]Customer Detail'!$A$2:$H$501,5,FALSE)</f>
        <v>North Cynthiatown</v>
      </c>
      <c r="P772" s="8" t="str">
        <f>VLOOKUP(C772,'[2]Customer Detail'!$A$1:$H$501,8,FALSE)</f>
        <v>Platinum</v>
      </c>
      <c r="Q772" s="8" t="str">
        <f>VLOOKUP(G772,[2]Store_Dim!$A$1:$E$21,4,FALSE)</f>
        <v>Bensonhaven</v>
      </c>
      <c r="R772" s="8" t="str">
        <f>VLOOKUP(G772,[2]Store_Dim!$A$2:$E$21,3,FALSE)</f>
        <v>North</v>
      </c>
    </row>
    <row r="773" spans="1:18" x14ac:dyDescent="0.3">
      <c r="A773" s="7" t="s">
        <v>2597</v>
      </c>
      <c r="B773" s="48">
        <v>45752</v>
      </c>
      <c r="C773" s="8" t="s">
        <v>791</v>
      </c>
      <c r="D773" s="8" t="s">
        <v>1568</v>
      </c>
      <c r="E773" s="7" t="str">
        <f>VLOOKUP(D773,[2]Product_Dim!$A$2:$G$101,2,FALSE)</f>
        <v>Ceramic Kitchen Bowl Set</v>
      </c>
      <c r="F773" s="9">
        <f>VLOOKUP(D773,[2]Product_Dim!$A$2:$G$101,6,FALSE)</f>
        <v>298.86</v>
      </c>
      <c r="G773" s="8" t="s">
        <v>1769</v>
      </c>
      <c r="H773" s="10">
        <v>1</v>
      </c>
      <c r="I773" s="11">
        <v>768.25</v>
      </c>
      <c r="J773" s="8">
        <v>0.18</v>
      </c>
      <c r="K773" s="8" t="s">
        <v>1824</v>
      </c>
      <c r="L773" s="11">
        <v>629.96500000000003</v>
      </c>
      <c r="M773" s="8" t="str">
        <f>VLOOKUP(C773,'[2]Customer Detail'!$A$2:$H$501,4,FALSE)</f>
        <v>Male</v>
      </c>
      <c r="N773" s="8">
        <f>VLOOKUP(C773,'[2]Customer Detail'!$A$2:$H$501,3,FALSE)</f>
        <v>32</v>
      </c>
      <c r="O773" s="8" t="str">
        <f>VLOOKUP(C773,'[2]Customer Detail'!$A$2:$H$501,5,FALSE)</f>
        <v>Mikehaven</v>
      </c>
      <c r="P773" s="8" t="str">
        <f>VLOOKUP(C773,'[2]Customer Detail'!$A$1:$H$501,8,FALSE)</f>
        <v>Platinum</v>
      </c>
      <c r="Q773" s="8" t="str">
        <f>VLOOKUP(G773,[2]Store_Dim!$A$1:$E$21,4,FALSE)</f>
        <v>Port Sharon</v>
      </c>
      <c r="R773" s="8" t="str">
        <f>VLOOKUP(G773,[2]Store_Dim!$A$2:$E$21,3,FALSE)</f>
        <v>South</v>
      </c>
    </row>
    <row r="774" spans="1:18" x14ac:dyDescent="0.3">
      <c r="A774" s="7" t="s">
        <v>2598</v>
      </c>
      <c r="B774" s="48">
        <v>45254</v>
      </c>
      <c r="C774" s="8" t="s">
        <v>1098</v>
      </c>
      <c r="D774" s="8" t="s">
        <v>1732</v>
      </c>
      <c r="E774" s="7" t="str">
        <f>VLOOKUP(D774,[2]Product_Dim!$A$2:$G$101,2,FALSE)</f>
        <v>Microwave Oven</v>
      </c>
      <c r="F774" s="9">
        <f>VLOOKUP(D774,[2]Product_Dim!$A$2:$G$101,6,FALSE)</f>
        <v>447.43</v>
      </c>
      <c r="G774" s="8" t="s">
        <v>1813</v>
      </c>
      <c r="H774" s="10">
        <v>2</v>
      </c>
      <c r="I774" s="11">
        <v>318.62</v>
      </c>
      <c r="J774" s="8">
        <v>0.02</v>
      </c>
      <c r="K774" s="8" t="s">
        <v>1829</v>
      </c>
      <c r="L774" s="11">
        <v>624.49519999999995</v>
      </c>
      <c r="M774" s="8" t="str">
        <f>VLOOKUP(C774,'[2]Customer Detail'!$A$2:$H$501,4,FALSE)</f>
        <v>Male</v>
      </c>
      <c r="N774" s="8">
        <f>VLOOKUP(C774,'[2]Customer Detail'!$A$2:$H$501,3,FALSE)</f>
        <v>26</v>
      </c>
      <c r="O774" s="8" t="str">
        <f>VLOOKUP(C774,'[2]Customer Detail'!$A$2:$H$501,5,FALSE)</f>
        <v>Lake Allisonborough</v>
      </c>
      <c r="P774" s="8" t="str">
        <f>VLOOKUP(C774,'[2]Customer Detail'!$A$1:$H$501,8,FALSE)</f>
        <v>Silver</v>
      </c>
      <c r="Q774" s="8" t="str">
        <f>VLOOKUP(G774,[2]Store_Dim!$A$1:$E$21,4,FALSE)</f>
        <v>Vasquezborough</v>
      </c>
      <c r="R774" s="8" t="str">
        <f>VLOOKUP(G774,[2]Store_Dim!$A$2:$E$21,3,FALSE)</f>
        <v>East</v>
      </c>
    </row>
    <row r="775" spans="1:18" x14ac:dyDescent="0.3">
      <c r="A775" s="7" t="s">
        <v>2599</v>
      </c>
      <c r="B775" s="48">
        <v>45683</v>
      </c>
      <c r="C775" s="8" t="s">
        <v>188</v>
      </c>
      <c r="D775" s="8" t="s">
        <v>1700</v>
      </c>
      <c r="E775" s="7" t="str">
        <f>VLOOKUP(D775,[2]Product_Dim!$A$2:$G$101,2,FALSE)</f>
        <v>Wireless Mouse</v>
      </c>
      <c r="F775" s="9">
        <f>VLOOKUP(D775,[2]Product_Dim!$A$2:$G$101,6,FALSE)</f>
        <v>392.89</v>
      </c>
      <c r="G775" s="8" t="s">
        <v>1761</v>
      </c>
      <c r="H775" s="10">
        <v>4</v>
      </c>
      <c r="I775" s="11">
        <v>402.11</v>
      </c>
      <c r="J775" s="8">
        <v>0.14000000000000001</v>
      </c>
      <c r="K775" s="8" t="s">
        <v>1826</v>
      </c>
      <c r="L775" s="11">
        <v>1383.2583999999999</v>
      </c>
      <c r="M775" s="8" t="str">
        <f>VLOOKUP(C775,'[2]Customer Detail'!$A$2:$H$501,4,FALSE)</f>
        <v>Female</v>
      </c>
      <c r="N775" s="8">
        <f>VLOOKUP(C775,'[2]Customer Detail'!$A$2:$H$501,3,FALSE)</f>
        <v>45</v>
      </c>
      <c r="O775" s="8" t="str">
        <f>VLOOKUP(C775,'[2]Customer Detail'!$A$2:$H$501,5,FALSE)</f>
        <v>New Amy</v>
      </c>
      <c r="P775" s="8" t="str">
        <f>VLOOKUP(C775,'[2]Customer Detail'!$A$1:$H$501,8,FALSE)</f>
        <v>Gold</v>
      </c>
      <c r="Q775" s="8" t="str">
        <f>VLOOKUP(G775,[2]Store_Dim!$A$1:$E$21,4,FALSE)</f>
        <v>North Nancyview</v>
      </c>
      <c r="R775" s="8" t="str">
        <f>VLOOKUP(G775,[2]Store_Dim!$A$2:$E$21,3,FALSE)</f>
        <v>South</v>
      </c>
    </row>
    <row r="776" spans="1:18" x14ac:dyDescent="0.3">
      <c r="A776" s="7" t="s">
        <v>2600</v>
      </c>
      <c r="B776" s="48">
        <v>45804</v>
      </c>
      <c r="C776" s="8" t="s">
        <v>1269</v>
      </c>
      <c r="D776" s="8" t="s">
        <v>1716</v>
      </c>
      <c r="E776" s="7" t="str">
        <f>VLOOKUP(D776,[2]Product_Dim!$A$2:$G$101,2,FALSE)</f>
        <v>Wooden Bookshelf</v>
      </c>
      <c r="F776" s="9">
        <f>VLOOKUP(D776,[2]Product_Dim!$A$2:$G$101,6,FALSE)</f>
        <v>388.46</v>
      </c>
      <c r="G776" s="8" t="s">
        <v>1807</v>
      </c>
      <c r="H776" s="10">
        <v>3</v>
      </c>
      <c r="I776" s="11">
        <v>846.31</v>
      </c>
      <c r="J776" s="8">
        <v>0.18</v>
      </c>
      <c r="K776" s="8" t="s">
        <v>1829</v>
      </c>
      <c r="L776" s="11">
        <v>2081.9225999999999</v>
      </c>
      <c r="M776" s="8" t="str">
        <f>VLOOKUP(C776,'[2]Customer Detail'!$A$2:$H$501,4,FALSE)</f>
        <v>Male</v>
      </c>
      <c r="N776" s="8">
        <f>VLOOKUP(C776,'[2]Customer Detail'!$A$2:$H$501,3,FALSE)</f>
        <v>36</v>
      </c>
      <c r="O776" s="8" t="str">
        <f>VLOOKUP(C776,'[2]Customer Detail'!$A$2:$H$501,5,FALSE)</f>
        <v>Port Joshuaville</v>
      </c>
      <c r="P776" s="8" t="str">
        <f>VLOOKUP(C776,'[2]Customer Detail'!$A$1:$H$501,8,FALSE)</f>
        <v>Gold</v>
      </c>
      <c r="Q776" s="8" t="str">
        <f>VLOOKUP(G776,[2]Store_Dim!$A$1:$E$21,4,FALSE)</f>
        <v>Bensonhaven</v>
      </c>
      <c r="R776" s="8" t="str">
        <f>VLOOKUP(G776,[2]Store_Dim!$A$2:$E$21,3,FALSE)</f>
        <v>North</v>
      </c>
    </row>
    <row r="777" spans="1:18" x14ac:dyDescent="0.3">
      <c r="A777" s="7" t="s">
        <v>2601</v>
      </c>
      <c r="B777" s="48">
        <v>45821</v>
      </c>
      <c r="C777" s="8" t="s">
        <v>559</v>
      </c>
      <c r="D777" s="8" t="s">
        <v>1736</v>
      </c>
      <c r="E777" s="7" t="str">
        <f>VLOOKUP(D777,[2]Product_Dim!$A$2:$G$101,2,FALSE)</f>
        <v>Vitamin E Body Lotion</v>
      </c>
      <c r="F777" s="9">
        <f>VLOOKUP(D777,[2]Product_Dim!$A$2:$G$101,6,FALSE)</f>
        <v>358.47</v>
      </c>
      <c r="G777" s="8" t="s">
        <v>1799</v>
      </c>
      <c r="H777" s="10">
        <v>1</v>
      </c>
      <c r="I777" s="11">
        <v>269.94</v>
      </c>
      <c r="J777" s="8">
        <v>7.0000000000000007E-2</v>
      </c>
      <c r="K777" s="8" t="s">
        <v>1829</v>
      </c>
      <c r="L777" s="11">
        <v>251.04419999999999</v>
      </c>
      <c r="M777" s="8" t="str">
        <f>VLOOKUP(C777,'[2]Customer Detail'!$A$2:$H$501,4,FALSE)</f>
        <v>Female</v>
      </c>
      <c r="N777" s="8">
        <f>VLOOKUP(C777,'[2]Customer Detail'!$A$2:$H$501,3,FALSE)</f>
        <v>36</v>
      </c>
      <c r="O777" s="8" t="str">
        <f>VLOOKUP(C777,'[2]Customer Detail'!$A$2:$H$501,5,FALSE)</f>
        <v>Robertview</v>
      </c>
      <c r="P777" s="8" t="str">
        <f>VLOOKUP(C777,'[2]Customer Detail'!$A$1:$H$501,8,FALSE)</f>
        <v>Platinum</v>
      </c>
      <c r="Q777" s="8" t="str">
        <f>VLOOKUP(G777,[2]Store_Dim!$A$1:$E$21,4,FALSE)</f>
        <v>Christopherland</v>
      </c>
      <c r="R777" s="8" t="str">
        <f>VLOOKUP(G777,[2]Store_Dim!$A$2:$E$21,3,FALSE)</f>
        <v>South</v>
      </c>
    </row>
    <row r="778" spans="1:18" x14ac:dyDescent="0.3">
      <c r="A778" s="7" t="s">
        <v>2602</v>
      </c>
      <c r="B778" s="48">
        <v>45472</v>
      </c>
      <c r="C778" s="8" t="s">
        <v>773</v>
      </c>
      <c r="D778" s="8" t="s">
        <v>1588</v>
      </c>
      <c r="E778" s="7" t="str">
        <f>VLOOKUP(D778,[2]Product_Dim!$A$2:$G$101,2,FALSE)</f>
        <v>Outdoor Sports Water Bottle</v>
      </c>
      <c r="F778" s="9">
        <f>VLOOKUP(D778,[2]Product_Dim!$A$2:$G$101,6,FALSE)</f>
        <v>131.51</v>
      </c>
      <c r="G778" s="8" t="s">
        <v>1769</v>
      </c>
      <c r="H778" s="10">
        <v>3</v>
      </c>
      <c r="I778" s="11">
        <v>909.25</v>
      </c>
      <c r="J778" s="8">
        <v>0.28999999999999998</v>
      </c>
      <c r="K778" s="8" t="s">
        <v>1829</v>
      </c>
      <c r="L778" s="11">
        <v>1936.7025000000001</v>
      </c>
      <c r="M778" s="8" t="str">
        <f>VLOOKUP(C778,'[2]Customer Detail'!$A$2:$H$501,4,FALSE)</f>
        <v>Male</v>
      </c>
      <c r="N778" s="8">
        <f>VLOOKUP(C778,'[2]Customer Detail'!$A$2:$H$501,3,FALSE)</f>
        <v>31</v>
      </c>
      <c r="O778" s="8" t="str">
        <f>VLOOKUP(C778,'[2]Customer Detail'!$A$2:$H$501,5,FALSE)</f>
        <v>Dawsonchester</v>
      </c>
      <c r="P778" s="8" t="str">
        <f>VLOOKUP(C778,'[2]Customer Detail'!$A$1:$H$501,8,FALSE)</f>
        <v>Platinum</v>
      </c>
      <c r="Q778" s="8" t="str">
        <f>VLOOKUP(G778,[2]Store_Dim!$A$1:$E$21,4,FALSE)</f>
        <v>Port Sharon</v>
      </c>
      <c r="R778" s="8" t="str">
        <f>VLOOKUP(G778,[2]Store_Dim!$A$2:$E$21,3,FALSE)</f>
        <v>South</v>
      </c>
    </row>
    <row r="779" spans="1:18" x14ac:dyDescent="0.3">
      <c r="A779" s="7" t="s">
        <v>2603</v>
      </c>
      <c r="B779" s="48">
        <v>45331</v>
      </c>
      <c r="C779" s="8" t="s">
        <v>1136</v>
      </c>
      <c r="D779" s="8" t="s">
        <v>1730</v>
      </c>
      <c r="E779" s="7" t="str">
        <f>VLOOKUP(D779,[2]Product_Dim!$A$2:$G$101,2,FALSE)</f>
        <v>Women's High Heels</v>
      </c>
      <c r="F779" s="9">
        <f>VLOOKUP(D779,[2]Product_Dim!$A$2:$G$101,6,FALSE)</f>
        <v>438.25</v>
      </c>
      <c r="G779" s="8" t="s">
        <v>1794</v>
      </c>
      <c r="H779" s="10">
        <v>2</v>
      </c>
      <c r="I779" s="11">
        <v>229.81</v>
      </c>
      <c r="J779" s="8">
        <v>0.21</v>
      </c>
      <c r="K779" s="8" t="s">
        <v>1829</v>
      </c>
      <c r="L779" s="11">
        <v>363.09980000000002</v>
      </c>
      <c r="M779" s="8" t="str">
        <f>VLOOKUP(C779,'[2]Customer Detail'!$A$2:$H$501,4,FALSE)</f>
        <v>Male</v>
      </c>
      <c r="N779" s="8">
        <f>VLOOKUP(C779,'[2]Customer Detail'!$A$2:$H$501,3,FALSE)</f>
        <v>23</v>
      </c>
      <c r="O779" s="8" t="str">
        <f>VLOOKUP(C779,'[2]Customer Detail'!$A$2:$H$501,5,FALSE)</f>
        <v>Murphytown</v>
      </c>
      <c r="P779" s="8" t="str">
        <f>VLOOKUP(C779,'[2]Customer Detail'!$A$1:$H$501,8,FALSE)</f>
        <v>Bronze</v>
      </c>
      <c r="Q779" s="8" t="str">
        <f>VLOOKUP(G779,[2]Store_Dim!$A$1:$E$21,4,FALSE)</f>
        <v>Sabrinatown</v>
      </c>
      <c r="R779" s="8" t="str">
        <f>VLOOKUP(G779,[2]Store_Dim!$A$2:$E$21,3,FALSE)</f>
        <v>North</v>
      </c>
    </row>
    <row r="780" spans="1:18" x14ac:dyDescent="0.3">
      <c r="A780" s="7" t="s">
        <v>2604</v>
      </c>
      <c r="B780" s="48">
        <v>45451</v>
      </c>
      <c r="C780" s="8" t="s">
        <v>147</v>
      </c>
      <c r="D780" s="8" t="s">
        <v>1704</v>
      </c>
      <c r="E780" s="7" t="str">
        <f>VLOOKUP(D780,[2]Product_Dim!$A$2:$G$101,2,FALSE)</f>
        <v>Essential Oil Diffuser</v>
      </c>
      <c r="F780" s="9">
        <f>VLOOKUP(D780,[2]Product_Dim!$A$2:$G$101,6,FALSE)</f>
        <v>325.26</v>
      </c>
      <c r="G780" s="8" t="s">
        <v>1801</v>
      </c>
      <c r="H780" s="10">
        <v>3</v>
      </c>
      <c r="I780" s="11">
        <v>442.36</v>
      </c>
      <c r="J780" s="8">
        <v>0.06</v>
      </c>
      <c r="K780" s="8" t="s">
        <v>1826</v>
      </c>
      <c r="L780" s="11">
        <v>1247.4551999999999</v>
      </c>
      <c r="M780" s="8" t="str">
        <f>VLOOKUP(C780,'[2]Customer Detail'!$A$2:$H$501,4,FALSE)</f>
        <v>Female</v>
      </c>
      <c r="N780" s="8">
        <f>VLOOKUP(C780,'[2]Customer Detail'!$A$2:$H$501,3,FALSE)</f>
        <v>27</v>
      </c>
      <c r="O780" s="8" t="str">
        <f>VLOOKUP(C780,'[2]Customer Detail'!$A$2:$H$501,5,FALSE)</f>
        <v>Brendastad</v>
      </c>
      <c r="P780" s="8" t="str">
        <f>VLOOKUP(C780,'[2]Customer Detail'!$A$1:$H$501,8,FALSE)</f>
        <v>Platinum</v>
      </c>
      <c r="Q780" s="8" t="str">
        <f>VLOOKUP(G780,[2]Store_Dim!$A$1:$E$21,4,FALSE)</f>
        <v>East Jenniferstad</v>
      </c>
      <c r="R780" s="8" t="str">
        <f>VLOOKUP(G780,[2]Store_Dim!$A$2:$E$21,3,FALSE)</f>
        <v>North</v>
      </c>
    </row>
    <row r="781" spans="1:18" x14ac:dyDescent="0.3">
      <c r="A781" s="7" t="s">
        <v>2605</v>
      </c>
      <c r="B781" s="48">
        <v>45386</v>
      </c>
      <c r="C781" s="8" t="s">
        <v>767</v>
      </c>
      <c r="D781" s="8" t="s">
        <v>1720</v>
      </c>
      <c r="E781" s="7" t="str">
        <f>VLOOKUP(D781,[2]Product_Dim!$A$2:$G$101,2,FALSE)</f>
        <v>Kitchen Cutting Board</v>
      </c>
      <c r="F781" s="9">
        <f>VLOOKUP(D781,[2]Product_Dim!$A$2:$G$101,6,FALSE)</f>
        <v>176.07</v>
      </c>
      <c r="G781" s="8" t="s">
        <v>1766</v>
      </c>
      <c r="H781" s="10">
        <v>3</v>
      </c>
      <c r="I781" s="11">
        <v>413.74</v>
      </c>
      <c r="J781" s="8">
        <v>0.01</v>
      </c>
      <c r="K781" s="8" t="s">
        <v>1824</v>
      </c>
      <c r="L781" s="11">
        <v>1228.8078</v>
      </c>
      <c r="M781" s="8" t="str">
        <f>VLOOKUP(C781,'[2]Customer Detail'!$A$2:$H$501,4,FALSE)</f>
        <v>Female</v>
      </c>
      <c r="N781" s="8">
        <f>VLOOKUP(C781,'[2]Customer Detail'!$A$2:$H$501,3,FALSE)</f>
        <v>58</v>
      </c>
      <c r="O781" s="8" t="str">
        <f>VLOOKUP(C781,'[2]Customer Detail'!$A$2:$H$501,5,FALSE)</f>
        <v>Zamoraborough</v>
      </c>
      <c r="P781" s="8" t="str">
        <f>VLOOKUP(C781,'[2]Customer Detail'!$A$1:$H$501,8,FALSE)</f>
        <v>Platinum</v>
      </c>
      <c r="Q781" s="8" t="str">
        <f>VLOOKUP(G781,[2]Store_Dim!$A$1:$E$21,4,FALSE)</f>
        <v>Hoodberg</v>
      </c>
      <c r="R781" s="8" t="str">
        <f>VLOOKUP(G781,[2]Store_Dim!$A$2:$E$21,3,FALSE)</f>
        <v>North</v>
      </c>
    </row>
    <row r="782" spans="1:18" x14ac:dyDescent="0.3">
      <c r="A782" s="7" t="s">
        <v>2606</v>
      </c>
      <c r="B782" s="48">
        <v>45477</v>
      </c>
      <c r="C782" s="8" t="s">
        <v>1524</v>
      </c>
      <c r="D782" s="8" t="s">
        <v>1726</v>
      </c>
      <c r="E782" s="7" t="str">
        <f>VLOOKUP(D782,[2]Product_Dim!$A$2:$G$101,2,FALSE)</f>
        <v>Face Foundation Kit</v>
      </c>
      <c r="F782" s="9">
        <f>VLOOKUP(D782,[2]Product_Dim!$A$2:$G$101,6,FALSE)</f>
        <v>183.04</v>
      </c>
      <c r="G782" s="8" t="s">
        <v>1799</v>
      </c>
      <c r="H782" s="10">
        <v>4</v>
      </c>
      <c r="I782" s="11">
        <v>79.75</v>
      </c>
      <c r="J782" s="8">
        <v>0.18</v>
      </c>
      <c r="K782" s="8" t="s">
        <v>1826</v>
      </c>
      <c r="L782" s="11">
        <v>261.58</v>
      </c>
      <c r="M782" s="8" t="str">
        <f>VLOOKUP(C782,'[2]Customer Detail'!$A$2:$H$501,4,FALSE)</f>
        <v>Male</v>
      </c>
      <c r="N782" s="8">
        <f>VLOOKUP(C782,'[2]Customer Detail'!$A$2:$H$501,3,FALSE)</f>
        <v>56</v>
      </c>
      <c r="O782" s="8" t="str">
        <f>VLOOKUP(C782,'[2]Customer Detail'!$A$2:$H$501,5,FALSE)</f>
        <v>North Seanfurt</v>
      </c>
      <c r="P782" s="8" t="str">
        <f>VLOOKUP(C782,'[2]Customer Detail'!$A$1:$H$501,8,FALSE)</f>
        <v>Bronze</v>
      </c>
      <c r="Q782" s="8" t="str">
        <f>VLOOKUP(G782,[2]Store_Dim!$A$1:$E$21,4,FALSE)</f>
        <v>Christopherland</v>
      </c>
      <c r="R782" s="8" t="str">
        <f>VLOOKUP(G782,[2]Store_Dim!$A$2:$E$21,3,FALSE)</f>
        <v>South</v>
      </c>
    </row>
    <row r="783" spans="1:18" x14ac:dyDescent="0.3">
      <c r="A783" s="7" t="s">
        <v>2607</v>
      </c>
      <c r="B783" s="48">
        <v>45433</v>
      </c>
      <c r="C783" s="8" t="s">
        <v>1521</v>
      </c>
      <c r="D783" s="8" t="s">
        <v>1628</v>
      </c>
      <c r="E783" s="7" t="str">
        <f>VLOOKUP(D783,[2]Product_Dim!$A$2:$G$101,2,FALSE)</f>
        <v>Noise-Canceling Headphones</v>
      </c>
      <c r="F783" s="9">
        <f>VLOOKUP(D783,[2]Product_Dim!$A$2:$G$101,6,FALSE)</f>
        <v>38.520000000000003</v>
      </c>
      <c r="G783" s="8" t="s">
        <v>1794</v>
      </c>
      <c r="H783" s="10">
        <v>4</v>
      </c>
      <c r="I783" s="11">
        <v>95.06</v>
      </c>
      <c r="J783" s="8">
        <v>0.03</v>
      </c>
      <c r="K783" s="8" t="s">
        <v>1824</v>
      </c>
      <c r="L783" s="11">
        <v>368.83280000000002</v>
      </c>
      <c r="M783" s="8" t="str">
        <f>VLOOKUP(C783,'[2]Customer Detail'!$A$2:$H$501,4,FALSE)</f>
        <v>Female</v>
      </c>
      <c r="N783" s="8">
        <f>VLOOKUP(C783,'[2]Customer Detail'!$A$2:$H$501,3,FALSE)</f>
        <v>23</v>
      </c>
      <c r="O783" s="8" t="str">
        <f>VLOOKUP(C783,'[2]Customer Detail'!$A$2:$H$501,5,FALSE)</f>
        <v>Bryanmouth</v>
      </c>
      <c r="P783" s="8" t="str">
        <f>VLOOKUP(C783,'[2]Customer Detail'!$A$1:$H$501,8,FALSE)</f>
        <v>Bronze</v>
      </c>
      <c r="Q783" s="8" t="str">
        <f>VLOOKUP(G783,[2]Store_Dim!$A$1:$E$21,4,FALSE)</f>
        <v>Sabrinatown</v>
      </c>
      <c r="R783" s="8" t="str">
        <f>VLOOKUP(G783,[2]Store_Dim!$A$2:$E$21,3,FALSE)</f>
        <v>North</v>
      </c>
    </row>
    <row r="784" spans="1:18" x14ac:dyDescent="0.3">
      <c r="A784" s="7" t="s">
        <v>2608</v>
      </c>
      <c r="B784" s="48">
        <v>45759</v>
      </c>
      <c r="C784" s="8" t="s">
        <v>1292</v>
      </c>
      <c r="D784" s="8" t="s">
        <v>1744</v>
      </c>
      <c r="E784" s="7" t="str">
        <f>VLOOKUP(D784,[2]Product_Dim!$A$2:$G$101,2,FALSE)</f>
        <v>Portable Bluetooth Speaker</v>
      </c>
      <c r="F784" s="9">
        <f>VLOOKUP(D784,[2]Product_Dim!$A$2:$G$101,6,FALSE)</f>
        <v>431.67</v>
      </c>
      <c r="G784" s="8" t="s">
        <v>1779</v>
      </c>
      <c r="H784" s="10">
        <v>4</v>
      </c>
      <c r="I784" s="11">
        <v>107.08</v>
      </c>
      <c r="J784" s="8">
        <v>0.27</v>
      </c>
      <c r="K784" s="8" t="s">
        <v>1829</v>
      </c>
      <c r="L784" s="11">
        <v>312.67359999999996</v>
      </c>
      <c r="M784" s="8" t="str">
        <f>VLOOKUP(C784,'[2]Customer Detail'!$A$2:$H$501,4,FALSE)</f>
        <v>Male</v>
      </c>
      <c r="N784" s="8">
        <f>VLOOKUP(C784,'[2]Customer Detail'!$A$2:$H$501,3,FALSE)</f>
        <v>46</v>
      </c>
      <c r="O784" s="8" t="str">
        <f>VLOOKUP(C784,'[2]Customer Detail'!$A$2:$H$501,5,FALSE)</f>
        <v>Marthaborough</v>
      </c>
      <c r="P784" s="8" t="str">
        <f>VLOOKUP(C784,'[2]Customer Detail'!$A$1:$H$501,8,FALSE)</f>
        <v>Platinum</v>
      </c>
      <c r="Q784" s="8" t="str">
        <f>VLOOKUP(G784,[2]Store_Dim!$A$1:$E$21,4,FALSE)</f>
        <v>Williamsfurt</v>
      </c>
      <c r="R784" s="8" t="str">
        <f>VLOOKUP(G784,[2]Store_Dim!$A$2:$E$21,3,FALSE)</f>
        <v>South</v>
      </c>
    </row>
    <row r="785" spans="1:18" x14ac:dyDescent="0.3">
      <c r="A785" s="7" t="s">
        <v>2609</v>
      </c>
      <c r="B785" s="48">
        <v>45794</v>
      </c>
      <c r="C785" s="8" t="s">
        <v>1461</v>
      </c>
      <c r="D785" s="8" t="s">
        <v>1746</v>
      </c>
      <c r="E785" s="7" t="str">
        <f>VLOOKUP(D785,[2]Product_Dim!$A$2:$G$101,2,FALSE)</f>
        <v>Stainless Steel Cookware Set</v>
      </c>
      <c r="F785" s="9">
        <f>VLOOKUP(D785,[2]Product_Dim!$A$2:$G$101,6,FALSE)</f>
        <v>201.41</v>
      </c>
      <c r="G785" s="8" t="s">
        <v>1810</v>
      </c>
      <c r="H785" s="10">
        <v>1</v>
      </c>
      <c r="I785" s="11">
        <v>873.18</v>
      </c>
      <c r="J785" s="8">
        <v>0.03</v>
      </c>
      <c r="K785" s="8" t="s">
        <v>1829</v>
      </c>
      <c r="L785" s="11">
        <v>846.9846</v>
      </c>
      <c r="M785" s="8" t="str">
        <f>VLOOKUP(C785,'[2]Customer Detail'!$A$2:$H$501,4,FALSE)</f>
        <v>Female</v>
      </c>
      <c r="N785" s="8">
        <f>VLOOKUP(C785,'[2]Customer Detail'!$A$2:$H$501,3,FALSE)</f>
        <v>32</v>
      </c>
      <c r="O785" s="8" t="str">
        <f>VLOOKUP(C785,'[2]Customer Detail'!$A$2:$H$501,5,FALSE)</f>
        <v>East Christopherhaven</v>
      </c>
      <c r="P785" s="8" t="str">
        <f>VLOOKUP(C785,'[2]Customer Detail'!$A$1:$H$501,8,FALSE)</f>
        <v>Platinum</v>
      </c>
      <c r="Q785" s="8" t="str">
        <f>VLOOKUP(G785,[2]Store_Dim!$A$1:$E$21,4,FALSE)</f>
        <v>East Stevechester</v>
      </c>
      <c r="R785" s="8" t="str">
        <f>VLOOKUP(G785,[2]Store_Dim!$A$2:$E$21,3,FALSE)</f>
        <v>East</v>
      </c>
    </row>
    <row r="786" spans="1:18" x14ac:dyDescent="0.3">
      <c r="A786" s="7" t="s">
        <v>2610</v>
      </c>
      <c r="B786" s="48">
        <v>45764</v>
      </c>
      <c r="C786" s="8" t="s">
        <v>1178</v>
      </c>
      <c r="D786" s="8" t="s">
        <v>1688</v>
      </c>
      <c r="E786" s="7" t="str">
        <f>VLOOKUP(D786,[2]Product_Dim!$A$2:$G$101,2,FALSE)</f>
        <v>Kitchen Storage Rack</v>
      </c>
      <c r="F786" s="9">
        <f>VLOOKUP(D786,[2]Product_Dim!$A$2:$G$101,6,FALSE)</f>
        <v>138.05000000000001</v>
      </c>
      <c r="G786" s="8" t="s">
        <v>1810</v>
      </c>
      <c r="H786" s="10">
        <v>1</v>
      </c>
      <c r="I786" s="11">
        <v>914.75</v>
      </c>
      <c r="J786" s="8">
        <v>0.1</v>
      </c>
      <c r="K786" s="8" t="s">
        <v>1829</v>
      </c>
      <c r="L786" s="11">
        <v>823.27499999999998</v>
      </c>
      <c r="M786" s="8" t="str">
        <f>VLOOKUP(C786,'[2]Customer Detail'!$A$2:$H$501,4,FALSE)</f>
        <v>Female</v>
      </c>
      <c r="N786" s="8">
        <f>VLOOKUP(C786,'[2]Customer Detail'!$A$2:$H$501,3,FALSE)</f>
        <v>39</v>
      </c>
      <c r="O786" s="8" t="str">
        <f>VLOOKUP(C786,'[2]Customer Detail'!$A$2:$H$501,5,FALSE)</f>
        <v>Nathanshire</v>
      </c>
      <c r="P786" s="8" t="str">
        <f>VLOOKUP(C786,'[2]Customer Detail'!$A$1:$H$501,8,FALSE)</f>
        <v>Gold</v>
      </c>
      <c r="Q786" s="8" t="str">
        <f>VLOOKUP(G786,[2]Store_Dim!$A$1:$E$21,4,FALSE)</f>
        <v>East Stevechester</v>
      </c>
      <c r="R786" s="8" t="str">
        <f>VLOOKUP(G786,[2]Store_Dim!$A$2:$E$21,3,FALSE)</f>
        <v>East</v>
      </c>
    </row>
    <row r="787" spans="1:18" x14ac:dyDescent="0.3">
      <c r="A787" s="7" t="s">
        <v>2611</v>
      </c>
      <c r="B787" s="48">
        <v>45279</v>
      </c>
      <c r="C787" s="8" t="s">
        <v>188</v>
      </c>
      <c r="D787" s="8" t="s">
        <v>1694</v>
      </c>
      <c r="E787" s="7" t="str">
        <f>VLOOKUP(D787,[2]Product_Dim!$A$2:$G$101,2,FALSE)</f>
        <v>Shin Guards – Adult</v>
      </c>
      <c r="F787" s="9">
        <f>VLOOKUP(D787,[2]Product_Dim!$A$2:$G$101,6,FALSE)</f>
        <v>107.06</v>
      </c>
      <c r="G787" s="8" t="s">
        <v>1797</v>
      </c>
      <c r="H787" s="10">
        <v>4</v>
      </c>
      <c r="I787" s="11">
        <v>457.33</v>
      </c>
      <c r="J787" s="8">
        <v>0.1</v>
      </c>
      <c r="K787" s="8" t="s">
        <v>1824</v>
      </c>
      <c r="L787" s="11">
        <v>1646.3879999999999</v>
      </c>
      <c r="M787" s="8" t="str">
        <f>VLOOKUP(C787,'[2]Customer Detail'!$A$2:$H$501,4,FALSE)</f>
        <v>Female</v>
      </c>
      <c r="N787" s="8">
        <f>VLOOKUP(C787,'[2]Customer Detail'!$A$2:$H$501,3,FALSE)</f>
        <v>45</v>
      </c>
      <c r="O787" s="8" t="str">
        <f>VLOOKUP(C787,'[2]Customer Detail'!$A$2:$H$501,5,FALSE)</f>
        <v>New Amy</v>
      </c>
      <c r="P787" s="8" t="str">
        <f>VLOOKUP(C787,'[2]Customer Detail'!$A$1:$H$501,8,FALSE)</f>
        <v>Gold</v>
      </c>
      <c r="Q787" s="8" t="str">
        <f>VLOOKUP(G787,[2]Store_Dim!$A$1:$E$21,4,FALSE)</f>
        <v>Johnsonville</v>
      </c>
      <c r="R787" s="8" t="str">
        <f>VLOOKUP(G787,[2]Store_Dim!$A$2:$E$21,3,FALSE)</f>
        <v>East</v>
      </c>
    </row>
    <row r="788" spans="1:18" x14ac:dyDescent="0.3">
      <c r="A788" s="7" t="s">
        <v>2612</v>
      </c>
      <c r="B788" s="48">
        <v>45602</v>
      </c>
      <c r="C788" s="8" t="s">
        <v>926</v>
      </c>
      <c r="D788" s="8" t="s">
        <v>1746</v>
      </c>
      <c r="E788" s="7" t="str">
        <f>VLOOKUP(D788,[2]Product_Dim!$A$2:$G$101,2,FALSE)</f>
        <v>Stainless Steel Cookware Set</v>
      </c>
      <c r="F788" s="9">
        <f>VLOOKUP(D788,[2]Product_Dim!$A$2:$G$101,6,FALSE)</f>
        <v>201.41</v>
      </c>
      <c r="G788" s="8" t="s">
        <v>1766</v>
      </c>
      <c r="H788" s="10">
        <v>3</v>
      </c>
      <c r="I788" s="11">
        <v>761.88</v>
      </c>
      <c r="J788" s="8">
        <v>0.23</v>
      </c>
      <c r="K788" s="8" t="s">
        <v>1826</v>
      </c>
      <c r="L788" s="11">
        <v>1759.9427999999998</v>
      </c>
      <c r="M788" s="8" t="str">
        <f>VLOOKUP(C788,'[2]Customer Detail'!$A$2:$H$501,4,FALSE)</f>
        <v>Male</v>
      </c>
      <c r="N788" s="8">
        <f>VLOOKUP(C788,'[2]Customer Detail'!$A$2:$H$501,3,FALSE)</f>
        <v>30</v>
      </c>
      <c r="O788" s="8" t="str">
        <f>VLOOKUP(C788,'[2]Customer Detail'!$A$2:$H$501,5,FALSE)</f>
        <v>Danielland</v>
      </c>
      <c r="P788" s="8" t="str">
        <f>VLOOKUP(C788,'[2]Customer Detail'!$A$1:$H$501,8,FALSE)</f>
        <v>Silver</v>
      </c>
      <c r="Q788" s="8" t="str">
        <f>VLOOKUP(G788,[2]Store_Dim!$A$1:$E$21,4,FALSE)</f>
        <v>Hoodberg</v>
      </c>
      <c r="R788" s="8" t="str">
        <f>VLOOKUP(G788,[2]Store_Dim!$A$2:$E$21,3,FALSE)</f>
        <v>North</v>
      </c>
    </row>
    <row r="789" spans="1:18" x14ac:dyDescent="0.3">
      <c r="A789" s="7" t="s">
        <v>2613</v>
      </c>
      <c r="B789" s="48">
        <v>45793</v>
      </c>
      <c r="C789" s="8" t="s">
        <v>585</v>
      </c>
      <c r="D789" s="8" t="s">
        <v>1622</v>
      </c>
      <c r="E789" s="7" t="str">
        <f>VLOOKUP(D789,[2]Product_Dim!$A$2:$G$101,2,FALSE)</f>
        <v>Men's Casual Sneakers</v>
      </c>
      <c r="F789" s="9">
        <f>VLOOKUP(D789,[2]Product_Dim!$A$2:$G$101,6,FALSE)</f>
        <v>353.47</v>
      </c>
      <c r="G789" s="8" t="s">
        <v>1813</v>
      </c>
      <c r="H789" s="10">
        <v>4</v>
      </c>
      <c r="I789" s="11">
        <v>122.87</v>
      </c>
      <c r="J789" s="8">
        <v>0.13</v>
      </c>
      <c r="K789" s="8" t="s">
        <v>1824</v>
      </c>
      <c r="L789" s="11">
        <v>427.58760000000001</v>
      </c>
      <c r="M789" s="8" t="str">
        <f>VLOOKUP(C789,'[2]Customer Detail'!$A$2:$H$501,4,FALSE)</f>
        <v>Male</v>
      </c>
      <c r="N789" s="8">
        <f>VLOOKUP(C789,'[2]Customer Detail'!$A$2:$H$501,3,FALSE)</f>
        <v>55</v>
      </c>
      <c r="O789" s="8" t="str">
        <f>VLOOKUP(C789,'[2]Customer Detail'!$A$2:$H$501,5,FALSE)</f>
        <v>Butlerberg</v>
      </c>
      <c r="P789" s="8" t="str">
        <f>VLOOKUP(C789,'[2]Customer Detail'!$A$1:$H$501,8,FALSE)</f>
        <v>Platinum</v>
      </c>
      <c r="Q789" s="8" t="str">
        <f>VLOOKUP(G789,[2]Store_Dim!$A$1:$E$21,4,FALSE)</f>
        <v>Vasquezborough</v>
      </c>
      <c r="R789" s="8" t="str">
        <f>VLOOKUP(G789,[2]Store_Dim!$A$2:$E$21,3,FALSE)</f>
        <v>East</v>
      </c>
    </row>
    <row r="790" spans="1:18" x14ac:dyDescent="0.3">
      <c r="A790" s="7" t="s">
        <v>2614</v>
      </c>
      <c r="B790" s="48">
        <v>45778</v>
      </c>
      <c r="C790" s="8" t="s">
        <v>1464</v>
      </c>
      <c r="D790" s="8" t="s">
        <v>1694</v>
      </c>
      <c r="E790" s="7" t="str">
        <f>VLOOKUP(D790,[2]Product_Dim!$A$2:$G$101,2,FALSE)</f>
        <v>Shin Guards – Adult</v>
      </c>
      <c r="F790" s="9">
        <f>VLOOKUP(D790,[2]Product_Dim!$A$2:$G$101,6,FALSE)</f>
        <v>107.06</v>
      </c>
      <c r="G790" s="8" t="s">
        <v>1769</v>
      </c>
      <c r="H790" s="10">
        <v>4</v>
      </c>
      <c r="I790" s="11">
        <v>753</v>
      </c>
      <c r="J790" s="8">
        <v>0.28000000000000003</v>
      </c>
      <c r="K790" s="8" t="s">
        <v>1829</v>
      </c>
      <c r="L790" s="11">
        <v>2168.64</v>
      </c>
      <c r="M790" s="8" t="str">
        <f>VLOOKUP(C790,'[2]Customer Detail'!$A$2:$H$501,4,FALSE)</f>
        <v>Female</v>
      </c>
      <c r="N790" s="8">
        <f>VLOOKUP(C790,'[2]Customer Detail'!$A$2:$H$501,3,FALSE)</f>
        <v>18</v>
      </c>
      <c r="O790" s="8" t="str">
        <f>VLOOKUP(C790,'[2]Customer Detail'!$A$2:$H$501,5,FALSE)</f>
        <v>Lake Michael</v>
      </c>
      <c r="P790" s="8" t="str">
        <f>VLOOKUP(C790,'[2]Customer Detail'!$A$1:$H$501,8,FALSE)</f>
        <v>Platinum</v>
      </c>
      <c r="Q790" s="8" t="str">
        <f>VLOOKUP(G790,[2]Store_Dim!$A$1:$E$21,4,FALSE)</f>
        <v>Port Sharon</v>
      </c>
      <c r="R790" s="8" t="str">
        <f>VLOOKUP(G790,[2]Store_Dim!$A$2:$E$21,3,FALSE)</f>
        <v>South</v>
      </c>
    </row>
    <row r="791" spans="1:18" x14ac:dyDescent="0.3">
      <c r="A791" s="7" t="s">
        <v>2615</v>
      </c>
      <c r="B791" s="48">
        <v>45325</v>
      </c>
      <c r="C791" s="8" t="s">
        <v>1157</v>
      </c>
      <c r="D791" s="8" t="s">
        <v>1555</v>
      </c>
      <c r="E791" s="7" t="str">
        <f>VLOOKUP(D791,[2]Product_Dim!$A$2:$G$101,2,FALSE)</f>
        <v>Men's Leather Belt</v>
      </c>
      <c r="F791" s="9">
        <f>VLOOKUP(D791,[2]Product_Dim!$A$2:$G$101,6,FALSE)</f>
        <v>261</v>
      </c>
      <c r="G791" s="8" t="s">
        <v>1773</v>
      </c>
      <c r="H791" s="10">
        <v>2</v>
      </c>
      <c r="I791" s="11">
        <v>788.05</v>
      </c>
      <c r="J791" s="8">
        <v>0.21</v>
      </c>
      <c r="K791" s="8" t="s">
        <v>1824</v>
      </c>
      <c r="L791" s="11">
        <v>1245.1189999999999</v>
      </c>
      <c r="M791" s="8" t="str">
        <f>VLOOKUP(C791,'[2]Customer Detail'!$A$2:$H$501,4,FALSE)</f>
        <v>Male</v>
      </c>
      <c r="N791" s="8">
        <f>VLOOKUP(C791,'[2]Customer Detail'!$A$2:$H$501,3,FALSE)</f>
        <v>45</v>
      </c>
      <c r="O791" s="8" t="str">
        <f>VLOOKUP(C791,'[2]Customer Detail'!$A$2:$H$501,5,FALSE)</f>
        <v>Millston</v>
      </c>
      <c r="P791" s="8" t="str">
        <f>VLOOKUP(C791,'[2]Customer Detail'!$A$1:$H$501,8,FALSE)</f>
        <v>Silver</v>
      </c>
      <c r="Q791" s="8" t="str">
        <f>VLOOKUP(G791,[2]Store_Dim!$A$1:$E$21,4,FALSE)</f>
        <v>New Michaelchester</v>
      </c>
      <c r="R791" s="8" t="str">
        <f>VLOOKUP(G791,[2]Store_Dim!$A$2:$E$21,3,FALSE)</f>
        <v>North</v>
      </c>
    </row>
    <row r="792" spans="1:18" x14ac:dyDescent="0.3">
      <c r="A792" s="7" t="s">
        <v>2616</v>
      </c>
      <c r="B792" s="48">
        <v>45875</v>
      </c>
      <c r="C792" s="8" t="s">
        <v>1425</v>
      </c>
      <c r="D792" s="8" t="s">
        <v>1712</v>
      </c>
      <c r="E792" s="7" t="str">
        <f>VLOOKUP(D792,[2]Product_Dim!$A$2:$G$101,2,FALSE)</f>
        <v>Fitness Resistance Bands</v>
      </c>
      <c r="F792" s="9">
        <f>VLOOKUP(D792,[2]Product_Dim!$A$2:$G$101,6,FALSE)</f>
        <v>152.91999999999999</v>
      </c>
      <c r="G792" s="8" t="s">
        <v>1789</v>
      </c>
      <c r="H792" s="10">
        <v>2</v>
      </c>
      <c r="I792" s="11">
        <v>807.1</v>
      </c>
      <c r="J792" s="8">
        <v>0.28999999999999998</v>
      </c>
      <c r="K792" s="8" t="s">
        <v>1824</v>
      </c>
      <c r="L792" s="11">
        <v>1146.0820000000001</v>
      </c>
      <c r="M792" s="8" t="str">
        <f>VLOOKUP(C792,'[2]Customer Detail'!$A$2:$H$501,4,FALSE)</f>
        <v>Female</v>
      </c>
      <c r="N792" s="8">
        <f>VLOOKUP(C792,'[2]Customer Detail'!$A$2:$H$501,3,FALSE)</f>
        <v>34</v>
      </c>
      <c r="O792" s="8" t="str">
        <f>VLOOKUP(C792,'[2]Customer Detail'!$A$2:$H$501,5,FALSE)</f>
        <v>Burkefurt</v>
      </c>
      <c r="P792" s="8" t="str">
        <f>VLOOKUP(C792,'[2]Customer Detail'!$A$1:$H$501,8,FALSE)</f>
        <v>Silver</v>
      </c>
      <c r="Q792" s="8" t="str">
        <f>VLOOKUP(G792,[2]Store_Dim!$A$1:$E$21,4,FALSE)</f>
        <v>East Davidville</v>
      </c>
      <c r="R792" s="8" t="str">
        <f>VLOOKUP(G792,[2]Store_Dim!$A$2:$E$21,3,FALSE)</f>
        <v>East</v>
      </c>
    </row>
    <row r="793" spans="1:18" x14ac:dyDescent="0.3">
      <c r="A793" s="7" t="s">
        <v>2617</v>
      </c>
      <c r="B793" s="48">
        <v>45320</v>
      </c>
      <c r="C793" s="8" t="s">
        <v>458</v>
      </c>
      <c r="D793" s="8" t="s">
        <v>1562</v>
      </c>
      <c r="E793" s="7" t="str">
        <f>VLOOKUP(D793,[2]Product_Dim!$A$2:$G$101,2,FALSE)</f>
        <v>Wireless Bluetooth Earbuds</v>
      </c>
      <c r="F793" s="9">
        <f>VLOOKUP(D793,[2]Product_Dim!$A$2:$G$101,6,FALSE)</f>
        <v>439.07</v>
      </c>
      <c r="G793" s="8" t="s">
        <v>1757</v>
      </c>
      <c r="H793" s="10">
        <v>2</v>
      </c>
      <c r="I793" s="11">
        <v>443.09</v>
      </c>
      <c r="J793" s="8">
        <v>0.02</v>
      </c>
      <c r="K793" s="8" t="s">
        <v>1826</v>
      </c>
      <c r="L793" s="11">
        <v>868.45639999999992</v>
      </c>
      <c r="M793" s="8" t="str">
        <f>VLOOKUP(C793,'[2]Customer Detail'!$A$2:$H$501,4,FALSE)</f>
        <v>Male</v>
      </c>
      <c r="N793" s="8">
        <f>VLOOKUP(C793,'[2]Customer Detail'!$A$2:$H$501,3,FALSE)</f>
        <v>54</v>
      </c>
      <c r="O793" s="8" t="str">
        <f>VLOOKUP(C793,'[2]Customer Detail'!$A$2:$H$501,5,FALSE)</f>
        <v>Parksfort</v>
      </c>
      <c r="P793" s="8" t="str">
        <f>VLOOKUP(C793,'[2]Customer Detail'!$A$1:$H$501,8,FALSE)</f>
        <v>Gold</v>
      </c>
      <c r="Q793" s="8" t="str">
        <f>VLOOKUP(G793,[2]Store_Dim!$A$1:$E$21,4,FALSE)</f>
        <v>Danielmouth</v>
      </c>
      <c r="R793" s="8" t="str">
        <f>VLOOKUP(G793,[2]Store_Dim!$A$2:$E$21,3,FALSE)</f>
        <v>North</v>
      </c>
    </row>
    <row r="794" spans="1:18" x14ac:dyDescent="0.3">
      <c r="A794" s="7" t="s">
        <v>2618</v>
      </c>
      <c r="B794" s="48">
        <v>45870</v>
      </c>
      <c r="C794" s="8" t="s">
        <v>1443</v>
      </c>
      <c r="D794" s="8" t="s">
        <v>1586</v>
      </c>
      <c r="E794" s="7" t="str">
        <f>VLOOKUP(D794,[2]Product_Dim!$A$2:$G$101,2,FALSE)</f>
        <v>Knee Support Brace</v>
      </c>
      <c r="F794" s="9">
        <f>VLOOKUP(D794,[2]Product_Dim!$A$2:$G$101,6,FALSE)</f>
        <v>21.34</v>
      </c>
      <c r="G794" s="8" t="s">
        <v>1801</v>
      </c>
      <c r="H794" s="10">
        <v>1</v>
      </c>
      <c r="I794" s="11">
        <v>512.16</v>
      </c>
      <c r="J794" s="8">
        <v>0.02</v>
      </c>
      <c r="K794" s="8" t="s">
        <v>1829</v>
      </c>
      <c r="L794" s="11">
        <v>501.91679999999997</v>
      </c>
      <c r="M794" s="8" t="str">
        <f>VLOOKUP(C794,'[2]Customer Detail'!$A$2:$H$501,4,FALSE)</f>
        <v>Male</v>
      </c>
      <c r="N794" s="8">
        <f>VLOOKUP(C794,'[2]Customer Detail'!$A$2:$H$501,3,FALSE)</f>
        <v>45</v>
      </c>
      <c r="O794" s="8" t="str">
        <f>VLOOKUP(C794,'[2]Customer Detail'!$A$2:$H$501,5,FALSE)</f>
        <v>Bergermouth</v>
      </c>
      <c r="P794" s="8" t="str">
        <f>VLOOKUP(C794,'[2]Customer Detail'!$A$1:$H$501,8,FALSE)</f>
        <v>Bronze</v>
      </c>
      <c r="Q794" s="8" t="str">
        <f>VLOOKUP(G794,[2]Store_Dim!$A$1:$E$21,4,FALSE)</f>
        <v>East Jenniferstad</v>
      </c>
      <c r="R794" s="8" t="str">
        <f>VLOOKUP(G794,[2]Store_Dim!$A$2:$E$21,3,FALSE)</f>
        <v>North</v>
      </c>
    </row>
    <row r="795" spans="1:18" x14ac:dyDescent="0.3">
      <c r="A795" s="7" t="s">
        <v>2619</v>
      </c>
      <c r="B795" s="48">
        <v>45577</v>
      </c>
      <c r="C795" s="8" t="s">
        <v>678</v>
      </c>
      <c r="D795" s="8" t="s">
        <v>1630</v>
      </c>
      <c r="E795" s="7" t="str">
        <f>VLOOKUP(D795,[2]Product_Dim!$A$2:$G$101,2,FALSE)</f>
        <v>Yoga Exercise Mat</v>
      </c>
      <c r="F795" s="9">
        <f>VLOOKUP(D795,[2]Product_Dim!$A$2:$G$101,6,FALSE)</f>
        <v>313.26</v>
      </c>
      <c r="G795" s="8" t="s">
        <v>1810</v>
      </c>
      <c r="H795" s="10">
        <v>2</v>
      </c>
      <c r="I795" s="11">
        <v>602.54999999999995</v>
      </c>
      <c r="J795" s="8">
        <v>0.23</v>
      </c>
      <c r="K795" s="8" t="s">
        <v>1829</v>
      </c>
      <c r="L795" s="11">
        <v>927.92699999999991</v>
      </c>
      <c r="M795" s="8" t="str">
        <f>VLOOKUP(C795,'[2]Customer Detail'!$A$2:$H$501,4,FALSE)</f>
        <v>Male</v>
      </c>
      <c r="N795" s="8">
        <f>VLOOKUP(C795,'[2]Customer Detail'!$A$2:$H$501,3,FALSE)</f>
        <v>54</v>
      </c>
      <c r="O795" s="8" t="str">
        <f>VLOOKUP(C795,'[2]Customer Detail'!$A$2:$H$501,5,FALSE)</f>
        <v>Kathrynview</v>
      </c>
      <c r="P795" s="8" t="str">
        <f>VLOOKUP(C795,'[2]Customer Detail'!$A$1:$H$501,8,FALSE)</f>
        <v>Platinum</v>
      </c>
      <c r="Q795" s="8" t="str">
        <f>VLOOKUP(G795,[2]Store_Dim!$A$1:$E$21,4,FALSE)</f>
        <v>East Stevechester</v>
      </c>
      <c r="R795" s="8" t="str">
        <f>VLOOKUP(G795,[2]Store_Dim!$A$2:$E$21,3,FALSE)</f>
        <v>East</v>
      </c>
    </row>
    <row r="796" spans="1:18" x14ac:dyDescent="0.3">
      <c r="A796" s="7" t="s">
        <v>2620</v>
      </c>
      <c r="B796" s="48">
        <v>45745</v>
      </c>
      <c r="C796" s="8" t="s">
        <v>547</v>
      </c>
      <c r="D796" s="8" t="s">
        <v>1632</v>
      </c>
      <c r="E796" s="7" t="str">
        <f>VLOOKUP(D796,[2]Product_Dim!$A$2:$G$101,2,FALSE)</f>
        <v>Smart Home WiFi Camera</v>
      </c>
      <c r="F796" s="9">
        <f>VLOOKUP(D796,[2]Product_Dim!$A$2:$G$101,6,FALSE)</f>
        <v>450.71</v>
      </c>
      <c r="G796" s="8" t="s">
        <v>1752</v>
      </c>
      <c r="H796" s="10">
        <v>3</v>
      </c>
      <c r="I796" s="11">
        <v>846.19</v>
      </c>
      <c r="J796" s="8">
        <v>0.09</v>
      </c>
      <c r="K796" s="8" t="s">
        <v>1829</v>
      </c>
      <c r="L796" s="11">
        <v>2310.0987</v>
      </c>
      <c r="M796" s="8" t="str">
        <f>VLOOKUP(C796,'[2]Customer Detail'!$A$2:$H$501,4,FALSE)</f>
        <v>Female</v>
      </c>
      <c r="N796" s="8">
        <f>VLOOKUP(C796,'[2]Customer Detail'!$A$2:$H$501,3,FALSE)</f>
        <v>39</v>
      </c>
      <c r="O796" s="8" t="str">
        <f>VLOOKUP(C796,'[2]Customer Detail'!$A$2:$H$501,5,FALSE)</f>
        <v>Dominiquefort</v>
      </c>
      <c r="P796" s="8" t="str">
        <f>VLOOKUP(C796,'[2]Customer Detail'!$A$1:$H$501,8,FALSE)</f>
        <v>Silver</v>
      </c>
      <c r="Q796" s="8" t="str">
        <f>VLOOKUP(G796,[2]Store_Dim!$A$1:$E$21,4,FALSE)</f>
        <v>Washingtonfurt</v>
      </c>
      <c r="R796" s="8" t="str">
        <f>VLOOKUP(G796,[2]Store_Dim!$A$2:$E$21,3,FALSE)</f>
        <v>East</v>
      </c>
    </row>
    <row r="797" spans="1:18" x14ac:dyDescent="0.3">
      <c r="A797" s="7" t="s">
        <v>2621</v>
      </c>
      <c r="B797" s="48">
        <v>45772</v>
      </c>
      <c r="C797" s="8" t="s">
        <v>1026</v>
      </c>
      <c r="D797" s="8" t="s">
        <v>1686</v>
      </c>
      <c r="E797" s="7" t="str">
        <f>VLOOKUP(D797,[2]Product_Dim!$A$2:$G$101,2,FALSE)</f>
        <v>Men's Sports Shorts</v>
      </c>
      <c r="F797" s="9">
        <f>VLOOKUP(D797,[2]Product_Dim!$A$2:$G$101,6,FALSE)</f>
        <v>218.22</v>
      </c>
      <c r="G797" s="8" t="s">
        <v>1782</v>
      </c>
      <c r="H797" s="10">
        <v>1</v>
      </c>
      <c r="I797" s="11">
        <v>506.73</v>
      </c>
      <c r="J797" s="8">
        <v>0.28999999999999998</v>
      </c>
      <c r="K797" s="8" t="s">
        <v>1824</v>
      </c>
      <c r="L797" s="11">
        <v>359.77830000000006</v>
      </c>
      <c r="M797" s="8" t="str">
        <f>VLOOKUP(C797,'[2]Customer Detail'!$A$2:$H$501,4,FALSE)</f>
        <v>Female</v>
      </c>
      <c r="N797" s="8">
        <f>VLOOKUP(C797,'[2]Customer Detail'!$A$2:$H$501,3,FALSE)</f>
        <v>58</v>
      </c>
      <c r="O797" s="8" t="str">
        <f>VLOOKUP(C797,'[2]Customer Detail'!$A$2:$H$501,5,FALSE)</f>
        <v>Cindyton</v>
      </c>
      <c r="P797" s="8" t="str">
        <f>VLOOKUP(C797,'[2]Customer Detail'!$A$1:$H$501,8,FALSE)</f>
        <v>Gold</v>
      </c>
      <c r="Q797" s="8" t="str">
        <f>VLOOKUP(G797,[2]Store_Dim!$A$1:$E$21,4,FALSE)</f>
        <v>Thompsonborough</v>
      </c>
      <c r="R797" s="8" t="str">
        <f>VLOOKUP(G797,[2]Store_Dim!$A$2:$E$21,3,FALSE)</f>
        <v>West</v>
      </c>
    </row>
    <row r="798" spans="1:18" x14ac:dyDescent="0.3">
      <c r="A798" s="7" t="s">
        <v>2622</v>
      </c>
      <c r="B798" s="48">
        <v>45299</v>
      </c>
      <c r="C798" s="8" t="s">
        <v>198</v>
      </c>
      <c r="D798" s="8" t="s">
        <v>1650</v>
      </c>
      <c r="E798" s="7" t="str">
        <f>VLOOKUP(D798,[2]Product_Dim!$A$2:$G$101,2,FALSE)</f>
        <v>HDMI Cable – 2m</v>
      </c>
      <c r="F798" s="9">
        <f>VLOOKUP(D798,[2]Product_Dim!$A$2:$G$101,6,FALSE)</f>
        <v>88.49</v>
      </c>
      <c r="G798" s="8" t="s">
        <v>1804</v>
      </c>
      <c r="H798" s="10">
        <v>1</v>
      </c>
      <c r="I798" s="11">
        <v>408.66</v>
      </c>
      <c r="J798" s="8">
        <v>0.13</v>
      </c>
      <c r="K798" s="8" t="s">
        <v>1829</v>
      </c>
      <c r="L798" s="11">
        <v>355.5342</v>
      </c>
      <c r="M798" s="8" t="str">
        <f>VLOOKUP(C798,'[2]Customer Detail'!$A$2:$H$501,4,FALSE)</f>
        <v>Male</v>
      </c>
      <c r="N798" s="8">
        <f>VLOOKUP(C798,'[2]Customer Detail'!$A$2:$H$501,3,FALSE)</f>
        <v>55</v>
      </c>
      <c r="O798" s="8" t="str">
        <f>VLOOKUP(C798,'[2]Customer Detail'!$A$2:$H$501,5,FALSE)</f>
        <v>South Timtown</v>
      </c>
      <c r="P798" s="8" t="str">
        <f>VLOOKUP(C798,'[2]Customer Detail'!$A$1:$H$501,8,FALSE)</f>
        <v>Bronze</v>
      </c>
      <c r="Q798" s="8" t="str">
        <f>VLOOKUP(G798,[2]Store_Dim!$A$1:$E$21,4,FALSE)</f>
        <v>New Jimmymouth</v>
      </c>
      <c r="R798" s="8" t="str">
        <f>VLOOKUP(G798,[2]Store_Dim!$A$2:$E$21,3,FALSE)</f>
        <v>West</v>
      </c>
    </row>
    <row r="799" spans="1:18" x14ac:dyDescent="0.3">
      <c r="A799" s="7" t="s">
        <v>2623</v>
      </c>
      <c r="B799" s="48">
        <v>45447</v>
      </c>
      <c r="C799" s="8" t="s">
        <v>387</v>
      </c>
      <c r="D799" s="8" t="s">
        <v>1562</v>
      </c>
      <c r="E799" s="7" t="str">
        <f>VLOOKUP(D799,[2]Product_Dim!$A$2:$G$101,2,FALSE)</f>
        <v>Wireless Bluetooth Earbuds</v>
      </c>
      <c r="F799" s="9">
        <f>VLOOKUP(D799,[2]Product_Dim!$A$2:$G$101,6,FALSE)</f>
        <v>439.07</v>
      </c>
      <c r="G799" s="8" t="s">
        <v>1807</v>
      </c>
      <c r="H799" s="10">
        <v>3</v>
      </c>
      <c r="I799" s="11">
        <v>170.48</v>
      </c>
      <c r="J799" s="8">
        <v>0.06</v>
      </c>
      <c r="K799" s="8" t="s">
        <v>1829</v>
      </c>
      <c r="L799" s="11">
        <v>480.75359999999995</v>
      </c>
      <c r="M799" s="8" t="str">
        <f>VLOOKUP(C799,'[2]Customer Detail'!$A$2:$H$501,4,FALSE)</f>
        <v>Female</v>
      </c>
      <c r="N799" s="8">
        <f>VLOOKUP(C799,'[2]Customer Detail'!$A$2:$H$501,3,FALSE)</f>
        <v>40</v>
      </c>
      <c r="O799" s="8" t="str">
        <f>VLOOKUP(C799,'[2]Customer Detail'!$A$2:$H$501,5,FALSE)</f>
        <v>New Dawnton</v>
      </c>
      <c r="P799" s="8" t="str">
        <f>VLOOKUP(C799,'[2]Customer Detail'!$A$1:$H$501,8,FALSE)</f>
        <v>Gold</v>
      </c>
      <c r="Q799" s="8" t="str">
        <f>VLOOKUP(G799,[2]Store_Dim!$A$1:$E$21,4,FALSE)</f>
        <v>Bensonhaven</v>
      </c>
      <c r="R799" s="8" t="str">
        <f>VLOOKUP(G799,[2]Store_Dim!$A$2:$E$21,3,FALSE)</f>
        <v>North</v>
      </c>
    </row>
    <row r="800" spans="1:18" x14ac:dyDescent="0.3">
      <c r="A800" s="7" t="s">
        <v>2624</v>
      </c>
      <c r="B800" s="48">
        <v>45717</v>
      </c>
      <c r="C800" s="8" t="s">
        <v>347</v>
      </c>
      <c r="D800" s="8" t="s">
        <v>1584</v>
      </c>
      <c r="E800" s="7" t="str">
        <f>VLOOKUP(D800,[2]Product_Dim!$A$2:$G$101,2,FALSE)</f>
        <v>Women's Denim Jeans</v>
      </c>
      <c r="F800" s="9">
        <f>VLOOKUP(D800,[2]Product_Dim!$A$2:$G$101,6,FALSE)</f>
        <v>254.04361702127662</v>
      </c>
      <c r="G800" s="8" t="s">
        <v>1786</v>
      </c>
      <c r="H800" s="10">
        <v>1</v>
      </c>
      <c r="I800" s="11">
        <v>423.48</v>
      </c>
      <c r="J800" s="8">
        <v>0.18</v>
      </c>
      <c r="K800" s="8" t="s">
        <v>1826</v>
      </c>
      <c r="L800" s="11">
        <v>347.25360000000001</v>
      </c>
      <c r="M800" s="8" t="str">
        <f>VLOOKUP(C800,'[2]Customer Detail'!$A$2:$H$501,4,FALSE)</f>
        <v>Male</v>
      </c>
      <c r="N800" s="8">
        <f>VLOOKUP(C800,'[2]Customer Detail'!$A$2:$H$501,3,FALSE)</f>
        <v>36</v>
      </c>
      <c r="O800" s="8" t="str">
        <f>VLOOKUP(C800,'[2]Customer Detail'!$A$2:$H$501,5,FALSE)</f>
        <v>Lake Thomas</v>
      </c>
      <c r="P800" s="8" t="str">
        <f>VLOOKUP(C800,'[2]Customer Detail'!$A$1:$H$501,8,FALSE)</f>
        <v>Silver</v>
      </c>
      <c r="Q800" s="8" t="str">
        <f>VLOOKUP(G800,[2]Store_Dim!$A$1:$E$21,4,FALSE)</f>
        <v>East Johnstad</v>
      </c>
      <c r="R800" s="8" t="str">
        <f>VLOOKUP(G800,[2]Store_Dim!$A$2:$E$21,3,FALSE)</f>
        <v>South</v>
      </c>
    </row>
    <row r="801" spans="1:18" x14ac:dyDescent="0.3">
      <c r="A801" s="7" t="s">
        <v>2625</v>
      </c>
      <c r="B801" s="48">
        <v>45213</v>
      </c>
      <c r="C801" s="8" t="s">
        <v>755</v>
      </c>
      <c r="D801" s="8" t="s">
        <v>1732</v>
      </c>
      <c r="E801" s="7" t="str">
        <f>VLOOKUP(D801,[2]Product_Dim!$A$2:$G$101,2,FALSE)</f>
        <v>Microwave Oven</v>
      </c>
      <c r="F801" s="9">
        <f>VLOOKUP(D801,[2]Product_Dim!$A$2:$G$101,6,FALSE)</f>
        <v>447.43</v>
      </c>
      <c r="G801" s="8" t="s">
        <v>1792</v>
      </c>
      <c r="H801" s="10">
        <v>4</v>
      </c>
      <c r="I801" s="11">
        <v>23.57</v>
      </c>
      <c r="J801" s="8">
        <v>0.1</v>
      </c>
      <c r="K801" s="8" t="s">
        <v>1824</v>
      </c>
      <c r="L801" s="11">
        <v>84.852000000000004</v>
      </c>
      <c r="M801" s="8" t="str">
        <f>VLOOKUP(C801,'[2]Customer Detail'!$A$2:$H$501,4,FALSE)</f>
        <v>Female</v>
      </c>
      <c r="N801" s="8">
        <f>VLOOKUP(C801,'[2]Customer Detail'!$A$2:$H$501,3,FALSE)</f>
        <v>28</v>
      </c>
      <c r="O801" s="8" t="str">
        <f>VLOOKUP(C801,'[2]Customer Detail'!$A$2:$H$501,5,FALSE)</f>
        <v>South Angelaport</v>
      </c>
      <c r="P801" s="8" t="str">
        <f>VLOOKUP(C801,'[2]Customer Detail'!$A$1:$H$501,8,FALSE)</f>
        <v>Bronze</v>
      </c>
      <c r="Q801" s="8" t="str">
        <f>VLOOKUP(G801,[2]Store_Dim!$A$1:$E$21,4,FALSE)</f>
        <v>Lake Michael</v>
      </c>
      <c r="R801" s="8" t="str">
        <f>VLOOKUP(G801,[2]Store_Dim!$A$2:$E$21,3,FALSE)</f>
        <v>South</v>
      </c>
    </row>
    <row r="802" spans="1:18" x14ac:dyDescent="0.3">
      <c r="A802" s="7" t="s">
        <v>2626</v>
      </c>
      <c r="B802" s="48">
        <v>45837</v>
      </c>
      <c r="C802" s="8" t="s">
        <v>1190</v>
      </c>
      <c r="D802" s="8" t="s">
        <v>1632</v>
      </c>
      <c r="E802" s="7" t="str">
        <f>VLOOKUP(D802,[2]Product_Dim!$A$2:$G$101,2,FALSE)</f>
        <v>Smart Home WiFi Camera</v>
      </c>
      <c r="F802" s="9">
        <f>VLOOKUP(D802,[2]Product_Dim!$A$2:$G$101,6,FALSE)</f>
        <v>450.71</v>
      </c>
      <c r="G802" s="8" t="s">
        <v>1810</v>
      </c>
      <c r="H802" s="10">
        <v>2</v>
      </c>
      <c r="I802" s="11">
        <v>953.26</v>
      </c>
      <c r="J802" s="8">
        <v>0.1</v>
      </c>
      <c r="K802" s="8" t="s">
        <v>1829</v>
      </c>
      <c r="L802" s="11">
        <v>1715.8679999999999</v>
      </c>
      <c r="M802" s="8" t="str">
        <f>VLOOKUP(C802,'[2]Customer Detail'!$A$2:$H$501,4,FALSE)</f>
        <v>Male</v>
      </c>
      <c r="N802" s="8">
        <f>VLOOKUP(C802,'[2]Customer Detail'!$A$2:$H$501,3,FALSE)</f>
        <v>50</v>
      </c>
      <c r="O802" s="8" t="str">
        <f>VLOOKUP(C802,'[2]Customer Detail'!$A$2:$H$501,5,FALSE)</f>
        <v>Andrewsland</v>
      </c>
      <c r="P802" s="8" t="str">
        <f>VLOOKUP(C802,'[2]Customer Detail'!$A$1:$H$501,8,FALSE)</f>
        <v>Silver</v>
      </c>
      <c r="Q802" s="8" t="str">
        <f>VLOOKUP(G802,[2]Store_Dim!$A$1:$E$21,4,FALSE)</f>
        <v>East Stevechester</v>
      </c>
      <c r="R802" s="8" t="str">
        <f>VLOOKUP(G802,[2]Store_Dim!$A$2:$E$21,3,FALSE)</f>
        <v>East</v>
      </c>
    </row>
    <row r="803" spans="1:18" x14ac:dyDescent="0.3">
      <c r="A803" s="7" t="s">
        <v>2627</v>
      </c>
      <c r="B803" s="48">
        <v>45277</v>
      </c>
      <c r="C803" s="8" t="s">
        <v>1089</v>
      </c>
      <c r="D803" s="8" t="s">
        <v>1694</v>
      </c>
      <c r="E803" s="7" t="str">
        <f>VLOOKUP(D803,[2]Product_Dim!$A$2:$G$101,2,FALSE)</f>
        <v>Shin Guards – Adult</v>
      </c>
      <c r="F803" s="9">
        <f>VLOOKUP(D803,[2]Product_Dim!$A$2:$G$101,6,FALSE)</f>
        <v>107.06</v>
      </c>
      <c r="G803" s="8" t="s">
        <v>1779</v>
      </c>
      <c r="H803" s="10">
        <v>3</v>
      </c>
      <c r="I803" s="11">
        <v>405.13</v>
      </c>
      <c r="J803" s="8">
        <v>0.14000000000000001</v>
      </c>
      <c r="K803" s="8" t="s">
        <v>1829</v>
      </c>
      <c r="L803" s="11">
        <v>1045.2353999999998</v>
      </c>
      <c r="M803" s="8" t="str">
        <f>VLOOKUP(C803,'[2]Customer Detail'!$A$2:$H$501,4,FALSE)</f>
        <v>Female</v>
      </c>
      <c r="N803" s="8">
        <f>VLOOKUP(C803,'[2]Customer Detail'!$A$2:$H$501,3,FALSE)</f>
        <v>39</v>
      </c>
      <c r="O803" s="8" t="str">
        <f>VLOOKUP(C803,'[2]Customer Detail'!$A$2:$H$501,5,FALSE)</f>
        <v>Peggystad</v>
      </c>
      <c r="P803" s="8" t="str">
        <f>VLOOKUP(C803,'[2]Customer Detail'!$A$1:$H$501,8,FALSE)</f>
        <v>Gold</v>
      </c>
      <c r="Q803" s="8" t="str">
        <f>VLOOKUP(G803,[2]Store_Dim!$A$1:$E$21,4,FALSE)</f>
        <v>Williamsfurt</v>
      </c>
      <c r="R803" s="8" t="str">
        <f>VLOOKUP(G803,[2]Store_Dim!$A$2:$E$21,3,FALSE)</f>
        <v>South</v>
      </c>
    </row>
    <row r="804" spans="1:18" x14ac:dyDescent="0.3">
      <c r="A804" s="7" t="s">
        <v>2628</v>
      </c>
      <c r="B804" s="48">
        <v>45248</v>
      </c>
      <c r="C804" s="8" t="s">
        <v>1065</v>
      </c>
      <c r="D804" s="8" t="s">
        <v>1549</v>
      </c>
      <c r="E804" s="7" t="str">
        <f>VLOOKUP(D804,[2]Product_Dim!$A$2:$G$101,2,FALSE)</f>
        <v>Women's Casual Hoodie</v>
      </c>
      <c r="F804" s="9">
        <f>VLOOKUP(D804,[2]Product_Dim!$A$2:$G$101,6,FALSE)</f>
        <v>254.04361702127662</v>
      </c>
      <c r="G804" s="8" t="s">
        <v>1769</v>
      </c>
      <c r="H804" s="10">
        <v>2</v>
      </c>
      <c r="I804" s="11">
        <v>333.83</v>
      </c>
      <c r="J804" s="8">
        <v>0.26</v>
      </c>
      <c r="K804" s="8" t="s">
        <v>1826</v>
      </c>
      <c r="L804" s="11">
        <v>494.0684</v>
      </c>
      <c r="M804" s="8" t="str">
        <f>VLOOKUP(C804,'[2]Customer Detail'!$A$2:$H$501,4,FALSE)</f>
        <v>Female</v>
      </c>
      <c r="N804" s="8">
        <f>VLOOKUP(C804,'[2]Customer Detail'!$A$2:$H$501,3,FALSE)</f>
        <v>52</v>
      </c>
      <c r="O804" s="8" t="str">
        <f>VLOOKUP(C804,'[2]Customer Detail'!$A$2:$H$501,5,FALSE)</f>
        <v>Stevensbury</v>
      </c>
      <c r="P804" s="8" t="str">
        <f>VLOOKUP(C804,'[2]Customer Detail'!$A$1:$H$501,8,FALSE)</f>
        <v>Platinum</v>
      </c>
      <c r="Q804" s="8" t="str">
        <f>VLOOKUP(G804,[2]Store_Dim!$A$1:$E$21,4,FALSE)</f>
        <v>Port Sharon</v>
      </c>
      <c r="R804" s="8" t="str">
        <f>VLOOKUP(G804,[2]Store_Dim!$A$2:$E$21,3,FALSE)</f>
        <v>South</v>
      </c>
    </row>
    <row r="805" spans="1:18" x14ac:dyDescent="0.3">
      <c r="A805" s="7" t="s">
        <v>2629</v>
      </c>
      <c r="B805" s="48">
        <v>45741</v>
      </c>
      <c r="C805" s="8" t="s">
        <v>1047</v>
      </c>
      <c r="D805" s="8" t="s">
        <v>1730</v>
      </c>
      <c r="E805" s="7" t="str">
        <f>VLOOKUP(D805,[2]Product_Dim!$A$2:$G$101,2,FALSE)</f>
        <v>Women's High Heels</v>
      </c>
      <c r="F805" s="9">
        <f>VLOOKUP(D805,[2]Product_Dim!$A$2:$G$101,6,FALSE)</f>
        <v>438.25</v>
      </c>
      <c r="G805" s="8" t="s">
        <v>1766</v>
      </c>
      <c r="H805" s="10">
        <v>2</v>
      </c>
      <c r="I805" s="11">
        <v>727.18</v>
      </c>
      <c r="J805" s="8">
        <v>0.22</v>
      </c>
      <c r="K805" s="8" t="s">
        <v>1826</v>
      </c>
      <c r="L805" s="11">
        <v>1134.4007999999999</v>
      </c>
      <c r="M805" s="8" t="str">
        <f>VLOOKUP(C805,'[2]Customer Detail'!$A$2:$H$501,4,FALSE)</f>
        <v>Female</v>
      </c>
      <c r="N805" s="8">
        <f>VLOOKUP(C805,'[2]Customer Detail'!$A$2:$H$501,3,FALSE)</f>
        <v>64</v>
      </c>
      <c r="O805" s="8" t="str">
        <f>VLOOKUP(C805,'[2]Customer Detail'!$A$2:$H$501,5,FALSE)</f>
        <v>Johnsonbury</v>
      </c>
      <c r="P805" s="8" t="str">
        <f>VLOOKUP(C805,'[2]Customer Detail'!$A$1:$H$501,8,FALSE)</f>
        <v>Gold</v>
      </c>
      <c r="Q805" s="8" t="str">
        <f>VLOOKUP(G805,[2]Store_Dim!$A$1:$E$21,4,FALSE)</f>
        <v>Hoodberg</v>
      </c>
      <c r="R805" s="8" t="str">
        <f>VLOOKUP(G805,[2]Store_Dim!$A$2:$E$21,3,FALSE)</f>
        <v>North</v>
      </c>
    </row>
    <row r="806" spans="1:18" x14ac:dyDescent="0.3">
      <c r="A806" s="7" t="s">
        <v>2630</v>
      </c>
      <c r="B806" s="48">
        <v>45778</v>
      </c>
      <c r="C806" s="8" t="s">
        <v>966</v>
      </c>
      <c r="D806" s="8" t="s">
        <v>1555</v>
      </c>
      <c r="E806" s="7" t="str">
        <f>VLOOKUP(D806,[2]Product_Dim!$A$2:$G$101,2,FALSE)</f>
        <v>Men's Leather Belt</v>
      </c>
      <c r="F806" s="9">
        <f>VLOOKUP(D806,[2]Product_Dim!$A$2:$G$101,6,FALSE)</f>
        <v>261</v>
      </c>
      <c r="G806" s="8" t="s">
        <v>1789</v>
      </c>
      <c r="H806" s="10">
        <v>2</v>
      </c>
      <c r="I806" s="11">
        <v>516.02</v>
      </c>
      <c r="J806" s="8">
        <v>0.19</v>
      </c>
      <c r="K806" s="8" t="s">
        <v>1829</v>
      </c>
      <c r="L806" s="11">
        <v>835.9523999999999</v>
      </c>
      <c r="M806" s="8" t="str">
        <f>VLOOKUP(C806,'[2]Customer Detail'!$A$2:$H$501,4,FALSE)</f>
        <v>Male</v>
      </c>
      <c r="N806" s="8">
        <f>VLOOKUP(C806,'[2]Customer Detail'!$A$2:$H$501,3,FALSE)</f>
        <v>44</v>
      </c>
      <c r="O806" s="8" t="str">
        <f>VLOOKUP(C806,'[2]Customer Detail'!$A$2:$H$501,5,FALSE)</f>
        <v>New Nicholasstad</v>
      </c>
      <c r="P806" s="8" t="str">
        <f>VLOOKUP(C806,'[2]Customer Detail'!$A$1:$H$501,8,FALSE)</f>
        <v>Platinum</v>
      </c>
      <c r="Q806" s="8" t="str">
        <f>VLOOKUP(G806,[2]Store_Dim!$A$1:$E$21,4,FALSE)</f>
        <v>East Davidville</v>
      </c>
      <c r="R806" s="8" t="str">
        <f>VLOOKUP(G806,[2]Store_Dim!$A$2:$E$21,3,FALSE)</f>
        <v>East</v>
      </c>
    </row>
    <row r="807" spans="1:18" x14ac:dyDescent="0.3">
      <c r="A807" s="7" t="s">
        <v>2631</v>
      </c>
      <c r="B807" s="48">
        <v>45361</v>
      </c>
      <c r="C807" s="8" t="s">
        <v>932</v>
      </c>
      <c r="D807" s="8" t="s">
        <v>1632</v>
      </c>
      <c r="E807" s="7" t="str">
        <f>VLOOKUP(D807,[2]Product_Dim!$A$2:$G$101,2,FALSE)</f>
        <v>Smart Home WiFi Camera</v>
      </c>
      <c r="F807" s="9">
        <f>VLOOKUP(D807,[2]Product_Dim!$A$2:$G$101,6,FALSE)</f>
        <v>450.71</v>
      </c>
      <c r="G807" s="8" t="s">
        <v>1792</v>
      </c>
      <c r="H807" s="10">
        <v>2</v>
      </c>
      <c r="I807" s="11">
        <v>705.61</v>
      </c>
      <c r="J807" s="8">
        <v>0.28000000000000003</v>
      </c>
      <c r="K807" s="8" t="s">
        <v>1824</v>
      </c>
      <c r="L807" s="11">
        <v>1016.0784</v>
      </c>
      <c r="M807" s="8" t="str">
        <f>VLOOKUP(C807,'[2]Customer Detail'!$A$2:$H$501,4,FALSE)</f>
        <v>Male</v>
      </c>
      <c r="N807" s="8">
        <f>VLOOKUP(C807,'[2]Customer Detail'!$A$2:$H$501,3,FALSE)</f>
        <v>29</v>
      </c>
      <c r="O807" s="8" t="str">
        <f>VLOOKUP(C807,'[2]Customer Detail'!$A$2:$H$501,5,FALSE)</f>
        <v>Port Richard</v>
      </c>
      <c r="P807" s="8" t="str">
        <f>VLOOKUP(C807,'[2]Customer Detail'!$A$1:$H$501,8,FALSE)</f>
        <v>Platinum</v>
      </c>
      <c r="Q807" s="8" t="str">
        <f>VLOOKUP(G807,[2]Store_Dim!$A$1:$E$21,4,FALSE)</f>
        <v>Lake Michael</v>
      </c>
      <c r="R807" s="8" t="str">
        <f>VLOOKUP(G807,[2]Store_Dim!$A$2:$E$21,3,FALSE)</f>
        <v>South</v>
      </c>
    </row>
    <row r="808" spans="1:18" x14ac:dyDescent="0.3">
      <c r="A808" s="7" t="s">
        <v>2632</v>
      </c>
      <c r="B808" s="48">
        <v>45414</v>
      </c>
      <c r="C808" s="8" t="s">
        <v>875</v>
      </c>
      <c r="D808" s="8" t="s">
        <v>1716</v>
      </c>
      <c r="E808" s="7" t="str">
        <f>VLOOKUP(D808,[2]Product_Dim!$A$2:$G$101,2,FALSE)</f>
        <v>Wooden Bookshelf</v>
      </c>
      <c r="F808" s="9">
        <f>VLOOKUP(D808,[2]Product_Dim!$A$2:$G$101,6,FALSE)</f>
        <v>388.46</v>
      </c>
      <c r="G808" s="8" t="s">
        <v>1782</v>
      </c>
      <c r="H808" s="10">
        <v>3</v>
      </c>
      <c r="I808" s="11">
        <v>654.47</v>
      </c>
      <c r="J808" s="8">
        <v>0.18</v>
      </c>
      <c r="K808" s="8" t="s">
        <v>1829</v>
      </c>
      <c r="L808" s="11">
        <v>1609.9962</v>
      </c>
      <c r="M808" s="8" t="str">
        <f>VLOOKUP(C808,'[2]Customer Detail'!$A$2:$H$501,4,FALSE)</f>
        <v>Male</v>
      </c>
      <c r="N808" s="8">
        <f>VLOOKUP(C808,'[2]Customer Detail'!$A$2:$H$501,3,FALSE)</f>
        <v>22</v>
      </c>
      <c r="O808" s="8" t="str">
        <f>VLOOKUP(C808,'[2]Customer Detail'!$A$2:$H$501,5,FALSE)</f>
        <v>North Austinport</v>
      </c>
      <c r="P808" s="8" t="str">
        <f>VLOOKUP(C808,'[2]Customer Detail'!$A$1:$H$501,8,FALSE)</f>
        <v>Gold</v>
      </c>
      <c r="Q808" s="8" t="str">
        <f>VLOOKUP(G808,[2]Store_Dim!$A$1:$E$21,4,FALSE)</f>
        <v>Thompsonborough</v>
      </c>
      <c r="R808" s="8" t="str">
        <f>VLOOKUP(G808,[2]Store_Dim!$A$2:$E$21,3,FALSE)</f>
        <v>West</v>
      </c>
    </row>
    <row r="809" spans="1:18" x14ac:dyDescent="0.3">
      <c r="A809" s="7" t="s">
        <v>2633</v>
      </c>
      <c r="B809" s="48">
        <v>45734</v>
      </c>
      <c r="C809" s="8" t="s">
        <v>568</v>
      </c>
      <c r="D809" s="8" t="s">
        <v>1724</v>
      </c>
      <c r="E809" s="7" t="str">
        <f>VLOOKUP(D809,[2]Product_Dim!$A$2:$G$101,2,FALSE)</f>
        <v>Sports Wrist Sweatbands</v>
      </c>
      <c r="F809" s="9">
        <f>VLOOKUP(D809,[2]Product_Dim!$A$2:$G$101,6,FALSE)</f>
        <v>131.24</v>
      </c>
      <c r="G809" s="8" t="s">
        <v>1801</v>
      </c>
      <c r="H809" s="10">
        <v>2</v>
      </c>
      <c r="I809" s="11">
        <v>315.27</v>
      </c>
      <c r="J809" s="8">
        <v>0.23</v>
      </c>
      <c r="K809" s="8" t="s">
        <v>1824</v>
      </c>
      <c r="L809" s="11">
        <v>485.51579999999996</v>
      </c>
      <c r="M809" s="8" t="str">
        <f>VLOOKUP(C809,'[2]Customer Detail'!$A$2:$H$501,4,FALSE)</f>
        <v>Female</v>
      </c>
      <c r="N809" s="8">
        <f>VLOOKUP(C809,'[2]Customer Detail'!$A$2:$H$501,3,FALSE)</f>
        <v>44</v>
      </c>
      <c r="O809" s="8" t="str">
        <f>VLOOKUP(C809,'[2]Customer Detail'!$A$2:$H$501,5,FALSE)</f>
        <v>Morrisburgh</v>
      </c>
      <c r="P809" s="8" t="str">
        <f>VLOOKUP(C809,'[2]Customer Detail'!$A$1:$H$501,8,FALSE)</f>
        <v>Platinum</v>
      </c>
      <c r="Q809" s="8" t="str">
        <f>VLOOKUP(G809,[2]Store_Dim!$A$1:$E$21,4,FALSE)</f>
        <v>East Jenniferstad</v>
      </c>
      <c r="R809" s="8" t="str">
        <f>VLOOKUP(G809,[2]Store_Dim!$A$2:$E$21,3,FALSE)</f>
        <v>North</v>
      </c>
    </row>
    <row r="810" spans="1:18" x14ac:dyDescent="0.3">
      <c r="A810" s="7" t="s">
        <v>2634</v>
      </c>
      <c r="B810" s="48">
        <v>45623</v>
      </c>
      <c r="C810" s="8" t="s">
        <v>719</v>
      </c>
      <c r="D810" s="8" t="s">
        <v>1604</v>
      </c>
      <c r="E810" s="7" t="str">
        <f>VLOOKUP(D810,[2]Product_Dim!$A$2:$G$101,2,FALSE)</f>
        <v>Sports Stopwatch Timer</v>
      </c>
      <c r="F810" s="9">
        <f>VLOOKUP(D810,[2]Product_Dim!$A$2:$G$101,6,FALSE)</f>
        <v>38.76</v>
      </c>
      <c r="G810" s="8" t="s">
        <v>1761</v>
      </c>
      <c r="H810" s="10">
        <v>1</v>
      </c>
      <c r="I810" s="11">
        <v>974.47</v>
      </c>
      <c r="J810" s="8">
        <v>0.05</v>
      </c>
      <c r="K810" s="8" t="s">
        <v>1824</v>
      </c>
      <c r="L810" s="11">
        <v>925.74649999999997</v>
      </c>
      <c r="M810" s="8" t="str">
        <f>VLOOKUP(C810,'[2]Customer Detail'!$A$2:$H$501,4,FALSE)</f>
        <v>Male</v>
      </c>
      <c r="N810" s="8">
        <f>VLOOKUP(C810,'[2]Customer Detail'!$A$2:$H$501,3,FALSE)</f>
        <v>35</v>
      </c>
      <c r="O810" s="8" t="str">
        <f>VLOOKUP(C810,'[2]Customer Detail'!$A$2:$H$501,5,FALSE)</f>
        <v>East Crystalton</v>
      </c>
      <c r="P810" s="8" t="str">
        <f>VLOOKUP(C810,'[2]Customer Detail'!$A$1:$H$501,8,FALSE)</f>
        <v>Platinum</v>
      </c>
      <c r="Q810" s="8" t="str">
        <f>VLOOKUP(G810,[2]Store_Dim!$A$1:$E$21,4,FALSE)</f>
        <v>North Nancyview</v>
      </c>
      <c r="R810" s="8" t="str">
        <f>VLOOKUP(G810,[2]Store_Dim!$A$2:$E$21,3,FALSE)</f>
        <v>South</v>
      </c>
    </row>
    <row r="811" spans="1:18" x14ac:dyDescent="0.3">
      <c r="A811" s="7" t="s">
        <v>2635</v>
      </c>
      <c r="B811" s="48">
        <v>45340</v>
      </c>
      <c r="C811" s="8" t="s">
        <v>247</v>
      </c>
      <c r="D811" s="8" t="s">
        <v>1549</v>
      </c>
      <c r="E811" s="7" t="str">
        <f>VLOOKUP(D811,[2]Product_Dim!$A$2:$G$101,2,FALSE)</f>
        <v>Women's Casual Hoodie</v>
      </c>
      <c r="F811" s="9">
        <f>VLOOKUP(D811,[2]Product_Dim!$A$2:$G$101,6,FALSE)</f>
        <v>254.04361702127662</v>
      </c>
      <c r="G811" s="8" t="s">
        <v>1769</v>
      </c>
      <c r="H811" s="10">
        <v>2</v>
      </c>
      <c r="I811" s="11">
        <v>803.3</v>
      </c>
      <c r="J811" s="8">
        <v>0.17</v>
      </c>
      <c r="K811" s="8" t="s">
        <v>1824</v>
      </c>
      <c r="L811" s="11">
        <v>1333.4779999999998</v>
      </c>
      <c r="M811" s="8" t="str">
        <f>VLOOKUP(C811,'[2]Customer Detail'!$A$2:$H$501,4,FALSE)</f>
        <v>Male</v>
      </c>
      <c r="N811" s="8">
        <f>VLOOKUP(C811,'[2]Customer Detail'!$A$2:$H$501,3,FALSE)</f>
        <v>58</v>
      </c>
      <c r="O811" s="8" t="str">
        <f>VLOOKUP(C811,'[2]Customer Detail'!$A$2:$H$501,5,FALSE)</f>
        <v>Brendaburgh</v>
      </c>
      <c r="P811" s="8" t="str">
        <f>VLOOKUP(C811,'[2]Customer Detail'!$A$1:$H$501,8,FALSE)</f>
        <v>Silver</v>
      </c>
      <c r="Q811" s="8" t="str">
        <f>VLOOKUP(G811,[2]Store_Dim!$A$1:$E$21,4,FALSE)</f>
        <v>Port Sharon</v>
      </c>
      <c r="R811" s="8" t="str">
        <f>VLOOKUP(G811,[2]Store_Dim!$A$2:$E$21,3,FALSE)</f>
        <v>South</v>
      </c>
    </row>
    <row r="812" spans="1:18" x14ac:dyDescent="0.3">
      <c r="A812" s="7" t="s">
        <v>2636</v>
      </c>
      <c r="B812" s="48">
        <v>45447</v>
      </c>
      <c r="C812" s="8" t="s">
        <v>63</v>
      </c>
      <c r="D812" s="8" t="s">
        <v>1549</v>
      </c>
      <c r="E812" s="7" t="str">
        <f>VLOOKUP(D812,[2]Product_Dim!$A$2:$G$101,2,FALSE)</f>
        <v>Women's Casual Hoodie</v>
      </c>
      <c r="F812" s="9">
        <f>VLOOKUP(D812,[2]Product_Dim!$A$2:$G$101,6,FALSE)</f>
        <v>254.04361702127662</v>
      </c>
      <c r="G812" s="8" t="s">
        <v>1789</v>
      </c>
      <c r="H812" s="10">
        <v>4</v>
      </c>
      <c r="I812" s="11">
        <v>863.87</v>
      </c>
      <c r="J812" s="8">
        <v>0.21</v>
      </c>
      <c r="K812" s="8" t="s">
        <v>1829</v>
      </c>
      <c r="L812" s="11">
        <v>2729.8292000000001</v>
      </c>
      <c r="M812" s="8" t="str">
        <f>VLOOKUP(C812,'[2]Customer Detail'!$A$2:$H$501,4,FALSE)</f>
        <v>Female</v>
      </c>
      <c r="N812" s="8">
        <f>VLOOKUP(C812,'[2]Customer Detail'!$A$2:$H$501,3,FALSE)</f>
        <v>32</v>
      </c>
      <c r="O812" s="8" t="str">
        <f>VLOOKUP(C812,'[2]Customer Detail'!$A$2:$H$501,5,FALSE)</f>
        <v>New Becky</v>
      </c>
      <c r="P812" s="8" t="str">
        <f>VLOOKUP(C812,'[2]Customer Detail'!$A$1:$H$501,8,FALSE)</f>
        <v>Silver</v>
      </c>
      <c r="Q812" s="8" t="str">
        <f>VLOOKUP(G812,[2]Store_Dim!$A$1:$E$21,4,FALSE)</f>
        <v>East Davidville</v>
      </c>
      <c r="R812" s="8" t="str">
        <f>VLOOKUP(G812,[2]Store_Dim!$A$2:$E$21,3,FALSE)</f>
        <v>East</v>
      </c>
    </row>
    <row r="813" spans="1:18" x14ac:dyDescent="0.3">
      <c r="A813" s="7" t="s">
        <v>2637</v>
      </c>
      <c r="B813" s="48">
        <v>45513</v>
      </c>
      <c r="C813" s="8" t="s">
        <v>1446</v>
      </c>
      <c r="D813" s="8" t="s">
        <v>1708</v>
      </c>
      <c r="E813" s="7" t="str">
        <f>VLOOKUP(D813,[2]Product_Dim!$A$2:$G$101,2,FALSE)</f>
        <v>Wall-Mounted Spice Rack</v>
      </c>
      <c r="F813" s="9">
        <f>VLOOKUP(D813,[2]Product_Dim!$A$2:$G$101,6,FALSE)</f>
        <v>143.43</v>
      </c>
      <c r="G813" s="8" t="s">
        <v>1810</v>
      </c>
      <c r="H813" s="10">
        <v>1</v>
      </c>
      <c r="I813" s="11">
        <v>450.11</v>
      </c>
      <c r="J813" s="8">
        <v>0.17</v>
      </c>
      <c r="K813" s="8" t="s">
        <v>1824</v>
      </c>
      <c r="L813" s="11">
        <v>373.59129999999999</v>
      </c>
      <c r="M813" s="8" t="str">
        <f>VLOOKUP(C813,'[2]Customer Detail'!$A$2:$H$501,4,FALSE)</f>
        <v>Male</v>
      </c>
      <c r="N813" s="8">
        <f>VLOOKUP(C813,'[2]Customer Detail'!$A$2:$H$501,3,FALSE)</f>
        <v>19</v>
      </c>
      <c r="O813" s="8" t="str">
        <f>VLOOKUP(C813,'[2]Customer Detail'!$A$2:$H$501,5,FALSE)</f>
        <v>East Audrey</v>
      </c>
      <c r="P813" s="8" t="str">
        <f>VLOOKUP(C813,'[2]Customer Detail'!$A$1:$H$501,8,FALSE)</f>
        <v>Gold</v>
      </c>
      <c r="Q813" s="8" t="str">
        <f>VLOOKUP(G813,[2]Store_Dim!$A$1:$E$21,4,FALSE)</f>
        <v>East Stevechester</v>
      </c>
      <c r="R813" s="8" t="str">
        <f>VLOOKUP(G813,[2]Store_Dim!$A$2:$E$21,3,FALSE)</f>
        <v>East</v>
      </c>
    </row>
    <row r="814" spans="1:18" x14ac:dyDescent="0.3">
      <c r="A814" s="7" t="s">
        <v>2638</v>
      </c>
      <c r="B814" s="48">
        <v>45486</v>
      </c>
      <c r="C814" s="8" t="s">
        <v>740</v>
      </c>
      <c r="D814" s="8" t="s">
        <v>1684</v>
      </c>
      <c r="E814" s="7" t="str">
        <f>VLOOKUP(D814,[2]Product_Dim!$A$2:$G$101,2,FALSE)</f>
        <v>Wooden Nightstand</v>
      </c>
      <c r="F814" s="9">
        <f>VLOOKUP(D814,[2]Product_Dim!$A$2:$G$101,6,FALSE)</f>
        <v>243.7</v>
      </c>
      <c r="G814" s="8" t="s">
        <v>1797</v>
      </c>
      <c r="H814" s="10">
        <v>1</v>
      </c>
      <c r="I814" s="11">
        <v>289.82</v>
      </c>
      <c r="J814" s="8">
        <v>0.18</v>
      </c>
      <c r="K814" s="8" t="s">
        <v>1829</v>
      </c>
      <c r="L814" s="11">
        <v>237.6524</v>
      </c>
      <c r="M814" s="8" t="str">
        <f>VLOOKUP(C814,'[2]Customer Detail'!$A$2:$H$501,4,FALSE)</f>
        <v>Male</v>
      </c>
      <c r="N814" s="8">
        <f>VLOOKUP(C814,'[2]Customer Detail'!$A$2:$H$501,3,FALSE)</f>
        <v>29</v>
      </c>
      <c r="O814" s="8" t="str">
        <f>VLOOKUP(C814,'[2]Customer Detail'!$A$2:$H$501,5,FALSE)</f>
        <v>Aaronmouth</v>
      </c>
      <c r="P814" s="8" t="str">
        <f>VLOOKUP(C814,'[2]Customer Detail'!$A$1:$H$501,8,FALSE)</f>
        <v>Bronze</v>
      </c>
      <c r="Q814" s="8" t="str">
        <f>VLOOKUP(G814,[2]Store_Dim!$A$1:$E$21,4,FALSE)</f>
        <v>Johnsonville</v>
      </c>
      <c r="R814" s="8" t="str">
        <f>VLOOKUP(G814,[2]Store_Dim!$A$2:$E$21,3,FALSE)</f>
        <v>East</v>
      </c>
    </row>
    <row r="815" spans="1:18" x14ac:dyDescent="0.3">
      <c r="A815" s="7" t="s">
        <v>2639</v>
      </c>
      <c r="B815" s="48">
        <v>45890</v>
      </c>
      <c r="C815" s="8" t="s">
        <v>1050</v>
      </c>
      <c r="D815" s="8" t="s">
        <v>1656</v>
      </c>
      <c r="E815" s="7" t="str">
        <f>VLOOKUP(D815,[2]Product_Dim!$A$2:$G$101,2,FALSE)</f>
        <v>Sports Stopwatch Pro</v>
      </c>
      <c r="F815" s="9">
        <f>VLOOKUP(D815,[2]Product_Dim!$A$2:$G$101,6,FALSE)</f>
        <v>434.84</v>
      </c>
      <c r="G815" s="8" t="s">
        <v>1789</v>
      </c>
      <c r="H815" s="10">
        <v>4</v>
      </c>
      <c r="I815" s="11">
        <v>250.64</v>
      </c>
      <c r="J815" s="8">
        <v>0.1</v>
      </c>
      <c r="K815" s="8" t="s">
        <v>1826</v>
      </c>
      <c r="L815" s="11">
        <v>902.30399999999997</v>
      </c>
      <c r="M815" s="8" t="str">
        <f>VLOOKUP(C815,'[2]Customer Detail'!$A$2:$H$501,4,FALSE)</f>
        <v>Female</v>
      </c>
      <c r="N815" s="8">
        <f>VLOOKUP(C815,'[2]Customer Detail'!$A$2:$H$501,3,FALSE)</f>
        <v>50</v>
      </c>
      <c r="O815" s="8" t="str">
        <f>VLOOKUP(C815,'[2]Customer Detail'!$A$2:$H$501,5,FALSE)</f>
        <v>Donaldsontown</v>
      </c>
      <c r="P815" s="8" t="str">
        <f>VLOOKUP(C815,'[2]Customer Detail'!$A$1:$H$501,8,FALSE)</f>
        <v>Silver</v>
      </c>
      <c r="Q815" s="8" t="str">
        <f>VLOOKUP(G815,[2]Store_Dim!$A$1:$E$21,4,FALSE)</f>
        <v>East Davidville</v>
      </c>
      <c r="R815" s="8" t="str">
        <f>VLOOKUP(G815,[2]Store_Dim!$A$2:$E$21,3,FALSE)</f>
        <v>East</v>
      </c>
    </row>
    <row r="816" spans="1:18" x14ac:dyDescent="0.3">
      <c r="A816" s="7" t="s">
        <v>2640</v>
      </c>
      <c r="B816" s="48">
        <v>45876</v>
      </c>
      <c r="C816" s="8" t="s">
        <v>911</v>
      </c>
      <c r="D816" s="8" t="s">
        <v>1686</v>
      </c>
      <c r="E816" s="7" t="str">
        <f>VLOOKUP(D816,[2]Product_Dim!$A$2:$G$101,2,FALSE)</f>
        <v>Men's Sports Shorts</v>
      </c>
      <c r="F816" s="9">
        <f>VLOOKUP(D816,[2]Product_Dim!$A$2:$G$101,6,FALSE)</f>
        <v>218.22</v>
      </c>
      <c r="G816" s="8" t="s">
        <v>1813</v>
      </c>
      <c r="H816" s="10">
        <v>4</v>
      </c>
      <c r="I816" s="11">
        <v>373.49</v>
      </c>
      <c r="J816" s="8">
        <v>0.16</v>
      </c>
      <c r="K816" s="8" t="s">
        <v>1829</v>
      </c>
      <c r="L816" s="11">
        <v>1254.9264000000001</v>
      </c>
      <c r="M816" s="8" t="str">
        <f>VLOOKUP(C816,'[2]Customer Detail'!$A$2:$H$501,4,FALSE)</f>
        <v>Female</v>
      </c>
      <c r="N816" s="8">
        <f>VLOOKUP(C816,'[2]Customer Detail'!$A$2:$H$501,3,FALSE)</f>
        <v>22</v>
      </c>
      <c r="O816" s="8" t="str">
        <f>VLOOKUP(C816,'[2]Customer Detail'!$A$2:$H$501,5,FALSE)</f>
        <v>Millerfort</v>
      </c>
      <c r="P816" s="8" t="str">
        <f>VLOOKUP(C816,'[2]Customer Detail'!$A$1:$H$501,8,FALSE)</f>
        <v>Gold</v>
      </c>
      <c r="Q816" s="8" t="str">
        <f>VLOOKUP(G816,[2]Store_Dim!$A$1:$E$21,4,FALSE)</f>
        <v>Vasquezborough</v>
      </c>
      <c r="R816" s="8" t="str">
        <f>VLOOKUP(G816,[2]Store_Dim!$A$2:$E$21,3,FALSE)</f>
        <v>East</v>
      </c>
    </row>
    <row r="817" spans="1:18" x14ac:dyDescent="0.3">
      <c r="A817" s="7" t="s">
        <v>2641</v>
      </c>
      <c r="B817" s="48">
        <v>45398</v>
      </c>
      <c r="C817" s="8" t="s">
        <v>244</v>
      </c>
      <c r="D817" s="8" t="s">
        <v>1551</v>
      </c>
      <c r="E817" s="7" t="str">
        <f>VLOOKUP(D817,[2]Product_Dim!$A$2:$G$101,2,FALSE)</f>
        <v>Men's Running Jacket</v>
      </c>
      <c r="F817" s="9">
        <f>VLOOKUP(D817,[2]Product_Dim!$A$2:$G$101,6,FALSE)</f>
        <v>364.67</v>
      </c>
      <c r="G817" s="8" t="s">
        <v>1786</v>
      </c>
      <c r="H817" s="10">
        <v>4</v>
      </c>
      <c r="I817" s="11">
        <v>348.91</v>
      </c>
      <c r="J817" s="8">
        <v>0.18</v>
      </c>
      <c r="K817" s="8" t="s">
        <v>1826</v>
      </c>
      <c r="L817" s="11">
        <v>1144.4248</v>
      </c>
      <c r="M817" s="8" t="str">
        <f>VLOOKUP(C817,'[2]Customer Detail'!$A$2:$H$501,4,FALSE)</f>
        <v>Female</v>
      </c>
      <c r="N817" s="8">
        <f>VLOOKUP(C817,'[2]Customer Detail'!$A$2:$H$501,3,FALSE)</f>
        <v>27</v>
      </c>
      <c r="O817" s="8" t="str">
        <f>VLOOKUP(C817,'[2]Customer Detail'!$A$2:$H$501,5,FALSE)</f>
        <v>South Aaronside</v>
      </c>
      <c r="P817" s="8" t="str">
        <f>VLOOKUP(C817,'[2]Customer Detail'!$A$1:$H$501,8,FALSE)</f>
        <v>Silver</v>
      </c>
      <c r="Q817" s="8" t="str">
        <f>VLOOKUP(G817,[2]Store_Dim!$A$1:$E$21,4,FALSE)</f>
        <v>East Johnstad</v>
      </c>
      <c r="R817" s="8" t="str">
        <f>VLOOKUP(G817,[2]Store_Dim!$A$2:$E$21,3,FALSE)</f>
        <v>South</v>
      </c>
    </row>
    <row r="818" spans="1:18" x14ac:dyDescent="0.3">
      <c r="A818" s="7" t="s">
        <v>2642</v>
      </c>
      <c r="B818" s="48">
        <v>45390</v>
      </c>
      <c r="C818" s="8" t="s">
        <v>387</v>
      </c>
      <c r="D818" s="8" t="s">
        <v>1736</v>
      </c>
      <c r="E818" s="7" t="str">
        <f>VLOOKUP(D818,[2]Product_Dim!$A$2:$G$101,2,FALSE)</f>
        <v>Vitamin E Body Lotion</v>
      </c>
      <c r="F818" s="9">
        <f>VLOOKUP(D818,[2]Product_Dim!$A$2:$G$101,6,FALSE)</f>
        <v>358.47</v>
      </c>
      <c r="G818" s="8" t="s">
        <v>1807</v>
      </c>
      <c r="H818" s="10">
        <v>4</v>
      </c>
      <c r="I818" s="11">
        <v>212.96</v>
      </c>
      <c r="J818" s="8">
        <v>0.17</v>
      </c>
      <c r="K818" s="8" t="s">
        <v>1824</v>
      </c>
      <c r="L818" s="11">
        <v>707.02719999999999</v>
      </c>
      <c r="M818" s="8" t="str">
        <f>VLOOKUP(C818,'[2]Customer Detail'!$A$2:$H$501,4,FALSE)</f>
        <v>Female</v>
      </c>
      <c r="N818" s="8">
        <f>VLOOKUP(C818,'[2]Customer Detail'!$A$2:$H$501,3,FALSE)</f>
        <v>40</v>
      </c>
      <c r="O818" s="8" t="str">
        <f>VLOOKUP(C818,'[2]Customer Detail'!$A$2:$H$501,5,FALSE)</f>
        <v>New Dawnton</v>
      </c>
      <c r="P818" s="8" t="str">
        <f>VLOOKUP(C818,'[2]Customer Detail'!$A$1:$H$501,8,FALSE)</f>
        <v>Gold</v>
      </c>
      <c r="Q818" s="8" t="str">
        <f>VLOOKUP(G818,[2]Store_Dim!$A$1:$E$21,4,FALSE)</f>
        <v>Bensonhaven</v>
      </c>
      <c r="R818" s="8" t="str">
        <f>VLOOKUP(G818,[2]Store_Dim!$A$2:$E$21,3,FALSE)</f>
        <v>North</v>
      </c>
    </row>
    <row r="819" spans="1:18" x14ac:dyDescent="0.3">
      <c r="A819" s="7" t="s">
        <v>2643</v>
      </c>
      <c r="B819" s="48">
        <v>45406</v>
      </c>
      <c r="C819" s="8" t="s">
        <v>625</v>
      </c>
      <c r="D819" s="8" t="s">
        <v>1602</v>
      </c>
      <c r="E819" s="7" t="str">
        <f>VLOOKUP(D819,[2]Product_Dim!$A$2:$G$101,2,FALSE)</f>
        <v>Decorative Floor Vase</v>
      </c>
      <c r="F819" s="9">
        <f>VLOOKUP(D819,[2]Product_Dim!$A$2:$G$101,6,FALSE)</f>
        <v>254.04361702127662</v>
      </c>
      <c r="G819" s="8" t="s">
        <v>1813</v>
      </c>
      <c r="H819" s="10">
        <v>3</v>
      </c>
      <c r="I819" s="11">
        <v>871.34</v>
      </c>
      <c r="J819" s="8">
        <v>0.11</v>
      </c>
      <c r="K819" s="8" t="s">
        <v>1829</v>
      </c>
      <c r="L819" s="11">
        <v>2326.4778000000001</v>
      </c>
      <c r="M819" s="8" t="str">
        <f>VLOOKUP(C819,'[2]Customer Detail'!$A$2:$H$501,4,FALSE)</f>
        <v>Male</v>
      </c>
      <c r="N819" s="8">
        <f>VLOOKUP(C819,'[2]Customer Detail'!$A$2:$H$501,3,FALSE)</f>
        <v>21</v>
      </c>
      <c r="O819" s="8" t="str">
        <f>VLOOKUP(C819,'[2]Customer Detail'!$A$2:$H$501,5,FALSE)</f>
        <v>Amandaside</v>
      </c>
      <c r="P819" s="8" t="str">
        <f>VLOOKUP(C819,'[2]Customer Detail'!$A$1:$H$501,8,FALSE)</f>
        <v>Bronze</v>
      </c>
      <c r="Q819" s="8" t="str">
        <f>VLOOKUP(G819,[2]Store_Dim!$A$1:$E$21,4,FALSE)</f>
        <v>Vasquezborough</v>
      </c>
      <c r="R819" s="8" t="str">
        <f>VLOOKUP(G819,[2]Store_Dim!$A$2:$E$21,3,FALSE)</f>
        <v>East</v>
      </c>
    </row>
    <row r="820" spans="1:18" x14ac:dyDescent="0.3">
      <c r="A820" s="7" t="s">
        <v>2644</v>
      </c>
      <c r="B820" s="48">
        <v>45844</v>
      </c>
      <c r="C820" s="8" t="s">
        <v>356</v>
      </c>
      <c r="D820" s="8" t="s">
        <v>1736</v>
      </c>
      <c r="E820" s="7" t="str">
        <f>VLOOKUP(D820,[2]Product_Dim!$A$2:$G$101,2,FALSE)</f>
        <v>Vitamin E Body Lotion</v>
      </c>
      <c r="F820" s="9">
        <f>VLOOKUP(D820,[2]Product_Dim!$A$2:$G$101,6,FALSE)</f>
        <v>358.47</v>
      </c>
      <c r="G820" s="8" t="s">
        <v>1752</v>
      </c>
      <c r="H820" s="10">
        <v>2</v>
      </c>
      <c r="I820" s="11">
        <v>698.94</v>
      </c>
      <c r="J820" s="8">
        <v>0.06</v>
      </c>
      <c r="K820" s="8" t="s">
        <v>1824</v>
      </c>
      <c r="L820" s="11">
        <v>1314.0072</v>
      </c>
      <c r="M820" s="8" t="str">
        <f>VLOOKUP(C820,'[2]Customer Detail'!$A$2:$H$501,4,FALSE)</f>
        <v>Female</v>
      </c>
      <c r="N820" s="8">
        <f>VLOOKUP(C820,'[2]Customer Detail'!$A$2:$H$501,3,FALSE)</f>
        <v>53</v>
      </c>
      <c r="O820" s="8" t="str">
        <f>VLOOKUP(C820,'[2]Customer Detail'!$A$2:$H$501,5,FALSE)</f>
        <v>North Codyport</v>
      </c>
      <c r="P820" s="8" t="str">
        <f>VLOOKUP(C820,'[2]Customer Detail'!$A$1:$H$501,8,FALSE)</f>
        <v>Platinum</v>
      </c>
      <c r="Q820" s="8" t="str">
        <f>VLOOKUP(G820,[2]Store_Dim!$A$1:$E$21,4,FALSE)</f>
        <v>Washingtonfurt</v>
      </c>
      <c r="R820" s="8" t="str">
        <f>VLOOKUP(G820,[2]Store_Dim!$A$2:$E$21,3,FALSE)</f>
        <v>East</v>
      </c>
    </row>
    <row r="821" spans="1:18" x14ac:dyDescent="0.3">
      <c r="A821" s="7" t="s">
        <v>2645</v>
      </c>
      <c r="B821" s="48">
        <v>45697</v>
      </c>
      <c r="C821" s="8" t="s">
        <v>996</v>
      </c>
      <c r="D821" s="8" t="s">
        <v>1696</v>
      </c>
      <c r="E821" s="7" t="str">
        <f>VLOOKUP(D821,[2]Product_Dim!$A$2:$G$101,2,FALSE)</f>
        <v>Bluetooth Car Audio System</v>
      </c>
      <c r="F821" s="9">
        <f>VLOOKUP(D821,[2]Product_Dim!$A$2:$G$101,6,FALSE)</f>
        <v>403.71</v>
      </c>
      <c r="G821" s="8" t="s">
        <v>1752</v>
      </c>
      <c r="H821" s="10">
        <v>1</v>
      </c>
      <c r="I821" s="11">
        <v>719.94</v>
      </c>
      <c r="J821" s="8">
        <v>0.23</v>
      </c>
      <c r="K821" s="8" t="s">
        <v>1829</v>
      </c>
      <c r="L821" s="11">
        <v>554.35380000000009</v>
      </c>
      <c r="M821" s="8" t="str">
        <f>VLOOKUP(C821,'[2]Customer Detail'!$A$2:$H$501,4,FALSE)</f>
        <v>Male</v>
      </c>
      <c r="N821" s="8">
        <f>VLOOKUP(C821,'[2]Customer Detail'!$A$2:$H$501,3,FALSE)</f>
        <v>34</v>
      </c>
      <c r="O821" s="8" t="str">
        <f>VLOOKUP(C821,'[2]Customer Detail'!$A$2:$H$501,5,FALSE)</f>
        <v>Lake James</v>
      </c>
      <c r="P821" s="8" t="str">
        <f>VLOOKUP(C821,'[2]Customer Detail'!$A$1:$H$501,8,FALSE)</f>
        <v>Gold</v>
      </c>
      <c r="Q821" s="8" t="str">
        <f>VLOOKUP(G821,[2]Store_Dim!$A$1:$E$21,4,FALSE)</f>
        <v>Washingtonfurt</v>
      </c>
      <c r="R821" s="8" t="str">
        <f>VLOOKUP(G821,[2]Store_Dim!$A$2:$E$21,3,FALSE)</f>
        <v>East</v>
      </c>
    </row>
    <row r="822" spans="1:18" x14ac:dyDescent="0.3">
      <c r="A822" s="7" t="s">
        <v>2646</v>
      </c>
      <c r="B822" s="48">
        <v>45607</v>
      </c>
      <c r="C822" s="8" t="s">
        <v>36</v>
      </c>
      <c r="D822" s="8" t="s">
        <v>1604</v>
      </c>
      <c r="E822" s="7" t="str">
        <f>VLOOKUP(D822,[2]Product_Dim!$A$2:$G$101,2,FALSE)</f>
        <v>Sports Stopwatch Timer</v>
      </c>
      <c r="F822" s="9">
        <f>VLOOKUP(D822,[2]Product_Dim!$A$2:$G$101,6,FALSE)</f>
        <v>38.76</v>
      </c>
      <c r="G822" s="8" t="s">
        <v>1769</v>
      </c>
      <c r="H822" s="10">
        <v>2</v>
      </c>
      <c r="I822" s="11">
        <v>278.16000000000003</v>
      </c>
      <c r="J822" s="8">
        <v>0.22</v>
      </c>
      <c r="K822" s="8" t="s">
        <v>1826</v>
      </c>
      <c r="L822" s="11">
        <v>433.92960000000005</v>
      </c>
      <c r="M822" s="8" t="str">
        <f>VLOOKUP(C822,'[2]Customer Detail'!$A$2:$H$501,4,FALSE)</f>
        <v>Female</v>
      </c>
      <c r="N822" s="8">
        <f>VLOOKUP(C822,'[2]Customer Detail'!$A$2:$H$501,3,FALSE)</f>
        <v>29</v>
      </c>
      <c r="O822" s="8" t="str">
        <f>VLOOKUP(C822,'[2]Customer Detail'!$A$2:$H$501,5,FALSE)</f>
        <v>Deborahborough</v>
      </c>
      <c r="P822" s="8" t="str">
        <f>VLOOKUP(C822,'[2]Customer Detail'!$A$1:$H$501,8,FALSE)</f>
        <v>Platinum</v>
      </c>
      <c r="Q822" s="8" t="str">
        <f>VLOOKUP(G822,[2]Store_Dim!$A$1:$E$21,4,FALSE)</f>
        <v>Port Sharon</v>
      </c>
      <c r="R822" s="8" t="str">
        <f>VLOOKUP(G822,[2]Store_Dim!$A$2:$E$21,3,FALSE)</f>
        <v>South</v>
      </c>
    </row>
    <row r="823" spans="1:18" x14ac:dyDescent="0.3">
      <c r="A823" s="7" t="s">
        <v>2647</v>
      </c>
      <c r="B823" s="48">
        <v>45307</v>
      </c>
      <c r="C823" s="8" t="s">
        <v>202</v>
      </c>
      <c r="D823" s="8" t="s">
        <v>1646</v>
      </c>
      <c r="E823" s="7" t="str">
        <f>VLOOKUP(D823,[2]Product_Dim!$A$2:$G$101,2,FALSE)</f>
        <v>Men's Roll-On Perfume</v>
      </c>
      <c r="F823" s="9">
        <f>VLOOKUP(D823,[2]Product_Dim!$A$2:$G$101,6,FALSE)</f>
        <v>43.29</v>
      </c>
      <c r="G823" s="8" t="s">
        <v>1773</v>
      </c>
      <c r="H823" s="10">
        <v>1</v>
      </c>
      <c r="I823" s="11">
        <v>678.9</v>
      </c>
      <c r="J823" s="8">
        <v>0.17</v>
      </c>
      <c r="K823" s="8" t="s">
        <v>1824</v>
      </c>
      <c r="L823" s="11">
        <v>563.48699999999997</v>
      </c>
      <c r="M823" s="8" t="str">
        <f>VLOOKUP(C823,'[2]Customer Detail'!$A$2:$H$501,4,FALSE)</f>
        <v>Female</v>
      </c>
      <c r="N823" s="8">
        <f>VLOOKUP(C823,'[2]Customer Detail'!$A$2:$H$501,3,FALSE)</f>
        <v>37</v>
      </c>
      <c r="O823" s="8" t="str">
        <f>VLOOKUP(C823,'[2]Customer Detail'!$A$2:$H$501,5,FALSE)</f>
        <v>East Andrea</v>
      </c>
      <c r="P823" s="8" t="str">
        <f>VLOOKUP(C823,'[2]Customer Detail'!$A$1:$H$501,8,FALSE)</f>
        <v>Gold</v>
      </c>
      <c r="Q823" s="8" t="str">
        <f>VLOOKUP(G823,[2]Store_Dim!$A$1:$E$21,4,FALSE)</f>
        <v>New Michaelchester</v>
      </c>
      <c r="R823" s="8" t="str">
        <f>VLOOKUP(G823,[2]Store_Dim!$A$2:$E$21,3,FALSE)</f>
        <v>North</v>
      </c>
    </row>
    <row r="824" spans="1:18" x14ac:dyDescent="0.3">
      <c r="A824" s="7" t="s">
        <v>2648</v>
      </c>
      <c r="B824" s="48">
        <v>45520</v>
      </c>
      <c r="C824" s="8" t="s">
        <v>71</v>
      </c>
      <c r="D824" s="8" t="s">
        <v>1598</v>
      </c>
      <c r="E824" s="7" t="str">
        <f>VLOOKUP(D824,[2]Product_Dim!$A$2:$G$101,2,FALSE)</f>
        <v>Women's Scarf Set</v>
      </c>
      <c r="F824" s="9">
        <f>VLOOKUP(D824,[2]Product_Dim!$A$2:$G$101,6,FALSE)</f>
        <v>174.02</v>
      </c>
      <c r="G824" s="8" t="s">
        <v>1801</v>
      </c>
      <c r="H824" s="10">
        <v>4</v>
      </c>
      <c r="I824" s="11">
        <v>94.13</v>
      </c>
      <c r="J824" s="8">
        <v>0.15</v>
      </c>
      <c r="K824" s="8" t="s">
        <v>1824</v>
      </c>
      <c r="L824" s="11">
        <v>320.04199999999997</v>
      </c>
      <c r="M824" s="8" t="str">
        <f>VLOOKUP(C824,'[2]Customer Detail'!$A$2:$H$501,4,FALSE)</f>
        <v>Female</v>
      </c>
      <c r="N824" s="8">
        <f>VLOOKUP(C824,'[2]Customer Detail'!$A$2:$H$501,3,FALSE)</f>
        <v>49</v>
      </c>
      <c r="O824" s="8" t="str">
        <f>VLOOKUP(C824,'[2]Customer Detail'!$A$2:$H$501,5,FALSE)</f>
        <v>Lawsonhaven</v>
      </c>
      <c r="P824" s="8" t="str">
        <f>VLOOKUP(C824,'[2]Customer Detail'!$A$1:$H$501,8,FALSE)</f>
        <v>Platinum</v>
      </c>
      <c r="Q824" s="8" t="str">
        <f>VLOOKUP(G824,[2]Store_Dim!$A$1:$E$21,4,FALSE)</f>
        <v>East Jenniferstad</v>
      </c>
      <c r="R824" s="8" t="str">
        <f>VLOOKUP(G824,[2]Store_Dim!$A$2:$E$21,3,FALSE)</f>
        <v>North</v>
      </c>
    </row>
    <row r="825" spans="1:18" x14ac:dyDescent="0.3">
      <c r="A825" s="7" t="s">
        <v>2649</v>
      </c>
      <c r="B825" s="48">
        <v>45933</v>
      </c>
      <c r="C825" s="8" t="s">
        <v>1365</v>
      </c>
      <c r="D825" s="8" t="s">
        <v>1636</v>
      </c>
      <c r="E825" s="7" t="str">
        <f>VLOOKUP(D825,[2]Product_Dim!$A$2:$G$101,2,FALSE)</f>
        <v>Adjustable Jump Rope</v>
      </c>
      <c r="F825" s="9">
        <f>VLOOKUP(D825,[2]Product_Dim!$A$2:$G$101,6,FALSE)</f>
        <v>167.12</v>
      </c>
      <c r="G825" s="8" t="s">
        <v>1757</v>
      </c>
      <c r="H825" s="10">
        <v>4</v>
      </c>
      <c r="I825" s="11">
        <v>415.02</v>
      </c>
      <c r="J825" s="8">
        <v>0.01</v>
      </c>
      <c r="K825" s="8" t="s">
        <v>1826</v>
      </c>
      <c r="L825" s="11">
        <v>1643.4792</v>
      </c>
      <c r="M825" s="8" t="str">
        <f>VLOOKUP(C825,'[2]Customer Detail'!$A$2:$H$501,4,FALSE)</f>
        <v>Male</v>
      </c>
      <c r="N825" s="8">
        <f>VLOOKUP(C825,'[2]Customer Detail'!$A$2:$H$501,3,FALSE)</f>
        <v>31</v>
      </c>
      <c r="O825" s="8" t="str">
        <f>VLOOKUP(C825,'[2]Customer Detail'!$A$2:$H$501,5,FALSE)</f>
        <v>Jonesstad</v>
      </c>
      <c r="P825" s="8" t="str">
        <f>VLOOKUP(C825,'[2]Customer Detail'!$A$1:$H$501,8,FALSE)</f>
        <v>Silver</v>
      </c>
      <c r="Q825" s="8" t="str">
        <f>VLOOKUP(G825,[2]Store_Dim!$A$1:$E$21,4,FALSE)</f>
        <v>Danielmouth</v>
      </c>
      <c r="R825" s="8" t="str">
        <f>VLOOKUP(G825,[2]Store_Dim!$A$2:$E$21,3,FALSE)</f>
        <v>North</v>
      </c>
    </row>
    <row r="826" spans="1:18" x14ac:dyDescent="0.3">
      <c r="A826" s="7" t="s">
        <v>2650</v>
      </c>
      <c r="B826" s="48">
        <v>45841</v>
      </c>
      <c r="C826" s="8" t="s">
        <v>195</v>
      </c>
      <c r="D826" s="8" t="s">
        <v>1570</v>
      </c>
      <c r="E826" s="7" t="str">
        <f>VLOOKUP(D826,[2]Product_Dim!$A$2:$G$101,2,FALSE)</f>
        <v>HD Smart TV Stick</v>
      </c>
      <c r="F826" s="9">
        <f>VLOOKUP(D826,[2]Product_Dim!$A$2:$G$101,6,FALSE)</f>
        <v>449.4</v>
      </c>
      <c r="G826" s="8" t="s">
        <v>1769</v>
      </c>
      <c r="H826" s="10">
        <v>4</v>
      </c>
      <c r="I826" s="11">
        <v>780.07</v>
      </c>
      <c r="J826" s="8">
        <v>0.03</v>
      </c>
      <c r="K826" s="8" t="s">
        <v>1824</v>
      </c>
      <c r="L826" s="11">
        <v>3026.6716000000001</v>
      </c>
      <c r="M826" s="8" t="str">
        <f>VLOOKUP(C826,'[2]Customer Detail'!$A$2:$H$501,4,FALSE)</f>
        <v>Female</v>
      </c>
      <c r="N826" s="8">
        <f>VLOOKUP(C826,'[2]Customer Detail'!$A$2:$H$501,3,FALSE)</f>
        <v>23</v>
      </c>
      <c r="O826" s="8" t="str">
        <f>VLOOKUP(C826,'[2]Customer Detail'!$A$2:$H$501,5,FALSE)</f>
        <v>New Julia</v>
      </c>
      <c r="P826" s="8" t="str">
        <f>VLOOKUP(C826,'[2]Customer Detail'!$A$1:$H$501,8,FALSE)</f>
        <v>Gold</v>
      </c>
      <c r="Q826" s="8" t="str">
        <f>VLOOKUP(G826,[2]Store_Dim!$A$1:$E$21,4,FALSE)</f>
        <v>Port Sharon</v>
      </c>
      <c r="R826" s="8" t="str">
        <f>VLOOKUP(G826,[2]Store_Dim!$A$2:$E$21,3,FALSE)</f>
        <v>South</v>
      </c>
    </row>
    <row r="827" spans="1:18" x14ac:dyDescent="0.3">
      <c r="A827" s="7" t="s">
        <v>2651</v>
      </c>
      <c r="B827" s="48">
        <v>45877</v>
      </c>
      <c r="C827" s="8" t="s">
        <v>1328</v>
      </c>
      <c r="D827" s="8" t="s">
        <v>1622</v>
      </c>
      <c r="E827" s="7" t="str">
        <f>VLOOKUP(D827,[2]Product_Dim!$A$2:$G$101,2,FALSE)</f>
        <v>Men's Casual Sneakers</v>
      </c>
      <c r="F827" s="9">
        <f>VLOOKUP(D827,[2]Product_Dim!$A$2:$G$101,6,FALSE)</f>
        <v>353.47</v>
      </c>
      <c r="G827" s="8" t="s">
        <v>1801</v>
      </c>
      <c r="H827" s="10">
        <v>4</v>
      </c>
      <c r="I827" s="11">
        <v>184.57</v>
      </c>
      <c r="J827" s="8">
        <v>0.28000000000000003</v>
      </c>
      <c r="K827" s="8" t="s">
        <v>1824</v>
      </c>
      <c r="L827" s="11">
        <v>531.5616</v>
      </c>
      <c r="M827" s="8" t="str">
        <f>VLOOKUP(C827,'[2]Customer Detail'!$A$2:$H$501,4,FALSE)</f>
        <v>Female</v>
      </c>
      <c r="N827" s="8">
        <f>VLOOKUP(C827,'[2]Customer Detail'!$A$2:$H$501,3,FALSE)</f>
        <v>27</v>
      </c>
      <c r="O827" s="8" t="str">
        <f>VLOOKUP(C827,'[2]Customer Detail'!$A$2:$H$501,5,FALSE)</f>
        <v>Hartmouth</v>
      </c>
      <c r="P827" s="8" t="str">
        <f>VLOOKUP(C827,'[2]Customer Detail'!$A$1:$H$501,8,FALSE)</f>
        <v>Bronze</v>
      </c>
      <c r="Q827" s="8" t="str">
        <f>VLOOKUP(G827,[2]Store_Dim!$A$1:$E$21,4,FALSE)</f>
        <v>East Jenniferstad</v>
      </c>
      <c r="R827" s="8" t="str">
        <f>VLOOKUP(G827,[2]Store_Dim!$A$2:$E$21,3,FALSE)</f>
        <v>North</v>
      </c>
    </row>
    <row r="828" spans="1:18" x14ac:dyDescent="0.3">
      <c r="A828" s="7" t="s">
        <v>2652</v>
      </c>
      <c r="B828" s="48">
        <v>45532</v>
      </c>
      <c r="C828" s="8" t="s">
        <v>911</v>
      </c>
      <c r="D828" s="8" t="s">
        <v>1678</v>
      </c>
      <c r="E828" s="7" t="str">
        <f>VLOOKUP(D828,[2]Product_Dim!$A$2:$G$101,2,FALSE)</f>
        <v>Adjustable Dumbbells 20kg</v>
      </c>
      <c r="F828" s="9">
        <f>VLOOKUP(D828,[2]Product_Dim!$A$2:$G$101,6,FALSE)</f>
        <v>240.63</v>
      </c>
      <c r="G828" s="8" t="s">
        <v>1769</v>
      </c>
      <c r="H828" s="10">
        <v>4</v>
      </c>
      <c r="I828" s="11">
        <v>277.58</v>
      </c>
      <c r="J828" s="8">
        <v>0.22</v>
      </c>
      <c r="K828" s="8" t="s">
        <v>1826</v>
      </c>
      <c r="L828" s="11">
        <v>866.04959999999994</v>
      </c>
      <c r="M828" s="8" t="str">
        <f>VLOOKUP(C828,'[2]Customer Detail'!$A$2:$H$501,4,FALSE)</f>
        <v>Female</v>
      </c>
      <c r="N828" s="8">
        <f>VLOOKUP(C828,'[2]Customer Detail'!$A$2:$H$501,3,FALSE)</f>
        <v>22</v>
      </c>
      <c r="O828" s="8" t="str">
        <f>VLOOKUP(C828,'[2]Customer Detail'!$A$2:$H$501,5,FALSE)</f>
        <v>Millerfort</v>
      </c>
      <c r="P828" s="8" t="str">
        <f>VLOOKUP(C828,'[2]Customer Detail'!$A$1:$H$501,8,FALSE)</f>
        <v>Gold</v>
      </c>
      <c r="Q828" s="8" t="str">
        <f>VLOOKUP(G828,[2]Store_Dim!$A$1:$E$21,4,FALSE)</f>
        <v>Port Sharon</v>
      </c>
      <c r="R828" s="8" t="str">
        <f>VLOOKUP(G828,[2]Store_Dim!$A$2:$E$21,3,FALSE)</f>
        <v>South</v>
      </c>
    </row>
    <row r="829" spans="1:18" x14ac:dyDescent="0.3">
      <c r="A829" s="7" t="s">
        <v>2653</v>
      </c>
      <c r="B829" s="48">
        <v>45734</v>
      </c>
      <c r="C829" s="8" t="s">
        <v>369</v>
      </c>
      <c r="D829" s="8" t="s">
        <v>1610</v>
      </c>
      <c r="E829" s="7" t="str">
        <f>VLOOKUP(D829,[2]Product_Dim!$A$2:$G$101,2,FALSE)</f>
        <v>Basketball</v>
      </c>
      <c r="F829" s="9">
        <f>VLOOKUP(D829,[2]Product_Dim!$A$2:$G$101,6,FALSE)</f>
        <v>204.39</v>
      </c>
      <c r="G829" s="8" t="s">
        <v>1766</v>
      </c>
      <c r="H829" s="10">
        <v>1</v>
      </c>
      <c r="I829" s="11">
        <v>36.799999999999997</v>
      </c>
      <c r="J829" s="8">
        <v>0.18</v>
      </c>
      <c r="K829" s="8" t="s">
        <v>1824</v>
      </c>
      <c r="L829" s="11">
        <v>30.175999999999998</v>
      </c>
      <c r="M829" s="8" t="str">
        <f>VLOOKUP(C829,'[2]Customer Detail'!$A$2:$H$501,4,FALSE)</f>
        <v>Male</v>
      </c>
      <c r="N829" s="8">
        <f>VLOOKUP(C829,'[2]Customer Detail'!$A$2:$H$501,3,FALSE)</f>
        <v>64</v>
      </c>
      <c r="O829" s="8" t="str">
        <f>VLOOKUP(C829,'[2]Customer Detail'!$A$2:$H$501,5,FALSE)</f>
        <v>South Jenniferville</v>
      </c>
      <c r="P829" s="8" t="str">
        <f>VLOOKUP(C829,'[2]Customer Detail'!$A$1:$H$501,8,FALSE)</f>
        <v>Silver</v>
      </c>
      <c r="Q829" s="8" t="str">
        <f>VLOOKUP(G829,[2]Store_Dim!$A$1:$E$21,4,FALSE)</f>
        <v>Hoodberg</v>
      </c>
      <c r="R829" s="8" t="str">
        <f>VLOOKUP(G829,[2]Store_Dim!$A$2:$E$21,3,FALSE)</f>
        <v>North</v>
      </c>
    </row>
    <row r="830" spans="1:18" x14ac:dyDescent="0.3">
      <c r="A830" s="7" t="s">
        <v>2654</v>
      </c>
      <c r="B830" s="48">
        <v>45809</v>
      </c>
      <c r="C830" s="8" t="s">
        <v>1115</v>
      </c>
      <c r="D830" s="8" t="s">
        <v>1724</v>
      </c>
      <c r="E830" s="7" t="str">
        <f>VLOOKUP(D830,[2]Product_Dim!$A$2:$G$101,2,FALSE)</f>
        <v>Sports Wrist Sweatbands</v>
      </c>
      <c r="F830" s="9">
        <f>VLOOKUP(D830,[2]Product_Dim!$A$2:$G$101,6,FALSE)</f>
        <v>131.24</v>
      </c>
      <c r="G830" s="8" t="s">
        <v>1776</v>
      </c>
      <c r="H830" s="10">
        <v>1</v>
      </c>
      <c r="I830" s="11">
        <v>539.37</v>
      </c>
      <c r="J830" s="8">
        <v>0.14000000000000001</v>
      </c>
      <c r="K830" s="8" t="s">
        <v>1824</v>
      </c>
      <c r="L830" s="11">
        <v>463.85820000000001</v>
      </c>
      <c r="M830" s="8" t="str">
        <f>VLOOKUP(C830,'[2]Customer Detail'!$A$2:$H$501,4,FALSE)</f>
        <v>Male</v>
      </c>
      <c r="N830" s="8">
        <f>VLOOKUP(C830,'[2]Customer Detail'!$A$2:$H$501,3,FALSE)</f>
        <v>54</v>
      </c>
      <c r="O830" s="8" t="str">
        <f>VLOOKUP(C830,'[2]Customer Detail'!$A$2:$H$501,5,FALSE)</f>
        <v>North Richard</v>
      </c>
      <c r="P830" s="8" t="str">
        <f>VLOOKUP(C830,'[2]Customer Detail'!$A$1:$H$501,8,FALSE)</f>
        <v>Bronze</v>
      </c>
      <c r="Q830" s="8" t="str">
        <f>VLOOKUP(G830,[2]Store_Dim!$A$1:$E$21,4,FALSE)</f>
        <v>Port Josephberg</v>
      </c>
      <c r="R830" s="8" t="str">
        <f>VLOOKUP(G830,[2]Store_Dim!$A$2:$E$21,3,FALSE)</f>
        <v>East</v>
      </c>
    </row>
    <row r="831" spans="1:18" x14ac:dyDescent="0.3">
      <c r="A831" s="7" t="s">
        <v>2655</v>
      </c>
      <c r="B831" s="48">
        <v>45760</v>
      </c>
      <c r="C831" s="8" t="s">
        <v>321</v>
      </c>
      <c r="D831" s="8" t="s">
        <v>1588</v>
      </c>
      <c r="E831" s="7" t="str">
        <f>VLOOKUP(D831,[2]Product_Dim!$A$2:$G$101,2,FALSE)</f>
        <v>Outdoor Sports Water Bottle</v>
      </c>
      <c r="F831" s="9">
        <f>VLOOKUP(D831,[2]Product_Dim!$A$2:$G$101,6,FALSE)</f>
        <v>131.51</v>
      </c>
      <c r="G831" s="8" t="s">
        <v>1810</v>
      </c>
      <c r="H831" s="10">
        <v>1</v>
      </c>
      <c r="I831" s="11">
        <v>27.83</v>
      </c>
      <c r="J831" s="8">
        <v>0.3</v>
      </c>
      <c r="K831" s="8" t="s">
        <v>1826</v>
      </c>
      <c r="L831" s="11">
        <v>19.481000000000002</v>
      </c>
      <c r="M831" s="8" t="str">
        <f>VLOOKUP(C831,'[2]Customer Detail'!$A$2:$H$501,4,FALSE)</f>
        <v>Male</v>
      </c>
      <c r="N831" s="8">
        <f>VLOOKUP(C831,'[2]Customer Detail'!$A$2:$H$501,3,FALSE)</f>
        <v>43</v>
      </c>
      <c r="O831" s="8" t="str">
        <f>VLOOKUP(C831,'[2]Customer Detail'!$A$2:$H$501,5,FALSE)</f>
        <v>New Gabrielleville</v>
      </c>
      <c r="P831" s="8" t="str">
        <f>VLOOKUP(C831,'[2]Customer Detail'!$A$1:$H$501,8,FALSE)</f>
        <v>Platinum</v>
      </c>
      <c r="Q831" s="8" t="str">
        <f>VLOOKUP(G831,[2]Store_Dim!$A$1:$E$21,4,FALSE)</f>
        <v>East Stevechester</v>
      </c>
      <c r="R831" s="8" t="str">
        <f>VLOOKUP(G831,[2]Store_Dim!$A$2:$E$21,3,FALSE)</f>
        <v>East</v>
      </c>
    </row>
    <row r="832" spans="1:18" x14ac:dyDescent="0.3">
      <c r="A832" s="7" t="s">
        <v>2656</v>
      </c>
      <c r="B832" s="48">
        <v>45456</v>
      </c>
      <c r="C832" s="8" t="s">
        <v>899</v>
      </c>
      <c r="D832" s="8" t="s">
        <v>1688</v>
      </c>
      <c r="E832" s="7" t="str">
        <f>VLOOKUP(D832,[2]Product_Dim!$A$2:$G$101,2,FALSE)</f>
        <v>Kitchen Storage Rack</v>
      </c>
      <c r="F832" s="9">
        <f>VLOOKUP(D832,[2]Product_Dim!$A$2:$G$101,6,FALSE)</f>
        <v>138.05000000000001</v>
      </c>
      <c r="G832" s="8" t="s">
        <v>1769</v>
      </c>
      <c r="H832" s="10">
        <v>3</v>
      </c>
      <c r="I832" s="11">
        <v>698.72</v>
      </c>
      <c r="J832" s="8">
        <v>0.28000000000000003</v>
      </c>
      <c r="K832" s="8" t="s">
        <v>1829</v>
      </c>
      <c r="L832" s="11">
        <v>1509.2351999999998</v>
      </c>
      <c r="M832" s="8" t="str">
        <f>VLOOKUP(C832,'[2]Customer Detail'!$A$2:$H$501,4,FALSE)</f>
        <v>Female</v>
      </c>
      <c r="N832" s="8">
        <f>VLOOKUP(C832,'[2]Customer Detail'!$A$2:$H$501,3,FALSE)</f>
        <v>54</v>
      </c>
      <c r="O832" s="8" t="str">
        <f>VLOOKUP(C832,'[2]Customer Detail'!$A$2:$H$501,5,FALSE)</f>
        <v>Garciaborough</v>
      </c>
      <c r="P832" s="8" t="str">
        <f>VLOOKUP(C832,'[2]Customer Detail'!$A$1:$H$501,8,FALSE)</f>
        <v>Silver</v>
      </c>
      <c r="Q832" s="8" t="str">
        <f>VLOOKUP(G832,[2]Store_Dim!$A$1:$E$21,4,FALSE)</f>
        <v>Port Sharon</v>
      </c>
      <c r="R832" s="8" t="str">
        <f>VLOOKUP(G832,[2]Store_Dim!$A$2:$E$21,3,FALSE)</f>
        <v>South</v>
      </c>
    </row>
    <row r="833" spans="1:18" x14ac:dyDescent="0.3">
      <c r="A833" s="7" t="s">
        <v>2657</v>
      </c>
      <c r="B833" s="48">
        <v>45698</v>
      </c>
      <c r="C833" s="8" t="s">
        <v>59</v>
      </c>
      <c r="D833" s="8" t="s">
        <v>1700</v>
      </c>
      <c r="E833" s="7" t="str">
        <f>VLOOKUP(D833,[2]Product_Dim!$A$2:$G$101,2,FALSE)</f>
        <v>Wireless Mouse</v>
      </c>
      <c r="F833" s="9">
        <f>VLOOKUP(D833,[2]Product_Dim!$A$2:$G$101,6,FALSE)</f>
        <v>392.89</v>
      </c>
      <c r="G833" s="8" t="s">
        <v>1797</v>
      </c>
      <c r="H833" s="10">
        <v>4</v>
      </c>
      <c r="I833" s="11">
        <v>528.23</v>
      </c>
      <c r="J833" s="8">
        <v>0.15</v>
      </c>
      <c r="K833" s="8" t="s">
        <v>1829</v>
      </c>
      <c r="L833" s="11">
        <v>1795.982</v>
      </c>
      <c r="M833" s="8" t="str">
        <f>VLOOKUP(C833,'[2]Customer Detail'!$A$2:$H$501,4,FALSE)</f>
        <v>Female</v>
      </c>
      <c r="N833" s="8">
        <f>VLOOKUP(C833,'[2]Customer Detail'!$A$2:$H$501,3,FALSE)</f>
        <v>55</v>
      </c>
      <c r="O833" s="8" t="str">
        <f>VLOOKUP(C833,'[2]Customer Detail'!$A$2:$H$501,5,FALSE)</f>
        <v>North Kathryn</v>
      </c>
      <c r="P833" s="8" t="str">
        <f>VLOOKUP(C833,'[2]Customer Detail'!$A$1:$H$501,8,FALSE)</f>
        <v>Platinum</v>
      </c>
      <c r="Q833" s="8" t="str">
        <f>VLOOKUP(G833,[2]Store_Dim!$A$1:$E$21,4,FALSE)</f>
        <v>Johnsonville</v>
      </c>
      <c r="R833" s="8" t="str">
        <f>VLOOKUP(G833,[2]Store_Dim!$A$2:$E$21,3,FALSE)</f>
        <v>East</v>
      </c>
    </row>
    <row r="834" spans="1:18" x14ac:dyDescent="0.3">
      <c r="A834" s="7" t="s">
        <v>2658</v>
      </c>
      <c r="B834" s="48">
        <v>45548</v>
      </c>
      <c r="C834" s="8" t="s">
        <v>1513</v>
      </c>
      <c r="D834" s="8" t="s">
        <v>1640</v>
      </c>
      <c r="E834" s="7" t="str">
        <f>VLOOKUP(D834,[2]Product_Dim!$A$2:$G$101,2,FALSE)</f>
        <v>Men's Winter Jacket</v>
      </c>
      <c r="F834" s="9">
        <f>VLOOKUP(D834,[2]Product_Dim!$A$2:$G$101,6,FALSE)</f>
        <v>167.34</v>
      </c>
      <c r="G834" s="8" t="s">
        <v>1804</v>
      </c>
      <c r="H834" s="10">
        <v>2</v>
      </c>
      <c r="I834" s="11">
        <v>780.9</v>
      </c>
      <c r="J834" s="8">
        <v>0.24</v>
      </c>
      <c r="K834" s="8" t="s">
        <v>1826</v>
      </c>
      <c r="L834" s="11">
        <v>1186.9679999999998</v>
      </c>
      <c r="M834" s="8" t="str">
        <f>VLOOKUP(C834,'[2]Customer Detail'!$A$2:$H$501,4,FALSE)</f>
        <v>Female</v>
      </c>
      <c r="N834" s="8">
        <f>VLOOKUP(C834,'[2]Customer Detail'!$A$2:$H$501,3,FALSE)</f>
        <v>59</v>
      </c>
      <c r="O834" s="8" t="str">
        <f>VLOOKUP(C834,'[2]Customer Detail'!$A$2:$H$501,5,FALSE)</f>
        <v>Port Carol</v>
      </c>
      <c r="P834" s="8" t="str">
        <f>VLOOKUP(C834,'[2]Customer Detail'!$A$1:$H$501,8,FALSE)</f>
        <v>Platinum</v>
      </c>
      <c r="Q834" s="8" t="str">
        <f>VLOOKUP(G834,[2]Store_Dim!$A$1:$E$21,4,FALSE)</f>
        <v>New Jimmymouth</v>
      </c>
      <c r="R834" s="8" t="str">
        <f>VLOOKUP(G834,[2]Store_Dim!$A$2:$E$21,3,FALSE)</f>
        <v>West</v>
      </c>
    </row>
    <row r="835" spans="1:18" x14ac:dyDescent="0.3">
      <c r="A835" s="7" t="s">
        <v>2659</v>
      </c>
      <c r="B835" s="48">
        <v>45236</v>
      </c>
      <c r="C835" s="8" t="s">
        <v>595</v>
      </c>
      <c r="D835" s="8" t="s">
        <v>1590</v>
      </c>
      <c r="E835" s="7" t="str">
        <f>VLOOKUP(D835,[2]Product_Dim!$A$2:$G$101,2,FALSE)</f>
        <v>Multi-Purpose Storage Box</v>
      </c>
      <c r="F835" s="9">
        <f>VLOOKUP(D835,[2]Product_Dim!$A$2:$G$101,6,FALSE)</f>
        <v>123.46</v>
      </c>
      <c r="G835" s="8" t="s">
        <v>1799</v>
      </c>
      <c r="H835" s="10">
        <v>1</v>
      </c>
      <c r="I835" s="11">
        <v>977.97</v>
      </c>
      <c r="J835" s="8">
        <v>0.06</v>
      </c>
      <c r="K835" s="8" t="s">
        <v>1829</v>
      </c>
      <c r="L835" s="11">
        <v>919.29180000000008</v>
      </c>
      <c r="M835" s="8" t="str">
        <f>VLOOKUP(C835,'[2]Customer Detail'!$A$2:$H$501,4,FALSE)</f>
        <v>Male</v>
      </c>
      <c r="N835" s="8">
        <f>VLOOKUP(C835,'[2]Customer Detail'!$A$2:$H$501,3,FALSE)</f>
        <v>38</v>
      </c>
      <c r="O835" s="8" t="str">
        <f>VLOOKUP(C835,'[2]Customer Detail'!$A$2:$H$501,5,FALSE)</f>
        <v>East Davidmouth</v>
      </c>
      <c r="P835" s="8" t="str">
        <f>VLOOKUP(C835,'[2]Customer Detail'!$A$1:$H$501,8,FALSE)</f>
        <v>Bronze</v>
      </c>
      <c r="Q835" s="8" t="str">
        <f>VLOOKUP(G835,[2]Store_Dim!$A$1:$E$21,4,FALSE)</f>
        <v>Christopherland</v>
      </c>
      <c r="R835" s="8" t="str">
        <f>VLOOKUP(G835,[2]Store_Dim!$A$2:$E$21,3,FALSE)</f>
        <v>South</v>
      </c>
    </row>
    <row r="836" spans="1:18" x14ac:dyDescent="0.3">
      <c r="A836" s="7" t="s">
        <v>2660</v>
      </c>
      <c r="B836" s="48">
        <v>45310</v>
      </c>
      <c r="C836" s="8" t="s">
        <v>1154</v>
      </c>
      <c r="D836" s="8" t="s">
        <v>1714</v>
      </c>
      <c r="E836" s="7" t="str">
        <f>VLOOKUP(D836,[2]Product_Dim!$A$2:$G$101,2,FALSE)</f>
        <v>Hydrating Face Cleanser</v>
      </c>
      <c r="F836" s="9">
        <f>VLOOKUP(D836,[2]Product_Dim!$A$2:$G$101,6,FALSE)</f>
        <v>254.04361702127662</v>
      </c>
      <c r="G836" s="8" t="s">
        <v>1794</v>
      </c>
      <c r="H836" s="10">
        <v>4</v>
      </c>
      <c r="I836" s="11">
        <v>354.65</v>
      </c>
      <c r="J836" s="8">
        <v>0.19</v>
      </c>
      <c r="K836" s="8" t="s">
        <v>1824</v>
      </c>
      <c r="L836" s="11">
        <v>1149.0659999999998</v>
      </c>
      <c r="M836" s="8" t="str">
        <f>VLOOKUP(C836,'[2]Customer Detail'!$A$2:$H$501,4,FALSE)</f>
        <v>Female</v>
      </c>
      <c r="N836" s="8">
        <f>VLOOKUP(C836,'[2]Customer Detail'!$A$2:$H$501,3,FALSE)</f>
        <v>20</v>
      </c>
      <c r="O836" s="8" t="str">
        <f>VLOOKUP(C836,'[2]Customer Detail'!$A$2:$H$501,5,FALSE)</f>
        <v>West Bruce</v>
      </c>
      <c r="P836" s="8" t="str">
        <f>VLOOKUP(C836,'[2]Customer Detail'!$A$1:$H$501,8,FALSE)</f>
        <v>Platinum</v>
      </c>
      <c r="Q836" s="8" t="str">
        <f>VLOOKUP(G836,[2]Store_Dim!$A$1:$E$21,4,FALSE)</f>
        <v>Sabrinatown</v>
      </c>
      <c r="R836" s="8" t="str">
        <f>VLOOKUP(G836,[2]Store_Dim!$A$2:$E$21,3,FALSE)</f>
        <v>North</v>
      </c>
    </row>
    <row r="837" spans="1:18" x14ac:dyDescent="0.3">
      <c r="A837" s="7" t="s">
        <v>2661</v>
      </c>
      <c r="B837" s="48">
        <v>45376</v>
      </c>
      <c r="C837" s="8" t="s">
        <v>899</v>
      </c>
      <c r="D837" s="8" t="s">
        <v>1684</v>
      </c>
      <c r="E837" s="7" t="str">
        <f>VLOOKUP(D837,[2]Product_Dim!$A$2:$G$101,2,FALSE)</f>
        <v>Wooden Nightstand</v>
      </c>
      <c r="F837" s="9">
        <f>VLOOKUP(D837,[2]Product_Dim!$A$2:$G$101,6,FALSE)</f>
        <v>243.7</v>
      </c>
      <c r="G837" s="8" t="s">
        <v>1813</v>
      </c>
      <c r="H837" s="10">
        <v>1</v>
      </c>
      <c r="I837" s="11">
        <v>671.62</v>
      </c>
      <c r="J837" s="8">
        <v>0.09</v>
      </c>
      <c r="K837" s="8" t="s">
        <v>1829</v>
      </c>
      <c r="L837" s="11">
        <v>611.17420000000004</v>
      </c>
      <c r="M837" s="8" t="str">
        <f>VLOOKUP(C837,'[2]Customer Detail'!$A$2:$H$501,4,FALSE)</f>
        <v>Female</v>
      </c>
      <c r="N837" s="8">
        <f>VLOOKUP(C837,'[2]Customer Detail'!$A$2:$H$501,3,FALSE)</f>
        <v>54</v>
      </c>
      <c r="O837" s="8" t="str">
        <f>VLOOKUP(C837,'[2]Customer Detail'!$A$2:$H$501,5,FALSE)</f>
        <v>Garciaborough</v>
      </c>
      <c r="P837" s="8" t="str">
        <f>VLOOKUP(C837,'[2]Customer Detail'!$A$1:$H$501,8,FALSE)</f>
        <v>Silver</v>
      </c>
      <c r="Q837" s="8" t="str">
        <f>VLOOKUP(G837,[2]Store_Dim!$A$1:$E$21,4,FALSE)</f>
        <v>Vasquezborough</v>
      </c>
      <c r="R837" s="8" t="str">
        <f>VLOOKUP(G837,[2]Store_Dim!$A$2:$E$21,3,FALSE)</f>
        <v>East</v>
      </c>
    </row>
    <row r="838" spans="1:18" x14ac:dyDescent="0.3">
      <c r="A838" s="7" t="s">
        <v>2662</v>
      </c>
      <c r="B838" s="48">
        <v>45914</v>
      </c>
      <c r="C838" s="8" t="s">
        <v>999</v>
      </c>
      <c r="D838" s="8" t="s">
        <v>1712</v>
      </c>
      <c r="E838" s="7" t="str">
        <f>VLOOKUP(D838,[2]Product_Dim!$A$2:$G$101,2,FALSE)</f>
        <v>Fitness Resistance Bands</v>
      </c>
      <c r="F838" s="9">
        <f>VLOOKUP(D838,[2]Product_Dim!$A$2:$G$101,6,FALSE)</f>
        <v>152.91999999999999</v>
      </c>
      <c r="G838" s="8" t="s">
        <v>1766</v>
      </c>
      <c r="H838" s="10">
        <v>1</v>
      </c>
      <c r="I838" s="11">
        <v>867.32</v>
      </c>
      <c r="J838" s="8">
        <v>0.28999999999999998</v>
      </c>
      <c r="K838" s="8" t="s">
        <v>1826</v>
      </c>
      <c r="L838" s="11">
        <v>615.79720000000009</v>
      </c>
      <c r="M838" s="8" t="str">
        <f>VLOOKUP(C838,'[2]Customer Detail'!$A$2:$H$501,4,FALSE)</f>
        <v>Female</v>
      </c>
      <c r="N838" s="8">
        <f>VLOOKUP(C838,'[2]Customer Detail'!$A$2:$H$501,3,FALSE)</f>
        <v>64</v>
      </c>
      <c r="O838" s="8" t="str">
        <f>VLOOKUP(C838,'[2]Customer Detail'!$A$2:$H$501,5,FALSE)</f>
        <v>Richardsport</v>
      </c>
      <c r="P838" s="8" t="str">
        <f>VLOOKUP(C838,'[2]Customer Detail'!$A$1:$H$501,8,FALSE)</f>
        <v>Gold</v>
      </c>
      <c r="Q838" s="8" t="str">
        <f>VLOOKUP(G838,[2]Store_Dim!$A$1:$E$21,4,FALSE)</f>
        <v>Hoodberg</v>
      </c>
      <c r="R838" s="8" t="str">
        <f>VLOOKUP(G838,[2]Store_Dim!$A$2:$E$21,3,FALSE)</f>
        <v>North</v>
      </c>
    </row>
    <row r="839" spans="1:18" x14ac:dyDescent="0.3">
      <c r="A839" s="7" t="s">
        <v>2663</v>
      </c>
      <c r="B839" s="48">
        <v>45336</v>
      </c>
      <c r="C839" s="8" t="s">
        <v>295</v>
      </c>
      <c r="D839" s="8" t="s">
        <v>1568</v>
      </c>
      <c r="E839" s="7" t="str">
        <f>VLOOKUP(D839,[2]Product_Dim!$A$2:$G$101,2,FALSE)</f>
        <v>Ceramic Kitchen Bowl Set</v>
      </c>
      <c r="F839" s="9">
        <f>VLOOKUP(D839,[2]Product_Dim!$A$2:$G$101,6,FALSE)</f>
        <v>298.86</v>
      </c>
      <c r="G839" s="8" t="s">
        <v>1794</v>
      </c>
      <c r="H839" s="10">
        <v>3</v>
      </c>
      <c r="I839" s="11">
        <v>240.27</v>
      </c>
      <c r="J839" s="8">
        <v>0.15</v>
      </c>
      <c r="K839" s="8" t="s">
        <v>1826</v>
      </c>
      <c r="L839" s="11">
        <v>612.68850000000009</v>
      </c>
      <c r="M839" s="8" t="str">
        <f>VLOOKUP(C839,'[2]Customer Detail'!$A$2:$H$501,4,FALSE)</f>
        <v>Female</v>
      </c>
      <c r="N839" s="8">
        <f>VLOOKUP(C839,'[2]Customer Detail'!$A$2:$H$501,3,FALSE)</f>
        <v>34</v>
      </c>
      <c r="O839" s="8" t="str">
        <f>VLOOKUP(C839,'[2]Customer Detail'!$A$2:$H$501,5,FALSE)</f>
        <v>South David</v>
      </c>
      <c r="P839" s="8" t="str">
        <f>VLOOKUP(C839,'[2]Customer Detail'!$A$1:$H$501,8,FALSE)</f>
        <v>Platinum</v>
      </c>
      <c r="Q839" s="8" t="str">
        <f>VLOOKUP(G839,[2]Store_Dim!$A$1:$E$21,4,FALSE)</f>
        <v>Sabrinatown</v>
      </c>
      <c r="R839" s="8" t="str">
        <f>VLOOKUP(G839,[2]Store_Dim!$A$2:$E$21,3,FALSE)</f>
        <v>North</v>
      </c>
    </row>
    <row r="840" spans="1:18" x14ac:dyDescent="0.3">
      <c r="A840" s="7" t="s">
        <v>2664</v>
      </c>
      <c r="B840" s="48">
        <v>45728</v>
      </c>
      <c r="C840" s="8" t="s">
        <v>275</v>
      </c>
      <c r="D840" s="8" t="s">
        <v>1604</v>
      </c>
      <c r="E840" s="7" t="str">
        <f>VLOOKUP(D840,[2]Product_Dim!$A$2:$G$101,2,FALSE)</f>
        <v>Sports Stopwatch Timer</v>
      </c>
      <c r="F840" s="9">
        <f>VLOOKUP(D840,[2]Product_Dim!$A$2:$G$101,6,FALSE)</f>
        <v>38.76</v>
      </c>
      <c r="G840" s="8" t="s">
        <v>1804</v>
      </c>
      <c r="H840" s="10">
        <v>2</v>
      </c>
      <c r="I840" s="11">
        <v>619.12</v>
      </c>
      <c r="J840" s="8">
        <v>0.28000000000000003</v>
      </c>
      <c r="K840" s="8" t="s">
        <v>1829</v>
      </c>
      <c r="L840" s="11">
        <v>891.53279999999995</v>
      </c>
      <c r="M840" s="8" t="str">
        <f>VLOOKUP(C840,'[2]Customer Detail'!$A$2:$H$501,4,FALSE)</f>
        <v>Female</v>
      </c>
      <c r="N840" s="8">
        <f>VLOOKUP(C840,'[2]Customer Detail'!$A$2:$H$501,3,FALSE)</f>
        <v>61</v>
      </c>
      <c r="O840" s="8" t="str">
        <f>VLOOKUP(C840,'[2]Customer Detail'!$A$2:$H$501,5,FALSE)</f>
        <v>Lake Barryfurt</v>
      </c>
      <c r="P840" s="8" t="str">
        <f>VLOOKUP(C840,'[2]Customer Detail'!$A$1:$H$501,8,FALSE)</f>
        <v>Gold</v>
      </c>
      <c r="Q840" s="8" t="str">
        <f>VLOOKUP(G840,[2]Store_Dim!$A$1:$E$21,4,FALSE)</f>
        <v>New Jimmymouth</v>
      </c>
      <c r="R840" s="8" t="str">
        <f>VLOOKUP(G840,[2]Store_Dim!$A$2:$E$21,3,FALSE)</f>
        <v>West</v>
      </c>
    </row>
    <row r="841" spans="1:18" x14ac:dyDescent="0.3">
      <c r="A841" s="7" t="s">
        <v>2665</v>
      </c>
      <c r="B841" s="48">
        <v>45755</v>
      </c>
      <c r="C841" s="8" t="s">
        <v>693</v>
      </c>
      <c r="D841" s="8" t="s">
        <v>1722</v>
      </c>
      <c r="E841" s="7" t="str">
        <f>VLOOKUP(D841,[2]Product_Dim!$A$2:$G$101,2,FALSE)</f>
        <v>LED Bedside Lamp</v>
      </c>
      <c r="F841" s="9">
        <f>VLOOKUP(D841,[2]Product_Dim!$A$2:$G$101,6,FALSE)</f>
        <v>371.38</v>
      </c>
      <c r="G841" s="8" t="s">
        <v>1752</v>
      </c>
      <c r="H841" s="10">
        <v>3</v>
      </c>
      <c r="I841" s="11">
        <v>693.42</v>
      </c>
      <c r="J841" s="8">
        <v>0.08</v>
      </c>
      <c r="K841" s="8" t="s">
        <v>1826</v>
      </c>
      <c r="L841" s="11">
        <v>1913.8391999999999</v>
      </c>
      <c r="M841" s="8" t="str">
        <f>VLOOKUP(C841,'[2]Customer Detail'!$A$2:$H$501,4,FALSE)</f>
        <v>Female</v>
      </c>
      <c r="N841" s="8">
        <f>VLOOKUP(C841,'[2]Customer Detail'!$A$2:$H$501,3,FALSE)</f>
        <v>42</v>
      </c>
      <c r="O841" s="8" t="str">
        <f>VLOOKUP(C841,'[2]Customer Detail'!$A$2:$H$501,5,FALSE)</f>
        <v>West Markport</v>
      </c>
      <c r="P841" s="8" t="str">
        <f>VLOOKUP(C841,'[2]Customer Detail'!$A$1:$H$501,8,FALSE)</f>
        <v>Platinum</v>
      </c>
      <c r="Q841" s="8" t="str">
        <f>VLOOKUP(G841,[2]Store_Dim!$A$1:$E$21,4,FALSE)</f>
        <v>Washingtonfurt</v>
      </c>
      <c r="R841" s="8" t="str">
        <f>VLOOKUP(G841,[2]Store_Dim!$A$2:$E$21,3,FALSE)</f>
        <v>East</v>
      </c>
    </row>
    <row r="842" spans="1:18" x14ac:dyDescent="0.3">
      <c r="A842" s="7" t="s">
        <v>2666</v>
      </c>
      <c r="B842" s="48">
        <v>45695</v>
      </c>
      <c r="C842" s="8" t="s">
        <v>381</v>
      </c>
      <c r="D842" s="8" t="s">
        <v>1644</v>
      </c>
      <c r="E842" s="7" t="str">
        <f>VLOOKUP(D842,[2]Product_Dim!$A$2:$G$101,2,FALSE)</f>
        <v>Car Dashboard Phone Holder</v>
      </c>
      <c r="F842" s="9">
        <f>VLOOKUP(D842,[2]Product_Dim!$A$2:$G$101,6,FALSE)</f>
        <v>177.98</v>
      </c>
      <c r="G842" s="8" t="s">
        <v>1789</v>
      </c>
      <c r="H842" s="10">
        <v>4</v>
      </c>
      <c r="I842" s="11">
        <v>751.63</v>
      </c>
      <c r="J842" s="8">
        <v>0.28000000000000003</v>
      </c>
      <c r="K842" s="8" t="s">
        <v>1829</v>
      </c>
      <c r="L842" s="11">
        <v>2164.6943999999999</v>
      </c>
      <c r="M842" s="8" t="str">
        <f>VLOOKUP(C842,'[2]Customer Detail'!$A$2:$H$501,4,FALSE)</f>
        <v>Male</v>
      </c>
      <c r="N842" s="8">
        <f>VLOOKUP(C842,'[2]Customer Detail'!$A$2:$H$501,3,FALSE)</f>
        <v>38</v>
      </c>
      <c r="O842" s="8" t="str">
        <f>VLOOKUP(C842,'[2]Customer Detail'!$A$2:$H$501,5,FALSE)</f>
        <v>Webstermouth</v>
      </c>
      <c r="P842" s="8" t="str">
        <f>VLOOKUP(C842,'[2]Customer Detail'!$A$1:$H$501,8,FALSE)</f>
        <v>Bronze</v>
      </c>
      <c r="Q842" s="8" t="str">
        <f>VLOOKUP(G842,[2]Store_Dim!$A$1:$E$21,4,FALSE)</f>
        <v>East Davidville</v>
      </c>
      <c r="R842" s="8" t="str">
        <f>VLOOKUP(G842,[2]Store_Dim!$A$2:$E$21,3,FALSE)</f>
        <v>East</v>
      </c>
    </row>
    <row r="843" spans="1:18" x14ac:dyDescent="0.3">
      <c r="A843" s="7" t="s">
        <v>2667</v>
      </c>
      <c r="B843" s="48">
        <v>45380</v>
      </c>
      <c r="C843" s="8" t="s">
        <v>387</v>
      </c>
      <c r="D843" s="8" t="s">
        <v>1610</v>
      </c>
      <c r="E843" s="7" t="str">
        <f>VLOOKUP(D843,[2]Product_Dim!$A$2:$G$101,2,FALSE)</f>
        <v>Basketball</v>
      </c>
      <c r="F843" s="9">
        <f>VLOOKUP(D843,[2]Product_Dim!$A$2:$G$101,6,FALSE)</f>
        <v>204.39</v>
      </c>
      <c r="G843" s="8" t="s">
        <v>1801</v>
      </c>
      <c r="H843" s="10">
        <v>3</v>
      </c>
      <c r="I843" s="11">
        <v>108.14</v>
      </c>
      <c r="J843" s="8">
        <v>0.19</v>
      </c>
      <c r="K843" s="8" t="s">
        <v>1829</v>
      </c>
      <c r="L843" s="11">
        <v>262.78020000000004</v>
      </c>
      <c r="M843" s="8" t="str">
        <f>VLOOKUP(C843,'[2]Customer Detail'!$A$2:$H$501,4,FALSE)</f>
        <v>Female</v>
      </c>
      <c r="N843" s="8">
        <f>VLOOKUP(C843,'[2]Customer Detail'!$A$2:$H$501,3,FALSE)</f>
        <v>40</v>
      </c>
      <c r="O843" s="8" t="str">
        <f>VLOOKUP(C843,'[2]Customer Detail'!$A$2:$H$501,5,FALSE)</f>
        <v>New Dawnton</v>
      </c>
      <c r="P843" s="8" t="str">
        <f>VLOOKUP(C843,'[2]Customer Detail'!$A$1:$H$501,8,FALSE)</f>
        <v>Gold</v>
      </c>
      <c r="Q843" s="8" t="str">
        <f>VLOOKUP(G843,[2]Store_Dim!$A$1:$E$21,4,FALSE)</f>
        <v>East Jenniferstad</v>
      </c>
      <c r="R843" s="8" t="str">
        <f>VLOOKUP(G843,[2]Store_Dim!$A$2:$E$21,3,FALSE)</f>
        <v>North</v>
      </c>
    </row>
    <row r="844" spans="1:18" x14ac:dyDescent="0.3">
      <c r="A844" s="7" t="s">
        <v>2668</v>
      </c>
      <c r="B844" s="48">
        <v>45446</v>
      </c>
      <c r="C844" s="8" t="s">
        <v>818</v>
      </c>
      <c r="D844" s="8" t="s">
        <v>1602</v>
      </c>
      <c r="E844" s="7" t="str">
        <f>VLOOKUP(D844,[2]Product_Dim!$A$2:$G$101,2,FALSE)</f>
        <v>Decorative Floor Vase</v>
      </c>
      <c r="F844" s="9">
        <f>VLOOKUP(D844,[2]Product_Dim!$A$2:$G$101,6,FALSE)</f>
        <v>254.04361702127662</v>
      </c>
      <c r="G844" s="8" t="s">
        <v>1769</v>
      </c>
      <c r="H844" s="10">
        <v>1</v>
      </c>
      <c r="I844" s="11">
        <v>964.11</v>
      </c>
      <c r="J844" s="8">
        <v>0.17</v>
      </c>
      <c r="K844" s="8" t="s">
        <v>1829</v>
      </c>
      <c r="L844" s="11">
        <v>800.21129999999994</v>
      </c>
      <c r="M844" s="8" t="str">
        <f>VLOOKUP(C844,'[2]Customer Detail'!$A$2:$H$501,4,FALSE)</f>
        <v>Male</v>
      </c>
      <c r="N844" s="8">
        <f>VLOOKUP(C844,'[2]Customer Detail'!$A$2:$H$501,3,FALSE)</f>
        <v>57</v>
      </c>
      <c r="O844" s="8" t="str">
        <f>VLOOKUP(C844,'[2]Customer Detail'!$A$2:$H$501,5,FALSE)</f>
        <v>Lake Christopher</v>
      </c>
      <c r="P844" s="8" t="str">
        <f>VLOOKUP(C844,'[2]Customer Detail'!$A$1:$H$501,8,FALSE)</f>
        <v>Platinum</v>
      </c>
      <c r="Q844" s="8" t="str">
        <f>VLOOKUP(G844,[2]Store_Dim!$A$1:$E$21,4,FALSE)</f>
        <v>Port Sharon</v>
      </c>
      <c r="R844" s="8" t="str">
        <f>VLOOKUP(G844,[2]Store_Dim!$A$2:$E$21,3,FALSE)</f>
        <v>South</v>
      </c>
    </row>
    <row r="845" spans="1:18" x14ac:dyDescent="0.3">
      <c r="A845" s="7" t="s">
        <v>2669</v>
      </c>
      <c r="B845" s="48">
        <v>45525</v>
      </c>
      <c r="C845" s="8" t="s">
        <v>449</v>
      </c>
      <c r="D845" s="8" t="s">
        <v>1586</v>
      </c>
      <c r="E845" s="7" t="str">
        <f>VLOOKUP(D845,[2]Product_Dim!$A$2:$G$101,2,FALSE)</f>
        <v>Knee Support Brace</v>
      </c>
      <c r="F845" s="9">
        <f>VLOOKUP(D845,[2]Product_Dim!$A$2:$G$101,6,FALSE)</f>
        <v>21.34</v>
      </c>
      <c r="G845" s="8" t="s">
        <v>1752</v>
      </c>
      <c r="H845" s="10">
        <v>1</v>
      </c>
      <c r="I845" s="11">
        <v>346.2</v>
      </c>
      <c r="J845" s="8">
        <v>0.28999999999999998</v>
      </c>
      <c r="K845" s="8" t="s">
        <v>1824</v>
      </c>
      <c r="L845" s="11">
        <v>245.80199999999999</v>
      </c>
      <c r="M845" s="8" t="str">
        <f>VLOOKUP(C845,'[2]Customer Detail'!$A$2:$H$501,4,FALSE)</f>
        <v>Female</v>
      </c>
      <c r="N845" s="8">
        <f>VLOOKUP(C845,'[2]Customer Detail'!$A$2:$H$501,3,FALSE)</f>
        <v>34</v>
      </c>
      <c r="O845" s="8" t="str">
        <f>VLOOKUP(C845,'[2]Customer Detail'!$A$2:$H$501,5,FALSE)</f>
        <v>Wigginsville</v>
      </c>
      <c r="P845" s="8" t="str">
        <f>VLOOKUP(C845,'[2]Customer Detail'!$A$1:$H$501,8,FALSE)</f>
        <v>Bronze</v>
      </c>
      <c r="Q845" s="8" t="str">
        <f>VLOOKUP(G845,[2]Store_Dim!$A$1:$E$21,4,FALSE)</f>
        <v>Washingtonfurt</v>
      </c>
      <c r="R845" s="8" t="str">
        <f>VLOOKUP(G845,[2]Store_Dim!$A$2:$E$21,3,FALSE)</f>
        <v>East</v>
      </c>
    </row>
    <row r="846" spans="1:18" x14ac:dyDescent="0.3">
      <c r="A846" s="7" t="s">
        <v>2670</v>
      </c>
      <c r="B846" s="48">
        <v>45527</v>
      </c>
      <c r="C846" s="8" t="s">
        <v>1411</v>
      </c>
      <c r="D846" s="8" t="s">
        <v>1634</v>
      </c>
      <c r="E846" s="7" t="str">
        <f>VLOOKUP(D846,[2]Product_Dim!$A$2:$G$101,2,FALSE)</f>
        <v>USB External Hard Drive</v>
      </c>
      <c r="F846" s="9">
        <f>VLOOKUP(D846,[2]Product_Dim!$A$2:$G$101,6,FALSE)</f>
        <v>253.33</v>
      </c>
      <c r="G846" s="8" t="s">
        <v>1801</v>
      </c>
      <c r="H846" s="10">
        <v>3</v>
      </c>
      <c r="I846" s="11">
        <v>791.75</v>
      </c>
      <c r="J846" s="8">
        <v>0.28999999999999998</v>
      </c>
      <c r="K846" s="8" t="s">
        <v>1824</v>
      </c>
      <c r="L846" s="11">
        <v>1686.4275</v>
      </c>
      <c r="M846" s="8" t="str">
        <f>VLOOKUP(C846,'[2]Customer Detail'!$A$2:$H$501,4,FALSE)</f>
        <v>Male</v>
      </c>
      <c r="N846" s="8">
        <f>VLOOKUP(C846,'[2]Customer Detail'!$A$2:$H$501,3,FALSE)</f>
        <v>59</v>
      </c>
      <c r="O846" s="8" t="str">
        <f>VLOOKUP(C846,'[2]Customer Detail'!$A$2:$H$501,5,FALSE)</f>
        <v>Hubbardborough</v>
      </c>
      <c r="P846" s="8" t="str">
        <f>VLOOKUP(C846,'[2]Customer Detail'!$A$1:$H$501,8,FALSE)</f>
        <v>Platinum</v>
      </c>
      <c r="Q846" s="8" t="str">
        <f>VLOOKUP(G846,[2]Store_Dim!$A$1:$E$21,4,FALSE)</f>
        <v>East Jenniferstad</v>
      </c>
      <c r="R846" s="8" t="str">
        <f>VLOOKUP(G846,[2]Store_Dim!$A$2:$E$21,3,FALSE)</f>
        <v>North</v>
      </c>
    </row>
    <row r="847" spans="1:18" x14ac:dyDescent="0.3">
      <c r="A847" s="7" t="s">
        <v>2671</v>
      </c>
      <c r="B847" s="48">
        <v>45265</v>
      </c>
      <c r="C847" s="8" t="s">
        <v>1005</v>
      </c>
      <c r="D847" s="8" t="s">
        <v>1626</v>
      </c>
      <c r="E847" s="7" t="str">
        <f>VLOOKUP(D847,[2]Product_Dim!$A$2:$G$101,2,FALSE)</f>
        <v>Portable Power Bank</v>
      </c>
      <c r="F847" s="9">
        <f>VLOOKUP(D847,[2]Product_Dim!$A$2:$G$101,6,FALSE)</f>
        <v>326.06</v>
      </c>
      <c r="G847" s="8" t="s">
        <v>1797</v>
      </c>
      <c r="H847" s="10">
        <v>1</v>
      </c>
      <c r="I847" s="11">
        <v>529.84</v>
      </c>
      <c r="J847" s="8">
        <v>0.13</v>
      </c>
      <c r="K847" s="8" t="s">
        <v>1826</v>
      </c>
      <c r="L847" s="11">
        <v>460.96080000000001</v>
      </c>
      <c r="M847" s="8" t="str">
        <f>VLOOKUP(C847,'[2]Customer Detail'!$A$2:$H$501,4,FALSE)</f>
        <v>Male</v>
      </c>
      <c r="N847" s="8">
        <f>VLOOKUP(C847,'[2]Customer Detail'!$A$2:$H$501,3,FALSE)</f>
        <v>54</v>
      </c>
      <c r="O847" s="8" t="str">
        <f>VLOOKUP(C847,'[2]Customer Detail'!$A$2:$H$501,5,FALSE)</f>
        <v>West Mathewside</v>
      </c>
      <c r="P847" s="8" t="str">
        <f>VLOOKUP(C847,'[2]Customer Detail'!$A$1:$H$501,8,FALSE)</f>
        <v>Platinum</v>
      </c>
      <c r="Q847" s="8" t="str">
        <f>VLOOKUP(G847,[2]Store_Dim!$A$1:$E$21,4,FALSE)</f>
        <v>Johnsonville</v>
      </c>
      <c r="R847" s="8" t="str">
        <f>VLOOKUP(G847,[2]Store_Dim!$A$2:$E$21,3,FALSE)</f>
        <v>East</v>
      </c>
    </row>
    <row r="848" spans="1:18" x14ac:dyDescent="0.3">
      <c r="A848" s="7" t="s">
        <v>2672</v>
      </c>
      <c r="B848" s="48">
        <v>45936</v>
      </c>
      <c r="C848" s="8" t="s">
        <v>1452</v>
      </c>
      <c r="D848" s="8" t="s">
        <v>1656</v>
      </c>
      <c r="E848" s="7" t="str">
        <f>VLOOKUP(D848,[2]Product_Dim!$A$2:$G$101,2,FALSE)</f>
        <v>Sports Stopwatch Pro</v>
      </c>
      <c r="F848" s="9">
        <f>VLOOKUP(D848,[2]Product_Dim!$A$2:$G$101,6,FALSE)</f>
        <v>434.84</v>
      </c>
      <c r="G848" s="8" t="s">
        <v>1766</v>
      </c>
      <c r="H848" s="10">
        <v>3</v>
      </c>
      <c r="I848" s="11">
        <v>582.57000000000005</v>
      </c>
      <c r="J848" s="8">
        <v>0.11</v>
      </c>
      <c r="K848" s="8" t="s">
        <v>1826</v>
      </c>
      <c r="L848" s="11">
        <v>1555.4619</v>
      </c>
      <c r="M848" s="8" t="str">
        <f>VLOOKUP(C848,'[2]Customer Detail'!$A$2:$H$501,4,FALSE)</f>
        <v>Male</v>
      </c>
      <c r="N848" s="8">
        <f>VLOOKUP(C848,'[2]Customer Detail'!$A$2:$H$501,3,FALSE)</f>
        <v>42</v>
      </c>
      <c r="O848" s="8" t="str">
        <f>VLOOKUP(C848,'[2]Customer Detail'!$A$2:$H$501,5,FALSE)</f>
        <v>Mcdanielfurt</v>
      </c>
      <c r="P848" s="8" t="str">
        <f>VLOOKUP(C848,'[2]Customer Detail'!$A$1:$H$501,8,FALSE)</f>
        <v>Platinum</v>
      </c>
      <c r="Q848" s="8" t="str">
        <f>VLOOKUP(G848,[2]Store_Dim!$A$1:$E$21,4,FALSE)</f>
        <v>Hoodberg</v>
      </c>
      <c r="R848" s="8" t="str">
        <f>VLOOKUP(G848,[2]Store_Dim!$A$2:$E$21,3,FALSE)</f>
        <v>North</v>
      </c>
    </row>
    <row r="849" spans="1:18" x14ac:dyDescent="0.3">
      <c r="A849" s="7" t="s">
        <v>2673</v>
      </c>
      <c r="B849" s="48">
        <v>45242</v>
      </c>
      <c r="C849" s="8" t="s">
        <v>687</v>
      </c>
      <c r="D849" s="8" t="s">
        <v>1738</v>
      </c>
      <c r="E849" s="7" t="str">
        <f>VLOOKUP(D849,[2]Product_Dim!$A$2:$G$101,2,FALSE)</f>
        <v>Sports Stopwatch Basic</v>
      </c>
      <c r="F849" s="9">
        <f>VLOOKUP(D849,[2]Product_Dim!$A$2:$G$101,6,FALSE)</f>
        <v>60.65</v>
      </c>
      <c r="G849" s="8" t="s">
        <v>1807</v>
      </c>
      <c r="H849" s="10">
        <v>1</v>
      </c>
      <c r="I849" s="11">
        <v>219.81</v>
      </c>
      <c r="J849" s="8">
        <v>0.22</v>
      </c>
      <c r="K849" s="8" t="s">
        <v>1829</v>
      </c>
      <c r="L849" s="11">
        <v>171.45179999999999</v>
      </c>
      <c r="M849" s="8" t="str">
        <f>VLOOKUP(C849,'[2]Customer Detail'!$A$2:$H$501,4,FALSE)</f>
        <v>Female</v>
      </c>
      <c r="N849" s="8">
        <f>VLOOKUP(C849,'[2]Customer Detail'!$A$2:$H$501,3,FALSE)</f>
        <v>20</v>
      </c>
      <c r="O849" s="8" t="str">
        <f>VLOOKUP(C849,'[2]Customer Detail'!$A$2:$H$501,5,FALSE)</f>
        <v>Garzafort</v>
      </c>
      <c r="P849" s="8" t="str">
        <f>VLOOKUP(C849,'[2]Customer Detail'!$A$1:$H$501,8,FALSE)</f>
        <v>Silver</v>
      </c>
      <c r="Q849" s="8" t="str">
        <f>VLOOKUP(G849,[2]Store_Dim!$A$1:$E$21,4,FALSE)</f>
        <v>Bensonhaven</v>
      </c>
      <c r="R849" s="8" t="str">
        <f>VLOOKUP(G849,[2]Store_Dim!$A$2:$E$21,3,FALSE)</f>
        <v>North</v>
      </c>
    </row>
    <row r="850" spans="1:18" x14ac:dyDescent="0.3">
      <c r="A850" s="7" t="s">
        <v>2674</v>
      </c>
      <c r="B850" s="48">
        <v>45437</v>
      </c>
      <c r="C850" s="8" t="s">
        <v>1527</v>
      </c>
      <c r="D850" s="8" t="s">
        <v>1688</v>
      </c>
      <c r="E850" s="7" t="str">
        <f>VLOOKUP(D850,[2]Product_Dim!$A$2:$G$101,2,FALSE)</f>
        <v>Kitchen Storage Rack</v>
      </c>
      <c r="F850" s="9">
        <f>VLOOKUP(D850,[2]Product_Dim!$A$2:$G$101,6,FALSE)</f>
        <v>138.05000000000001</v>
      </c>
      <c r="G850" s="8" t="s">
        <v>1810</v>
      </c>
      <c r="H850" s="10">
        <v>4</v>
      </c>
      <c r="I850" s="11">
        <v>883.31</v>
      </c>
      <c r="J850" s="8">
        <v>0.27</v>
      </c>
      <c r="K850" s="8" t="s">
        <v>1824</v>
      </c>
      <c r="L850" s="11">
        <v>2579.2651999999998</v>
      </c>
      <c r="M850" s="8" t="str">
        <f>VLOOKUP(C850,'[2]Customer Detail'!$A$2:$H$501,4,FALSE)</f>
        <v>Female</v>
      </c>
      <c r="N850" s="8">
        <f>VLOOKUP(C850,'[2]Customer Detail'!$A$2:$H$501,3,FALSE)</f>
        <v>47</v>
      </c>
      <c r="O850" s="8" t="str">
        <f>VLOOKUP(C850,'[2]Customer Detail'!$A$2:$H$501,5,FALSE)</f>
        <v>Port William</v>
      </c>
      <c r="P850" s="8" t="str">
        <f>VLOOKUP(C850,'[2]Customer Detail'!$A$1:$H$501,8,FALSE)</f>
        <v>Gold</v>
      </c>
      <c r="Q850" s="8" t="str">
        <f>VLOOKUP(G850,[2]Store_Dim!$A$1:$E$21,4,FALSE)</f>
        <v>East Stevechester</v>
      </c>
      <c r="R850" s="8" t="str">
        <f>VLOOKUP(G850,[2]Store_Dim!$A$2:$E$21,3,FALSE)</f>
        <v>East</v>
      </c>
    </row>
    <row r="851" spans="1:18" x14ac:dyDescent="0.3">
      <c r="A851" s="7" t="s">
        <v>2675</v>
      </c>
      <c r="B851" s="48">
        <v>45627</v>
      </c>
      <c r="C851" s="8" t="s">
        <v>752</v>
      </c>
      <c r="D851" s="8" t="s">
        <v>1582</v>
      </c>
      <c r="E851" s="7" t="str">
        <f>VLOOKUP(D851,[2]Product_Dim!$A$2:$G$101,2,FALSE)</f>
        <v>Soccer Training Cone Set</v>
      </c>
      <c r="F851" s="9">
        <f>VLOOKUP(D851,[2]Product_Dim!$A$2:$G$101,6,FALSE)</f>
        <v>144.53</v>
      </c>
      <c r="G851" s="8" t="s">
        <v>1799</v>
      </c>
      <c r="H851" s="10">
        <v>4</v>
      </c>
      <c r="I851" s="11">
        <v>329.06</v>
      </c>
      <c r="J851" s="8">
        <v>0.04</v>
      </c>
      <c r="K851" s="8" t="s">
        <v>1829</v>
      </c>
      <c r="L851" s="11">
        <v>1263.5904</v>
      </c>
      <c r="M851" s="8" t="str">
        <f>VLOOKUP(C851,'[2]Customer Detail'!$A$2:$H$501,4,FALSE)</f>
        <v>Female</v>
      </c>
      <c r="N851" s="8">
        <f>VLOOKUP(C851,'[2]Customer Detail'!$A$2:$H$501,3,FALSE)</f>
        <v>43</v>
      </c>
      <c r="O851" s="8" t="str">
        <f>VLOOKUP(C851,'[2]Customer Detail'!$A$2:$H$501,5,FALSE)</f>
        <v>Lake Mark</v>
      </c>
      <c r="P851" s="8" t="str">
        <f>VLOOKUP(C851,'[2]Customer Detail'!$A$1:$H$501,8,FALSE)</f>
        <v>Gold</v>
      </c>
      <c r="Q851" s="8" t="str">
        <f>VLOOKUP(G851,[2]Store_Dim!$A$1:$E$21,4,FALSE)</f>
        <v>Christopherland</v>
      </c>
      <c r="R851" s="8" t="str">
        <f>VLOOKUP(G851,[2]Store_Dim!$A$2:$E$21,3,FALSE)</f>
        <v>South</v>
      </c>
    </row>
    <row r="852" spans="1:18" x14ac:dyDescent="0.3">
      <c r="A852" s="7" t="s">
        <v>2676</v>
      </c>
      <c r="B852" s="48">
        <v>45678</v>
      </c>
      <c r="C852" s="8" t="s">
        <v>372</v>
      </c>
      <c r="D852" s="8" t="s">
        <v>1684</v>
      </c>
      <c r="E852" s="7" t="str">
        <f>VLOOKUP(D852,[2]Product_Dim!$A$2:$G$101,2,FALSE)</f>
        <v>Wooden Nightstand</v>
      </c>
      <c r="F852" s="9">
        <f>VLOOKUP(D852,[2]Product_Dim!$A$2:$G$101,6,FALSE)</f>
        <v>243.7</v>
      </c>
      <c r="G852" s="8" t="s">
        <v>1792</v>
      </c>
      <c r="H852" s="10">
        <v>1</v>
      </c>
      <c r="I852" s="11">
        <v>935.78</v>
      </c>
      <c r="J852" s="8">
        <v>0.03</v>
      </c>
      <c r="K852" s="8" t="s">
        <v>1826</v>
      </c>
      <c r="L852" s="11">
        <v>907.70659999999998</v>
      </c>
      <c r="M852" s="8" t="str">
        <f>VLOOKUP(C852,'[2]Customer Detail'!$A$2:$H$501,4,FALSE)</f>
        <v>Female</v>
      </c>
      <c r="N852" s="8">
        <f>VLOOKUP(C852,'[2]Customer Detail'!$A$2:$H$501,3,FALSE)</f>
        <v>50</v>
      </c>
      <c r="O852" s="8" t="str">
        <f>VLOOKUP(C852,'[2]Customer Detail'!$A$2:$H$501,5,FALSE)</f>
        <v>Port Victoria</v>
      </c>
      <c r="P852" s="8" t="str">
        <f>VLOOKUP(C852,'[2]Customer Detail'!$A$1:$H$501,8,FALSE)</f>
        <v>Gold</v>
      </c>
      <c r="Q852" s="8" t="str">
        <f>VLOOKUP(G852,[2]Store_Dim!$A$1:$E$21,4,FALSE)</f>
        <v>Lake Michael</v>
      </c>
      <c r="R852" s="8" t="str">
        <f>VLOOKUP(G852,[2]Store_Dim!$A$2:$E$21,3,FALSE)</f>
        <v>South</v>
      </c>
    </row>
    <row r="853" spans="1:18" x14ac:dyDescent="0.3">
      <c r="A853" s="7" t="s">
        <v>2677</v>
      </c>
      <c r="B853" s="48">
        <v>45484</v>
      </c>
      <c r="C853" s="8" t="s">
        <v>1008</v>
      </c>
      <c r="D853" s="8" t="s">
        <v>1668</v>
      </c>
      <c r="E853" s="7" t="str">
        <f>VLOOKUP(D853,[2]Product_Dim!$A$2:$G$101,2,FALSE)</f>
        <v>Luxury Perfume Spray</v>
      </c>
      <c r="F853" s="9">
        <f>VLOOKUP(D853,[2]Product_Dim!$A$2:$G$101,6,FALSE)</f>
        <v>482.75</v>
      </c>
      <c r="G853" s="8" t="s">
        <v>1789</v>
      </c>
      <c r="H853" s="10">
        <v>4</v>
      </c>
      <c r="I853" s="11">
        <v>597.79999999999995</v>
      </c>
      <c r="J853" s="8">
        <v>0.2</v>
      </c>
      <c r="K853" s="8" t="s">
        <v>1824</v>
      </c>
      <c r="L853" s="11">
        <v>1912.9599999999998</v>
      </c>
      <c r="M853" s="8" t="str">
        <f>VLOOKUP(C853,'[2]Customer Detail'!$A$2:$H$501,4,FALSE)</f>
        <v>Female</v>
      </c>
      <c r="N853" s="8">
        <f>VLOOKUP(C853,'[2]Customer Detail'!$A$2:$H$501,3,FALSE)</f>
        <v>34</v>
      </c>
      <c r="O853" s="8" t="str">
        <f>VLOOKUP(C853,'[2]Customer Detail'!$A$2:$H$501,5,FALSE)</f>
        <v>South Darrenland</v>
      </c>
      <c r="P853" s="8" t="str">
        <f>VLOOKUP(C853,'[2]Customer Detail'!$A$1:$H$501,8,FALSE)</f>
        <v>Bronze</v>
      </c>
      <c r="Q853" s="8" t="str">
        <f>VLOOKUP(G853,[2]Store_Dim!$A$1:$E$21,4,FALSE)</f>
        <v>East Davidville</v>
      </c>
      <c r="R853" s="8" t="str">
        <f>VLOOKUP(G853,[2]Store_Dim!$A$2:$E$21,3,FALSE)</f>
        <v>East</v>
      </c>
    </row>
    <row r="854" spans="1:18" x14ac:dyDescent="0.3">
      <c r="A854" s="7" t="s">
        <v>2678</v>
      </c>
      <c r="B854" s="48">
        <v>45700</v>
      </c>
      <c r="C854" s="8" t="s">
        <v>827</v>
      </c>
      <c r="D854" s="8" t="s">
        <v>1574</v>
      </c>
      <c r="E854" s="7" t="str">
        <f>VLOOKUP(D854,[2]Product_Dim!$A$2:$G$101,2,FALSE)</f>
        <v>USB-C Fast Charger</v>
      </c>
      <c r="F854" s="9">
        <f>VLOOKUP(D854,[2]Product_Dim!$A$2:$G$101,6,FALSE)</f>
        <v>242.23</v>
      </c>
      <c r="G854" s="8" t="s">
        <v>1810</v>
      </c>
      <c r="H854" s="10">
        <v>4</v>
      </c>
      <c r="I854" s="11">
        <v>266.98</v>
      </c>
      <c r="J854" s="8">
        <v>0.16</v>
      </c>
      <c r="K854" s="8" t="s">
        <v>1824</v>
      </c>
      <c r="L854" s="11">
        <v>897.05280000000005</v>
      </c>
      <c r="M854" s="8" t="str">
        <f>VLOOKUP(C854,'[2]Customer Detail'!$A$2:$H$501,4,FALSE)</f>
        <v>Female</v>
      </c>
      <c r="N854" s="8">
        <f>VLOOKUP(C854,'[2]Customer Detail'!$A$2:$H$501,3,FALSE)</f>
        <v>32</v>
      </c>
      <c r="O854" s="8" t="str">
        <f>VLOOKUP(C854,'[2]Customer Detail'!$A$2:$H$501,5,FALSE)</f>
        <v>South Kathrynmouth</v>
      </c>
      <c r="P854" s="8" t="str">
        <f>VLOOKUP(C854,'[2]Customer Detail'!$A$1:$H$501,8,FALSE)</f>
        <v>Silver</v>
      </c>
      <c r="Q854" s="8" t="str">
        <f>VLOOKUP(G854,[2]Store_Dim!$A$1:$E$21,4,FALSE)</f>
        <v>East Stevechester</v>
      </c>
      <c r="R854" s="8" t="str">
        <f>VLOOKUP(G854,[2]Store_Dim!$A$2:$E$21,3,FALSE)</f>
        <v>East</v>
      </c>
    </row>
    <row r="855" spans="1:18" x14ac:dyDescent="0.3">
      <c r="A855" s="7" t="s">
        <v>2679</v>
      </c>
      <c r="B855" s="48">
        <v>45873</v>
      </c>
      <c r="C855" s="8" t="s">
        <v>1266</v>
      </c>
      <c r="D855" s="8" t="s">
        <v>1688</v>
      </c>
      <c r="E855" s="7" t="str">
        <f>VLOOKUP(D855,[2]Product_Dim!$A$2:$G$101,2,FALSE)</f>
        <v>Kitchen Storage Rack</v>
      </c>
      <c r="F855" s="9">
        <f>VLOOKUP(D855,[2]Product_Dim!$A$2:$G$101,6,FALSE)</f>
        <v>138.05000000000001</v>
      </c>
      <c r="G855" s="8" t="s">
        <v>1801</v>
      </c>
      <c r="H855" s="10">
        <v>3</v>
      </c>
      <c r="I855" s="11">
        <v>360.18</v>
      </c>
      <c r="J855" s="8">
        <v>0.03</v>
      </c>
      <c r="K855" s="8" t="s">
        <v>1824</v>
      </c>
      <c r="L855" s="11">
        <v>1048.1238000000001</v>
      </c>
      <c r="M855" s="8" t="str">
        <f>VLOOKUP(C855,'[2]Customer Detail'!$A$2:$H$501,4,FALSE)</f>
        <v>Male</v>
      </c>
      <c r="N855" s="8">
        <f>VLOOKUP(C855,'[2]Customer Detail'!$A$2:$H$501,3,FALSE)</f>
        <v>33</v>
      </c>
      <c r="O855" s="8" t="str">
        <f>VLOOKUP(C855,'[2]Customer Detail'!$A$2:$H$501,5,FALSE)</f>
        <v>Ashleymouth</v>
      </c>
      <c r="P855" s="8" t="str">
        <f>VLOOKUP(C855,'[2]Customer Detail'!$A$1:$H$501,8,FALSE)</f>
        <v>Gold</v>
      </c>
      <c r="Q855" s="8" t="str">
        <f>VLOOKUP(G855,[2]Store_Dim!$A$1:$E$21,4,FALSE)</f>
        <v>East Jenniferstad</v>
      </c>
      <c r="R855" s="8" t="str">
        <f>VLOOKUP(G855,[2]Store_Dim!$A$2:$E$21,3,FALSE)</f>
        <v>North</v>
      </c>
    </row>
    <row r="856" spans="1:18" x14ac:dyDescent="0.3">
      <c r="A856" s="7" t="s">
        <v>2680</v>
      </c>
      <c r="B856" s="48">
        <v>45860</v>
      </c>
      <c r="C856" s="8" t="s">
        <v>1136</v>
      </c>
      <c r="D856" s="8" t="s">
        <v>1660</v>
      </c>
      <c r="E856" s="7" t="str">
        <f>VLOOKUP(D856,[2]Product_Dim!$A$2:$G$101,2,FALSE)</f>
        <v>Premium Blanket Throw</v>
      </c>
      <c r="F856" s="9">
        <f>VLOOKUP(D856,[2]Product_Dim!$A$2:$G$101,6,FALSE)</f>
        <v>461.47</v>
      </c>
      <c r="G856" s="8" t="s">
        <v>1752</v>
      </c>
      <c r="H856" s="10">
        <v>3</v>
      </c>
      <c r="I856" s="11">
        <v>247.41</v>
      </c>
      <c r="J856" s="8">
        <v>0.05</v>
      </c>
      <c r="K856" s="8" t="s">
        <v>1829</v>
      </c>
      <c r="L856" s="11">
        <v>705.11850000000004</v>
      </c>
      <c r="M856" s="8" t="str">
        <f>VLOOKUP(C856,'[2]Customer Detail'!$A$2:$H$501,4,FALSE)</f>
        <v>Male</v>
      </c>
      <c r="N856" s="8">
        <f>VLOOKUP(C856,'[2]Customer Detail'!$A$2:$H$501,3,FALSE)</f>
        <v>23</v>
      </c>
      <c r="O856" s="8" t="str">
        <f>VLOOKUP(C856,'[2]Customer Detail'!$A$2:$H$501,5,FALSE)</f>
        <v>Murphytown</v>
      </c>
      <c r="P856" s="8" t="str">
        <f>VLOOKUP(C856,'[2]Customer Detail'!$A$1:$H$501,8,FALSE)</f>
        <v>Bronze</v>
      </c>
      <c r="Q856" s="8" t="str">
        <f>VLOOKUP(G856,[2]Store_Dim!$A$1:$E$21,4,FALSE)</f>
        <v>Washingtonfurt</v>
      </c>
      <c r="R856" s="8" t="str">
        <f>VLOOKUP(G856,[2]Store_Dim!$A$2:$E$21,3,FALSE)</f>
        <v>East</v>
      </c>
    </row>
    <row r="857" spans="1:18" x14ac:dyDescent="0.3">
      <c r="A857" s="7" t="s">
        <v>2681</v>
      </c>
      <c r="B857" s="48">
        <v>45235</v>
      </c>
      <c r="C857" s="8" t="s">
        <v>284</v>
      </c>
      <c r="D857" s="8" t="s">
        <v>1638</v>
      </c>
      <c r="E857" s="7" t="str">
        <f>VLOOKUP(D857,[2]Product_Dim!$A$2:$G$101,2,FALSE)</f>
        <v>High-Grip Football</v>
      </c>
      <c r="F857" s="9">
        <f>VLOOKUP(D857,[2]Product_Dim!$A$2:$G$101,6,FALSE)</f>
        <v>318.91000000000003</v>
      </c>
      <c r="G857" s="8" t="s">
        <v>1801</v>
      </c>
      <c r="H857" s="10">
        <v>3</v>
      </c>
      <c r="I857" s="11">
        <v>674.66</v>
      </c>
      <c r="J857" s="8">
        <v>0.23</v>
      </c>
      <c r="K857" s="8" t="s">
        <v>1824</v>
      </c>
      <c r="L857" s="11">
        <v>1558.4646</v>
      </c>
      <c r="M857" s="8" t="str">
        <f>VLOOKUP(C857,'[2]Customer Detail'!$A$2:$H$501,4,FALSE)</f>
        <v>Male</v>
      </c>
      <c r="N857" s="8">
        <f>VLOOKUP(C857,'[2]Customer Detail'!$A$2:$H$501,3,FALSE)</f>
        <v>21</v>
      </c>
      <c r="O857" s="8" t="str">
        <f>VLOOKUP(C857,'[2]Customer Detail'!$A$2:$H$501,5,FALSE)</f>
        <v>North Scottport</v>
      </c>
      <c r="P857" s="8" t="str">
        <f>VLOOKUP(C857,'[2]Customer Detail'!$A$1:$H$501,8,FALSE)</f>
        <v>Gold</v>
      </c>
      <c r="Q857" s="8" t="str">
        <f>VLOOKUP(G857,[2]Store_Dim!$A$1:$E$21,4,FALSE)</f>
        <v>East Jenniferstad</v>
      </c>
      <c r="R857" s="8" t="str">
        <f>VLOOKUP(G857,[2]Store_Dim!$A$2:$E$21,3,FALSE)</f>
        <v>North</v>
      </c>
    </row>
    <row r="858" spans="1:18" x14ac:dyDescent="0.3">
      <c r="A858" s="7" t="s">
        <v>2682</v>
      </c>
      <c r="B858" s="48">
        <v>45874</v>
      </c>
      <c r="C858" s="8" t="s">
        <v>1289</v>
      </c>
      <c r="D858" s="8" t="s">
        <v>1632</v>
      </c>
      <c r="E858" s="7" t="str">
        <f>VLOOKUP(D858,[2]Product_Dim!$A$2:$G$101,2,FALSE)</f>
        <v>Smart Home WiFi Camera</v>
      </c>
      <c r="F858" s="9">
        <f>VLOOKUP(D858,[2]Product_Dim!$A$2:$G$101,6,FALSE)</f>
        <v>450.71</v>
      </c>
      <c r="G858" s="8" t="s">
        <v>1769</v>
      </c>
      <c r="H858" s="10">
        <v>1</v>
      </c>
      <c r="I858" s="11">
        <v>913.98</v>
      </c>
      <c r="J858" s="8">
        <v>0.27</v>
      </c>
      <c r="K858" s="8" t="s">
        <v>1826</v>
      </c>
      <c r="L858" s="11">
        <v>667.20540000000005</v>
      </c>
      <c r="M858" s="8" t="str">
        <f>VLOOKUP(C858,'[2]Customer Detail'!$A$2:$H$501,4,FALSE)</f>
        <v>Female</v>
      </c>
      <c r="N858" s="8">
        <f>VLOOKUP(C858,'[2]Customer Detail'!$A$2:$H$501,3,FALSE)</f>
        <v>26</v>
      </c>
      <c r="O858" s="8" t="str">
        <f>VLOOKUP(C858,'[2]Customer Detail'!$A$2:$H$501,5,FALSE)</f>
        <v>Kramerview</v>
      </c>
      <c r="P858" s="8" t="str">
        <f>VLOOKUP(C858,'[2]Customer Detail'!$A$1:$H$501,8,FALSE)</f>
        <v>Silver</v>
      </c>
      <c r="Q858" s="8" t="str">
        <f>VLOOKUP(G858,[2]Store_Dim!$A$1:$E$21,4,FALSE)</f>
        <v>Port Sharon</v>
      </c>
      <c r="R858" s="8" t="str">
        <f>VLOOKUP(G858,[2]Store_Dim!$A$2:$E$21,3,FALSE)</f>
        <v>South</v>
      </c>
    </row>
    <row r="859" spans="1:18" x14ac:dyDescent="0.3">
      <c r="A859" s="7" t="s">
        <v>2683</v>
      </c>
      <c r="B859" s="48">
        <v>45769</v>
      </c>
      <c r="C859" s="8" t="s">
        <v>990</v>
      </c>
      <c r="D859" s="8" t="s">
        <v>1734</v>
      </c>
      <c r="E859" s="7" t="str">
        <f>VLOOKUP(D859,[2]Product_Dim!$A$2:$G$101,2,FALSE)</f>
        <v>USB-C Laptop Charger</v>
      </c>
      <c r="F859" s="9">
        <f>VLOOKUP(D859,[2]Product_Dim!$A$2:$G$101,6,FALSE)</f>
        <v>377.52</v>
      </c>
      <c r="G859" s="8" t="s">
        <v>1789</v>
      </c>
      <c r="H859" s="10">
        <v>4</v>
      </c>
      <c r="I859" s="11">
        <v>370.5</v>
      </c>
      <c r="J859" s="8">
        <v>0.13</v>
      </c>
      <c r="K859" s="8" t="s">
        <v>1826</v>
      </c>
      <c r="L859" s="11">
        <v>1289.3399999999999</v>
      </c>
      <c r="M859" s="8" t="str">
        <f>VLOOKUP(C859,'[2]Customer Detail'!$A$2:$H$501,4,FALSE)</f>
        <v>Female</v>
      </c>
      <c r="N859" s="8">
        <f>VLOOKUP(C859,'[2]Customer Detail'!$A$2:$H$501,3,FALSE)</f>
        <v>53</v>
      </c>
      <c r="O859" s="8" t="str">
        <f>VLOOKUP(C859,'[2]Customer Detail'!$A$2:$H$501,5,FALSE)</f>
        <v>Anitaland</v>
      </c>
      <c r="P859" s="8" t="str">
        <f>VLOOKUP(C859,'[2]Customer Detail'!$A$1:$H$501,8,FALSE)</f>
        <v>Silver</v>
      </c>
      <c r="Q859" s="8" t="str">
        <f>VLOOKUP(G859,[2]Store_Dim!$A$1:$E$21,4,FALSE)</f>
        <v>East Davidville</v>
      </c>
      <c r="R859" s="8" t="str">
        <f>VLOOKUP(G859,[2]Store_Dim!$A$2:$E$21,3,FALSE)</f>
        <v>East</v>
      </c>
    </row>
    <row r="860" spans="1:18" x14ac:dyDescent="0.3">
      <c r="A860" s="7" t="s">
        <v>2684</v>
      </c>
      <c r="B860" s="48">
        <v>45619</v>
      </c>
      <c r="C860" s="8" t="s">
        <v>1121</v>
      </c>
      <c r="D860" s="8" t="s">
        <v>1692</v>
      </c>
      <c r="E860" s="7" t="str">
        <f>VLOOKUP(D860,[2]Product_Dim!$A$2:$G$101,2,FALSE)</f>
        <v>Professional Jump Rope</v>
      </c>
      <c r="F860" s="9">
        <f>VLOOKUP(D860,[2]Product_Dim!$A$2:$G$101,6,FALSE)</f>
        <v>477.61</v>
      </c>
      <c r="G860" s="8" t="s">
        <v>1797</v>
      </c>
      <c r="H860" s="10">
        <v>1</v>
      </c>
      <c r="I860" s="11">
        <v>735.1</v>
      </c>
      <c r="J860" s="8">
        <v>0.1</v>
      </c>
      <c r="K860" s="8" t="s">
        <v>1826</v>
      </c>
      <c r="L860" s="11">
        <v>661.59</v>
      </c>
      <c r="M860" s="8" t="str">
        <f>VLOOKUP(C860,'[2]Customer Detail'!$A$2:$H$501,4,FALSE)</f>
        <v>Female</v>
      </c>
      <c r="N860" s="8">
        <f>VLOOKUP(C860,'[2]Customer Detail'!$A$2:$H$501,3,FALSE)</f>
        <v>60</v>
      </c>
      <c r="O860" s="8" t="str">
        <f>VLOOKUP(C860,'[2]Customer Detail'!$A$2:$H$501,5,FALSE)</f>
        <v>West Johnmouth</v>
      </c>
      <c r="P860" s="8" t="str">
        <f>VLOOKUP(C860,'[2]Customer Detail'!$A$1:$H$501,8,FALSE)</f>
        <v>Gold</v>
      </c>
      <c r="Q860" s="8" t="str">
        <f>VLOOKUP(G860,[2]Store_Dim!$A$1:$E$21,4,FALSE)</f>
        <v>Johnsonville</v>
      </c>
      <c r="R860" s="8" t="str">
        <f>VLOOKUP(G860,[2]Store_Dim!$A$2:$E$21,3,FALSE)</f>
        <v>East</v>
      </c>
    </row>
    <row r="861" spans="1:18" x14ac:dyDescent="0.3">
      <c r="A861" s="7" t="s">
        <v>2685</v>
      </c>
      <c r="B861" s="48">
        <v>45614</v>
      </c>
      <c r="C861" s="8" t="s">
        <v>461</v>
      </c>
      <c r="D861" s="8" t="s">
        <v>1706</v>
      </c>
      <c r="E861" s="7" t="str">
        <f>VLOOKUP(D861,[2]Product_Dim!$A$2:$G$101,2,FALSE)</f>
        <v>Decorative Lamp Shade</v>
      </c>
      <c r="F861" s="9">
        <f>VLOOKUP(D861,[2]Product_Dim!$A$2:$G$101,6,FALSE)</f>
        <v>228.53</v>
      </c>
      <c r="G861" s="8" t="s">
        <v>1761</v>
      </c>
      <c r="H861" s="10">
        <v>3</v>
      </c>
      <c r="I861" s="11">
        <v>448.55</v>
      </c>
      <c r="J861" s="8">
        <v>0.05</v>
      </c>
      <c r="K861" s="8" t="s">
        <v>1824</v>
      </c>
      <c r="L861" s="11">
        <v>1278.3675000000001</v>
      </c>
      <c r="M861" s="8" t="str">
        <f>VLOOKUP(C861,'[2]Customer Detail'!$A$2:$H$501,4,FALSE)</f>
        <v>Female</v>
      </c>
      <c r="N861" s="8">
        <f>VLOOKUP(C861,'[2]Customer Detail'!$A$2:$H$501,3,FALSE)</f>
        <v>33</v>
      </c>
      <c r="O861" s="8" t="str">
        <f>VLOOKUP(C861,'[2]Customer Detail'!$A$2:$H$501,5,FALSE)</f>
        <v>Gonzalezbury</v>
      </c>
      <c r="P861" s="8" t="str">
        <f>VLOOKUP(C861,'[2]Customer Detail'!$A$1:$H$501,8,FALSE)</f>
        <v>Platinum</v>
      </c>
      <c r="Q861" s="8" t="str">
        <f>VLOOKUP(G861,[2]Store_Dim!$A$1:$E$21,4,FALSE)</f>
        <v>North Nancyview</v>
      </c>
      <c r="R861" s="8" t="str">
        <f>VLOOKUP(G861,[2]Store_Dim!$A$2:$E$21,3,FALSE)</f>
        <v>South</v>
      </c>
    </row>
    <row r="862" spans="1:18" x14ac:dyDescent="0.3">
      <c r="A862" s="7" t="s">
        <v>2686</v>
      </c>
      <c r="B862" s="48">
        <v>45691</v>
      </c>
      <c r="C862" s="8" t="s">
        <v>221</v>
      </c>
      <c r="D862" s="8" t="s">
        <v>1716</v>
      </c>
      <c r="E862" s="7" t="str">
        <f>VLOOKUP(D862,[2]Product_Dim!$A$2:$G$101,2,FALSE)</f>
        <v>Wooden Bookshelf</v>
      </c>
      <c r="F862" s="9">
        <f>VLOOKUP(D862,[2]Product_Dim!$A$2:$G$101,6,FALSE)</f>
        <v>388.46</v>
      </c>
      <c r="G862" s="8" t="s">
        <v>1797</v>
      </c>
      <c r="H862" s="10">
        <v>3</v>
      </c>
      <c r="I862" s="11">
        <v>904.96</v>
      </c>
      <c r="J862" s="8">
        <v>7.0000000000000007E-2</v>
      </c>
      <c r="K862" s="8" t="s">
        <v>1829</v>
      </c>
      <c r="L862" s="11">
        <v>2524.8384000000001</v>
      </c>
      <c r="M862" s="8" t="str">
        <f>VLOOKUP(C862,'[2]Customer Detail'!$A$2:$H$501,4,FALSE)</f>
        <v>Male</v>
      </c>
      <c r="N862" s="8">
        <f>VLOOKUP(C862,'[2]Customer Detail'!$A$2:$H$501,3,FALSE)</f>
        <v>53</v>
      </c>
      <c r="O862" s="8" t="str">
        <f>VLOOKUP(C862,'[2]Customer Detail'!$A$2:$H$501,5,FALSE)</f>
        <v>New Kathrynland</v>
      </c>
      <c r="P862" s="8" t="str">
        <f>VLOOKUP(C862,'[2]Customer Detail'!$A$1:$H$501,8,FALSE)</f>
        <v>Platinum</v>
      </c>
      <c r="Q862" s="8" t="str">
        <f>VLOOKUP(G862,[2]Store_Dim!$A$1:$E$21,4,FALSE)</f>
        <v>Johnsonville</v>
      </c>
      <c r="R862" s="8" t="str">
        <f>VLOOKUP(G862,[2]Store_Dim!$A$2:$E$21,3,FALSE)</f>
        <v>East</v>
      </c>
    </row>
    <row r="863" spans="1:18" x14ac:dyDescent="0.3">
      <c r="A863" s="7" t="s">
        <v>2687</v>
      </c>
      <c r="B863" s="48">
        <v>45608</v>
      </c>
      <c r="C863" s="8" t="s">
        <v>1187</v>
      </c>
      <c r="D863" s="8" t="s">
        <v>1684</v>
      </c>
      <c r="E863" s="7" t="str">
        <f>VLOOKUP(D863,[2]Product_Dim!$A$2:$G$101,2,FALSE)</f>
        <v>Wooden Nightstand</v>
      </c>
      <c r="F863" s="9">
        <f>VLOOKUP(D863,[2]Product_Dim!$A$2:$G$101,6,FALSE)</f>
        <v>243.7</v>
      </c>
      <c r="G863" s="8" t="s">
        <v>1797</v>
      </c>
      <c r="H863" s="10">
        <v>4</v>
      </c>
      <c r="I863" s="11">
        <v>408.72</v>
      </c>
      <c r="J863" s="8">
        <v>0.16</v>
      </c>
      <c r="K863" s="8" t="s">
        <v>1829</v>
      </c>
      <c r="L863" s="11">
        <v>1373.2992000000002</v>
      </c>
      <c r="M863" s="8" t="str">
        <f>VLOOKUP(C863,'[2]Customer Detail'!$A$2:$H$501,4,FALSE)</f>
        <v>Male</v>
      </c>
      <c r="N863" s="8">
        <f>VLOOKUP(C863,'[2]Customer Detail'!$A$2:$H$501,3,FALSE)</f>
        <v>23</v>
      </c>
      <c r="O863" s="8" t="str">
        <f>VLOOKUP(C863,'[2]Customer Detail'!$A$2:$H$501,5,FALSE)</f>
        <v>South Cassandrachester</v>
      </c>
      <c r="P863" s="8" t="str">
        <f>VLOOKUP(C863,'[2]Customer Detail'!$A$1:$H$501,8,FALSE)</f>
        <v>Gold</v>
      </c>
      <c r="Q863" s="8" t="str">
        <f>VLOOKUP(G863,[2]Store_Dim!$A$1:$E$21,4,FALSE)</f>
        <v>Johnsonville</v>
      </c>
      <c r="R863" s="8" t="str">
        <f>VLOOKUP(G863,[2]Store_Dim!$A$2:$E$21,3,FALSE)</f>
        <v>East</v>
      </c>
    </row>
    <row r="864" spans="1:18" x14ac:dyDescent="0.3">
      <c r="A864" s="7" t="s">
        <v>2688</v>
      </c>
      <c r="B864" s="48">
        <v>45412</v>
      </c>
      <c r="C864" s="8" t="s">
        <v>896</v>
      </c>
      <c r="D864" s="8" t="s">
        <v>1690</v>
      </c>
      <c r="E864" s="7" t="str">
        <f>VLOOKUP(D864,[2]Product_Dim!$A$2:$G$101,2,FALSE)</f>
        <v>Hair Repair Oil Treatment</v>
      </c>
      <c r="F864" s="9">
        <f>VLOOKUP(D864,[2]Product_Dim!$A$2:$G$101,6,FALSE)</f>
        <v>214.32</v>
      </c>
      <c r="G864" s="8" t="s">
        <v>1766</v>
      </c>
      <c r="H864" s="10">
        <v>4</v>
      </c>
      <c r="I864" s="11">
        <v>770.65</v>
      </c>
      <c r="J864" s="8">
        <v>0.27</v>
      </c>
      <c r="K864" s="8" t="s">
        <v>1824</v>
      </c>
      <c r="L864" s="11">
        <v>2250.2979999999998</v>
      </c>
      <c r="M864" s="8" t="str">
        <f>VLOOKUP(C864,'[2]Customer Detail'!$A$2:$H$501,4,FALSE)</f>
        <v>Female</v>
      </c>
      <c r="N864" s="8">
        <f>VLOOKUP(C864,'[2]Customer Detail'!$A$2:$H$501,3,FALSE)</f>
        <v>46</v>
      </c>
      <c r="O864" s="8" t="str">
        <f>VLOOKUP(C864,'[2]Customer Detail'!$A$2:$H$501,5,FALSE)</f>
        <v>Spencermouth</v>
      </c>
      <c r="P864" s="8" t="str">
        <f>VLOOKUP(C864,'[2]Customer Detail'!$A$1:$H$501,8,FALSE)</f>
        <v>Gold</v>
      </c>
      <c r="Q864" s="8" t="str">
        <f>VLOOKUP(G864,[2]Store_Dim!$A$1:$E$21,4,FALSE)</f>
        <v>Hoodberg</v>
      </c>
      <c r="R864" s="8" t="str">
        <f>VLOOKUP(G864,[2]Store_Dim!$A$2:$E$21,3,FALSE)</f>
        <v>North</v>
      </c>
    </row>
    <row r="865" spans="1:18" x14ac:dyDescent="0.3">
      <c r="A865" s="7" t="s">
        <v>2689</v>
      </c>
      <c r="B865" s="48">
        <v>45767</v>
      </c>
      <c r="C865" s="8" t="s">
        <v>663</v>
      </c>
      <c r="D865" s="8" t="s">
        <v>1608</v>
      </c>
      <c r="E865" s="7" t="str">
        <f>VLOOKUP(D865,[2]Product_Dim!$A$2:$G$101,2,FALSE)</f>
        <v>Stainless Steel Cutlery Set</v>
      </c>
      <c r="F865" s="9">
        <f>VLOOKUP(D865,[2]Product_Dim!$A$2:$G$101,6,FALSE)</f>
        <v>19.52</v>
      </c>
      <c r="G865" s="8" t="s">
        <v>1776</v>
      </c>
      <c r="H865" s="10">
        <v>1</v>
      </c>
      <c r="I865" s="11">
        <v>649.22</v>
      </c>
      <c r="J865" s="8">
        <v>0.03</v>
      </c>
      <c r="K865" s="8" t="s">
        <v>1829</v>
      </c>
      <c r="L865" s="11">
        <v>629.74340000000007</v>
      </c>
      <c r="M865" s="8" t="str">
        <f>VLOOKUP(C865,'[2]Customer Detail'!$A$2:$H$501,4,FALSE)</f>
        <v>Male</v>
      </c>
      <c r="N865" s="8">
        <f>VLOOKUP(C865,'[2]Customer Detail'!$A$2:$H$501,3,FALSE)</f>
        <v>47</v>
      </c>
      <c r="O865" s="8" t="str">
        <f>VLOOKUP(C865,'[2]Customer Detail'!$A$2:$H$501,5,FALSE)</f>
        <v>Johnsonland</v>
      </c>
      <c r="P865" s="8" t="str">
        <f>VLOOKUP(C865,'[2]Customer Detail'!$A$1:$H$501,8,FALSE)</f>
        <v>Platinum</v>
      </c>
      <c r="Q865" s="8" t="str">
        <f>VLOOKUP(G865,[2]Store_Dim!$A$1:$E$21,4,FALSE)</f>
        <v>Port Josephberg</v>
      </c>
      <c r="R865" s="8" t="str">
        <f>VLOOKUP(G865,[2]Store_Dim!$A$2:$E$21,3,FALSE)</f>
        <v>East</v>
      </c>
    </row>
    <row r="866" spans="1:18" x14ac:dyDescent="0.3">
      <c r="A866" s="7" t="s">
        <v>2690</v>
      </c>
      <c r="B866" s="48">
        <v>45428</v>
      </c>
      <c r="C866" s="8" t="s">
        <v>1092</v>
      </c>
      <c r="D866" s="8" t="s">
        <v>1614</v>
      </c>
      <c r="E866" s="7" t="str">
        <f>VLOOKUP(D866,[2]Product_Dim!$A$2:$G$101,2,FALSE)</f>
        <v>Modern Wall Clock</v>
      </c>
      <c r="F866" s="9">
        <f>VLOOKUP(D866,[2]Product_Dim!$A$2:$G$101,6,FALSE)</f>
        <v>179.77</v>
      </c>
      <c r="G866" s="8" t="s">
        <v>1789</v>
      </c>
      <c r="H866" s="10">
        <v>2</v>
      </c>
      <c r="I866" s="11">
        <v>379.78</v>
      </c>
      <c r="J866" s="8">
        <v>0.2</v>
      </c>
      <c r="K866" s="8" t="s">
        <v>1824</v>
      </c>
      <c r="L866" s="11">
        <v>607.64799999999991</v>
      </c>
      <c r="M866" s="8" t="str">
        <f>VLOOKUP(C866,'[2]Customer Detail'!$A$2:$H$501,4,FALSE)</f>
        <v>Male</v>
      </c>
      <c r="N866" s="8">
        <f>VLOOKUP(C866,'[2]Customer Detail'!$A$2:$H$501,3,FALSE)</f>
        <v>55</v>
      </c>
      <c r="O866" s="8" t="str">
        <f>VLOOKUP(C866,'[2]Customer Detail'!$A$2:$H$501,5,FALSE)</f>
        <v>Shannonview</v>
      </c>
      <c r="P866" s="8" t="str">
        <f>VLOOKUP(C866,'[2]Customer Detail'!$A$1:$H$501,8,FALSE)</f>
        <v>Silver</v>
      </c>
      <c r="Q866" s="8" t="str">
        <f>VLOOKUP(G866,[2]Store_Dim!$A$1:$E$21,4,FALSE)</f>
        <v>East Davidville</v>
      </c>
      <c r="R866" s="8" t="str">
        <f>VLOOKUP(G866,[2]Store_Dim!$A$2:$E$21,3,FALSE)</f>
        <v>East</v>
      </c>
    </row>
    <row r="867" spans="1:18" x14ac:dyDescent="0.3">
      <c r="A867" s="7" t="s">
        <v>2691</v>
      </c>
      <c r="B867" s="48">
        <v>45770</v>
      </c>
      <c r="C867" s="8" t="s">
        <v>794</v>
      </c>
      <c r="D867" s="8" t="s">
        <v>1634</v>
      </c>
      <c r="E867" s="7" t="str">
        <f>VLOOKUP(D867,[2]Product_Dim!$A$2:$G$101,2,FALSE)</f>
        <v>USB External Hard Drive</v>
      </c>
      <c r="F867" s="9">
        <f>VLOOKUP(D867,[2]Product_Dim!$A$2:$G$101,6,FALSE)</f>
        <v>253.33</v>
      </c>
      <c r="G867" s="8" t="s">
        <v>1782</v>
      </c>
      <c r="H867" s="10">
        <v>3</v>
      </c>
      <c r="I867" s="11">
        <v>924.15</v>
      </c>
      <c r="J867" s="8">
        <v>0.1</v>
      </c>
      <c r="K867" s="8" t="s">
        <v>1826</v>
      </c>
      <c r="L867" s="11">
        <v>2495.2049999999999</v>
      </c>
      <c r="M867" s="8" t="str">
        <f>VLOOKUP(C867,'[2]Customer Detail'!$A$2:$H$501,4,FALSE)</f>
        <v>Male</v>
      </c>
      <c r="N867" s="8">
        <f>VLOOKUP(C867,'[2]Customer Detail'!$A$2:$H$501,3,FALSE)</f>
        <v>19</v>
      </c>
      <c r="O867" s="8" t="str">
        <f>VLOOKUP(C867,'[2]Customer Detail'!$A$2:$H$501,5,FALSE)</f>
        <v>Lake Timothy</v>
      </c>
      <c r="P867" s="8" t="str">
        <f>VLOOKUP(C867,'[2]Customer Detail'!$A$1:$H$501,8,FALSE)</f>
        <v>Gold</v>
      </c>
      <c r="Q867" s="8" t="str">
        <f>VLOOKUP(G867,[2]Store_Dim!$A$1:$E$21,4,FALSE)</f>
        <v>Thompsonborough</v>
      </c>
      <c r="R867" s="8" t="str">
        <f>VLOOKUP(G867,[2]Store_Dim!$A$2:$E$21,3,FALSE)</f>
        <v>West</v>
      </c>
    </row>
    <row r="868" spans="1:18" x14ac:dyDescent="0.3">
      <c r="A868" s="7" t="s">
        <v>2692</v>
      </c>
      <c r="B868" s="48">
        <v>45571</v>
      </c>
      <c r="C868" s="8" t="s">
        <v>1446</v>
      </c>
      <c r="D868" s="8" t="s">
        <v>1638</v>
      </c>
      <c r="E868" s="7" t="str">
        <f>VLOOKUP(D868,[2]Product_Dim!$A$2:$G$101,2,FALSE)</f>
        <v>High-Grip Football</v>
      </c>
      <c r="F868" s="9">
        <f>VLOOKUP(D868,[2]Product_Dim!$A$2:$G$101,6,FALSE)</f>
        <v>318.91000000000003</v>
      </c>
      <c r="G868" s="8" t="s">
        <v>1807</v>
      </c>
      <c r="H868" s="10">
        <v>3</v>
      </c>
      <c r="I868" s="11">
        <v>144.66999999999999</v>
      </c>
      <c r="J868" s="8">
        <v>0.28999999999999998</v>
      </c>
      <c r="K868" s="8" t="s">
        <v>1829</v>
      </c>
      <c r="L868" s="11">
        <v>308.14710000000002</v>
      </c>
      <c r="M868" s="8" t="str">
        <f>VLOOKUP(C868,'[2]Customer Detail'!$A$2:$H$501,4,FALSE)</f>
        <v>Male</v>
      </c>
      <c r="N868" s="8">
        <f>VLOOKUP(C868,'[2]Customer Detail'!$A$2:$H$501,3,FALSE)</f>
        <v>19</v>
      </c>
      <c r="O868" s="8" t="str">
        <f>VLOOKUP(C868,'[2]Customer Detail'!$A$2:$H$501,5,FALSE)</f>
        <v>East Audrey</v>
      </c>
      <c r="P868" s="8" t="str">
        <f>VLOOKUP(C868,'[2]Customer Detail'!$A$1:$H$501,8,FALSE)</f>
        <v>Gold</v>
      </c>
      <c r="Q868" s="8" t="str">
        <f>VLOOKUP(G868,[2]Store_Dim!$A$1:$E$21,4,FALSE)</f>
        <v>Bensonhaven</v>
      </c>
      <c r="R868" s="8" t="str">
        <f>VLOOKUP(G868,[2]Store_Dim!$A$2:$E$21,3,FALSE)</f>
        <v>North</v>
      </c>
    </row>
    <row r="869" spans="1:18" x14ac:dyDescent="0.3">
      <c r="A869" s="7" t="s">
        <v>2693</v>
      </c>
      <c r="B869" s="48">
        <v>45700</v>
      </c>
      <c r="C869" s="8" t="s">
        <v>419</v>
      </c>
      <c r="D869" s="8" t="s">
        <v>1614</v>
      </c>
      <c r="E869" s="7" t="str">
        <f>VLOOKUP(D869,[2]Product_Dim!$A$2:$G$101,2,FALSE)</f>
        <v>Modern Wall Clock</v>
      </c>
      <c r="F869" s="9">
        <f>VLOOKUP(D869,[2]Product_Dim!$A$2:$G$101,6,FALSE)</f>
        <v>179.77</v>
      </c>
      <c r="G869" s="8" t="s">
        <v>1801</v>
      </c>
      <c r="H869" s="10">
        <v>2</v>
      </c>
      <c r="I869" s="11">
        <v>667.17</v>
      </c>
      <c r="J869" s="8">
        <v>0.1</v>
      </c>
      <c r="K869" s="8" t="s">
        <v>1826</v>
      </c>
      <c r="L869" s="11">
        <v>1200.9059999999999</v>
      </c>
      <c r="M869" s="8" t="str">
        <f>VLOOKUP(C869,'[2]Customer Detail'!$A$2:$H$501,4,FALSE)</f>
        <v>Male</v>
      </c>
      <c r="N869" s="8">
        <f>VLOOKUP(C869,'[2]Customer Detail'!$A$2:$H$501,3,FALSE)</f>
        <v>62</v>
      </c>
      <c r="O869" s="8" t="str">
        <f>VLOOKUP(C869,'[2]Customer Detail'!$A$2:$H$501,5,FALSE)</f>
        <v>Lake Danielport</v>
      </c>
      <c r="P869" s="8" t="str">
        <f>VLOOKUP(C869,'[2]Customer Detail'!$A$1:$H$501,8,FALSE)</f>
        <v>Platinum</v>
      </c>
      <c r="Q869" s="8" t="str">
        <f>VLOOKUP(G869,[2]Store_Dim!$A$1:$E$21,4,FALSE)</f>
        <v>East Jenniferstad</v>
      </c>
      <c r="R869" s="8" t="str">
        <f>VLOOKUP(G869,[2]Store_Dim!$A$2:$E$21,3,FALSE)</f>
        <v>North</v>
      </c>
    </row>
    <row r="870" spans="1:18" x14ac:dyDescent="0.3">
      <c r="A870" s="7" t="s">
        <v>2694</v>
      </c>
      <c r="B870" s="48">
        <v>45382</v>
      </c>
      <c r="C870" s="8" t="s">
        <v>1252</v>
      </c>
      <c r="D870" s="8" t="s">
        <v>1680</v>
      </c>
      <c r="E870" s="7" t="str">
        <f>VLOOKUP(D870,[2]Product_Dim!$A$2:$G$101,2,FALSE)</f>
        <v>Women's Hair Dryer Brush</v>
      </c>
      <c r="F870" s="9">
        <f>VLOOKUP(D870,[2]Product_Dim!$A$2:$G$101,6,FALSE)</f>
        <v>340.39</v>
      </c>
      <c r="G870" s="8" t="s">
        <v>1766</v>
      </c>
      <c r="H870" s="10">
        <v>1</v>
      </c>
      <c r="I870" s="11">
        <v>984.6</v>
      </c>
      <c r="J870" s="8">
        <v>0.22</v>
      </c>
      <c r="K870" s="8" t="s">
        <v>1824</v>
      </c>
      <c r="L870" s="11">
        <v>767.98800000000006</v>
      </c>
      <c r="M870" s="8" t="str">
        <f>VLOOKUP(C870,'[2]Customer Detail'!$A$2:$H$501,4,FALSE)</f>
        <v>Male</v>
      </c>
      <c r="N870" s="8">
        <f>VLOOKUP(C870,'[2]Customer Detail'!$A$2:$H$501,3,FALSE)</f>
        <v>31</v>
      </c>
      <c r="O870" s="8" t="str">
        <f>VLOOKUP(C870,'[2]Customer Detail'!$A$2:$H$501,5,FALSE)</f>
        <v>Brandonville</v>
      </c>
      <c r="P870" s="8" t="str">
        <f>VLOOKUP(C870,'[2]Customer Detail'!$A$1:$H$501,8,FALSE)</f>
        <v>Bronze</v>
      </c>
      <c r="Q870" s="8" t="str">
        <f>VLOOKUP(G870,[2]Store_Dim!$A$1:$E$21,4,FALSE)</f>
        <v>Hoodberg</v>
      </c>
      <c r="R870" s="8" t="str">
        <f>VLOOKUP(G870,[2]Store_Dim!$A$2:$E$21,3,FALSE)</f>
        <v>North</v>
      </c>
    </row>
    <row r="871" spans="1:18" x14ac:dyDescent="0.3">
      <c r="A871" s="7" t="s">
        <v>2695</v>
      </c>
      <c r="B871" s="48">
        <v>45260</v>
      </c>
      <c r="C871" s="8" t="s">
        <v>887</v>
      </c>
      <c r="D871" s="8" t="s">
        <v>1574</v>
      </c>
      <c r="E871" s="7" t="str">
        <f>VLOOKUP(D871,[2]Product_Dim!$A$2:$G$101,2,FALSE)</f>
        <v>USB-C Fast Charger</v>
      </c>
      <c r="F871" s="9">
        <f>VLOOKUP(D871,[2]Product_Dim!$A$2:$G$101,6,FALSE)</f>
        <v>242.23</v>
      </c>
      <c r="G871" s="8" t="s">
        <v>1782</v>
      </c>
      <c r="H871" s="10">
        <v>1</v>
      </c>
      <c r="I871" s="11">
        <v>139.29</v>
      </c>
      <c r="J871" s="8" t="s">
        <v>3983</v>
      </c>
      <c r="K871" s="8" t="s">
        <v>1824</v>
      </c>
      <c r="L871" s="11">
        <v>139.29</v>
      </c>
      <c r="M871" s="8" t="str">
        <f>VLOOKUP(C871,'[2]Customer Detail'!$A$2:$H$501,4,FALSE)</f>
        <v>Female</v>
      </c>
      <c r="N871" s="8">
        <f>VLOOKUP(C871,'[2]Customer Detail'!$A$2:$H$501,3,FALSE)</f>
        <v>21</v>
      </c>
      <c r="O871" s="8" t="str">
        <f>VLOOKUP(C871,'[2]Customer Detail'!$A$2:$H$501,5,FALSE)</f>
        <v>Gilltown</v>
      </c>
      <c r="P871" s="8" t="str">
        <f>VLOOKUP(C871,'[2]Customer Detail'!$A$1:$H$501,8,FALSE)</f>
        <v>Bronze</v>
      </c>
      <c r="Q871" s="8" t="str">
        <f>VLOOKUP(G871,[2]Store_Dim!$A$1:$E$21,4,FALSE)</f>
        <v>Thompsonborough</v>
      </c>
      <c r="R871" s="8" t="str">
        <f>VLOOKUP(G871,[2]Store_Dim!$A$2:$E$21,3,FALSE)</f>
        <v>West</v>
      </c>
    </row>
    <row r="872" spans="1:18" x14ac:dyDescent="0.3">
      <c r="A872" s="7" t="s">
        <v>2696</v>
      </c>
      <c r="B872" s="48">
        <v>45702</v>
      </c>
      <c r="C872" s="8" t="s">
        <v>134</v>
      </c>
      <c r="D872" s="8" t="s">
        <v>1580</v>
      </c>
      <c r="E872" s="7" t="str">
        <f>VLOOKUP(D872,[2]Product_Dim!$A$2:$G$101,2,FALSE)</f>
        <v>Beard Grooming Kit</v>
      </c>
      <c r="F872" s="9">
        <f>VLOOKUP(D872,[2]Product_Dim!$A$2:$G$101,6,FALSE)</f>
        <v>337.42</v>
      </c>
      <c r="G872" s="8" t="s">
        <v>1782</v>
      </c>
      <c r="H872" s="10">
        <v>3</v>
      </c>
      <c r="I872" s="11">
        <v>459.57</v>
      </c>
      <c r="J872" s="8">
        <v>0.1</v>
      </c>
      <c r="K872" s="8" t="s">
        <v>1829</v>
      </c>
      <c r="L872" s="11">
        <v>1240.8389999999999</v>
      </c>
      <c r="M872" s="8" t="str">
        <f>VLOOKUP(C872,'[2]Customer Detail'!$A$2:$H$501,4,FALSE)</f>
        <v>Male</v>
      </c>
      <c r="N872" s="8">
        <f>VLOOKUP(C872,'[2]Customer Detail'!$A$2:$H$501,3,FALSE)</f>
        <v>25</v>
      </c>
      <c r="O872" s="8" t="str">
        <f>VLOOKUP(C872,'[2]Customer Detail'!$A$2:$H$501,5,FALSE)</f>
        <v>Tristanton</v>
      </c>
      <c r="P872" s="8" t="str">
        <f>VLOOKUP(C872,'[2]Customer Detail'!$A$1:$H$501,8,FALSE)</f>
        <v>Platinum</v>
      </c>
      <c r="Q872" s="8" t="str">
        <f>VLOOKUP(G872,[2]Store_Dim!$A$1:$E$21,4,FALSE)</f>
        <v>Thompsonborough</v>
      </c>
      <c r="R872" s="8" t="str">
        <f>VLOOKUP(G872,[2]Store_Dim!$A$2:$E$21,3,FALSE)</f>
        <v>West</v>
      </c>
    </row>
    <row r="873" spans="1:18" x14ac:dyDescent="0.3">
      <c r="A873" s="7" t="s">
        <v>2697</v>
      </c>
      <c r="B873" s="48">
        <v>45302</v>
      </c>
      <c r="C873" s="8" t="s">
        <v>244</v>
      </c>
      <c r="D873" s="8" t="s">
        <v>1628</v>
      </c>
      <c r="E873" s="7" t="str">
        <f>VLOOKUP(D873,[2]Product_Dim!$A$2:$G$101,2,FALSE)</f>
        <v>Noise-Canceling Headphones</v>
      </c>
      <c r="F873" s="9">
        <f>VLOOKUP(D873,[2]Product_Dim!$A$2:$G$101,6,FALSE)</f>
        <v>38.520000000000003</v>
      </c>
      <c r="G873" s="8" t="s">
        <v>1801</v>
      </c>
      <c r="H873" s="10">
        <v>1</v>
      </c>
      <c r="I873" s="11">
        <v>517.82000000000005</v>
      </c>
      <c r="J873" s="8">
        <v>0.28999999999999998</v>
      </c>
      <c r="K873" s="8" t="s">
        <v>1824</v>
      </c>
      <c r="L873" s="11">
        <v>367.65220000000005</v>
      </c>
      <c r="M873" s="8" t="str">
        <f>VLOOKUP(C873,'[2]Customer Detail'!$A$2:$H$501,4,FALSE)</f>
        <v>Female</v>
      </c>
      <c r="N873" s="8">
        <f>VLOOKUP(C873,'[2]Customer Detail'!$A$2:$H$501,3,FALSE)</f>
        <v>27</v>
      </c>
      <c r="O873" s="8" t="str">
        <f>VLOOKUP(C873,'[2]Customer Detail'!$A$2:$H$501,5,FALSE)</f>
        <v>South Aaronside</v>
      </c>
      <c r="P873" s="8" t="str">
        <f>VLOOKUP(C873,'[2]Customer Detail'!$A$1:$H$501,8,FALSE)</f>
        <v>Silver</v>
      </c>
      <c r="Q873" s="8" t="str">
        <f>VLOOKUP(G873,[2]Store_Dim!$A$1:$E$21,4,FALSE)</f>
        <v>East Jenniferstad</v>
      </c>
      <c r="R873" s="8" t="str">
        <f>VLOOKUP(G873,[2]Store_Dim!$A$2:$E$21,3,FALSE)</f>
        <v>North</v>
      </c>
    </row>
    <row r="874" spans="1:18" x14ac:dyDescent="0.3">
      <c r="A874" s="7" t="s">
        <v>2698</v>
      </c>
      <c r="B874" s="48">
        <v>45653</v>
      </c>
      <c r="C874" s="8" t="s">
        <v>1184</v>
      </c>
      <c r="D874" s="8" t="s">
        <v>1700</v>
      </c>
      <c r="E874" s="7" t="str">
        <f>VLOOKUP(D874,[2]Product_Dim!$A$2:$G$101,2,FALSE)</f>
        <v>Wireless Mouse</v>
      </c>
      <c r="F874" s="9">
        <f>VLOOKUP(D874,[2]Product_Dim!$A$2:$G$101,6,FALSE)</f>
        <v>392.89</v>
      </c>
      <c r="G874" s="8" t="s">
        <v>1776</v>
      </c>
      <c r="H874" s="10">
        <v>4</v>
      </c>
      <c r="I874" s="11">
        <v>282.45</v>
      </c>
      <c r="J874" s="8">
        <v>0.28999999999999998</v>
      </c>
      <c r="K874" s="8" t="s">
        <v>1829</v>
      </c>
      <c r="L874" s="11">
        <v>802.15800000000002</v>
      </c>
      <c r="M874" s="8" t="str">
        <f>VLOOKUP(C874,'[2]Customer Detail'!$A$2:$H$501,4,FALSE)</f>
        <v>Female</v>
      </c>
      <c r="N874" s="8">
        <f>VLOOKUP(C874,'[2]Customer Detail'!$A$2:$H$501,3,FALSE)</f>
        <v>34</v>
      </c>
      <c r="O874" s="8" t="str">
        <f>VLOOKUP(C874,'[2]Customer Detail'!$A$2:$H$501,5,FALSE)</f>
        <v>West Jeffreyburgh</v>
      </c>
      <c r="P874" s="8" t="str">
        <f>VLOOKUP(C874,'[2]Customer Detail'!$A$1:$H$501,8,FALSE)</f>
        <v>Gold</v>
      </c>
      <c r="Q874" s="8" t="str">
        <f>VLOOKUP(G874,[2]Store_Dim!$A$1:$E$21,4,FALSE)</f>
        <v>Port Josephberg</v>
      </c>
      <c r="R874" s="8" t="str">
        <f>VLOOKUP(G874,[2]Store_Dim!$A$2:$E$21,3,FALSE)</f>
        <v>East</v>
      </c>
    </row>
    <row r="875" spans="1:18" x14ac:dyDescent="0.3">
      <c r="A875" s="7" t="s">
        <v>2699</v>
      </c>
      <c r="B875" s="48">
        <v>45250</v>
      </c>
      <c r="C875" s="8" t="s">
        <v>1405</v>
      </c>
      <c r="D875" s="8" t="s">
        <v>1722</v>
      </c>
      <c r="E875" s="7" t="str">
        <f>VLOOKUP(D875,[2]Product_Dim!$A$2:$G$101,2,FALSE)</f>
        <v>LED Bedside Lamp</v>
      </c>
      <c r="F875" s="9">
        <f>VLOOKUP(D875,[2]Product_Dim!$A$2:$G$101,6,FALSE)</f>
        <v>371.38</v>
      </c>
      <c r="G875" s="8" t="s">
        <v>1779</v>
      </c>
      <c r="H875" s="10">
        <v>2</v>
      </c>
      <c r="I875" s="11">
        <v>386.46</v>
      </c>
      <c r="J875" s="8">
        <v>0.23</v>
      </c>
      <c r="K875" s="8" t="s">
        <v>1829</v>
      </c>
      <c r="L875" s="11">
        <v>595.14839999999992</v>
      </c>
      <c r="M875" s="8" t="str">
        <f>VLOOKUP(C875,'[2]Customer Detail'!$A$2:$H$501,4,FALSE)</f>
        <v>Male</v>
      </c>
      <c r="N875" s="8">
        <f>VLOOKUP(C875,'[2]Customer Detail'!$A$2:$H$501,3,FALSE)</f>
        <v>54</v>
      </c>
      <c r="O875" s="8" t="str">
        <f>VLOOKUP(C875,'[2]Customer Detail'!$A$2:$H$501,5,FALSE)</f>
        <v>East Yvette</v>
      </c>
      <c r="P875" s="8" t="str">
        <f>VLOOKUP(C875,'[2]Customer Detail'!$A$1:$H$501,8,FALSE)</f>
        <v>Gold</v>
      </c>
      <c r="Q875" s="8" t="str">
        <f>VLOOKUP(G875,[2]Store_Dim!$A$1:$E$21,4,FALSE)</f>
        <v>Williamsfurt</v>
      </c>
      <c r="R875" s="8" t="str">
        <f>VLOOKUP(G875,[2]Store_Dim!$A$2:$E$21,3,FALSE)</f>
        <v>South</v>
      </c>
    </row>
    <row r="876" spans="1:18" x14ac:dyDescent="0.3">
      <c r="A876" s="7" t="s">
        <v>2700</v>
      </c>
      <c r="B876" s="48">
        <v>45661</v>
      </c>
      <c r="C876" s="8" t="s">
        <v>640</v>
      </c>
      <c r="D876" s="8" t="s">
        <v>1586</v>
      </c>
      <c r="E876" s="7" t="str">
        <f>VLOOKUP(D876,[2]Product_Dim!$A$2:$G$101,2,FALSE)</f>
        <v>Knee Support Brace</v>
      </c>
      <c r="F876" s="9">
        <f>VLOOKUP(D876,[2]Product_Dim!$A$2:$G$101,6,FALSE)</f>
        <v>21.34</v>
      </c>
      <c r="G876" s="8" t="s">
        <v>1766</v>
      </c>
      <c r="H876" s="10">
        <v>1</v>
      </c>
      <c r="I876" s="11">
        <v>270.45</v>
      </c>
      <c r="J876" s="8">
        <v>0.15</v>
      </c>
      <c r="K876" s="8" t="s">
        <v>1829</v>
      </c>
      <c r="L876" s="11">
        <v>229.88249999999999</v>
      </c>
      <c r="M876" s="8" t="str">
        <f>VLOOKUP(C876,'[2]Customer Detail'!$A$2:$H$501,4,FALSE)</f>
        <v>Male</v>
      </c>
      <c r="N876" s="8">
        <f>VLOOKUP(C876,'[2]Customer Detail'!$A$2:$H$501,3,FALSE)</f>
        <v>60</v>
      </c>
      <c r="O876" s="8" t="str">
        <f>VLOOKUP(C876,'[2]Customer Detail'!$A$2:$H$501,5,FALSE)</f>
        <v>Taraberg</v>
      </c>
      <c r="P876" s="8" t="str">
        <f>VLOOKUP(C876,'[2]Customer Detail'!$A$1:$H$501,8,FALSE)</f>
        <v>Silver</v>
      </c>
      <c r="Q876" s="8" t="str">
        <f>VLOOKUP(G876,[2]Store_Dim!$A$1:$E$21,4,FALSE)</f>
        <v>Hoodberg</v>
      </c>
      <c r="R876" s="8" t="str">
        <f>VLOOKUP(G876,[2]Store_Dim!$A$2:$E$21,3,FALSE)</f>
        <v>North</v>
      </c>
    </row>
    <row r="877" spans="1:18" x14ac:dyDescent="0.3">
      <c r="A877" s="7" t="s">
        <v>2701</v>
      </c>
      <c r="B877" s="48">
        <v>45493</v>
      </c>
      <c r="C877" s="8" t="s">
        <v>160</v>
      </c>
      <c r="D877" s="8" t="s">
        <v>1700</v>
      </c>
      <c r="E877" s="7" t="str">
        <f>VLOOKUP(D877,[2]Product_Dim!$A$2:$G$101,2,FALSE)</f>
        <v>Wireless Mouse</v>
      </c>
      <c r="F877" s="9">
        <f>VLOOKUP(D877,[2]Product_Dim!$A$2:$G$101,6,FALSE)</f>
        <v>392.89</v>
      </c>
      <c r="G877" s="8" t="s">
        <v>1789</v>
      </c>
      <c r="H877" s="10">
        <v>4</v>
      </c>
      <c r="I877" s="11">
        <v>762.94</v>
      </c>
      <c r="J877" s="8">
        <v>0.09</v>
      </c>
      <c r="K877" s="8" t="s">
        <v>1829</v>
      </c>
      <c r="L877" s="11">
        <v>2777.1016</v>
      </c>
      <c r="M877" s="8" t="str">
        <f>VLOOKUP(C877,'[2]Customer Detail'!$A$2:$H$501,4,FALSE)</f>
        <v>Male</v>
      </c>
      <c r="N877" s="8">
        <f>VLOOKUP(C877,'[2]Customer Detail'!$A$2:$H$501,3,FALSE)</f>
        <v>21</v>
      </c>
      <c r="O877" s="8" t="str">
        <f>VLOOKUP(C877,'[2]Customer Detail'!$A$2:$H$501,5,FALSE)</f>
        <v>Mooneyshire</v>
      </c>
      <c r="P877" s="8" t="str">
        <f>VLOOKUP(C877,'[2]Customer Detail'!$A$1:$H$501,8,FALSE)</f>
        <v>Platinum</v>
      </c>
      <c r="Q877" s="8" t="str">
        <f>VLOOKUP(G877,[2]Store_Dim!$A$1:$E$21,4,FALSE)</f>
        <v>East Davidville</v>
      </c>
      <c r="R877" s="8" t="str">
        <f>VLOOKUP(G877,[2]Store_Dim!$A$2:$E$21,3,FALSE)</f>
        <v>East</v>
      </c>
    </row>
    <row r="878" spans="1:18" x14ac:dyDescent="0.3">
      <c r="A878" s="7" t="s">
        <v>2702</v>
      </c>
      <c r="B878" s="48">
        <v>45242</v>
      </c>
      <c r="C878" s="8" t="s">
        <v>1518</v>
      </c>
      <c r="D878" s="8" t="s">
        <v>1630</v>
      </c>
      <c r="E878" s="7" t="str">
        <f>VLOOKUP(D878,[2]Product_Dim!$A$2:$G$101,2,FALSE)</f>
        <v>Yoga Exercise Mat</v>
      </c>
      <c r="F878" s="9">
        <f>VLOOKUP(D878,[2]Product_Dim!$A$2:$G$101,6,FALSE)</f>
        <v>313.26</v>
      </c>
      <c r="G878" s="8" t="s">
        <v>1797</v>
      </c>
      <c r="H878" s="10">
        <v>1</v>
      </c>
      <c r="I878" s="11">
        <v>409.03</v>
      </c>
      <c r="J878" s="8">
        <v>0.25</v>
      </c>
      <c r="K878" s="8" t="s">
        <v>1829</v>
      </c>
      <c r="L878" s="11">
        <v>306.77249999999998</v>
      </c>
      <c r="M878" s="8" t="str">
        <f>VLOOKUP(C878,'[2]Customer Detail'!$A$2:$H$501,4,FALSE)</f>
        <v>Male</v>
      </c>
      <c r="N878" s="8">
        <f>VLOOKUP(C878,'[2]Customer Detail'!$A$2:$H$501,3,FALSE)</f>
        <v>21</v>
      </c>
      <c r="O878" s="8" t="str">
        <f>VLOOKUP(C878,'[2]Customer Detail'!$A$2:$H$501,5,FALSE)</f>
        <v>Port Cheryl</v>
      </c>
      <c r="P878" s="8" t="str">
        <f>VLOOKUP(C878,'[2]Customer Detail'!$A$1:$H$501,8,FALSE)</f>
        <v>Gold</v>
      </c>
      <c r="Q878" s="8" t="str">
        <f>VLOOKUP(G878,[2]Store_Dim!$A$1:$E$21,4,FALSE)</f>
        <v>Johnsonville</v>
      </c>
      <c r="R878" s="8" t="str">
        <f>VLOOKUP(G878,[2]Store_Dim!$A$2:$E$21,3,FALSE)</f>
        <v>East</v>
      </c>
    </row>
    <row r="879" spans="1:18" x14ac:dyDescent="0.3">
      <c r="A879" s="7" t="s">
        <v>2703</v>
      </c>
      <c r="B879" s="48">
        <v>45411</v>
      </c>
      <c r="C879" s="8" t="s">
        <v>711</v>
      </c>
      <c r="D879" s="8" t="s">
        <v>1740</v>
      </c>
      <c r="E879" s="7" t="str">
        <f>VLOOKUP(D879,[2]Product_Dim!$A$2:$G$101,2,FALSE)</f>
        <v>Women's Formal Blazer</v>
      </c>
      <c r="F879" s="9">
        <f>VLOOKUP(D879,[2]Product_Dim!$A$2:$G$101,6,FALSE)</f>
        <v>358.47</v>
      </c>
      <c r="G879" s="8" t="s">
        <v>1810</v>
      </c>
      <c r="H879" s="10">
        <v>2</v>
      </c>
      <c r="I879" s="11">
        <v>891.13</v>
      </c>
      <c r="J879" s="8">
        <v>0.13</v>
      </c>
      <c r="K879" s="8" t="s">
        <v>1824</v>
      </c>
      <c r="L879" s="11">
        <v>1550.5662</v>
      </c>
      <c r="M879" s="8" t="str">
        <f>VLOOKUP(C879,'[2]Customer Detail'!$A$2:$H$501,4,FALSE)</f>
        <v>Female</v>
      </c>
      <c r="N879" s="8">
        <f>VLOOKUP(C879,'[2]Customer Detail'!$A$2:$H$501,3,FALSE)</f>
        <v>47</v>
      </c>
      <c r="O879" s="8" t="str">
        <f>VLOOKUP(C879,'[2]Customer Detail'!$A$2:$H$501,5,FALSE)</f>
        <v xml:space="preserve">Phillipschester   </v>
      </c>
      <c r="P879" s="8" t="str">
        <f>VLOOKUP(C879,'[2]Customer Detail'!$A$1:$H$501,8,FALSE)</f>
        <v>Gold</v>
      </c>
      <c r="Q879" s="8" t="str">
        <f>VLOOKUP(G879,[2]Store_Dim!$A$1:$E$21,4,FALSE)</f>
        <v>East Stevechester</v>
      </c>
      <c r="R879" s="8" t="str">
        <f>VLOOKUP(G879,[2]Store_Dim!$A$2:$E$21,3,FALSE)</f>
        <v>East</v>
      </c>
    </row>
    <row r="880" spans="1:18" x14ac:dyDescent="0.3">
      <c r="A880" s="7" t="s">
        <v>2704</v>
      </c>
      <c r="B880" s="48">
        <v>45593</v>
      </c>
      <c r="C880" s="8" t="s">
        <v>130</v>
      </c>
      <c r="D880" s="8" t="s">
        <v>1732</v>
      </c>
      <c r="E880" s="7" t="str">
        <f>VLOOKUP(D880,[2]Product_Dim!$A$2:$G$101,2,FALSE)</f>
        <v>Microwave Oven</v>
      </c>
      <c r="F880" s="9">
        <f>VLOOKUP(D880,[2]Product_Dim!$A$2:$G$101,6,FALSE)</f>
        <v>447.43</v>
      </c>
      <c r="G880" s="8" t="s">
        <v>1804</v>
      </c>
      <c r="H880" s="10">
        <v>1</v>
      </c>
      <c r="I880" s="11">
        <v>553.38</v>
      </c>
      <c r="J880" s="8">
        <v>0.21</v>
      </c>
      <c r="K880" s="8" t="s">
        <v>1826</v>
      </c>
      <c r="L880" s="11">
        <v>437.17020000000002</v>
      </c>
      <c r="M880" s="8" t="str">
        <f>VLOOKUP(C880,'[2]Customer Detail'!$A$2:$H$501,4,FALSE)</f>
        <v>Female</v>
      </c>
      <c r="N880" s="8">
        <f>VLOOKUP(C880,'[2]Customer Detail'!$A$2:$H$501,3,FALSE)</f>
        <v>48</v>
      </c>
      <c r="O880" s="8" t="str">
        <f>VLOOKUP(C880,'[2]Customer Detail'!$A$2:$H$501,5,FALSE)</f>
        <v>Fostermouth</v>
      </c>
      <c r="P880" s="8" t="str">
        <f>VLOOKUP(C880,'[2]Customer Detail'!$A$1:$H$501,8,FALSE)</f>
        <v>Gold</v>
      </c>
      <c r="Q880" s="8" t="str">
        <f>VLOOKUP(G880,[2]Store_Dim!$A$1:$E$21,4,FALSE)</f>
        <v>New Jimmymouth</v>
      </c>
      <c r="R880" s="8" t="str">
        <f>VLOOKUP(G880,[2]Store_Dim!$A$2:$E$21,3,FALSE)</f>
        <v>West</v>
      </c>
    </row>
    <row r="881" spans="1:18" x14ac:dyDescent="0.3">
      <c r="A881" s="7" t="s">
        <v>2705</v>
      </c>
      <c r="B881" s="48">
        <v>45281</v>
      </c>
      <c r="C881" s="8" t="s">
        <v>535</v>
      </c>
      <c r="D881" s="8" t="s">
        <v>1718</v>
      </c>
      <c r="E881" s="7" t="str">
        <f>VLOOKUP(D881,[2]Product_Dim!$A$2:$G$101,2,FALSE)</f>
        <v>Women's Beanie Hat</v>
      </c>
      <c r="F881" s="9">
        <f>VLOOKUP(D881,[2]Product_Dim!$A$2:$G$101,6,FALSE)</f>
        <v>119.57</v>
      </c>
      <c r="G881" s="8" t="s">
        <v>1797</v>
      </c>
      <c r="H881" s="10">
        <v>2</v>
      </c>
      <c r="I881" s="11">
        <v>652.29999999999995</v>
      </c>
      <c r="J881" s="8">
        <v>0.16</v>
      </c>
      <c r="K881" s="8" t="s">
        <v>1829</v>
      </c>
      <c r="L881" s="11">
        <v>1095.864</v>
      </c>
      <c r="M881" s="8" t="str">
        <f>VLOOKUP(C881,'[2]Customer Detail'!$A$2:$H$501,4,FALSE)</f>
        <v>Female</v>
      </c>
      <c r="N881" s="8">
        <f>VLOOKUP(C881,'[2]Customer Detail'!$A$2:$H$501,3,FALSE)</f>
        <v>41</v>
      </c>
      <c r="O881" s="8" t="str">
        <f>VLOOKUP(C881,'[2]Customer Detail'!$A$2:$H$501,5,FALSE)</f>
        <v>New Juliemouth</v>
      </c>
      <c r="P881" s="8" t="str">
        <f>VLOOKUP(C881,'[2]Customer Detail'!$A$1:$H$501,8,FALSE)</f>
        <v>Platinum</v>
      </c>
      <c r="Q881" s="8" t="str">
        <f>VLOOKUP(G881,[2]Store_Dim!$A$1:$E$21,4,FALSE)</f>
        <v>Johnsonville</v>
      </c>
      <c r="R881" s="8" t="str">
        <f>VLOOKUP(G881,[2]Store_Dim!$A$2:$E$21,3,FALSE)</f>
        <v>East</v>
      </c>
    </row>
    <row r="882" spans="1:18" x14ac:dyDescent="0.3">
      <c r="A882" s="7" t="s">
        <v>2706</v>
      </c>
      <c r="B882" s="48">
        <v>45575</v>
      </c>
      <c r="C882" s="8" t="s">
        <v>422</v>
      </c>
      <c r="D882" s="8" t="s">
        <v>1632</v>
      </c>
      <c r="E882" s="7" t="str">
        <f>VLOOKUP(D882,[2]Product_Dim!$A$2:$G$101,2,FALSE)</f>
        <v>Smart Home WiFi Camera</v>
      </c>
      <c r="F882" s="9">
        <f>VLOOKUP(D882,[2]Product_Dim!$A$2:$G$101,6,FALSE)</f>
        <v>450.71</v>
      </c>
      <c r="G882" s="8" t="s">
        <v>1786</v>
      </c>
      <c r="H882" s="10">
        <v>4</v>
      </c>
      <c r="I882" s="11">
        <v>194.36</v>
      </c>
      <c r="J882" s="8">
        <v>0.18</v>
      </c>
      <c r="K882" s="8" t="s">
        <v>1829</v>
      </c>
      <c r="L882" s="11">
        <v>637.50080000000003</v>
      </c>
      <c r="M882" s="8" t="str">
        <f>VLOOKUP(C882,'[2]Customer Detail'!$A$2:$H$501,4,FALSE)</f>
        <v>Male</v>
      </c>
      <c r="N882" s="8">
        <f>VLOOKUP(C882,'[2]Customer Detail'!$A$2:$H$501,3,FALSE)</f>
        <v>50</v>
      </c>
      <c r="O882" s="8" t="str">
        <f>VLOOKUP(C882,'[2]Customer Detail'!$A$2:$H$501,5,FALSE)</f>
        <v>Kathrynport</v>
      </c>
      <c r="P882" s="8" t="str">
        <f>VLOOKUP(C882,'[2]Customer Detail'!$A$1:$H$501,8,FALSE)</f>
        <v>Platinum</v>
      </c>
      <c r="Q882" s="8" t="str">
        <f>VLOOKUP(G882,[2]Store_Dim!$A$1:$E$21,4,FALSE)</f>
        <v>East Johnstad</v>
      </c>
      <c r="R882" s="8" t="str">
        <f>VLOOKUP(G882,[2]Store_Dim!$A$2:$E$21,3,FALSE)</f>
        <v>South</v>
      </c>
    </row>
    <row r="883" spans="1:18" x14ac:dyDescent="0.3">
      <c r="A883" s="7" t="s">
        <v>2707</v>
      </c>
      <c r="B883" s="48">
        <v>45660</v>
      </c>
      <c r="C883" s="8" t="s">
        <v>514</v>
      </c>
      <c r="D883" s="8" t="s">
        <v>1732</v>
      </c>
      <c r="E883" s="7" t="str">
        <f>VLOOKUP(D883,[2]Product_Dim!$A$2:$G$101,2,FALSE)</f>
        <v>Microwave Oven</v>
      </c>
      <c r="F883" s="9">
        <f>VLOOKUP(D883,[2]Product_Dim!$A$2:$G$101,6,FALSE)</f>
        <v>447.43</v>
      </c>
      <c r="G883" s="8" t="s">
        <v>1757</v>
      </c>
      <c r="H883" s="10">
        <v>3</v>
      </c>
      <c r="I883" s="11">
        <v>476.37</v>
      </c>
      <c r="J883" s="8">
        <v>0.21</v>
      </c>
      <c r="K883" s="8" t="s">
        <v>1829</v>
      </c>
      <c r="L883" s="11">
        <v>1128.9969000000001</v>
      </c>
      <c r="M883" s="8" t="str">
        <f>VLOOKUP(C883,'[2]Customer Detail'!$A$2:$H$501,4,FALSE)</f>
        <v>Male</v>
      </c>
      <c r="N883" s="8">
        <f>VLOOKUP(C883,'[2]Customer Detail'!$A$2:$H$501,3,FALSE)</f>
        <v>31</v>
      </c>
      <c r="O883" s="8" t="str">
        <f>VLOOKUP(C883,'[2]Customer Detail'!$A$2:$H$501,5,FALSE)</f>
        <v>New Leahfurt</v>
      </c>
      <c r="P883" s="8" t="str">
        <f>VLOOKUP(C883,'[2]Customer Detail'!$A$1:$H$501,8,FALSE)</f>
        <v>Bronze</v>
      </c>
      <c r="Q883" s="8" t="str">
        <f>VLOOKUP(G883,[2]Store_Dim!$A$1:$E$21,4,FALSE)</f>
        <v>Danielmouth</v>
      </c>
      <c r="R883" s="8" t="str">
        <f>VLOOKUP(G883,[2]Store_Dim!$A$2:$E$21,3,FALSE)</f>
        <v>North</v>
      </c>
    </row>
    <row r="884" spans="1:18" x14ac:dyDescent="0.3">
      <c r="A884" s="7" t="s">
        <v>2708</v>
      </c>
      <c r="B884" s="48">
        <v>45360</v>
      </c>
      <c r="C884" s="8" t="s">
        <v>1142</v>
      </c>
      <c r="D884" s="8" t="s">
        <v>1628</v>
      </c>
      <c r="E884" s="7" t="str">
        <f>VLOOKUP(D884,[2]Product_Dim!$A$2:$G$101,2,FALSE)</f>
        <v>Noise-Canceling Headphones</v>
      </c>
      <c r="F884" s="9">
        <f>VLOOKUP(D884,[2]Product_Dim!$A$2:$G$101,6,FALSE)</f>
        <v>38.520000000000003</v>
      </c>
      <c r="G884" s="8" t="s">
        <v>1773</v>
      </c>
      <c r="H884" s="10">
        <v>3</v>
      </c>
      <c r="I884" s="11">
        <v>174.57</v>
      </c>
      <c r="J884" s="8" t="s">
        <v>3983</v>
      </c>
      <c r="K884" s="8" t="s">
        <v>1826</v>
      </c>
      <c r="L884" s="11">
        <v>523.71</v>
      </c>
      <c r="M884" s="8" t="str">
        <f>VLOOKUP(C884,'[2]Customer Detail'!$A$2:$H$501,4,FALSE)</f>
        <v>Female</v>
      </c>
      <c r="N884" s="8">
        <f>VLOOKUP(C884,'[2]Customer Detail'!$A$2:$H$501,3,FALSE)</f>
        <v>63</v>
      </c>
      <c r="O884" s="8" t="str">
        <f>VLOOKUP(C884,'[2]Customer Detail'!$A$2:$H$501,5,FALSE)</f>
        <v>Kellyside</v>
      </c>
      <c r="P884" s="8" t="str">
        <f>VLOOKUP(C884,'[2]Customer Detail'!$A$1:$H$501,8,FALSE)</f>
        <v>Platinum</v>
      </c>
      <c r="Q884" s="8" t="str">
        <f>VLOOKUP(G884,[2]Store_Dim!$A$1:$E$21,4,FALSE)</f>
        <v>New Michaelchester</v>
      </c>
      <c r="R884" s="8" t="str">
        <f>VLOOKUP(G884,[2]Store_Dim!$A$2:$E$21,3,FALSE)</f>
        <v>North</v>
      </c>
    </row>
    <row r="885" spans="1:18" x14ac:dyDescent="0.3">
      <c r="A885" s="7" t="s">
        <v>2709</v>
      </c>
      <c r="B885" s="48">
        <v>45526</v>
      </c>
      <c r="C885" s="8" t="s">
        <v>414</v>
      </c>
      <c r="D885" s="8" t="s">
        <v>1718</v>
      </c>
      <c r="E885" s="7" t="str">
        <f>VLOOKUP(D885,[2]Product_Dim!$A$2:$G$101,2,FALSE)</f>
        <v>Women's Beanie Hat</v>
      </c>
      <c r="F885" s="9">
        <f>VLOOKUP(D885,[2]Product_Dim!$A$2:$G$101,6,FALSE)</f>
        <v>119.57</v>
      </c>
      <c r="G885" s="8" t="s">
        <v>1752</v>
      </c>
      <c r="H885" s="10">
        <v>3</v>
      </c>
      <c r="I885" s="11">
        <v>762</v>
      </c>
      <c r="J885" s="8">
        <v>0.02</v>
      </c>
      <c r="K885" s="8" t="s">
        <v>1826</v>
      </c>
      <c r="L885" s="11">
        <v>2240.2800000000002</v>
      </c>
      <c r="M885" s="8" t="str">
        <f>VLOOKUP(C885,'[2]Customer Detail'!$A$2:$H$501,4,FALSE)</f>
        <v>Male</v>
      </c>
      <c r="N885" s="8">
        <f>VLOOKUP(C885,'[2]Customer Detail'!$A$2:$H$501,3,FALSE)</f>
        <v>40</v>
      </c>
      <c r="O885" s="8" t="str">
        <f>VLOOKUP(C885,'[2]Customer Detail'!$A$2:$H$501,5,FALSE)</f>
        <v>North Edwardton</v>
      </c>
      <c r="P885" s="8" t="str">
        <f>VLOOKUP(C885,'[2]Customer Detail'!$A$1:$H$501,8,FALSE)</f>
        <v>Bronze</v>
      </c>
      <c r="Q885" s="8" t="str">
        <f>VLOOKUP(G885,[2]Store_Dim!$A$1:$E$21,4,FALSE)</f>
        <v>Washingtonfurt</v>
      </c>
      <c r="R885" s="8" t="str">
        <f>VLOOKUP(G885,[2]Store_Dim!$A$2:$E$21,3,FALSE)</f>
        <v>East</v>
      </c>
    </row>
    <row r="886" spans="1:18" x14ac:dyDescent="0.3">
      <c r="A886" s="7" t="s">
        <v>2710</v>
      </c>
      <c r="B886" s="48">
        <v>45395</v>
      </c>
      <c r="C886" s="8" t="s">
        <v>1319</v>
      </c>
      <c r="D886" s="8" t="s">
        <v>1692</v>
      </c>
      <c r="E886" s="7" t="str">
        <f>VLOOKUP(D886,[2]Product_Dim!$A$2:$G$101,2,FALSE)</f>
        <v>Professional Jump Rope</v>
      </c>
      <c r="F886" s="9">
        <f>VLOOKUP(D886,[2]Product_Dim!$A$2:$G$101,6,FALSE)</f>
        <v>477.61</v>
      </c>
      <c r="G886" s="8" t="s">
        <v>1813</v>
      </c>
      <c r="H886" s="10">
        <v>1</v>
      </c>
      <c r="I886" s="11">
        <v>44.08</v>
      </c>
      <c r="J886" s="8">
        <v>0.05</v>
      </c>
      <c r="K886" s="8" t="s">
        <v>1824</v>
      </c>
      <c r="L886" s="11">
        <v>41.875999999999998</v>
      </c>
      <c r="M886" s="8" t="str">
        <f>VLOOKUP(C886,'[2]Customer Detail'!$A$2:$H$501,4,FALSE)</f>
        <v>Male</v>
      </c>
      <c r="N886" s="8">
        <f>VLOOKUP(C886,'[2]Customer Detail'!$A$2:$H$501,3,FALSE)</f>
        <v>40</v>
      </c>
      <c r="O886" s="8" t="str">
        <f>VLOOKUP(C886,'[2]Customer Detail'!$A$2:$H$501,5,FALSE)</f>
        <v>Lake Monique</v>
      </c>
      <c r="P886" s="8" t="str">
        <f>VLOOKUP(C886,'[2]Customer Detail'!$A$1:$H$501,8,FALSE)</f>
        <v>Bronze</v>
      </c>
      <c r="Q886" s="8" t="str">
        <f>VLOOKUP(G886,[2]Store_Dim!$A$1:$E$21,4,FALSE)</f>
        <v>Vasquezborough</v>
      </c>
      <c r="R886" s="8" t="str">
        <f>VLOOKUP(G886,[2]Store_Dim!$A$2:$E$21,3,FALSE)</f>
        <v>East</v>
      </c>
    </row>
    <row r="887" spans="1:18" x14ac:dyDescent="0.3">
      <c r="A887" s="7" t="s">
        <v>2711</v>
      </c>
      <c r="B887" s="48">
        <v>45466</v>
      </c>
      <c r="C887" s="8" t="s">
        <v>1521</v>
      </c>
      <c r="D887" s="8" t="s">
        <v>1666</v>
      </c>
      <c r="E887" s="7" t="str">
        <f>VLOOKUP(D887,[2]Product_Dim!$A$2:$G$101,2,FALSE)</f>
        <v>Men's Hair Styling Gel</v>
      </c>
      <c r="F887" s="9">
        <f>VLOOKUP(D887,[2]Product_Dim!$A$2:$G$101,6,FALSE)</f>
        <v>17.309999999999999</v>
      </c>
      <c r="G887" s="8" t="s">
        <v>1797</v>
      </c>
      <c r="H887" s="10">
        <v>1</v>
      </c>
      <c r="I887" s="11">
        <v>992.37</v>
      </c>
      <c r="J887" s="8">
        <v>0.24</v>
      </c>
      <c r="K887" s="8" t="s">
        <v>1829</v>
      </c>
      <c r="L887" s="11">
        <v>754.20119999999997</v>
      </c>
      <c r="M887" s="8" t="str">
        <f>VLOOKUP(C887,'[2]Customer Detail'!$A$2:$H$501,4,FALSE)</f>
        <v>Female</v>
      </c>
      <c r="N887" s="8">
        <f>VLOOKUP(C887,'[2]Customer Detail'!$A$2:$H$501,3,FALSE)</f>
        <v>23</v>
      </c>
      <c r="O887" s="8" t="str">
        <f>VLOOKUP(C887,'[2]Customer Detail'!$A$2:$H$501,5,FALSE)</f>
        <v>Bryanmouth</v>
      </c>
      <c r="P887" s="8" t="str">
        <f>VLOOKUP(C887,'[2]Customer Detail'!$A$1:$H$501,8,FALSE)</f>
        <v>Bronze</v>
      </c>
      <c r="Q887" s="8" t="str">
        <f>VLOOKUP(G887,[2]Store_Dim!$A$1:$E$21,4,FALSE)</f>
        <v>Johnsonville</v>
      </c>
      <c r="R887" s="8" t="str">
        <f>VLOOKUP(G887,[2]Store_Dim!$A$2:$E$21,3,FALSE)</f>
        <v>East</v>
      </c>
    </row>
    <row r="888" spans="1:18" x14ac:dyDescent="0.3">
      <c r="A888" s="7" t="s">
        <v>2712</v>
      </c>
      <c r="B888" s="48">
        <v>45876</v>
      </c>
      <c r="C888" s="8" t="s">
        <v>657</v>
      </c>
      <c r="D888" s="8" t="s">
        <v>1610</v>
      </c>
      <c r="E888" s="7" t="str">
        <f>VLOOKUP(D888,[2]Product_Dim!$A$2:$G$101,2,FALSE)</f>
        <v>Basketball</v>
      </c>
      <c r="F888" s="9">
        <f>VLOOKUP(D888,[2]Product_Dim!$A$2:$G$101,6,FALSE)</f>
        <v>204.39</v>
      </c>
      <c r="G888" s="8" t="s">
        <v>1789</v>
      </c>
      <c r="H888" s="10">
        <v>3</v>
      </c>
      <c r="I888" s="11">
        <v>465.4</v>
      </c>
      <c r="J888" s="8">
        <v>0.28999999999999998</v>
      </c>
      <c r="K888" s="8" t="s">
        <v>1829</v>
      </c>
      <c r="L888" s="11">
        <v>991.30199999999991</v>
      </c>
      <c r="M888" s="8" t="str">
        <f>VLOOKUP(C888,'[2]Customer Detail'!$A$2:$H$501,4,FALSE)</f>
        <v>Female</v>
      </c>
      <c r="N888" s="8">
        <f>VLOOKUP(C888,'[2]Customer Detail'!$A$2:$H$501,3,FALSE)</f>
        <v>25</v>
      </c>
      <c r="O888" s="8" t="str">
        <f>VLOOKUP(C888,'[2]Customer Detail'!$A$2:$H$501,5,FALSE)</f>
        <v>New Logan</v>
      </c>
      <c r="P888" s="8" t="str">
        <f>VLOOKUP(C888,'[2]Customer Detail'!$A$1:$H$501,8,FALSE)</f>
        <v>Bronze</v>
      </c>
      <c r="Q888" s="8" t="str">
        <f>VLOOKUP(G888,[2]Store_Dim!$A$1:$E$21,4,FALSE)</f>
        <v>East Davidville</v>
      </c>
      <c r="R888" s="8" t="str">
        <f>VLOOKUP(G888,[2]Store_Dim!$A$2:$E$21,3,FALSE)</f>
        <v>East</v>
      </c>
    </row>
    <row r="889" spans="1:18" x14ac:dyDescent="0.3">
      <c r="A889" s="7" t="s">
        <v>2713</v>
      </c>
      <c r="B889" s="48">
        <v>45724</v>
      </c>
      <c r="C889" s="8" t="s">
        <v>1059</v>
      </c>
      <c r="D889" s="8" t="s">
        <v>1580</v>
      </c>
      <c r="E889" s="7" t="str">
        <f>VLOOKUP(D889,[2]Product_Dim!$A$2:$G$101,2,FALSE)</f>
        <v>Beard Grooming Kit</v>
      </c>
      <c r="F889" s="9">
        <f>VLOOKUP(D889,[2]Product_Dim!$A$2:$G$101,6,FALSE)</f>
        <v>337.42</v>
      </c>
      <c r="G889" s="8" t="s">
        <v>1789</v>
      </c>
      <c r="H889" s="10">
        <v>2</v>
      </c>
      <c r="I889" s="11">
        <v>693.61</v>
      </c>
      <c r="J889" s="8">
        <v>0.15</v>
      </c>
      <c r="K889" s="8" t="s">
        <v>1826</v>
      </c>
      <c r="L889" s="11">
        <v>1179.1369999999999</v>
      </c>
      <c r="M889" s="8" t="str">
        <f>VLOOKUP(C889,'[2]Customer Detail'!$A$2:$H$501,4,FALSE)</f>
        <v>Female</v>
      </c>
      <c r="N889" s="8">
        <f>VLOOKUP(C889,'[2]Customer Detail'!$A$2:$H$501,3,FALSE)</f>
        <v>40</v>
      </c>
      <c r="O889" s="8" t="str">
        <f>VLOOKUP(C889,'[2]Customer Detail'!$A$2:$H$501,5,FALSE)</f>
        <v>Ryanport</v>
      </c>
      <c r="P889" s="8" t="str">
        <f>VLOOKUP(C889,'[2]Customer Detail'!$A$1:$H$501,8,FALSE)</f>
        <v>Bronze</v>
      </c>
      <c r="Q889" s="8" t="str">
        <f>VLOOKUP(G889,[2]Store_Dim!$A$1:$E$21,4,FALSE)</f>
        <v>East Davidville</v>
      </c>
      <c r="R889" s="8" t="str">
        <f>VLOOKUP(G889,[2]Store_Dim!$A$2:$E$21,3,FALSE)</f>
        <v>East</v>
      </c>
    </row>
    <row r="890" spans="1:18" x14ac:dyDescent="0.3">
      <c r="A890" s="7" t="s">
        <v>2714</v>
      </c>
      <c r="B890" s="48">
        <v>45801</v>
      </c>
      <c r="C890" s="8" t="s">
        <v>1434</v>
      </c>
      <c r="D890" s="8" t="s">
        <v>1682</v>
      </c>
      <c r="E890" s="7" t="str">
        <f>VLOOKUP(D890,[2]Product_Dim!$A$2:$G$101,2,FALSE)</f>
        <v>Smart LED Light Strip</v>
      </c>
      <c r="F890" s="9">
        <f>VLOOKUP(D890,[2]Product_Dim!$A$2:$G$101,6,FALSE)</f>
        <v>349.17</v>
      </c>
      <c r="G890" s="8" t="s">
        <v>1782</v>
      </c>
      <c r="H890" s="10">
        <v>2</v>
      </c>
      <c r="I890" s="11">
        <v>995.11</v>
      </c>
      <c r="J890" s="8">
        <v>0.13</v>
      </c>
      <c r="K890" s="8" t="s">
        <v>1826</v>
      </c>
      <c r="L890" s="11">
        <v>1731.4913999999999</v>
      </c>
      <c r="M890" s="8" t="str">
        <f>VLOOKUP(C890,'[2]Customer Detail'!$A$2:$H$501,4,FALSE)</f>
        <v>Female</v>
      </c>
      <c r="N890" s="8">
        <f>VLOOKUP(C890,'[2]Customer Detail'!$A$2:$H$501,3,FALSE)</f>
        <v>28</v>
      </c>
      <c r="O890" s="8" t="str">
        <f>VLOOKUP(C890,'[2]Customer Detail'!$A$2:$H$501,5,FALSE)</f>
        <v>Hartmanside</v>
      </c>
      <c r="P890" s="8" t="str">
        <f>VLOOKUP(C890,'[2]Customer Detail'!$A$1:$H$501,8,FALSE)</f>
        <v>Silver</v>
      </c>
      <c r="Q890" s="8" t="str">
        <f>VLOOKUP(G890,[2]Store_Dim!$A$1:$E$21,4,FALSE)</f>
        <v>Thompsonborough</v>
      </c>
      <c r="R890" s="8" t="str">
        <f>VLOOKUP(G890,[2]Store_Dim!$A$2:$E$21,3,FALSE)</f>
        <v>West</v>
      </c>
    </row>
    <row r="891" spans="1:18" x14ac:dyDescent="0.3">
      <c r="A891" s="7" t="s">
        <v>2715</v>
      </c>
      <c r="B891" s="48">
        <v>45749</v>
      </c>
      <c r="C891" s="8" t="s">
        <v>1190</v>
      </c>
      <c r="D891" s="8" t="s">
        <v>1594</v>
      </c>
      <c r="E891" s="7" t="str">
        <f>VLOOKUP(D891,[2]Product_Dim!$A$2:$G$101,2,FALSE)</f>
        <v>Men's Formal Shirt</v>
      </c>
      <c r="F891" s="9">
        <f>VLOOKUP(D891,[2]Product_Dim!$A$2:$G$101,6,FALSE)</f>
        <v>254.04361702127662</v>
      </c>
      <c r="G891" s="8" t="s">
        <v>1769</v>
      </c>
      <c r="H891" s="10">
        <v>3</v>
      </c>
      <c r="I891" s="11">
        <v>70.97</v>
      </c>
      <c r="J891" s="8">
        <v>0.06</v>
      </c>
      <c r="K891" s="8" t="s">
        <v>1829</v>
      </c>
      <c r="L891" s="11">
        <v>200.1354</v>
      </c>
      <c r="M891" s="8" t="str">
        <f>VLOOKUP(C891,'[2]Customer Detail'!$A$2:$H$501,4,FALSE)</f>
        <v>Male</v>
      </c>
      <c r="N891" s="8">
        <f>VLOOKUP(C891,'[2]Customer Detail'!$A$2:$H$501,3,FALSE)</f>
        <v>50</v>
      </c>
      <c r="O891" s="8" t="str">
        <f>VLOOKUP(C891,'[2]Customer Detail'!$A$2:$H$501,5,FALSE)</f>
        <v>Andrewsland</v>
      </c>
      <c r="P891" s="8" t="str">
        <f>VLOOKUP(C891,'[2]Customer Detail'!$A$1:$H$501,8,FALSE)</f>
        <v>Silver</v>
      </c>
      <c r="Q891" s="8" t="str">
        <f>VLOOKUP(G891,[2]Store_Dim!$A$1:$E$21,4,FALSE)</f>
        <v>Port Sharon</v>
      </c>
      <c r="R891" s="8" t="str">
        <f>VLOOKUP(G891,[2]Store_Dim!$A$2:$E$21,3,FALSE)</f>
        <v>South</v>
      </c>
    </row>
    <row r="892" spans="1:18" x14ac:dyDescent="0.3">
      <c r="A892" s="7" t="s">
        <v>2716</v>
      </c>
      <c r="B892" s="48">
        <v>45325</v>
      </c>
      <c r="C892" s="8" t="s">
        <v>396</v>
      </c>
      <c r="D892" s="8" t="s">
        <v>1714</v>
      </c>
      <c r="E892" s="7" t="str">
        <f>VLOOKUP(D892,[2]Product_Dim!$A$2:$G$101,2,FALSE)</f>
        <v>Hydrating Face Cleanser</v>
      </c>
      <c r="F892" s="9">
        <f>VLOOKUP(D892,[2]Product_Dim!$A$2:$G$101,6,FALSE)</f>
        <v>254.04361702127662</v>
      </c>
      <c r="G892" s="8" t="s">
        <v>1786</v>
      </c>
      <c r="H892" s="10">
        <v>3</v>
      </c>
      <c r="I892" s="11">
        <v>470.42</v>
      </c>
      <c r="J892" s="8">
        <v>0.16</v>
      </c>
      <c r="K892" s="8" t="s">
        <v>1824</v>
      </c>
      <c r="L892" s="11">
        <v>1185.4584</v>
      </c>
      <c r="M892" s="8" t="str">
        <f>VLOOKUP(C892,'[2]Customer Detail'!$A$2:$H$501,4,FALSE)</f>
        <v>Male</v>
      </c>
      <c r="N892" s="8">
        <f>VLOOKUP(C892,'[2]Customer Detail'!$A$2:$H$501,3,FALSE)</f>
        <v>51</v>
      </c>
      <c r="O892" s="8" t="str">
        <f>VLOOKUP(C892,'[2]Customer Detail'!$A$2:$H$501,5,FALSE)</f>
        <v>New William</v>
      </c>
      <c r="P892" s="8" t="str">
        <f>VLOOKUP(C892,'[2]Customer Detail'!$A$1:$H$501,8,FALSE)</f>
        <v>Gold</v>
      </c>
      <c r="Q892" s="8" t="str">
        <f>VLOOKUP(G892,[2]Store_Dim!$A$1:$E$21,4,FALSE)</f>
        <v>East Johnstad</v>
      </c>
      <c r="R892" s="8" t="str">
        <f>VLOOKUP(G892,[2]Store_Dim!$A$2:$E$21,3,FALSE)</f>
        <v>South</v>
      </c>
    </row>
    <row r="893" spans="1:18" x14ac:dyDescent="0.3">
      <c r="A893" s="7" t="s">
        <v>2717</v>
      </c>
      <c r="B893" s="48">
        <v>45932</v>
      </c>
      <c r="C893" s="8" t="s">
        <v>990</v>
      </c>
      <c r="D893" s="8" t="s">
        <v>1720</v>
      </c>
      <c r="E893" s="7" t="str">
        <f>VLOOKUP(D893,[2]Product_Dim!$A$2:$G$101,2,FALSE)</f>
        <v>Kitchen Cutting Board</v>
      </c>
      <c r="F893" s="9">
        <f>VLOOKUP(D893,[2]Product_Dim!$A$2:$G$101,6,FALSE)</f>
        <v>176.07</v>
      </c>
      <c r="G893" s="8" t="s">
        <v>1804</v>
      </c>
      <c r="H893" s="10">
        <v>2</v>
      </c>
      <c r="I893" s="11">
        <v>215.59</v>
      </c>
      <c r="J893" s="8">
        <v>0.18</v>
      </c>
      <c r="K893" s="8" t="s">
        <v>1824</v>
      </c>
      <c r="L893" s="11">
        <v>353.56760000000003</v>
      </c>
      <c r="M893" s="8" t="str">
        <f>VLOOKUP(C893,'[2]Customer Detail'!$A$2:$H$501,4,FALSE)</f>
        <v>Female</v>
      </c>
      <c r="N893" s="8">
        <f>VLOOKUP(C893,'[2]Customer Detail'!$A$2:$H$501,3,FALSE)</f>
        <v>53</v>
      </c>
      <c r="O893" s="8" t="str">
        <f>VLOOKUP(C893,'[2]Customer Detail'!$A$2:$H$501,5,FALSE)</f>
        <v>Anitaland</v>
      </c>
      <c r="P893" s="8" t="str">
        <f>VLOOKUP(C893,'[2]Customer Detail'!$A$1:$H$501,8,FALSE)</f>
        <v>Silver</v>
      </c>
      <c r="Q893" s="8" t="str">
        <f>VLOOKUP(G893,[2]Store_Dim!$A$1:$E$21,4,FALSE)</f>
        <v>New Jimmymouth</v>
      </c>
      <c r="R893" s="8" t="str">
        <f>VLOOKUP(G893,[2]Store_Dim!$A$2:$E$21,3,FALSE)</f>
        <v>West</v>
      </c>
    </row>
    <row r="894" spans="1:18" x14ac:dyDescent="0.3">
      <c r="A894" s="7" t="s">
        <v>2718</v>
      </c>
      <c r="B894" s="48">
        <v>45895</v>
      </c>
      <c r="C894" s="8" t="s">
        <v>767</v>
      </c>
      <c r="D894" s="8" t="s">
        <v>1732</v>
      </c>
      <c r="E894" s="7" t="str">
        <f>VLOOKUP(D894,[2]Product_Dim!$A$2:$G$101,2,FALSE)</f>
        <v>Microwave Oven</v>
      </c>
      <c r="F894" s="9">
        <f>VLOOKUP(D894,[2]Product_Dim!$A$2:$G$101,6,FALSE)</f>
        <v>447.43</v>
      </c>
      <c r="G894" s="8" t="s">
        <v>1752</v>
      </c>
      <c r="H894" s="10">
        <v>1</v>
      </c>
      <c r="I894" s="11">
        <v>533.79999999999995</v>
      </c>
      <c r="J894" s="8">
        <v>0.27</v>
      </c>
      <c r="K894" s="8" t="s">
        <v>1829</v>
      </c>
      <c r="L894" s="11">
        <v>389.67399999999998</v>
      </c>
      <c r="M894" s="8" t="str">
        <f>VLOOKUP(C894,'[2]Customer Detail'!$A$2:$H$501,4,FALSE)</f>
        <v>Female</v>
      </c>
      <c r="N894" s="8">
        <f>VLOOKUP(C894,'[2]Customer Detail'!$A$2:$H$501,3,FALSE)</f>
        <v>58</v>
      </c>
      <c r="O894" s="8" t="str">
        <f>VLOOKUP(C894,'[2]Customer Detail'!$A$2:$H$501,5,FALSE)</f>
        <v>Zamoraborough</v>
      </c>
      <c r="P894" s="8" t="str">
        <f>VLOOKUP(C894,'[2]Customer Detail'!$A$1:$H$501,8,FALSE)</f>
        <v>Platinum</v>
      </c>
      <c r="Q894" s="8" t="str">
        <f>VLOOKUP(G894,[2]Store_Dim!$A$1:$E$21,4,FALSE)</f>
        <v>Washingtonfurt</v>
      </c>
      <c r="R894" s="8" t="str">
        <f>VLOOKUP(G894,[2]Store_Dim!$A$2:$E$21,3,FALSE)</f>
        <v>East</v>
      </c>
    </row>
    <row r="895" spans="1:18" x14ac:dyDescent="0.3">
      <c r="A895" s="7" t="s">
        <v>2719</v>
      </c>
      <c r="B895" s="48">
        <v>45614</v>
      </c>
      <c r="C895" s="8" t="s">
        <v>335</v>
      </c>
      <c r="D895" s="8" t="s">
        <v>1612</v>
      </c>
      <c r="E895" s="7" t="str">
        <f>VLOOKUP(D895,[2]Product_Dim!$A$2:$G$101,2,FALSE)</f>
        <v>Vitamin C Face Serum</v>
      </c>
      <c r="F895" s="9">
        <f>VLOOKUP(D895,[2]Product_Dim!$A$2:$G$101,6,FALSE)</f>
        <v>283.83</v>
      </c>
      <c r="G895" s="8" t="s">
        <v>1766</v>
      </c>
      <c r="H895" s="10">
        <v>2</v>
      </c>
      <c r="I895" s="11">
        <v>732.67</v>
      </c>
      <c r="J895" s="8">
        <v>0.24</v>
      </c>
      <c r="K895" s="8" t="s">
        <v>1826</v>
      </c>
      <c r="L895" s="11">
        <v>1113.6584</v>
      </c>
      <c r="M895" s="8" t="str">
        <f>VLOOKUP(C895,'[2]Customer Detail'!$A$2:$H$501,4,FALSE)</f>
        <v>Female</v>
      </c>
      <c r="N895" s="8">
        <f>VLOOKUP(C895,'[2]Customer Detail'!$A$2:$H$501,3,FALSE)</f>
        <v>28</v>
      </c>
      <c r="O895" s="8" t="str">
        <f>VLOOKUP(C895,'[2]Customer Detail'!$A$2:$H$501,5,FALSE)</f>
        <v>Port Travisstad</v>
      </c>
      <c r="P895" s="8" t="str">
        <f>VLOOKUP(C895,'[2]Customer Detail'!$A$1:$H$501,8,FALSE)</f>
        <v>Gold</v>
      </c>
      <c r="Q895" s="8" t="str">
        <f>VLOOKUP(G895,[2]Store_Dim!$A$1:$E$21,4,FALSE)</f>
        <v>Hoodberg</v>
      </c>
      <c r="R895" s="8" t="str">
        <f>VLOOKUP(G895,[2]Store_Dim!$A$2:$E$21,3,FALSE)</f>
        <v>North</v>
      </c>
    </row>
    <row r="896" spans="1:18" x14ac:dyDescent="0.3">
      <c r="A896" s="7" t="s">
        <v>2720</v>
      </c>
      <c r="B896" s="48">
        <v>45247</v>
      </c>
      <c r="C896" s="8" t="s">
        <v>1504</v>
      </c>
      <c r="D896" s="8" t="s">
        <v>1668</v>
      </c>
      <c r="E896" s="7" t="str">
        <f>VLOOKUP(D896,[2]Product_Dim!$A$2:$G$101,2,FALSE)</f>
        <v>Luxury Perfume Spray</v>
      </c>
      <c r="F896" s="9">
        <f>VLOOKUP(D896,[2]Product_Dim!$A$2:$G$101,6,FALSE)</f>
        <v>482.75</v>
      </c>
      <c r="G896" s="8" t="s">
        <v>1797</v>
      </c>
      <c r="H896" s="10">
        <v>4</v>
      </c>
      <c r="I896" s="11">
        <v>106.48</v>
      </c>
      <c r="J896" s="8">
        <v>0.1</v>
      </c>
      <c r="K896" s="8" t="s">
        <v>1829</v>
      </c>
      <c r="L896" s="11">
        <v>383.32800000000003</v>
      </c>
      <c r="M896" s="8" t="str">
        <f>VLOOKUP(C896,'[2]Customer Detail'!$A$2:$H$501,4,FALSE)</f>
        <v>Female</v>
      </c>
      <c r="N896" s="8">
        <f>VLOOKUP(C896,'[2]Customer Detail'!$A$2:$H$501,3,FALSE)</f>
        <v>42</v>
      </c>
      <c r="O896" s="8" t="str">
        <f>VLOOKUP(C896,'[2]Customer Detail'!$A$2:$H$501,5,FALSE)</f>
        <v>Lake Elizabethside</v>
      </c>
      <c r="P896" s="8" t="str">
        <f>VLOOKUP(C896,'[2]Customer Detail'!$A$1:$H$501,8,FALSE)</f>
        <v>Silver</v>
      </c>
      <c r="Q896" s="8" t="str">
        <f>VLOOKUP(G896,[2]Store_Dim!$A$1:$E$21,4,FALSE)</f>
        <v>Johnsonville</v>
      </c>
      <c r="R896" s="8" t="str">
        <f>VLOOKUP(G896,[2]Store_Dim!$A$2:$E$21,3,FALSE)</f>
        <v>East</v>
      </c>
    </row>
    <row r="897" spans="1:18" x14ac:dyDescent="0.3">
      <c r="A897" s="7" t="s">
        <v>2721</v>
      </c>
      <c r="B897" s="48">
        <v>45696</v>
      </c>
      <c r="C897" s="8" t="s">
        <v>372</v>
      </c>
      <c r="D897" s="8" t="s">
        <v>1662</v>
      </c>
      <c r="E897" s="7" t="str">
        <f>VLOOKUP(D897,[2]Product_Dim!$A$2:$G$101,2,FALSE)</f>
        <v>Foam Roller</v>
      </c>
      <c r="F897" s="9">
        <f>VLOOKUP(D897,[2]Product_Dim!$A$2:$G$101,6,FALSE)</f>
        <v>30.62</v>
      </c>
      <c r="G897" s="8" t="s">
        <v>1766</v>
      </c>
      <c r="H897" s="10">
        <v>1</v>
      </c>
      <c r="I897" s="11">
        <v>38.950000000000003</v>
      </c>
      <c r="J897" s="8">
        <v>0.28000000000000003</v>
      </c>
      <c r="K897" s="8" t="s">
        <v>1824</v>
      </c>
      <c r="L897" s="11">
        <v>28.044</v>
      </c>
      <c r="M897" s="8" t="str">
        <f>VLOOKUP(C897,'[2]Customer Detail'!$A$2:$H$501,4,FALSE)</f>
        <v>Female</v>
      </c>
      <c r="N897" s="8">
        <f>VLOOKUP(C897,'[2]Customer Detail'!$A$2:$H$501,3,FALSE)</f>
        <v>50</v>
      </c>
      <c r="O897" s="8" t="str">
        <f>VLOOKUP(C897,'[2]Customer Detail'!$A$2:$H$501,5,FALSE)</f>
        <v>Port Victoria</v>
      </c>
      <c r="P897" s="8" t="str">
        <f>VLOOKUP(C897,'[2]Customer Detail'!$A$1:$H$501,8,FALSE)</f>
        <v>Gold</v>
      </c>
      <c r="Q897" s="8" t="str">
        <f>VLOOKUP(G897,[2]Store_Dim!$A$1:$E$21,4,FALSE)</f>
        <v>Hoodberg</v>
      </c>
      <c r="R897" s="8" t="str">
        <f>VLOOKUP(G897,[2]Store_Dim!$A$2:$E$21,3,FALSE)</f>
        <v>North</v>
      </c>
    </row>
    <row r="898" spans="1:18" x14ac:dyDescent="0.3">
      <c r="A898" s="7" t="s">
        <v>2722</v>
      </c>
      <c r="B898" s="48">
        <v>45294</v>
      </c>
      <c r="C898" s="8" t="s">
        <v>1337</v>
      </c>
      <c r="D898" s="8" t="s">
        <v>1740</v>
      </c>
      <c r="E898" s="7" t="str">
        <f>VLOOKUP(D898,[2]Product_Dim!$A$2:$G$101,2,FALSE)</f>
        <v>Women's Formal Blazer</v>
      </c>
      <c r="F898" s="9">
        <f>VLOOKUP(D898,[2]Product_Dim!$A$2:$G$101,6,FALSE)</f>
        <v>358.47</v>
      </c>
      <c r="G898" s="8" t="s">
        <v>1804</v>
      </c>
      <c r="H898" s="10">
        <v>1</v>
      </c>
      <c r="I898" s="11">
        <v>835.17</v>
      </c>
      <c r="J898" s="8">
        <v>0.02</v>
      </c>
      <c r="K898" s="8" t="s">
        <v>1829</v>
      </c>
      <c r="L898" s="11">
        <v>818.46659999999997</v>
      </c>
      <c r="M898" s="8" t="str">
        <f>VLOOKUP(C898,'[2]Customer Detail'!$A$2:$H$501,4,FALSE)</f>
        <v>Male</v>
      </c>
      <c r="N898" s="8">
        <f>VLOOKUP(C898,'[2]Customer Detail'!$A$2:$H$501,3,FALSE)</f>
        <v>27</v>
      </c>
      <c r="O898" s="8" t="str">
        <f>VLOOKUP(C898,'[2]Customer Detail'!$A$2:$H$501,5,FALSE)</f>
        <v>South Andrewport</v>
      </c>
      <c r="P898" s="8" t="str">
        <f>VLOOKUP(C898,'[2]Customer Detail'!$A$1:$H$501,8,FALSE)</f>
        <v>Platinum</v>
      </c>
      <c r="Q898" s="8" t="str">
        <f>VLOOKUP(G898,[2]Store_Dim!$A$1:$E$21,4,FALSE)</f>
        <v>New Jimmymouth</v>
      </c>
      <c r="R898" s="8" t="str">
        <f>VLOOKUP(G898,[2]Store_Dim!$A$2:$E$21,3,FALSE)</f>
        <v>West</v>
      </c>
    </row>
    <row r="899" spans="1:18" x14ac:dyDescent="0.3">
      <c r="A899" s="7" t="s">
        <v>2723</v>
      </c>
      <c r="B899" s="48">
        <v>45389</v>
      </c>
      <c r="C899" s="8" t="s">
        <v>458</v>
      </c>
      <c r="D899" s="8" t="s">
        <v>1714</v>
      </c>
      <c r="E899" s="7" t="str">
        <f>VLOOKUP(D899,[2]Product_Dim!$A$2:$G$101,2,FALSE)</f>
        <v>Hydrating Face Cleanser</v>
      </c>
      <c r="F899" s="9">
        <f>VLOOKUP(D899,[2]Product_Dim!$A$2:$G$101,6,FALSE)</f>
        <v>254.04361702127662</v>
      </c>
      <c r="G899" s="8" t="s">
        <v>1766</v>
      </c>
      <c r="H899" s="10">
        <v>1</v>
      </c>
      <c r="I899" s="11">
        <v>113.07</v>
      </c>
      <c r="J899" s="8">
        <v>0.24</v>
      </c>
      <c r="K899" s="8" t="s">
        <v>1824</v>
      </c>
      <c r="L899" s="11">
        <v>85.933199999999999</v>
      </c>
      <c r="M899" s="8" t="str">
        <f>VLOOKUP(C899,'[2]Customer Detail'!$A$2:$H$501,4,FALSE)</f>
        <v>Male</v>
      </c>
      <c r="N899" s="8">
        <f>VLOOKUP(C899,'[2]Customer Detail'!$A$2:$H$501,3,FALSE)</f>
        <v>54</v>
      </c>
      <c r="O899" s="8" t="str">
        <f>VLOOKUP(C899,'[2]Customer Detail'!$A$2:$H$501,5,FALSE)</f>
        <v>Parksfort</v>
      </c>
      <c r="P899" s="8" t="str">
        <f>VLOOKUP(C899,'[2]Customer Detail'!$A$1:$H$501,8,FALSE)</f>
        <v>Gold</v>
      </c>
      <c r="Q899" s="8" t="str">
        <f>VLOOKUP(G899,[2]Store_Dim!$A$1:$E$21,4,FALSE)</f>
        <v>Hoodberg</v>
      </c>
      <c r="R899" s="8" t="str">
        <f>VLOOKUP(G899,[2]Store_Dim!$A$2:$E$21,3,FALSE)</f>
        <v>North</v>
      </c>
    </row>
    <row r="900" spans="1:18" x14ac:dyDescent="0.3">
      <c r="A900" s="7" t="s">
        <v>2724</v>
      </c>
      <c r="B900" s="48">
        <v>45930</v>
      </c>
      <c r="C900" s="8" t="s">
        <v>1437</v>
      </c>
      <c r="D900" s="8" t="s">
        <v>1736</v>
      </c>
      <c r="E900" s="7" t="str">
        <f>VLOOKUP(D900,[2]Product_Dim!$A$2:$G$101,2,FALSE)</f>
        <v>Vitamin E Body Lotion</v>
      </c>
      <c r="F900" s="9">
        <f>VLOOKUP(D900,[2]Product_Dim!$A$2:$G$101,6,FALSE)</f>
        <v>358.47</v>
      </c>
      <c r="G900" s="8" t="s">
        <v>1794</v>
      </c>
      <c r="H900" s="10">
        <v>2</v>
      </c>
      <c r="I900" s="11">
        <v>451.33</v>
      </c>
      <c r="J900" s="8">
        <v>0.23</v>
      </c>
      <c r="K900" s="8" t="s">
        <v>1829</v>
      </c>
      <c r="L900" s="11">
        <v>695.04819999999995</v>
      </c>
      <c r="M900" s="8" t="str">
        <f>VLOOKUP(C900,'[2]Customer Detail'!$A$2:$H$501,4,FALSE)</f>
        <v>Male</v>
      </c>
      <c r="N900" s="8">
        <f>VLOOKUP(C900,'[2]Customer Detail'!$A$2:$H$501,3,FALSE)</f>
        <v>18</v>
      </c>
      <c r="O900" s="8" t="str">
        <f>VLOOKUP(C900,'[2]Customer Detail'!$A$2:$H$501,5,FALSE)</f>
        <v>Espinozaberg</v>
      </c>
      <c r="P900" s="8" t="str">
        <f>VLOOKUP(C900,'[2]Customer Detail'!$A$1:$H$501,8,FALSE)</f>
        <v>Silver</v>
      </c>
      <c r="Q900" s="8" t="str">
        <f>VLOOKUP(G900,[2]Store_Dim!$A$1:$E$21,4,FALSE)</f>
        <v>Sabrinatown</v>
      </c>
      <c r="R900" s="8" t="str">
        <f>VLOOKUP(G900,[2]Store_Dim!$A$2:$E$21,3,FALSE)</f>
        <v>North</v>
      </c>
    </row>
    <row r="901" spans="1:18" x14ac:dyDescent="0.3">
      <c r="A901" s="7" t="s">
        <v>2725</v>
      </c>
      <c r="B901" s="48">
        <v>45456</v>
      </c>
      <c r="C901" s="8" t="s">
        <v>1163</v>
      </c>
      <c r="D901" s="8" t="s">
        <v>1720</v>
      </c>
      <c r="E901" s="7" t="str">
        <f>VLOOKUP(D901,[2]Product_Dim!$A$2:$G$101,2,FALSE)</f>
        <v>Kitchen Cutting Board</v>
      </c>
      <c r="F901" s="9">
        <f>VLOOKUP(D901,[2]Product_Dim!$A$2:$G$101,6,FALSE)</f>
        <v>176.07</v>
      </c>
      <c r="G901" s="8" t="s">
        <v>1776</v>
      </c>
      <c r="H901" s="10">
        <v>3</v>
      </c>
      <c r="I901" s="11">
        <v>619.80999999999995</v>
      </c>
      <c r="J901" s="8">
        <v>0.16</v>
      </c>
      <c r="K901" s="8" t="s">
        <v>1829</v>
      </c>
      <c r="L901" s="11">
        <v>1561.9211999999998</v>
      </c>
      <c r="M901" s="8" t="str">
        <f>VLOOKUP(C901,'[2]Customer Detail'!$A$2:$H$501,4,FALSE)</f>
        <v>Male</v>
      </c>
      <c r="N901" s="8">
        <f>VLOOKUP(C901,'[2]Customer Detail'!$A$2:$H$501,3,FALSE)</f>
        <v>28</v>
      </c>
      <c r="O901" s="8" t="str">
        <f>VLOOKUP(C901,'[2]Customer Detail'!$A$2:$H$501,5,FALSE)</f>
        <v>Vincentside</v>
      </c>
      <c r="P901" s="8" t="str">
        <f>VLOOKUP(C901,'[2]Customer Detail'!$A$1:$H$501,8,FALSE)</f>
        <v>Bronze</v>
      </c>
      <c r="Q901" s="8" t="str">
        <f>VLOOKUP(G901,[2]Store_Dim!$A$1:$E$21,4,FALSE)</f>
        <v>Port Josephberg</v>
      </c>
      <c r="R901" s="8" t="str">
        <f>VLOOKUP(G901,[2]Store_Dim!$A$2:$E$21,3,FALSE)</f>
        <v>East</v>
      </c>
    </row>
    <row r="902" spans="1:18" x14ac:dyDescent="0.3">
      <c r="A902" s="7" t="s">
        <v>2726</v>
      </c>
      <c r="B902" s="48">
        <v>45713</v>
      </c>
      <c r="C902" s="8" t="s">
        <v>381</v>
      </c>
      <c r="D902" s="8" t="s">
        <v>1672</v>
      </c>
      <c r="E902" s="7" t="str">
        <f>VLOOKUP(D902,[2]Product_Dim!$A$2:$G$101,2,FALSE)</f>
        <v>Laptop Cooling Pad</v>
      </c>
      <c r="F902" s="9">
        <f>VLOOKUP(D902,[2]Product_Dim!$A$2:$G$101,6,FALSE)</f>
        <v>86.42</v>
      </c>
      <c r="G902" s="8" t="s">
        <v>1779</v>
      </c>
      <c r="H902" s="10">
        <v>4</v>
      </c>
      <c r="I902" s="11">
        <v>46.97</v>
      </c>
      <c r="J902" s="8">
        <v>0.26</v>
      </c>
      <c r="K902" s="8" t="s">
        <v>1826</v>
      </c>
      <c r="L902" s="11">
        <v>139.03120000000001</v>
      </c>
      <c r="M902" s="8" t="str">
        <f>VLOOKUP(C902,'[2]Customer Detail'!$A$2:$H$501,4,FALSE)</f>
        <v>Male</v>
      </c>
      <c r="N902" s="8">
        <f>VLOOKUP(C902,'[2]Customer Detail'!$A$2:$H$501,3,FALSE)</f>
        <v>38</v>
      </c>
      <c r="O902" s="8" t="str">
        <f>VLOOKUP(C902,'[2]Customer Detail'!$A$2:$H$501,5,FALSE)</f>
        <v>Webstermouth</v>
      </c>
      <c r="P902" s="8" t="str">
        <f>VLOOKUP(C902,'[2]Customer Detail'!$A$1:$H$501,8,FALSE)</f>
        <v>Bronze</v>
      </c>
      <c r="Q902" s="8" t="str">
        <f>VLOOKUP(G902,[2]Store_Dim!$A$1:$E$21,4,FALSE)</f>
        <v>Williamsfurt</v>
      </c>
      <c r="R902" s="8" t="str">
        <f>VLOOKUP(G902,[2]Store_Dim!$A$2:$E$21,3,FALSE)</f>
        <v>South</v>
      </c>
    </row>
    <row r="903" spans="1:18" x14ac:dyDescent="0.3">
      <c r="A903" s="7" t="s">
        <v>2727</v>
      </c>
      <c r="B903" s="48">
        <v>45784</v>
      </c>
      <c r="C903" s="8" t="s">
        <v>607</v>
      </c>
      <c r="D903" s="8" t="s">
        <v>1640</v>
      </c>
      <c r="E903" s="7" t="str">
        <f>VLOOKUP(D903,[2]Product_Dim!$A$2:$G$101,2,FALSE)</f>
        <v>Men's Winter Jacket</v>
      </c>
      <c r="F903" s="9">
        <f>VLOOKUP(D903,[2]Product_Dim!$A$2:$G$101,6,FALSE)</f>
        <v>167.34</v>
      </c>
      <c r="G903" s="8" t="s">
        <v>1761</v>
      </c>
      <c r="H903" s="10">
        <v>2</v>
      </c>
      <c r="I903" s="11">
        <v>71.48</v>
      </c>
      <c r="J903" s="8">
        <v>0.14000000000000001</v>
      </c>
      <c r="K903" s="8" t="s">
        <v>1829</v>
      </c>
      <c r="L903" s="11">
        <v>122.94560000000001</v>
      </c>
      <c r="M903" s="8" t="str">
        <f>VLOOKUP(C903,'[2]Customer Detail'!$A$2:$H$501,4,FALSE)</f>
        <v>Female</v>
      </c>
      <c r="N903" s="8">
        <f>VLOOKUP(C903,'[2]Customer Detail'!$A$2:$H$501,3,FALSE)</f>
        <v>46</v>
      </c>
      <c r="O903" s="8" t="str">
        <f>VLOOKUP(C903,'[2]Customer Detail'!$A$2:$H$501,5,FALSE)</f>
        <v>Port Sherryview</v>
      </c>
      <c r="P903" s="8" t="str">
        <f>VLOOKUP(C903,'[2]Customer Detail'!$A$1:$H$501,8,FALSE)</f>
        <v>Silver</v>
      </c>
      <c r="Q903" s="8" t="str">
        <f>VLOOKUP(G903,[2]Store_Dim!$A$1:$E$21,4,FALSE)</f>
        <v>North Nancyview</v>
      </c>
      <c r="R903" s="8" t="str">
        <f>VLOOKUP(G903,[2]Store_Dim!$A$2:$E$21,3,FALSE)</f>
        <v>South</v>
      </c>
    </row>
    <row r="904" spans="1:18" x14ac:dyDescent="0.3">
      <c r="A904" s="7" t="s">
        <v>2728</v>
      </c>
      <c r="B904" s="48">
        <v>45812</v>
      </c>
      <c r="C904" s="8" t="s">
        <v>8</v>
      </c>
      <c r="D904" s="8" t="s">
        <v>1660</v>
      </c>
      <c r="E904" s="7" t="str">
        <f>VLOOKUP(D904,[2]Product_Dim!$A$2:$G$101,2,FALSE)</f>
        <v>Premium Blanket Throw</v>
      </c>
      <c r="F904" s="9">
        <f>VLOOKUP(D904,[2]Product_Dim!$A$2:$G$101,6,FALSE)</f>
        <v>461.47</v>
      </c>
      <c r="G904" s="8" t="s">
        <v>1813</v>
      </c>
      <c r="H904" s="10">
        <v>2</v>
      </c>
      <c r="I904" s="11">
        <v>404.08</v>
      </c>
      <c r="J904" s="8">
        <v>7.0000000000000007E-2</v>
      </c>
      <c r="K904" s="8" t="s">
        <v>1824</v>
      </c>
      <c r="L904" s="11">
        <v>751.58879999999999</v>
      </c>
      <c r="M904" s="8" t="str">
        <f>VLOOKUP(C904,'[2]Customer Detail'!$A$2:$H$501,4,FALSE)</f>
        <v>Male</v>
      </c>
      <c r="N904" s="8">
        <f>VLOOKUP(C904,'[2]Customer Detail'!$A$2:$H$501,3,FALSE)</f>
        <v>55</v>
      </c>
      <c r="O904" s="8" t="str">
        <f>VLOOKUP(C904,'[2]Customer Detail'!$A$2:$H$501,5,FALSE)</f>
        <v>Donaldton</v>
      </c>
      <c r="P904" s="8" t="str">
        <f>VLOOKUP(C904,'[2]Customer Detail'!$A$1:$H$501,8,FALSE)</f>
        <v>Platinum</v>
      </c>
      <c r="Q904" s="8" t="str">
        <f>VLOOKUP(G904,[2]Store_Dim!$A$1:$E$21,4,FALSE)</f>
        <v>Vasquezborough</v>
      </c>
      <c r="R904" s="8" t="str">
        <f>VLOOKUP(G904,[2]Store_Dim!$A$2:$E$21,3,FALSE)</f>
        <v>East</v>
      </c>
    </row>
    <row r="905" spans="1:18" x14ac:dyDescent="0.3">
      <c r="A905" s="7" t="s">
        <v>2729</v>
      </c>
      <c r="B905" s="48">
        <v>45653</v>
      </c>
      <c r="C905" s="8" t="s">
        <v>842</v>
      </c>
      <c r="D905" s="8" t="s">
        <v>1582</v>
      </c>
      <c r="E905" s="7" t="str">
        <f>VLOOKUP(D905,[2]Product_Dim!$A$2:$G$101,2,FALSE)</f>
        <v>Soccer Training Cone Set</v>
      </c>
      <c r="F905" s="9">
        <f>VLOOKUP(D905,[2]Product_Dim!$A$2:$G$101,6,FALSE)</f>
        <v>144.53</v>
      </c>
      <c r="G905" s="8" t="s">
        <v>1804</v>
      </c>
      <c r="H905" s="10">
        <v>1</v>
      </c>
      <c r="I905" s="11">
        <v>519.91</v>
      </c>
      <c r="J905" s="8">
        <v>0.05</v>
      </c>
      <c r="K905" s="8" t="s">
        <v>1829</v>
      </c>
      <c r="L905" s="11">
        <v>493.91449999999998</v>
      </c>
      <c r="M905" s="8" t="str">
        <f>VLOOKUP(C905,'[2]Customer Detail'!$A$2:$H$501,4,FALSE)</f>
        <v>Male</v>
      </c>
      <c r="N905" s="8">
        <f>VLOOKUP(C905,'[2]Customer Detail'!$A$2:$H$501,3,FALSE)</f>
        <v>25</v>
      </c>
      <c r="O905" s="8" t="str">
        <f>VLOOKUP(C905,'[2]Customer Detail'!$A$2:$H$501,5,FALSE)</f>
        <v>Grahamfurt</v>
      </c>
      <c r="P905" s="8" t="str">
        <f>VLOOKUP(C905,'[2]Customer Detail'!$A$1:$H$501,8,FALSE)</f>
        <v>Gold</v>
      </c>
      <c r="Q905" s="8" t="str">
        <f>VLOOKUP(G905,[2]Store_Dim!$A$1:$E$21,4,FALSE)</f>
        <v>New Jimmymouth</v>
      </c>
      <c r="R905" s="8" t="str">
        <f>VLOOKUP(G905,[2]Store_Dim!$A$2:$E$21,3,FALSE)</f>
        <v>West</v>
      </c>
    </row>
    <row r="906" spans="1:18" x14ac:dyDescent="0.3">
      <c r="A906" s="7" t="s">
        <v>2730</v>
      </c>
      <c r="B906" s="48">
        <v>45672</v>
      </c>
      <c r="C906" s="8" t="s">
        <v>490</v>
      </c>
      <c r="D906" s="8" t="s">
        <v>1644</v>
      </c>
      <c r="E906" s="7" t="str">
        <f>VLOOKUP(D906,[2]Product_Dim!$A$2:$G$101,2,FALSE)</f>
        <v>Car Dashboard Phone Holder</v>
      </c>
      <c r="F906" s="9">
        <f>VLOOKUP(D906,[2]Product_Dim!$A$2:$G$101,6,FALSE)</f>
        <v>177.98</v>
      </c>
      <c r="G906" s="8" t="s">
        <v>1797</v>
      </c>
      <c r="H906" s="10">
        <v>3</v>
      </c>
      <c r="I906" s="11">
        <v>566.16</v>
      </c>
      <c r="J906" s="8">
        <v>0.05</v>
      </c>
      <c r="K906" s="8" t="s">
        <v>1826</v>
      </c>
      <c r="L906" s="11">
        <v>1613.556</v>
      </c>
      <c r="M906" s="8" t="str">
        <f>VLOOKUP(C906,'[2]Customer Detail'!$A$2:$H$501,4,FALSE)</f>
        <v>Male</v>
      </c>
      <c r="N906" s="8">
        <f>VLOOKUP(C906,'[2]Customer Detail'!$A$2:$H$501,3,FALSE)</f>
        <v>46</v>
      </c>
      <c r="O906" s="8" t="str">
        <f>VLOOKUP(C906,'[2]Customer Detail'!$A$2:$H$501,5,FALSE)</f>
        <v>Michaelfort</v>
      </c>
      <c r="P906" s="8" t="str">
        <f>VLOOKUP(C906,'[2]Customer Detail'!$A$1:$H$501,8,FALSE)</f>
        <v>Platinum</v>
      </c>
      <c r="Q906" s="8" t="str">
        <f>VLOOKUP(G906,[2]Store_Dim!$A$1:$E$21,4,FALSE)</f>
        <v>Johnsonville</v>
      </c>
      <c r="R906" s="8" t="str">
        <f>VLOOKUP(G906,[2]Store_Dim!$A$2:$E$21,3,FALSE)</f>
        <v>East</v>
      </c>
    </row>
    <row r="907" spans="1:18" x14ac:dyDescent="0.3">
      <c r="A907" s="7" t="s">
        <v>2731</v>
      </c>
      <c r="B907" s="48">
        <v>45799</v>
      </c>
      <c r="C907" s="8" t="s">
        <v>1223</v>
      </c>
      <c r="D907" s="8" t="s">
        <v>1652</v>
      </c>
      <c r="E907" s="7" t="str">
        <f>VLOOKUP(D907,[2]Product_Dim!$A$2:$G$101,2,FALSE)</f>
        <v>Rugby Ball</v>
      </c>
      <c r="F907" s="9">
        <f>VLOOKUP(D907,[2]Product_Dim!$A$2:$G$101,6,FALSE)</f>
        <v>212.26</v>
      </c>
      <c r="G907" s="8" t="s">
        <v>1789</v>
      </c>
      <c r="H907" s="10">
        <v>2</v>
      </c>
      <c r="I907" s="11">
        <v>295.12</v>
      </c>
      <c r="J907" s="8">
        <v>0.09</v>
      </c>
      <c r="K907" s="8" t="s">
        <v>1829</v>
      </c>
      <c r="L907" s="11">
        <v>537.11840000000007</v>
      </c>
      <c r="M907" s="8" t="str">
        <f>VLOOKUP(C907,'[2]Customer Detail'!$A$2:$H$501,4,FALSE)</f>
        <v>Male</v>
      </c>
      <c r="N907" s="8">
        <f>VLOOKUP(C907,'[2]Customer Detail'!$A$2:$H$501,3,FALSE)</f>
        <v>46</v>
      </c>
      <c r="O907" s="8" t="str">
        <f>VLOOKUP(C907,'[2]Customer Detail'!$A$2:$H$501,5,FALSE)</f>
        <v>Gutierrezstad</v>
      </c>
      <c r="P907" s="8" t="str">
        <f>VLOOKUP(C907,'[2]Customer Detail'!$A$1:$H$501,8,FALSE)</f>
        <v>Gold</v>
      </c>
      <c r="Q907" s="8" t="str">
        <f>VLOOKUP(G907,[2]Store_Dim!$A$1:$E$21,4,FALSE)</f>
        <v>East Davidville</v>
      </c>
      <c r="R907" s="8" t="str">
        <f>VLOOKUP(G907,[2]Store_Dim!$A$2:$E$21,3,FALSE)</f>
        <v>East</v>
      </c>
    </row>
    <row r="908" spans="1:18" x14ac:dyDescent="0.3">
      <c r="A908" s="7" t="s">
        <v>2732</v>
      </c>
      <c r="B908" s="48">
        <v>45848</v>
      </c>
      <c r="C908" s="8" t="s">
        <v>384</v>
      </c>
      <c r="D908" s="8" t="s">
        <v>1616</v>
      </c>
      <c r="E908" s="7" t="str">
        <f>VLOOKUP(D908,[2]Product_Dim!$A$2:$G$101,2,FALSE)</f>
        <v>Gaming Mechanical Keyboard</v>
      </c>
      <c r="F908" s="9">
        <f>VLOOKUP(D908,[2]Product_Dim!$A$2:$G$101,6,FALSE)</f>
        <v>419.28</v>
      </c>
      <c r="G908" s="8" t="s">
        <v>1792</v>
      </c>
      <c r="H908" s="10">
        <v>2</v>
      </c>
      <c r="I908" s="11">
        <v>414.18</v>
      </c>
      <c r="J908" s="8">
        <v>0.25</v>
      </c>
      <c r="K908" s="8" t="s">
        <v>1826</v>
      </c>
      <c r="L908" s="11">
        <v>621.27</v>
      </c>
      <c r="M908" s="8" t="str">
        <f>VLOOKUP(C908,'[2]Customer Detail'!$A$2:$H$501,4,FALSE)</f>
        <v>Male</v>
      </c>
      <c r="N908" s="8">
        <f>VLOOKUP(C908,'[2]Customer Detail'!$A$2:$H$501,3,FALSE)</f>
        <v>27</v>
      </c>
      <c r="O908" s="8" t="str">
        <f>VLOOKUP(C908,'[2]Customer Detail'!$A$2:$H$501,5,FALSE)</f>
        <v>Smithland</v>
      </c>
      <c r="P908" s="8" t="str">
        <f>VLOOKUP(C908,'[2]Customer Detail'!$A$1:$H$501,8,FALSE)</f>
        <v>Silver</v>
      </c>
      <c r="Q908" s="8" t="str">
        <f>VLOOKUP(G908,[2]Store_Dim!$A$1:$E$21,4,FALSE)</f>
        <v>Lake Michael</v>
      </c>
      <c r="R908" s="8" t="str">
        <f>VLOOKUP(G908,[2]Store_Dim!$A$2:$E$21,3,FALSE)</f>
        <v>South</v>
      </c>
    </row>
    <row r="909" spans="1:18" x14ac:dyDescent="0.3">
      <c r="A909" s="7" t="s">
        <v>2733</v>
      </c>
      <c r="B909" s="48">
        <v>45918</v>
      </c>
      <c r="C909" s="8" t="s">
        <v>854</v>
      </c>
      <c r="D909" s="8" t="s">
        <v>1664</v>
      </c>
      <c r="E909" s="7" t="str">
        <f>VLOOKUP(D909,[2]Product_Dim!$A$2:$G$101,2,FALSE)</f>
        <v>Womens Cotton Scarf</v>
      </c>
      <c r="F909" s="9">
        <f>VLOOKUP(D909,[2]Product_Dim!$A$2:$G$101,6,FALSE)</f>
        <v>113.83</v>
      </c>
      <c r="G909" s="8" t="s">
        <v>1782</v>
      </c>
      <c r="H909" s="10">
        <v>2</v>
      </c>
      <c r="I909" s="11">
        <v>433.75</v>
      </c>
      <c r="J909" s="8" t="s">
        <v>3983</v>
      </c>
      <c r="K909" s="8" t="s">
        <v>1824</v>
      </c>
      <c r="L909" s="11">
        <v>867.5</v>
      </c>
      <c r="M909" s="8" t="str">
        <f>VLOOKUP(C909,'[2]Customer Detail'!$A$2:$H$501,4,FALSE)</f>
        <v>Female</v>
      </c>
      <c r="N909" s="8">
        <f>VLOOKUP(C909,'[2]Customer Detail'!$A$2:$H$501,3,FALSE)</f>
        <v>53</v>
      </c>
      <c r="O909" s="8" t="str">
        <f>VLOOKUP(C909,'[2]Customer Detail'!$A$2:$H$501,5,FALSE)</f>
        <v>Ryanberg</v>
      </c>
      <c r="P909" s="8" t="str">
        <f>VLOOKUP(C909,'[2]Customer Detail'!$A$1:$H$501,8,FALSE)</f>
        <v>Bronze</v>
      </c>
      <c r="Q909" s="8" t="str">
        <f>VLOOKUP(G909,[2]Store_Dim!$A$1:$E$21,4,FALSE)</f>
        <v>Thompsonborough</v>
      </c>
      <c r="R909" s="8" t="str">
        <f>VLOOKUP(G909,[2]Store_Dim!$A$2:$E$21,3,FALSE)</f>
        <v>West</v>
      </c>
    </row>
    <row r="910" spans="1:18" x14ac:dyDescent="0.3">
      <c r="A910" s="7" t="s">
        <v>2734</v>
      </c>
      <c r="B910" s="48">
        <v>45288</v>
      </c>
      <c r="C910" s="8" t="s">
        <v>893</v>
      </c>
      <c r="D910" s="8" t="s">
        <v>1718</v>
      </c>
      <c r="E910" s="7" t="str">
        <f>VLOOKUP(D910,[2]Product_Dim!$A$2:$G$101,2,FALSE)</f>
        <v>Women's Beanie Hat</v>
      </c>
      <c r="F910" s="9">
        <f>VLOOKUP(D910,[2]Product_Dim!$A$2:$G$101,6,FALSE)</f>
        <v>119.57</v>
      </c>
      <c r="G910" s="8" t="s">
        <v>1813</v>
      </c>
      <c r="H910" s="10">
        <v>3</v>
      </c>
      <c r="I910" s="11">
        <v>104.33</v>
      </c>
      <c r="J910" s="8">
        <v>0.13</v>
      </c>
      <c r="K910" s="8" t="s">
        <v>1829</v>
      </c>
      <c r="L910" s="11">
        <v>272.30130000000003</v>
      </c>
      <c r="M910" s="8" t="str">
        <f>VLOOKUP(C910,'[2]Customer Detail'!$A$2:$H$501,4,FALSE)</f>
        <v>Male</v>
      </c>
      <c r="N910" s="8">
        <f>VLOOKUP(C910,'[2]Customer Detail'!$A$2:$H$501,3,FALSE)</f>
        <v>59</v>
      </c>
      <c r="O910" s="8" t="str">
        <f>VLOOKUP(C910,'[2]Customer Detail'!$A$2:$H$501,5,FALSE)</f>
        <v>North Joshualand</v>
      </c>
      <c r="P910" s="8" t="str">
        <f>VLOOKUP(C910,'[2]Customer Detail'!$A$1:$H$501,8,FALSE)</f>
        <v>Platinum</v>
      </c>
      <c r="Q910" s="8" t="str">
        <f>VLOOKUP(G910,[2]Store_Dim!$A$1:$E$21,4,FALSE)</f>
        <v>Vasquezborough</v>
      </c>
      <c r="R910" s="8" t="str">
        <f>VLOOKUP(G910,[2]Store_Dim!$A$2:$E$21,3,FALSE)</f>
        <v>East</v>
      </c>
    </row>
    <row r="911" spans="1:18" x14ac:dyDescent="0.3">
      <c r="A911" s="7" t="s">
        <v>2735</v>
      </c>
      <c r="B911" s="48">
        <v>45477</v>
      </c>
      <c r="C911" s="8" t="s">
        <v>1431</v>
      </c>
      <c r="D911" s="8" t="s">
        <v>1553</v>
      </c>
      <c r="E911" s="7" t="str">
        <f>VLOOKUP(D911,[2]Product_Dim!$A$2:$G$101,2,FALSE)</f>
        <v>Women's Yoga Pants</v>
      </c>
      <c r="F911" s="9">
        <f>VLOOKUP(D911,[2]Product_Dim!$A$2:$G$101,6,FALSE)</f>
        <v>306.45999999999998</v>
      </c>
      <c r="G911" s="8" t="s">
        <v>1794</v>
      </c>
      <c r="H911" s="10">
        <v>1</v>
      </c>
      <c r="I911" s="11">
        <v>221.7</v>
      </c>
      <c r="J911" s="8">
        <v>0.04</v>
      </c>
      <c r="K911" s="8" t="s">
        <v>1824</v>
      </c>
      <c r="L911" s="11">
        <v>212.83199999999999</v>
      </c>
      <c r="M911" s="8" t="str">
        <f>VLOOKUP(C911,'[2]Customer Detail'!$A$2:$H$501,4,FALSE)</f>
        <v>Female</v>
      </c>
      <c r="N911" s="8">
        <f>VLOOKUP(C911,'[2]Customer Detail'!$A$2:$H$501,3,FALSE)</f>
        <v>45</v>
      </c>
      <c r="O911" s="8" t="str">
        <f>VLOOKUP(C911,'[2]Customer Detail'!$A$2:$H$501,5,FALSE)</f>
        <v>Grayland</v>
      </c>
      <c r="P911" s="8" t="str">
        <f>VLOOKUP(C911,'[2]Customer Detail'!$A$1:$H$501,8,FALSE)</f>
        <v>Platinum</v>
      </c>
      <c r="Q911" s="8" t="str">
        <f>VLOOKUP(G911,[2]Store_Dim!$A$1:$E$21,4,FALSE)</f>
        <v>Sabrinatown</v>
      </c>
      <c r="R911" s="8" t="str">
        <f>VLOOKUP(G911,[2]Store_Dim!$A$2:$E$21,3,FALSE)</f>
        <v>North</v>
      </c>
    </row>
    <row r="912" spans="1:18" x14ac:dyDescent="0.3">
      <c r="A912" s="7" t="s">
        <v>2736</v>
      </c>
      <c r="B912" s="48">
        <v>45796</v>
      </c>
      <c r="C912" s="8" t="s">
        <v>687</v>
      </c>
      <c r="D912" s="8" t="s">
        <v>1682</v>
      </c>
      <c r="E912" s="7" t="str">
        <f>VLOOKUP(D912,[2]Product_Dim!$A$2:$G$101,2,FALSE)</f>
        <v>Smart LED Light Strip</v>
      </c>
      <c r="F912" s="9">
        <f>VLOOKUP(D912,[2]Product_Dim!$A$2:$G$101,6,FALSE)</f>
        <v>349.17</v>
      </c>
      <c r="G912" s="8" t="s">
        <v>1773</v>
      </c>
      <c r="H912" s="10">
        <v>2</v>
      </c>
      <c r="I912" s="11">
        <v>491.26</v>
      </c>
      <c r="J912" s="8">
        <v>0.14000000000000001</v>
      </c>
      <c r="K912" s="8" t="s">
        <v>1829</v>
      </c>
      <c r="L912" s="11">
        <v>844.96719999999993</v>
      </c>
      <c r="M912" s="8" t="str">
        <f>VLOOKUP(C912,'[2]Customer Detail'!$A$2:$H$501,4,FALSE)</f>
        <v>Female</v>
      </c>
      <c r="N912" s="8">
        <f>VLOOKUP(C912,'[2]Customer Detail'!$A$2:$H$501,3,FALSE)</f>
        <v>20</v>
      </c>
      <c r="O912" s="8" t="str">
        <f>VLOOKUP(C912,'[2]Customer Detail'!$A$2:$H$501,5,FALSE)</f>
        <v>Garzafort</v>
      </c>
      <c r="P912" s="8" t="str">
        <f>VLOOKUP(C912,'[2]Customer Detail'!$A$1:$H$501,8,FALSE)</f>
        <v>Silver</v>
      </c>
      <c r="Q912" s="8" t="str">
        <f>VLOOKUP(G912,[2]Store_Dim!$A$1:$E$21,4,FALSE)</f>
        <v>New Michaelchester</v>
      </c>
      <c r="R912" s="8" t="str">
        <f>VLOOKUP(G912,[2]Store_Dim!$A$2:$E$21,3,FALSE)</f>
        <v>North</v>
      </c>
    </row>
    <row r="913" spans="1:18" x14ac:dyDescent="0.3">
      <c r="A913" s="7" t="s">
        <v>2737</v>
      </c>
      <c r="B913" s="48">
        <v>45630</v>
      </c>
      <c r="C913" s="8" t="s">
        <v>598</v>
      </c>
      <c r="D913" s="8" t="s">
        <v>1622</v>
      </c>
      <c r="E913" s="7" t="str">
        <f>VLOOKUP(D913,[2]Product_Dim!$A$2:$G$101,2,FALSE)</f>
        <v>Men's Casual Sneakers</v>
      </c>
      <c r="F913" s="9">
        <f>VLOOKUP(D913,[2]Product_Dim!$A$2:$G$101,6,FALSE)</f>
        <v>353.47</v>
      </c>
      <c r="G913" s="8" t="s">
        <v>1782</v>
      </c>
      <c r="H913" s="10">
        <v>4</v>
      </c>
      <c r="I913" s="11">
        <v>923.14</v>
      </c>
      <c r="J913" s="8">
        <v>0.15</v>
      </c>
      <c r="K913" s="8" t="s">
        <v>1824</v>
      </c>
      <c r="L913" s="11">
        <v>3138.6759999999999</v>
      </c>
      <c r="M913" s="8" t="str">
        <f>VLOOKUP(C913,'[2]Customer Detail'!$A$2:$H$501,4,FALSE)</f>
        <v>Male</v>
      </c>
      <c r="N913" s="8">
        <f>VLOOKUP(C913,'[2]Customer Detail'!$A$2:$H$501,3,FALSE)</f>
        <v>60</v>
      </c>
      <c r="O913" s="8" t="str">
        <f>VLOOKUP(C913,'[2]Customer Detail'!$A$2:$H$501,5,FALSE)</f>
        <v>New Brianchester</v>
      </c>
      <c r="P913" s="8" t="str">
        <f>VLOOKUP(C913,'[2]Customer Detail'!$A$1:$H$501,8,FALSE)</f>
        <v>Bronze</v>
      </c>
      <c r="Q913" s="8" t="str">
        <f>VLOOKUP(G913,[2]Store_Dim!$A$1:$E$21,4,FALSE)</f>
        <v>Thompsonborough</v>
      </c>
      <c r="R913" s="8" t="str">
        <f>VLOOKUP(G913,[2]Store_Dim!$A$2:$E$21,3,FALSE)</f>
        <v>West</v>
      </c>
    </row>
    <row r="914" spans="1:18" x14ac:dyDescent="0.3">
      <c r="A914" s="7" t="s">
        <v>2738</v>
      </c>
      <c r="B914" s="48">
        <v>45625</v>
      </c>
      <c r="C914" s="8" t="s">
        <v>634</v>
      </c>
      <c r="D914" s="8" t="s">
        <v>1676</v>
      </c>
      <c r="E914" s="7" t="str">
        <f>VLOOKUP(D914,[2]Product_Dim!$A$2:$G$101,2,FALSE)</f>
        <v>Matte Lipstick Set</v>
      </c>
      <c r="F914" s="9">
        <f>VLOOKUP(D914,[2]Product_Dim!$A$2:$G$101,6,FALSE)</f>
        <v>299.11</v>
      </c>
      <c r="G914" s="8" t="s">
        <v>1779</v>
      </c>
      <c r="H914" s="10">
        <v>2</v>
      </c>
      <c r="I914" s="11">
        <v>747.65</v>
      </c>
      <c r="J914" s="8">
        <v>0.08</v>
      </c>
      <c r="K914" s="8" t="s">
        <v>1824</v>
      </c>
      <c r="L914" s="11">
        <v>1375.6759999999999</v>
      </c>
      <c r="M914" s="8" t="str">
        <f>VLOOKUP(C914,'[2]Customer Detail'!$A$2:$H$501,4,FALSE)</f>
        <v>Male</v>
      </c>
      <c r="N914" s="8">
        <f>VLOOKUP(C914,'[2]Customer Detail'!$A$2:$H$501,3,FALSE)</f>
        <v>38</v>
      </c>
      <c r="O914" s="8" t="str">
        <f>VLOOKUP(C914,'[2]Customer Detail'!$A$2:$H$501,5,FALSE)</f>
        <v>Port Amanda</v>
      </c>
      <c r="P914" s="8" t="str">
        <f>VLOOKUP(C914,'[2]Customer Detail'!$A$1:$H$501,8,FALSE)</f>
        <v>Gold</v>
      </c>
      <c r="Q914" s="8" t="str">
        <f>VLOOKUP(G914,[2]Store_Dim!$A$1:$E$21,4,FALSE)</f>
        <v>Williamsfurt</v>
      </c>
      <c r="R914" s="8" t="str">
        <f>VLOOKUP(G914,[2]Store_Dim!$A$2:$E$21,3,FALSE)</f>
        <v>South</v>
      </c>
    </row>
    <row r="915" spans="1:18" x14ac:dyDescent="0.3">
      <c r="A915" s="7" t="s">
        <v>2739</v>
      </c>
      <c r="B915" s="48">
        <v>45773</v>
      </c>
      <c r="C915" s="8" t="s">
        <v>384</v>
      </c>
      <c r="D915" s="8" t="s">
        <v>1632</v>
      </c>
      <c r="E915" s="7" t="str">
        <f>VLOOKUP(D915,[2]Product_Dim!$A$2:$G$101,2,FALSE)</f>
        <v>Smart Home WiFi Camera</v>
      </c>
      <c r="F915" s="9">
        <f>VLOOKUP(D915,[2]Product_Dim!$A$2:$G$101,6,FALSE)</f>
        <v>450.71</v>
      </c>
      <c r="G915" s="8" t="s">
        <v>1779</v>
      </c>
      <c r="H915" s="10">
        <v>3</v>
      </c>
      <c r="I915" s="11">
        <v>94.55</v>
      </c>
      <c r="J915" s="8">
        <v>0.13</v>
      </c>
      <c r="K915" s="8" t="s">
        <v>1829</v>
      </c>
      <c r="L915" s="11">
        <v>246.77549999999997</v>
      </c>
      <c r="M915" s="8" t="str">
        <f>VLOOKUP(C915,'[2]Customer Detail'!$A$2:$H$501,4,FALSE)</f>
        <v>Male</v>
      </c>
      <c r="N915" s="8">
        <f>VLOOKUP(C915,'[2]Customer Detail'!$A$2:$H$501,3,FALSE)</f>
        <v>27</v>
      </c>
      <c r="O915" s="8" t="str">
        <f>VLOOKUP(C915,'[2]Customer Detail'!$A$2:$H$501,5,FALSE)</f>
        <v>Smithland</v>
      </c>
      <c r="P915" s="8" t="str">
        <f>VLOOKUP(C915,'[2]Customer Detail'!$A$1:$H$501,8,FALSE)</f>
        <v>Silver</v>
      </c>
      <c r="Q915" s="8" t="str">
        <f>VLOOKUP(G915,[2]Store_Dim!$A$1:$E$21,4,FALSE)</f>
        <v>Williamsfurt</v>
      </c>
      <c r="R915" s="8" t="str">
        <f>VLOOKUP(G915,[2]Store_Dim!$A$2:$E$21,3,FALSE)</f>
        <v>South</v>
      </c>
    </row>
    <row r="916" spans="1:18" x14ac:dyDescent="0.3">
      <c r="A916" s="7" t="s">
        <v>2740</v>
      </c>
      <c r="B916" s="48">
        <v>45308</v>
      </c>
      <c r="C916" s="8" t="s">
        <v>153</v>
      </c>
      <c r="D916" s="8" t="s">
        <v>1578</v>
      </c>
      <c r="E916" s="7" t="str">
        <f>VLOOKUP(D916,[2]Product_Dim!$A$2:$G$101,2,FALSE)</f>
        <v>4K Home Projector</v>
      </c>
      <c r="F916" s="9">
        <f>VLOOKUP(D916,[2]Product_Dim!$A$2:$G$101,6,FALSE)</f>
        <v>465.34</v>
      </c>
      <c r="G916" s="8" t="s">
        <v>1813</v>
      </c>
      <c r="H916" s="10">
        <v>3</v>
      </c>
      <c r="I916" s="11">
        <v>620.12</v>
      </c>
      <c r="J916" s="8">
        <v>0.06</v>
      </c>
      <c r="K916" s="8" t="s">
        <v>1824</v>
      </c>
      <c r="L916" s="11">
        <v>1748.7384000000002</v>
      </c>
      <c r="M916" s="8" t="str">
        <f>VLOOKUP(C916,'[2]Customer Detail'!$A$2:$H$501,4,FALSE)</f>
        <v>Female</v>
      </c>
      <c r="N916" s="8">
        <f>VLOOKUP(C916,'[2]Customer Detail'!$A$2:$H$501,3,FALSE)</f>
        <v>55</v>
      </c>
      <c r="O916" s="8" t="str">
        <f>VLOOKUP(C916,'[2]Customer Detail'!$A$2:$H$501,5,FALSE)</f>
        <v>Darleneton</v>
      </c>
      <c r="P916" s="8" t="str">
        <f>VLOOKUP(C916,'[2]Customer Detail'!$A$1:$H$501,8,FALSE)</f>
        <v>Gold</v>
      </c>
      <c r="Q916" s="8" t="str">
        <f>VLOOKUP(G916,[2]Store_Dim!$A$1:$E$21,4,FALSE)</f>
        <v>Vasquezborough</v>
      </c>
      <c r="R916" s="8" t="str">
        <f>VLOOKUP(G916,[2]Store_Dim!$A$2:$E$21,3,FALSE)</f>
        <v>East</v>
      </c>
    </row>
    <row r="917" spans="1:18" x14ac:dyDescent="0.3">
      <c r="A917" s="7" t="s">
        <v>2741</v>
      </c>
      <c r="B917" s="48">
        <v>45869</v>
      </c>
      <c r="C917" s="8" t="s">
        <v>1495</v>
      </c>
      <c r="D917" s="8" t="s">
        <v>1686</v>
      </c>
      <c r="E917" s="7" t="str">
        <f>VLOOKUP(D917,[2]Product_Dim!$A$2:$G$101,2,FALSE)</f>
        <v>Men's Sports Shorts</v>
      </c>
      <c r="F917" s="9">
        <f>VLOOKUP(D917,[2]Product_Dim!$A$2:$G$101,6,FALSE)</f>
        <v>218.22</v>
      </c>
      <c r="G917" s="8" t="s">
        <v>1776</v>
      </c>
      <c r="H917" s="10">
        <v>2</v>
      </c>
      <c r="I917" s="11">
        <v>354.09</v>
      </c>
      <c r="J917" s="8">
        <v>0.12</v>
      </c>
      <c r="K917" s="8" t="s">
        <v>1829</v>
      </c>
      <c r="L917" s="11">
        <v>623.19839999999999</v>
      </c>
      <c r="M917" s="8" t="str">
        <f>VLOOKUP(C917,'[2]Customer Detail'!$A$2:$H$501,4,FALSE)</f>
        <v>Female</v>
      </c>
      <c r="N917" s="8">
        <f>VLOOKUP(C917,'[2]Customer Detail'!$A$2:$H$501,3,FALSE)</f>
        <v>22</v>
      </c>
      <c r="O917" s="8" t="str">
        <f>VLOOKUP(C917,'[2]Customer Detail'!$A$2:$H$501,5,FALSE)</f>
        <v>Lake April</v>
      </c>
      <c r="P917" s="8" t="str">
        <f>VLOOKUP(C917,'[2]Customer Detail'!$A$1:$H$501,8,FALSE)</f>
        <v>Bronze</v>
      </c>
      <c r="Q917" s="8" t="str">
        <f>VLOOKUP(G917,[2]Store_Dim!$A$1:$E$21,4,FALSE)</f>
        <v>Port Josephberg</v>
      </c>
      <c r="R917" s="8" t="str">
        <f>VLOOKUP(G917,[2]Store_Dim!$A$2:$E$21,3,FALSE)</f>
        <v>East</v>
      </c>
    </row>
    <row r="918" spans="1:18" x14ac:dyDescent="0.3">
      <c r="A918" s="7" t="s">
        <v>2742</v>
      </c>
      <c r="B918" s="48">
        <v>45621</v>
      </c>
      <c r="C918" s="8" t="s">
        <v>447</v>
      </c>
      <c r="D918" s="8" t="s">
        <v>1654</v>
      </c>
      <c r="E918" s="7" t="str">
        <f>VLOOKUP(D918,[2]Product_Dim!$A$2:$G$101,2,FALSE)</f>
        <v>Men's Track Pants</v>
      </c>
      <c r="F918" s="9">
        <f>VLOOKUP(D918,[2]Product_Dim!$A$2:$G$101,6,FALSE)</f>
        <v>386.56</v>
      </c>
      <c r="G918" s="8" t="s">
        <v>1773</v>
      </c>
      <c r="H918" s="10">
        <v>3</v>
      </c>
      <c r="I918" s="11">
        <v>214.94</v>
      </c>
      <c r="J918" s="8">
        <v>0.22</v>
      </c>
      <c r="K918" s="8" t="s">
        <v>1829</v>
      </c>
      <c r="L918" s="11">
        <v>502.95959999999991</v>
      </c>
      <c r="M918" s="8" t="str">
        <f>VLOOKUP(C918,'[2]Customer Detail'!$A$2:$H$501,4,FALSE)</f>
        <v>Male</v>
      </c>
      <c r="N918" s="8">
        <f>VLOOKUP(C918,'[2]Customer Detail'!$A$2:$H$501,3,FALSE)</f>
        <v>29</v>
      </c>
      <c r="O918" s="8" t="str">
        <f>VLOOKUP(C918,'[2]Customer Detail'!$A$2:$H$501,5,FALSE)</f>
        <v xml:space="preserve">   Jonesbury </v>
      </c>
      <c r="P918" s="8" t="str">
        <f>VLOOKUP(C918,'[2]Customer Detail'!$A$1:$H$501,8,FALSE)</f>
        <v>Platinum</v>
      </c>
      <c r="Q918" s="8" t="str">
        <f>VLOOKUP(G918,[2]Store_Dim!$A$1:$E$21,4,FALSE)</f>
        <v>New Michaelchester</v>
      </c>
      <c r="R918" s="8" t="str">
        <f>VLOOKUP(G918,[2]Store_Dim!$A$2:$E$21,3,FALSE)</f>
        <v>North</v>
      </c>
    </row>
    <row r="919" spans="1:18" x14ac:dyDescent="0.3">
      <c r="A919" s="7" t="s">
        <v>2743</v>
      </c>
      <c r="B919" s="48">
        <v>45428</v>
      </c>
      <c r="C919" s="8" t="s">
        <v>651</v>
      </c>
      <c r="D919" s="8" t="s">
        <v>1565</v>
      </c>
      <c r="E919" s="7" t="str">
        <f>VLOOKUP(D919,[2]Product_Dim!$A$2:$G$101,2,FALSE)</f>
        <v>Adjustable Dumbbell Set</v>
      </c>
      <c r="F919" s="9">
        <f>VLOOKUP(D919,[2]Product_Dim!$A$2:$G$101,6,FALSE)</f>
        <v>495.72</v>
      </c>
      <c r="G919" s="8" t="s">
        <v>1794</v>
      </c>
      <c r="H919" s="10">
        <v>2</v>
      </c>
      <c r="I919" s="11">
        <v>309.77999999999997</v>
      </c>
      <c r="J919" s="8">
        <v>0.16</v>
      </c>
      <c r="K919" s="8" t="s">
        <v>1824</v>
      </c>
      <c r="L919" s="11">
        <v>520.43039999999996</v>
      </c>
      <c r="M919" s="8" t="str">
        <f>VLOOKUP(C919,'[2]Customer Detail'!$A$2:$H$501,4,FALSE)</f>
        <v>Male</v>
      </c>
      <c r="N919" s="8">
        <f>VLOOKUP(C919,'[2]Customer Detail'!$A$2:$H$501,3,FALSE)</f>
        <v>46</v>
      </c>
      <c r="O919" s="8" t="str">
        <f>VLOOKUP(C919,'[2]Customer Detail'!$A$2:$H$501,5,FALSE)</f>
        <v>North Briannamouth</v>
      </c>
      <c r="P919" s="8" t="str">
        <f>VLOOKUP(C919,'[2]Customer Detail'!$A$1:$H$501,8,FALSE)</f>
        <v>Bronze</v>
      </c>
      <c r="Q919" s="8" t="str">
        <f>VLOOKUP(G919,[2]Store_Dim!$A$1:$E$21,4,FALSE)</f>
        <v>Sabrinatown</v>
      </c>
      <c r="R919" s="8" t="str">
        <f>VLOOKUP(G919,[2]Store_Dim!$A$2:$E$21,3,FALSE)</f>
        <v>North</v>
      </c>
    </row>
    <row r="920" spans="1:18" x14ac:dyDescent="0.3">
      <c r="A920" s="7" t="s">
        <v>2744</v>
      </c>
      <c r="B920" s="48">
        <v>45807</v>
      </c>
      <c r="C920" s="8" t="s">
        <v>255</v>
      </c>
      <c r="D920" s="8" t="s">
        <v>1574</v>
      </c>
      <c r="E920" s="7" t="str">
        <f>VLOOKUP(D920,[2]Product_Dim!$A$2:$G$101,2,FALSE)</f>
        <v>USB-C Fast Charger</v>
      </c>
      <c r="F920" s="9">
        <f>VLOOKUP(D920,[2]Product_Dim!$A$2:$G$101,6,FALSE)</f>
        <v>242.23</v>
      </c>
      <c r="G920" s="8" t="s">
        <v>1766</v>
      </c>
      <c r="H920" s="10">
        <v>2</v>
      </c>
      <c r="I920" s="11">
        <v>183.85</v>
      </c>
      <c r="J920" s="8">
        <v>0.14000000000000001</v>
      </c>
      <c r="K920" s="8" t="s">
        <v>1826</v>
      </c>
      <c r="L920" s="11">
        <v>316.22199999999998</v>
      </c>
      <c r="M920" s="8" t="str">
        <f>VLOOKUP(C920,'[2]Customer Detail'!$A$2:$H$501,4,FALSE)</f>
        <v>Female</v>
      </c>
      <c r="N920" s="8">
        <f>VLOOKUP(C920,'[2]Customer Detail'!$A$2:$H$501,3,FALSE)</f>
        <v>24</v>
      </c>
      <c r="O920" s="8" t="str">
        <f>VLOOKUP(C920,'[2]Customer Detail'!$A$2:$H$501,5,FALSE)</f>
        <v>North Cynthiatown</v>
      </c>
      <c r="P920" s="8" t="str">
        <f>VLOOKUP(C920,'[2]Customer Detail'!$A$1:$H$501,8,FALSE)</f>
        <v>Platinum</v>
      </c>
      <c r="Q920" s="8" t="str">
        <f>VLOOKUP(G920,[2]Store_Dim!$A$1:$E$21,4,FALSE)</f>
        <v>Hoodberg</v>
      </c>
      <c r="R920" s="8" t="str">
        <f>VLOOKUP(G920,[2]Store_Dim!$A$2:$E$21,3,FALSE)</f>
        <v>North</v>
      </c>
    </row>
    <row r="921" spans="1:18" x14ac:dyDescent="0.3">
      <c r="A921" s="7" t="s">
        <v>2745</v>
      </c>
      <c r="B921" s="48">
        <v>45238</v>
      </c>
      <c r="C921" s="8" t="s">
        <v>1272</v>
      </c>
      <c r="D921" s="8" t="s">
        <v>1688</v>
      </c>
      <c r="E921" s="7" t="str">
        <f>VLOOKUP(D921,[2]Product_Dim!$A$2:$G$101,2,FALSE)</f>
        <v>Kitchen Storage Rack</v>
      </c>
      <c r="F921" s="9">
        <f>VLOOKUP(D921,[2]Product_Dim!$A$2:$G$101,6,FALSE)</f>
        <v>138.05000000000001</v>
      </c>
      <c r="G921" s="8" t="s">
        <v>1752</v>
      </c>
      <c r="H921" s="10">
        <v>1</v>
      </c>
      <c r="I921" s="11">
        <v>550.05999999999995</v>
      </c>
      <c r="J921" s="8">
        <v>0.01</v>
      </c>
      <c r="K921" s="8" t="s">
        <v>1824</v>
      </c>
      <c r="L921" s="11">
        <v>544.55939999999998</v>
      </c>
      <c r="M921" s="8" t="str">
        <f>VLOOKUP(C921,'[2]Customer Detail'!$A$2:$H$501,4,FALSE)</f>
        <v>Male</v>
      </c>
      <c r="N921" s="8">
        <f>VLOOKUP(C921,'[2]Customer Detail'!$A$2:$H$501,3,FALSE)</f>
        <v>55</v>
      </c>
      <c r="O921" s="8" t="str">
        <f>VLOOKUP(C921,'[2]Customer Detail'!$A$2:$H$501,5,FALSE)</f>
        <v>Kathleenport</v>
      </c>
      <c r="P921" s="8" t="str">
        <f>VLOOKUP(C921,'[2]Customer Detail'!$A$1:$H$501,8,FALSE)</f>
        <v>Gold</v>
      </c>
      <c r="Q921" s="8" t="str">
        <f>VLOOKUP(G921,[2]Store_Dim!$A$1:$E$21,4,FALSE)</f>
        <v>Washingtonfurt</v>
      </c>
      <c r="R921" s="8" t="str">
        <f>VLOOKUP(G921,[2]Store_Dim!$A$2:$E$21,3,FALSE)</f>
        <v>East</v>
      </c>
    </row>
    <row r="922" spans="1:18" x14ac:dyDescent="0.3">
      <c r="A922" s="7" t="s">
        <v>2746</v>
      </c>
      <c r="B922" s="48">
        <v>45253</v>
      </c>
      <c r="C922" s="8" t="s">
        <v>121</v>
      </c>
      <c r="D922" s="8" t="s">
        <v>1706</v>
      </c>
      <c r="E922" s="7" t="str">
        <f>VLOOKUP(D922,[2]Product_Dim!$A$2:$G$101,2,FALSE)</f>
        <v>Decorative Lamp Shade</v>
      </c>
      <c r="F922" s="9">
        <f>VLOOKUP(D922,[2]Product_Dim!$A$2:$G$101,6,FALSE)</f>
        <v>228.53</v>
      </c>
      <c r="G922" s="8" t="s">
        <v>1769</v>
      </c>
      <c r="H922" s="10">
        <v>2</v>
      </c>
      <c r="I922" s="11">
        <v>32.19</v>
      </c>
      <c r="J922" s="8">
        <v>0.13</v>
      </c>
      <c r="K922" s="8" t="s">
        <v>1829</v>
      </c>
      <c r="L922" s="11">
        <v>56.010599999999997</v>
      </c>
      <c r="M922" s="8" t="str">
        <f>VLOOKUP(C922,'[2]Customer Detail'!$A$2:$H$501,4,FALSE)</f>
        <v>Female</v>
      </c>
      <c r="N922" s="8">
        <f>VLOOKUP(C922,'[2]Customer Detail'!$A$2:$H$501,3,FALSE)</f>
        <v>54</v>
      </c>
      <c r="O922" s="8" t="str">
        <f>VLOOKUP(C922,'[2]Customer Detail'!$A$2:$H$501,5,FALSE)</f>
        <v>East Jennifer</v>
      </c>
      <c r="P922" s="8" t="str">
        <f>VLOOKUP(C922,'[2]Customer Detail'!$A$1:$H$501,8,FALSE)</f>
        <v>Silver</v>
      </c>
      <c r="Q922" s="8" t="str">
        <f>VLOOKUP(G922,[2]Store_Dim!$A$1:$E$21,4,FALSE)</f>
        <v>Port Sharon</v>
      </c>
      <c r="R922" s="8" t="str">
        <f>VLOOKUP(G922,[2]Store_Dim!$A$2:$E$21,3,FALSE)</f>
        <v>South</v>
      </c>
    </row>
    <row r="923" spans="1:18" x14ac:dyDescent="0.3">
      <c r="A923" s="7" t="s">
        <v>2747</v>
      </c>
      <c r="B923" s="48">
        <v>45460</v>
      </c>
      <c r="C923" s="8" t="s">
        <v>470</v>
      </c>
      <c r="D923" s="8" t="s">
        <v>1614</v>
      </c>
      <c r="E923" s="7" t="str">
        <f>VLOOKUP(D923,[2]Product_Dim!$A$2:$G$101,2,FALSE)</f>
        <v>Modern Wall Clock</v>
      </c>
      <c r="F923" s="9">
        <f>VLOOKUP(D923,[2]Product_Dim!$A$2:$G$101,6,FALSE)</f>
        <v>179.77</v>
      </c>
      <c r="G923" s="8" t="s">
        <v>1813</v>
      </c>
      <c r="H923" s="10">
        <v>2</v>
      </c>
      <c r="I923" s="11">
        <v>892.06</v>
      </c>
      <c r="J923" s="8">
        <v>0.08</v>
      </c>
      <c r="K923" s="8" t="s">
        <v>1824</v>
      </c>
      <c r="L923" s="11">
        <v>1641.3903999999998</v>
      </c>
      <c r="M923" s="8" t="str">
        <f>VLOOKUP(C923,'[2]Customer Detail'!$A$2:$H$501,4,FALSE)</f>
        <v>Male</v>
      </c>
      <c r="N923" s="8">
        <f>VLOOKUP(C923,'[2]Customer Detail'!$A$2:$H$501,3,FALSE)</f>
        <v>43</v>
      </c>
      <c r="O923" s="8" t="str">
        <f>VLOOKUP(C923,'[2]Customer Detail'!$A$2:$H$501,5,FALSE)</f>
        <v>Lake Michael</v>
      </c>
      <c r="P923" s="8" t="str">
        <f>VLOOKUP(C923,'[2]Customer Detail'!$A$1:$H$501,8,FALSE)</f>
        <v>Gold</v>
      </c>
      <c r="Q923" s="8" t="str">
        <f>VLOOKUP(G923,[2]Store_Dim!$A$1:$E$21,4,FALSE)</f>
        <v>Vasquezborough</v>
      </c>
      <c r="R923" s="8" t="str">
        <f>VLOOKUP(G923,[2]Store_Dim!$A$2:$E$21,3,FALSE)</f>
        <v>East</v>
      </c>
    </row>
    <row r="924" spans="1:18" x14ac:dyDescent="0.3">
      <c r="A924" s="7" t="s">
        <v>2748</v>
      </c>
      <c r="B924" s="48">
        <v>45628</v>
      </c>
      <c r="C924" s="8" t="s">
        <v>1455</v>
      </c>
      <c r="D924" s="8" t="s">
        <v>1664</v>
      </c>
      <c r="E924" s="7" t="str">
        <f>VLOOKUP(D924,[2]Product_Dim!$A$2:$G$101,2,FALSE)</f>
        <v>Womens Cotton Scarf</v>
      </c>
      <c r="F924" s="9">
        <f>VLOOKUP(D924,[2]Product_Dim!$A$2:$G$101,6,FALSE)</f>
        <v>113.83</v>
      </c>
      <c r="G924" s="8" t="s">
        <v>1776</v>
      </c>
      <c r="H924" s="10">
        <v>1</v>
      </c>
      <c r="I924" s="11">
        <v>127.47</v>
      </c>
      <c r="J924" s="8">
        <v>0.16</v>
      </c>
      <c r="K924" s="8" t="s">
        <v>1829</v>
      </c>
      <c r="L924" s="11">
        <v>107.0748</v>
      </c>
      <c r="M924" s="8" t="str">
        <f>VLOOKUP(C924,'[2]Customer Detail'!$A$2:$H$501,4,FALSE)</f>
        <v>Male</v>
      </c>
      <c r="N924" s="8">
        <f>VLOOKUP(C924,'[2]Customer Detail'!$A$2:$H$501,3,FALSE)</f>
        <v>42</v>
      </c>
      <c r="O924" s="8" t="str">
        <f>VLOOKUP(C924,'[2]Customer Detail'!$A$2:$H$501,5,FALSE)</f>
        <v>Tylermouth</v>
      </c>
      <c r="P924" s="8" t="str">
        <f>VLOOKUP(C924,'[2]Customer Detail'!$A$1:$H$501,8,FALSE)</f>
        <v>Silver</v>
      </c>
      <c r="Q924" s="8" t="str">
        <f>VLOOKUP(G924,[2]Store_Dim!$A$1:$E$21,4,FALSE)</f>
        <v>Port Josephberg</v>
      </c>
      <c r="R924" s="8" t="str">
        <f>VLOOKUP(G924,[2]Store_Dim!$A$2:$E$21,3,FALSE)</f>
        <v>East</v>
      </c>
    </row>
    <row r="925" spans="1:18" x14ac:dyDescent="0.3">
      <c r="A925" s="7" t="s">
        <v>2749</v>
      </c>
      <c r="B925" s="48">
        <v>45778</v>
      </c>
      <c r="C925" s="8" t="s">
        <v>1211</v>
      </c>
      <c r="D925" s="8" t="s">
        <v>1702</v>
      </c>
      <c r="E925" s="7" t="str">
        <f>VLOOKUP(D925,[2]Product_Dim!$A$2:$G$101,2,FALSE)</f>
        <v>WiFi Mesh Router</v>
      </c>
      <c r="F925" s="9">
        <f>VLOOKUP(D925,[2]Product_Dim!$A$2:$G$101,6,FALSE)</f>
        <v>480.9</v>
      </c>
      <c r="G925" s="8" t="s">
        <v>1799</v>
      </c>
      <c r="H925" s="10">
        <v>3</v>
      </c>
      <c r="I925" s="11">
        <v>212.87</v>
      </c>
      <c r="J925" s="8">
        <v>0.18</v>
      </c>
      <c r="K925" s="8" t="s">
        <v>1824</v>
      </c>
      <c r="L925" s="11">
        <v>523.66020000000003</v>
      </c>
      <c r="M925" s="8" t="str">
        <f>VLOOKUP(C925,'[2]Customer Detail'!$A$2:$H$501,4,FALSE)</f>
        <v>Male</v>
      </c>
      <c r="N925" s="8">
        <f>VLOOKUP(C925,'[2]Customer Detail'!$A$2:$H$501,3,FALSE)</f>
        <v>53</v>
      </c>
      <c r="O925" s="8" t="str">
        <f>VLOOKUP(C925,'[2]Customer Detail'!$A$2:$H$501,5,FALSE)</f>
        <v>Stevensshire</v>
      </c>
      <c r="P925" s="8" t="str">
        <f>VLOOKUP(C925,'[2]Customer Detail'!$A$1:$H$501,8,FALSE)</f>
        <v>Platinum</v>
      </c>
      <c r="Q925" s="8" t="str">
        <f>VLOOKUP(G925,[2]Store_Dim!$A$1:$E$21,4,FALSE)</f>
        <v>Christopherland</v>
      </c>
      <c r="R925" s="8" t="str">
        <f>VLOOKUP(G925,[2]Store_Dim!$A$2:$E$21,3,FALSE)</f>
        <v>South</v>
      </c>
    </row>
    <row r="926" spans="1:18" x14ac:dyDescent="0.3">
      <c r="A926" s="7" t="s">
        <v>2750</v>
      </c>
      <c r="B926" s="48">
        <v>45471</v>
      </c>
      <c r="C926" s="8" t="s">
        <v>598</v>
      </c>
      <c r="D926" s="8" t="s">
        <v>1710</v>
      </c>
      <c r="E926" s="7" t="str">
        <f>VLOOKUP(D926,[2]Product_Dim!$A$2:$G$101,2,FALSE)</f>
        <v>Badminton Racket Set</v>
      </c>
      <c r="F926" s="9">
        <f>VLOOKUP(D926,[2]Product_Dim!$A$2:$G$101,6,FALSE)</f>
        <v>285.54000000000002</v>
      </c>
      <c r="G926" s="8" t="s">
        <v>1779</v>
      </c>
      <c r="H926" s="10">
        <v>1</v>
      </c>
      <c r="I926" s="11">
        <v>26.37</v>
      </c>
      <c r="J926" s="8">
        <v>0.3</v>
      </c>
      <c r="K926" s="8" t="s">
        <v>1829</v>
      </c>
      <c r="L926" s="11">
        <v>18.459000000000003</v>
      </c>
      <c r="M926" s="8" t="str">
        <f>VLOOKUP(C926,'[2]Customer Detail'!$A$2:$H$501,4,FALSE)</f>
        <v>Male</v>
      </c>
      <c r="N926" s="8">
        <f>VLOOKUP(C926,'[2]Customer Detail'!$A$2:$H$501,3,FALSE)</f>
        <v>60</v>
      </c>
      <c r="O926" s="8" t="str">
        <f>VLOOKUP(C926,'[2]Customer Detail'!$A$2:$H$501,5,FALSE)</f>
        <v>New Brianchester</v>
      </c>
      <c r="P926" s="8" t="str">
        <f>VLOOKUP(C926,'[2]Customer Detail'!$A$1:$H$501,8,FALSE)</f>
        <v>Bronze</v>
      </c>
      <c r="Q926" s="8" t="str">
        <f>VLOOKUP(G926,[2]Store_Dim!$A$1:$E$21,4,FALSE)</f>
        <v>Williamsfurt</v>
      </c>
      <c r="R926" s="8" t="str">
        <f>VLOOKUP(G926,[2]Store_Dim!$A$2:$E$21,3,FALSE)</f>
        <v>South</v>
      </c>
    </row>
    <row r="927" spans="1:18" x14ac:dyDescent="0.3">
      <c r="A927" s="7" t="s">
        <v>2751</v>
      </c>
      <c r="B927" s="48">
        <v>45770</v>
      </c>
      <c r="C927" s="8" t="s">
        <v>1437</v>
      </c>
      <c r="D927" s="8" t="s">
        <v>1616</v>
      </c>
      <c r="E927" s="7" t="str">
        <f>VLOOKUP(D927,[2]Product_Dim!$A$2:$G$101,2,FALSE)</f>
        <v>Gaming Mechanical Keyboard</v>
      </c>
      <c r="F927" s="9">
        <f>VLOOKUP(D927,[2]Product_Dim!$A$2:$G$101,6,FALSE)</f>
        <v>419.28</v>
      </c>
      <c r="G927" s="8" t="s">
        <v>1810</v>
      </c>
      <c r="H927" s="10">
        <v>4</v>
      </c>
      <c r="I927" s="11">
        <v>953.98</v>
      </c>
      <c r="J927" s="8">
        <v>0.16</v>
      </c>
      <c r="K927" s="8" t="s">
        <v>1824</v>
      </c>
      <c r="L927" s="11">
        <v>3205.3728000000001</v>
      </c>
      <c r="M927" s="8" t="str">
        <f>VLOOKUP(C927,'[2]Customer Detail'!$A$2:$H$501,4,FALSE)</f>
        <v>Male</v>
      </c>
      <c r="N927" s="8">
        <f>VLOOKUP(C927,'[2]Customer Detail'!$A$2:$H$501,3,FALSE)</f>
        <v>18</v>
      </c>
      <c r="O927" s="8" t="str">
        <f>VLOOKUP(C927,'[2]Customer Detail'!$A$2:$H$501,5,FALSE)</f>
        <v>Espinozaberg</v>
      </c>
      <c r="P927" s="8" t="str">
        <f>VLOOKUP(C927,'[2]Customer Detail'!$A$1:$H$501,8,FALSE)</f>
        <v>Silver</v>
      </c>
      <c r="Q927" s="8" t="str">
        <f>VLOOKUP(G927,[2]Store_Dim!$A$1:$E$21,4,FALSE)</f>
        <v>East Stevechester</v>
      </c>
      <c r="R927" s="8" t="str">
        <f>VLOOKUP(G927,[2]Store_Dim!$A$2:$E$21,3,FALSE)</f>
        <v>East</v>
      </c>
    </row>
    <row r="928" spans="1:18" x14ac:dyDescent="0.3">
      <c r="A928" s="7" t="s">
        <v>2752</v>
      </c>
      <c r="B928" s="48">
        <v>45369</v>
      </c>
      <c r="C928" s="8" t="s">
        <v>699</v>
      </c>
      <c r="D928" s="8" t="s">
        <v>1682</v>
      </c>
      <c r="E928" s="7" t="str">
        <f>VLOOKUP(D928,[2]Product_Dim!$A$2:$G$101,2,FALSE)</f>
        <v>Smart LED Light Strip</v>
      </c>
      <c r="F928" s="9">
        <f>VLOOKUP(D928,[2]Product_Dim!$A$2:$G$101,6,FALSE)</f>
        <v>349.17</v>
      </c>
      <c r="G928" s="8" t="s">
        <v>1813</v>
      </c>
      <c r="H928" s="10">
        <v>3</v>
      </c>
      <c r="I928" s="11">
        <v>968.88</v>
      </c>
      <c r="J928" s="8">
        <v>0.15</v>
      </c>
      <c r="K928" s="8" t="s">
        <v>1824</v>
      </c>
      <c r="L928" s="11">
        <v>2470.6439999999998</v>
      </c>
      <c r="M928" s="8" t="str">
        <f>VLOOKUP(C928,'[2]Customer Detail'!$A$2:$H$501,4,FALSE)</f>
        <v>Female</v>
      </c>
      <c r="N928" s="8">
        <f>VLOOKUP(C928,'[2]Customer Detail'!$A$2:$H$501,3,FALSE)</f>
        <v>50</v>
      </c>
      <c r="O928" s="8" t="str">
        <f>VLOOKUP(C928,'[2]Customer Detail'!$A$2:$H$501,5,FALSE)</f>
        <v>East Josephside</v>
      </c>
      <c r="P928" s="8" t="str">
        <f>VLOOKUP(C928,'[2]Customer Detail'!$A$1:$H$501,8,FALSE)</f>
        <v>Gold</v>
      </c>
      <c r="Q928" s="8" t="str">
        <f>VLOOKUP(G928,[2]Store_Dim!$A$1:$E$21,4,FALSE)</f>
        <v>Vasquezborough</v>
      </c>
      <c r="R928" s="8" t="str">
        <f>VLOOKUP(G928,[2]Store_Dim!$A$2:$E$21,3,FALSE)</f>
        <v>East</v>
      </c>
    </row>
    <row r="929" spans="1:18" x14ac:dyDescent="0.3">
      <c r="A929" s="7" t="s">
        <v>2753</v>
      </c>
      <c r="B929" s="48">
        <v>45910</v>
      </c>
      <c r="C929" s="8" t="s">
        <v>616</v>
      </c>
      <c r="D929" s="8" t="s">
        <v>1700</v>
      </c>
      <c r="E929" s="7" t="str">
        <f>VLOOKUP(D929,[2]Product_Dim!$A$2:$G$101,2,FALSE)</f>
        <v>Wireless Mouse</v>
      </c>
      <c r="F929" s="9">
        <f>VLOOKUP(D929,[2]Product_Dim!$A$2:$G$101,6,FALSE)</f>
        <v>392.89</v>
      </c>
      <c r="G929" s="8" t="s">
        <v>1810</v>
      </c>
      <c r="H929" s="10">
        <v>1</v>
      </c>
      <c r="I929" s="11">
        <v>533.04999999999995</v>
      </c>
      <c r="J929" s="8">
        <v>0.11</v>
      </c>
      <c r="K929" s="8" t="s">
        <v>1826</v>
      </c>
      <c r="L929" s="11">
        <v>474.41449999999998</v>
      </c>
      <c r="M929" s="8" t="str">
        <f>VLOOKUP(C929,'[2]Customer Detail'!$A$2:$H$501,4,FALSE)</f>
        <v>Female</v>
      </c>
      <c r="N929" s="8">
        <f>VLOOKUP(C929,'[2]Customer Detail'!$A$2:$H$501,3,FALSE)</f>
        <v>60</v>
      </c>
      <c r="O929" s="8" t="str">
        <f>VLOOKUP(C929,'[2]Customer Detail'!$A$2:$H$501,5,FALSE)</f>
        <v>Lake Blaketon</v>
      </c>
      <c r="P929" s="8" t="str">
        <f>VLOOKUP(C929,'[2]Customer Detail'!$A$1:$H$501,8,FALSE)</f>
        <v>Platinum</v>
      </c>
      <c r="Q929" s="8" t="str">
        <f>VLOOKUP(G929,[2]Store_Dim!$A$1:$E$21,4,FALSE)</f>
        <v>East Stevechester</v>
      </c>
      <c r="R929" s="8" t="str">
        <f>VLOOKUP(G929,[2]Store_Dim!$A$2:$E$21,3,FALSE)</f>
        <v>East</v>
      </c>
    </row>
    <row r="930" spans="1:18" x14ac:dyDescent="0.3">
      <c r="A930" s="7" t="s">
        <v>2754</v>
      </c>
      <c r="B930" s="48">
        <v>45637</v>
      </c>
      <c r="C930" s="8" t="s">
        <v>1190</v>
      </c>
      <c r="D930" s="8" t="s">
        <v>1710</v>
      </c>
      <c r="E930" s="7" t="str">
        <f>VLOOKUP(D930,[2]Product_Dim!$A$2:$G$101,2,FALSE)</f>
        <v>Badminton Racket Set</v>
      </c>
      <c r="F930" s="9">
        <f>VLOOKUP(D930,[2]Product_Dim!$A$2:$G$101,6,FALSE)</f>
        <v>285.54000000000002</v>
      </c>
      <c r="G930" s="8" t="s">
        <v>1757</v>
      </c>
      <c r="H930" s="10">
        <v>3</v>
      </c>
      <c r="I930" s="11">
        <v>138.86000000000001</v>
      </c>
      <c r="J930" s="8">
        <v>0.11</v>
      </c>
      <c r="K930" s="8" t="s">
        <v>1826</v>
      </c>
      <c r="L930" s="11">
        <v>370.75620000000004</v>
      </c>
      <c r="M930" s="8" t="str">
        <f>VLOOKUP(C930,'[2]Customer Detail'!$A$2:$H$501,4,FALSE)</f>
        <v>Male</v>
      </c>
      <c r="N930" s="8">
        <f>VLOOKUP(C930,'[2]Customer Detail'!$A$2:$H$501,3,FALSE)</f>
        <v>50</v>
      </c>
      <c r="O930" s="8" t="str">
        <f>VLOOKUP(C930,'[2]Customer Detail'!$A$2:$H$501,5,FALSE)</f>
        <v>Andrewsland</v>
      </c>
      <c r="P930" s="8" t="str">
        <f>VLOOKUP(C930,'[2]Customer Detail'!$A$1:$H$501,8,FALSE)</f>
        <v>Silver</v>
      </c>
      <c r="Q930" s="8" t="str">
        <f>VLOOKUP(G930,[2]Store_Dim!$A$1:$E$21,4,FALSE)</f>
        <v>Danielmouth</v>
      </c>
      <c r="R930" s="8" t="str">
        <f>VLOOKUP(G930,[2]Store_Dim!$A$2:$E$21,3,FALSE)</f>
        <v>North</v>
      </c>
    </row>
    <row r="931" spans="1:18" x14ac:dyDescent="0.3">
      <c r="A931" s="7" t="s">
        <v>2755</v>
      </c>
      <c r="B931" s="48">
        <v>45706</v>
      </c>
      <c r="C931" s="8" t="s">
        <v>532</v>
      </c>
      <c r="D931" s="8" t="s">
        <v>1592</v>
      </c>
      <c r="E931" s="7" t="str">
        <f>VLOOKUP(D931,[2]Product_Dim!$A$2:$G$101,2,FALSE)</f>
        <v>Carbon Fiber Tennis Racket</v>
      </c>
      <c r="F931" s="9">
        <f>VLOOKUP(D931,[2]Product_Dim!$A$2:$G$101,6,FALSE)</f>
        <v>484.62</v>
      </c>
      <c r="G931" s="8" t="s">
        <v>1752</v>
      </c>
      <c r="H931" s="10">
        <v>1</v>
      </c>
      <c r="I931" s="11">
        <v>588.92999999999995</v>
      </c>
      <c r="J931" s="8">
        <v>0.03</v>
      </c>
      <c r="K931" s="8" t="s">
        <v>1829</v>
      </c>
      <c r="L931" s="11">
        <v>571.26209999999992</v>
      </c>
      <c r="M931" s="8" t="str">
        <f>VLOOKUP(C931,'[2]Customer Detail'!$A$2:$H$501,4,FALSE)</f>
        <v>Female</v>
      </c>
      <c r="N931" s="8">
        <f>VLOOKUP(C931,'[2]Customer Detail'!$A$2:$H$501,3,FALSE)</f>
        <v>46</v>
      </c>
      <c r="O931" s="8" t="str">
        <f>VLOOKUP(C931,'[2]Customer Detail'!$A$2:$H$501,5,FALSE)</f>
        <v>Floydton</v>
      </c>
      <c r="P931" s="8" t="str">
        <f>VLOOKUP(C931,'[2]Customer Detail'!$A$1:$H$501,8,FALSE)</f>
        <v>Gold</v>
      </c>
      <c r="Q931" s="8" t="str">
        <f>VLOOKUP(G931,[2]Store_Dim!$A$1:$E$21,4,FALSE)</f>
        <v>Washingtonfurt</v>
      </c>
      <c r="R931" s="8" t="str">
        <f>VLOOKUP(G931,[2]Store_Dim!$A$2:$E$21,3,FALSE)</f>
        <v>East</v>
      </c>
    </row>
    <row r="932" spans="1:18" x14ac:dyDescent="0.3">
      <c r="A932" s="7" t="s">
        <v>2756</v>
      </c>
      <c r="B932" s="48">
        <v>45557</v>
      </c>
      <c r="C932" s="8" t="s">
        <v>1254</v>
      </c>
      <c r="D932" s="8" t="s">
        <v>1652</v>
      </c>
      <c r="E932" s="7" t="str">
        <f>VLOOKUP(D932,[2]Product_Dim!$A$2:$G$101,2,FALSE)</f>
        <v>Rugby Ball</v>
      </c>
      <c r="F932" s="9">
        <f>VLOOKUP(D932,[2]Product_Dim!$A$2:$G$101,6,FALSE)</f>
        <v>212.26</v>
      </c>
      <c r="G932" s="8" t="s">
        <v>1773</v>
      </c>
      <c r="H932" s="10">
        <v>2</v>
      </c>
      <c r="I932" s="11">
        <v>576.83000000000004</v>
      </c>
      <c r="J932" s="8">
        <v>0.19</v>
      </c>
      <c r="K932" s="8" t="s">
        <v>1826</v>
      </c>
      <c r="L932" s="11">
        <v>934.46460000000002</v>
      </c>
      <c r="M932" s="8" t="str">
        <f>VLOOKUP(C932,'[2]Customer Detail'!$A$2:$H$501,4,FALSE)</f>
        <v>Male</v>
      </c>
      <c r="N932" s="8">
        <f>VLOOKUP(C932,'[2]Customer Detail'!$A$2:$H$501,3,FALSE)</f>
        <v>34</v>
      </c>
      <c r="O932" s="8" t="str">
        <f>VLOOKUP(C932,'[2]Customer Detail'!$A$2:$H$501,5,FALSE)</f>
        <v>Lake Lisaland</v>
      </c>
      <c r="P932" s="8" t="str">
        <f>VLOOKUP(C932,'[2]Customer Detail'!$A$1:$H$501,8,FALSE)</f>
        <v>Bronze</v>
      </c>
      <c r="Q932" s="8" t="str">
        <f>VLOOKUP(G932,[2]Store_Dim!$A$1:$E$21,4,FALSE)</f>
        <v>New Michaelchester</v>
      </c>
      <c r="R932" s="8" t="str">
        <f>VLOOKUP(G932,[2]Store_Dim!$A$2:$E$21,3,FALSE)</f>
        <v>North</v>
      </c>
    </row>
    <row r="933" spans="1:18" x14ac:dyDescent="0.3">
      <c r="A933" s="7" t="s">
        <v>2757</v>
      </c>
      <c r="B933" s="48">
        <v>45338</v>
      </c>
      <c r="C933" s="8" t="s">
        <v>1017</v>
      </c>
      <c r="D933" s="8" t="s">
        <v>1678</v>
      </c>
      <c r="E933" s="7" t="str">
        <f>VLOOKUP(D933,[2]Product_Dim!$A$2:$G$101,2,FALSE)</f>
        <v>Adjustable Dumbbells 20kg</v>
      </c>
      <c r="F933" s="9">
        <f>VLOOKUP(D933,[2]Product_Dim!$A$2:$G$101,6,FALSE)</f>
        <v>240.63</v>
      </c>
      <c r="G933" s="8" t="s">
        <v>1794</v>
      </c>
      <c r="H933" s="10">
        <v>1</v>
      </c>
      <c r="I933" s="11">
        <v>681.3</v>
      </c>
      <c r="J933" s="8">
        <v>0.05</v>
      </c>
      <c r="K933" s="8" t="s">
        <v>1824</v>
      </c>
      <c r="L933" s="11">
        <v>647.2349999999999</v>
      </c>
      <c r="M933" s="8" t="str">
        <f>VLOOKUP(C933,'[2]Customer Detail'!$A$2:$H$501,4,FALSE)</f>
        <v>Female</v>
      </c>
      <c r="N933" s="8">
        <f>VLOOKUP(C933,'[2]Customer Detail'!$A$2:$H$501,3,FALSE)</f>
        <v>64</v>
      </c>
      <c r="O933" s="8" t="str">
        <f>VLOOKUP(C933,'[2]Customer Detail'!$A$2:$H$501,5,FALSE)</f>
        <v>Whiteport</v>
      </c>
      <c r="P933" s="8" t="str">
        <f>VLOOKUP(C933,'[2]Customer Detail'!$A$1:$H$501,8,FALSE)</f>
        <v>Platinum</v>
      </c>
      <c r="Q933" s="8" t="str">
        <f>VLOOKUP(G933,[2]Store_Dim!$A$1:$E$21,4,FALSE)</f>
        <v>Sabrinatown</v>
      </c>
      <c r="R933" s="8" t="str">
        <f>VLOOKUP(G933,[2]Store_Dim!$A$2:$E$21,3,FALSE)</f>
        <v>North</v>
      </c>
    </row>
    <row r="934" spans="1:18" x14ac:dyDescent="0.3">
      <c r="A934" s="7" t="s">
        <v>2758</v>
      </c>
      <c r="B934" s="48">
        <v>45441</v>
      </c>
      <c r="C934" s="8" t="s">
        <v>1411</v>
      </c>
      <c r="D934" s="8" t="s">
        <v>1598</v>
      </c>
      <c r="E934" s="7" t="str">
        <f>VLOOKUP(D934,[2]Product_Dim!$A$2:$G$101,2,FALSE)</f>
        <v>Women's Scarf Set</v>
      </c>
      <c r="F934" s="9">
        <f>VLOOKUP(D934,[2]Product_Dim!$A$2:$G$101,6,FALSE)</f>
        <v>174.02</v>
      </c>
      <c r="G934" s="8" t="s">
        <v>1801</v>
      </c>
      <c r="H934" s="10">
        <v>3</v>
      </c>
      <c r="I934" s="11">
        <v>504.97</v>
      </c>
      <c r="J934" s="8">
        <v>0.3</v>
      </c>
      <c r="K934" s="8" t="s">
        <v>1824</v>
      </c>
      <c r="L934" s="11">
        <v>1060.4370000000001</v>
      </c>
      <c r="M934" s="8" t="str">
        <f>VLOOKUP(C934,'[2]Customer Detail'!$A$2:$H$501,4,FALSE)</f>
        <v>Male</v>
      </c>
      <c r="N934" s="8">
        <f>VLOOKUP(C934,'[2]Customer Detail'!$A$2:$H$501,3,FALSE)</f>
        <v>59</v>
      </c>
      <c r="O934" s="8" t="str">
        <f>VLOOKUP(C934,'[2]Customer Detail'!$A$2:$H$501,5,FALSE)</f>
        <v>Hubbardborough</v>
      </c>
      <c r="P934" s="8" t="str">
        <f>VLOOKUP(C934,'[2]Customer Detail'!$A$1:$H$501,8,FALSE)</f>
        <v>Platinum</v>
      </c>
      <c r="Q934" s="8" t="str">
        <f>VLOOKUP(G934,[2]Store_Dim!$A$1:$E$21,4,FALSE)</f>
        <v>East Jenniferstad</v>
      </c>
      <c r="R934" s="8" t="str">
        <f>VLOOKUP(G934,[2]Store_Dim!$A$2:$E$21,3,FALSE)</f>
        <v>North</v>
      </c>
    </row>
    <row r="935" spans="1:18" x14ac:dyDescent="0.3">
      <c r="A935" s="7" t="s">
        <v>2759</v>
      </c>
      <c r="B935" s="48">
        <v>45396</v>
      </c>
      <c r="C935" s="8" t="s">
        <v>224</v>
      </c>
      <c r="D935" s="8" t="s">
        <v>1624</v>
      </c>
      <c r="E935" s="7" t="str">
        <f>VLOOKUP(D935,[2]Product_Dim!$A$2:$G$101,2,FALSE)</f>
        <v>Sports Water Hydration Pack</v>
      </c>
      <c r="F935" s="9">
        <f>VLOOKUP(D935,[2]Product_Dim!$A$2:$G$101,6,FALSE)</f>
        <v>135.61000000000001</v>
      </c>
      <c r="G935" s="8" t="s">
        <v>1792</v>
      </c>
      <c r="H935" s="10">
        <v>3</v>
      </c>
      <c r="I935" s="11">
        <v>649.78</v>
      </c>
      <c r="J935" s="8">
        <v>0.1</v>
      </c>
      <c r="K935" s="8" t="s">
        <v>1826</v>
      </c>
      <c r="L935" s="11">
        <v>1754.4059999999999</v>
      </c>
      <c r="M935" s="8" t="str">
        <f>VLOOKUP(C935,'[2]Customer Detail'!$A$2:$H$501,4,FALSE)</f>
        <v>Female</v>
      </c>
      <c r="N935" s="8">
        <f>VLOOKUP(C935,'[2]Customer Detail'!$A$2:$H$501,3,FALSE)</f>
        <v>22</v>
      </c>
      <c r="O935" s="8" t="str">
        <f>VLOOKUP(C935,'[2]Customer Detail'!$A$2:$H$501,5,FALSE)</f>
        <v>Schmidtchester</v>
      </c>
      <c r="P935" s="8" t="str">
        <f>VLOOKUP(C935,'[2]Customer Detail'!$A$1:$H$501,8,FALSE)</f>
        <v>Silver</v>
      </c>
      <c r="Q935" s="8" t="str">
        <f>VLOOKUP(G935,[2]Store_Dim!$A$1:$E$21,4,FALSE)</f>
        <v>Lake Michael</v>
      </c>
      <c r="R935" s="8" t="str">
        <f>VLOOKUP(G935,[2]Store_Dim!$A$2:$E$21,3,FALSE)</f>
        <v>South</v>
      </c>
    </row>
    <row r="936" spans="1:18" x14ac:dyDescent="0.3">
      <c r="A936" s="7" t="s">
        <v>2760</v>
      </c>
      <c r="B936" s="48">
        <v>45317</v>
      </c>
      <c r="C936" s="8" t="s">
        <v>785</v>
      </c>
      <c r="D936" s="8" t="s">
        <v>1626</v>
      </c>
      <c r="E936" s="7" t="str">
        <f>VLOOKUP(D936,[2]Product_Dim!$A$2:$G$101,2,FALSE)</f>
        <v>Portable Power Bank</v>
      </c>
      <c r="F936" s="9">
        <f>VLOOKUP(D936,[2]Product_Dim!$A$2:$G$101,6,FALSE)</f>
        <v>326.06</v>
      </c>
      <c r="G936" s="8" t="s">
        <v>1786</v>
      </c>
      <c r="H936" s="10">
        <v>2</v>
      </c>
      <c r="I936" s="11">
        <v>986.73</v>
      </c>
      <c r="J936" s="8">
        <v>0.05</v>
      </c>
      <c r="K936" s="8" t="s">
        <v>1826</v>
      </c>
      <c r="L936" s="11">
        <v>1874.787</v>
      </c>
      <c r="M936" s="8" t="str">
        <f>VLOOKUP(C936,'[2]Customer Detail'!$A$2:$H$501,4,FALSE)</f>
        <v>Female</v>
      </c>
      <c r="N936" s="8">
        <f>VLOOKUP(C936,'[2]Customer Detail'!$A$2:$H$501,3,FALSE)</f>
        <v>57</v>
      </c>
      <c r="O936" s="8" t="str">
        <f>VLOOKUP(C936,'[2]Customer Detail'!$A$2:$H$501,5,FALSE)</f>
        <v>Rodriguezton</v>
      </c>
      <c r="P936" s="8" t="str">
        <f>VLOOKUP(C936,'[2]Customer Detail'!$A$1:$H$501,8,FALSE)</f>
        <v>Platinum</v>
      </c>
      <c r="Q936" s="8" t="str">
        <f>VLOOKUP(G936,[2]Store_Dim!$A$1:$E$21,4,FALSE)</f>
        <v>East Johnstad</v>
      </c>
      <c r="R936" s="8" t="str">
        <f>VLOOKUP(G936,[2]Store_Dim!$A$2:$E$21,3,FALSE)</f>
        <v>South</v>
      </c>
    </row>
    <row r="937" spans="1:18" x14ac:dyDescent="0.3">
      <c r="A937" s="7" t="s">
        <v>2761</v>
      </c>
      <c r="B937" s="48">
        <v>45235</v>
      </c>
      <c r="C937" s="8" t="s">
        <v>414</v>
      </c>
      <c r="D937" s="8" t="s">
        <v>1574</v>
      </c>
      <c r="E937" s="7" t="str">
        <f>VLOOKUP(D937,[2]Product_Dim!$A$2:$G$101,2,FALSE)</f>
        <v>USB-C Fast Charger</v>
      </c>
      <c r="F937" s="9">
        <f>VLOOKUP(D937,[2]Product_Dim!$A$2:$G$101,6,FALSE)</f>
        <v>242.23</v>
      </c>
      <c r="G937" s="8" t="s">
        <v>1801</v>
      </c>
      <c r="H937" s="10">
        <v>2</v>
      </c>
      <c r="I937" s="11">
        <v>65.44</v>
      </c>
      <c r="J937" s="8">
        <v>0.05</v>
      </c>
      <c r="K937" s="8" t="s">
        <v>1826</v>
      </c>
      <c r="L937" s="11">
        <v>124.336</v>
      </c>
      <c r="M937" s="8" t="str">
        <f>VLOOKUP(C937,'[2]Customer Detail'!$A$2:$H$501,4,FALSE)</f>
        <v>Male</v>
      </c>
      <c r="N937" s="8">
        <f>VLOOKUP(C937,'[2]Customer Detail'!$A$2:$H$501,3,FALSE)</f>
        <v>40</v>
      </c>
      <c r="O937" s="8" t="str">
        <f>VLOOKUP(C937,'[2]Customer Detail'!$A$2:$H$501,5,FALSE)</f>
        <v>North Edwardton</v>
      </c>
      <c r="P937" s="8" t="str">
        <f>VLOOKUP(C937,'[2]Customer Detail'!$A$1:$H$501,8,FALSE)</f>
        <v>Bronze</v>
      </c>
      <c r="Q937" s="8" t="str">
        <f>VLOOKUP(G937,[2]Store_Dim!$A$1:$E$21,4,FALSE)</f>
        <v>East Jenniferstad</v>
      </c>
      <c r="R937" s="8" t="str">
        <f>VLOOKUP(G937,[2]Store_Dim!$A$2:$E$21,3,FALSE)</f>
        <v>North</v>
      </c>
    </row>
    <row r="938" spans="1:18" x14ac:dyDescent="0.3">
      <c r="A938" s="7" t="s">
        <v>2762</v>
      </c>
      <c r="B938" s="48">
        <v>45824</v>
      </c>
      <c r="C938" s="8" t="s">
        <v>1196</v>
      </c>
      <c r="D938" s="8" t="s">
        <v>1674</v>
      </c>
      <c r="E938" s="7" t="str">
        <f>VLOOKUP(D938,[2]Product_Dim!$A$2:$G$101,2,FALSE)</f>
        <v>Organic Sunscreen Lotion</v>
      </c>
      <c r="F938" s="9">
        <f>VLOOKUP(D938,[2]Product_Dim!$A$2:$G$101,6,FALSE)</f>
        <v>266.86</v>
      </c>
      <c r="G938" s="8" t="s">
        <v>1797</v>
      </c>
      <c r="H938" s="10">
        <v>3</v>
      </c>
      <c r="I938" s="11">
        <v>953.74</v>
      </c>
      <c r="J938" s="8">
        <v>0.04</v>
      </c>
      <c r="K938" s="8" t="s">
        <v>1824</v>
      </c>
      <c r="L938" s="11">
        <v>2746.7712000000001</v>
      </c>
      <c r="M938" s="8" t="str">
        <f>VLOOKUP(C938,'[2]Customer Detail'!$A$2:$H$501,4,FALSE)</f>
        <v>Female</v>
      </c>
      <c r="N938" s="8">
        <f>VLOOKUP(C938,'[2]Customer Detail'!$A$2:$H$501,3,FALSE)</f>
        <v>27</v>
      </c>
      <c r="O938" s="8" t="str">
        <f>VLOOKUP(C938,'[2]Customer Detail'!$A$2:$H$501,5,FALSE)</f>
        <v>Jennifertown</v>
      </c>
      <c r="P938" s="8" t="str">
        <f>VLOOKUP(C938,'[2]Customer Detail'!$A$1:$H$501,8,FALSE)</f>
        <v>Silver</v>
      </c>
      <c r="Q938" s="8" t="str">
        <f>VLOOKUP(G938,[2]Store_Dim!$A$1:$E$21,4,FALSE)</f>
        <v>Johnsonville</v>
      </c>
      <c r="R938" s="8" t="str">
        <f>VLOOKUP(G938,[2]Store_Dim!$A$2:$E$21,3,FALSE)</f>
        <v>East</v>
      </c>
    </row>
    <row r="939" spans="1:18" x14ac:dyDescent="0.3">
      <c r="A939" s="7" t="s">
        <v>2763</v>
      </c>
      <c r="B939" s="48">
        <v>45543</v>
      </c>
      <c r="C939" s="8" t="s">
        <v>247</v>
      </c>
      <c r="D939" s="8" t="s">
        <v>1700</v>
      </c>
      <c r="E939" s="7" t="str">
        <f>VLOOKUP(D939,[2]Product_Dim!$A$2:$G$101,2,FALSE)</f>
        <v>Wireless Mouse</v>
      </c>
      <c r="F939" s="9">
        <f>VLOOKUP(D939,[2]Product_Dim!$A$2:$G$101,6,FALSE)</f>
        <v>392.89</v>
      </c>
      <c r="G939" s="8" t="s">
        <v>1789</v>
      </c>
      <c r="H939" s="10">
        <v>3</v>
      </c>
      <c r="I939" s="11">
        <v>904.48</v>
      </c>
      <c r="J939" s="8">
        <v>0.21</v>
      </c>
      <c r="K939" s="8" t="s">
        <v>1826</v>
      </c>
      <c r="L939" s="11">
        <v>2143.6176</v>
      </c>
      <c r="M939" s="8" t="str">
        <f>VLOOKUP(C939,'[2]Customer Detail'!$A$2:$H$501,4,FALSE)</f>
        <v>Male</v>
      </c>
      <c r="N939" s="8">
        <f>VLOOKUP(C939,'[2]Customer Detail'!$A$2:$H$501,3,FALSE)</f>
        <v>58</v>
      </c>
      <c r="O939" s="8" t="str">
        <f>VLOOKUP(C939,'[2]Customer Detail'!$A$2:$H$501,5,FALSE)</f>
        <v>Brendaburgh</v>
      </c>
      <c r="P939" s="8" t="str">
        <f>VLOOKUP(C939,'[2]Customer Detail'!$A$1:$H$501,8,FALSE)</f>
        <v>Silver</v>
      </c>
      <c r="Q939" s="8" t="str">
        <f>VLOOKUP(G939,[2]Store_Dim!$A$1:$E$21,4,FALSE)</f>
        <v>East Davidville</v>
      </c>
      <c r="R939" s="8" t="str">
        <f>VLOOKUP(G939,[2]Store_Dim!$A$2:$E$21,3,FALSE)</f>
        <v>East</v>
      </c>
    </row>
    <row r="940" spans="1:18" x14ac:dyDescent="0.3">
      <c r="A940" s="7" t="s">
        <v>2764</v>
      </c>
      <c r="B940" s="48">
        <v>45595</v>
      </c>
      <c r="C940" s="8" t="s">
        <v>1513</v>
      </c>
      <c r="D940" s="8" t="s">
        <v>1672</v>
      </c>
      <c r="E940" s="7" t="str">
        <f>VLOOKUP(D940,[2]Product_Dim!$A$2:$G$101,2,FALSE)</f>
        <v>Laptop Cooling Pad</v>
      </c>
      <c r="F940" s="9">
        <f>VLOOKUP(D940,[2]Product_Dim!$A$2:$G$101,6,FALSE)</f>
        <v>86.42</v>
      </c>
      <c r="G940" s="8" t="s">
        <v>1801</v>
      </c>
      <c r="H940" s="10">
        <v>3</v>
      </c>
      <c r="I940" s="11">
        <v>920.82</v>
      </c>
      <c r="J940" s="8">
        <v>0.1</v>
      </c>
      <c r="K940" s="8" t="s">
        <v>1826</v>
      </c>
      <c r="L940" s="11">
        <v>2486.2139999999999</v>
      </c>
      <c r="M940" s="8" t="str">
        <f>VLOOKUP(C940,'[2]Customer Detail'!$A$2:$H$501,4,FALSE)</f>
        <v>Female</v>
      </c>
      <c r="N940" s="8">
        <f>VLOOKUP(C940,'[2]Customer Detail'!$A$2:$H$501,3,FALSE)</f>
        <v>59</v>
      </c>
      <c r="O940" s="8" t="str">
        <f>VLOOKUP(C940,'[2]Customer Detail'!$A$2:$H$501,5,FALSE)</f>
        <v>Port Carol</v>
      </c>
      <c r="P940" s="8" t="str">
        <f>VLOOKUP(C940,'[2]Customer Detail'!$A$1:$H$501,8,FALSE)</f>
        <v>Platinum</v>
      </c>
      <c r="Q940" s="8" t="str">
        <f>VLOOKUP(G940,[2]Store_Dim!$A$1:$E$21,4,FALSE)</f>
        <v>East Jenniferstad</v>
      </c>
      <c r="R940" s="8" t="str">
        <f>VLOOKUP(G940,[2]Store_Dim!$A$2:$E$21,3,FALSE)</f>
        <v>North</v>
      </c>
    </row>
    <row r="941" spans="1:18" x14ac:dyDescent="0.3">
      <c r="A941" s="7" t="s">
        <v>2765</v>
      </c>
      <c r="B941" s="48">
        <v>45803</v>
      </c>
      <c r="C941" s="8" t="s">
        <v>963</v>
      </c>
      <c r="D941" s="8" t="s">
        <v>1604</v>
      </c>
      <c r="E941" s="7" t="str">
        <f>VLOOKUP(D941,[2]Product_Dim!$A$2:$G$101,2,FALSE)</f>
        <v>Sports Stopwatch Timer</v>
      </c>
      <c r="F941" s="9">
        <f>VLOOKUP(D941,[2]Product_Dim!$A$2:$G$101,6,FALSE)</f>
        <v>38.76</v>
      </c>
      <c r="G941" s="8" t="s">
        <v>1757</v>
      </c>
      <c r="H941" s="10">
        <v>1</v>
      </c>
      <c r="I941" s="11">
        <v>182.28</v>
      </c>
      <c r="J941" s="8">
        <v>0.15</v>
      </c>
      <c r="K941" s="8" t="s">
        <v>1829</v>
      </c>
      <c r="L941" s="11">
        <v>154.93799999999999</v>
      </c>
      <c r="M941" s="8" t="str">
        <f>VLOOKUP(C941,'[2]Customer Detail'!$A$2:$H$501,4,FALSE)</f>
        <v>Male</v>
      </c>
      <c r="N941" s="8">
        <f>VLOOKUP(C941,'[2]Customer Detail'!$A$2:$H$501,3,FALSE)</f>
        <v>64</v>
      </c>
      <c r="O941" s="8" t="str">
        <f>VLOOKUP(C941,'[2]Customer Detail'!$A$2:$H$501,5,FALSE)</f>
        <v>West Joseph</v>
      </c>
      <c r="P941" s="8" t="str">
        <f>VLOOKUP(C941,'[2]Customer Detail'!$A$1:$H$501,8,FALSE)</f>
        <v>Platinum</v>
      </c>
      <c r="Q941" s="8" t="str">
        <f>VLOOKUP(G941,[2]Store_Dim!$A$1:$E$21,4,FALSE)</f>
        <v>Danielmouth</v>
      </c>
      <c r="R941" s="8" t="str">
        <f>VLOOKUP(G941,[2]Store_Dim!$A$2:$E$21,3,FALSE)</f>
        <v>North</v>
      </c>
    </row>
    <row r="942" spans="1:18" x14ac:dyDescent="0.3">
      <c r="A942" s="7" t="s">
        <v>2766</v>
      </c>
      <c r="B942" s="48">
        <v>45880</v>
      </c>
      <c r="C942" s="8" t="s">
        <v>1377</v>
      </c>
      <c r="D942" s="8" t="s">
        <v>1610</v>
      </c>
      <c r="E942" s="7" t="str">
        <f>VLOOKUP(D942,[2]Product_Dim!$A$2:$G$101,2,FALSE)</f>
        <v>Basketball</v>
      </c>
      <c r="F942" s="9">
        <f>VLOOKUP(D942,[2]Product_Dim!$A$2:$G$101,6,FALSE)</f>
        <v>204.39</v>
      </c>
      <c r="G942" s="8" t="s">
        <v>1804</v>
      </c>
      <c r="H942" s="10">
        <v>3</v>
      </c>
      <c r="I942" s="11">
        <v>938.68</v>
      </c>
      <c r="J942" s="8">
        <v>0.14000000000000001</v>
      </c>
      <c r="K942" s="8" t="s">
        <v>1824</v>
      </c>
      <c r="L942" s="11">
        <v>2421.7943999999998</v>
      </c>
      <c r="M942" s="8" t="str">
        <f>VLOOKUP(C942,'[2]Customer Detail'!$A$2:$H$501,4,FALSE)</f>
        <v>Female</v>
      </c>
      <c r="N942" s="8">
        <f>VLOOKUP(C942,'[2]Customer Detail'!$A$2:$H$501,3,FALSE)</f>
        <v>41</v>
      </c>
      <c r="O942" s="8" t="str">
        <f>VLOOKUP(C942,'[2]Customer Detail'!$A$2:$H$501,5,FALSE)</f>
        <v>Mcfarlandmouth</v>
      </c>
      <c r="P942" s="8" t="str">
        <f>VLOOKUP(C942,'[2]Customer Detail'!$A$1:$H$501,8,FALSE)</f>
        <v>Platinum</v>
      </c>
      <c r="Q942" s="8" t="str">
        <f>VLOOKUP(G942,[2]Store_Dim!$A$1:$E$21,4,FALSE)</f>
        <v>New Jimmymouth</v>
      </c>
      <c r="R942" s="8" t="str">
        <f>VLOOKUP(G942,[2]Store_Dim!$A$2:$E$21,3,FALSE)</f>
        <v>West</v>
      </c>
    </row>
    <row r="943" spans="1:18" x14ac:dyDescent="0.3">
      <c r="A943" s="7" t="s">
        <v>2767</v>
      </c>
      <c r="B943" s="48">
        <v>45690</v>
      </c>
      <c r="C943" s="8" t="s">
        <v>295</v>
      </c>
      <c r="D943" s="8" t="s">
        <v>1730</v>
      </c>
      <c r="E943" s="7" t="str">
        <f>VLOOKUP(D943,[2]Product_Dim!$A$2:$G$101,2,FALSE)</f>
        <v>Women's High Heels</v>
      </c>
      <c r="F943" s="9">
        <f>VLOOKUP(D943,[2]Product_Dim!$A$2:$G$101,6,FALSE)</f>
        <v>438.25</v>
      </c>
      <c r="G943" s="8" t="s">
        <v>1773</v>
      </c>
      <c r="H943" s="10">
        <v>3</v>
      </c>
      <c r="I943" s="11">
        <v>219.96</v>
      </c>
      <c r="J943" s="8">
        <v>0.18</v>
      </c>
      <c r="K943" s="8" t="s">
        <v>1826</v>
      </c>
      <c r="L943" s="11">
        <v>541.10159999999996</v>
      </c>
      <c r="M943" s="8" t="str">
        <f>VLOOKUP(C943,'[2]Customer Detail'!$A$2:$H$501,4,FALSE)</f>
        <v>Female</v>
      </c>
      <c r="N943" s="8">
        <f>VLOOKUP(C943,'[2]Customer Detail'!$A$2:$H$501,3,FALSE)</f>
        <v>34</v>
      </c>
      <c r="O943" s="8" t="str">
        <f>VLOOKUP(C943,'[2]Customer Detail'!$A$2:$H$501,5,FALSE)</f>
        <v>South David</v>
      </c>
      <c r="P943" s="8" t="str">
        <f>VLOOKUP(C943,'[2]Customer Detail'!$A$1:$H$501,8,FALSE)</f>
        <v>Platinum</v>
      </c>
      <c r="Q943" s="8" t="str">
        <f>VLOOKUP(G943,[2]Store_Dim!$A$1:$E$21,4,FALSE)</f>
        <v>New Michaelchester</v>
      </c>
      <c r="R943" s="8" t="str">
        <f>VLOOKUP(G943,[2]Store_Dim!$A$2:$E$21,3,FALSE)</f>
        <v>North</v>
      </c>
    </row>
    <row r="944" spans="1:18" x14ac:dyDescent="0.3">
      <c r="A944" s="7" t="s">
        <v>2768</v>
      </c>
      <c r="B944" s="48">
        <v>45841</v>
      </c>
      <c r="C944" s="8" t="s">
        <v>1458</v>
      </c>
      <c r="D944" s="8" t="s">
        <v>1690</v>
      </c>
      <c r="E944" s="7" t="str">
        <f>VLOOKUP(D944,[2]Product_Dim!$A$2:$G$101,2,FALSE)</f>
        <v>Hair Repair Oil Treatment</v>
      </c>
      <c r="F944" s="9">
        <f>VLOOKUP(D944,[2]Product_Dim!$A$2:$G$101,6,FALSE)</f>
        <v>214.32</v>
      </c>
      <c r="G944" s="8" t="s">
        <v>1810</v>
      </c>
      <c r="H944" s="10">
        <v>3</v>
      </c>
      <c r="I944" s="11">
        <v>385.74</v>
      </c>
      <c r="J944" s="8">
        <v>0.27</v>
      </c>
      <c r="K944" s="8" t="s">
        <v>1824</v>
      </c>
      <c r="L944" s="11">
        <v>844.77060000000006</v>
      </c>
      <c r="M944" s="8" t="str">
        <f>VLOOKUP(C944,'[2]Customer Detail'!$A$2:$H$501,4,FALSE)</f>
        <v>Male</v>
      </c>
      <c r="N944" s="8">
        <f>VLOOKUP(C944,'[2]Customer Detail'!$A$2:$H$501,3,FALSE)</f>
        <v>53</v>
      </c>
      <c r="O944" s="8" t="str">
        <f>VLOOKUP(C944,'[2]Customer Detail'!$A$2:$H$501,5,FALSE)</f>
        <v>Chambersfurt</v>
      </c>
      <c r="P944" s="8" t="str">
        <f>VLOOKUP(C944,'[2]Customer Detail'!$A$1:$H$501,8,FALSE)</f>
        <v>Bronze</v>
      </c>
      <c r="Q944" s="8" t="str">
        <f>VLOOKUP(G944,[2]Store_Dim!$A$1:$E$21,4,FALSE)</f>
        <v>East Stevechester</v>
      </c>
      <c r="R944" s="8" t="str">
        <f>VLOOKUP(G944,[2]Store_Dim!$A$2:$E$21,3,FALSE)</f>
        <v>East</v>
      </c>
    </row>
    <row r="945" spans="1:18" x14ac:dyDescent="0.3">
      <c r="A945" s="7" t="s">
        <v>2769</v>
      </c>
      <c r="B945" s="48">
        <v>45380</v>
      </c>
      <c r="C945" s="8" t="s">
        <v>1400</v>
      </c>
      <c r="D945" s="8" t="s">
        <v>1710</v>
      </c>
      <c r="E945" s="7" t="str">
        <f>VLOOKUP(D945,[2]Product_Dim!$A$2:$G$101,2,FALSE)</f>
        <v>Badminton Racket Set</v>
      </c>
      <c r="F945" s="9">
        <f>VLOOKUP(D945,[2]Product_Dim!$A$2:$G$101,6,FALSE)</f>
        <v>285.54000000000002</v>
      </c>
      <c r="G945" s="8" t="s">
        <v>1810</v>
      </c>
      <c r="H945" s="10">
        <v>2</v>
      </c>
      <c r="I945" s="11">
        <v>830.94</v>
      </c>
      <c r="J945" s="8">
        <v>0.28000000000000003</v>
      </c>
      <c r="K945" s="8" t="s">
        <v>1826</v>
      </c>
      <c r="L945" s="11">
        <v>1196.5536</v>
      </c>
      <c r="M945" s="8" t="str">
        <f>VLOOKUP(C945,'[2]Customer Detail'!$A$2:$H$501,4,FALSE)</f>
        <v>Female</v>
      </c>
      <c r="N945" s="8">
        <f>VLOOKUP(C945,'[2]Customer Detail'!$A$2:$H$501,3,FALSE)</f>
        <v>62</v>
      </c>
      <c r="O945" s="8" t="str">
        <f>VLOOKUP(C945,'[2]Customer Detail'!$A$2:$H$501,5,FALSE)</f>
        <v>Lake Carolyn</v>
      </c>
      <c r="P945" s="8" t="str">
        <f>VLOOKUP(C945,'[2]Customer Detail'!$A$1:$H$501,8,FALSE)</f>
        <v>Platinum</v>
      </c>
      <c r="Q945" s="8" t="str">
        <f>VLOOKUP(G945,[2]Store_Dim!$A$1:$E$21,4,FALSE)</f>
        <v>East Stevechester</v>
      </c>
      <c r="R945" s="8" t="str">
        <f>VLOOKUP(G945,[2]Store_Dim!$A$2:$E$21,3,FALSE)</f>
        <v>East</v>
      </c>
    </row>
    <row r="946" spans="1:18" x14ac:dyDescent="0.3">
      <c r="A946" s="7" t="s">
        <v>2770</v>
      </c>
      <c r="B946" s="48">
        <v>45503</v>
      </c>
      <c r="C946" s="8" t="s">
        <v>1196</v>
      </c>
      <c r="D946" s="8" t="s">
        <v>1551</v>
      </c>
      <c r="E946" s="7" t="str">
        <f>VLOOKUP(D946,[2]Product_Dim!$A$2:$G$101,2,FALSE)</f>
        <v>Men's Running Jacket</v>
      </c>
      <c r="F946" s="9">
        <f>VLOOKUP(D946,[2]Product_Dim!$A$2:$G$101,6,FALSE)</f>
        <v>364.67</v>
      </c>
      <c r="G946" s="8" t="s">
        <v>1786</v>
      </c>
      <c r="H946" s="10">
        <v>3</v>
      </c>
      <c r="I946" s="11">
        <v>462.75</v>
      </c>
      <c r="J946" s="8">
        <v>0.22</v>
      </c>
      <c r="K946" s="8" t="s">
        <v>1826</v>
      </c>
      <c r="L946" s="11">
        <v>1082.835</v>
      </c>
      <c r="M946" s="8" t="str">
        <f>VLOOKUP(C946,'[2]Customer Detail'!$A$2:$H$501,4,FALSE)</f>
        <v>Female</v>
      </c>
      <c r="N946" s="8">
        <f>VLOOKUP(C946,'[2]Customer Detail'!$A$2:$H$501,3,FALSE)</f>
        <v>27</v>
      </c>
      <c r="O946" s="8" t="str">
        <f>VLOOKUP(C946,'[2]Customer Detail'!$A$2:$H$501,5,FALSE)</f>
        <v>Jennifertown</v>
      </c>
      <c r="P946" s="8" t="str">
        <f>VLOOKUP(C946,'[2]Customer Detail'!$A$1:$H$501,8,FALSE)</f>
        <v>Silver</v>
      </c>
      <c r="Q946" s="8" t="str">
        <f>VLOOKUP(G946,[2]Store_Dim!$A$1:$E$21,4,FALSE)</f>
        <v>East Johnstad</v>
      </c>
      <c r="R946" s="8" t="str">
        <f>VLOOKUP(G946,[2]Store_Dim!$A$2:$E$21,3,FALSE)</f>
        <v>South</v>
      </c>
    </row>
    <row r="947" spans="1:18" x14ac:dyDescent="0.3">
      <c r="A947" s="7" t="s">
        <v>2771</v>
      </c>
      <c r="B947" s="48">
        <v>45567</v>
      </c>
      <c r="C947" s="8" t="s">
        <v>247</v>
      </c>
      <c r="D947" s="8" t="s">
        <v>1576</v>
      </c>
      <c r="E947" s="7" t="str">
        <f>VLOOKUP(D947,[2]Product_Dim!$A$2:$G$101,2,FALSE)</f>
        <v>Decorative Wall Mirror</v>
      </c>
      <c r="F947" s="9">
        <f>VLOOKUP(D947,[2]Product_Dim!$A$2:$G$101,6,FALSE)</f>
        <v>48.01</v>
      </c>
      <c r="G947" s="8" t="s">
        <v>1801</v>
      </c>
      <c r="H947" s="10">
        <v>4</v>
      </c>
      <c r="I947" s="11">
        <v>973.9</v>
      </c>
      <c r="J947" s="8">
        <v>0.02</v>
      </c>
      <c r="K947" s="8" t="s">
        <v>1829</v>
      </c>
      <c r="L947" s="11">
        <v>3817.6880000000001</v>
      </c>
      <c r="M947" s="8" t="str">
        <f>VLOOKUP(C947,'[2]Customer Detail'!$A$2:$H$501,4,FALSE)</f>
        <v>Male</v>
      </c>
      <c r="N947" s="8">
        <f>VLOOKUP(C947,'[2]Customer Detail'!$A$2:$H$501,3,FALSE)</f>
        <v>58</v>
      </c>
      <c r="O947" s="8" t="str">
        <f>VLOOKUP(C947,'[2]Customer Detail'!$A$2:$H$501,5,FALSE)</f>
        <v>Brendaburgh</v>
      </c>
      <c r="P947" s="8" t="str">
        <f>VLOOKUP(C947,'[2]Customer Detail'!$A$1:$H$501,8,FALSE)</f>
        <v>Silver</v>
      </c>
      <c r="Q947" s="8" t="str">
        <f>VLOOKUP(G947,[2]Store_Dim!$A$1:$E$21,4,FALSE)</f>
        <v>East Jenniferstad</v>
      </c>
      <c r="R947" s="8" t="str">
        <f>VLOOKUP(G947,[2]Store_Dim!$A$2:$E$21,3,FALSE)</f>
        <v>North</v>
      </c>
    </row>
    <row r="948" spans="1:18" x14ac:dyDescent="0.3">
      <c r="A948" s="7" t="s">
        <v>2772</v>
      </c>
      <c r="B948" s="48">
        <v>45600</v>
      </c>
      <c r="C948" s="8" t="s">
        <v>475</v>
      </c>
      <c r="D948" s="8" t="s">
        <v>1618</v>
      </c>
      <c r="E948" s="7" t="str">
        <f>VLOOKUP(D948,[2]Product_Dim!$A$2:$G$101,2,FALSE)</f>
        <v>Bedroom Table Lamp</v>
      </c>
      <c r="F948" s="9">
        <f>VLOOKUP(D948,[2]Product_Dim!$A$2:$G$101,6,FALSE)</f>
        <v>382.22</v>
      </c>
      <c r="G948" s="8" t="s">
        <v>1757</v>
      </c>
      <c r="H948" s="10">
        <v>2</v>
      </c>
      <c r="I948" s="11">
        <v>157.18</v>
      </c>
      <c r="J948" s="8">
        <v>0.15</v>
      </c>
      <c r="K948" s="8" t="s">
        <v>1824</v>
      </c>
      <c r="L948" s="11">
        <v>267.20600000000002</v>
      </c>
      <c r="M948" s="8" t="str">
        <f>VLOOKUP(C948,'[2]Customer Detail'!$A$2:$H$501,4,FALSE)</f>
        <v>Female</v>
      </c>
      <c r="N948" s="8">
        <f>VLOOKUP(C948,'[2]Customer Detail'!$A$2:$H$501,3,FALSE)</f>
        <v>63</v>
      </c>
      <c r="O948" s="8" t="str">
        <f>VLOOKUP(C948,'[2]Customer Detail'!$A$2:$H$501,5,FALSE)</f>
        <v>South Brooke</v>
      </c>
      <c r="P948" s="8" t="str">
        <f>VLOOKUP(C948,'[2]Customer Detail'!$A$1:$H$501,8,FALSE)</f>
        <v>Gold</v>
      </c>
      <c r="Q948" s="8" t="str">
        <f>VLOOKUP(G948,[2]Store_Dim!$A$1:$E$21,4,FALSE)</f>
        <v>Danielmouth</v>
      </c>
      <c r="R948" s="8" t="str">
        <f>VLOOKUP(G948,[2]Store_Dim!$A$2:$E$21,3,FALSE)</f>
        <v>North</v>
      </c>
    </row>
    <row r="949" spans="1:18" x14ac:dyDescent="0.3">
      <c r="A949" s="7" t="s">
        <v>2773</v>
      </c>
      <c r="B949" s="48">
        <v>45415</v>
      </c>
      <c r="C949" s="8" t="s">
        <v>63</v>
      </c>
      <c r="D949" s="8" t="s">
        <v>1694</v>
      </c>
      <c r="E949" s="7" t="str">
        <f>VLOOKUP(D949,[2]Product_Dim!$A$2:$G$101,2,FALSE)</f>
        <v>Shin Guards – Adult</v>
      </c>
      <c r="F949" s="9">
        <f>VLOOKUP(D949,[2]Product_Dim!$A$2:$G$101,6,FALSE)</f>
        <v>107.06</v>
      </c>
      <c r="G949" s="8" t="s">
        <v>1797</v>
      </c>
      <c r="H949" s="10">
        <v>3</v>
      </c>
      <c r="I949" s="11">
        <v>239.57</v>
      </c>
      <c r="J949" s="8">
        <v>0.16</v>
      </c>
      <c r="K949" s="8" t="s">
        <v>1824</v>
      </c>
      <c r="L949" s="11">
        <v>603.71640000000002</v>
      </c>
      <c r="M949" s="8" t="str">
        <f>VLOOKUP(C949,'[2]Customer Detail'!$A$2:$H$501,4,FALSE)</f>
        <v>Female</v>
      </c>
      <c r="N949" s="8">
        <f>VLOOKUP(C949,'[2]Customer Detail'!$A$2:$H$501,3,FALSE)</f>
        <v>32</v>
      </c>
      <c r="O949" s="8" t="str">
        <f>VLOOKUP(C949,'[2]Customer Detail'!$A$2:$H$501,5,FALSE)</f>
        <v>New Becky</v>
      </c>
      <c r="P949" s="8" t="str">
        <f>VLOOKUP(C949,'[2]Customer Detail'!$A$1:$H$501,8,FALSE)</f>
        <v>Silver</v>
      </c>
      <c r="Q949" s="8" t="str">
        <f>VLOOKUP(G949,[2]Store_Dim!$A$1:$E$21,4,FALSE)</f>
        <v>Johnsonville</v>
      </c>
      <c r="R949" s="8" t="str">
        <f>VLOOKUP(G949,[2]Store_Dim!$A$2:$E$21,3,FALSE)</f>
        <v>East</v>
      </c>
    </row>
    <row r="950" spans="1:18" x14ac:dyDescent="0.3">
      <c r="A950" s="7" t="s">
        <v>2774</v>
      </c>
      <c r="B950" s="48">
        <v>45343</v>
      </c>
      <c r="C950" s="8" t="s">
        <v>1029</v>
      </c>
      <c r="D950" s="8" t="s">
        <v>1565</v>
      </c>
      <c r="E950" s="7" t="str">
        <f>VLOOKUP(D950,[2]Product_Dim!$A$2:$G$101,2,FALSE)</f>
        <v>Adjustable Dumbbell Set</v>
      </c>
      <c r="F950" s="9">
        <f>VLOOKUP(D950,[2]Product_Dim!$A$2:$G$101,6,FALSE)</f>
        <v>495.72</v>
      </c>
      <c r="G950" s="8" t="s">
        <v>1804</v>
      </c>
      <c r="H950" s="10">
        <v>4</v>
      </c>
      <c r="I950" s="11">
        <v>583.21</v>
      </c>
      <c r="J950" s="8">
        <v>0.2</v>
      </c>
      <c r="K950" s="8" t="s">
        <v>1824</v>
      </c>
      <c r="L950" s="11">
        <v>1866.2720000000002</v>
      </c>
      <c r="M950" s="8" t="str">
        <f>VLOOKUP(C950,'[2]Customer Detail'!$A$2:$H$501,4,FALSE)</f>
        <v>Female</v>
      </c>
      <c r="N950" s="8">
        <f>VLOOKUP(C950,'[2]Customer Detail'!$A$2:$H$501,3,FALSE)</f>
        <v>62</v>
      </c>
      <c r="O950" s="8" t="str">
        <f>VLOOKUP(C950,'[2]Customer Detail'!$A$2:$H$501,5,FALSE)</f>
        <v>Kellybury</v>
      </c>
      <c r="P950" s="8" t="str">
        <f>VLOOKUP(C950,'[2]Customer Detail'!$A$1:$H$501,8,FALSE)</f>
        <v>Bronze</v>
      </c>
      <c r="Q950" s="8" t="str">
        <f>VLOOKUP(G950,[2]Store_Dim!$A$1:$E$21,4,FALSE)</f>
        <v>New Jimmymouth</v>
      </c>
      <c r="R950" s="8" t="str">
        <f>VLOOKUP(G950,[2]Store_Dim!$A$2:$E$21,3,FALSE)</f>
        <v>West</v>
      </c>
    </row>
    <row r="951" spans="1:18" x14ac:dyDescent="0.3">
      <c r="A951" s="7" t="s">
        <v>2775</v>
      </c>
      <c r="B951" s="48">
        <v>45399</v>
      </c>
      <c r="C951" s="8" t="s">
        <v>1283</v>
      </c>
      <c r="D951" s="8" t="s">
        <v>1710</v>
      </c>
      <c r="E951" s="7" t="str">
        <f>VLOOKUP(D951,[2]Product_Dim!$A$2:$G$101,2,FALSE)</f>
        <v>Badminton Racket Set</v>
      </c>
      <c r="F951" s="9">
        <f>VLOOKUP(D951,[2]Product_Dim!$A$2:$G$101,6,FALSE)</f>
        <v>285.54000000000002</v>
      </c>
      <c r="G951" s="8" t="s">
        <v>1782</v>
      </c>
      <c r="H951" s="10">
        <v>3</v>
      </c>
      <c r="I951" s="11">
        <v>758.75</v>
      </c>
      <c r="J951" s="8">
        <v>0.27</v>
      </c>
      <c r="K951" s="8" t="s">
        <v>1826</v>
      </c>
      <c r="L951" s="11">
        <v>1661.6624999999999</v>
      </c>
      <c r="M951" s="8" t="str">
        <f>VLOOKUP(C951,'[2]Customer Detail'!$A$2:$H$501,4,FALSE)</f>
        <v>Female</v>
      </c>
      <c r="N951" s="8">
        <f>VLOOKUP(C951,'[2]Customer Detail'!$A$2:$H$501,3,FALSE)</f>
        <v>59</v>
      </c>
      <c r="O951" s="8" t="str">
        <f>VLOOKUP(C951,'[2]Customer Detail'!$A$2:$H$501,5,FALSE)</f>
        <v>Andrewsfurt</v>
      </c>
      <c r="P951" s="8" t="str">
        <f>VLOOKUP(C951,'[2]Customer Detail'!$A$1:$H$501,8,FALSE)</f>
        <v>Bronze</v>
      </c>
      <c r="Q951" s="8" t="str">
        <f>VLOOKUP(G951,[2]Store_Dim!$A$1:$E$21,4,FALSE)</f>
        <v>Thompsonborough</v>
      </c>
      <c r="R951" s="8" t="str">
        <f>VLOOKUP(G951,[2]Store_Dim!$A$2:$E$21,3,FALSE)</f>
        <v>West</v>
      </c>
    </row>
    <row r="952" spans="1:18" x14ac:dyDescent="0.3">
      <c r="A952" s="7" t="s">
        <v>2776</v>
      </c>
      <c r="B952" s="48">
        <v>45689</v>
      </c>
      <c r="C952" s="8" t="s">
        <v>975</v>
      </c>
      <c r="D952" s="8" t="s">
        <v>1670</v>
      </c>
      <c r="E952" s="7" t="str">
        <f>VLOOKUP(D952,[2]Product_Dim!$A$2:$G$101,2,FALSE)</f>
        <v>Tennis Ball 3-Pack</v>
      </c>
      <c r="F952" s="9">
        <f>VLOOKUP(D952,[2]Product_Dim!$A$2:$G$101,6,FALSE)</f>
        <v>103.45</v>
      </c>
      <c r="G952" s="8" t="s">
        <v>1773</v>
      </c>
      <c r="H952" s="10">
        <v>4</v>
      </c>
      <c r="I952" s="11">
        <v>372.42</v>
      </c>
      <c r="J952" s="8">
        <v>0.19</v>
      </c>
      <c r="K952" s="8" t="s">
        <v>1824</v>
      </c>
      <c r="L952" s="11">
        <v>1206.6408000000001</v>
      </c>
      <c r="M952" s="8" t="str">
        <f>VLOOKUP(C952,'[2]Customer Detail'!$A$2:$H$501,4,FALSE)</f>
        <v>Female</v>
      </c>
      <c r="N952" s="8">
        <f>VLOOKUP(C952,'[2]Customer Detail'!$A$2:$H$501,3,FALSE)</f>
        <v>41</v>
      </c>
      <c r="O952" s="8" t="str">
        <f>VLOOKUP(C952,'[2]Customer Detail'!$A$2:$H$501,5,FALSE)</f>
        <v>Randychester</v>
      </c>
      <c r="P952" s="8" t="str">
        <f>VLOOKUP(C952,'[2]Customer Detail'!$A$1:$H$501,8,FALSE)</f>
        <v>Bronze</v>
      </c>
      <c r="Q952" s="8" t="str">
        <f>VLOOKUP(G952,[2]Store_Dim!$A$1:$E$21,4,FALSE)</f>
        <v>New Michaelchester</v>
      </c>
      <c r="R952" s="8" t="str">
        <f>VLOOKUP(G952,[2]Store_Dim!$A$2:$E$21,3,FALSE)</f>
        <v>North</v>
      </c>
    </row>
    <row r="953" spans="1:18" x14ac:dyDescent="0.3">
      <c r="A953" s="7" t="s">
        <v>2777</v>
      </c>
      <c r="B953" s="48">
        <v>45699</v>
      </c>
      <c r="C953" s="8" t="s">
        <v>517</v>
      </c>
      <c r="D953" s="8" t="s">
        <v>1674</v>
      </c>
      <c r="E953" s="7" t="str">
        <f>VLOOKUP(D953,[2]Product_Dim!$A$2:$G$101,2,FALSE)</f>
        <v>Organic Sunscreen Lotion</v>
      </c>
      <c r="F953" s="9">
        <f>VLOOKUP(D953,[2]Product_Dim!$A$2:$G$101,6,FALSE)</f>
        <v>266.86</v>
      </c>
      <c r="G953" s="8" t="s">
        <v>1813</v>
      </c>
      <c r="H953" s="10">
        <v>4</v>
      </c>
      <c r="I953" s="11">
        <v>286.27999999999997</v>
      </c>
      <c r="J953" s="8">
        <v>0.28000000000000003</v>
      </c>
      <c r="K953" s="8" t="s">
        <v>1826</v>
      </c>
      <c r="L953" s="11">
        <v>824.48639999999989</v>
      </c>
      <c r="M953" s="8" t="str">
        <f>VLOOKUP(C953,'[2]Customer Detail'!$A$2:$H$501,4,FALSE)</f>
        <v>Female</v>
      </c>
      <c r="N953" s="8">
        <f>VLOOKUP(C953,'[2]Customer Detail'!$A$2:$H$501,3,FALSE)</f>
        <v>35</v>
      </c>
      <c r="O953" s="8" t="str">
        <f>VLOOKUP(C953,'[2]Customer Detail'!$A$2:$H$501,5,FALSE)</f>
        <v>Owensview</v>
      </c>
      <c r="P953" s="8" t="str">
        <f>VLOOKUP(C953,'[2]Customer Detail'!$A$1:$H$501,8,FALSE)</f>
        <v>Gold</v>
      </c>
      <c r="Q953" s="8" t="str">
        <f>VLOOKUP(G953,[2]Store_Dim!$A$1:$E$21,4,FALSE)</f>
        <v>Vasquezborough</v>
      </c>
      <c r="R953" s="8" t="str">
        <f>VLOOKUP(G953,[2]Store_Dim!$A$2:$E$21,3,FALSE)</f>
        <v>East</v>
      </c>
    </row>
    <row r="954" spans="1:18" x14ac:dyDescent="0.3">
      <c r="A954" s="7" t="s">
        <v>2778</v>
      </c>
      <c r="B954" s="48">
        <v>45663</v>
      </c>
      <c r="C954" s="8" t="s">
        <v>887</v>
      </c>
      <c r="D954" s="8" t="s">
        <v>1694</v>
      </c>
      <c r="E954" s="7" t="str">
        <f>VLOOKUP(D954,[2]Product_Dim!$A$2:$G$101,2,FALSE)</f>
        <v>Shin Guards – Adult</v>
      </c>
      <c r="F954" s="9">
        <f>VLOOKUP(D954,[2]Product_Dim!$A$2:$G$101,6,FALSE)</f>
        <v>107.06</v>
      </c>
      <c r="G954" s="8" t="s">
        <v>1792</v>
      </c>
      <c r="H954" s="10">
        <v>3</v>
      </c>
      <c r="I954" s="11">
        <v>488.37</v>
      </c>
      <c r="J954" s="8">
        <v>0.27</v>
      </c>
      <c r="K954" s="8" t="s">
        <v>1829</v>
      </c>
      <c r="L954" s="11">
        <v>1069.5303000000001</v>
      </c>
      <c r="M954" s="8" t="str">
        <f>VLOOKUP(C954,'[2]Customer Detail'!$A$2:$H$501,4,FALSE)</f>
        <v>Female</v>
      </c>
      <c r="N954" s="8">
        <f>VLOOKUP(C954,'[2]Customer Detail'!$A$2:$H$501,3,FALSE)</f>
        <v>21</v>
      </c>
      <c r="O954" s="8" t="str">
        <f>VLOOKUP(C954,'[2]Customer Detail'!$A$2:$H$501,5,FALSE)</f>
        <v>Gilltown</v>
      </c>
      <c r="P954" s="8" t="str">
        <f>VLOOKUP(C954,'[2]Customer Detail'!$A$1:$H$501,8,FALSE)</f>
        <v>Bronze</v>
      </c>
      <c r="Q954" s="8" t="str">
        <f>VLOOKUP(G954,[2]Store_Dim!$A$1:$E$21,4,FALSE)</f>
        <v>Lake Michael</v>
      </c>
      <c r="R954" s="8" t="str">
        <f>VLOOKUP(G954,[2]Store_Dim!$A$2:$E$21,3,FALSE)</f>
        <v>South</v>
      </c>
    </row>
    <row r="955" spans="1:18" x14ac:dyDescent="0.3">
      <c r="A955" s="7" t="s">
        <v>2779</v>
      </c>
      <c r="B955" s="48">
        <v>45377</v>
      </c>
      <c r="C955" s="8" t="s">
        <v>1446</v>
      </c>
      <c r="D955" s="8" t="s">
        <v>1722</v>
      </c>
      <c r="E955" s="7" t="str">
        <f>VLOOKUP(D955,[2]Product_Dim!$A$2:$G$101,2,FALSE)</f>
        <v>LED Bedside Lamp</v>
      </c>
      <c r="F955" s="9">
        <f>VLOOKUP(D955,[2]Product_Dim!$A$2:$G$101,6,FALSE)</f>
        <v>371.38</v>
      </c>
      <c r="G955" s="8" t="s">
        <v>1782</v>
      </c>
      <c r="H955" s="10">
        <v>3</v>
      </c>
      <c r="I955" s="11">
        <v>662.82</v>
      </c>
      <c r="J955" s="8">
        <v>0.01</v>
      </c>
      <c r="K955" s="8" t="s">
        <v>1829</v>
      </c>
      <c r="L955" s="11">
        <v>1968.5753999999999</v>
      </c>
      <c r="M955" s="8" t="str">
        <f>VLOOKUP(C955,'[2]Customer Detail'!$A$2:$H$501,4,FALSE)</f>
        <v>Male</v>
      </c>
      <c r="N955" s="8">
        <f>VLOOKUP(C955,'[2]Customer Detail'!$A$2:$H$501,3,FALSE)</f>
        <v>19</v>
      </c>
      <c r="O955" s="8" t="str">
        <f>VLOOKUP(C955,'[2]Customer Detail'!$A$2:$H$501,5,FALSE)</f>
        <v>East Audrey</v>
      </c>
      <c r="P955" s="8" t="str">
        <f>VLOOKUP(C955,'[2]Customer Detail'!$A$1:$H$501,8,FALSE)</f>
        <v>Gold</v>
      </c>
      <c r="Q955" s="8" t="str">
        <f>VLOOKUP(G955,[2]Store_Dim!$A$1:$E$21,4,FALSE)</f>
        <v>Thompsonborough</v>
      </c>
      <c r="R955" s="8" t="str">
        <f>VLOOKUP(G955,[2]Store_Dim!$A$2:$E$21,3,FALSE)</f>
        <v>West</v>
      </c>
    </row>
    <row r="956" spans="1:18" x14ac:dyDescent="0.3">
      <c r="A956" s="7" t="s">
        <v>2780</v>
      </c>
      <c r="B956" s="48">
        <v>45412</v>
      </c>
      <c r="C956" s="8" t="s">
        <v>1527</v>
      </c>
      <c r="D956" s="8" t="s">
        <v>1557</v>
      </c>
      <c r="E956" s="7" t="str">
        <f>VLOOKUP(D956,[2]Product_Dim!$A$2:$G$101,2,FALSE)</f>
        <v>Herbal Face Moisturizer</v>
      </c>
      <c r="F956" s="9">
        <f>VLOOKUP(D956,[2]Product_Dim!$A$2:$G$101,6,FALSE)</f>
        <v>312.8</v>
      </c>
      <c r="G956" s="8" t="s">
        <v>1804</v>
      </c>
      <c r="H956" s="10">
        <v>2</v>
      </c>
      <c r="I956" s="11">
        <v>824.34</v>
      </c>
      <c r="J956" s="8">
        <v>0.1</v>
      </c>
      <c r="K956" s="8" t="s">
        <v>1829</v>
      </c>
      <c r="L956" s="11">
        <v>1483.8120000000001</v>
      </c>
      <c r="M956" s="8" t="str">
        <f>VLOOKUP(C956,'[2]Customer Detail'!$A$2:$H$501,4,FALSE)</f>
        <v>Female</v>
      </c>
      <c r="N956" s="8">
        <f>VLOOKUP(C956,'[2]Customer Detail'!$A$2:$H$501,3,FALSE)</f>
        <v>47</v>
      </c>
      <c r="O956" s="8" t="str">
        <f>VLOOKUP(C956,'[2]Customer Detail'!$A$2:$H$501,5,FALSE)</f>
        <v>Port William</v>
      </c>
      <c r="P956" s="8" t="str">
        <f>VLOOKUP(C956,'[2]Customer Detail'!$A$1:$H$501,8,FALSE)</f>
        <v>Gold</v>
      </c>
      <c r="Q956" s="8" t="str">
        <f>VLOOKUP(G956,[2]Store_Dim!$A$1:$E$21,4,FALSE)</f>
        <v>New Jimmymouth</v>
      </c>
      <c r="R956" s="8" t="str">
        <f>VLOOKUP(G956,[2]Store_Dim!$A$2:$E$21,3,FALSE)</f>
        <v>West</v>
      </c>
    </row>
    <row r="957" spans="1:18" x14ac:dyDescent="0.3">
      <c r="A957" s="7" t="s">
        <v>2781</v>
      </c>
      <c r="B957" s="48">
        <v>45349</v>
      </c>
      <c r="C957" s="8" t="s">
        <v>396</v>
      </c>
      <c r="D957" s="8" t="s">
        <v>1666</v>
      </c>
      <c r="E957" s="7" t="str">
        <f>VLOOKUP(D957,[2]Product_Dim!$A$2:$G$101,2,FALSE)</f>
        <v>Men's Hair Styling Gel</v>
      </c>
      <c r="F957" s="9">
        <f>VLOOKUP(D957,[2]Product_Dim!$A$2:$G$101,6,FALSE)</f>
        <v>17.309999999999999</v>
      </c>
      <c r="G957" s="8" t="s">
        <v>1782</v>
      </c>
      <c r="H957" s="10">
        <v>1</v>
      </c>
      <c r="I957" s="11">
        <v>437.12</v>
      </c>
      <c r="J957" s="8">
        <v>0.21</v>
      </c>
      <c r="K957" s="8" t="s">
        <v>1824</v>
      </c>
      <c r="L957" s="11">
        <v>345.32479999999998</v>
      </c>
      <c r="M957" s="8" t="str">
        <f>VLOOKUP(C957,'[2]Customer Detail'!$A$2:$H$501,4,FALSE)</f>
        <v>Male</v>
      </c>
      <c r="N957" s="8">
        <f>VLOOKUP(C957,'[2]Customer Detail'!$A$2:$H$501,3,FALSE)</f>
        <v>51</v>
      </c>
      <c r="O957" s="8" t="str">
        <f>VLOOKUP(C957,'[2]Customer Detail'!$A$2:$H$501,5,FALSE)</f>
        <v>New William</v>
      </c>
      <c r="P957" s="8" t="str">
        <f>VLOOKUP(C957,'[2]Customer Detail'!$A$1:$H$501,8,FALSE)</f>
        <v>Gold</v>
      </c>
      <c r="Q957" s="8" t="str">
        <f>VLOOKUP(G957,[2]Store_Dim!$A$1:$E$21,4,FALSE)</f>
        <v>Thompsonborough</v>
      </c>
      <c r="R957" s="8" t="str">
        <f>VLOOKUP(G957,[2]Store_Dim!$A$2:$E$21,3,FALSE)</f>
        <v>West</v>
      </c>
    </row>
    <row r="958" spans="1:18" x14ac:dyDescent="0.3">
      <c r="A958" s="7" t="s">
        <v>2782</v>
      </c>
      <c r="B958" s="48">
        <v>45486</v>
      </c>
      <c r="C958" s="8" t="s">
        <v>1118</v>
      </c>
      <c r="D958" s="8" t="s">
        <v>1724</v>
      </c>
      <c r="E958" s="7" t="str">
        <f>VLOOKUP(D958,[2]Product_Dim!$A$2:$G$101,2,FALSE)</f>
        <v>Sports Wrist Sweatbands</v>
      </c>
      <c r="F958" s="9">
        <f>VLOOKUP(D958,[2]Product_Dim!$A$2:$G$101,6,FALSE)</f>
        <v>131.24</v>
      </c>
      <c r="G958" s="8" t="s">
        <v>1776</v>
      </c>
      <c r="H958" s="10">
        <v>3</v>
      </c>
      <c r="I958" s="11">
        <v>23.37</v>
      </c>
      <c r="J958" s="8">
        <v>0.15</v>
      </c>
      <c r="K958" s="8" t="s">
        <v>1826</v>
      </c>
      <c r="L958" s="11">
        <v>59.593499999999999</v>
      </c>
      <c r="M958" s="8" t="str">
        <f>VLOOKUP(C958,'[2]Customer Detail'!$A$2:$H$501,4,FALSE)</f>
        <v>Male</v>
      </c>
      <c r="N958" s="8">
        <f>VLOOKUP(C958,'[2]Customer Detail'!$A$2:$H$501,3,FALSE)</f>
        <v>41</v>
      </c>
      <c r="O958" s="8" t="str">
        <f>VLOOKUP(C958,'[2]Customer Detail'!$A$2:$H$501,5,FALSE)</f>
        <v>Nealview</v>
      </c>
      <c r="P958" s="8" t="str">
        <f>VLOOKUP(C958,'[2]Customer Detail'!$A$1:$H$501,8,FALSE)</f>
        <v>Gold</v>
      </c>
      <c r="Q958" s="8" t="str">
        <f>VLOOKUP(G958,[2]Store_Dim!$A$1:$E$21,4,FALSE)</f>
        <v>Port Josephberg</v>
      </c>
      <c r="R958" s="8" t="str">
        <f>VLOOKUP(G958,[2]Store_Dim!$A$2:$E$21,3,FALSE)</f>
        <v>East</v>
      </c>
    </row>
    <row r="959" spans="1:18" x14ac:dyDescent="0.3">
      <c r="A959" s="7" t="s">
        <v>2783</v>
      </c>
      <c r="B959" s="48">
        <v>45761</v>
      </c>
      <c r="C959" s="8" t="s">
        <v>616</v>
      </c>
      <c r="D959" s="8" t="s">
        <v>1620</v>
      </c>
      <c r="E959" s="7" t="str">
        <f>VLOOKUP(D959,[2]Product_Dim!$A$2:$G$101,2,FALSE)</f>
        <v>Women's Summer Dress</v>
      </c>
      <c r="F959" s="9">
        <f>VLOOKUP(D959,[2]Product_Dim!$A$2:$G$101,6,FALSE)</f>
        <v>223.43</v>
      </c>
      <c r="G959" s="8" t="s">
        <v>1782</v>
      </c>
      <c r="H959" s="10">
        <v>1</v>
      </c>
      <c r="I959" s="11">
        <v>579.69000000000005</v>
      </c>
      <c r="J959" s="8">
        <v>0.02</v>
      </c>
      <c r="K959" s="8" t="s">
        <v>1824</v>
      </c>
      <c r="L959" s="11">
        <v>568.09620000000007</v>
      </c>
      <c r="M959" s="8" t="str">
        <f>VLOOKUP(C959,'[2]Customer Detail'!$A$2:$H$501,4,FALSE)</f>
        <v>Female</v>
      </c>
      <c r="N959" s="8">
        <f>VLOOKUP(C959,'[2]Customer Detail'!$A$2:$H$501,3,FALSE)</f>
        <v>60</v>
      </c>
      <c r="O959" s="8" t="str">
        <f>VLOOKUP(C959,'[2]Customer Detail'!$A$2:$H$501,5,FALSE)</f>
        <v>Lake Blaketon</v>
      </c>
      <c r="P959" s="8" t="str">
        <f>VLOOKUP(C959,'[2]Customer Detail'!$A$1:$H$501,8,FALSE)</f>
        <v>Platinum</v>
      </c>
      <c r="Q959" s="8" t="str">
        <f>VLOOKUP(G959,[2]Store_Dim!$A$1:$E$21,4,FALSE)</f>
        <v>Thompsonborough</v>
      </c>
      <c r="R959" s="8" t="str">
        <f>VLOOKUP(G959,[2]Store_Dim!$A$2:$E$21,3,FALSE)</f>
        <v>West</v>
      </c>
    </row>
    <row r="960" spans="1:18" x14ac:dyDescent="0.3">
      <c r="A960" s="7" t="s">
        <v>2784</v>
      </c>
      <c r="B960" s="48">
        <v>45639</v>
      </c>
      <c r="C960" s="8" t="s">
        <v>1334</v>
      </c>
      <c r="D960" s="8" t="s">
        <v>1704</v>
      </c>
      <c r="E960" s="7" t="str">
        <f>VLOOKUP(D960,[2]Product_Dim!$A$2:$G$101,2,FALSE)</f>
        <v>Essential Oil Diffuser</v>
      </c>
      <c r="F960" s="9">
        <f>VLOOKUP(D960,[2]Product_Dim!$A$2:$G$101,6,FALSE)</f>
        <v>325.26</v>
      </c>
      <c r="G960" s="8" t="s">
        <v>1799</v>
      </c>
      <c r="H960" s="10">
        <v>3</v>
      </c>
      <c r="I960" s="11">
        <v>240.51</v>
      </c>
      <c r="J960" s="8">
        <v>7.0000000000000007E-2</v>
      </c>
      <c r="K960" s="8" t="s">
        <v>1824</v>
      </c>
      <c r="L960" s="11">
        <v>671.02289999999994</v>
      </c>
      <c r="M960" s="8" t="str">
        <f>VLOOKUP(C960,'[2]Customer Detail'!$A$2:$H$501,4,FALSE)</f>
        <v>Female</v>
      </c>
      <c r="N960" s="8">
        <f>VLOOKUP(C960,'[2]Customer Detail'!$A$2:$H$501,3,FALSE)</f>
        <v>36</v>
      </c>
      <c r="O960" s="8" t="str">
        <f>VLOOKUP(C960,'[2]Customer Detail'!$A$2:$H$501,5,FALSE)</f>
        <v>Josephchester</v>
      </c>
      <c r="P960" s="8" t="str">
        <f>VLOOKUP(C960,'[2]Customer Detail'!$A$1:$H$501,8,FALSE)</f>
        <v>Gold</v>
      </c>
      <c r="Q960" s="8" t="str">
        <f>VLOOKUP(G960,[2]Store_Dim!$A$1:$E$21,4,FALSE)</f>
        <v>Christopherland</v>
      </c>
      <c r="R960" s="8" t="str">
        <f>VLOOKUP(G960,[2]Store_Dim!$A$2:$E$21,3,FALSE)</f>
        <v>South</v>
      </c>
    </row>
    <row r="961" spans="1:18" x14ac:dyDescent="0.3">
      <c r="A961" s="7" t="s">
        <v>2785</v>
      </c>
      <c r="B961" s="48">
        <v>45893</v>
      </c>
      <c r="C961" s="8" t="s">
        <v>1193</v>
      </c>
      <c r="D961" s="8" t="s">
        <v>1598</v>
      </c>
      <c r="E961" s="7" t="str">
        <f>VLOOKUP(D961,[2]Product_Dim!$A$2:$G$101,2,FALSE)</f>
        <v>Women's Scarf Set</v>
      </c>
      <c r="F961" s="9">
        <f>VLOOKUP(D961,[2]Product_Dim!$A$2:$G$101,6,FALSE)</f>
        <v>174.02</v>
      </c>
      <c r="G961" s="8" t="s">
        <v>1799</v>
      </c>
      <c r="H961" s="10">
        <v>2</v>
      </c>
      <c r="I961" s="11">
        <v>855.4</v>
      </c>
      <c r="J961" s="8">
        <v>0.08</v>
      </c>
      <c r="K961" s="8" t="s">
        <v>1829</v>
      </c>
      <c r="L961" s="11">
        <v>1573.9359999999999</v>
      </c>
      <c r="M961" s="8" t="str">
        <f>VLOOKUP(C961,'[2]Customer Detail'!$A$2:$H$501,4,FALSE)</f>
        <v>Female</v>
      </c>
      <c r="N961" s="8">
        <f>VLOOKUP(C961,'[2]Customer Detail'!$A$2:$H$501,3,FALSE)</f>
        <v>20</v>
      </c>
      <c r="O961" s="8" t="str">
        <f>VLOOKUP(C961,'[2]Customer Detail'!$A$2:$H$501,5,FALSE)</f>
        <v>Novakstad</v>
      </c>
      <c r="P961" s="8" t="str">
        <f>VLOOKUP(C961,'[2]Customer Detail'!$A$1:$H$501,8,FALSE)</f>
        <v>Gold</v>
      </c>
      <c r="Q961" s="8" t="str">
        <f>VLOOKUP(G961,[2]Store_Dim!$A$1:$E$21,4,FALSE)</f>
        <v>Christopherland</v>
      </c>
      <c r="R961" s="8" t="str">
        <f>VLOOKUP(G961,[2]Store_Dim!$A$2:$E$21,3,FALSE)</f>
        <v>South</v>
      </c>
    </row>
    <row r="962" spans="1:18" x14ac:dyDescent="0.3">
      <c r="A962" s="7" t="s">
        <v>2786</v>
      </c>
      <c r="B962" s="48">
        <v>45227</v>
      </c>
      <c r="C962" s="8" t="s">
        <v>40</v>
      </c>
      <c r="D962" s="8" t="s">
        <v>1728</v>
      </c>
      <c r="E962" s="7" t="str">
        <f>VLOOKUP(D962,[2]Product_Dim!$A$2:$G$101,2,FALSE)</f>
        <v>Gaming Mouse Pad XL</v>
      </c>
      <c r="F962" s="9">
        <f>VLOOKUP(D962,[2]Product_Dim!$A$2:$G$101,6,FALSE)</f>
        <v>340.14</v>
      </c>
      <c r="G962" s="8" t="s">
        <v>1779</v>
      </c>
      <c r="H962" s="10">
        <v>1</v>
      </c>
      <c r="I962" s="11">
        <v>537.26</v>
      </c>
      <c r="J962" s="8">
        <v>0.09</v>
      </c>
      <c r="K962" s="8" t="s">
        <v>1824</v>
      </c>
      <c r="L962" s="11">
        <v>488.90659999999997</v>
      </c>
      <c r="M962" s="8" t="str">
        <f>VLOOKUP(C962,'[2]Customer Detail'!$A$2:$H$501,4,FALSE)</f>
        <v>Female</v>
      </c>
      <c r="N962" s="8">
        <f>VLOOKUP(C962,'[2]Customer Detail'!$A$2:$H$501,3,FALSE)</f>
        <v>29</v>
      </c>
      <c r="O962" s="8" t="str">
        <f>VLOOKUP(C962,'[2]Customer Detail'!$A$2:$H$501,5,FALSE)</f>
        <v>West Pamelafurt</v>
      </c>
      <c r="P962" s="8" t="str">
        <f>VLOOKUP(C962,'[2]Customer Detail'!$A$1:$H$501,8,FALSE)</f>
        <v>Bronze</v>
      </c>
      <c r="Q962" s="8" t="str">
        <f>VLOOKUP(G962,[2]Store_Dim!$A$1:$E$21,4,FALSE)</f>
        <v>Williamsfurt</v>
      </c>
      <c r="R962" s="8" t="str">
        <f>VLOOKUP(G962,[2]Store_Dim!$A$2:$E$21,3,FALSE)</f>
        <v>South</v>
      </c>
    </row>
    <row r="963" spans="1:18" x14ac:dyDescent="0.3">
      <c r="A963" s="7" t="s">
        <v>2787</v>
      </c>
      <c r="B963" s="48">
        <v>45637</v>
      </c>
      <c r="C963" s="8" t="s">
        <v>1199</v>
      </c>
      <c r="D963" s="8" t="s">
        <v>1650</v>
      </c>
      <c r="E963" s="7" t="str">
        <f>VLOOKUP(D963,[2]Product_Dim!$A$2:$G$101,2,FALSE)</f>
        <v>HDMI Cable – 2m</v>
      </c>
      <c r="F963" s="9">
        <f>VLOOKUP(D963,[2]Product_Dim!$A$2:$G$101,6,FALSE)</f>
        <v>88.49</v>
      </c>
      <c r="G963" s="8" t="s">
        <v>1789</v>
      </c>
      <c r="H963" s="10">
        <v>3</v>
      </c>
      <c r="I963" s="11">
        <v>918.26</v>
      </c>
      <c r="J963" s="8">
        <v>0.17</v>
      </c>
      <c r="K963" s="8" t="s">
        <v>1829</v>
      </c>
      <c r="L963" s="11">
        <v>2286.4673999999995</v>
      </c>
      <c r="M963" s="8" t="str">
        <f>VLOOKUP(C963,'[2]Customer Detail'!$A$2:$H$501,4,FALSE)</f>
        <v>Female</v>
      </c>
      <c r="N963" s="8">
        <f>VLOOKUP(C963,'[2]Customer Detail'!$A$2:$H$501,3,FALSE)</f>
        <v>52</v>
      </c>
      <c r="O963" s="8" t="str">
        <f>VLOOKUP(C963,'[2]Customer Detail'!$A$2:$H$501,5,FALSE)</f>
        <v>North Michael</v>
      </c>
      <c r="P963" s="8" t="str">
        <f>VLOOKUP(C963,'[2]Customer Detail'!$A$1:$H$501,8,FALSE)</f>
        <v>Bronze</v>
      </c>
      <c r="Q963" s="8" t="str">
        <f>VLOOKUP(G963,[2]Store_Dim!$A$1:$E$21,4,FALSE)</f>
        <v>East Davidville</v>
      </c>
      <c r="R963" s="8" t="str">
        <f>VLOOKUP(G963,[2]Store_Dim!$A$2:$E$21,3,FALSE)</f>
        <v>East</v>
      </c>
    </row>
    <row r="964" spans="1:18" x14ac:dyDescent="0.3">
      <c r="A964" s="7" t="s">
        <v>2788</v>
      </c>
      <c r="B964" s="48">
        <v>45472</v>
      </c>
      <c r="C964" s="8" t="s">
        <v>341</v>
      </c>
      <c r="D964" s="8" t="s">
        <v>1557</v>
      </c>
      <c r="E964" s="7" t="str">
        <f>VLOOKUP(D964,[2]Product_Dim!$A$2:$G$101,2,FALSE)</f>
        <v>Herbal Face Moisturizer</v>
      </c>
      <c r="F964" s="9">
        <f>VLOOKUP(D964,[2]Product_Dim!$A$2:$G$101,6,FALSE)</f>
        <v>312.8</v>
      </c>
      <c r="G964" s="8" t="s">
        <v>1786</v>
      </c>
      <c r="H964" s="10">
        <v>4</v>
      </c>
      <c r="I964" s="11">
        <v>579.70000000000005</v>
      </c>
      <c r="J964" s="8">
        <v>0.18</v>
      </c>
      <c r="K964" s="8" t="s">
        <v>1826</v>
      </c>
      <c r="L964" s="11">
        <v>1901.4160000000002</v>
      </c>
      <c r="M964" s="8" t="str">
        <f>VLOOKUP(C964,'[2]Customer Detail'!$A$2:$H$501,4,FALSE)</f>
        <v>Female</v>
      </c>
      <c r="N964" s="8">
        <f>VLOOKUP(C964,'[2]Customer Detail'!$A$2:$H$501,3,FALSE)</f>
        <v>62</v>
      </c>
      <c r="O964" s="8" t="str">
        <f>VLOOKUP(C964,'[2]Customer Detail'!$A$2:$H$501,5,FALSE)</f>
        <v>West Bobbyshire</v>
      </c>
      <c r="P964" s="8" t="str">
        <f>VLOOKUP(C964,'[2]Customer Detail'!$A$1:$H$501,8,FALSE)</f>
        <v>Platinum</v>
      </c>
      <c r="Q964" s="8" t="str">
        <f>VLOOKUP(G964,[2]Store_Dim!$A$1:$E$21,4,FALSE)</f>
        <v>East Johnstad</v>
      </c>
      <c r="R964" s="8" t="str">
        <f>VLOOKUP(G964,[2]Store_Dim!$A$2:$E$21,3,FALSE)</f>
        <v>South</v>
      </c>
    </row>
    <row r="965" spans="1:18" x14ac:dyDescent="0.3">
      <c r="A965" s="7" t="s">
        <v>2789</v>
      </c>
      <c r="B965" s="48">
        <v>45710</v>
      </c>
      <c r="C965" s="8" t="s">
        <v>490</v>
      </c>
      <c r="D965" s="8" t="s">
        <v>1634</v>
      </c>
      <c r="E965" s="7" t="str">
        <f>VLOOKUP(D965,[2]Product_Dim!$A$2:$G$101,2,FALSE)</f>
        <v>USB External Hard Drive</v>
      </c>
      <c r="F965" s="9">
        <f>VLOOKUP(D965,[2]Product_Dim!$A$2:$G$101,6,FALSE)</f>
        <v>253.33</v>
      </c>
      <c r="G965" s="8" t="s">
        <v>1776</v>
      </c>
      <c r="H965" s="10">
        <v>1</v>
      </c>
      <c r="I965" s="11">
        <v>824.32</v>
      </c>
      <c r="J965" s="8">
        <v>0.18</v>
      </c>
      <c r="K965" s="8" t="s">
        <v>1824</v>
      </c>
      <c r="L965" s="11">
        <v>675.94240000000002</v>
      </c>
      <c r="M965" s="8" t="str">
        <f>VLOOKUP(C965,'[2]Customer Detail'!$A$2:$H$501,4,FALSE)</f>
        <v>Male</v>
      </c>
      <c r="N965" s="8">
        <f>VLOOKUP(C965,'[2]Customer Detail'!$A$2:$H$501,3,FALSE)</f>
        <v>46</v>
      </c>
      <c r="O965" s="8" t="str">
        <f>VLOOKUP(C965,'[2]Customer Detail'!$A$2:$H$501,5,FALSE)</f>
        <v>Michaelfort</v>
      </c>
      <c r="P965" s="8" t="str">
        <f>VLOOKUP(C965,'[2]Customer Detail'!$A$1:$H$501,8,FALSE)</f>
        <v>Platinum</v>
      </c>
      <c r="Q965" s="8" t="str">
        <f>VLOOKUP(G965,[2]Store_Dim!$A$1:$E$21,4,FALSE)</f>
        <v>Port Josephberg</v>
      </c>
      <c r="R965" s="8" t="str">
        <f>VLOOKUP(G965,[2]Store_Dim!$A$2:$E$21,3,FALSE)</f>
        <v>East</v>
      </c>
    </row>
    <row r="966" spans="1:18" x14ac:dyDescent="0.3">
      <c r="A966" s="7" t="s">
        <v>2790</v>
      </c>
      <c r="B966" s="48">
        <v>45682</v>
      </c>
      <c r="C966" s="8" t="s">
        <v>384</v>
      </c>
      <c r="D966" s="8" t="s">
        <v>1640</v>
      </c>
      <c r="E966" s="7" t="str">
        <f>VLOOKUP(D966,[2]Product_Dim!$A$2:$G$101,2,FALSE)</f>
        <v>Men's Winter Jacket</v>
      </c>
      <c r="F966" s="9">
        <f>VLOOKUP(D966,[2]Product_Dim!$A$2:$G$101,6,FALSE)</f>
        <v>167.34</v>
      </c>
      <c r="G966" s="8" t="s">
        <v>1801</v>
      </c>
      <c r="H966" s="10">
        <v>4</v>
      </c>
      <c r="I966" s="11">
        <v>614.99</v>
      </c>
      <c r="J966" s="8">
        <v>0.16</v>
      </c>
      <c r="K966" s="8" t="s">
        <v>1826</v>
      </c>
      <c r="L966" s="11">
        <v>2066.3663999999999</v>
      </c>
      <c r="M966" s="8" t="str">
        <f>VLOOKUP(C966,'[2]Customer Detail'!$A$2:$H$501,4,FALSE)</f>
        <v>Male</v>
      </c>
      <c r="N966" s="8">
        <f>VLOOKUP(C966,'[2]Customer Detail'!$A$2:$H$501,3,FALSE)</f>
        <v>27</v>
      </c>
      <c r="O966" s="8" t="str">
        <f>VLOOKUP(C966,'[2]Customer Detail'!$A$2:$H$501,5,FALSE)</f>
        <v>Smithland</v>
      </c>
      <c r="P966" s="8" t="str">
        <f>VLOOKUP(C966,'[2]Customer Detail'!$A$1:$H$501,8,FALSE)</f>
        <v>Silver</v>
      </c>
      <c r="Q966" s="8" t="str">
        <f>VLOOKUP(G966,[2]Store_Dim!$A$1:$E$21,4,FALSE)</f>
        <v>East Jenniferstad</v>
      </c>
      <c r="R966" s="8" t="str">
        <f>VLOOKUP(G966,[2]Store_Dim!$A$2:$E$21,3,FALSE)</f>
        <v>North</v>
      </c>
    </row>
    <row r="967" spans="1:18" x14ac:dyDescent="0.3">
      <c r="A967" s="7" t="s">
        <v>2791</v>
      </c>
      <c r="B967" s="48">
        <v>45730</v>
      </c>
      <c r="C967" s="8" t="s">
        <v>441</v>
      </c>
      <c r="D967" s="8" t="s">
        <v>1672</v>
      </c>
      <c r="E967" s="7" t="str">
        <f>VLOOKUP(D967,[2]Product_Dim!$A$2:$G$101,2,FALSE)</f>
        <v>Laptop Cooling Pad</v>
      </c>
      <c r="F967" s="9">
        <f>VLOOKUP(D967,[2]Product_Dim!$A$2:$G$101,6,FALSE)</f>
        <v>86.42</v>
      </c>
      <c r="G967" s="8" t="s">
        <v>1752</v>
      </c>
      <c r="H967" s="10">
        <v>4</v>
      </c>
      <c r="I967" s="11">
        <v>189.21</v>
      </c>
      <c r="J967" s="8">
        <v>0.06</v>
      </c>
      <c r="K967" s="8" t="s">
        <v>1829</v>
      </c>
      <c r="L967" s="11">
        <v>711.42960000000005</v>
      </c>
      <c r="M967" s="8" t="str">
        <f>VLOOKUP(C967,'[2]Customer Detail'!$A$2:$H$501,4,FALSE)</f>
        <v>Male</v>
      </c>
      <c r="N967" s="8">
        <f>VLOOKUP(C967,'[2]Customer Detail'!$A$2:$H$501,3,FALSE)</f>
        <v>45</v>
      </c>
      <c r="O967" s="8" t="str">
        <f>VLOOKUP(C967,'[2]Customer Detail'!$A$2:$H$501,5,FALSE)</f>
        <v>East Ellen</v>
      </c>
      <c r="P967" s="8" t="str">
        <f>VLOOKUP(C967,'[2]Customer Detail'!$A$1:$H$501,8,FALSE)</f>
        <v>Silver</v>
      </c>
      <c r="Q967" s="8" t="str">
        <f>VLOOKUP(G967,[2]Store_Dim!$A$1:$E$21,4,FALSE)</f>
        <v>Washingtonfurt</v>
      </c>
      <c r="R967" s="8" t="str">
        <f>VLOOKUP(G967,[2]Store_Dim!$A$2:$E$21,3,FALSE)</f>
        <v>East</v>
      </c>
    </row>
    <row r="968" spans="1:18" x14ac:dyDescent="0.3">
      <c r="A968" s="7" t="s">
        <v>2792</v>
      </c>
      <c r="B968" s="48">
        <v>45629</v>
      </c>
      <c r="C968" s="8" t="s">
        <v>517</v>
      </c>
      <c r="D968" s="8" t="s">
        <v>1672</v>
      </c>
      <c r="E968" s="7" t="str">
        <f>VLOOKUP(D968,[2]Product_Dim!$A$2:$G$101,2,FALSE)</f>
        <v>Laptop Cooling Pad</v>
      </c>
      <c r="F968" s="9">
        <f>VLOOKUP(D968,[2]Product_Dim!$A$2:$G$101,6,FALSE)</f>
        <v>86.42</v>
      </c>
      <c r="G968" s="8" t="s">
        <v>1799</v>
      </c>
      <c r="H968" s="10">
        <v>2</v>
      </c>
      <c r="I968" s="11">
        <v>233.33</v>
      </c>
      <c r="J968" s="8">
        <v>0.05</v>
      </c>
      <c r="K968" s="8" t="s">
        <v>1824</v>
      </c>
      <c r="L968" s="11">
        <v>443.327</v>
      </c>
      <c r="M968" s="8" t="str">
        <f>VLOOKUP(C968,'[2]Customer Detail'!$A$2:$H$501,4,FALSE)</f>
        <v>Female</v>
      </c>
      <c r="N968" s="8">
        <f>VLOOKUP(C968,'[2]Customer Detail'!$A$2:$H$501,3,FALSE)</f>
        <v>35</v>
      </c>
      <c r="O968" s="8" t="str">
        <f>VLOOKUP(C968,'[2]Customer Detail'!$A$2:$H$501,5,FALSE)</f>
        <v>Owensview</v>
      </c>
      <c r="P968" s="8" t="str">
        <f>VLOOKUP(C968,'[2]Customer Detail'!$A$1:$H$501,8,FALSE)</f>
        <v>Gold</v>
      </c>
      <c r="Q968" s="8" t="str">
        <f>VLOOKUP(G968,[2]Store_Dim!$A$1:$E$21,4,FALSE)</f>
        <v>Christopherland</v>
      </c>
      <c r="R968" s="8" t="str">
        <f>VLOOKUP(G968,[2]Store_Dim!$A$2:$E$21,3,FALSE)</f>
        <v>South</v>
      </c>
    </row>
    <row r="969" spans="1:18" x14ac:dyDescent="0.3">
      <c r="A969" s="7" t="s">
        <v>2793</v>
      </c>
      <c r="B969" s="48">
        <v>45783</v>
      </c>
      <c r="C969" s="8" t="s">
        <v>794</v>
      </c>
      <c r="D969" s="8" t="s">
        <v>1626</v>
      </c>
      <c r="E969" s="7" t="str">
        <f>VLOOKUP(D969,[2]Product_Dim!$A$2:$G$101,2,FALSE)</f>
        <v>Portable Power Bank</v>
      </c>
      <c r="F969" s="9">
        <f>VLOOKUP(D969,[2]Product_Dim!$A$2:$G$101,6,FALSE)</f>
        <v>326.06</v>
      </c>
      <c r="G969" s="8" t="s">
        <v>1810</v>
      </c>
      <c r="H969" s="10">
        <v>3</v>
      </c>
      <c r="I969" s="11">
        <v>529.89</v>
      </c>
      <c r="J969" s="8">
        <v>0.21</v>
      </c>
      <c r="K969" s="8" t="s">
        <v>1824</v>
      </c>
      <c r="L969" s="11">
        <v>1255.8393000000001</v>
      </c>
      <c r="M969" s="8" t="str">
        <f>VLOOKUP(C969,'[2]Customer Detail'!$A$2:$H$501,4,FALSE)</f>
        <v>Male</v>
      </c>
      <c r="N969" s="8">
        <f>VLOOKUP(C969,'[2]Customer Detail'!$A$2:$H$501,3,FALSE)</f>
        <v>19</v>
      </c>
      <c r="O969" s="8" t="str">
        <f>VLOOKUP(C969,'[2]Customer Detail'!$A$2:$H$501,5,FALSE)</f>
        <v>Lake Timothy</v>
      </c>
      <c r="P969" s="8" t="str">
        <f>VLOOKUP(C969,'[2]Customer Detail'!$A$1:$H$501,8,FALSE)</f>
        <v>Gold</v>
      </c>
      <c r="Q969" s="8" t="str">
        <f>VLOOKUP(G969,[2]Store_Dim!$A$1:$E$21,4,FALSE)</f>
        <v>East Stevechester</v>
      </c>
      <c r="R969" s="8" t="str">
        <f>VLOOKUP(G969,[2]Store_Dim!$A$2:$E$21,3,FALSE)</f>
        <v>East</v>
      </c>
    </row>
    <row r="970" spans="1:18" x14ac:dyDescent="0.3">
      <c r="A970" s="7" t="s">
        <v>2794</v>
      </c>
      <c r="B970" s="48">
        <v>45518</v>
      </c>
      <c r="C970" s="8" t="s">
        <v>1504</v>
      </c>
      <c r="D970" s="8" t="s">
        <v>1732</v>
      </c>
      <c r="E970" s="7" t="str">
        <f>VLOOKUP(D970,[2]Product_Dim!$A$2:$G$101,2,FALSE)</f>
        <v>Microwave Oven</v>
      </c>
      <c r="F970" s="9">
        <f>VLOOKUP(D970,[2]Product_Dim!$A$2:$G$101,6,FALSE)</f>
        <v>447.43</v>
      </c>
      <c r="G970" s="8" t="s">
        <v>1757</v>
      </c>
      <c r="H970" s="10">
        <v>2</v>
      </c>
      <c r="I970" s="11">
        <v>954.1</v>
      </c>
      <c r="J970" s="8">
        <v>0.17</v>
      </c>
      <c r="K970" s="8" t="s">
        <v>1826</v>
      </c>
      <c r="L970" s="11">
        <v>1583.806</v>
      </c>
      <c r="M970" s="8" t="str">
        <f>VLOOKUP(C970,'[2]Customer Detail'!$A$2:$H$501,4,FALSE)</f>
        <v>Female</v>
      </c>
      <c r="N970" s="8">
        <f>VLOOKUP(C970,'[2]Customer Detail'!$A$2:$H$501,3,FALSE)</f>
        <v>42</v>
      </c>
      <c r="O970" s="8" t="str">
        <f>VLOOKUP(C970,'[2]Customer Detail'!$A$2:$H$501,5,FALSE)</f>
        <v>Lake Elizabethside</v>
      </c>
      <c r="P970" s="8" t="str">
        <f>VLOOKUP(C970,'[2]Customer Detail'!$A$1:$H$501,8,FALSE)</f>
        <v>Silver</v>
      </c>
      <c r="Q970" s="8" t="str">
        <f>VLOOKUP(G970,[2]Store_Dim!$A$1:$E$21,4,FALSE)</f>
        <v>Danielmouth</v>
      </c>
      <c r="R970" s="8" t="str">
        <f>VLOOKUP(G970,[2]Store_Dim!$A$2:$E$21,3,FALSE)</f>
        <v>North</v>
      </c>
    </row>
    <row r="971" spans="1:18" x14ac:dyDescent="0.3">
      <c r="A971" s="7" t="s">
        <v>2795</v>
      </c>
      <c r="B971" s="48">
        <v>45274</v>
      </c>
      <c r="C971" s="8" t="s">
        <v>1017</v>
      </c>
      <c r="D971" s="8" t="s">
        <v>1678</v>
      </c>
      <c r="E971" s="7" t="str">
        <f>VLOOKUP(D971,[2]Product_Dim!$A$2:$G$101,2,FALSE)</f>
        <v>Adjustable Dumbbells 20kg</v>
      </c>
      <c r="F971" s="9">
        <f>VLOOKUP(D971,[2]Product_Dim!$A$2:$G$101,6,FALSE)</f>
        <v>240.63</v>
      </c>
      <c r="G971" s="8" t="s">
        <v>1779</v>
      </c>
      <c r="H971" s="10">
        <v>1</v>
      </c>
      <c r="I971" s="11">
        <v>370.04</v>
      </c>
      <c r="J971" s="8">
        <v>0.04</v>
      </c>
      <c r="K971" s="8" t="s">
        <v>1829</v>
      </c>
      <c r="L971" s="11">
        <v>355.23840000000001</v>
      </c>
      <c r="M971" s="8" t="str">
        <f>VLOOKUP(C971,'[2]Customer Detail'!$A$2:$H$501,4,FALSE)</f>
        <v>Female</v>
      </c>
      <c r="N971" s="8">
        <f>VLOOKUP(C971,'[2]Customer Detail'!$A$2:$H$501,3,FALSE)</f>
        <v>64</v>
      </c>
      <c r="O971" s="8" t="str">
        <f>VLOOKUP(C971,'[2]Customer Detail'!$A$2:$H$501,5,FALSE)</f>
        <v>Whiteport</v>
      </c>
      <c r="P971" s="8" t="str">
        <f>VLOOKUP(C971,'[2]Customer Detail'!$A$1:$H$501,8,FALSE)</f>
        <v>Platinum</v>
      </c>
      <c r="Q971" s="8" t="str">
        <f>VLOOKUP(G971,[2]Store_Dim!$A$1:$E$21,4,FALSE)</f>
        <v>Williamsfurt</v>
      </c>
      <c r="R971" s="8" t="str">
        <f>VLOOKUP(G971,[2]Store_Dim!$A$2:$E$21,3,FALSE)</f>
        <v>South</v>
      </c>
    </row>
    <row r="972" spans="1:18" x14ac:dyDescent="0.3">
      <c r="A972" s="7" t="s">
        <v>2796</v>
      </c>
      <c r="B972" s="48">
        <v>45297</v>
      </c>
      <c r="C972" s="8" t="s">
        <v>227</v>
      </c>
      <c r="D972" s="8" t="s">
        <v>1740</v>
      </c>
      <c r="E972" s="7" t="str">
        <f>VLOOKUP(D972,[2]Product_Dim!$A$2:$G$101,2,FALSE)</f>
        <v>Women's Formal Blazer</v>
      </c>
      <c r="F972" s="9">
        <f>VLOOKUP(D972,[2]Product_Dim!$A$2:$G$101,6,FALSE)</f>
        <v>358.47</v>
      </c>
      <c r="G972" s="8" t="s">
        <v>1813</v>
      </c>
      <c r="H972" s="10">
        <v>4</v>
      </c>
      <c r="I972" s="11">
        <v>492.71</v>
      </c>
      <c r="J972" s="8">
        <v>0.08</v>
      </c>
      <c r="K972" s="8" t="s">
        <v>1824</v>
      </c>
      <c r="L972" s="11">
        <v>1813.1727999999998</v>
      </c>
      <c r="M972" s="8" t="str">
        <f>VLOOKUP(C972,'[2]Customer Detail'!$A$2:$H$501,4,FALSE)</f>
        <v>Male</v>
      </c>
      <c r="N972" s="8">
        <f>VLOOKUP(C972,'[2]Customer Detail'!$A$2:$H$501,3,FALSE)</f>
        <v>23</v>
      </c>
      <c r="O972" s="8" t="str">
        <f>VLOOKUP(C972,'[2]Customer Detail'!$A$2:$H$501,5,FALSE)</f>
        <v>Jennifermouth</v>
      </c>
      <c r="P972" s="8" t="str">
        <f>VLOOKUP(C972,'[2]Customer Detail'!$A$1:$H$501,8,FALSE)</f>
        <v>Silver</v>
      </c>
      <c r="Q972" s="8" t="str">
        <f>VLOOKUP(G972,[2]Store_Dim!$A$1:$E$21,4,FALSE)</f>
        <v>Vasquezborough</v>
      </c>
      <c r="R972" s="8" t="str">
        <f>VLOOKUP(G972,[2]Store_Dim!$A$2:$E$21,3,FALSE)</f>
        <v>East</v>
      </c>
    </row>
    <row r="973" spans="1:18" x14ac:dyDescent="0.3">
      <c r="A973" s="7" t="s">
        <v>2797</v>
      </c>
      <c r="B973" s="48">
        <v>45530</v>
      </c>
      <c r="C973" s="8" t="s">
        <v>890</v>
      </c>
      <c r="D973" s="8" t="s">
        <v>1730</v>
      </c>
      <c r="E973" s="7" t="str">
        <f>VLOOKUP(D973,[2]Product_Dim!$A$2:$G$101,2,FALSE)</f>
        <v>Women's High Heels</v>
      </c>
      <c r="F973" s="9">
        <f>VLOOKUP(D973,[2]Product_Dim!$A$2:$G$101,6,FALSE)</f>
        <v>438.25</v>
      </c>
      <c r="G973" s="8" t="s">
        <v>1797</v>
      </c>
      <c r="H973" s="10">
        <v>4</v>
      </c>
      <c r="I973" s="11">
        <v>853.26</v>
      </c>
      <c r="J973" s="8">
        <v>0.24</v>
      </c>
      <c r="K973" s="8" t="s">
        <v>1829</v>
      </c>
      <c r="L973" s="11">
        <v>2593.9103999999998</v>
      </c>
      <c r="M973" s="8" t="str">
        <f>VLOOKUP(C973,'[2]Customer Detail'!$A$2:$H$501,4,FALSE)</f>
        <v>Male</v>
      </c>
      <c r="N973" s="8">
        <f>VLOOKUP(C973,'[2]Customer Detail'!$A$2:$H$501,3,FALSE)</f>
        <v>48</v>
      </c>
      <c r="O973" s="8" t="str">
        <f>VLOOKUP(C973,'[2]Customer Detail'!$A$2:$H$501,5,FALSE)</f>
        <v>Morrisville</v>
      </c>
      <c r="P973" s="8" t="str">
        <f>VLOOKUP(C973,'[2]Customer Detail'!$A$1:$H$501,8,FALSE)</f>
        <v>Bronze</v>
      </c>
      <c r="Q973" s="8" t="str">
        <f>VLOOKUP(G973,[2]Store_Dim!$A$1:$E$21,4,FALSE)</f>
        <v>Johnsonville</v>
      </c>
      <c r="R973" s="8" t="str">
        <f>VLOOKUP(G973,[2]Store_Dim!$A$2:$E$21,3,FALSE)</f>
        <v>East</v>
      </c>
    </row>
    <row r="974" spans="1:18" x14ac:dyDescent="0.3">
      <c r="A974" s="7" t="s">
        <v>2798</v>
      </c>
      <c r="B974" s="48">
        <v>45740</v>
      </c>
      <c r="C974" s="8" t="s">
        <v>1263</v>
      </c>
      <c r="D974" s="8" t="s">
        <v>1551</v>
      </c>
      <c r="E974" s="7" t="str">
        <f>VLOOKUP(D974,[2]Product_Dim!$A$2:$G$101,2,FALSE)</f>
        <v>Men's Running Jacket</v>
      </c>
      <c r="F974" s="9">
        <f>VLOOKUP(D974,[2]Product_Dim!$A$2:$G$101,6,FALSE)</f>
        <v>364.67</v>
      </c>
      <c r="G974" s="8" t="s">
        <v>1804</v>
      </c>
      <c r="H974" s="10">
        <v>1</v>
      </c>
      <c r="I974" s="11">
        <v>402.47</v>
      </c>
      <c r="J974" s="8">
        <v>0.19</v>
      </c>
      <c r="K974" s="8" t="s">
        <v>1826</v>
      </c>
      <c r="L974" s="11">
        <v>326.00070000000005</v>
      </c>
      <c r="M974" s="8" t="str">
        <f>VLOOKUP(C974,'[2]Customer Detail'!$A$2:$H$501,4,FALSE)</f>
        <v>Female</v>
      </c>
      <c r="N974" s="8">
        <f>VLOOKUP(C974,'[2]Customer Detail'!$A$2:$H$501,3,FALSE)</f>
        <v>23</v>
      </c>
      <c r="O974" s="8" t="str">
        <f>VLOOKUP(C974,'[2]Customer Detail'!$A$2:$H$501,5,FALSE)</f>
        <v>North Michaelfurt</v>
      </c>
      <c r="P974" s="8" t="str">
        <f>VLOOKUP(C974,'[2]Customer Detail'!$A$1:$H$501,8,FALSE)</f>
        <v>Gold</v>
      </c>
      <c r="Q974" s="8" t="str">
        <f>VLOOKUP(G974,[2]Store_Dim!$A$1:$E$21,4,FALSE)</f>
        <v>New Jimmymouth</v>
      </c>
      <c r="R974" s="8" t="str">
        <f>VLOOKUP(G974,[2]Store_Dim!$A$2:$E$21,3,FALSE)</f>
        <v>West</v>
      </c>
    </row>
    <row r="975" spans="1:18" x14ac:dyDescent="0.3">
      <c r="A975" s="7" t="s">
        <v>2799</v>
      </c>
      <c r="B975" s="48">
        <v>45311</v>
      </c>
      <c r="C975" s="8" t="s">
        <v>1252</v>
      </c>
      <c r="D975" s="8" t="s">
        <v>1656</v>
      </c>
      <c r="E975" s="7" t="str">
        <f>VLOOKUP(D975,[2]Product_Dim!$A$2:$G$101,2,FALSE)</f>
        <v>Sports Stopwatch Pro</v>
      </c>
      <c r="F975" s="9">
        <f>VLOOKUP(D975,[2]Product_Dim!$A$2:$G$101,6,FALSE)</f>
        <v>434.84</v>
      </c>
      <c r="G975" s="8" t="s">
        <v>1810</v>
      </c>
      <c r="H975" s="10">
        <v>2</v>
      </c>
      <c r="I975" s="11">
        <v>528.29999999999995</v>
      </c>
      <c r="J975" s="8">
        <v>0.24</v>
      </c>
      <c r="K975" s="8" t="s">
        <v>1824</v>
      </c>
      <c r="L975" s="11">
        <v>803.01599999999996</v>
      </c>
      <c r="M975" s="8" t="str">
        <f>VLOOKUP(C975,'[2]Customer Detail'!$A$2:$H$501,4,FALSE)</f>
        <v>Male</v>
      </c>
      <c r="N975" s="8">
        <f>VLOOKUP(C975,'[2]Customer Detail'!$A$2:$H$501,3,FALSE)</f>
        <v>31</v>
      </c>
      <c r="O975" s="8" t="str">
        <f>VLOOKUP(C975,'[2]Customer Detail'!$A$2:$H$501,5,FALSE)</f>
        <v>Brandonville</v>
      </c>
      <c r="P975" s="8" t="str">
        <f>VLOOKUP(C975,'[2]Customer Detail'!$A$1:$H$501,8,FALSE)</f>
        <v>Bronze</v>
      </c>
      <c r="Q975" s="8" t="str">
        <f>VLOOKUP(G975,[2]Store_Dim!$A$1:$E$21,4,FALSE)</f>
        <v>East Stevechester</v>
      </c>
      <c r="R975" s="8" t="str">
        <f>VLOOKUP(G975,[2]Store_Dim!$A$2:$E$21,3,FALSE)</f>
        <v>East</v>
      </c>
    </row>
    <row r="976" spans="1:18" x14ac:dyDescent="0.3">
      <c r="A976" s="7" t="s">
        <v>2800</v>
      </c>
      <c r="B976" s="48">
        <v>45667</v>
      </c>
      <c r="C976" s="8" t="s">
        <v>1374</v>
      </c>
      <c r="D976" s="8" t="s">
        <v>1568</v>
      </c>
      <c r="E976" s="7" t="str">
        <f>VLOOKUP(D976,[2]Product_Dim!$A$2:$G$101,2,FALSE)</f>
        <v>Ceramic Kitchen Bowl Set</v>
      </c>
      <c r="F976" s="9">
        <f>VLOOKUP(D976,[2]Product_Dim!$A$2:$G$101,6,FALSE)</f>
        <v>298.86</v>
      </c>
      <c r="G976" s="8" t="s">
        <v>1776</v>
      </c>
      <c r="H976" s="10">
        <v>4</v>
      </c>
      <c r="I976" s="11">
        <v>599.85</v>
      </c>
      <c r="J976" s="8">
        <v>0.25</v>
      </c>
      <c r="K976" s="8" t="s">
        <v>1824</v>
      </c>
      <c r="L976" s="11">
        <v>1799.5500000000002</v>
      </c>
      <c r="M976" s="8" t="str">
        <f>VLOOKUP(C976,'[2]Customer Detail'!$A$2:$H$501,4,FALSE)</f>
        <v>Male</v>
      </c>
      <c r="N976" s="8">
        <f>VLOOKUP(C976,'[2]Customer Detail'!$A$2:$H$501,3,FALSE)</f>
        <v>19</v>
      </c>
      <c r="O976" s="8" t="str">
        <f>VLOOKUP(C976,'[2]Customer Detail'!$A$2:$H$501,5,FALSE)</f>
        <v>Jessicaland</v>
      </c>
      <c r="P976" s="8" t="str">
        <f>VLOOKUP(C976,'[2]Customer Detail'!$A$1:$H$501,8,FALSE)</f>
        <v>Gold</v>
      </c>
      <c r="Q976" s="8" t="str">
        <f>VLOOKUP(G976,[2]Store_Dim!$A$1:$E$21,4,FALSE)</f>
        <v>Port Josephberg</v>
      </c>
      <c r="R976" s="8" t="str">
        <f>VLOOKUP(G976,[2]Store_Dim!$A$2:$E$21,3,FALSE)</f>
        <v>East</v>
      </c>
    </row>
    <row r="977" spans="1:18" x14ac:dyDescent="0.3">
      <c r="A977" s="7" t="s">
        <v>2801</v>
      </c>
      <c r="B977" s="48">
        <v>45281</v>
      </c>
      <c r="C977" s="8" t="s">
        <v>957</v>
      </c>
      <c r="D977" s="8" t="s">
        <v>1580</v>
      </c>
      <c r="E977" s="7" t="str">
        <f>VLOOKUP(D977,[2]Product_Dim!$A$2:$G$101,2,FALSE)</f>
        <v>Beard Grooming Kit</v>
      </c>
      <c r="F977" s="9">
        <f>VLOOKUP(D977,[2]Product_Dim!$A$2:$G$101,6,FALSE)</f>
        <v>337.42</v>
      </c>
      <c r="G977" s="8" t="s">
        <v>1786</v>
      </c>
      <c r="H977" s="10">
        <v>2</v>
      </c>
      <c r="I977" s="11">
        <v>61.42</v>
      </c>
      <c r="J977" s="8">
        <v>0.08</v>
      </c>
      <c r="K977" s="8" t="s">
        <v>1826</v>
      </c>
      <c r="L977" s="11">
        <v>113.0128</v>
      </c>
      <c r="M977" s="8" t="str">
        <f>VLOOKUP(C977,'[2]Customer Detail'!$A$2:$H$501,4,FALSE)</f>
        <v>Female</v>
      </c>
      <c r="N977" s="8">
        <f>VLOOKUP(C977,'[2]Customer Detail'!$A$2:$H$501,3,FALSE)</f>
        <v>23</v>
      </c>
      <c r="O977" s="8" t="str">
        <f>VLOOKUP(C977,'[2]Customer Detail'!$A$2:$H$501,5,FALSE)</f>
        <v>East Johntown</v>
      </c>
      <c r="P977" s="8" t="str">
        <f>VLOOKUP(C977,'[2]Customer Detail'!$A$1:$H$501,8,FALSE)</f>
        <v>Platinum</v>
      </c>
      <c r="Q977" s="8" t="str">
        <f>VLOOKUP(G977,[2]Store_Dim!$A$1:$E$21,4,FALSE)</f>
        <v>East Johnstad</v>
      </c>
      <c r="R977" s="8" t="str">
        <f>VLOOKUP(G977,[2]Store_Dim!$A$2:$E$21,3,FALSE)</f>
        <v>South</v>
      </c>
    </row>
    <row r="978" spans="1:18" x14ac:dyDescent="0.3">
      <c r="A978" s="7" t="s">
        <v>2802</v>
      </c>
      <c r="B978" s="48">
        <v>45693</v>
      </c>
      <c r="C978" s="8" t="s">
        <v>797</v>
      </c>
      <c r="D978" s="8" t="s">
        <v>1586</v>
      </c>
      <c r="E978" s="7" t="str">
        <f>VLOOKUP(D978,[2]Product_Dim!$A$2:$G$101,2,FALSE)</f>
        <v>Knee Support Brace</v>
      </c>
      <c r="F978" s="9">
        <f>VLOOKUP(D978,[2]Product_Dim!$A$2:$G$101,6,FALSE)</f>
        <v>21.34</v>
      </c>
      <c r="G978" s="8" t="s">
        <v>1789</v>
      </c>
      <c r="H978" s="10">
        <v>2</v>
      </c>
      <c r="I978" s="11">
        <v>466.42</v>
      </c>
      <c r="J978" s="8">
        <v>0.12</v>
      </c>
      <c r="K978" s="8" t="s">
        <v>1826</v>
      </c>
      <c r="L978" s="11">
        <v>820.89920000000006</v>
      </c>
      <c r="M978" s="8" t="str">
        <f>VLOOKUP(C978,'[2]Customer Detail'!$A$2:$H$501,4,FALSE)</f>
        <v>Female</v>
      </c>
      <c r="N978" s="8">
        <f>VLOOKUP(C978,'[2]Customer Detail'!$A$2:$H$501,3,FALSE)</f>
        <v>41</v>
      </c>
      <c r="O978" s="8" t="str">
        <f>VLOOKUP(C978,'[2]Customer Detail'!$A$2:$H$501,5,FALSE)</f>
        <v>Garciamouth</v>
      </c>
      <c r="P978" s="8" t="str">
        <f>VLOOKUP(C978,'[2]Customer Detail'!$A$1:$H$501,8,FALSE)</f>
        <v>Gold</v>
      </c>
      <c r="Q978" s="8" t="str">
        <f>VLOOKUP(G978,[2]Store_Dim!$A$1:$E$21,4,FALSE)</f>
        <v>East Davidville</v>
      </c>
      <c r="R978" s="8" t="str">
        <f>VLOOKUP(G978,[2]Store_Dim!$A$2:$E$21,3,FALSE)</f>
        <v>East</v>
      </c>
    </row>
    <row r="979" spans="1:18" x14ac:dyDescent="0.3">
      <c r="A979" s="7" t="s">
        <v>2803</v>
      </c>
      <c r="B979" s="48">
        <v>45857</v>
      </c>
      <c r="C979" s="8" t="s">
        <v>353</v>
      </c>
      <c r="D979" s="8" t="s">
        <v>1610</v>
      </c>
      <c r="E979" s="7" t="str">
        <f>VLOOKUP(D979,[2]Product_Dim!$A$2:$G$101,2,FALSE)</f>
        <v>Basketball</v>
      </c>
      <c r="F979" s="9">
        <f>VLOOKUP(D979,[2]Product_Dim!$A$2:$G$101,6,FALSE)</f>
        <v>204.39</v>
      </c>
      <c r="G979" s="8" t="s">
        <v>1773</v>
      </c>
      <c r="H979" s="10">
        <v>4</v>
      </c>
      <c r="I979" s="11">
        <v>540.69000000000005</v>
      </c>
      <c r="J979" s="8">
        <v>0.09</v>
      </c>
      <c r="K979" s="8" t="s">
        <v>1829</v>
      </c>
      <c r="L979" s="11">
        <v>1968.1116000000002</v>
      </c>
      <c r="M979" s="8" t="str">
        <f>VLOOKUP(C979,'[2]Customer Detail'!$A$2:$H$501,4,FALSE)</f>
        <v>Male</v>
      </c>
      <c r="N979" s="8">
        <f>VLOOKUP(C979,'[2]Customer Detail'!$A$2:$H$501,3,FALSE)</f>
        <v>35</v>
      </c>
      <c r="O979" s="8" t="str">
        <f>VLOOKUP(C979,'[2]Customer Detail'!$A$2:$H$501,5,FALSE)</f>
        <v>South Dustin</v>
      </c>
      <c r="P979" s="8" t="str">
        <f>VLOOKUP(C979,'[2]Customer Detail'!$A$1:$H$501,8,FALSE)</f>
        <v>Silver</v>
      </c>
      <c r="Q979" s="8" t="str">
        <f>VLOOKUP(G979,[2]Store_Dim!$A$1:$E$21,4,FALSE)</f>
        <v>New Michaelchester</v>
      </c>
      <c r="R979" s="8" t="str">
        <f>VLOOKUP(G979,[2]Store_Dim!$A$2:$E$21,3,FALSE)</f>
        <v>North</v>
      </c>
    </row>
    <row r="980" spans="1:18" x14ac:dyDescent="0.3">
      <c r="A980" s="7" t="s">
        <v>2804</v>
      </c>
      <c r="B980" s="48">
        <v>45737</v>
      </c>
      <c r="C980" s="8" t="s">
        <v>942</v>
      </c>
      <c r="D980" s="8" t="s">
        <v>1586</v>
      </c>
      <c r="E980" s="7" t="str">
        <f>VLOOKUP(D980,[2]Product_Dim!$A$2:$G$101,2,FALSE)</f>
        <v>Knee Support Brace</v>
      </c>
      <c r="F980" s="9">
        <f>VLOOKUP(D980,[2]Product_Dim!$A$2:$G$101,6,FALSE)</f>
        <v>21.34</v>
      </c>
      <c r="G980" s="8" t="s">
        <v>1797</v>
      </c>
      <c r="H980" s="10">
        <v>3</v>
      </c>
      <c r="I980" s="11">
        <v>677.46</v>
      </c>
      <c r="J980" s="8">
        <v>0.05</v>
      </c>
      <c r="K980" s="8" t="s">
        <v>1824</v>
      </c>
      <c r="L980" s="11">
        <v>1930.7610000000002</v>
      </c>
      <c r="M980" s="8" t="str">
        <f>VLOOKUP(C980,'[2]Customer Detail'!$A$2:$H$501,4,FALSE)</f>
        <v>Male</v>
      </c>
      <c r="N980" s="8">
        <f>VLOOKUP(C980,'[2]Customer Detail'!$A$2:$H$501,3,FALSE)</f>
        <v>64</v>
      </c>
      <c r="O980" s="8" t="str">
        <f>VLOOKUP(C980,'[2]Customer Detail'!$A$2:$H$501,5,FALSE)</f>
        <v>New Joshuatown</v>
      </c>
      <c r="P980" s="8" t="str">
        <f>VLOOKUP(C980,'[2]Customer Detail'!$A$1:$H$501,8,FALSE)</f>
        <v>Platinum</v>
      </c>
      <c r="Q980" s="8" t="str">
        <f>VLOOKUP(G980,[2]Store_Dim!$A$1:$E$21,4,FALSE)</f>
        <v>Johnsonville</v>
      </c>
      <c r="R980" s="8" t="str">
        <f>VLOOKUP(G980,[2]Store_Dim!$A$2:$E$21,3,FALSE)</f>
        <v>East</v>
      </c>
    </row>
    <row r="981" spans="1:18" x14ac:dyDescent="0.3">
      <c r="A981" s="7" t="s">
        <v>2805</v>
      </c>
      <c r="B981" s="48">
        <v>45771</v>
      </c>
      <c r="C981" s="8" t="s">
        <v>1032</v>
      </c>
      <c r="D981" s="8" t="s">
        <v>1590</v>
      </c>
      <c r="E981" s="7" t="str">
        <f>VLOOKUP(D981,[2]Product_Dim!$A$2:$G$101,2,FALSE)</f>
        <v>Multi-Purpose Storage Box</v>
      </c>
      <c r="F981" s="9">
        <f>VLOOKUP(D981,[2]Product_Dim!$A$2:$G$101,6,FALSE)</f>
        <v>123.46</v>
      </c>
      <c r="G981" s="8" t="s">
        <v>1757</v>
      </c>
      <c r="H981" s="10">
        <v>3</v>
      </c>
      <c r="I981" s="11">
        <v>614.63</v>
      </c>
      <c r="J981" s="8">
        <v>0.06</v>
      </c>
      <c r="K981" s="8" t="s">
        <v>1826</v>
      </c>
      <c r="L981" s="11">
        <v>1733.2565999999999</v>
      </c>
      <c r="M981" s="8" t="str">
        <f>VLOOKUP(C981,'[2]Customer Detail'!$A$2:$H$501,4,FALSE)</f>
        <v>Male</v>
      </c>
      <c r="N981" s="8">
        <f>VLOOKUP(C981,'[2]Customer Detail'!$A$2:$H$501,3,FALSE)</f>
        <v>46</v>
      </c>
      <c r="O981" s="8" t="str">
        <f>VLOOKUP(C981,'[2]Customer Detail'!$A$2:$H$501,5,FALSE)</f>
        <v>Jessicaport</v>
      </c>
      <c r="P981" s="8" t="str">
        <f>VLOOKUP(C981,'[2]Customer Detail'!$A$1:$H$501,8,FALSE)</f>
        <v>Platinum</v>
      </c>
      <c r="Q981" s="8" t="str">
        <f>VLOOKUP(G981,[2]Store_Dim!$A$1:$E$21,4,FALSE)</f>
        <v>Danielmouth</v>
      </c>
      <c r="R981" s="8" t="str">
        <f>VLOOKUP(G981,[2]Store_Dim!$A$2:$E$21,3,FALSE)</f>
        <v>North</v>
      </c>
    </row>
    <row r="982" spans="1:18" x14ac:dyDescent="0.3">
      <c r="A982" s="7" t="s">
        <v>2806</v>
      </c>
      <c r="B982" s="48">
        <v>45272</v>
      </c>
      <c r="C982" s="8" t="s">
        <v>746</v>
      </c>
      <c r="D982" s="8" t="s">
        <v>1680</v>
      </c>
      <c r="E982" s="7" t="str">
        <f>VLOOKUP(D982,[2]Product_Dim!$A$2:$G$101,2,FALSE)</f>
        <v>Women's Hair Dryer Brush</v>
      </c>
      <c r="F982" s="9">
        <f>VLOOKUP(D982,[2]Product_Dim!$A$2:$G$101,6,FALSE)</f>
        <v>340.39</v>
      </c>
      <c r="G982" s="8" t="s">
        <v>1782</v>
      </c>
      <c r="H982" s="10">
        <v>4</v>
      </c>
      <c r="I982" s="11">
        <v>649.52</v>
      </c>
      <c r="J982" s="8">
        <v>0.11</v>
      </c>
      <c r="K982" s="8" t="s">
        <v>1824</v>
      </c>
      <c r="L982" s="11">
        <v>2312.2912000000001</v>
      </c>
      <c r="M982" s="8" t="str">
        <f>VLOOKUP(C982,'[2]Customer Detail'!$A$2:$H$501,4,FALSE)</f>
        <v>Female</v>
      </c>
      <c r="N982" s="8">
        <f>VLOOKUP(C982,'[2]Customer Detail'!$A$2:$H$501,3,FALSE)</f>
        <v>27</v>
      </c>
      <c r="O982" s="8" t="str">
        <f>VLOOKUP(C982,'[2]Customer Detail'!$A$2:$H$501,5,FALSE)</f>
        <v>Tammyton</v>
      </c>
      <c r="P982" s="8" t="str">
        <f>VLOOKUP(C982,'[2]Customer Detail'!$A$1:$H$501,8,FALSE)</f>
        <v>Platinum</v>
      </c>
      <c r="Q982" s="8" t="str">
        <f>VLOOKUP(G982,[2]Store_Dim!$A$1:$E$21,4,FALSE)</f>
        <v>Thompsonborough</v>
      </c>
      <c r="R982" s="8" t="str">
        <f>VLOOKUP(G982,[2]Store_Dim!$A$2:$E$21,3,FALSE)</f>
        <v>West</v>
      </c>
    </row>
    <row r="983" spans="1:18" x14ac:dyDescent="0.3">
      <c r="A983" s="7" t="s">
        <v>2807</v>
      </c>
      <c r="B983" s="48">
        <v>45481</v>
      </c>
      <c r="C983" s="8" t="s">
        <v>1377</v>
      </c>
      <c r="D983" s="8" t="s">
        <v>1718</v>
      </c>
      <c r="E983" s="7" t="str">
        <f>VLOOKUP(D983,[2]Product_Dim!$A$2:$G$101,2,FALSE)</f>
        <v>Women's Beanie Hat</v>
      </c>
      <c r="F983" s="9">
        <f>VLOOKUP(D983,[2]Product_Dim!$A$2:$G$101,6,FALSE)</f>
        <v>119.57</v>
      </c>
      <c r="G983" s="8" t="s">
        <v>1782</v>
      </c>
      <c r="H983" s="10">
        <v>2</v>
      </c>
      <c r="I983" s="11">
        <v>943.93</v>
      </c>
      <c r="J983" s="8">
        <v>0.22</v>
      </c>
      <c r="K983" s="8" t="s">
        <v>1826</v>
      </c>
      <c r="L983" s="11">
        <v>1472.5308</v>
      </c>
      <c r="M983" s="8" t="str">
        <f>VLOOKUP(C983,'[2]Customer Detail'!$A$2:$H$501,4,FALSE)</f>
        <v>Female</v>
      </c>
      <c r="N983" s="8">
        <f>VLOOKUP(C983,'[2]Customer Detail'!$A$2:$H$501,3,FALSE)</f>
        <v>41</v>
      </c>
      <c r="O983" s="8" t="str">
        <f>VLOOKUP(C983,'[2]Customer Detail'!$A$2:$H$501,5,FALSE)</f>
        <v>Mcfarlandmouth</v>
      </c>
      <c r="P983" s="8" t="str">
        <f>VLOOKUP(C983,'[2]Customer Detail'!$A$1:$H$501,8,FALSE)</f>
        <v>Platinum</v>
      </c>
      <c r="Q983" s="8" t="str">
        <f>VLOOKUP(G983,[2]Store_Dim!$A$1:$E$21,4,FALSE)</f>
        <v>Thompsonborough</v>
      </c>
      <c r="R983" s="8" t="str">
        <f>VLOOKUP(G983,[2]Store_Dim!$A$2:$E$21,3,FALSE)</f>
        <v>West</v>
      </c>
    </row>
    <row r="984" spans="1:18" x14ac:dyDescent="0.3">
      <c r="A984" s="7" t="s">
        <v>2808</v>
      </c>
      <c r="B984" s="48">
        <v>45228</v>
      </c>
      <c r="C984" s="8" t="s">
        <v>550</v>
      </c>
      <c r="D984" s="8" t="s">
        <v>1610</v>
      </c>
      <c r="E984" s="7" t="str">
        <f>VLOOKUP(D984,[2]Product_Dim!$A$2:$G$101,2,FALSE)</f>
        <v>Basketball</v>
      </c>
      <c r="F984" s="9">
        <f>VLOOKUP(D984,[2]Product_Dim!$A$2:$G$101,6,FALSE)</f>
        <v>204.39</v>
      </c>
      <c r="G984" s="8" t="s">
        <v>1782</v>
      </c>
      <c r="H984" s="10">
        <v>4</v>
      </c>
      <c r="I984" s="11">
        <v>538.73</v>
      </c>
      <c r="J984" s="8">
        <v>0.03</v>
      </c>
      <c r="K984" s="8" t="s">
        <v>1824</v>
      </c>
      <c r="L984" s="11">
        <v>2090.2724000000003</v>
      </c>
      <c r="M984" s="8" t="str">
        <f>VLOOKUP(C984,'[2]Customer Detail'!$A$2:$H$501,4,FALSE)</f>
        <v>Female</v>
      </c>
      <c r="N984" s="8">
        <f>VLOOKUP(C984,'[2]Customer Detail'!$A$2:$H$501,3,FALSE)</f>
        <v>47</v>
      </c>
      <c r="O984" s="8" t="str">
        <f>VLOOKUP(C984,'[2]Customer Detail'!$A$2:$H$501,5,FALSE)</f>
        <v>Carolview</v>
      </c>
      <c r="P984" s="8" t="str">
        <f>VLOOKUP(C984,'[2]Customer Detail'!$A$1:$H$501,8,FALSE)</f>
        <v>Platinum</v>
      </c>
      <c r="Q984" s="8" t="str">
        <f>VLOOKUP(G984,[2]Store_Dim!$A$1:$E$21,4,FALSE)</f>
        <v>Thompsonborough</v>
      </c>
      <c r="R984" s="8" t="str">
        <f>VLOOKUP(G984,[2]Store_Dim!$A$2:$E$21,3,FALSE)</f>
        <v>West</v>
      </c>
    </row>
    <row r="985" spans="1:18" x14ac:dyDescent="0.3">
      <c r="A985" s="7" t="s">
        <v>2809</v>
      </c>
      <c r="B985" s="48">
        <v>45432</v>
      </c>
      <c r="C985" s="8" t="s">
        <v>318</v>
      </c>
      <c r="D985" s="8" t="s">
        <v>1680</v>
      </c>
      <c r="E985" s="7" t="str">
        <f>VLOOKUP(D985,[2]Product_Dim!$A$2:$G$101,2,FALSE)</f>
        <v>Women's Hair Dryer Brush</v>
      </c>
      <c r="F985" s="9">
        <f>VLOOKUP(D985,[2]Product_Dim!$A$2:$G$101,6,FALSE)</f>
        <v>340.39</v>
      </c>
      <c r="G985" s="8" t="s">
        <v>1782</v>
      </c>
      <c r="H985" s="10">
        <v>2</v>
      </c>
      <c r="I985" s="11">
        <v>853.93</v>
      </c>
      <c r="J985" s="8">
        <v>0.01</v>
      </c>
      <c r="K985" s="8" t="s">
        <v>1826</v>
      </c>
      <c r="L985" s="11">
        <v>1690.7813999999998</v>
      </c>
      <c r="M985" s="8" t="str">
        <f>VLOOKUP(C985,'[2]Customer Detail'!$A$2:$H$501,4,FALSE)</f>
        <v>Male</v>
      </c>
      <c r="N985" s="8">
        <f>VLOOKUP(C985,'[2]Customer Detail'!$A$2:$H$501,3,FALSE)</f>
        <v>58</v>
      </c>
      <c r="O985" s="8" t="str">
        <f>VLOOKUP(C985,'[2]Customer Detail'!$A$2:$H$501,5,FALSE)</f>
        <v>Ashleystad</v>
      </c>
      <c r="P985" s="8" t="str">
        <f>VLOOKUP(C985,'[2]Customer Detail'!$A$1:$H$501,8,FALSE)</f>
        <v>Silver</v>
      </c>
      <c r="Q985" s="8" t="str">
        <f>VLOOKUP(G985,[2]Store_Dim!$A$1:$E$21,4,FALSE)</f>
        <v>Thompsonborough</v>
      </c>
      <c r="R985" s="8" t="str">
        <f>VLOOKUP(G985,[2]Store_Dim!$A$2:$E$21,3,FALSE)</f>
        <v>West</v>
      </c>
    </row>
    <row r="986" spans="1:18" x14ac:dyDescent="0.3">
      <c r="A986" s="7" t="s">
        <v>2810</v>
      </c>
      <c r="B986" s="48">
        <v>45914</v>
      </c>
      <c r="C986" s="8" t="s">
        <v>1510</v>
      </c>
      <c r="D986" s="8" t="s">
        <v>1606</v>
      </c>
      <c r="E986" s="7" t="str">
        <f>VLOOKUP(D986,[2]Product_Dim!$A$2:$G$101,2,FALSE)</f>
        <v>Fabric Sofa Throw Blanket</v>
      </c>
      <c r="F986" s="9">
        <f>VLOOKUP(D986,[2]Product_Dim!$A$2:$G$101,6,FALSE)</f>
        <v>218.48</v>
      </c>
      <c r="G986" s="8" t="s">
        <v>1769</v>
      </c>
      <c r="H986" s="10">
        <v>4</v>
      </c>
      <c r="I986" s="11">
        <v>465.42</v>
      </c>
      <c r="J986" s="8">
        <v>0.26</v>
      </c>
      <c r="K986" s="8" t="s">
        <v>1829</v>
      </c>
      <c r="L986" s="11">
        <v>1377.6432</v>
      </c>
      <c r="M986" s="8" t="str">
        <f>VLOOKUP(C986,'[2]Customer Detail'!$A$2:$H$501,4,FALSE)</f>
        <v>Female</v>
      </c>
      <c r="N986" s="8">
        <f>VLOOKUP(C986,'[2]Customer Detail'!$A$2:$H$501,3,FALSE)</f>
        <v>52</v>
      </c>
      <c r="O986" s="8" t="str">
        <f>VLOOKUP(C986,'[2]Customer Detail'!$A$2:$H$501,5,FALSE)</f>
        <v>Kellyberg</v>
      </c>
      <c r="P986" s="8" t="str">
        <f>VLOOKUP(C986,'[2]Customer Detail'!$A$1:$H$501,8,FALSE)</f>
        <v>Gold</v>
      </c>
      <c r="Q986" s="8" t="str">
        <f>VLOOKUP(G986,[2]Store_Dim!$A$1:$E$21,4,FALSE)</f>
        <v>Port Sharon</v>
      </c>
      <c r="R986" s="8" t="str">
        <f>VLOOKUP(G986,[2]Store_Dim!$A$2:$E$21,3,FALSE)</f>
        <v>South</v>
      </c>
    </row>
    <row r="987" spans="1:18" x14ac:dyDescent="0.3">
      <c r="A987" s="7" t="s">
        <v>2811</v>
      </c>
      <c r="B987" s="48">
        <v>45758</v>
      </c>
      <c r="C987" s="8" t="s">
        <v>208</v>
      </c>
      <c r="D987" s="8" t="s">
        <v>1546</v>
      </c>
      <c r="E987" s="7" t="str">
        <f>VLOOKUP(D987,[2]Product_Dim!$A$2:$G$101,2,FALSE)</f>
        <v>Men's Graphic T-Shirt</v>
      </c>
      <c r="F987" s="9">
        <f>VLOOKUP(D987,[2]Product_Dim!$A$2:$G$101,6,FALSE)</f>
        <v>342.56</v>
      </c>
      <c r="G987" s="8" t="s">
        <v>1792</v>
      </c>
      <c r="H987" s="10">
        <v>4</v>
      </c>
      <c r="I987" s="11">
        <v>880.26</v>
      </c>
      <c r="J987" s="8">
        <v>0.11</v>
      </c>
      <c r="K987" s="8" t="s">
        <v>1829</v>
      </c>
      <c r="L987" s="11">
        <v>3133.7255999999998</v>
      </c>
      <c r="M987" s="8" t="str">
        <f>VLOOKUP(C987,'[2]Customer Detail'!$A$2:$H$501,4,FALSE)</f>
        <v>Female</v>
      </c>
      <c r="N987" s="8">
        <f>VLOOKUP(C987,'[2]Customer Detail'!$A$2:$H$501,3,FALSE)</f>
        <v>56</v>
      </c>
      <c r="O987" s="8" t="str">
        <f>VLOOKUP(C987,'[2]Customer Detail'!$A$2:$H$501,5,FALSE)</f>
        <v>Edwardsfort</v>
      </c>
      <c r="P987" s="8" t="str">
        <f>VLOOKUP(C987,'[2]Customer Detail'!$A$1:$H$501,8,FALSE)</f>
        <v>Bronze</v>
      </c>
      <c r="Q987" s="8" t="str">
        <f>VLOOKUP(G987,[2]Store_Dim!$A$1:$E$21,4,FALSE)</f>
        <v>Lake Michael</v>
      </c>
      <c r="R987" s="8" t="str">
        <f>VLOOKUP(G987,[2]Store_Dim!$A$2:$E$21,3,FALSE)</f>
        <v>South</v>
      </c>
    </row>
    <row r="988" spans="1:18" x14ac:dyDescent="0.3">
      <c r="A988" s="7" t="s">
        <v>2812</v>
      </c>
      <c r="B988" s="48">
        <v>45429</v>
      </c>
      <c r="C988" s="8" t="s">
        <v>1487</v>
      </c>
      <c r="D988" s="8" t="s">
        <v>1650</v>
      </c>
      <c r="E988" s="7" t="str">
        <f>VLOOKUP(D988,[2]Product_Dim!$A$2:$G$101,2,FALSE)</f>
        <v>HDMI Cable – 2m</v>
      </c>
      <c r="F988" s="9">
        <f>VLOOKUP(D988,[2]Product_Dim!$A$2:$G$101,6,FALSE)</f>
        <v>88.49</v>
      </c>
      <c r="G988" s="8" t="s">
        <v>1792</v>
      </c>
      <c r="H988" s="10">
        <v>3</v>
      </c>
      <c r="I988" s="11">
        <v>461.02</v>
      </c>
      <c r="J988" s="8">
        <v>0.28999999999999998</v>
      </c>
      <c r="K988" s="8" t="s">
        <v>1826</v>
      </c>
      <c r="L988" s="11">
        <v>981.97260000000006</v>
      </c>
      <c r="M988" s="8" t="str">
        <f>VLOOKUP(C988,'[2]Customer Detail'!$A$2:$H$501,4,FALSE)</f>
        <v>Male</v>
      </c>
      <c r="N988" s="8">
        <f>VLOOKUP(C988,'[2]Customer Detail'!$A$2:$H$501,3,FALSE)</f>
        <v>48</v>
      </c>
      <c r="O988" s="8" t="str">
        <f>VLOOKUP(C988,'[2]Customer Detail'!$A$2:$H$501,5,FALSE)</f>
        <v>East Rodney</v>
      </c>
      <c r="P988" s="8" t="str">
        <f>VLOOKUP(C988,'[2]Customer Detail'!$A$1:$H$501,8,FALSE)</f>
        <v>Gold</v>
      </c>
      <c r="Q988" s="8" t="str">
        <f>VLOOKUP(G988,[2]Store_Dim!$A$1:$E$21,4,FALSE)</f>
        <v>Lake Michael</v>
      </c>
      <c r="R988" s="8" t="str">
        <f>VLOOKUP(G988,[2]Store_Dim!$A$2:$E$21,3,FALSE)</f>
        <v>South</v>
      </c>
    </row>
    <row r="989" spans="1:18" x14ac:dyDescent="0.3">
      <c r="A989" s="7" t="s">
        <v>2813</v>
      </c>
      <c r="B989" s="48">
        <v>45578</v>
      </c>
      <c r="C989" s="8" t="s">
        <v>110</v>
      </c>
      <c r="D989" s="8" t="s">
        <v>1598</v>
      </c>
      <c r="E989" s="7" t="str">
        <f>VLOOKUP(D989,[2]Product_Dim!$A$2:$G$101,2,FALSE)</f>
        <v>Women's Scarf Set</v>
      </c>
      <c r="F989" s="9">
        <f>VLOOKUP(D989,[2]Product_Dim!$A$2:$G$101,6,FALSE)</f>
        <v>174.02</v>
      </c>
      <c r="G989" s="8" t="s">
        <v>1797</v>
      </c>
      <c r="H989" s="10">
        <v>1</v>
      </c>
      <c r="I989" s="11">
        <v>531.99</v>
      </c>
      <c r="J989" s="8">
        <v>0.17</v>
      </c>
      <c r="K989" s="8" t="s">
        <v>1826</v>
      </c>
      <c r="L989" s="11">
        <v>441.55169999999998</v>
      </c>
      <c r="M989" s="8" t="str">
        <f>VLOOKUP(C989,'[2]Customer Detail'!$A$2:$H$501,4,FALSE)</f>
        <v>Female</v>
      </c>
      <c r="N989" s="8">
        <f>VLOOKUP(C989,'[2]Customer Detail'!$A$2:$H$501,3,FALSE)</f>
        <v>18</v>
      </c>
      <c r="O989" s="8" t="str">
        <f>VLOOKUP(C989,'[2]Customer Detail'!$A$2:$H$501,5,FALSE)</f>
        <v>East Michellemouth</v>
      </c>
      <c r="P989" s="8" t="str">
        <f>VLOOKUP(C989,'[2]Customer Detail'!$A$1:$H$501,8,FALSE)</f>
        <v>Gold</v>
      </c>
      <c r="Q989" s="8" t="str">
        <f>VLOOKUP(G989,[2]Store_Dim!$A$1:$E$21,4,FALSE)</f>
        <v>Johnsonville</v>
      </c>
      <c r="R989" s="8" t="str">
        <f>VLOOKUP(G989,[2]Store_Dim!$A$2:$E$21,3,FALSE)</f>
        <v>East</v>
      </c>
    </row>
    <row r="990" spans="1:18" x14ac:dyDescent="0.3">
      <c r="A990" s="7" t="s">
        <v>2814</v>
      </c>
      <c r="B990" s="48">
        <v>45486</v>
      </c>
      <c r="C990" s="8" t="s">
        <v>27</v>
      </c>
      <c r="D990" s="8" t="s">
        <v>1642</v>
      </c>
      <c r="E990" s="7" t="str">
        <f>VLOOKUP(D990,[2]Product_Dim!$A$2:$G$101,2,FALSE)</f>
        <v>Makeup Brush Set</v>
      </c>
      <c r="F990" s="9">
        <f>VLOOKUP(D990,[2]Product_Dim!$A$2:$G$101,6,FALSE)</f>
        <v>254.04361702127662</v>
      </c>
      <c r="G990" s="8" t="s">
        <v>1807</v>
      </c>
      <c r="H990" s="10">
        <v>2</v>
      </c>
      <c r="I990" s="11">
        <v>274.08999999999997</v>
      </c>
      <c r="J990" s="8">
        <v>0.13</v>
      </c>
      <c r="K990" s="8" t="s">
        <v>1826</v>
      </c>
      <c r="L990" s="11">
        <v>476.91659999999996</v>
      </c>
      <c r="M990" s="8" t="str">
        <f>VLOOKUP(C990,'[2]Customer Detail'!$A$2:$H$501,4,FALSE)</f>
        <v>Female</v>
      </c>
      <c r="N990" s="8">
        <f>VLOOKUP(C990,'[2]Customer Detail'!$A$2:$H$501,3,FALSE)</f>
        <v>64</v>
      </c>
      <c r="O990" s="8" t="str">
        <f>VLOOKUP(C990,'[2]Customer Detail'!$A$2:$H$501,5,FALSE)</f>
        <v>Nicholasshire</v>
      </c>
      <c r="P990" s="8" t="str">
        <f>VLOOKUP(C990,'[2]Customer Detail'!$A$1:$H$501,8,FALSE)</f>
        <v>Silver</v>
      </c>
      <c r="Q990" s="8" t="str">
        <f>VLOOKUP(G990,[2]Store_Dim!$A$1:$E$21,4,FALSE)</f>
        <v>Bensonhaven</v>
      </c>
      <c r="R990" s="8" t="str">
        <f>VLOOKUP(G990,[2]Store_Dim!$A$2:$E$21,3,FALSE)</f>
        <v>North</v>
      </c>
    </row>
    <row r="991" spans="1:18" x14ac:dyDescent="0.3">
      <c r="A991" s="7" t="s">
        <v>2815</v>
      </c>
      <c r="B991" s="48">
        <v>45694</v>
      </c>
      <c r="C991" s="8" t="s">
        <v>1371</v>
      </c>
      <c r="D991" s="8" t="s">
        <v>1724</v>
      </c>
      <c r="E991" s="7" t="str">
        <f>VLOOKUP(D991,[2]Product_Dim!$A$2:$G$101,2,FALSE)</f>
        <v>Sports Wrist Sweatbands</v>
      </c>
      <c r="F991" s="9">
        <f>VLOOKUP(D991,[2]Product_Dim!$A$2:$G$101,6,FALSE)</f>
        <v>131.24</v>
      </c>
      <c r="G991" s="8" t="s">
        <v>1789</v>
      </c>
      <c r="H991" s="10">
        <v>1</v>
      </c>
      <c r="I991" s="11">
        <v>66.14</v>
      </c>
      <c r="J991" s="8">
        <v>0.14000000000000001</v>
      </c>
      <c r="K991" s="8" t="s">
        <v>1829</v>
      </c>
      <c r="L991" s="11">
        <v>56.880400000000002</v>
      </c>
      <c r="M991" s="8" t="str">
        <f>VLOOKUP(C991,'[2]Customer Detail'!$A$2:$H$501,4,FALSE)</f>
        <v>Male</v>
      </c>
      <c r="N991" s="8">
        <f>VLOOKUP(C991,'[2]Customer Detail'!$A$2:$H$501,3,FALSE)</f>
        <v>51</v>
      </c>
      <c r="O991" s="8" t="str">
        <f>VLOOKUP(C991,'[2]Customer Detail'!$A$2:$H$501,5,FALSE)</f>
        <v>New Donnabury</v>
      </c>
      <c r="P991" s="8" t="str">
        <f>VLOOKUP(C991,'[2]Customer Detail'!$A$1:$H$501,8,FALSE)</f>
        <v>Silver</v>
      </c>
      <c r="Q991" s="8" t="str">
        <f>VLOOKUP(G991,[2]Store_Dim!$A$1:$E$21,4,FALSE)</f>
        <v>East Davidville</v>
      </c>
      <c r="R991" s="8" t="str">
        <f>VLOOKUP(G991,[2]Store_Dim!$A$2:$E$21,3,FALSE)</f>
        <v>East</v>
      </c>
    </row>
    <row r="992" spans="1:18" x14ac:dyDescent="0.3">
      <c r="A992" s="7" t="s">
        <v>2816</v>
      </c>
      <c r="B992" s="48">
        <v>45875</v>
      </c>
      <c r="C992" s="8" t="s">
        <v>281</v>
      </c>
      <c r="D992" s="8" t="s">
        <v>1588</v>
      </c>
      <c r="E992" s="7" t="str">
        <f>VLOOKUP(D992,[2]Product_Dim!$A$2:$G$101,2,FALSE)</f>
        <v>Outdoor Sports Water Bottle</v>
      </c>
      <c r="F992" s="9">
        <f>VLOOKUP(D992,[2]Product_Dim!$A$2:$G$101,6,FALSE)</f>
        <v>131.51</v>
      </c>
      <c r="G992" s="8" t="s">
        <v>1786</v>
      </c>
      <c r="H992" s="10">
        <v>3</v>
      </c>
      <c r="I992" s="11">
        <v>955.82</v>
      </c>
      <c r="J992" s="8">
        <v>0.16</v>
      </c>
      <c r="K992" s="8" t="s">
        <v>1829</v>
      </c>
      <c r="L992" s="11">
        <v>2408.6664000000001</v>
      </c>
      <c r="M992" s="8" t="str">
        <f>VLOOKUP(C992,'[2]Customer Detail'!$A$2:$H$501,4,FALSE)</f>
        <v>Male</v>
      </c>
      <c r="N992" s="8">
        <f>VLOOKUP(C992,'[2]Customer Detail'!$A$2:$H$501,3,FALSE)</f>
        <v>29</v>
      </c>
      <c r="O992" s="8" t="str">
        <f>VLOOKUP(C992,'[2]Customer Detail'!$A$2:$H$501,5,FALSE)</f>
        <v>North Valeriemouth</v>
      </c>
      <c r="P992" s="8" t="str">
        <f>VLOOKUP(C992,'[2]Customer Detail'!$A$1:$H$501,8,FALSE)</f>
        <v>Gold</v>
      </c>
      <c r="Q992" s="8" t="str">
        <f>VLOOKUP(G992,[2]Store_Dim!$A$1:$E$21,4,FALSE)</f>
        <v>East Johnstad</v>
      </c>
      <c r="R992" s="8" t="str">
        <f>VLOOKUP(G992,[2]Store_Dim!$A$2:$E$21,3,FALSE)</f>
        <v>South</v>
      </c>
    </row>
    <row r="993" spans="1:18" x14ac:dyDescent="0.3">
      <c r="A993" s="7" t="s">
        <v>2817</v>
      </c>
      <c r="B993" s="48">
        <v>45432</v>
      </c>
      <c r="C993" s="8" t="s">
        <v>1005</v>
      </c>
      <c r="D993" s="8" t="s">
        <v>1592</v>
      </c>
      <c r="E993" s="7" t="str">
        <f>VLOOKUP(D993,[2]Product_Dim!$A$2:$G$101,2,FALSE)</f>
        <v>Carbon Fiber Tennis Racket</v>
      </c>
      <c r="F993" s="9">
        <f>VLOOKUP(D993,[2]Product_Dim!$A$2:$G$101,6,FALSE)</f>
        <v>484.62</v>
      </c>
      <c r="G993" s="8" t="s">
        <v>1794</v>
      </c>
      <c r="H993" s="10">
        <v>1</v>
      </c>
      <c r="I993" s="11">
        <v>904.92</v>
      </c>
      <c r="J993" s="8">
        <v>0.13</v>
      </c>
      <c r="K993" s="8" t="s">
        <v>1824</v>
      </c>
      <c r="L993" s="11">
        <v>787.28039999999999</v>
      </c>
      <c r="M993" s="8" t="str">
        <f>VLOOKUP(C993,'[2]Customer Detail'!$A$2:$H$501,4,FALSE)</f>
        <v>Male</v>
      </c>
      <c r="N993" s="8">
        <f>VLOOKUP(C993,'[2]Customer Detail'!$A$2:$H$501,3,FALSE)</f>
        <v>54</v>
      </c>
      <c r="O993" s="8" t="str">
        <f>VLOOKUP(C993,'[2]Customer Detail'!$A$2:$H$501,5,FALSE)</f>
        <v>West Mathewside</v>
      </c>
      <c r="P993" s="8" t="str">
        <f>VLOOKUP(C993,'[2]Customer Detail'!$A$1:$H$501,8,FALSE)</f>
        <v>Platinum</v>
      </c>
      <c r="Q993" s="8" t="str">
        <f>VLOOKUP(G993,[2]Store_Dim!$A$1:$E$21,4,FALSE)</f>
        <v>Sabrinatown</v>
      </c>
      <c r="R993" s="8" t="str">
        <f>VLOOKUP(G993,[2]Store_Dim!$A$2:$E$21,3,FALSE)</f>
        <v>North</v>
      </c>
    </row>
    <row r="994" spans="1:18" x14ac:dyDescent="0.3">
      <c r="A994" s="7" t="s">
        <v>2818</v>
      </c>
      <c r="B994" s="48">
        <v>45575</v>
      </c>
      <c r="C994" s="8" t="s">
        <v>8</v>
      </c>
      <c r="D994" s="8" t="s">
        <v>1628</v>
      </c>
      <c r="E994" s="7" t="str">
        <f>VLOOKUP(D994,[2]Product_Dim!$A$2:$G$101,2,FALSE)</f>
        <v>Noise-Canceling Headphones</v>
      </c>
      <c r="F994" s="9">
        <f>VLOOKUP(D994,[2]Product_Dim!$A$2:$G$101,6,FALSE)</f>
        <v>38.520000000000003</v>
      </c>
      <c r="G994" s="8" t="s">
        <v>1779</v>
      </c>
      <c r="H994" s="10">
        <v>3</v>
      </c>
      <c r="I994" s="11">
        <v>490.02</v>
      </c>
      <c r="J994" s="8">
        <v>0.26</v>
      </c>
      <c r="K994" s="8" t="s">
        <v>1824</v>
      </c>
      <c r="L994" s="11">
        <v>1087.8444</v>
      </c>
      <c r="M994" s="8" t="str">
        <f>VLOOKUP(C994,'[2]Customer Detail'!$A$2:$H$501,4,FALSE)</f>
        <v>Male</v>
      </c>
      <c r="N994" s="8">
        <f>VLOOKUP(C994,'[2]Customer Detail'!$A$2:$H$501,3,FALSE)</f>
        <v>55</v>
      </c>
      <c r="O994" s="8" t="str">
        <f>VLOOKUP(C994,'[2]Customer Detail'!$A$2:$H$501,5,FALSE)</f>
        <v>Donaldton</v>
      </c>
      <c r="P994" s="8" t="str">
        <f>VLOOKUP(C994,'[2]Customer Detail'!$A$1:$H$501,8,FALSE)</f>
        <v>Platinum</v>
      </c>
      <c r="Q994" s="8" t="str">
        <f>VLOOKUP(G994,[2]Store_Dim!$A$1:$E$21,4,FALSE)</f>
        <v>Williamsfurt</v>
      </c>
      <c r="R994" s="8" t="str">
        <f>VLOOKUP(G994,[2]Store_Dim!$A$2:$E$21,3,FALSE)</f>
        <v>South</v>
      </c>
    </row>
    <row r="995" spans="1:18" x14ac:dyDescent="0.3">
      <c r="A995" s="7" t="s">
        <v>2819</v>
      </c>
      <c r="B995" s="48">
        <v>45340</v>
      </c>
      <c r="C995" s="8" t="s">
        <v>1136</v>
      </c>
      <c r="D995" s="8" t="s">
        <v>1586</v>
      </c>
      <c r="E995" s="7" t="str">
        <f>VLOOKUP(D995,[2]Product_Dim!$A$2:$G$101,2,FALSE)</f>
        <v>Knee Support Brace</v>
      </c>
      <c r="F995" s="9">
        <f>VLOOKUP(D995,[2]Product_Dim!$A$2:$G$101,6,FALSE)</f>
        <v>21.34</v>
      </c>
      <c r="G995" s="8" t="s">
        <v>1776</v>
      </c>
      <c r="H995" s="10">
        <v>2</v>
      </c>
      <c r="I995" s="11">
        <v>957.54</v>
      </c>
      <c r="J995" s="8">
        <v>0.1</v>
      </c>
      <c r="K995" s="8" t="s">
        <v>1829</v>
      </c>
      <c r="L995" s="11">
        <v>1723.5719999999999</v>
      </c>
      <c r="M995" s="8" t="str">
        <f>VLOOKUP(C995,'[2]Customer Detail'!$A$2:$H$501,4,FALSE)</f>
        <v>Male</v>
      </c>
      <c r="N995" s="8">
        <f>VLOOKUP(C995,'[2]Customer Detail'!$A$2:$H$501,3,FALSE)</f>
        <v>23</v>
      </c>
      <c r="O995" s="8" t="str">
        <f>VLOOKUP(C995,'[2]Customer Detail'!$A$2:$H$501,5,FALSE)</f>
        <v>Murphytown</v>
      </c>
      <c r="P995" s="8" t="str">
        <f>VLOOKUP(C995,'[2]Customer Detail'!$A$1:$H$501,8,FALSE)</f>
        <v>Bronze</v>
      </c>
      <c r="Q995" s="8" t="str">
        <f>VLOOKUP(G995,[2]Store_Dim!$A$1:$E$21,4,FALSE)</f>
        <v>Port Josephberg</v>
      </c>
      <c r="R995" s="8" t="str">
        <f>VLOOKUP(G995,[2]Store_Dim!$A$2:$E$21,3,FALSE)</f>
        <v>East</v>
      </c>
    </row>
    <row r="996" spans="1:18" x14ac:dyDescent="0.3">
      <c r="A996" s="7" t="s">
        <v>2820</v>
      </c>
      <c r="B996" s="48">
        <v>45926</v>
      </c>
      <c r="C996" s="8" t="s">
        <v>1035</v>
      </c>
      <c r="D996" s="8" t="s">
        <v>1746</v>
      </c>
      <c r="E996" s="7" t="str">
        <f>VLOOKUP(D996,[2]Product_Dim!$A$2:$G$101,2,FALSE)</f>
        <v>Stainless Steel Cookware Set</v>
      </c>
      <c r="F996" s="9">
        <f>VLOOKUP(D996,[2]Product_Dim!$A$2:$G$101,6,FALSE)</f>
        <v>201.41</v>
      </c>
      <c r="G996" s="8" t="s">
        <v>1797</v>
      </c>
      <c r="H996" s="10">
        <v>2</v>
      </c>
      <c r="I996" s="11">
        <v>314.39999999999998</v>
      </c>
      <c r="J996" s="8">
        <v>7.0000000000000007E-2</v>
      </c>
      <c r="K996" s="8" t="s">
        <v>1826</v>
      </c>
      <c r="L996" s="11">
        <v>584.78399999999999</v>
      </c>
      <c r="M996" s="8" t="str">
        <f>VLOOKUP(C996,'[2]Customer Detail'!$A$2:$H$501,4,FALSE)</f>
        <v>Female</v>
      </c>
      <c r="N996" s="8">
        <f>VLOOKUP(C996,'[2]Customer Detail'!$A$2:$H$501,3,FALSE)</f>
        <v>62</v>
      </c>
      <c r="O996" s="8" t="str">
        <f>VLOOKUP(C996,'[2]Customer Detail'!$A$2:$H$501,5,FALSE)</f>
        <v>Tiffanyshire</v>
      </c>
      <c r="P996" s="8" t="str">
        <f>VLOOKUP(C996,'[2]Customer Detail'!$A$1:$H$501,8,FALSE)</f>
        <v>Bronze</v>
      </c>
      <c r="Q996" s="8" t="str">
        <f>VLOOKUP(G996,[2]Store_Dim!$A$1:$E$21,4,FALSE)</f>
        <v>Johnsonville</v>
      </c>
      <c r="R996" s="8" t="str">
        <f>VLOOKUP(G996,[2]Store_Dim!$A$2:$E$21,3,FALSE)</f>
        <v>East</v>
      </c>
    </row>
    <row r="997" spans="1:18" x14ac:dyDescent="0.3">
      <c r="A997" s="7" t="s">
        <v>2821</v>
      </c>
      <c r="B997" s="48">
        <v>45373</v>
      </c>
      <c r="C997" s="8" t="s">
        <v>1229</v>
      </c>
      <c r="D997" s="8" t="s">
        <v>1596</v>
      </c>
      <c r="E997" s="7" t="str">
        <f>VLOOKUP(D997,[2]Product_Dim!$A$2:$G$101,2,FALSE)</f>
        <v>Foldable Camping Chair</v>
      </c>
      <c r="F997" s="9">
        <f>VLOOKUP(D997,[2]Product_Dim!$A$2:$G$101,6,FALSE)</f>
        <v>166.06</v>
      </c>
      <c r="G997" s="8" t="s">
        <v>1776</v>
      </c>
      <c r="H997" s="10">
        <v>3</v>
      </c>
      <c r="I997" s="11">
        <v>480.11</v>
      </c>
      <c r="J997" s="8">
        <v>0.11</v>
      </c>
      <c r="K997" s="8" t="s">
        <v>1826</v>
      </c>
      <c r="L997" s="11">
        <v>1281.8936999999999</v>
      </c>
      <c r="M997" s="8" t="str">
        <f>VLOOKUP(C997,'[2]Customer Detail'!$A$2:$H$501,4,FALSE)</f>
        <v>Female</v>
      </c>
      <c r="N997" s="8">
        <f>VLOOKUP(C997,'[2]Customer Detail'!$A$2:$H$501,3,FALSE)</f>
        <v>43</v>
      </c>
      <c r="O997" s="8" t="str">
        <f>VLOOKUP(C997,'[2]Customer Detail'!$A$2:$H$501,5,FALSE)</f>
        <v>Cannonberg</v>
      </c>
      <c r="P997" s="8" t="str">
        <f>VLOOKUP(C997,'[2]Customer Detail'!$A$1:$H$501,8,FALSE)</f>
        <v>Bronze</v>
      </c>
      <c r="Q997" s="8" t="str">
        <f>VLOOKUP(G997,[2]Store_Dim!$A$1:$E$21,4,FALSE)</f>
        <v>Port Josephberg</v>
      </c>
      <c r="R997" s="8" t="str">
        <f>VLOOKUP(G997,[2]Store_Dim!$A$2:$E$21,3,FALSE)</f>
        <v>East</v>
      </c>
    </row>
    <row r="998" spans="1:18" x14ac:dyDescent="0.3">
      <c r="A998" s="7" t="s">
        <v>2822</v>
      </c>
      <c r="B998" s="48">
        <v>45579</v>
      </c>
      <c r="C998" s="8" t="s">
        <v>1211</v>
      </c>
      <c r="D998" s="8" t="s">
        <v>1644</v>
      </c>
      <c r="E998" s="7" t="str">
        <f>VLOOKUP(D998,[2]Product_Dim!$A$2:$G$101,2,FALSE)</f>
        <v>Car Dashboard Phone Holder</v>
      </c>
      <c r="F998" s="9">
        <f>VLOOKUP(D998,[2]Product_Dim!$A$2:$G$101,6,FALSE)</f>
        <v>177.98</v>
      </c>
      <c r="G998" s="8" t="s">
        <v>1776</v>
      </c>
      <c r="H998" s="10">
        <v>4</v>
      </c>
      <c r="I998" s="11">
        <v>826.55</v>
      </c>
      <c r="J998" s="8">
        <v>0.28000000000000003</v>
      </c>
      <c r="K998" s="8" t="s">
        <v>1824</v>
      </c>
      <c r="L998" s="11">
        <v>2380.4639999999999</v>
      </c>
      <c r="M998" s="8" t="str">
        <f>VLOOKUP(C998,'[2]Customer Detail'!$A$2:$H$501,4,FALSE)</f>
        <v>Male</v>
      </c>
      <c r="N998" s="8">
        <f>VLOOKUP(C998,'[2]Customer Detail'!$A$2:$H$501,3,FALSE)</f>
        <v>53</v>
      </c>
      <c r="O998" s="8" t="str">
        <f>VLOOKUP(C998,'[2]Customer Detail'!$A$2:$H$501,5,FALSE)</f>
        <v>Stevensshire</v>
      </c>
      <c r="P998" s="8" t="str">
        <f>VLOOKUP(C998,'[2]Customer Detail'!$A$1:$H$501,8,FALSE)</f>
        <v>Platinum</v>
      </c>
      <c r="Q998" s="8" t="str">
        <f>VLOOKUP(G998,[2]Store_Dim!$A$1:$E$21,4,FALSE)</f>
        <v>Port Josephberg</v>
      </c>
      <c r="R998" s="8" t="str">
        <f>VLOOKUP(G998,[2]Store_Dim!$A$2:$E$21,3,FALSE)</f>
        <v>East</v>
      </c>
    </row>
    <row r="999" spans="1:18" x14ac:dyDescent="0.3">
      <c r="A999" s="7" t="s">
        <v>2823</v>
      </c>
      <c r="B999" s="48">
        <v>45805</v>
      </c>
      <c r="C999" s="8" t="s">
        <v>625</v>
      </c>
      <c r="D999" s="8" t="s">
        <v>1602</v>
      </c>
      <c r="E999" s="7" t="str">
        <f>VLOOKUP(D999,[2]Product_Dim!$A$2:$G$101,2,FALSE)</f>
        <v>Decorative Floor Vase</v>
      </c>
      <c r="F999" s="9">
        <f>VLOOKUP(D999,[2]Product_Dim!$A$2:$G$101,6,FALSE)</f>
        <v>254.04361702127662</v>
      </c>
      <c r="G999" s="8" t="s">
        <v>1766</v>
      </c>
      <c r="H999" s="10">
        <v>3</v>
      </c>
      <c r="I999" s="11">
        <v>530.16999999999996</v>
      </c>
      <c r="J999" s="8">
        <v>0.18</v>
      </c>
      <c r="K999" s="8" t="s">
        <v>1826</v>
      </c>
      <c r="L999" s="11">
        <v>1304.2181999999998</v>
      </c>
      <c r="M999" s="8" t="str">
        <f>VLOOKUP(C999,'[2]Customer Detail'!$A$2:$H$501,4,FALSE)</f>
        <v>Male</v>
      </c>
      <c r="N999" s="8">
        <f>VLOOKUP(C999,'[2]Customer Detail'!$A$2:$H$501,3,FALSE)</f>
        <v>21</v>
      </c>
      <c r="O999" s="8" t="str">
        <f>VLOOKUP(C999,'[2]Customer Detail'!$A$2:$H$501,5,FALSE)</f>
        <v>Amandaside</v>
      </c>
      <c r="P999" s="8" t="str">
        <f>VLOOKUP(C999,'[2]Customer Detail'!$A$1:$H$501,8,FALSE)</f>
        <v>Bronze</v>
      </c>
      <c r="Q999" s="8" t="str">
        <f>VLOOKUP(G999,[2]Store_Dim!$A$1:$E$21,4,FALSE)</f>
        <v>Hoodberg</v>
      </c>
      <c r="R999" s="8" t="str">
        <f>VLOOKUP(G999,[2]Store_Dim!$A$2:$E$21,3,FALSE)</f>
        <v>North</v>
      </c>
    </row>
    <row r="1000" spans="1:18" x14ac:dyDescent="0.3">
      <c r="A1000" s="7" t="s">
        <v>2824</v>
      </c>
      <c r="B1000" s="48">
        <v>45522</v>
      </c>
      <c r="C1000" s="8" t="s">
        <v>1266</v>
      </c>
      <c r="D1000" s="8" t="s">
        <v>1616</v>
      </c>
      <c r="E1000" s="7" t="str">
        <f>VLOOKUP(D1000,[2]Product_Dim!$A$2:$G$101,2,FALSE)</f>
        <v>Gaming Mechanical Keyboard</v>
      </c>
      <c r="F1000" s="9">
        <f>VLOOKUP(D1000,[2]Product_Dim!$A$2:$G$101,6,FALSE)</f>
        <v>419.28</v>
      </c>
      <c r="G1000" s="8" t="s">
        <v>1807</v>
      </c>
      <c r="H1000" s="10">
        <v>3</v>
      </c>
      <c r="I1000" s="11">
        <v>336.17</v>
      </c>
      <c r="J1000" s="8">
        <v>0.04</v>
      </c>
      <c r="K1000" s="8" t="s">
        <v>1829</v>
      </c>
      <c r="L1000" s="11">
        <v>968.16959999999995</v>
      </c>
      <c r="M1000" s="8" t="str">
        <f>VLOOKUP(C1000,'[2]Customer Detail'!$A$2:$H$501,4,FALSE)</f>
        <v>Male</v>
      </c>
      <c r="N1000" s="8">
        <f>VLOOKUP(C1000,'[2]Customer Detail'!$A$2:$H$501,3,FALSE)</f>
        <v>33</v>
      </c>
      <c r="O1000" s="8" t="str">
        <f>VLOOKUP(C1000,'[2]Customer Detail'!$A$2:$H$501,5,FALSE)</f>
        <v>Ashleymouth</v>
      </c>
      <c r="P1000" s="8" t="str">
        <f>VLOOKUP(C1000,'[2]Customer Detail'!$A$1:$H$501,8,FALSE)</f>
        <v>Gold</v>
      </c>
      <c r="Q1000" s="8" t="str">
        <f>VLOOKUP(G1000,[2]Store_Dim!$A$1:$E$21,4,FALSE)</f>
        <v>Bensonhaven</v>
      </c>
      <c r="R1000" s="8" t="str">
        <f>VLOOKUP(G1000,[2]Store_Dim!$A$2:$E$21,3,FALSE)</f>
        <v>North</v>
      </c>
    </row>
    <row r="1001" spans="1:18" x14ac:dyDescent="0.3">
      <c r="A1001" s="7" t="s">
        <v>2825</v>
      </c>
      <c r="B1001" s="48">
        <v>45304</v>
      </c>
      <c r="C1001" s="8" t="s">
        <v>1307</v>
      </c>
      <c r="D1001" s="8" t="s">
        <v>1710</v>
      </c>
      <c r="E1001" s="7" t="str">
        <f>VLOOKUP(D1001,[2]Product_Dim!$A$2:$G$101,2,FALSE)</f>
        <v>Badminton Racket Set</v>
      </c>
      <c r="F1001" s="9">
        <f>VLOOKUP(D1001,[2]Product_Dim!$A$2:$G$101,6,FALSE)</f>
        <v>285.54000000000002</v>
      </c>
      <c r="G1001" s="8" t="s">
        <v>1782</v>
      </c>
      <c r="H1001" s="10">
        <v>4</v>
      </c>
      <c r="I1001" s="11">
        <v>22.51</v>
      </c>
      <c r="J1001" s="8">
        <v>0.27</v>
      </c>
      <c r="K1001" s="8" t="s">
        <v>1826</v>
      </c>
      <c r="L1001" s="11">
        <v>65.729200000000006</v>
      </c>
      <c r="M1001" s="8" t="str">
        <f>VLOOKUP(C1001,'[2]Customer Detail'!$A$2:$H$501,4,FALSE)</f>
        <v>Female</v>
      </c>
      <c r="N1001" s="8">
        <f>VLOOKUP(C1001,'[2]Customer Detail'!$A$2:$H$501,3,FALSE)</f>
        <v>45</v>
      </c>
      <c r="O1001" s="8" t="str">
        <f>VLOOKUP(C1001,'[2]Customer Detail'!$A$2:$H$501,5,FALSE)</f>
        <v>East Amy</v>
      </c>
      <c r="P1001" s="8" t="str">
        <f>VLOOKUP(C1001,'[2]Customer Detail'!$A$1:$H$501,8,FALSE)</f>
        <v>Platinum</v>
      </c>
      <c r="Q1001" s="8" t="str">
        <f>VLOOKUP(G1001,[2]Store_Dim!$A$1:$E$21,4,FALSE)</f>
        <v>Thompsonborough</v>
      </c>
      <c r="R1001" s="8" t="str">
        <f>VLOOKUP(G1001,[2]Store_Dim!$A$2:$E$21,3,FALSE)</f>
        <v>West</v>
      </c>
    </row>
    <row r="1002" spans="1:18" x14ac:dyDescent="0.3">
      <c r="A1002" s="7" t="s">
        <v>2826</v>
      </c>
      <c r="B1002" s="48">
        <v>45456</v>
      </c>
      <c r="C1002" s="8" t="s">
        <v>625</v>
      </c>
      <c r="D1002" s="8" t="s">
        <v>1666</v>
      </c>
      <c r="E1002" s="7" t="str">
        <f>VLOOKUP(D1002,[2]Product_Dim!$A$2:$G$101,2,FALSE)</f>
        <v>Men's Hair Styling Gel</v>
      </c>
      <c r="F1002" s="9">
        <f>VLOOKUP(D1002,[2]Product_Dim!$A$2:$G$101,6,FALSE)</f>
        <v>17.309999999999999</v>
      </c>
      <c r="G1002" s="8" t="s">
        <v>1761</v>
      </c>
      <c r="H1002" s="10">
        <v>2</v>
      </c>
      <c r="I1002" s="11">
        <v>909.51</v>
      </c>
      <c r="J1002" s="8">
        <v>0.27</v>
      </c>
      <c r="K1002" s="8" t="s">
        <v>1824</v>
      </c>
      <c r="L1002" s="11">
        <v>1327.8845999999999</v>
      </c>
      <c r="M1002" s="8" t="str">
        <f>VLOOKUP(C1002,'[2]Customer Detail'!$A$2:$H$501,4,FALSE)</f>
        <v>Male</v>
      </c>
      <c r="N1002" s="8">
        <f>VLOOKUP(C1002,'[2]Customer Detail'!$A$2:$H$501,3,FALSE)</f>
        <v>21</v>
      </c>
      <c r="O1002" s="8" t="str">
        <f>VLOOKUP(C1002,'[2]Customer Detail'!$A$2:$H$501,5,FALSE)</f>
        <v>Amandaside</v>
      </c>
      <c r="P1002" s="8" t="str">
        <f>VLOOKUP(C1002,'[2]Customer Detail'!$A$1:$H$501,8,FALSE)</f>
        <v>Bronze</v>
      </c>
      <c r="Q1002" s="8" t="str">
        <f>VLOOKUP(G1002,[2]Store_Dim!$A$1:$E$21,4,FALSE)</f>
        <v>North Nancyview</v>
      </c>
      <c r="R1002" s="8" t="str">
        <f>VLOOKUP(G1002,[2]Store_Dim!$A$2:$E$21,3,FALSE)</f>
        <v>South</v>
      </c>
    </row>
    <row r="1003" spans="1:18" x14ac:dyDescent="0.3">
      <c r="A1003" s="7" t="s">
        <v>2827</v>
      </c>
      <c r="B1003" s="48">
        <v>45776</v>
      </c>
      <c r="C1003" s="8" t="s">
        <v>198</v>
      </c>
      <c r="D1003" s="8" t="s">
        <v>1686</v>
      </c>
      <c r="E1003" s="7" t="str">
        <f>VLOOKUP(D1003,[2]Product_Dim!$A$2:$G$101,2,FALSE)</f>
        <v>Men's Sports Shorts</v>
      </c>
      <c r="F1003" s="9">
        <f>VLOOKUP(D1003,[2]Product_Dim!$A$2:$G$101,6,FALSE)</f>
        <v>218.22</v>
      </c>
      <c r="G1003" s="8" t="s">
        <v>1799</v>
      </c>
      <c r="H1003" s="10">
        <v>4</v>
      </c>
      <c r="I1003" s="11">
        <v>593.84</v>
      </c>
      <c r="J1003" s="8">
        <v>0.24</v>
      </c>
      <c r="K1003" s="8" t="s">
        <v>1826</v>
      </c>
      <c r="L1003" s="11">
        <v>1805.2736</v>
      </c>
      <c r="M1003" s="8" t="str">
        <f>VLOOKUP(C1003,'[2]Customer Detail'!$A$2:$H$501,4,FALSE)</f>
        <v>Male</v>
      </c>
      <c r="N1003" s="8">
        <f>VLOOKUP(C1003,'[2]Customer Detail'!$A$2:$H$501,3,FALSE)</f>
        <v>55</v>
      </c>
      <c r="O1003" s="8" t="str">
        <f>VLOOKUP(C1003,'[2]Customer Detail'!$A$2:$H$501,5,FALSE)</f>
        <v>South Timtown</v>
      </c>
      <c r="P1003" s="8" t="str">
        <f>VLOOKUP(C1003,'[2]Customer Detail'!$A$1:$H$501,8,FALSE)</f>
        <v>Bronze</v>
      </c>
      <c r="Q1003" s="8" t="str">
        <f>VLOOKUP(G1003,[2]Store_Dim!$A$1:$E$21,4,FALSE)</f>
        <v>Christopherland</v>
      </c>
      <c r="R1003" s="8" t="str">
        <f>VLOOKUP(G1003,[2]Store_Dim!$A$2:$E$21,3,FALSE)</f>
        <v>South</v>
      </c>
    </row>
    <row r="1004" spans="1:18" x14ac:dyDescent="0.3">
      <c r="A1004" s="7" t="s">
        <v>2828</v>
      </c>
      <c r="B1004" s="48">
        <v>45566</v>
      </c>
      <c r="C1004" s="8" t="s">
        <v>384</v>
      </c>
      <c r="D1004" s="8" t="s">
        <v>1694</v>
      </c>
      <c r="E1004" s="7" t="str">
        <f>VLOOKUP(D1004,[2]Product_Dim!$A$2:$G$101,2,FALSE)</f>
        <v>Shin Guards – Adult</v>
      </c>
      <c r="F1004" s="9">
        <f>VLOOKUP(D1004,[2]Product_Dim!$A$2:$G$101,6,FALSE)</f>
        <v>107.06</v>
      </c>
      <c r="G1004" s="8" t="s">
        <v>1789</v>
      </c>
      <c r="H1004" s="10">
        <v>3</v>
      </c>
      <c r="I1004" s="11">
        <v>909.11</v>
      </c>
      <c r="J1004" s="8">
        <v>0.23</v>
      </c>
      <c r="K1004" s="8" t="s">
        <v>1829</v>
      </c>
      <c r="L1004" s="11">
        <v>2100.0441000000001</v>
      </c>
      <c r="M1004" s="8" t="str">
        <f>VLOOKUP(C1004,'[2]Customer Detail'!$A$2:$H$501,4,FALSE)</f>
        <v>Male</v>
      </c>
      <c r="N1004" s="8">
        <f>VLOOKUP(C1004,'[2]Customer Detail'!$A$2:$H$501,3,FALSE)</f>
        <v>27</v>
      </c>
      <c r="O1004" s="8" t="str">
        <f>VLOOKUP(C1004,'[2]Customer Detail'!$A$2:$H$501,5,FALSE)</f>
        <v>Smithland</v>
      </c>
      <c r="P1004" s="8" t="str">
        <f>VLOOKUP(C1004,'[2]Customer Detail'!$A$1:$H$501,8,FALSE)</f>
        <v>Silver</v>
      </c>
      <c r="Q1004" s="8" t="str">
        <f>VLOOKUP(G1004,[2]Store_Dim!$A$1:$E$21,4,FALSE)</f>
        <v>East Davidville</v>
      </c>
      <c r="R1004" s="8" t="str">
        <f>VLOOKUP(G1004,[2]Store_Dim!$A$2:$E$21,3,FALSE)</f>
        <v>East</v>
      </c>
    </row>
    <row r="1005" spans="1:18" x14ac:dyDescent="0.3">
      <c r="A1005" s="7" t="s">
        <v>2829</v>
      </c>
      <c r="B1005" s="48">
        <v>45542</v>
      </c>
      <c r="C1005" s="8" t="s">
        <v>1243</v>
      </c>
      <c r="D1005" s="8" t="s">
        <v>1596</v>
      </c>
      <c r="E1005" s="7" t="str">
        <f>VLOOKUP(D1005,[2]Product_Dim!$A$2:$G$101,2,FALSE)</f>
        <v>Foldable Camping Chair</v>
      </c>
      <c r="F1005" s="9">
        <f>VLOOKUP(D1005,[2]Product_Dim!$A$2:$G$101,6,FALSE)</f>
        <v>166.06</v>
      </c>
      <c r="G1005" s="8" t="s">
        <v>1757</v>
      </c>
      <c r="H1005" s="10">
        <v>4</v>
      </c>
      <c r="I1005" s="11">
        <v>996.85</v>
      </c>
      <c r="J1005" s="8">
        <v>0.24</v>
      </c>
      <c r="K1005" s="8" t="s">
        <v>1826</v>
      </c>
      <c r="L1005" s="11">
        <v>3030.424</v>
      </c>
      <c r="M1005" s="8" t="str">
        <f>VLOOKUP(C1005,'[2]Customer Detail'!$A$2:$H$501,4,FALSE)</f>
        <v>Male</v>
      </c>
      <c r="N1005" s="8">
        <f>VLOOKUP(C1005,'[2]Customer Detail'!$A$2:$H$501,3,FALSE)</f>
        <v>27</v>
      </c>
      <c r="O1005" s="8" t="str">
        <f>VLOOKUP(C1005,'[2]Customer Detail'!$A$2:$H$501,5,FALSE)</f>
        <v>New Edward</v>
      </c>
      <c r="P1005" s="8" t="str">
        <f>VLOOKUP(C1005,'[2]Customer Detail'!$A$1:$H$501,8,FALSE)</f>
        <v>Bronze</v>
      </c>
      <c r="Q1005" s="8" t="str">
        <f>VLOOKUP(G1005,[2]Store_Dim!$A$1:$E$21,4,FALSE)</f>
        <v>Danielmouth</v>
      </c>
      <c r="R1005" s="8" t="str">
        <f>VLOOKUP(G1005,[2]Store_Dim!$A$2:$E$21,3,FALSE)</f>
        <v>North</v>
      </c>
    </row>
    <row r="1006" spans="1:18" x14ac:dyDescent="0.3">
      <c r="A1006" s="7" t="s">
        <v>2830</v>
      </c>
      <c r="B1006" s="48">
        <v>45834</v>
      </c>
      <c r="C1006" s="8" t="s">
        <v>948</v>
      </c>
      <c r="D1006" s="8" t="s">
        <v>1543</v>
      </c>
      <c r="E1006" s="7" t="str">
        <f>VLOOKUP(D1006,[2]Product_Dim!$A$2:$G$101,2,FALSE)</f>
        <v>Brother Laser Printer</v>
      </c>
      <c r="F1006" s="9">
        <f>VLOOKUP(D1006,[2]Product_Dim!$A$2:$G$101,6,FALSE)</f>
        <v>112.42</v>
      </c>
      <c r="G1006" s="8" t="s">
        <v>1807</v>
      </c>
      <c r="H1006" s="10">
        <v>1</v>
      </c>
      <c r="I1006" s="11">
        <v>522.69000000000005</v>
      </c>
      <c r="J1006" s="8">
        <v>0.06</v>
      </c>
      <c r="K1006" s="8" t="s">
        <v>1829</v>
      </c>
      <c r="L1006" s="11">
        <v>491.32860000000005</v>
      </c>
      <c r="M1006" s="8" t="str">
        <f>VLOOKUP(C1006,'[2]Customer Detail'!$A$2:$H$501,4,FALSE)</f>
        <v>Male</v>
      </c>
      <c r="N1006" s="8">
        <f>VLOOKUP(C1006,'[2]Customer Detail'!$A$2:$H$501,3,FALSE)</f>
        <v>29</v>
      </c>
      <c r="O1006" s="8" t="str">
        <f>VLOOKUP(C1006,'[2]Customer Detail'!$A$2:$H$501,5,FALSE)</f>
        <v>Lake Melissashire</v>
      </c>
      <c r="P1006" s="8" t="str">
        <f>VLOOKUP(C1006,'[2]Customer Detail'!$A$1:$H$501,8,FALSE)</f>
        <v>Silver</v>
      </c>
      <c r="Q1006" s="8" t="str">
        <f>VLOOKUP(G1006,[2]Store_Dim!$A$1:$E$21,4,FALSE)</f>
        <v>Bensonhaven</v>
      </c>
      <c r="R1006" s="8" t="str">
        <f>VLOOKUP(G1006,[2]Store_Dim!$A$2:$E$21,3,FALSE)</f>
        <v>North</v>
      </c>
    </row>
    <row r="1007" spans="1:18" x14ac:dyDescent="0.3">
      <c r="A1007" s="7" t="s">
        <v>2831</v>
      </c>
      <c r="B1007" s="48">
        <v>45405</v>
      </c>
      <c r="C1007" s="8" t="s">
        <v>637</v>
      </c>
      <c r="D1007" s="8" t="s">
        <v>1656</v>
      </c>
      <c r="E1007" s="7" t="str">
        <f>VLOOKUP(D1007,[2]Product_Dim!$A$2:$G$101,2,FALSE)</f>
        <v>Sports Stopwatch Pro</v>
      </c>
      <c r="F1007" s="9">
        <f>VLOOKUP(D1007,[2]Product_Dim!$A$2:$G$101,6,FALSE)</f>
        <v>434.84</v>
      </c>
      <c r="G1007" s="8" t="s">
        <v>1766</v>
      </c>
      <c r="H1007" s="10">
        <v>3</v>
      </c>
      <c r="I1007" s="11">
        <v>261.05</v>
      </c>
      <c r="J1007" s="8">
        <v>0.12</v>
      </c>
      <c r="K1007" s="8" t="s">
        <v>1826</v>
      </c>
      <c r="L1007" s="11">
        <v>689.17200000000003</v>
      </c>
      <c r="M1007" s="8" t="str">
        <f>VLOOKUP(C1007,'[2]Customer Detail'!$A$2:$H$501,4,FALSE)</f>
        <v>Male</v>
      </c>
      <c r="N1007" s="8">
        <f>VLOOKUP(C1007,'[2]Customer Detail'!$A$2:$H$501,3,FALSE)</f>
        <v>46</v>
      </c>
      <c r="O1007" s="8" t="str">
        <f>VLOOKUP(C1007,'[2]Customer Detail'!$A$2:$H$501,5,FALSE)</f>
        <v>Sarahmouth</v>
      </c>
      <c r="P1007" s="8" t="str">
        <f>VLOOKUP(C1007,'[2]Customer Detail'!$A$1:$H$501,8,FALSE)</f>
        <v>Gold</v>
      </c>
      <c r="Q1007" s="8" t="str">
        <f>VLOOKUP(G1007,[2]Store_Dim!$A$1:$E$21,4,FALSE)</f>
        <v>Hoodberg</v>
      </c>
      <c r="R1007" s="8" t="str">
        <f>VLOOKUP(G1007,[2]Store_Dim!$A$2:$E$21,3,FALSE)</f>
        <v>North</v>
      </c>
    </row>
    <row r="1008" spans="1:18" x14ac:dyDescent="0.3">
      <c r="A1008" s="7" t="s">
        <v>2832</v>
      </c>
      <c r="B1008" s="48">
        <v>45918</v>
      </c>
      <c r="C1008" s="8" t="s">
        <v>314</v>
      </c>
      <c r="D1008" s="8" t="s">
        <v>1594</v>
      </c>
      <c r="E1008" s="7" t="str">
        <f>VLOOKUP(D1008,[2]Product_Dim!$A$2:$G$101,2,FALSE)</f>
        <v>Men's Formal Shirt</v>
      </c>
      <c r="F1008" s="9">
        <f>VLOOKUP(D1008,[2]Product_Dim!$A$2:$G$101,6,FALSE)</f>
        <v>254.04361702127662</v>
      </c>
      <c r="G1008" s="8" t="s">
        <v>1807</v>
      </c>
      <c r="H1008" s="10">
        <v>3</v>
      </c>
      <c r="I1008" s="11">
        <v>644.73</v>
      </c>
      <c r="J1008" s="8">
        <v>0.01</v>
      </c>
      <c r="K1008" s="8" t="s">
        <v>1829</v>
      </c>
      <c r="L1008" s="11">
        <v>1914.8481000000002</v>
      </c>
      <c r="M1008" s="8" t="str">
        <f>VLOOKUP(C1008,'[2]Customer Detail'!$A$2:$H$501,4,FALSE)</f>
        <v>Female</v>
      </c>
      <c r="N1008" s="8">
        <f>VLOOKUP(C1008,'[2]Customer Detail'!$A$2:$H$501,3,FALSE)</f>
        <v>58</v>
      </c>
      <c r="O1008" s="8" t="str">
        <f>VLOOKUP(C1008,'[2]Customer Detail'!$A$2:$H$501,5,FALSE)</f>
        <v>East Jenna</v>
      </c>
      <c r="P1008" s="8" t="str">
        <f>VLOOKUP(C1008,'[2]Customer Detail'!$A$1:$H$501,8,FALSE)</f>
        <v>Bronze</v>
      </c>
      <c r="Q1008" s="8" t="str">
        <f>VLOOKUP(G1008,[2]Store_Dim!$A$1:$E$21,4,FALSE)</f>
        <v>Bensonhaven</v>
      </c>
      <c r="R1008" s="8" t="str">
        <f>VLOOKUP(G1008,[2]Store_Dim!$A$2:$E$21,3,FALSE)</f>
        <v>North</v>
      </c>
    </row>
    <row r="1009" spans="1:18" x14ac:dyDescent="0.3">
      <c r="A1009" s="7" t="s">
        <v>2833</v>
      </c>
      <c r="B1009" s="48">
        <v>45217</v>
      </c>
      <c r="C1009" s="8" t="s">
        <v>648</v>
      </c>
      <c r="D1009" s="8" t="s">
        <v>1698</v>
      </c>
      <c r="E1009" s="7" t="str">
        <f>VLOOKUP(D1009,[2]Product_Dim!$A$2:$G$101,2,FALSE)</f>
        <v>Women's Ankle Boots</v>
      </c>
      <c r="F1009" s="9">
        <f>VLOOKUP(D1009,[2]Product_Dim!$A$2:$G$101,6,FALSE)</f>
        <v>158.13999999999999</v>
      </c>
      <c r="G1009" s="8" t="s">
        <v>1761</v>
      </c>
      <c r="H1009" s="10">
        <v>2</v>
      </c>
      <c r="I1009" s="11">
        <v>541.52</v>
      </c>
      <c r="J1009" s="8">
        <v>0.26</v>
      </c>
      <c r="K1009" s="8" t="s">
        <v>1826</v>
      </c>
      <c r="L1009" s="11">
        <v>801.44959999999992</v>
      </c>
      <c r="M1009" s="8" t="str">
        <f>VLOOKUP(C1009,'[2]Customer Detail'!$A$2:$H$501,4,FALSE)</f>
        <v>Male</v>
      </c>
      <c r="N1009" s="8">
        <f>VLOOKUP(C1009,'[2]Customer Detail'!$A$2:$H$501,3,FALSE)</f>
        <v>54</v>
      </c>
      <c r="O1009" s="8" t="str">
        <f>VLOOKUP(C1009,'[2]Customer Detail'!$A$2:$H$501,5,FALSE)</f>
        <v>Frostmouth</v>
      </c>
      <c r="P1009" s="8" t="str">
        <f>VLOOKUP(C1009,'[2]Customer Detail'!$A$1:$H$501,8,FALSE)</f>
        <v>Bronze</v>
      </c>
      <c r="Q1009" s="8" t="str">
        <f>VLOOKUP(G1009,[2]Store_Dim!$A$1:$E$21,4,FALSE)</f>
        <v>North Nancyview</v>
      </c>
      <c r="R1009" s="8" t="str">
        <f>VLOOKUP(G1009,[2]Store_Dim!$A$2:$E$21,3,FALSE)</f>
        <v>South</v>
      </c>
    </row>
    <row r="1010" spans="1:18" x14ac:dyDescent="0.3">
      <c r="A1010" s="7" t="s">
        <v>2834</v>
      </c>
      <c r="B1010" s="48">
        <v>45259</v>
      </c>
      <c r="C1010" s="8" t="s">
        <v>1322</v>
      </c>
      <c r="D1010" s="8" t="s">
        <v>1674</v>
      </c>
      <c r="E1010" s="7" t="str">
        <f>VLOOKUP(D1010,[2]Product_Dim!$A$2:$G$101,2,FALSE)</f>
        <v>Organic Sunscreen Lotion</v>
      </c>
      <c r="F1010" s="9">
        <f>VLOOKUP(D1010,[2]Product_Dim!$A$2:$G$101,6,FALSE)</f>
        <v>266.86</v>
      </c>
      <c r="G1010" s="8" t="s">
        <v>1789</v>
      </c>
      <c r="H1010" s="10">
        <v>1</v>
      </c>
      <c r="I1010" s="11">
        <v>395.18</v>
      </c>
      <c r="J1010" s="8">
        <v>0.09</v>
      </c>
      <c r="K1010" s="8" t="s">
        <v>1826</v>
      </c>
      <c r="L1010" s="11">
        <v>359.61380000000003</v>
      </c>
      <c r="M1010" s="8" t="str">
        <f>VLOOKUP(C1010,'[2]Customer Detail'!$A$2:$H$501,4,FALSE)</f>
        <v>Male</v>
      </c>
      <c r="N1010" s="8">
        <f>VLOOKUP(C1010,'[2]Customer Detail'!$A$2:$H$501,3,FALSE)</f>
        <v>28</v>
      </c>
      <c r="O1010" s="8" t="str">
        <f>VLOOKUP(C1010,'[2]Customer Detail'!$A$2:$H$501,5,FALSE)</f>
        <v>Aguilarland</v>
      </c>
      <c r="P1010" s="8" t="str">
        <f>VLOOKUP(C1010,'[2]Customer Detail'!$A$1:$H$501,8,FALSE)</f>
        <v>Platinum</v>
      </c>
      <c r="Q1010" s="8" t="str">
        <f>VLOOKUP(G1010,[2]Store_Dim!$A$1:$E$21,4,FALSE)</f>
        <v>East Davidville</v>
      </c>
      <c r="R1010" s="8" t="str">
        <f>VLOOKUP(G1010,[2]Store_Dim!$A$2:$E$21,3,FALSE)</f>
        <v>East</v>
      </c>
    </row>
    <row r="1011" spans="1:18" x14ac:dyDescent="0.3">
      <c r="A1011" s="7" t="s">
        <v>2835</v>
      </c>
      <c r="B1011" s="48">
        <v>45740</v>
      </c>
      <c r="C1011" s="8" t="s">
        <v>356</v>
      </c>
      <c r="D1011" s="8" t="s">
        <v>1562</v>
      </c>
      <c r="E1011" s="7" t="str">
        <f>VLOOKUP(D1011,[2]Product_Dim!$A$2:$G$101,2,FALSE)</f>
        <v>Wireless Bluetooth Earbuds</v>
      </c>
      <c r="F1011" s="9">
        <f>VLOOKUP(D1011,[2]Product_Dim!$A$2:$G$101,6,FALSE)</f>
        <v>439.07</v>
      </c>
      <c r="G1011" s="8" t="s">
        <v>1782</v>
      </c>
      <c r="H1011" s="10">
        <v>4</v>
      </c>
      <c r="I1011" s="11">
        <v>56.37</v>
      </c>
      <c r="J1011" s="8">
        <v>0.17</v>
      </c>
      <c r="K1011" s="8" t="s">
        <v>1824</v>
      </c>
      <c r="L1011" s="11">
        <v>187.14839999999998</v>
      </c>
      <c r="M1011" s="8" t="str">
        <f>VLOOKUP(C1011,'[2]Customer Detail'!$A$2:$H$501,4,FALSE)</f>
        <v>Female</v>
      </c>
      <c r="N1011" s="8">
        <f>VLOOKUP(C1011,'[2]Customer Detail'!$A$2:$H$501,3,FALSE)</f>
        <v>53</v>
      </c>
      <c r="O1011" s="8" t="str">
        <f>VLOOKUP(C1011,'[2]Customer Detail'!$A$2:$H$501,5,FALSE)</f>
        <v>North Codyport</v>
      </c>
      <c r="P1011" s="8" t="str">
        <f>VLOOKUP(C1011,'[2]Customer Detail'!$A$1:$H$501,8,FALSE)</f>
        <v>Platinum</v>
      </c>
      <c r="Q1011" s="8" t="str">
        <f>VLOOKUP(G1011,[2]Store_Dim!$A$1:$E$21,4,FALSE)</f>
        <v>Thompsonborough</v>
      </c>
      <c r="R1011" s="8" t="str">
        <f>VLOOKUP(G1011,[2]Store_Dim!$A$2:$E$21,3,FALSE)</f>
        <v>West</v>
      </c>
    </row>
    <row r="1012" spans="1:18" x14ac:dyDescent="0.3">
      <c r="A1012" s="7" t="s">
        <v>2836</v>
      </c>
      <c r="B1012" s="48">
        <v>45908</v>
      </c>
      <c r="C1012" s="8" t="s">
        <v>681</v>
      </c>
      <c r="D1012" s="8" t="s">
        <v>1706</v>
      </c>
      <c r="E1012" s="7" t="str">
        <f>VLOOKUP(D1012,[2]Product_Dim!$A$2:$G$101,2,FALSE)</f>
        <v>Decorative Lamp Shade</v>
      </c>
      <c r="F1012" s="9">
        <f>VLOOKUP(D1012,[2]Product_Dim!$A$2:$G$101,6,FALSE)</f>
        <v>228.53</v>
      </c>
      <c r="G1012" s="8" t="s">
        <v>1786</v>
      </c>
      <c r="H1012" s="10">
        <v>4</v>
      </c>
      <c r="I1012" s="11">
        <v>202.59</v>
      </c>
      <c r="J1012" s="8">
        <v>0.06</v>
      </c>
      <c r="K1012" s="8" t="s">
        <v>1829</v>
      </c>
      <c r="L1012" s="11">
        <v>761.73839999999996</v>
      </c>
      <c r="M1012" s="8" t="str">
        <f>VLOOKUP(C1012,'[2]Customer Detail'!$A$2:$H$501,4,FALSE)</f>
        <v>Female</v>
      </c>
      <c r="N1012" s="8">
        <f>VLOOKUP(C1012,'[2]Customer Detail'!$A$2:$H$501,3,FALSE)</f>
        <v>50</v>
      </c>
      <c r="O1012" s="8" t="str">
        <f>VLOOKUP(C1012,'[2]Customer Detail'!$A$2:$H$501,5,FALSE)</f>
        <v>Lake Josephport</v>
      </c>
      <c r="P1012" s="8" t="str">
        <f>VLOOKUP(C1012,'[2]Customer Detail'!$A$1:$H$501,8,FALSE)</f>
        <v>Platinum</v>
      </c>
      <c r="Q1012" s="8" t="str">
        <f>VLOOKUP(G1012,[2]Store_Dim!$A$1:$E$21,4,FALSE)</f>
        <v>East Johnstad</v>
      </c>
      <c r="R1012" s="8" t="str">
        <f>VLOOKUP(G1012,[2]Store_Dim!$A$2:$E$21,3,FALSE)</f>
        <v>South</v>
      </c>
    </row>
    <row r="1013" spans="1:18" x14ac:dyDescent="0.3">
      <c r="A1013" s="7" t="s">
        <v>2837</v>
      </c>
      <c r="B1013" s="48">
        <v>45601</v>
      </c>
      <c r="C1013" s="8" t="s">
        <v>27</v>
      </c>
      <c r="D1013" s="8" t="s">
        <v>1710</v>
      </c>
      <c r="E1013" s="7" t="str">
        <f>VLOOKUP(D1013,[2]Product_Dim!$A$2:$G$101,2,FALSE)</f>
        <v>Badminton Racket Set</v>
      </c>
      <c r="F1013" s="9">
        <f>VLOOKUP(D1013,[2]Product_Dim!$A$2:$G$101,6,FALSE)</f>
        <v>285.54000000000002</v>
      </c>
      <c r="G1013" s="8" t="s">
        <v>1773</v>
      </c>
      <c r="H1013" s="10">
        <v>2</v>
      </c>
      <c r="I1013" s="11">
        <v>358.36</v>
      </c>
      <c r="J1013" s="8">
        <v>0.05</v>
      </c>
      <c r="K1013" s="8" t="s">
        <v>1826</v>
      </c>
      <c r="L1013" s="11">
        <v>680.88400000000001</v>
      </c>
      <c r="M1013" s="8" t="str">
        <f>VLOOKUP(C1013,'[2]Customer Detail'!$A$2:$H$501,4,FALSE)</f>
        <v>Female</v>
      </c>
      <c r="N1013" s="8">
        <f>VLOOKUP(C1013,'[2]Customer Detail'!$A$2:$H$501,3,FALSE)</f>
        <v>64</v>
      </c>
      <c r="O1013" s="8" t="str">
        <f>VLOOKUP(C1013,'[2]Customer Detail'!$A$2:$H$501,5,FALSE)</f>
        <v>Nicholasshire</v>
      </c>
      <c r="P1013" s="8" t="str">
        <f>VLOOKUP(C1013,'[2]Customer Detail'!$A$1:$H$501,8,FALSE)</f>
        <v>Silver</v>
      </c>
      <c r="Q1013" s="8" t="str">
        <f>VLOOKUP(G1013,[2]Store_Dim!$A$1:$E$21,4,FALSE)</f>
        <v>New Michaelchester</v>
      </c>
      <c r="R1013" s="8" t="str">
        <f>VLOOKUP(G1013,[2]Store_Dim!$A$2:$E$21,3,FALSE)</f>
        <v>North</v>
      </c>
    </row>
    <row r="1014" spans="1:18" x14ac:dyDescent="0.3">
      <c r="A1014" s="7" t="s">
        <v>2838</v>
      </c>
      <c r="B1014" s="48">
        <v>45535</v>
      </c>
      <c r="C1014" s="8" t="s">
        <v>264</v>
      </c>
      <c r="D1014" s="8" t="s">
        <v>1622</v>
      </c>
      <c r="E1014" s="7" t="str">
        <f>VLOOKUP(D1014,[2]Product_Dim!$A$2:$G$101,2,FALSE)</f>
        <v>Men's Casual Sneakers</v>
      </c>
      <c r="F1014" s="9">
        <f>VLOOKUP(D1014,[2]Product_Dim!$A$2:$G$101,6,FALSE)</f>
        <v>353.47</v>
      </c>
      <c r="G1014" s="8" t="s">
        <v>1810</v>
      </c>
      <c r="H1014" s="10">
        <v>4</v>
      </c>
      <c r="I1014" s="11">
        <v>85.62</v>
      </c>
      <c r="J1014" s="8">
        <v>0.28000000000000003</v>
      </c>
      <c r="K1014" s="8" t="s">
        <v>1829</v>
      </c>
      <c r="L1014" s="11">
        <v>246.5856</v>
      </c>
      <c r="M1014" s="8" t="str">
        <f>VLOOKUP(C1014,'[2]Customer Detail'!$A$2:$H$501,4,FALSE)</f>
        <v>Female</v>
      </c>
      <c r="N1014" s="8">
        <f>VLOOKUP(C1014,'[2]Customer Detail'!$A$2:$H$501,3,FALSE)</f>
        <v>39</v>
      </c>
      <c r="O1014" s="8" t="str">
        <f>VLOOKUP(C1014,'[2]Customer Detail'!$A$2:$H$501,5,FALSE)</f>
        <v>Olsonhaven</v>
      </c>
      <c r="P1014" s="8" t="str">
        <f>VLOOKUP(C1014,'[2]Customer Detail'!$A$1:$H$501,8,FALSE)</f>
        <v>Gold</v>
      </c>
      <c r="Q1014" s="8" t="str">
        <f>VLOOKUP(G1014,[2]Store_Dim!$A$1:$E$21,4,FALSE)</f>
        <v>East Stevechester</v>
      </c>
      <c r="R1014" s="8" t="str">
        <f>VLOOKUP(G1014,[2]Store_Dim!$A$2:$E$21,3,FALSE)</f>
        <v>East</v>
      </c>
    </row>
    <row r="1015" spans="1:18" x14ac:dyDescent="0.3">
      <c r="A1015" s="7" t="s">
        <v>2839</v>
      </c>
      <c r="B1015" s="48">
        <v>45459</v>
      </c>
      <c r="C1015" s="8" t="s">
        <v>610</v>
      </c>
      <c r="D1015" s="8" t="s">
        <v>1560</v>
      </c>
      <c r="E1015" s="7" t="str">
        <f>VLOOKUP(D1015,[2]Product_Dim!$A$2:$G$101,2,FALSE)</f>
        <v>LED Table Lamp</v>
      </c>
      <c r="F1015" s="9">
        <f>VLOOKUP(D1015,[2]Product_Dim!$A$2:$G$101,6,FALSE)</f>
        <v>218.86</v>
      </c>
      <c r="G1015" s="8" t="s">
        <v>1807</v>
      </c>
      <c r="H1015" s="10">
        <v>4</v>
      </c>
      <c r="I1015" s="11">
        <v>929.26</v>
      </c>
      <c r="J1015" s="8">
        <v>0.23</v>
      </c>
      <c r="K1015" s="8" t="s">
        <v>1826</v>
      </c>
      <c r="L1015" s="11">
        <v>2862.1207999999997</v>
      </c>
      <c r="M1015" s="8" t="str">
        <f>VLOOKUP(C1015,'[2]Customer Detail'!$A$2:$H$501,4,FALSE)</f>
        <v>Female</v>
      </c>
      <c r="N1015" s="8">
        <f>VLOOKUP(C1015,'[2]Customer Detail'!$A$2:$H$501,3,FALSE)</f>
        <v>54</v>
      </c>
      <c r="O1015" s="8" t="str">
        <f>VLOOKUP(C1015,'[2]Customer Detail'!$A$2:$H$501,5,FALSE)</f>
        <v>North Kellyberg</v>
      </c>
      <c r="P1015" s="8" t="str">
        <f>VLOOKUP(C1015,'[2]Customer Detail'!$A$1:$H$501,8,FALSE)</f>
        <v>Platinum</v>
      </c>
      <c r="Q1015" s="8" t="str">
        <f>VLOOKUP(G1015,[2]Store_Dim!$A$1:$E$21,4,FALSE)</f>
        <v>Bensonhaven</v>
      </c>
      <c r="R1015" s="8" t="str">
        <f>VLOOKUP(G1015,[2]Store_Dim!$A$2:$E$21,3,FALSE)</f>
        <v>North</v>
      </c>
    </row>
    <row r="1016" spans="1:18" x14ac:dyDescent="0.3">
      <c r="A1016" s="7" t="s">
        <v>2840</v>
      </c>
      <c r="B1016" s="48">
        <v>45681</v>
      </c>
      <c r="C1016" s="8" t="s">
        <v>975</v>
      </c>
      <c r="D1016" s="8" t="s">
        <v>1668</v>
      </c>
      <c r="E1016" s="7" t="str">
        <f>VLOOKUP(D1016,[2]Product_Dim!$A$2:$G$101,2,FALSE)</f>
        <v>Luxury Perfume Spray</v>
      </c>
      <c r="F1016" s="9">
        <f>VLOOKUP(D1016,[2]Product_Dim!$A$2:$G$101,6,FALSE)</f>
        <v>482.75</v>
      </c>
      <c r="G1016" s="8" t="s">
        <v>1797</v>
      </c>
      <c r="H1016" s="10">
        <v>2</v>
      </c>
      <c r="I1016" s="11">
        <v>92.64</v>
      </c>
      <c r="J1016" s="8">
        <v>0.14000000000000001</v>
      </c>
      <c r="K1016" s="8" t="s">
        <v>1829</v>
      </c>
      <c r="L1016" s="11">
        <v>159.3408</v>
      </c>
      <c r="M1016" s="8" t="str">
        <f>VLOOKUP(C1016,'[2]Customer Detail'!$A$2:$H$501,4,FALSE)</f>
        <v>Female</v>
      </c>
      <c r="N1016" s="8">
        <f>VLOOKUP(C1016,'[2]Customer Detail'!$A$2:$H$501,3,FALSE)</f>
        <v>41</v>
      </c>
      <c r="O1016" s="8" t="str">
        <f>VLOOKUP(C1016,'[2]Customer Detail'!$A$2:$H$501,5,FALSE)</f>
        <v>Randychester</v>
      </c>
      <c r="P1016" s="8" t="str">
        <f>VLOOKUP(C1016,'[2]Customer Detail'!$A$1:$H$501,8,FALSE)</f>
        <v>Bronze</v>
      </c>
      <c r="Q1016" s="8" t="str">
        <f>VLOOKUP(G1016,[2]Store_Dim!$A$1:$E$21,4,FALSE)</f>
        <v>Johnsonville</v>
      </c>
      <c r="R1016" s="8" t="str">
        <f>VLOOKUP(G1016,[2]Store_Dim!$A$2:$E$21,3,FALSE)</f>
        <v>East</v>
      </c>
    </row>
    <row r="1017" spans="1:18" x14ac:dyDescent="0.3">
      <c r="A1017" s="7" t="s">
        <v>2841</v>
      </c>
      <c r="B1017" s="48">
        <v>45725</v>
      </c>
      <c r="C1017" s="8" t="s">
        <v>794</v>
      </c>
      <c r="D1017" s="8" t="s">
        <v>1672</v>
      </c>
      <c r="E1017" s="7" t="str">
        <f>VLOOKUP(D1017,[2]Product_Dim!$A$2:$G$101,2,FALSE)</f>
        <v>Laptop Cooling Pad</v>
      </c>
      <c r="F1017" s="9">
        <f>VLOOKUP(D1017,[2]Product_Dim!$A$2:$G$101,6,FALSE)</f>
        <v>86.42</v>
      </c>
      <c r="G1017" s="8" t="s">
        <v>1769</v>
      </c>
      <c r="H1017" s="10">
        <v>4</v>
      </c>
      <c r="I1017" s="11">
        <v>139.05000000000001</v>
      </c>
      <c r="J1017" s="8">
        <v>0.28999999999999998</v>
      </c>
      <c r="K1017" s="8" t="s">
        <v>1829</v>
      </c>
      <c r="L1017" s="11">
        <v>394.90200000000004</v>
      </c>
      <c r="M1017" s="8" t="str">
        <f>VLOOKUP(C1017,'[2]Customer Detail'!$A$2:$H$501,4,FALSE)</f>
        <v>Male</v>
      </c>
      <c r="N1017" s="8">
        <f>VLOOKUP(C1017,'[2]Customer Detail'!$A$2:$H$501,3,FALSE)</f>
        <v>19</v>
      </c>
      <c r="O1017" s="8" t="str">
        <f>VLOOKUP(C1017,'[2]Customer Detail'!$A$2:$H$501,5,FALSE)</f>
        <v>Lake Timothy</v>
      </c>
      <c r="P1017" s="8" t="str">
        <f>VLOOKUP(C1017,'[2]Customer Detail'!$A$1:$H$501,8,FALSE)</f>
        <v>Gold</v>
      </c>
      <c r="Q1017" s="8" t="str">
        <f>VLOOKUP(G1017,[2]Store_Dim!$A$1:$E$21,4,FALSE)</f>
        <v>Port Sharon</v>
      </c>
      <c r="R1017" s="8" t="str">
        <f>VLOOKUP(G1017,[2]Store_Dim!$A$2:$E$21,3,FALSE)</f>
        <v>South</v>
      </c>
    </row>
    <row r="1018" spans="1:18" x14ac:dyDescent="0.3">
      <c r="A1018" s="7" t="s">
        <v>2842</v>
      </c>
      <c r="B1018" s="48">
        <v>45461</v>
      </c>
      <c r="C1018" s="8" t="s">
        <v>475</v>
      </c>
      <c r="D1018" s="8" t="s">
        <v>1654</v>
      </c>
      <c r="E1018" s="7" t="str">
        <f>VLOOKUP(D1018,[2]Product_Dim!$A$2:$G$101,2,FALSE)</f>
        <v>Men's Track Pants</v>
      </c>
      <c r="F1018" s="9">
        <f>VLOOKUP(D1018,[2]Product_Dim!$A$2:$G$101,6,FALSE)</f>
        <v>386.56</v>
      </c>
      <c r="G1018" s="8" t="s">
        <v>1769</v>
      </c>
      <c r="H1018" s="10">
        <v>3</v>
      </c>
      <c r="I1018" s="11">
        <v>155.87</v>
      </c>
      <c r="J1018" s="8">
        <v>0.03</v>
      </c>
      <c r="K1018" s="8" t="s">
        <v>1829</v>
      </c>
      <c r="L1018" s="11">
        <v>453.58170000000001</v>
      </c>
      <c r="M1018" s="8" t="str">
        <f>VLOOKUP(C1018,'[2]Customer Detail'!$A$2:$H$501,4,FALSE)</f>
        <v>Female</v>
      </c>
      <c r="N1018" s="8">
        <f>VLOOKUP(C1018,'[2]Customer Detail'!$A$2:$H$501,3,FALSE)</f>
        <v>63</v>
      </c>
      <c r="O1018" s="8" t="str">
        <f>VLOOKUP(C1018,'[2]Customer Detail'!$A$2:$H$501,5,FALSE)</f>
        <v>South Brooke</v>
      </c>
      <c r="P1018" s="8" t="str">
        <f>VLOOKUP(C1018,'[2]Customer Detail'!$A$1:$H$501,8,FALSE)</f>
        <v>Gold</v>
      </c>
      <c r="Q1018" s="8" t="str">
        <f>VLOOKUP(G1018,[2]Store_Dim!$A$1:$E$21,4,FALSE)</f>
        <v>Port Sharon</v>
      </c>
      <c r="R1018" s="8" t="str">
        <f>VLOOKUP(G1018,[2]Store_Dim!$A$2:$E$21,3,FALSE)</f>
        <v>South</v>
      </c>
    </row>
    <row r="1019" spans="1:18" x14ac:dyDescent="0.3">
      <c r="A1019" s="7" t="s">
        <v>2843</v>
      </c>
      <c r="B1019" s="48">
        <v>45837</v>
      </c>
      <c r="C1019" s="8" t="s">
        <v>1368</v>
      </c>
      <c r="D1019" s="8" t="s">
        <v>1616</v>
      </c>
      <c r="E1019" s="7" t="str">
        <f>VLOOKUP(D1019,[2]Product_Dim!$A$2:$G$101,2,FALSE)</f>
        <v>Gaming Mechanical Keyboard</v>
      </c>
      <c r="F1019" s="9">
        <f>VLOOKUP(D1019,[2]Product_Dim!$A$2:$G$101,6,FALSE)</f>
        <v>419.28</v>
      </c>
      <c r="G1019" s="8" t="s">
        <v>1804</v>
      </c>
      <c r="H1019" s="10">
        <v>4</v>
      </c>
      <c r="I1019" s="11">
        <v>115.42</v>
      </c>
      <c r="J1019" s="8">
        <v>0.03</v>
      </c>
      <c r="K1019" s="8" t="s">
        <v>1829</v>
      </c>
      <c r="L1019" s="11">
        <v>447.82960000000003</v>
      </c>
      <c r="M1019" s="8" t="str">
        <f>VLOOKUP(C1019,'[2]Customer Detail'!$A$2:$H$501,4,FALSE)</f>
        <v>Female</v>
      </c>
      <c r="N1019" s="8">
        <f>VLOOKUP(C1019,'[2]Customer Detail'!$A$2:$H$501,3,FALSE)</f>
        <v>42</v>
      </c>
      <c r="O1019" s="8" t="str">
        <f>VLOOKUP(C1019,'[2]Customer Detail'!$A$2:$H$501,5,FALSE)</f>
        <v>North Maryfort</v>
      </c>
      <c r="P1019" s="8" t="str">
        <f>VLOOKUP(C1019,'[2]Customer Detail'!$A$1:$H$501,8,FALSE)</f>
        <v>Bronze</v>
      </c>
      <c r="Q1019" s="8" t="str">
        <f>VLOOKUP(G1019,[2]Store_Dim!$A$1:$E$21,4,FALSE)</f>
        <v>New Jimmymouth</v>
      </c>
      <c r="R1019" s="8" t="str">
        <f>VLOOKUP(G1019,[2]Store_Dim!$A$2:$E$21,3,FALSE)</f>
        <v>West</v>
      </c>
    </row>
    <row r="1020" spans="1:18" x14ac:dyDescent="0.3">
      <c r="A1020" s="7" t="s">
        <v>2844</v>
      </c>
      <c r="B1020" s="48">
        <v>45823</v>
      </c>
      <c r="C1020" s="8" t="s">
        <v>422</v>
      </c>
      <c r="D1020" s="8" t="s">
        <v>1652</v>
      </c>
      <c r="E1020" s="7" t="str">
        <f>VLOOKUP(D1020,[2]Product_Dim!$A$2:$G$101,2,FALSE)</f>
        <v>Rugby Ball</v>
      </c>
      <c r="F1020" s="9">
        <f>VLOOKUP(D1020,[2]Product_Dim!$A$2:$G$101,6,FALSE)</f>
        <v>212.26</v>
      </c>
      <c r="G1020" s="8" t="s">
        <v>1776</v>
      </c>
      <c r="H1020" s="10">
        <v>3</v>
      </c>
      <c r="I1020" s="11">
        <v>593.62</v>
      </c>
      <c r="J1020" s="8">
        <v>0.08</v>
      </c>
      <c r="K1020" s="8" t="s">
        <v>1824</v>
      </c>
      <c r="L1020" s="11">
        <v>1638.3912</v>
      </c>
      <c r="M1020" s="8" t="str">
        <f>VLOOKUP(C1020,'[2]Customer Detail'!$A$2:$H$501,4,FALSE)</f>
        <v>Male</v>
      </c>
      <c r="N1020" s="8">
        <f>VLOOKUP(C1020,'[2]Customer Detail'!$A$2:$H$501,3,FALSE)</f>
        <v>50</v>
      </c>
      <c r="O1020" s="8" t="str">
        <f>VLOOKUP(C1020,'[2]Customer Detail'!$A$2:$H$501,5,FALSE)</f>
        <v>Kathrynport</v>
      </c>
      <c r="P1020" s="8" t="str">
        <f>VLOOKUP(C1020,'[2]Customer Detail'!$A$1:$H$501,8,FALSE)</f>
        <v>Platinum</v>
      </c>
      <c r="Q1020" s="8" t="str">
        <f>VLOOKUP(G1020,[2]Store_Dim!$A$1:$E$21,4,FALSE)</f>
        <v>Port Josephberg</v>
      </c>
      <c r="R1020" s="8" t="str">
        <f>VLOOKUP(G1020,[2]Store_Dim!$A$2:$E$21,3,FALSE)</f>
        <v>East</v>
      </c>
    </row>
    <row r="1021" spans="1:18" x14ac:dyDescent="0.3">
      <c r="A1021" s="7" t="s">
        <v>2845</v>
      </c>
      <c r="B1021" s="48">
        <v>45733</v>
      </c>
      <c r="C1021" s="8" t="s">
        <v>1107</v>
      </c>
      <c r="D1021" s="8" t="s">
        <v>1638</v>
      </c>
      <c r="E1021" s="7" t="str">
        <f>VLOOKUP(D1021,[2]Product_Dim!$A$2:$G$101,2,FALSE)</f>
        <v>High-Grip Football</v>
      </c>
      <c r="F1021" s="9">
        <f>VLOOKUP(D1021,[2]Product_Dim!$A$2:$G$101,6,FALSE)</f>
        <v>318.91000000000003</v>
      </c>
      <c r="G1021" s="8" t="s">
        <v>1769</v>
      </c>
      <c r="H1021" s="10">
        <v>2</v>
      </c>
      <c r="I1021" s="11">
        <v>825.04</v>
      </c>
      <c r="J1021" s="8">
        <v>0.2</v>
      </c>
      <c r="K1021" s="8" t="s">
        <v>1824</v>
      </c>
      <c r="L1021" s="11">
        <v>1320.0639999999999</v>
      </c>
      <c r="M1021" s="8" t="str">
        <f>VLOOKUP(C1021,'[2]Customer Detail'!$A$2:$H$501,4,FALSE)</f>
        <v>Female</v>
      </c>
      <c r="N1021" s="8">
        <f>VLOOKUP(C1021,'[2]Customer Detail'!$A$2:$H$501,3,FALSE)</f>
        <v>56</v>
      </c>
      <c r="O1021" s="8" t="str">
        <f>VLOOKUP(C1021,'[2]Customer Detail'!$A$2:$H$501,5,FALSE)</f>
        <v>Westbury</v>
      </c>
      <c r="P1021" s="8" t="str">
        <f>VLOOKUP(C1021,'[2]Customer Detail'!$A$1:$H$501,8,FALSE)</f>
        <v>Platinum</v>
      </c>
      <c r="Q1021" s="8" t="str">
        <f>VLOOKUP(G1021,[2]Store_Dim!$A$1:$E$21,4,FALSE)</f>
        <v>Port Sharon</v>
      </c>
      <c r="R1021" s="8" t="str">
        <f>VLOOKUP(G1021,[2]Store_Dim!$A$2:$E$21,3,FALSE)</f>
        <v>South</v>
      </c>
    </row>
    <row r="1022" spans="1:18" x14ac:dyDescent="0.3">
      <c r="A1022" s="7" t="s">
        <v>2846</v>
      </c>
      <c r="B1022" s="48">
        <v>45322</v>
      </c>
      <c r="C1022" s="8" t="s">
        <v>1431</v>
      </c>
      <c r="D1022" s="8" t="s">
        <v>1598</v>
      </c>
      <c r="E1022" s="7" t="str">
        <f>VLOOKUP(D1022,[2]Product_Dim!$A$2:$G$101,2,FALSE)</f>
        <v>Women's Scarf Set</v>
      </c>
      <c r="F1022" s="9">
        <f>VLOOKUP(D1022,[2]Product_Dim!$A$2:$G$101,6,FALSE)</f>
        <v>174.02</v>
      </c>
      <c r="G1022" s="8" t="s">
        <v>1797</v>
      </c>
      <c r="H1022" s="10">
        <v>1</v>
      </c>
      <c r="I1022" s="11">
        <v>963.76</v>
      </c>
      <c r="J1022" s="8">
        <v>0.14000000000000001</v>
      </c>
      <c r="K1022" s="8" t="s">
        <v>1826</v>
      </c>
      <c r="L1022" s="11">
        <v>828.83359999999993</v>
      </c>
      <c r="M1022" s="8" t="str">
        <f>VLOOKUP(C1022,'[2]Customer Detail'!$A$2:$H$501,4,FALSE)</f>
        <v>Female</v>
      </c>
      <c r="N1022" s="8">
        <f>VLOOKUP(C1022,'[2]Customer Detail'!$A$2:$H$501,3,FALSE)</f>
        <v>45</v>
      </c>
      <c r="O1022" s="8" t="str">
        <f>VLOOKUP(C1022,'[2]Customer Detail'!$A$2:$H$501,5,FALSE)</f>
        <v>Grayland</v>
      </c>
      <c r="P1022" s="8" t="str">
        <f>VLOOKUP(C1022,'[2]Customer Detail'!$A$1:$H$501,8,FALSE)</f>
        <v>Platinum</v>
      </c>
      <c r="Q1022" s="8" t="str">
        <f>VLOOKUP(G1022,[2]Store_Dim!$A$1:$E$21,4,FALSE)</f>
        <v>Johnsonville</v>
      </c>
      <c r="R1022" s="8" t="str">
        <f>VLOOKUP(G1022,[2]Store_Dim!$A$2:$E$21,3,FALSE)</f>
        <v>East</v>
      </c>
    </row>
    <row r="1023" spans="1:18" x14ac:dyDescent="0.3">
      <c r="A1023" s="7" t="s">
        <v>2847</v>
      </c>
      <c r="B1023" s="48">
        <v>45415</v>
      </c>
      <c r="C1023" s="8" t="s">
        <v>926</v>
      </c>
      <c r="D1023" s="8" t="s">
        <v>1658</v>
      </c>
      <c r="E1023" s="7" t="str">
        <f>VLOOKUP(D1023,[2]Product_Dim!$A$2:$G$101,2,FALSE)</f>
        <v>Ceramic Plant Pot</v>
      </c>
      <c r="F1023" s="9">
        <f>VLOOKUP(D1023,[2]Product_Dim!$A$2:$G$101,6,FALSE)</f>
        <v>81.75</v>
      </c>
      <c r="G1023" s="8" t="s">
        <v>1776</v>
      </c>
      <c r="H1023" s="10">
        <v>1</v>
      </c>
      <c r="I1023" s="11">
        <v>238.24</v>
      </c>
      <c r="J1023" s="8">
        <v>0.12</v>
      </c>
      <c r="K1023" s="8" t="s">
        <v>1826</v>
      </c>
      <c r="L1023" s="11">
        <v>209.65120000000002</v>
      </c>
      <c r="M1023" s="8" t="str">
        <f>VLOOKUP(C1023,'[2]Customer Detail'!$A$2:$H$501,4,FALSE)</f>
        <v>Male</v>
      </c>
      <c r="N1023" s="8">
        <f>VLOOKUP(C1023,'[2]Customer Detail'!$A$2:$H$501,3,FALSE)</f>
        <v>30</v>
      </c>
      <c r="O1023" s="8" t="str">
        <f>VLOOKUP(C1023,'[2]Customer Detail'!$A$2:$H$501,5,FALSE)</f>
        <v>Danielland</v>
      </c>
      <c r="P1023" s="8" t="str">
        <f>VLOOKUP(C1023,'[2]Customer Detail'!$A$1:$H$501,8,FALSE)</f>
        <v>Silver</v>
      </c>
      <c r="Q1023" s="8" t="str">
        <f>VLOOKUP(G1023,[2]Store_Dim!$A$1:$E$21,4,FALSE)</f>
        <v>Port Josephberg</v>
      </c>
      <c r="R1023" s="8" t="str">
        <f>VLOOKUP(G1023,[2]Store_Dim!$A$2:$E$21,3,FALSE)</f>
        <v>East</v>
      </c>
    </row>
    <row r="1024" spans="1:18" x14ac:dyDescent="0.3">
      <c r="A1024" s="7" t="s">
        <v>2848</v>
      </c>
      <c r="B1024" s="48">
        <v>45644</v>
      </c>
      <c r="C1024" s="8" t="s">
        <v>1411</v>
      </c>
      <c r="D1024" s="8" t="s">
        <v>1712</v>
      </c>
      <c r="E1024" s="7" t="str">
        <f>VLOOKUP(D1024,[2]Product_Dim!$A$2:$G$101,2,FALSE)</f>
        <v>Fitness Resistance Bands</v>
      </c>
      <c r="F1024" s="9">
        <f>VLOOKUP(D1024,[2]Product_Dim!$A$2:$G$101,6,FALSE)</f>
        <v>152.91999999999999</v>
      </c>
      <c r="G1024" s="8" t="s">
        <v>1804</v>
      </c>
      <c r="H1024" s="10">
        <v>1</v>
      </c>
      <c r="I1024" s="11">
        <v>756.63</v>
      </c>
      <c r="J1024" s="8">
        <v>0.04</v>
      </c>
      <c r="K1024" s="8" t="s">
        <v>1826</v>
      </c>
      <c r="L1024" s="11">
        <v>726.36479999999995</v>
      </c>
      <c r="M1024" s="8" t="str">
        <f>VLOOKUP(C1024,'[2]Customer Detail'!$A$2:$H$501,4,FALSE)</f>
        <v>Male</v>
      </c>
      <c r="N1024" s="8">
        <f>VLOOKUP(C1024,'[2]Customer Detail'!$A$2:$H$501,3,FALSE)</f>
        <v>59</v>
      </c>
      <c r="O1024" s="8" t="str">
        <f>VLOOKUP(C1024,'[2]Customer Detail'!$A$2:$H$501,5,FALSE)</f>
        <v>Hubbardborough</v>
      </c>
      <c r="P1024" s="8" t="str">
        <f>VLOOKUP(C1024,'[2]Customer Detail'!$A$1:$H$501,8,FALSE)</f>
        <v>Platinum</v>
      </c>
      <c r="Q1024" s="8" t="str">
        <f>VLOOKUP(G1024,[2]Store_Dim!$A$1:$E$21,4,FALSE)</f>
        <v>New Jimmymouth</v>
      </c>
      <c r="R1024" s="8" t="str">
        <f>VLOOKUP(G1024,[2]Store_Dim!$A$2:$E$21,3,FALSE)</f>
        <v>West</v>
      </c>
    </row>
    <row r="1025" spans="1:18" x14ac:dyDescent="0.3">
      <c r="A1025" s="7" t="s">
        <v>2849</v>
      </c>
      <c r="B1025" s="48">
        <v>45845</v>
      </c>
      <c r="C1025" s="8" t="s">
        <v>85</v>
      </c>
      <c r="D1025" s="8" t="s">
        <v>1734</v>
      </c>
      <c r="E1025" s="7" t="str">
        <f>VLOOKUP(D1025,[2]Product_Dim!$A$2:$G$101,2,FALSE)</f>
        <v>USB-C Laptop Charger</v>
      </c>
      <c r="F1025" s="9">
        <f>VLOOKUP(D1025,[2]Product_Dim!$A$2:$G$101,6,FALSE)</f>
        <v>377.52</v>
      </c>
      <c r="G1025" s="8" t="s">
        <v>1779</v>
      </c>
      <c r="H1025" s="10">
        <v>3</v>
      </c>
      <c r="I1025" s="11">
        <v>159.76</v>
      </c>
      <c r="J1025" s="8">
        <v>0.22</v>
      </c>
      <c r="K1025" s="8" t="s">
        <v>1824</v>
      </c>
      <c r="L1025" s="11">
        <v>373.83839999999998</v>
      </c>
      <c r="M1025" s="8" t="str">
        <f>VLOOKUP(C1025,'[2]Customer Detail'!$A$2:$H$501,4,FALSE)</f>
        <v>Female</v>
      </c>
      <c r="N1025" s="8">
        <f>VLOOKUP(C1025,'[2]Customer Detail'!$A$2:$H$501,3,FALSE)</f>
        <v>46</v>
      </c>
      <c r="O1025" s="8" t="str">
        <f>VLOOKUP(C1025,'[2]Customer Detail'!$A$2:$H$501,5,FALSE)</f>
        <v>Gonzalezfort</v>
      </c>
      <c r="P1025" s="8" t="str">
        <f>VLOOKUP(C1025,'[2]Customer Detail'!$A$1:$H$501,8,FALSE)</f>
        <v>Platinum</v>
      </c>
      <c r="Q1025" s="8" t="str">
        <f>VLOOKUP(G1025,[2]Store_Dim!$A$1:$E$21,4,FALSE)</f>
        <v>Williamsfurt</v>
      </c>
      <c r="R1025" s="8" t="str">
        <f>VLOOKUP(G1025,[2]Store_Dim!$A$2:$E$21,3,FALSE)</f>
        <v>South</v>
      </c>
    </row>
    <row r="1026" spans="1:18" x14ac:dyDescent="0.3">
      <c r="A1026" s="7" t="s">
        <v>2850</v>
      </c>
      <c r="B1026" s="48">
        <v>45354</v>
      </c>
      <c r="C1026" s="8" t="s">
        <v>1151</v>
      </c>
      <c r="D1026" s="8" t="s">
        <v>1738</v>
      </c>
      <c r="E1026" s="7" t="str">
        <f>VLOOKUP(D1026,[2]Product_Dim!$A$2:$G$101,2,FALSE)</f>
        <v>Sports Stopwatch Basic</v>
      </c>
      <c r="F1026" s="9">
        <f>VLOOKUP(D1026,[2]Product_Dim!$A$2:$G$101,6,FALSE)</f>
        <v>60.65</v>
      </c>
      <c r="G1026" s="8" t="s">
        <v>1782</v>
      </c>
      <c r="H1026" s="10">
        <v>1</v>
      </c>
      <c r="I1026" s="11">
        <v>329.94</v>
      </c>
      <c r="J1026" s="8">
        <v>0.14000000000000001</v>
      </c>
      <c r="K1026" s="8" t="s">
        <v>1829</v>
      </c>
      <c r="L1026" s="11">
        <v>283.7484</v>
      </c>
      <c r="M1026" s="8" t="str">
        <f>VLOOKUP(C1026,'[2]Customer Detail'!$A$2:$H$501,4,FALSE)</f>
        <v>Female</v>
      </c>
      <c r="N1026" s="8">
        <f>VLOOKUP(C1026,'[2]Customer Detail'!$A$2:$H$501,3,FALSE)</f>
        <v>34</v>
      </c>
      <c r="O1026" s="8" t="str">
        <f>VLOOKUP(C1026,'[2]Customer Detail'!$A$2:$H$501,5,FALSE)</f>
        <v>West Mathew</v>
      </c>
      <c r="P1026" s="8" t="str">
        <f>VLOOKUP(C1026,'[2]Customer Detail'!$A$1:$H$501,8,FALSE)</f>
        <v>Platinum</v>
      </c>
      <c r="Q1026" s="8" t="str">
        <f>VLOOKUP(G1026,[2]Store_Dim!$A$1:$E$21,4,FALSE)</f>
        <v>Thompsonborough</v>
      </c>
      <c r="R1026" s="8" t="str">
        <f>VLOOKUP(G1026,[2]Store_Dim!$A$2:$E$21,3,FALSE)</f>
        <v>West</v>
      </c>
    </row>
    <row r="1027" spans="1:18" x14ac:dyDescent="0.3">
      <c r="A1027" s="7" t="s">
        <v>2851</v>
      </c>
      <c r="B1027" s="48">
        <v>45720</v>
      </c>
      <c r="C1027" s="8" t="s">
        <v>224</v>
      </c>
      <c r="D1027" s="8" t="s">
        <v>1582</v>
      </c>
      <c r="E1027" s="7" t="str">
        <f>VLOOKUP(D1027,[2]Product_Dim!$A$2:$G$101,2,FALSE)</f>
        <v>Soccer Training Cone Set</v>
      </c>
      <c r="F1027" s="9">
        <f>VLOOKUP(D1027,[2]Product_Dim!$A$2:$G$101,6,FALSE)</f>
        <v>144.53</v>
      </c>
      <c r="G1027" s="8" t="s">
        <v>1782</v>
      </c>
      <c r="H1027" s="10">
        <v>1</v>
      </c>
      <c r="I1027" s="11">
        <v>234.06</v>
      </c>
      <c r="J1027" s="8">
        <v>0.11</v>
      </c>
      <c r="K1027" s="8" t="s">
        <v>1826</v>
      </c>
      <c r="L1027" s="11">
        <v>208.3134</v>
      </c>
      <c r="M1027" s="8" t="str">
        <f>VLOOKUP(C1027,'[2]Customer Detail'!$A$2:$H$501,4,FALSE)</f>
        <v>Female</v>
      </c>
      <c r="N1027" s="8">
        <f>VLOOKUP(C1027,'[2]Customer Detail'!$A$2:$H$501,3,FALSE)</f>
        <v>22</v>
      </c>
      <c r="O1027" s="8" t="str">
        <f>VLOOKUP(C1027,'[2]Customer Detail'!$A$2:$H$501,5,FALSE)</f>
        <v>Schmidtchester</v>
      </c>
      <c r="P1027" s="8" t="str">
        <f>VLOOKUP(C1027,'[2]Customer Detail'!$A$1:$H$501,8,FALSE)</f>
        <v>Silver</v>
      </c>
      <c r="Q1027" s="8" t="str">
        <f>VLOOKUP(G1027,[2]Store_Dim!$A$1:$E$21,4,FALSE)</f>
        <v>Thompsonborough</v>
      </c>
      <c r="R1027" s="8" t="str">
        <f>VLOOKUP(G1027,[2]Store_Dim!$A$2:$E$21,3,FALSE)</f>
        <v>West</v>
      </c>
    </row>
    <row r="1028" spans="1:18" x14ac:dyDescent="0.3">
      <c r="A1028" s="7" t="s">
        <v>2852</v>
      </c>
      <c r="B1028" s="48">
        <v>45278</v>
      </c>
      <c r="C1028" s="8" t="s">
        <v>999</v>
      </c>
      <c r="D1028" s="8" t="s">
        <v>1710</v>
      </c>
      <c r="E1028" s="7" t="str">
        <f>VLOOKUP(D1028,[2]Product_Dim!$A$2:$G$101,2,FALSE)</f>
        <v>Badminton Racket Set</v>
      </c>
      <c r="F1028" s="9">
        <f>VLOOKUP(D1028,[2]Product_Dim!$A$2:$G$101,6,FALSE)</f>
        <v>285.54000000000002</v>
      </c>
      <c r="G1028" s="8" t="s">
        <v>1752</v>
      </c>
      <c r="H1028" s="10">
        <v>2</v>
      </c>
      <c r="I1028" s="11">
        <v>773.75</v>
      </c>
      <c r="J1028" s="8">
        <v>0.16</v>
      </c>
      <c r="K1028" s="8" t="s">
        <v>1826</v>
      </c>
      <c r="L1028" s="11">
        <v>1299.9000000000001</v>
      </c>
      <c r="M1028" s="8" t="str">
        <f>VLOOKUP(C1028,'[2]Customer Detail'!$A$2:$H$501,4,FALSE)</f>
        <v>Female</v>
      </c>
      <c r="N1028" s="8">
        <f>VLOOKUP(C1028,'[2]Customer Detail'!$A$2:$H$501,3,FALSE)</f>
        <v>64</v>
      </c>
      <c r="O1028" s="8" t="str">
        <f>VLOOKUP(C1028,'[2]Customer Detail'!$A$2:$H$501,5,FALSE)</f>
        <v>Richardsport</v>
      </c>
      <c r="P1028" s="8" t="str">
        <f>VLOOKUP(C1028,'[2]Customer Detail'!$A$1:$H$501,8,FALSE)</f>
        <v>Gold</v>
      </c>
      <c r="Q1028" s="8" t="str">
        <f>VLOOKUP(G1028,[2]Store_Dim!$A$1:$E$21,4,FALSE)</f>
        <v>Washingtonfurt</v>
      </c>
      <c r="R1028" s="8" t="str">
        <f>VLOOKUP(G1028,[2]Store_Dim!$A$2:$E$21,3,FALSE)</f>
        <v>East</v>
      </c>
    </row>
    <row r="1029" spans="1:18" x14ac:dyDescent="0.3">
      <c r="A1029" s="7" t="s">
        <v>2853</v>
      </c>
      <c r="B1029" s="48">
        <v>45422</v>
      </c>
      <c r="C1029" s="8" t="s">
        <v>1352</v>
      </c>
      <c r="D1029" s="8" t="s">
        <v>1652</v>
      </c>
      <c r="E1029" s="7" t="str">
        <f>VLOOKUP(D1029,[2]Product_Dim!$A$2:$G$101,2,FALSE)</f>
        <v>Rugby Ball</v>
      </c>
      <c r="F1029" s="9">
        <f>VLOOKUP(D1029,[2]Product_Dim!$A$2:$G$101,6,FALSE)</f>
        <v>212.26</v>
      </c>
      <c r="G1029" s="8" t="s">
        <v>1810</v>
      </c>
      <c r="H1029" s="10">
        <v>1</v>
      </c>
      <c r="I1029" s="11">
        <v>73.88</v>
      </c>
      <c r="J1029" s="8">
        <v>0.04</v>
      </c>
      <c r="K1029" s="8" t="s">
        <v>1824</v>
      </c>
      <c r="L1029" s="11">
        <v>70.924799999999991</v>
      </c>
      <c r="M1029" s="8" t="str">
        <f>VLOOKUP(C1029,'[2]Customer Detail'!$A$2:$H$501,4,FALSE)</f>
        <v>Male</v>
      </c>
      <c r="N1029" s="8">
        <f>VLOOKUP(C1029,'[2]Customer Detail'!$A$2:$H$501,3,FALSE)</f>
        <v>61</v>
      </c>
      <c r="O1029" s="8" t="str">
        <f>VLOOKUP(C1029,'[2]Customer Detail'!$A$2:$H$501,5,FALSE)</f>
        <v>South Michellebury</v>
      </c>
      <c r="P1029" s="8" t="str">
        <f>VLOOKUP(C1029,'[2]Customer Detail'!$A$1:$H$501,8,FALSE)</f>
        <v>Gold</v>
      </c>
      <c r="Q1029" s="8" t="str">
        <f>VLOOKUP(G1029,[2]Store_Dim!$A$1:$E$21,4,FALSE)</f>
        <v>East Stevechester</v>
      </c>
      <c r="R1029" s="8" t="str">
        <f>VLOOKUP(G1029,[2]Store_Dim!$A$2:$E$21,3,FALSE)</f>
        <v>East</v>
      </c>
    </row>
    <row r="1030" spans="1:18" x14ac:dyDescent="0.3">
      <c r="A1030" s="7" t="s">
        <v>2854</v>
      </c>
      <c r="B1030" s="48">
        <v>45337</v>
      </c>
      <c r="C1030" s="8" t="s">
        <v>32</v>
      </c>
      <c r="D1030" s="8" t="s">
        <v>1720</v>
      </c>
      <c r="E1030" s="7" t="str">
        <f>VLOOKUP(D1030,[2]Product_Dim!$A$2:$G$101,2,FALSE)</f>
        <v>Kitchen Cutting Board</v>
      </c>
      <c r="F1030" s="9">
        <f>VLOOKUP(D1030,[2]Product_Dim!$A$2:$G$101,6,FALSE)</f>
        <v>176.07</v>
      </c>
      <c r="G1030" s="8" t="s">
        <v>1810</v>
      </c>
      <c r="H1030" s="10">
        <v>1</v>
      </c>
      <c r="I1030" s="11">
        <v>859.3</v>
      </c>
      <c r="J1030" s="8">
        <v>0.16</v>
      </c>
      <c r="K1030" s="8" t="s">
        <v>1826</v>
      </c>
      <c r="L1030" s="11">
        <v>721.8119999999999</v>
      </c>
      <c r="M1030" s="8" t="str">
        <f>VLOOKUP(C1030,'[2]Customer Detail'!$A$2:$H$501,4,FALSE)</f>
        <v>Male</v>
      </c>
      <c r="N1030" s="8">
        <f>VLOOKUP(C1030,'[2]Customer Detail'!$A$2:$H$501,3,FALSE)</f>
        <v>24</v>
      </c>
      <c r="O1030" s="8" t="str">
        <f>VLOOKUP(C1030,'[2]Customer Detail'!$A$2:$H$501,5,FALSE)</f>
        <v>East Amandamouth</v>
      </c>
      <c r="P1030" s="8" t="str">
        <f>VLOOKUP(C1030,'[2]Customer Detail'!$A$1:$H$501,8,FALSE)</f>
        <v>Bronze</v>
      </c>
      <c r="Q1030" s="8" t="str">
        <f>VLOOKUP(G1030,[2]Store_Dim!$A$1:$E$21,4,FALSE)</f>
        <v>East Stevechester</v>
      </c>
      <c r="R1030" s="8" t="str">
        <f>VLOOKUP(G1030,[2]Store_Dim!$A$2:$E$21,3,FALSE)</f>
        <v>East</v>
      </c>
    </row>
    <row r="1031" spans="1:18" x14ac:dyDescent="0.3">
      <c r="A1031" s="7" t="s">
        <v>2855</v>
      </c>
      <c r="B1031" s="48">
        <v>45564</v>
      </c>
      <c r="C1031" s="8" t="s">
        <v>444</v>
      </c>
      <c r="D1031" s="8" t="s">
        <v>1710</v>
      </c>
      <c r="E1031" s="7" t="str">
        <f>VLOOKUP(D1031,[2]Product_Dim!$A$2:$G$101,2,FALSE)</f>
        <v>Badminton Racket Set</v>
      </c>
      <c r="F1031" s="9">
        <f>VLOOKUP(D1031,[2]Product_Dim!$A$2:$G$101,6,FALSE)</f>
        <v>285.54000000000002</v>
      </c>
      <c r="G1031" s="8" t="s">
        <v>1776</v>
      </c>
      <c r="H1031" s="10">
        <v>4</v>
      </c>
      <c r="I1031" s="11">
        <v>762.43</v>
      </c>
      <c r="J1031" s="8">
        <v>0.05</v>
      </c>
      <c r="K1031" s="8" t="s">
        <v>1824</v>
      </c>
      <c r="L1031" s="11">
        <v>2897.2339999999999</v>
      </c>
      <c r="M1031" s="8" t="str">
        <f>VLOOKUP(C1031,'[2]Customer Detail'!$A$2:$H$501,4,FALSE)</f>
        <v>Female</v>
      </c>
      <c r="N1031" s="8">
        <f>VLOOKUP(C1031,'[2]Customer Detail'!$A$2:$H$501,3,FALSE)</f>
        <v>43</v>
      </c>
      <c r="O1031" s="8" t="str">
        <f>VLOOKUP(C1031,'[2]Customer Detail'!$A$2:$H$501,5,FALSE)</f>
        <v>Matthewbury</v>
      </c>
      <c r="P1031" s="8" t="str">
        <f>VLOOKUP(C1031,'[2]Customer Detail'!$A$1:$H$501,8,FALSE)</f>
        <v>Silver</v>
      </c>
      <c r="Q1031" s="8" t="str">
        <f>VLOOKUP(G1031,[2]Store_Dim!$A$1:$E$21,4,FALSE)</f>
        <v>Port Josephberg</v>
      </c>
      <c r="R1031" s="8" t="str">
        <f>VLOOKUP(G1031,[2]Store_Dim!$A$2:$E$21,3,FALSE)</f>
        <v>East</v>
      </c>
    </row>
    <row r="1032" spans="1:18" x14ac:dyDescent="0.3">
      <c r="A1032" s="7" t="s">
        <v>2856</v>
      </c>
      <c r="B1032" s="48">
        <v>45424</v>
      </c>
      <c r="C1032" s="8" t="s">
        <v>428</v>
      </c>
      <c r="D1032" s="8" t="s">
        <v>1694</v>
      </c>
      <c r="E1032" s="7" t="str">
        <f>VLOOKUP(D1032,[2]Product_Dim!$A$2:$G$101,2,FALSE)</f>
        <v>Shin Guards – Adult</v>
      </c>
      <c r="F1032" s="9">
        <f>VLOOKUP(D1032,[2]Product_Dim!$A$2:$G$101,6,FALSE)</f>
        <v>107.06</v>
      </c>
      <c r="G1032" s="8" t="s">
        <v>1752</v>
      </c>
      <c r="H1032" s="10">
        <v>1</v>
      </c>
      <c r="I1032" s="11">
        <v>328.51</v>
      </c>
      <c r="J1032" s="8">
        <v>0.2</v>
      </c>
      <c r="K1032" s="8" t="s">
        <v>1829</v>
      </c>
      <c r="L1032" s="11">
        <v>262.80799999999999</v>
      </c>
      <c r="M1032" s="8" t="str">
        <f>VLOOKUP(C1032,'[2]Customer Detail'!$A$2:$H$501,4,FALSE)</f>
        <v>Male</v>
      </c>
      <c r="N1032" s="8">
        <f>VLOOKUP(C1032,'[2]Customer Detail'!$A$2:$H$501,3,FALSE)</f>
        <v>26</v>
      </c>
      <c r="O1032" s="8" t="str">
        <f>VLOOKUP(C1032,'[2]Customer Detail'!$A$2:$H$501,5,FALSE)</f>
        <v>Wongberg</v>
      </c>
      <c r="P1032" s="8" t="str">
        <f>VLOOKUP(C1032,'[2]Customer Detail'!$A$1:$H$501,8,FALSE)</f>
        <v>Bronze</v>
      </c>
      <c r="Q1032" s="8" t="str">
        <f>VLOOKUP(G1032,[2]Store_Dim!$A$1:$E$21,4,FALSE)</f>
        <v>Washingtonfurt</v>
      </c>
      <c r="R1032" s="8" t="str">
        <f>VLOOKUP(G1032,[2]Store_Dim!$A$2:$E$21,3,FALSE)</f>
        <v>East</v>
      </c>
    </row>
    <row r="1033" spans="1:18" x14ac:dyDescent="0.3">
      <c r="A1033" s="7" t="s">
        <v>2857</v>
      </c>
      <c r="B1033" s="48">
        <v>45719</v>
      </c>
      <c r="C1033" s="8" t="s">
        <v>872</v>
      </c>
      <c r="D1033" s="8" t="s">
        <v>1636</v>
      </c>
      <c r="E1033" s="7" t="str">
        <f>VLOOKUP(D1033,[2]Product_Dim!$A$2:$G$101,2,FALSE)</f>
        <v>Adjustable Jump Rope</v>
      </c>
      <c r="F1033" s="9">
        <f>VLOOKUP(D1033,[2]Product_Dim!$A$2:$G$101,6,FALSE)</f>
        <v>167.12</v>
      </c>
      <c r="G1033" s="8" t="s">
        <v>1769</v>
      </c>
      <c r="H1033" s="10">
        <v>1</v>
      </c>
      <c r="I1033" s="11">
        <v>34.51</v>
      </c>
      <c r="J1033" s="8">
        <v>0.04</v>
      </c>
      <c r="K1033" s="8" t="s">
        <v>1829</v>
      </c>
      <c r="L1033" s="11">
        <v>33.129599999999996</v>
      </c>
      <c r="M1033" s="8" t="str">
        <f>VLOOKUP(C1033,'[2]Customer Detail'!$A$2:$H$501,4,FALSE)</f>
        <v>Male</v>
      </c>
      <c r="N1033" s="8">
        <f>VLOOKUP(C1033,'[2]Customer Detail'!$A$2:$H$501,3,FALSE)</f>
        <v>38</v>
      </c>
      <c r="O1033" s="8" t="str">
        <f>VLOOKUP(C1033,'[2]Customer Detail'!$A$2:$H$501,5,FALSE)</f>
        <v>Edwardborough</v>
      </c>
      <c r="P1033" s="8" t="str">
        <f>VLOOKUP(C1033,'[2]Customer Detail'!$A$1:$H$501,8,FALSE)</f>
        <v>Silver</v>
      </c>
      <c r="Q1033" s="8" t="str">
        <f>VLOOKUP(G1033,[2]Store_Dim!$A$1:$E$21,4,FALSE)</f>
        <v>Port Sharon</v>
      </c>
      <c r="R1033" s="8" t="str">
        <f>VLOOKUP(G1033,[2]Store_Dim!$A$2:$E$21,3,FALSE)</f>
        <v>South</v>
      </c>
    </row>
    <row r="1034" spans="1:18" x14ac:dyDescent="0.3">
      <c r="A1034" s="7" t="s">
        <v>2858</v>
      </c>
      <c r="B1034" s="48">
        <v>45250</v>
      </c>
      <c r="C1034" s="8" t="s">
        <v>372</v>
      </c>
      <c r="D1034" s="8" t="s">
        <v>1586</v>
      </c>
      <c r="E1034" s="7" t="str">
        <f>VLOOKUP(D1034,[2]Product_Dim!$A$2:$G$101,2,FALSE)</f>
        <v>Knee Support Brace</v>
      </c>
      <c r="F1034" s="9">
        <f>VLOOKUP(D1034,[2]Product_Dim!$A$2:$G$101,6,FALSE)</f>
        <v>21.34</v>
      </c>
      <c r="G1034" s="8" t="s">
        <v>1792</v>
      </c>
      <c r="H1034" s="10">
        <v>3</v>
      </c>
      <c r="I1034" s="11">
        <v>663.73</v>
      </c>
      <c r="J1034" s="8">
        <v>0.06</v>
      </c>
      <c r="K1034" s="8" t="s">
        <v>1829</v>
      </c>
      <c r="L1034" s="11">
        <v>1871.7186000000002</v>
      </c>
      <c r="M1034" s="8" t="str">
        <f>VLOOKUP(C1034,'[2]Customer Detail'!$A$2:$H$501,4,FALSE)</f>
        <v>Female</v>
      </c>
      <c r="N1034" s="8">
        <f>VLOOKUP(C1034,'[2]Customer Detail'!$A$2:$H$501,3,FALSE)</f>
        <v>50</v>
      </c>
      <c r="O1034" s="8" t="str">
        <f>VLOOKUP(C1034,'[2]Customer Detail'!$A$2:$H$501,5,FALSE)</f>
        <v>Port Victoria</v>
      </c>
      <c r="P1034" s="8" t="str">
        <f>VLOOKUP(C1034,'[2]Customer Detail'!$A$1:$H$501,8,FALSE)</f>
        <v>Gold</v>
      </c>
      <c r="Q1034" s="8" t="str">
        <f>VLOOKUP(G1034,[2]Store_Dim!$A$1:$E$21,4,FALSE)</f>
        <v>Lake Michael</v>
      </c>
      <c r="R1034" s="8" t="str">
        <f>VLOOKUP(G1034,[2]Store_Dim!$A$2:$E$21,3,FALSE)</f>
        <v>South</v>
      </c>
    </row>
    <row r="1035" spans="1:18" x14ac:dyDescent="0.3">
      <c r="A1035" s="7" t="s">
        <v>2859</v>
      </c>
      <c r="B1035" s="48">
        <v>45479</v>
      </c>
      <c r="C1035" s="8" t="s">
        <v>788</v>
      </c>
      <c r="D1035" s="8" t="s">
        <v>1614</v>
      </c>
      <c r="E1035" s="7" t="str">
        <f>VLOOKUP(D1035,[2]Product_Dim!$A$2:$G$101,2,FALSE)</f>
        <v>Modern Wall Clock</v>
      </c>
      <c r="F1035" s="9">
        <f>VLOOKUP(D1035,[2]Product_Dim!$A$2:$G$101,6,FALSE)</f>
        <v>179.77</v>
      </c>
      <c r="G1035" s="8" t="s">
        <v>1786</v>
      </c>
      <c r="H1035" s="10">
        <v>1</v>
      </c>
      <c r="I1035" s="11">
        <v>409.41</v>
      </c>
      <c r="J1035" s="8">
        <v>0.13</v>
      </c>
      <c r="K1035" s="8" t="s">
        <v>1826</v>
      </c>
      <c r="L1035" s="11">
        <v>356.18670000000003</v>
      </c>
      <c r="M1035" s="8" t="str">
        <f>VLOOKUP(C1035,'[2]Customer Detail'!$A$2:$H$501,4,FALSE)</f>
        <v>Male</v>
      </c>
      <c r="N1035" s="8">
        <f>VLOOKUP(C1035,'[2]Customer Detail'!$A$2:$H$501,3,FALSE)</f>
        <v>58</v>
      </c>
      <c r="O1035" s="8" t="str">
        <f>VLOOKUP(C1035,'[2]Customer Detail'!$A$2:$H$501,5,FALSE)</f>
        <v>South Regina</v>
      </c>
      <c r="P1035" s="8" t="str">
        <f>VLOOKUP(C1035,'[2]Customer Detail'!$A$1:$H$501,8,FALSE)</f>
        <v>Bronze</v>
      </c>
      <c r="Q1035" s="8" t="str">
        <f>VLOOKUP(G1035,[2]Store_Dim!$A$1:$E$21,4,FALSE)</f>
        <v>East Johnstad</v>
      </c>
      <c r="R1035" s="8" t="str">
        <f>VLOOKUP(G1035,[2]Store_Dim!$A$2:$E$21,3,FALSE)</f>
        <v>South</v>
      </c>
    </row>
    <row r="1036" spans="1:18" x14ac:dyDescent="0.3">
      <c r="A1036" s="7" t="s">
        <v>2860</v>
      </c>
      <c r="B1036" s="48">
        <v>45727</v>
      </c>
      <c r="C1036" s="8" t="s">
        <v>332</v>
      </c>
      <c r="D1036" s="8" t="s">
        <v>1704</v>
      </c>
      <c r="E1036" s="7" t="str">
        <f>VLOOKUP(D1036,[2]Product_Dim!$A$2:$G$101,2,FALSE)</f>
        <v>Essential Oil Diffuser</v>
      </c>
      <c r="F1036" s="9">
        <f>VLOOKUP(D1036,[2]Product_Dim!$A$2:$G$101,6,FALSE)</f>
        <v>325.26</v>
      </c>
      <c r="G1036" s="8" t="s">
        <v>1766</v>
      </c>
      <c r="H1036" s="10">
        <v>3</v>
      </c>
      <c r="I1036" s="11">
        <v>461.03</v>
      </c>
      <c r="J1036" s="8">
        <v>0.11</v>
      </c>
      <c r="K1036" s="8" t="s">
        <v>1826</v>
      </c>
      <c r="L1036" s="11">
        <v>1230.9501</v>
      </c>
      <c r="M1036" s="8" t="str">
        <f>VLOOKUP(C1036,'[2]Customer Detail'!$A$2:$H$501,4,FALSE)</f>
        <v>Female</v>
      </c>
      <c r="N1036" s="8">
        <f>VLOOKUP(C1036,'[2]Customer Detail'!$A$2:$H$501,3,FALSE)</f>
        <v>44</v>
      </c>
      <c r="O1036" s="8" t="str">
        <f>VLOOKUP(C1036,'[2]Customer Detail'!$A$2:$H$501,5,FALSE)</f>
        <v>Lake Brandy</v>
      </c>
      <c r="P1036" s="8" t="str">
        <f>VLOOKUP(C1036,'[2]Customer Detail'!$A$1:$H$501,8,FALSE)</f>
        <v>Platinum</v>
      </c>
      <c r="Q1036" s="8" t="str">
        <f>VLOOKUP(G1036,[2]Store_Dim!$A$1:$E$21,4,FALSE)</f>
        <v>Hoodberg</v>
      </c>
      <c r="R1036" s="8" t="str">
        <f>VLOOKUP(G1036,[2]Store_Dim!$A$2:$E$21,3,FALSE)</f>
        <v>North</v>
      </c>
    </row>
    <row r="1037" spans="1:18" x14ac:dyDescent="0.3">
      <c r="A1037" s="7" t="s">
        <v>2861</v>
      </c>
      <c r="B1037" s="48">
        <v>45394</v>
      </c>
      <c r="C1037" s="8" t="s">
        <v>1151</v>
      </c>
      <c r="D1037" s="8" t="s">
        <v>1586</v>
      </c>
      <c r="E1037" s="7" t="str">
        <f>VLOOKUP(D1037,[2]Product_Dim!$A$2:$G$101,2,FALSE)</f>
        <v>Knee Support Brace</v>
      </c>
      <c r="F1037" s="9">
        <f>VLOOKUP(D1037,[2]Product_Dim!$A$2:$G$101,6,FALSE)</f>
        <v>21.34</v>
      </c>
      <c r="G1037" s="8" t="s">
        <v>1799</v>
      </c>
      <c r="H1037" s="10">
        <v>2</v>
      </c>
      <c r="I1037" s="11">
        <v>760.14</v>
      </c>
      <c r="J1037" s="8">
        <v>0.02</v>
      </c>
      <c r="K1037" s="8" t="s">
        <v>1829</v>
      </c>
      <c r="L1037" s="11">
        <v>1489.8743999999999</v>
      </c>
      <c r="M1037" s="8" t="str">
        <f>VLOOKUP(C1037,'[2]Customer Detail'!$A$2:$H$501,4,FALSE)</f>
        <v>Female</v>
      </c>
      <c r="N1037" s="8">
        <f>VLOOKUP(C1037,'[2]Customer Detail'!$A$2:$H$501,3,FALSE)</f>
        <v>34</v>
      </c>
      <c r="O1037" s="8" t="str">
        <f>VLOOKUP(C1037,'[2]Customer Detail'!$A$2:$H$501,5,FALSE)</f>
        <v>West Mathew</v>
      </c>
      <c r="P1037" s="8" t="str">
        <f>VLOOKUP(C1037,'[2]Customer Detail'!$A$1:$H$501,8,FALSE)</f>
        <v>Platinum</v>
      </c>
      <c r="Q1037" s="8" t="str">
        <f>VLOOKUP(G1037,[2]Store_Dim!$A$1:$E$21,4,FALSE)</f>
        <v>Christopherland</v>
      </c>
      <c r="R1037" s="8" t="str">
        <f>VLOOKUP(G1037,[2]Store_Dim!$A$2:$E$21,3,FALSE)</f>
        <v>South</v>
      </c>
    </row>
    <row r="1038" spans="1:18" x14ac:dyDescent="0.3">
      <c r="A1038" s="7" t="s">
        <v>2862</v>
      </c>
      <c r="B1038" s="48">
        <v>45773</v>
      </c>
      <c r="C1038" s="8" t="s">
        <v>884</v>
      </c>
      <c r="D1038" s="8" t="s">
        <v>1594</v>
      </c>
      <c r="E1038" s="7" t="str">
        <f>VLOOKUP(D1038,[2]Product_Dim!$A$2:$G$101,2,FALSE)</f>
        <v>Men's Formal Shirt</v>
      </c>
      <c r="F1038" s="9">
        <f>VLOOKUP(D1038,[2]Product_Dim!$A$2:$G$101,6,FALSE)</f>
        <v>254.04361702127662</v>
      </c>
      <c r="G1038" s="8" t="s">
        <v>1757</v>
      </c>
      <c r="H1038" s="10">
        <v>3</v>
      </c>
      <c r="I1038" s="11">
        <v>688.76</v>
      </c>
      <c r="J1038" s="8">
        <v>0.12</v>
      </c>
      <c r="K1038" s="8" t="s">
        <v>1826</v>
      </c>
      <c r="L1038" s="11">
        <v>1818.3263999999997</v>
      </c>
      <c r="M1038" s="8" t="str">
        <f>VLOOKUP(C1038,'[2]Customer Detail'!$A$2:$H$501,4,FALSE)</f>
        <v>Female</v>
      </c>
      <c r="N1038" s="8">
        <f>VLOOKUP(C1038,'[2]Customer Detail'!$A$2:$H$501,3,FALSE)</f>
        <v>42</v>
      </c>
      <c r="O1038" s="8" t="str">
        <f>VLOOKUP(C1038,'[2]Customer Detail'!$A$2:$H$501,5,FALSE)</f>
        <v>Port Mariastad</v>
      </c>
      <c r="P1038" s="8" t="str">
        <f>VLOOKUP(C1038,'[2]Customer Detail'!$A$1:$H$501,8,FALSE)</f>
        <v>Platinum</v>
      </c>
      <c r="Q1038" s="8" t="str">
        <f>VLOOKUP(G1038,[2]Store_Dim!$A$1:$E$21,4,FALSE)</f>
        <v>Danielmouth</v>
      </c>
      <c r="R1038" s="8" t="str">
        <f>VLOOKUP(G1038,[2]Store_Dim!$A$2:$E$21,3,FALSE)</f>
        <v>North</v>
      </c>
    </row>
    <row r="1039" spans="1:18" x14ac:dyDescent="0.3">
      <c r="A1039" s="7" t="s">
        <v>2863</v>
      </c>
      <c r="B1039" s="48">
        <v>45779</v>
      </c>
      <c r="C1039" s="8" t="s">
        <v>532</v>
      </c>
      <c r="D1039" s="8" t="s">
        <v>1634</v>
      </c>
      <c r="E1039" s="7" t="str">
        <f>VLOOKUP(D1039,[2]Product_Dim!$A$2:$G$101,2,FALSE)</f>
        <v>USB External Hard Drive</v>
      </c>
      <c r="F1039" s="9">
        <f>VLOOKUP(D1039,[2]Product_Dim!$A$2:$G$101,6,FALSE)</f>
        <v>253.33</v>
      </c>
      <c r="G1039" s="8" t="s">
        <v>1786</v>
      </c>
      <c r="H1039" s="10">
        <v>2</v>
      </c>
      <c r="I1039" s="11">
        <v>257.77999999999997</v>
      </c>
      <c r="J1039" s="8">
        <v>0.05</v>
      </c>
      <c r="K1039" s="8" t="s">
        <v>1824</v>
      </c>
      <c r="L1039" s="11">
        <v>489.78199999999993</v>
      </c>
      <c r="M1039" s="8" t="str">
        <f>VLOOKUP(C1039,'[2]Customer Detail'!$A$2:$H$501,4,FALSE)</f>
        <v>Female</v>
      </c>
      <c r="N1039" s="8">
        <f>VLOOKUP(C1039,'[2]Customer Detail'!$A$2:$H$501,3,FALSE)</f>
        <v>46</v>
      </c>
      <c r="O1039" s="8" t="str">
        <f>VLOOKUP(C1039,'[2]Customer Detail'!$A$2:$H$501,5,FALSE)</f>
        <v>Floydton</v>
      </c>
      <c r="P1039" s="8" t="str">
        <f>VLOOKUP(C1039,'[2]Customer Detail'!$A$1:$H$501,8,FALSE)</f>
        <v>Gold</v>
      </c>
      <c r="Q1039" s="8" t="str">
        <f>VLOOKUP(G1039,[2]Store_Dim!$A$1:$E$21,4,FALSE)</f>
        <v>East Johnstad</v>
      </c>
      <c r="R1039" s="8" t="str">
        <f>VLOOKUP(G1039,[2]Store_Dim!$A$2:$E$21,3,FALSE)</f>
        <v>South</v>
      </c>
    </row>
    <row r="1040" spans="1:18" x14ac:dyDescent="0.3">
      <c r="A1040" s="7" t="s">
        <v>2864</v>
      </c>
      <c r="B1040" s="48">
        <v>45400</v>
      </c>
      <c r="C1040" s="8" t="s">
        <v>198</v>
      </c>
      <c r="D1040" s="8" t="s">
        <v>1654</v>
      </c>
      <c r="E1040" s="7" t="str">
        <f>VLOOKUP(D1040,[2]Product_Dim!$A$2:$G$101,2,FALSE)</f>
        <v>Men's Track Pants</v>
      </c>
      <c r="F1040" s="9">
        <f>VLOOKUP(D1040,[2]Product_Dim!$A$2:$G$101,6,FALSE)</f>
        <v>386.56</v>
      </c>
      <c r="G1040" s="8" t="s">
        <v>1779</v>
      </c>
      <c r="H1040" s="10">
        <v>2</v>
      </c>
      <c r="I1040" s="11">
        <v>314.29000000000002</v>
      </c>
      <c r="J1040" s="8">
        <v>0.19</v>
      </c>
      <c r="K1040" s="8" t="s">
        <v>1829</v>
      </c>
      <c r="L1040" s="11">
        <v>509.14980000000003</v>
      </c>
      <c r="M1040" s="8" t="str">
        <f>VLOOKUP(C1040,'[2]Customer Detail'!$A$2:$H$501,4,FALSE)</f>
        <v>Male</v>
      </c>
      <c r="N1040" s="8">
        <f>VLOOKUP(C1040,'[2]Customer Detail'!$A$2:$H$501,3,FALSE)</f>
        <v>55</v>
      </c>
      <c r="O1040" s="8" t="str">
        <f>VLOOKUP(C1040,'[2]Customer Detail'!$A$2:$H$501,5,FALSE)</f>
        <v>South Timtown</v>
      </c>
      <c r="P1040" s="8" t="str">
        <f>VLOOKUP(C1040,'[2]Customer Detail'!$A$1:$H$501,8,FALSE)</f>
        <v>Bronze</v>
      </c>
      <c r="Q1040" s="8" t="str">
        <f>VLOOKUP(G1040,[2]Store_Dim!$A$1:$E$21,4,FALSE)</f>
        <v>Williamsfurt</v>
      </c>
      <c r="R1040" s="8" t="str">
        <f>VLOOKUP(G1040,[2]Store_Dim!$A$2:$E$21,3,FALSE)</f>
        <v>South</v>
      </c>
    </row>
    <row r="1041" spans="1:18" x14ac:dyDescent="0.3">
      <c r="A1041" s="7" t="s">
        <v>2865</v>
      </c>
      <c r="B1041" s="48">
        <v>45520</v>
      </c>
      <c r="C1041" s="8" t="s">
        <v>520</v>
      </c>
      <c r="D1041" s="8" t="s">
        <v>1692</v>
      </c>
      <c r="E1041" s="7" t="str">
        <f>VLOOKUP(D1041,[2]Product_Dim!$A$2:$G$101,2,FALSE)</f>
        <v>Professional Jump Rope</v>
      </c>
      <c r="F1041" s="9">
        <f>VLOOKUP(D1041,[2]Product_Dim!$A$2:$G$101,6,FALSE)</f>
        <v>477.61</v>
      </c>
      <c r="G1041" s="8" t="s">
        <v>1799</v>
      </c>
      <c r="H1041" s="10">
        <v>3</v>
      </c>
      <c r="I1041" s="11">
        <v>336.09</v>
      </c>
      <c r="J1041" s="8">
        <v>0.01</v>
      </c>
      <c r="K1041" s="8" t="s">
        <v>1826</v>
      </c>
      <c r="L1041" s="11">
        <v>998.18729999999994</v>
      </c>
      <c r="M1041" s="8" t="str">
        <f>VLOOKUP(C1041,'[2]Customer Detail'!$A$2:$H$501,4,FALSE)</f>
        <v>Female</v>
      </c>
      <c r="N1041" s="8">
        <f>VLOOKUP(C1041,'[2]Customer Detail'!$A$2:$H$501,3,FALSE)</f>
        <v>60</v>
      </c>
      <c r="O1041" s="8" t="str">
        <f>VLOOKUP(C1041,'[2]Customer Detail'!$A$2:$H$501,5,FALSE)</f>
        <v>Estradaside</v>
      </c>
      <c r="P1041" s="8" t="str">
        <f>VLOOKUP(C1041,'[2]Customer Detail'!$A$1:$H$501,8,FALSE)</f>
        <v>Gold</v>
      </c>
      <c r="Q1041" s="8" t="str">
        <f>VLOOKUP(G1041,[2]Store_Dim!$A$1:$E$21,4,FALSE)</f>
        <v>Christopherland</v>
      </c>
      <c r="R1041" s="8" t="str">
        <f>VLOOKUP(G1041,[2]Store_Dim!$A$2:$E$21,3,FALSE)</f>
        <v>South</v>
      </c>
    </row>
    <row r="1042" spans="1:18" x14ac:dyDescent="0.3">
      <c r="A1042" s="7" t="s">
        <v>2866</v>
      </c>
      <c r="B1042" s="48">
        <v>45861</v>
      </c>
      <c r="C1042" s="8" t="s">
        <v>20</v>
      </c>
      <c r="D1042" s="8" t="s">
        <v>1698</v>
      </c>
      <c r="E1042" s="7" t="str">
        <f>VLOOKUP(D1042,[2]Product_Dim!$A$2:$G$101,2,FALSE)</f>
        <v>Women's Ankle Boots</v>
      </c>
      <c r="F1042" s="9">
        <f>VLOOKUP(D1042,[2]Product_Dim!$A$2:$G$101,6,FALSE)</f>
        <v>158.13999999999999</v>
      </c>
      <c r="G1042" s="8" t="s">
        <v>1807</v>
      </c>
      <c r="H1042" s="10">
        <v>3</v>
      </c>
      <c r="I1042" s="11">
        <v>202.07</v>
      </c>
      <c r="J1042" s="8">
        <v>0.23</v>
      </c>
      <c r="K1042" s="8" t="s">
        <v>1826</v>
      </c>
      <c r="L1042" s="11">
        <v>466.7817</v>
      </c>
      <c r="M1042" s="8" t="str">
        <f>VLOOKUP(C1042,'[2]Customer Detail'!$A$2:$H$501,4,FALSE)</f>
        <v>Female</v>
      </c>
      <c r="N1042" s="8">
        <f>VLOOKUP(C1042,'[2]Customer Detail'!$A$2:$H$501,3,FALSE)</f>
        <v>29</v>
      </c>
      <c r="O1042" s="8" t="str">
        <f>VLOOKUP(C1042,'[2]Customer Detail'!$A$2:$H$501,5,FALSE)</f>
        <v>Kylebury</v>
      </c>
      <c r="P1042" s="8" t="str">
        <f>VLOOKUP(C1042,'[2]Customer Detail'!$A$1:$H$501,8,FALSE)</f>
        <v>Platinum</v>
      </c>
      <c r="Q1042" s="8" t="str">
        <f>VLOOKUP(G1042,[2]Store_Dim!$A$1:$E$21,4,FALSE)</f>
        <v>Bensonhaven</v>
      </c>
      <c r="R1042" s="8" t="str">
        <f>VLOOKUP(G1042,[2]Store_Dim!$A$2:$E$21,3,FALSE)</f>
        <v>North</v>
      </c>
    </row>
    <row r="1043" spans="1:18" x14ac:dyDescent="0.3">
      <c r="A1043" s="7" t="s">
        <v>2867</v>
      </c>
      <c r="B1043" s="48">
        <v>45781</v>
      </c>
      <c r="C1043" s="8" t="s">
        <v>978</v>
      </c>
      <c r="D1043" s="8" t="s">
        <v>1582</v>
      </c>
      <c r="E1043" s="7" t="str">
        <f>VLOOKUP(D1043,[2]Product_Dim!$A$2:$G$101,2,FALSE)</f>
        <v>Soccer Training Cone Set</v>
      </c>
      <c r="F1043" s="9">
        <f>VLOOKUP(D1043,[2]Product_Dim!$A$2:$G$101,6,FALSE)</f>
        <v>144.53</v>
      </c>
      <c r="G1043" s="8" t="s">
        <v>1782</v>
      </c>
      <c r="H1043" s="10">
        <v>2</v>
      </c>
      <c r="I1043" s="11">
        <v>485.25</v>
      </c>
      <c r="J1043" s="8">
        <v>0.28000000000000003</v>
      </c>
      <c r="K1043" s="8" t="s">
        <v>1824</v>
      </c>
      <c r="L1043" s="11">
        <v>698.76</v>
      </c>
      <c r="M1043" s="8" t="str">
        <f>VLOOKUP(C1043,'[2]Customer Detail'!$A$2:$H$501,4,FALSE)</f>
        <v>Male</v>
      </c>
      <c r="N1043" s="8">
        <f>VLOOKUP(C1043,'[2]Customer Detail'!$A$2:$H$501,3,FALSE)</f>
        <v>20</v>
      </c>
      <c r="O1043" s="8" t="str">
        <f>VLOOKUP(C1043,'[2]Customer Detail'!$A$2:$H$501,5,FALSE)</f>
        <v>Joelside</v>
      </c>
      <c r="P1043" s="8" t="str">
        <f>VLOOKUP(C1043,'[2]Customer Detail'!$A$1:$H$501,8,FALSE)</f>
        <v>Silver</v>
      </c>
      <c r="Q1043" s="8" t="str">
        <f>VLOOKUP(G1043,[2]Store_Dim!$A$1:$E$21,4,FALSE)</f>
        <v>Thompsonborough</v>
      </c>
      <c r="R1043" s="8" t="str">
        <f>VLOOKUP(G1043,[2]Store_Dim!$A$2:$E$21,3,FALSE)</f>
        <v>West</v>
      </c>
    </row>
    <row r="1044" spans="1:18" x14ac:dyDescent="0.3">
      <c r="A1044" s="7" t="s">
        <v>2868</v>
      </c>
      <c r="B1044" s="48">
        <v>45906</v>
      </c>
      <c r="C1044" s="8" t="s">
        <v>568</v>
      </c>
      <c r="D1044" s="8" t="s">
        <v>1698</v>
      </c>
      <c r="E1044" s="7" t="str">
        <f>VLOOKUP(D1044,[2]Product_Dim!$A$2:$G$101,2,FALSE)</f>
        <v>Women's Ankle Boots</v>
      </c>
      <c r="F1044" s="9">
        <f>VLOOKUP(D1044,[2]Product_Dim!$A$2:$G$101,6,FALSE)</f>
        <v>158.13999999999999</v>
      </c>
      <c r="G1044" s="8" t="s">
        <v>1789</v>
      </c>
      <c r="H1044" s="10">
        <v>4</v>
      </c>
      <c r="I1044" s="11">
        <v>552.38</v>
      </c>
      <c r="J1044" s="8">
        <v>0.1</v>
      </c>
      <c r="K1044" s="8" t="s">
        <v>1826</v>
      </c>
      <c r="L1044" s="11">
        <v>1988.568</v>
      </c>
      <c r="M1044" s="8" t="str">
        <f>VLOOKUP(C1044,'[2]Customer Detail'!$A$2:$H$501,4,FALSE)</f>
        <v>Female</v>
      </c>
      <c r="N1044" s="8">
        <f>VLOOKUP(C1044,'[2]Customer Detail'!$A$2:$H$501,3,FALSE)</f>
        <v>44</v>
      </c>
      <c r="O1044" s="8" t="str">
        <f>VLOOKUP(C1044,'[2]Customer Detail'!$A$2:$H$501,5,FALSE)</f>
        <v>Morrisburgh</v>
      </c>
      <c r="P1044" s="8" t="str">
        <f>VLOOKUP(C1044,'[2]Customer Detail'!$A$1:$H$501,8,FALSE)</f>
        <v>Platinum</v>
      </c>
      <c r="Q1044" s="8" t="str">
        <f>VLOOKUP(G1044,[2]Store_Dim!$A$1:$E$21,4,FALSE)</f>
        <v>East Davidville</v>
      </c>
      <c r="R1044" s="8" t="str">
        <f>VLOOKUP(G1044,[2]Store_Dim!$A$2:$E$21,3,FALSE)</f>
        <v>East</v>
      </c>
    </row>
    <row r="1045" spans="1:18" x14ac:dyDescent="0.3">
      <c r="A1045" s="7" t="s">
        <v>2869</v>
      </c>
      <c r="B1045" s="48">
        <v>45251</v>
      </c>
      <c r="C1045" s="8" t="s">
        <v>378</v>
      </c>
      <c r="D1045" s="8" t="s">
        <v>1664</v>
      </c>
      <c r="E1045" s="7" t="str">
        <f>VLOOKUP(D1045,[2]Product_Dim!$A$2:$G$101,2,FALSE)</f>
        <v>Womens Cotton Scarf</v>
      </c>
      <c r="F1045" s="9">
        <f>VLOOKUP(D1045,[2]Product_Dim!$A$2:$G$101,6,FALSE)</f>
        <v>113.83</v>
      </c>
      <c r="G1045" s="8" t="s">
        <v>1807</v>
      </c>
      <c r="H1045" s="10">
        <v>4</v>
      </c>
      <c r="I1045" s="11">
        <v>377.26</v>
      </c>
      <c r="J1045" s="8">
        <v>0.22</v>
      </c>
      <c r="K1045" s="8" t="s">
        <v>1829</v>
      </c>
      <c r="L1045" s="11">
        <v>1177.0511999999999</v>
      </c>
      <c r="M1045" s="8" t="str">
        <f>VLOOKUP(C1045,'[2]Customer Detail'!$A$2:$H$501,4,FALSE)</f>
        <v>Female</v>
      </c>
      <c r="N1045" s="8">
        <f>VLOOKUP(C1045,'[2]Customer Detail'!$A$2:$H$501,3,FALSE)</f>
        <v>62</v>
      </c>
      <c r="O1045" s="8" t="str">
        <f>VLOOKUP(C1045,'[2]Customer Detail'!$A$2:$H$501,5,FALSE)</f>
        <v>North Justin</v>
      </c>
      <c r="P1045" s="8" t="str">
        <f>VLOOKUP(C1045,'[2]Customer Detail'!$A$1:$H$501,8,FALSE)</f>
        <v>Platinum</v>
      </c>
      <c r="Q1045" s="8" t="str">
        <f>VLOOKUP(G1045,[2]Store_Dim!$A$1:$E$21,4,FALSE)</f>
        <v>Bensonhaven</v>
      </c>
      <c r="R1045" s="8" t="str">
        <f>VLOOKUP(G1045,[2]Store_Dim!$A$2:$E$21,3,FALSE)</f>
        <v>North</v>
      </c>
    </row>
    <row r="1046" spans="1:18" x14ac:dyDescent="0.3">
      <c r="A1046" s="7" t="s">
        <v>2870</v>
      </c>
      <c r="B1046" s="48">
        <v>45257</v>
      </c>
      <c r="C1046" s="8" t="s">
        <v>202</v>
      </c>
      <c r="D1046" s="8" t="s">
        <v>1642</v>
      </c>
      <c r="E1046" s="7" t="str">
        <f>VLOOKUP(D1046,[2]Product_Dim!$A$2:$G$101,2,FALSE)</f>
        <v>Makeup Brush Set</v>
      </c>
      <c r="F1046" s="9">
        <f>VLOOKUP(D1046,[2]Product_Dim!$A$2:$G$101,6,FALSE)</f>
        <v>254.04361702127662</v>
      </c>
      <c r="G1046" s="8" t="s">
        <v>1813</v>
      </c>
      <c r="H1046" s="10">
        <v>4</v>
      </c>
      <c r="I1046" s="11">
        <v>189.07</v>
      </c>
      <c r="J1046" s="8">
        <v>0.1</v>
      </c>
      <c r="K1046" s="8" t="s">
        <v>1829</v>
      </c>
      <c r="L1046" s="11">
        <v>680.65199999999993</v>
      </c>
      <c r="M1046" s="8" t="str">
        <f>VLOOKUP(C1046,'[2]Customer Detail'!$A$2:$H$501,4,FALSE)</f>
        <v>Female</v>
      </c>
      <c r="N1046" s="8">
        <f>VLOOKUP(C1046,'[2]Customer Detail'!$A$2:$H$501,3,FALSE)</f>
        <v>37</v>
      </c>
      <c r="O1046" s="8" t="str">
        <f>VLOOKUP(C1046,'[2]Customer Detail'!$A$2:$H$501,5,FALSE)</f>
        <v>East Andrea</v>
      </c>
      <c r="P1046" s="8" t="str">
        <f>VLOOKUP(C1046,'[2]Customer Detail'!$A$1:$H$501,8,FALSE)</f>
        <v>Gold</v>
      </c>
      <c r="Q1046" s="8" t="str">
        <f>VLOOKUP(G1046,[2]Store_Dim!$A$1:$E$21,4,FALSE)</f>
        <v>Vasquezborough</v>
      </c>
      <c r="R1046" s="8" t="str">
        <f>VLOOKUP(G1046,[2]Store_Dim!$A$2:$E$21,3,FALSE)</f>
        <v>East</v>
      </c>
    </row>
    <row r="1047" spans="1:18" x14ac:dyDescent="0.3">
      <c r="A1047" s="7" t="s">
        <v>2871</v>
      </c>
      <c r="B1047" s="48">
        <v>45818</v>
      </c>
      <c r="C1047" s="8" t="s">
        <v>1533</v>
      </c>
      <c r="D1047" s="8" t="s">
        <v>1608</v>
      </c>
      <c r="E1047" s="7" t="str">
        <f>VLOOKUP(D1047,[2]Product_Dim!$A$2:$G$101,2,FALSE)</f>
        <v>Stainless Steel Cutlery Set</v>
      </c>
      <c r="F1047" s="9">
        <f>VLOOKUP(D1047,[2]Product_Dim!$A$2:$G$101,6,FALSE)</f>
        <v>19.52</v>
      </c>
      <c r="G1047" s="8" t="s">
        <v>1769</v>
      </c>
      <c r="H1047" s="10">
        <v>3</v>
      </c>
      <c r="I1047" s="11">
        <v>272.27</v>
      </c>
      <c r="J1047" s="8">
        <v>0.01</v>
      </c>
      <c r="K1047" s="8" t="s">
        <v>1824</v>
      </c>
      <c r="L1047" s="11">
        <v>808.64189999999996</v>
      </c>
      <c r="M1047" s="8" t="str">
        <f>VLOOKUP(C1047,'[2]Customer Detail'!$A$2:$H$501,4,FALSE)</f>
        <v>Female</v>
      </c>
      <c r="N1047" s="8">
        <f>VLOOKUP(C1047,'[2]Customer Detail'!$A$2:$H$501,3,FALSE)</f>
        <v>27</v>
      </c>
      <c r="O1047" s="8" t="str">
        <f>VLOOKUP(C1047,'[2]Customer Detail'!$A$2:$H$501,5,FALSE)</f>
        <v>East Valerieview</v>
      </c>
      <c r="P1047" s="8" t="str">
        <f>VLOOKUP(C1047,'[2]Customer Detail'!$A$1:$H$501,8,FALSE)</f>
        <v>Platinum</v>
      </c>
      <c r="Q1047" s="8" t="str">
        <f>VLOOKUP(G1047,[2]Store_Dim!$A$1:$E$21,4,FALSE)</f>
        <v>Port Sharon</v>
      </c>
      <c r="R1047" s="8" t="str">
        <f>VLOOKUP(G1047,[2]Store_Dim!$A$2:$E$21,3,FALSE)</f>
        <v>South</v>
      </c>
    </row>
    <row r="1048" spans="1:18" x14ac:dyDescent="0.3">
      <c r="A1048" s="7" t="s">
        <v>2872</v>
      </c>
      <c r="B1048" s="48">
        <v>45806</v>
      </c>
      <c r="C1048" s="8" t="s">
        <v>842</v>
      </c>
      <c r="D1048" s="8" t="s">
        <v>1732</v>
      </c>
      <c r="E1048" s="7" t="str">
        <f>VLOOKUP(D1048,[2]Product_Dim!$A$2:$G$101,2,FALSE)</f>
        <v>Microwave Oven</v>
      </c>
      <c r="F1048" s="9">
        <f>VLOOKUP(D1048,[2]Product_Dim!$A$2:$G$101,6,FALSE)</f>
        <v>447.43</v>
      </c>
      <c r="G1048" s="8" t="s">
        <v>1792</v>
      </c>
      <c r="H1048" s="10">
        <v>1</v>
      </c>
      <c r="I1048" s="11">
        <v>209.39</v>
      </c>
      <c r="J1048" s="8">
        <v>0.28000000000000003</v>
      </c>
      <c r="K1048" s="8" t="s">
        <v>1826</v>
      </c>
      <c r="L1048" s="11">
        <v>150.76079999999999</v>
      </c>
      <c r="M1048" s="8" t="str">
        <f>VLOOKUP(C1048,'[2]Customer Detail'!$A$2:$H$501,4,FALSE)</f>
        <v>Male</v>
      </c>
      <c r="N1048" s="8">
        <f>VLOOKUP(C1048,'[2]Customer Detail'!$A$2:$H$501,3,FALSE)</f>
        <v>25</v>
      </c>
      <c r="O1048" s="8" t="str">
        <f>VLOOKUP(C1048,'[2]Customer Detail'!$A$2:$H$501,5,FALSE)</f>
        <v>Grahamfurt</v>
      </c>
      <c r="P1048" s="8" t="str">
        <f>VLOOKUP(C1048,'[2]Customer Detail'!$A$1:$H$501,8,FALSE)</f>
        <v>Gold</v>
      </c>
      <c r="Q1048" s="8" t="str">
        <f>VLOOKUP(G1048,[2]Store_Dim!$A$1:$E$21,4,FALSE)</f>
        <v>Lake Michael</v>
      </c>
      <c r="R1048" s="8" t="str">
        <f>VLOOKUP(G1048,[2]Store_Dim!$A$2:$E$21,3,FALSE)</f>
        <v>South</v>
      </c>
    </row>
    <row r="1049" spans="1:18" x14ac:dyDescent="0.3">
      <c r="A1049" s="7" t="s">
        <v>2873</v>
      </c>
      <c r="B1049" s="48">
        <v>45288</v>
      </c>
      <c r="C1049" s="8" t="s">
        <v>202</v>
      </c>
      <c r="D1049" s="8" t="s">
        <v>1708</v>
      </c>
      <c r="E1049" s="7" t="str">
        <f>VLOOKUP(D1049,[2]Product_Dim!$A$2:$G$101,2,FALSE)</f>
        <v>Wall-Mounted Spice Rack</v>
      </c>
      <c r="F1049" s="9">
        <f>VLOOKUP(D1049,[2]Product_Dim!$A$2:$G$101,6,FALSE)</f>
        <v>143.43</v>
      </c>
      <c r="G1049" s="8" t="s">
        <v>1786</v>
      </c>
      <c r="H1049" s="10">
        <v>1</v>
      </c>
      <c r="I1049" s="11">
        <v>813.87</v>
      </c>
      <c r="J1049" s="8">
        <v>0.23</v>
      </c>
      <c r="K1049" s="8" t="s">
        <v>1824</v>
      </c>
      <c r="L1049" s="11">
        <v>626.67989999999998</v>
      </c>
      <c r="M1049" s="8" t="str">
        <f>VLOOKUP(C1049,'[2]Customer Detail'!$A$2:$H$501,4,FALSE)</f>
        <v>Female</v>
      </c>
      <c r="N1049" s="8">
        <f>VLOOKUP(C1049,'[2]Customer Detail'!$A$2:$H$501,3,FALSE)</f>
        <v>37</v>
      </c>
      <c r="O1049" s="8" t="str">
        <f>VLOOKUP(C1049,'[2]Customer Detail'!$A$2:$H$501,5,FALSE)</f>
        <v>East Andrea</v>
      </c>
      <c r="P1049" s="8" t="str">
        <f>VLOOKUP(C1049,'[2]Customer Detail'!$A$1:$H$501,8,FALSE)</f>
        <v>Gold</v>
      </c>
      <c r="Q1049" s="8" t="str">
        <f>VLOOKUP(G1049,[2]Store_Dim!$A$1:$E$21,4,FALSE)</f>
        <v>East Johnstad</v>
      </c>
      <c r="R1049" s="8" t="str">
        <f>VLOOKUP(G1049,[2]Store_Dim!$A$2:$E$21,3,FALSE)</f>
        <v>South</v>
      </c>
    </row>
    <row r="1050" spans="1:18" x14ac:dyDescent="0.3">
      <c r="A1050" s="7" t="s">
        <v>2874</v>
      </c>
      <c r="B1050" s="48">
        <v>45783</v>
      </c>
      <c r="C1050" s="8" t="s">
        <v>821</v>
      </c>
      <c r="D1050" s="8" t="s">
        <v>1604</v>
      </c>
      <c r="E1050" s="7" t="str">
        <f>VLOOKUP(D1050,[2]Product_Dim!$A$2:$G$101,2,FALSE)</f>
        <v>Sports Stopwatch Timer</v>
      </c>
      <c r="F1050" s="9">
        <f>VLOOKUP(D1050,[2]Product_Dim!$A$2:$G$101,6,FALSE)</f>
        <v>38.76</v>
      </c>
      <c r="G1050" s="8" t="s">
        <v>1752</v>
      </c>
      <c r="H1050" s="10">
        <v>1</v>
      </c>
      <c r="I1050" s="11">
        <v>143.69999999999999</v>
      </c>
      <c r="J1050" s="8">
        <v>0.19</v>
      </c>
      <c r="K1050" s="8" t="s">
        <v>1826</v>
      </c>
      <c r="L1050" s="11">
        <v>116.39699999999999</v>
      </c>
      <c r="M1050" s="8" t="str">
        <f>VLOOKUP(C1050,'[2]Customer Detail'!$A$2:$H$501,4,FALSE)</f>
        <v>Male</v>
      </c>
      <c r="N1050" s="8">
        <f>VLOOKUP(C1050,'[2]Customer Detail'!$A$2:$H$501,3,FALSE)</f>
        <v>42</v>
      </c>
      <c r="O1050" s="8" t="str">
        <f>VLOOKUP(C1050,'[2]Customer Detail'!$A$2:$H$501,5,FALSE)</f>
        <v>Karenmouth</v>
      </c>
      <c r="P1050" s="8" t="str">
        <f>VLOOKUP(C1050,'[2]Customer Detail'!$A$1:$H$501,8,FALSE)</f>
        <v>Silver</v>
      </c>
      <c r="Q1050" s="8" t="str">
        <f>VLOOKUP(G1050,[2]Store_Dim!$A$1:$E$21,4,FALSE)</f>
        <v>Washingtonfurt</v>
      </c>
      <c r="R1050" s="8" t="str">
        <f>VLOOKUP(G1050,[2]Store_Dim!$A$2:$E$21,3,FALSE)</f>
        <v>East</v>
      </c>
    </row>
    <row r="1051" spans="1:18" x14ac:dyDescent="0.3">
      <c r="A1051" s="7" t="s">
        <v>2875</v>
      </c>
      <c r="B1051" s="48">
        <v>45385</v>
      </c>
      <c r="C1051" s="8" t="s">
        <v>1449</v>
      </c>
      <c r="D1051" s="8" t="s">
        <v>1640</v>
      </c>
      <c r="E1051" s="7" t="str">
        <f>VLOOKUP(D1051,[2]Product_Dim!$A$2:$G$101,2,FALSE)</f>
        <v>Men's Winter Jacket</v>
      </c>
      <c r="F1051" s="9">
        <f>VLOOKUP(D1051,[2]Product_Dim!$A$2:$G$101,6,FALSE)</f>
        <v>167.34</v>
      </c>
      <c r="G1051" s="8" t="s">
        <v>1757</v>
      </c>
      <c r="H1051" s="10">
        <v>4</v>
      </c>
      <c r="I1051" s="11">
        <v>837.34</v>
      </c>
      <c r="J1051" s="8">
        <v>0.05</v>
      </c>
      <c r="K1051" s="8" t="s">
        <v>1826</v>
      </c>
      <c r="L1051" s="11">
        <v>3181.8920000000003</v>
      </c>
      <c r="M1051" s="8" t="str">
        <f>VLOOKUP(C1051,'[2]Customer Detail'!$A$2:$H$501,4,FALSE)</f>
        <v>Female</v>
      </c>
      <c r="N1051" s="8">
        <f>VLOOKUP(C1051,'[2]Customer Detail'!$A$2:$H$501,3,FALSE)</f>
        <v>21</v>
      </c>
      <c r="O1051" s="8" t="str">
        <f>VLOOKUP(C1051,'[2]Customer Detail'!$A$2:$H$501,5,FALSE)</f>
        <v>Kanebury</v>
      </c>
      <c r="P1051" s="8" t="str">
        <f>VLOOKUP(C1051,'[2]Customer Detail'!$A$1:$H$501,8,FALSE)</f>
        <v>Gold</v>
      </c>
      <c r="Q1051" s="8" t="str">
        <f>VLOOKUP(G1051,[2]Store_Dim!$A$1:$E$21,4,FALSE)</f>
        <v>Danielmouth</v>
      </c>
      <c r="R1051" s="8" t="str">
        <f>VLOOKUP(G1051,[2]Store_Dim!$A$2:$E$21,3,FALSE)</f>
        <v>North</v>
      </c>
    </row>
    <row r="1052" spans="1:18" x14ac:dyDescent="0.3">
      <c r="A1052" s="7" t="s">
        <v>2876</v>
      </c>
      <c r="B1052" s="48">
        <v>45878</v>
      </c>
      <c r="C1052" s="8" t="s">
        <v>417</v>
      </c>
      <c r="D1052" s="8" t="s">
        <v>1578</v>
      </c>
      <c r="E1052" s="7" t="str">
        <f>VLOOKUP(D1052,[2]Product_Dim!$A$2:$G$101,2,FALSE)</f>
        <v>4K Home Projector</v>
      </c>
      <c r="F1052" s="9">
        <f>VLOOKUP(D1052,[2]Product_Dim!$A$2:$G$101,6,FALSE)</f>
        <v>465.34</v>
      </c>
      <c r="G1052" s="8" t="s">
        <v>1813</v>
      </c>
      <c r="H1052" s="10">
        <v>1</v>
      </c>
      <c r="I1052" s="11">
        <v>151.66</v>
      </c>
      <c r="J1052" s="8">
        <v>0.16</v>
      </c>
      <c r="K1052" s="8" t="s">
        <v>1829</v>
      </c>
      <c r="L1052" s="11">
        <v>127.39439999999999</v>
      </c>
      <c r="M1052" s="8" t="str">
        <f>VLOOKUP(C1052,'[2]Customer Detail'!$A$2:$H$501,4,FALSE)</f>
        <v>Female</v>
      </c>
      <c r="N1052" s="8">
        <f>VLOOKUP(C1052,'[2]Customer Detail'!$A$2:$H$501,3,FALSE)</f>
        <v>44</v>
      </c>
      <c r="O1052" s="8" t="str">
        <f>VLOOKUP(C1052,'[2]Customer Detail'!$A$2:$H$501,5,FALSE)</f>
        <v>Lake Tylerfort</v>
      </c>
      <c r="P1052" s="8" t="str">
        <f>VLOOKUP(C1052,'[2]Customer Detail'!$A$1:$H$501,8,FALSE)</f>
        <v>Platinum</v>
      </c>
      <c r="Q1052" s="8" t="str">
        <f>VLOOKUP(G1052,[2]Store_Dim!$A$1:$E$21,4,FALSE)</f>
        <v>Vasquezborough</v>
      </c>
      <c r="R1052" s="8" t="str">
        <f>VLOOKUP(G1052,[2]Store_Dim!$A$2:$E$21,3,FALSE)</f>
        <v>East</v>
      </c>
    </row>
    <row r="1053" spans="1:18" x14ac:dyDescent="0.3">
      <c r="A1053" s="7" t="s">
        <v>2877</v>
      </c>
      <c r="B1053" s="48">
        <v>45720</v>
      </c>
      <c r="C1053" s="8" t="s">
        <v>1533</v>
      </c>
      <c r="D1053" s="8" t="s">
        <v>1636</v>
      </c>
      <c r="E1053" s="7" t="str">
        <f>VLOOKUP(D1053,[2]Product_Dim!$A$2:$G$101,2,FALSE)</f>
        <v>Adjustable Jump Rope</v>
      </c>
      <c r="F1053" s="9">
        <f>VLOOKUP(D1053,[2]Product_Dim!$A$2:$G$101,6,FALSE)</f>
        <v>167.12</v>
      </c>
      <c r="G1053" s="8" t="s">
        <v>1782</v>
      </c>
      <c r="H1053" s="10">
        <v>3</v>
      </c>
      <c r="I1053" s="11">
        <v>961.4</v>
      </c>
      <c r="J1053" s="8">
        <v>0.02</v>
      </c>
      <c r="K1053" s="8" t="s">
        <v>1826</v>
      </c>
      <c r="L1053" s="11">
        <v>2826.5159999999996</v>
      </c>
      <c r="M1053" s="8" t="str">
        <f>VLOOKUP(C1053,'[2]Customer Detail'!$A$2:$H$501,4,FALSE)</f>
        <v>Female</v>
      </c>
      <c r="N1053" s="8">
        <f>VLOOKUP(C1053,'[2]Customer Detail'!$A$2:$H$501,3,FALSE)</f>
        <v>27</v>
      </c>
      <c r="O1053" s="8" t="str">
        <f>VLOOKUP(C1053,'[2]Customer Detail'!$A$2:$H$501,5,FALSE)</f>
        <v>East Valerieview</v>
      </c>
      <c r="P1053" s="8" t="str">
        <f>VLOOKUP(C1053,'[2]Customer Detail'!$A$1:$H$501,8,FALSE)</f>
        <v>Platinum</v>
      </c>
      <c r="Q1053" s="8" t="str">
        <f>VLOOKUP(G1053,[2]Store_Dim!$A$1:$E$21,4,FALSE)</f>
        <v>Thompsonborough</v>
      </c>
      <c r="R1053" s="8" t="str">
        <f>VLOOKUP(G1053,[2]Store_Dim!$A$2:$E$21,3,FALSE)</f>
        <v>West</v>
      </c>
    </row>
    <row r="1054" spans="1:18" x14ac:dyDescent="0.3">
      <c r="A1054" s="7" t="s">
        <v>2878</v>
      </c>
      <c r="B1054" s="48">
        <v>45503</v>
      </c>
      <c r="C1054" s="8" t="s">
        <v>1157</v>
      </c>
      <c r="D1054" s="8" t="s">
        <v>1696</v>
      </c>
      <c r="E1054" s="7" t="str">
        <f>VLOOKUP(D1054,[2]Product_Dim!$A$2:$G$101,2,FALSE)</f>
        <v>Bluetooth Car Audio System</v>
      </c>
      <c r="F1054" s="9">
        <f>VLOOKUP(D1054,[2]Product_Dim!$A$2:$G$101,6,FALSE)</f>
        <v>403.71</v>
      </c>
      <c r="G1054" s="8" t="s">
        <v>1810</v>
      </c>
      <c r="H1054" s="10">
        <v>4</v>
      </c>
      <c r="I1054" s="11">
        <v>475.98</v>
      </c>
      <c r="J1054" s="8">
        <v>0.19</v>
      </c>
      <c r="K1054" s="8" t="s">
        <v>1826</v>
      </c>
      <c r="L1054" s="11">
        <v>1542.1752000000001</v>
      </c>
      <c r="M1054" s="8" t="str">
        <f>VLOOKUP(C1054,'[2]Customer Detail'!$A$2:$H$501,4,FALSE)</f>
        <v>Male</v>
      </c>
      <c r="N1054" s="8">
        <f>VLOOKUP(C1054,'[2]Customer Detail'!$A$2:$H$501,3,FALSE)</f>
        <v>45</v>
      </c>
      <c r="O1054" s="8" t="str">
        <f>VLOOKUP(C1054,'[2]Customer Detail'!$A$2:$H$501,5,FALSE)</f>
        <v>Millston</v>
      </c>
      <c r="P1054" s="8" t="str">
        <f>VLOOKUP(C1054,'[2]Customer Detail'!$A$1:$H$501,8,FALSE)</f>
        <v>Silver</v>
      </c>
      <c r="Q1054" s="8" t="str">
        <f>VLOOKUP(G1054,[2]Store_Dim!$A$1:$E$21,4,FALSE)</f>
        <v>East Stevechester</v>
      </c>
      <c r="R1054" s="8" t="str">
        <f>VLOOKUP(G1054,[2]Store_Dim!$A$2:$E$21,3,FALSE)</f>
        <v>East</v>
      </c>
    </row>
    <row r="1055" spans="1:18" x14ac:dyDescent="0.3">
      <c r="A1055" s="7" t="s">
        <v>2879</v>
      </c>
      <c r="B1055" s="48">
        <v>45551</v>
      </c>
      <c r="C1055" s="8" t="s">
        <v>1187</v>
      </c>
      <c r="D1055" s="8" t="s">
        <v>1624</v>
      </c>
      <c r="E1055" s="7" t="str">
        <f>VLOOKUP(D1055,[2]Product_Dim!$A$2:$G$101,2,FALSE)</f>
        <v>Sports Water Hydration Pack</v>
      </c>
      <c r="F1055" s="9">
        <f>VLOOKUP(D1055,[2]Product_Dim!$A$2:$G$101,6,FALSE)</f>
        <v>135.61000000000001</v>
      </c>
      <c r="G1055" s="8" t="s">
        <v>1801</v>
      </c>
      <c r="H1055" s="10">
        <v>4</v>
      </c>
      <c r="I1055" s="11">
        <v>132.88999999999999</v>
      </c>
      <c r="J1055" s="8">
        <v>0.12</v>
      </c>
      <c r="K1055" s="8" t="s">
        <v>1824</v>
      </c>
      <c r="L1055" s="11">
        <v>467.77279999999996</v>
      </c>
      <c r="M1055" s="8" t="str">
        <f>VLOOKUP(C1055,'[2]Customer Detail'!$A$2:$H$501,4,FALSE)</f>
        <v>Male</v>
      </c>
      <c r="N1055" s="8">
        <f>VLOOKUP(C1055,'[2]Customer Detail'!$A$2:$H$501,3,FALSE)</f>
        <v>23</v>
      </c>
      <c r="O1055" s="8" t="str">
        <f>VLOOKUP(C1055,'[2]Customer Detail'!$A$2:$H$501,5,FALSE)</f>
        <v>South Cassandrachester</v>
      </c>
      <c r="P1055" s="8" t="str">
        <f>VLOOKUP(C1055,'[2]Customer Detail'!$A$1:$H$501,8,FALSE)</f>
        <v>Gold</v>
      </c>
      <c r="Q1055" s="8" t="str">
        <f>VLOOKUP(G1055,[2]Store_Dim!$A$1:$E$21,4,FALSE)</f>
        <v>East Jenniferstad</v>
      </c>
      <c r="R1055" s="8" t="str">
        <f>VLOOKUP(G1055,[2]Store_Dim!$A$2:$E$21,3,FALSE)</f>
        <v>North</v>
      </c>
    </row>
    <row r="1056" spans="1:18" x14ac:dyDescent="0.3">
      <c r="A1056" s="7" t="s">
        <v>2880</v>
      </c>
      <c r="B1056" s="48">
        <v>45850</v>
      </c>
      <c r="C1056" s="8" t="s">
        <v>1355</v>
      </c>
      <c r="D1056" s="8" t="s">
        <v>1618</v>
      </c>
      <c r="E1056" s="7" t="str">
        <f>VLOOKUP(D1056,[2]Product_Dim!$A$2:$G$101,2,FALSE)</f>
        <v>Bedroom Table Lamp</v>
      </c>
      <c r="F1056" s="9">
        <f>VLOOKUP(D1056,[2]Product_Dim!$A$2:$G$101,6,FALSE)</f>
        <v>382.22</v>
      </c>
      <c r="G1056" s="8" t="s">
        <v>1794</v>
      </c>
      <c r="H1056" s="10">
        <v>3</v>
      </c>
      <c r="I1056" s="11">
        <v>471.31</v>
      </c>
      <c r="J1056" s="8" t="s">
        <v>3983</v>
      </c>
      <c r="K1056" s="8" t="s">
        <v>1826</v>
      </c>
      <c r="L1056" s="11">
        <v>1413.93</v>
      </c>
      <c r="M1056" s="8" t="str">
        <f>VLOOKUP(C1056,'[2]Customer Detail'!$A$2:$H$501,4,FALSE)</f>
        <v>Female</v>
      </c>
      <c r="N1056" s="8">
        <f>VLOOKUP(C1056,'[2]Customer Detail'!$A$2:$H$501,3,FALSE)</f>
        <v>47</v>
      </c>
      <c r="O1056" s="8" t="str">
        <f>VLOOKUP(C1056,'[2]Customer Detail'!$A$2:$H$501,5,FALSE)</f>
        <v>East Davidmouth</v>
      </c>
      <c r="P1056" s="8" t="str">
        <f>VLOOKUP(C1056,'[2]Customer Detail'!$A$1:$H$501,8,FALSE)</f>
        <v>Platinum</v>
      </c>
      <c r="Q1056" s="8" t="str">
        <f>VLOOKUP(G1056,[2]Store_Dim!$A$1:$E$21,4,FALSE)</f>
        <v>Sabrinatown</v>
      </c>
      <c r="R1056" s="8" t="str">
        <f>VLOOKUP(G1056,[2]Store_Dim!$A$2:$E$21,3,FALSE)</f>
        <v>North</v>
      </c>
    </row>
    <row r="1057" spans="1:18" x14ac:dyDescent="0.3">
      <c r="A1057" s="7" t="s">
        <v>2881</v>
      </c>
      <c r="B1057" s="48">
        <v>45441</v>
      </c>
      <c r="C1057" s="8" t="s">
        <v>1431</v>
      </c>
      <c r="D1057" s="8" t="s">
        <v>1700</v>
      </c>
      <c r="E1057" s="7" t="str">
        <f>VLOOKUP(D1057,[2]Product_Dim!$A$2:$G$101,2,FALSE)</f>
        <v>Wireless Mouse</v>
      </c>
      <c r="F1057" s="9">
        <f>VLOOKUP(D1057,[2]Product_Dim!$A$2:$G$101,6,FALSE)</f>
        <v>392.89</v>
      </c>
      <c r="G1057" s="8" t="s">
        <v>1799</v>
      </c>
      <c r="H1057" s="10">
        <v>2</v>
      </c>
      <c r="I1057" s="11">
        <v>720.32</v>
      </c>
      <c r="J1057" s="8">
        <v>0.26</v>
      </c>
      <c r="K1057" s="8" t="s">
        <v>1824</v>
      </c>
      <c r="L1057" s="11">
        <v>1066.0736000000002</v>
      </c>
      <c r="M1057" s="8" t="str">
        <f>VLOOKUP(C1057,'[2]Customer Detail'!$A$2:$H$501,4,FALSE)</f>
        <v>Female</v>
      </c>
      <c r="N1057" s="8">
        <f>VLOOKUP(C1057,'[2]Customer Detail'!$A$2:$H$501,3,FALSE)</f>
        <v>45</v>
      </c>
      <c r="O1057" s="8" t="str">
        <f>VLOOKUP(C1057,'[2]Customer Detail'!$A$2:$H$501,5,FALSE)</f>
        <v>Grayland</v>
      </c>
      <c r="P1057" s="8" t="str">
        <f>VLOOKUP(C1057,'[2]Customer Detail'!$A$1:$H$501,8,FALSE)</f>
        <v>Platinum</v>
      </c>
      <c r="Q1057" s="8" t="str">
        <f>VLOOKUP(G1057,[2]Store_Dim!$A$1:$E$21,4,FALSE)</f>
        <v>Christopherland</v>
      </c>
      <c r="R1057" s="8" t="str">
        <f>VLOOKUP(G1057,[2]Store_Dim!$A$2:$E$21,3,FALSE)</f>
        <v>South</v>
      </c>
    </row>
    <row r="1058" spans="1:18" x14ac:dyDescent="0.3">
      <c r="A1058" s="7" t="s">
        <v>2882</v>
      </c>
      <c r="B1058" s="48">
        <v>45431</v>
      </c>
      <c r="C1058" s="8" t="s">
        <v>275</v>
      </c>
      <c r="D1058" s="8" t="s">
        <v>1680</v>
      </c>
      <c r="E1058" s="7" t="str">
        <f>VLOOKUP(D1058,[2]Product_Dim!$A$2:$G$101,2,FALSE)</f>
        <v>Women's Hair Dryer Brush</v>
      </c>
      <c r="F1058" s="9">
        <f>VLOOKUP(D1058,[2]Product_Dim!$A$2:$G$101,6,FALSE)</f>
        <v>340.39</v>
      </c>
      <c r="G1058" s="8" t="s">
        <v>1810</v>
      </c>
      <c r="H1058" s="10">
        <v>4</v>
      </c>
      <c r="I1058" s="11">
        <v>99.92</v>
      </c>
      <c r="J1058" s="8">
        <v>0.11</v>
      </c>
      <c r="K1058" s="8" t="s">
        <v>1829</v>
      </c>
      <c r="L1058" s="11">
        <v>355.71519999999998</v>
      </c>
      <c r="M1058" s="8" t="str">
        <f>VLOOKUP(C1058,'[2]Customer Detail'!$A$2:$H$501,4,FALSE)</f>
        <v>Female</v>
      </c>
      <c r="N1058" s="8">
        <f>VLOOKUP(C1058,'[2]Customer Detail'!$A$2:$H$501,3,FALSE)</f>
        <v>61</v>
      </c>
      <c r="O1058" s="8" t="str">
        <f>VLOOKUP(C1058,'[2]Customer Detail'!$A$2:$H$501,5,FALSE)</f>
        <v>Lake Barryfurt</v>
      </c>
      <c r="P1058" s="8" t="str">
        <f>VLOOKUP(C1058,'[2]Customer Detail'!$A$1:$H$501,8,FALSE)</f>
        <v>Gold</v>
      </c>
      <c r="Q1058" s="8" t="str">
        <f>VLOOKUP(G1058,[2]Store_Dim!$A$1:$E$21,4,FALSE)</f>
        <v>East Stevechester</v>
      </c>
      <c r="R1058" s="8" t="str">
        <f>VLOOKUP(G1058,[2]Store_Dim!$A$2:$E$21,3,FALSE)</f>
        <v>East</v>
      </c>
    </row>
    <row r="1059" spans="1:18" x14ac:dyDescent="0.3">
      <c r="A1059" s="7" t="s">
        <v>2883</v>
      </c>
      <c r="B1059" s="48">
        <v>45873</v>
      </c>
      <c r="C1059" s="8" t="s">
        <v>247</v>
      </c>
      <c r="D1059" s="8" t="s">
        <v>1568</v>
      </c>
      <c r="E1059" s="7" t="str">
        <f>VLOOKUP(D1059,[2]Product_Dim!$A$2:$G$101,2,FALSE)</f>
        <v>Ceramic Kitchen Bowl Set</v>
      </c>
      <c r="F1059" s="9">
        <f>VLOOKUP(D1059,[2]Product_Dim!$A$2:$G$101,6,FALSE)</f>
        <v>298.86</v>
      </c>
      <c r="G1059" s="8" t="s">
        <v>1766</v>
      </c>
      <c r="H1059" s="10">
        <v>3</v>
      </c>
      <c r="I1059" s="11">
        <v>900.63</v>
      </c>
      <c r="J1059" s="8">
        <v>0.11</v>
      </c>
      <c r="K1059" s="8" t="s">
        <v>1829</v>
      </c>
      <c r="L1059" s="11">
        <v>2404.6821</v>
      </c>
      <c r="M1059" s="8" t="str">
        <f>VLOOKUP(C1059,'[2]Customer Detail'!$A$2:$H$501,4,FALSE)</f>
        <v>Male</v>
      </c>
      <c r="N1059" s="8">
        <f>VLOOKUP(C1059,'[2]Customer Detail'!$A$2:$H$501,3,FALSE)</f>
        <v>58</v>
      </c>
      <c r="O1059" s="8" t="str">
        <f>VLOOKUP(C1059,'[2]Customer Detail'!$A$2:$H$501,5,FALSE)</f>
        <v>Brendaburgh</v>
      </c>
      <c r="P1059" s="8" t="str">
        <f>VLOOKUP(C1059,'[2]Customer Detail'!$A$1:$H$501,8,FALSE)</f>
        <v>Silver</v>
      </c>
      <c r="Q1059" s="8" t="str">
        <f>VLOOKUP(G1059,[2]Store_Dim!$A$1:$E$21,4,FALSE)</f>
        <v>Hoodberg</v>
      </c>
      <c r="R1059" s="8" t="str">
        <f>VLOOKUP(G1059,[2]Store_Dim!$A$2:$E$21,3,FALSE)</f>
        <v>North</v>
      </c>
    </row>
    <row r="1060" spans="1:18" x14ac:dyDescent="0.3">
      <c r="A1060" s="7" t="s">
        <v>2884</v>
      </c>
      <c r="B1060" s="48">
        <v>45629</v>
      </c>
      <c r="C1060" s="8" t="s">
        <v>1368</v>
      </c>
      <c r="D1060" s="8" t="s">
        <v>1640</v>
      </c>
      <c r="E1060" s="7" t="str">
        <f>VLOOKUP(D1060,[2]Product_Dim!$A$2:$G$101,2,FALSE)</f>
        <v>Men's Winter Jacket</v>
      </c>
      <c r="F1060" s="9">
        <f>VLOOKUP(D1060,[2]Product_Dim!$A$2:$G$101,6,FALSE)</f>
        <v>167.34</v>
      </c>
      <c r="G1060" s="8" t="s">
        <v>1782</v>
      </c>
      <c r="H1060" s="10">
        <v>1</v>
      </c>
      <c r="I1060" s="11">
        <v>681.72</v>
      </c>
      <c r="J1060" s="8">
        <v>0.11</v>
      </c>
      <c r="K1060" s="8" t="s">
        <v>1826</v>
      </c>
      <c r="L1060" s="11">
        <v>606.73080000000004</v>
      </c>
      <c r="M1060" s="8" t="str">
        <f>VLOOKUP(C1060,'[2]Customer Detail'!$A$2:$H$501,4,FALSE)</f>
        <v>Female</v>
      </c>
      <c r="N1060" s="8">
        <f>VLOOKUP(C1060,'[2]Customer Detail'!$A$2:$H$501,3,FALSE)</f>
        <v>42</v>
      </c>
      <c r="O1060" s="8" t="str">
        <f>VLOOKUP(C1060,'[2]Customer Detail'!$A$2:$H$501,5,FALSE)</f>
        <v>North Maryfort</v>
      </c>
      <c r="P1060" s="8" t="str">
        <f>VLOOKUP(C1060,'[2]Customer Detail'!$A$1:$H$501,8,FALSE)</f>
        <v>Bronze</v>
      </c>
      <c r="Q1060" s="8" t="str">
        <f>VLOOKUP(G1060,[2]Store_Dim!$A$1:$E$21,4,FALSE)</f>
        <v>Thompsonborough</v>
      </c>
      <c r="R1060" s="8" t="str">
        <f>VLOOKUP(G1060,[2]Store_Dim!$A$2:$E$21,3,FALSE)</f>
        <v>West</v>
      </c>
    </row>
    <row r="1061" spans="1:18" x14ac:dyDescent="0.3">
      <c r="A1061" s="7" t="s">
        <v>2885</v>
      </c>
      <c r="B1061" s="48">
        <v>45222</v>
      </c>
      <c r="C1061" s="8" t="s">
        <v>48</v>
      </c>
      <c r="D1061" s="8" t="s">
        <v>1704</v>
      </c>
      <c r="E1061" s="7" t="str">
        <f>VLOOKUP(D1061,[2]Product_Dim!$A$2:$G$101,2,FALSE)</f>
        <v>Essential Oil Diffuser</v>
      </c>
      <c r="F1061" s="9">
        <f>VLOOKUP(D1061,[2]Product_Dim!$A$2:$G$101,6,FALSE)</f>
        <v>325.26</v>
      </c>
      <c r="G1061" s="8" t="s">
        <v>1797</v>
      </c>
      <c r="H1061" s="10">
        <v>2</v>
      </c>
      <c r="I1061" s="11">
        <v>838.22</v>
      </c>
      <c r="J1061" s="8">
        <v>0.3</v>
      </c>
      <c r="K1061" s="8" t="s">
        <v>1824</v>
      </c>
      <c r="L1061" s="11">
        <v>1173.508</v>
      </c>
      <c r="M1061" s="8" t="str">
        <f>VLOOKUP(C1061,'[2]Customer Detail'!$A$2:$H$501,4,FALSE)</f>
        <v>Male</v>
      </c>
      <c r="N1061" s="8">
        <f>VLOOKUP(C1061,'[2]Customer Detail'!$A$2:$H$501,3,FALSE)</f>
        <v>64</v>
      </c>
      <c r="O1061" s="8" t="str">
        <f>VLOOKUP(C1061,'[2]Customer Detail'!$A$2:$H$501,5,FALSE)</f>
        <v>Melissashire</v>
      </c>
      <c r="P1061" s="8" t="str">
        <f>VLOOKUP(C1061,'[2]Customer Detail'!$A$1:$H$501,8,FALSE)</f>
        <v>Platinum</v>
      </c>
      <c r="Q1061" s="8" t="str">
        <f>VLOOKUP(G1061,[2]Store_Dim!$A$1:$E$21,4,FALSE)</f>
        <v>Johnsonville</v>
      </c>
      <c r="R1061" s="8" t="str">
        <f>VLOOKUP(G1061,[2]Store_Dim!$A$2:$E$21,3,FALSE)</f>
        <v>East</v>
      </c>
    </row>
    <row r="1062" spans="1:18" x14ac:dyDescent="0.3">
      <c r="A1062" s="7" t="s">
        <v>2886</v>
      </c>
      <c r="B1062" s="48">
        <v>45797</v>
      </c>
      <c r="C1062" s="8" t="s">
        <v>637</v>
      </c>
      <c r="D1062" s="8" t="s">
        <v>1722</v>
      </c>
      <c r="E1062" s="7" t="str">
        <f>VLOOKUP(D1062,[2]Product_Dim!$A$2:$G$101,2,FALSE)</f>
        <v>LED Bedside Lamp</v>
      </c>
      <c r="F1062" s="9">
        <f>VLOOKUP(D1062,[2]Product_Dim!$A$2:$G$101,6,FALSE)</f>
        <v>371.38</v>
      </c>
      <c r="G1062" s="8" t="s">
        <v>1794</v>
      </c>
      <c r="H1062" s="10">
        <v>2</v>
      </c>
      <c r="I1062" s="11">
        <v>816.22</v>
      </c>
      <c r="J1062" s="8">
        <v>0.27</v>
      </c>
      <c r="K1062" s="8" t="s">
        <v>1824</v>
      </c>
      <c r="L1062" s="11">
        <v>1191.6812</v>
      </c>
      <c r="M1062" s="8" t="str">
        <f>VLOOKUP(C1062,'[2]Customer Detail'!$A$2:$H$501,4,FALSE)</f>
        <v>Male</v>
      </c>
      <c r="N1062" s="8">
        <f>VLOOKUP(C1062,'[2]Customer Detail'!$A$2:$H$501,3,FALSE)</f>
        <v>46</v>
      </c>
      <c r="O1062" s="8" t="str">
        <f>VLOOKUP(C1062,'[2]Customer Detail'!$A$2:$H$501,5,FALSE)</f>
        <v>Sarahmouth</v>
      </c>
      <c r="P1062" s="8" t="str">
        <f>VLOOKUP(C1062,'[2]Customer Detail'!$A$1:$H$501,8,FALSE)</f>
        <v>Gold</v>
      </c>
      <c r="Q1062" s="8" t="str">
        <f>VLOOKUP(G1062,[2]Store_Dim!$A$1:$E$21,4,FALSE)</f>
        <v>Sabrinatown</v>
      </c>
      <c r="R1062" s="8" t="str">
        <f>VLOOKUP(G1062,[2]Store_Dim!$A$2:$E$21,3,FALSE)</f>
        <v>North</v>
      </c>
    </row>
    <row r="1063" spans="1:18" x14ac:dyDescent="0.3">
      <c r="A1063" s="7" t="s">
        <v>2887</v>
      </c>
      <c r="B1063" s="48">
        <v>45554</v>
      </c>
      <c r="C1063" s="8" t="s">
        <v>1187</v>
      </c>
      <c r="D1063" s="8" t="s">
        <v>1670</v>
      </c>
      <c r="E1063" s="7" t="str">
        <f>VLOOKUP(D1063,[2]Product_Dim!$A$2:$G$101,2,FALSE)</f>
        <v>Tennis Ball 3-Pack</v>
      </c>
      <c r="F1063" s="9">
        <f>VLOOKUP(D1063,[2]Product_Dim!$A$2:$G$101,6,FALSE)</f>
        <v>103.45</v>
      </c>
      <c r="G1063" s="8" t="s">
        <v>1779</v>
      </c>
      <c r="H1063" s="10">
        <v>2</v>
      </c>
      <c r="I1063" s="11">
        <v>654.12</v>
      </c>
      <c r="J1063" s="8">
        <v>0.27</v>
      </c>
      <c r="K1063" s="8" t="s">
        <v>1826</v>
      </c>
      <c r="L1063" s="11">
        <v>955.01520000000005</v>
      </c>
      <c r="M1063" s="8" t="str">
        <f>VLOOKUP(C1063,'[2]Customer Detail'!$A$2:$H$501,4,FALSE)</f>
        <v>Male</v>
      </c>
      <c r="N1063" s="8">
        <f>VLOOKUP(C1063,'[2]Customer Detail'!$A$2:$H$501,3,FALSE)</f>
        <v>23</v>
      </c>
      <c r="O1063" s="8" t="str">
        <f>VLOOKUP(C1063,'[2]Customer Detail'!$A$2:$H$501,5,FALSE)</f>
        <v>South Cassandrachester</v>
      </c>
      <c r="P1063" s="8" t="str">
        <f>VLOOKUP(C1063,'[2]Customer Detail'!$A$1:$H$501,8,FALSE)</f>
        <v>Gold</v>
      </c>
      <c r="Q1063" s="8" t="str">
        <f>VLOOKUP(G1063,[2]Store_Dim!$A$1:$E$21,4,FALSE)</f>
        <v>Williamsfurt</v>
      </c>
      <c r="R1063" s="8" t="str">
        <f>VLOOKUP(G1063,[2]Store_Dim!$A$2:$E$21,3,FALSE)</f>
        <v>South</v>
      </c>
    </row>
    <row r="1064" spans="1:18" x14ac:dyDescent="0.3">
      <c r="A1064" s="7" t="s">
        <v>2888</v>
      </c>
      <c r="B1064" s="48">
        <v>45385</v>
      </c>
      <c r="C1064" s="8" t="s">
        <v>372</v>
      </c>
      <c r="D1064" s="8" t="s">
        <v>1694</v>
      </c>
      <c r="E1064" s="7" t="str">
        <f>VLOOKUP(D1064,[2]Product_Dim!$A$2:$G$101,2,FALSE)</f>
        <v>Shin Guards – Adult</v>
      </c>
      <c r="F1064" s="9">
        <f>VLOOKUP(D1064,[2]Product_Dim!$A$2:$G$101,6,FALSE)</f>
        <v>107.06</v>
      </c>
      <c r="G1064" s="8" t="s">
        <v>1797</v>
      </c>
      <c r="H1064" s="10">
        <v>4</v>
      </c>
      <c r="I1064" s="11">
        <v>528.22</v>
      </c>
      <c r="J1064" s="8">
        <v>0.2</v>
      </c>
      <c r="K1064" s="8" t="s">
        <v>1826</v>
      </c>
      <c r="L1064" s="11">
        <v>1690.3040000000001</v>
      </c>
      <c r="M1064" s="8" t="str">
        <f>VLOOKUP(C1064,'[2]Customer Detail'!$A$2:$H$501,4,FALSE)</f>
        <v>Female</v>
      </c>
      <c r="N1064" s="8">
        <f>VLOOKUP(C1064,'[2]Customer Detail'!$A$2:$H$501,3,FALSE)</f>
        <v>50</v>
      </c>
      <c r="O1064" s="8" t="str">
        <f>VLOOKUP(C1064,'[2]Customer Detail'!$A$2:$H$501,5,FALSE)</f>
        <v>Port Victoria</v>
      </c>
      <c r="P1064" s="8" t="str">
        <f>VLOOKUP(C1064,'[2]Customer Detail'!$A$1:$H$501,8,FALSE)</f>
        <v>Gold</v>
      </c>
      <c r="Q1064" s="8" t="str">
        <f>VLOOKUP(G1064,[2]Store_Dim!$A$1:$E$21,4,FALSE)</f>
        <v>Johnsonville</v>
      </c>
      <c r="R1064" s="8" t="str">
        <f>VLOOKUP(G1064,[2]Store_Dim!$A$2:$E$21,3,FALSE)</f>
        <v>East</v>
      </c>
    </row>
    <row r="1065" spans="1:18" x14ac:dyDescent="0.3">
      <c r="A1065" s="7" t="s">
        <v>2889</v>
      </c>
      <c r="B1065" s="48">
        <v>45704</v>
      </c>
      <c r="C1065" s="8" t="s">
        <v>716</v>
      </c>
      <c r="D1065" s="8" t="s">
        <v>1616</v>
      </c>
      <c r="E1065" s="7" t="str">
        <f>VLOOKUP(D1065,[2]Product_Dim!$A$2:$G$101,2,FALSE)</f>
        <v>Gaming Mechanical Keyboard</v>
      </c>
      <c r="F1065" s="9">
        <f>VLOOKUP(D1065,[2]Product_Dim!$A$2:$G$101,6,FALSE)</f>
        <v>419.28</v>
      </c>
      <c r="G1065" s="8" t="s">
        <v>1779</v>
      </c>
      <c r="H1065" s="10">
        <v>4</v>
      </c>
      <c r="I1065" s="11">
        <v>36.72</v>
      </c>
      <c r="J1065" s="8">
        <v>7.0000000000000007E-2</v>
      </c>
      <c r="K1065" s="8" t="s">
        <v>1829</v>
      </c>
      <c r="L1065" s="11">
        <v>136.5984</v>
      </c>
      <c r="M1065" s="8" t="str">
        <f>VLOOKUP(C1065,'[2]Customer Detail'!$A$2:$H$501,4,FALSE)</f>
        <v>Male</v>
      </c>
      <c r="N1065" s="8">
        <f>VLOOKUP(C1065,'[2]Customer Detail'!$A$2:$H$501,3,FALSE)</f>
        <v>38</v>
      </c>
      <c r="O1065" s="8" t="str">
        <f>VLOOKUP(C1065,'[2]Customer Detail'!$A$2:$H$501,5,FALSE)</f>
        <v>Maybury</v>
      </c>
      <c r="P1065" s="8" t="str">
        <f>VLOOKUP(C1065,'[2]Customer Detail'!$A$1:$H$501,8,FALSE)</f>
        <v>Platinum</v>
      </c>
      <c r="Q1065" s="8" t="str">
        <f>VLOOKUP(G1065,[2]Store_Dim!$A$1:$E$21,4,FALSE)</f>
        <v>Williamsfurt</v>
      </c>
      <c r="R1065" s="8" t="str">
        <f>VLOOKUP(G1065,[2]Store_Dim!$A$2:$E$21,3,FALSE)</f>
        <v>South</v>
      </c>
    </row>
    <row r="1066" spans="1:18" x14ac:dyDescent="0.3">
      <c r="A1066" s="7" t="s">
        <v>2890</v>
      </c>
      <c r="B1066" s="48">
        <v>45545</v>
      </c>
      <c r="C1066" s="8" t="s">
        <v>1157</v>
      </c>
      <c r="D1066" s="8" t="s">
        <v>1704</v>
      </c>
      <c r="E1066" s="7" t="str">
        <f>VLOOKUP(D1066,[2]Product_Dim!$A$2:$G$101,2,FALSE)</f>
        <v>Essential Oil Diffuser</v>
      </c>
      <c r="F1066" s="9">
        <f>VLOOKUP(D1066,[2]Product_Dim!$A$2:$G$101,6,FALSE)</f>
        <v>325.26</v>
      </c>
      <c r="G1066" s="8" t="s">
        <v>1813</v>
      </c>
      <c r="H1066" s="10">
        <v>2</v>
      </c>
      <c r="I1066" s="11">
        <v>705.97</v>
      </c>
      <c r="J1066" s="8">
        <v>0.1</v>
      </c>
      <c r="K1066" s="8" t="s">
        <v>1826</v>
      </c>
      <c r="L1066" s="11">
        <v>1270.7460000000001</v>
      </c>
      <c r="M1066" s="8" t="str">
        <f>VLOOKUP(C1066,'[2]Customer Detail'!$A$2:$H$501,4,FALSE)</f>
        <v>Male</v>
      </c>
      <c r="N1066" s="8">
        <f>VLOOKUP(C1066,'[2]Customer Detail'!$A$2:$H$501,3,FALSE)</f>
        <v>45</v>
      </c>
      <c r="O1066" s="8" t="str">
        <f>VLOOKUP(C1066,'[2]Customer Detail'!$A$2:$H$501,5,FALSE)</f>
        <v>Millston</v>
      </c>
      <c r="P1066" s="8" t="str">
        <f>VLOOKUP(C1066,'[2]Customer Detail'!$A$1:$H$501,8,FALSE)</f>
        <v>Silver</v>
      </c>
      <c r="Q1066" s="8" t="str">
        <f>VLOOKUP(G1066,[2]Store_Dim!$A$1:$E$21,4,FALSE)</f>
        <v>Vasquezborough</v>
      </c>
      <c r="R1066" s="8" t="str">
        <f>VLOOKUP(G1066,[2]Store_Dim!$A$2:$E$21,3,FALSE)</f>
        <v>East</v>
      </c>
    </row>
    <row r="1067" spans="1:18" x14ac:dyDescent="0.3">
      <c r="A1067" s="7" t="s">
        <v>2891</v>
      </c>
      <c r="B1067" s="48">
        <v>45736</v>
      </c>
      <c r="C1067" s="8" t="s">
        <v>100</v>
      </c>
      <c r="D1067" s="8" t="s">
        <v>1628</v>
      </c>
      <c r="E1067" s="7" t="str">
        <f>VLOOKUP(D1067,[2]Product_Dim!$A$2:$G$101,2,FALSE)</f>
        <v>Noise-Canceling Headphones</v>
      </c>
      <c r="F1067" s="9">
        <f>VLOOKUP(D1067,[2]Product_Dim!$A$2:$G$101,6,FALSE)</f>
        <v>38.520000000000003</v>
      </c>
      <c r="G1067" s="8" t="s">
        <v>1757</v>
      </c>
      <c r="H1067" s="10">
        <v>2</v>
      </c>
      <c r="I1067" s="11">
        <v>994.29</v>
      </c>
      <c r="J1067" s="8">
        <v>0.01</v>
      </c>
      <c r="K1067" s="8" t="s">
        <v>1826</v>
      </c>
      <c r="L1067" s="11">
        <v>1968.6941999999999</v>
      </c>
      <c r="M1067" s="8" t="str">
        <f>VLOOKUP(C1067,'[2]Customer Detail'!$A$2:$H$501,4,FALSE)</f>
        <v>Female</v>
      </c>
      <c r="N1067" s="8">
        <f>VLOOKUP(C1067,'[2]Customer Detail'!$A$2:$H$501,3,FALSE)</f>
        <v>52</v>
      </c>
      <c r="O1067" s="8" t="str">
        <f>VLOOKUP(C1067,'[2]Customer Detail'!$A$2:$H$501,5,FALSE)</f>
        <v>Molinabury</v>
      </c>
      <c r="P1067" s="8" t="str">
        <f>VLOOKUP(C1067,'[2]Customer Detail'!$A$1:$H$501,8,FALSE)</f>
        <v>Silver</v>
      </c>
      <c r="Q1067" s="8" t="str">
        <f>VLOOKUP(G1067,[2]Store_Dim!$A$1:$E$21,4,FALSE)</f>
        <v>Danielmouth</v>
      </c>
      <c r="R1067" s="8" t="str">
        <f>VLOOKUP(G1067,[2]Store_Dim!$A$2:$E$21,3,FALSE)</f>
        <v>North</v>
      </c>
    </row>
    <row r="1068" spans="1:18" x14ac:dyDescent="0.3">
      <c r="A1068" s="7" t="s">
        <v>2892</v>
      </c>
      <c r="B1068" s="48">
        <v>45608</v>
      </c>
      <c r="C1068" s="8" t="s">
        <v>1307</v>
      </c>
      <c r="D1068" s="8" t="s">
        <v>1732</v>
      </c>
      <c r="E1068" s="7" t="str">
        <f>VLOOKUP(D1068,[2]Product_Dim!$A$2:$G$101,2,FALSE)</f>
        <v>Microwave Oven</v>
      </c>
      <c r="F1068" s="9">
        <f>VLOOKUP(D1068,[2]Product_Dim!$A$2:$G$101,6,FALSE)</f>
        <v>447.43</v>
      </c>
      <c r="G1068" s="8" t="s">
        <v>1810</v>
      </c>
      <c r="H1068" s="10">
        <v>1</v>
      </c>
      <c r="I1068" s="11">
        <v>909.04</v>
      </c>
      <c r="J1068" s="8">
        <v>0.11</v>
      </c>
      <c r="K1068" s="8" t="s">
        <v>1824</v>
      </c>
      <c r="L1068" s="11">
        <v>809.04559999999992</v>
      </c>
      <c r="M1068" s="8" t="str">
        <f>VLOOKUP(C1068,'[2]Customer Detail'!$A$2:$H$501,4,FALSE)</f>
        <v>Female</v>
      </c>
      <c r="N1068" s="8">
        <f>VLOOKUP(C1068,'[2]Customer Detail'!$A$2:$H$501,3,FALSE)</f>
        <v>45</v>
      </c>
      <c r="O1068" s="8" t="str">
        <f>VLOOKUP(C1068,'[2]Customer Detail'!$A$2:$H$501,5,FALSE)</f>
        <v>East Amy</v>
      </c>
      <c r="P1068" s="8" t="str">
        <f>VLOOKUP(C1068,'[2]Customer Detail'!$A$1:$H$501,8,FALSE)</f>
        <v>Platinum</v>
      </c>
      <c r="Q1068" s="8" t="str">
        <f>VLOOKUP(G1068,[2]Store_Dim!$A$1:$E$21,4,FALSE)</f>
        <v>East Stevechester</v>
      </c>
      <c r="R1068" s="8" t="str">
        <f>VLOOKUP(G1068,[2]Store_Dim!$A$2:$E$21,3,FALSE)</f>
        <v>East</v>
      </c>
    </row>
    <row r="1069" spans="1:18" x14ac:dyDescent="0.3">
      <c r="A1069" s="7" t="s">
        <v>2893</v>
      </c>
      <c r="B1069" s="48">
        <v>45334</v>
      </c>
      <c r="C1069" s="8" t="s">
        <v>1095</v>
      </c>
      <c r="D1069" s="8" t="s">
        <v>1616</v>
      </c>
      <c r="E1069" s="7" t="str">
        <f>VLOOKUP(D1069,[2]Product_Dim!$A$2:$G$101,2,FALSE)</f>
        <v>Gaming Mechanical Keyboard</v>
      </c>
      <c r="F1069" s="9">
        <f>VLOOKUP(D1069,[2]Product_Dim!$A$2:$G$101,6,FALSE)</f>
        <v>419.28</v>
      </c>
      <c r="G1069" s="8" t="s">
        <v>1792</v>
      </c>
      <c r="H1069" s="10">
        <v>1</v>
      </c>
      <c r="I1069" s="11">
        <v>164.73</v>
      </c>
      <c r="J1069" s="8">
        <v>0.12</v>
      </c>
      <c r="K1069" s="8" t="s">
        <v>1826</v>
      </c>
      <c r="L1069" s="11">
        <v>144.9624</v>
      </c>
      <c r="M1069" s="8" t="str">
        <f>VLOOKUP(C1069,'[2]Customer Detail'!$A$2:$H$501,4,FALSE)</f>
        <v>Male</v>
      </c>
      <c r="N1069" s="8">
        <f>VLOOKUP(C1069,'[2]Customer Detail'!$A$2:$H$501,3,FALSE)</f>
        <v>31</v>
      </c>
      <c r="O1069" s="8" t="str">
        <f>VLOOKUP(C1069,'[2]Customer Detail'!$A$2:$H$501,5,FALSE)</f>
        <v>New Angiefurt</v>
      </c>
      <c r="P1069" s="8" t="str">
        <f>VLOOKUP(C1069,'[2]Customer Detail'!$A$1:$H$501,8,FALSE)</f>
        <v>Bronze</v>
      </c>
      <c r="Q1069" s="8" t="str">
        <f>VLOOKUP(G1069,[2]Store_Dim!$A$1:$E$21,4,FALSE)</f>
        <v>Lake Michael</v>
      </c>
      <c r="R1069" s="8" t="str">
        <f>VLOOKUP(G1069,[2]Store_Dim!$A$2:$E$21,3,FALSE)</f>
        <v>South</v>
      </c>
    </row>
    <row r="1070" spans="1:18" x14ac:dyDescent="0.3">
      <c r="A1070" s="7" t="s">
        <v>2894</v>
      </c>
      <c r="B1070" s="48">
        <v>45690</v>
      </c>
      <c r="C1070" s="8" t="s">
        <v>230</v>
      </c>
      <c r="D1070" s="8" t="s">
        <v>1622</v>
      </c>
      <c r="E1070" s="7" t="str">
        <f>VLOOKUP(D1070,[2]Product_Dim!$A$2:$G$101,2,FALSE)</f>
        <v>Men's Casual Sneakers</v>
      </c>
      <c r="F1070" s="9">
        <f>VLOOKUP(D1070,[2]Product_Dim!$A$2:$G$101,6,FALSE)</f>
        <v>353.47</v>
      </c>
      <c r="G1070" s="8" t="s">
        <v>1779</v>
      </c>
      <c r="H1070" s="10">
        <v>2</v>
      </c>
      <c r="I1070" s="11">
        <v>606.35</v>
      </c>
      <c r="J1070" s="8">
        <v>0.16</v>
      </c>
      <c r="K1070" s="8" t="s">
        <v>1829</v>
      </c>
      <c r="L1070" s="11">
        <v>1018.668</v>
      </c>
      <c r="M1070" s="8" t="str">
        <f>VLOOKUP(C1070,'[2]Customer Detail'!$A$2:$H$501,4,FALSE)</f>
        <v>Male</v>
      </c>
      <c r="N1070" s="8">
        <f>VLOOKUP(C1070,'[2]Customer Detail'!$A$2:$H$501,3,FALSE)</f>
        <v>50</v>
      </c>
      <c r="O1070" s="8" t="str">
        <f>VLOOKUP(C1070,'[2]Customer Detail'!$A$2:$H$501,5,FALSE)</f>
        <v>Stevensonton</v>
      </c>
      <c r="P1070" s="8" t="str">
        <f>VLOOKUP(C1070,'[2]Customer Detail'!$A$1:$H$501,8,FALSE)</f>
        <v>Bronze</v>
      </c>
      <c r="Q1070" s="8" t="str">
        <f>VLOOKUP(G1070,[2]Store_Dim!$A$1:$E$21,4,FALSE)</f>
        <v>Williamsfurt</v>
      </c>
      <c r="R1070" s="8" t="str">
        <f>VLOOKUP(G1070,[2]Store_Dim!$A$2:$E$21,3,FALSE)</f>
        <v>South</v>
      </c>
    </row>
    <row r="1071" spans="1:18" x14ac:dyDescent="0.3">
      <c r="A1071" s="7" t="s">
        <v>2895</v>
      </c>
      <c r="B1071" s="48">
        <v>45481</v>
      </c>
      <c r="C1071" s="8" t="s">
        <v>544</v>
      </c>
      <c r="D1071" s="8" t="s">
        <v>1744</v>
      </c>
      <c r="E1071" s="7" t="str">
        <f>VLOOKUP(D1071,[2]Product_Dim!$A$2:$G$101,2,FALSE)</f>
        <v>Portable Bluetooth Speaker</v>
      </c>
      <c r="F1071" s="9">
        <f>VLOOKUP(D1071,[2]Product_Dim!$A$2:$G$101,6,FALSE)</f>
        <v>431.67</v>
      </c>
      <c r="G1071" s="8" t="s">
        <v>1769</v>
      </c>
      <c r="H1071" s="10">
        <v>3</v>
      </c>
      <c r="I1071" s="11">
        <v>904.19</v>
      </c>
      <c r="J1071" s="8">
        <v>0.09</v>
      </c>
      <c r="K1071" s="8" t="s">
        <v>1824</v>
      </c>
      <c r="L1071" s="11">
        <v>2468.4387000000002</v>
      </c>
      <c r="M1071" s="8" t="str">
        <f>VLOOKUP(C1071,'[2]Customer Detail'!$A$2:$H$501,4,FALSE)</f>
        <v>Male</v>
      </c>
      <c r="N1071" s="8">
        <f>VLOOKUP(C1071,'[2]Customer Detail'!$A$2:$H$501,3,FALSE)</f>
        <v>21</v>
      </c>
      <c r="O1071" s="8" t="str">
        <f>VLOOKUP(C1071,'[2]Customer Detail'!$A$2:$H$501,5,FALSE)</f>
        <v>North Matthew</v>
      </c>
      <c r="P1071" s="8" t="str">
        <f>VLOOKUP(C1071,'[2]Customer Detail'!$A$1:$H$501,8,FALSE)</f>
        <v>Bronze</v>
      </c>
      <c r="Q1071" s="8" t="str">
        <f>VLOOKUP(G1071,[2]Store_Dim!$A$1:$E$21,4,FALSE)</f>
        <v>Port Sharon</v>
      </c>
      <c r="R1071" s="8" t="str">
        <f>VLOOKUP(G1071,[2]Store_Dim!$A$2:$E$21,3,FALSE)</f>
        <v>South</v>
      </c>
    </row>
    <row r="1072" spans="1:18" x14ac:dyDescent="0.3">
      <c r="A1072" s="7" t="s">
        <v>2896</v>
      </c>
      <c r="B1072" s="48">
        <v>45576</v>
      </c>
      <c r="C1072" s="8" t="s">
        <v>508</v>
      </c>
      <c r="D1072" s="8" t="s">
        <v>1648</v>
      </c>
      <c r="E1072" s="7" t="str">
        <f>VLOOKUP(D1072,[2]Product_Dim!$A$2:$G$101,2,FALSE)</f>
        <v>Boxing Hand Wraps</v>
      </c>
      <c r="F1072" s="9">
        <f>VLOOKUP(D1072,[2]Product_Dim!$A$2:$G$101,6,FALSE)</f>
        <v>190.29</v>
      </c>
      <c r="G1072" s="8" t="s">
        <v>1761</v>
      </c>
      <c r="H1072" s="10">
        <v>4</v>
      </c>
      <c r="I1072" s="11">
        <v>694.61</v>
      </c>
      <c r="J1072" s="8">
        <v>0.18</v>
      </c>
      <c r="K1072" s="8" t="s">
        <v>1829</v>
      </c>
      <c r="L1072" s="11">
        <v>2278.3208</v>
      </c>
      <c r="M1072" s="8" t="str">
        <f>VLOOKUP(C1072,'[2]Customer Detail'!$A$2:$H$501,4,FALSE)</f>
        <v>Female</v>
      </c>
      <c r="N1072" s="8">
        <f>VLOOKUP(C1072,'[2]Customer Detail'!$A$2:$H$501,3,FALSE)</f>
        <v>25</v>
      </c>
      <c r="O1072" s="8" t="str">
        <f>VLOOKUP(C1072,'[2]Customer Detail'!$A$2:$H$501,5,FALSE)</f>
        <v>Lake Stevenfort</v>
      </c>
      <c r="P1072" s="8" t="str">
        <f>VLOOKUP(C1072,'[2]Customer Detail'!$A$1:$H$501,8,FALSE)</f>
        <v>Gold</v>
      </c>
      <c r="Q1072" s="8" t="str">
        <f>VLOOKUP(G1072,[2]Store_Dim!$A$1:$E$21,4,FALSE)</f>
        <v>North Nancyview</v>
      </c>
      <c r="R1072" s="8" t="str">
        <f>VLOOKUP(G1072,[2]Store_Dim!$A$2:$E$21,3,FALSE)</f>
        <v>South</v>
      </c>
    </row>
    <row r="1073" spans="1:18" x14ac:dyDescent="0.3">
      <c r="A1073" s="7" t="s">
        <v>2897</v>
      </c>
      <c r="B1073" s="48">
        <v>45215</v>
      </c>
      <c r="C1073" s="8" t="s">
        <v>727</v>
      </c>
      <c r="D1073" s="8" t="s">
        <v>1726</v>
      </c>
      <c r="E1073" s="7" t="str">
        <f>VLOOKUP(D1073,[2]Product_Dim!$A$2:$G$101,2,FALSE)</f>
        <v>Face Foundation Kit</v>
      </c>
      <c r="F1073" s="9">
        <f>VLOOKUP(D1073,[2]Product_Dim!$A$2:$G$101,6,FALSE)</f>
        <v>183.04</v>
      </c>
      <c r="G1073" s="8" t="s">
        <v>1761</v>
      </c>
      <c r="H1073" s="10">
        <v>4</v>
      </c>
      <c r="I1073" s="11">
        <v>753.83</v>
      </c>
      <c r="J1073" s="8">
        <v>0.24</v>
      </c>
      <c r="K1073" s="8" t="s">
        <v>1824</v>
      </c>
      <c r="L1073" s="11">
        <v>2291.6432000000004</v>
      </c>
      <c r="M1073" s="8" t="str">
        <f>VLOOKUP(C1073,'[2]Customer Detail'!$A$2:$H$501,4,FALSE)</f>
        <v>Female</v>
      </c>
      <c r="N1073" s="8">
        <f>VLOOKUP(C1073,'[2]Customer Detail'!$A$2:$H$501,3,FALSE)</f>
        <v>46</v>
      </c>
      <c r="O1073" s="8" t="str">
        <f>VLOOKUP(C1073,'[2]Customer Detail'!$A$2:$H$501,5,FALSE)</f>
        <v>Bethanyton</v>
      </c>
      <c r="P1073" s="8" t="str">
        <f>VLOOKUP(C1073,'[2]Customer Detail'!$A$1:$H$501,8,FALSE)</f>
        <v>Platinum</v>
      </c>
      <c r="Q1073" s="8" t="str">
        <f>VLOOKUP(G1073,[2]Store_Dim!$A$1:$E$21,4,FALSE)</f>
        <v>North Nancyview</v>
      </c>
      <c r="R1073" s="8" t="str">
        <f>VLOOKUP(G1073,[2]Store_Dim!$A$2:$E$21,3,FALSE)</f>
        <v>South</v>
      </c>
    </row>
    <row r="1074" spans="1:18" x14ac:dyDescent="0.3">
      <c r="A1074" s="7" t="s">
        <v>2898</v>
      </c>
      <c r="B1074" s="48">
        <v>45653</v>
      </c>
      <c r="C1074" s="8" t="s">
        <v>646</v>
      </c>
      <c r="D1074" s="8" t="s">
        <v>1590</v>
      </c>
      <c r="E1074" s="7" t="str">
        <f>VLOOKUP(D1074,[2]Product_Dim!$A$2:$G$101,2,FALSE)</f>
        <v>Multi-Purpose Storage Box</v>
      </c>
      <c r="F1074" s="9">
        <f>VLOOKUP(D1074,[2]Product_Dim!$A$2:$G$101,6,FALSE)</f>
        <v>123.46</v>
      </c>
      <c r="G1074" s="8" t="s">
        <v>1782</v>
      </c>
      <c r="H1074" s="10">
        <v>1</v>
      </c>
      <c r="I1074" s="11">
        <v>66.22</v>
      </c>
      <c r="J1074" s="8">
        <v>0.02</v>
      </c>
      <c r="K1074" s="8" t="s">
        <v>1824</v>
      </c>
      <c r="L1074" s="11">
        <v>64.895600000000002</v>
      </c>
      <c r="M1074" s="8" t="str">
        <f>VLOOKUP(C1074,'[2]Customer Detail'!$A$2:$H$501,4,FALSE)</f>
        <v>Female</v>
      </c>
      <c r="N1074" s="8">
        <f>VLOOKUP(C1074,'[2]Customer Detail'!$A$2:$H$501,3,FALSE)</f>
        <v>45</v>
      </c>
      <c r="O1074" s="8" t="str">
        <f>VLOOKUP(C1074,'[2]Customer Detail'!$A$2:$H$501,5,FALSE)</f>
        <v>Christopherland</v>
      </c>
      <c r="P1074" s="8" t="str">
        <f>VLOOKUP(C1074,'[2]Customer Detail'!$A$1:$H$501,8,FALSE)</f>
        <v>Platinum</v>
      </c>
      <c r="Q1074" s="8" t="str">
        <f>VLOOKUP(G1074,[2]Store_Dim!$A$1:$E$21,4,FALSE)</f>
        <v>Thompsonborough</v>
      </c>
      <c r="R1074" s="8" t="str">
        <f>VLOOKUP(G1074,[2]Store_Dim!$A$2:$E$21,3,FALSE)</f>
        <v>West</v>
      </c>
    </row>
    <row r="1075" spans="1:18" x14ac:dyDescent="0.3">
      <c r="A1075" s="7" t="s">
        <v>2899</v>
      </c>
      <c r="B1075" s="48">
        <v>45241</v>
      </c>
      <c r="C1075" s="8" t="s">
        <v>1059</v>
      </c>
      <c r="D1075" s="8" t="s">
        <v>1676</v>
      </c>
      <c r="E1075" s="7" t="str">
        <f>VLOOKUP(D1075,[2]Product_Dim!$A$2:$G$101,2,FALSE)</f>
        <v>Matte Lipstick Set</v>
      </c>
      <c r="F1075" s="9">
        <f>VLOOKUP(D1075,[2]Product_Dim!$A$2:$G$101,6,FALSE)</f>
        <v>299.11</v>
      </c>
      <c r="G1075" s="8" t="s">
        <v>1799</v>
      </c>
      <c r="H1075" s="10">
        <v>2</v>
      </c>
      <c r="I1075" s="11">
        <v>891.8</v>
      </c>
      <c r="J1075" s="8">
        <v>0.28999999999999998</v>
      </c>
      <c r="K1075" s="8" t="s">
        <v>1829</v>
      </c>
      <c r="L1075" s="11">
        <v>1266.356</v>
      </c>
      <c r="M1075" s="8" t="str">
        <f>VLOOKUP(C1075,'[2]Customer Detail'!$A$2:$H$501,4,FALSE)</f>
        <v>Female</v>
      </c>
      <c r="N1075" s="8">
        <f>VLOOKUP(C1075,'[2]Customer Detail'!$A$2:$H$501,3,FALSE)</f>
        <v>40</v>
      </c>
      <c r="O1075" s="8" t="str">
        <f>VLOOKUP(C1075,'[2]Customer Detail'!$A$2:$H$501,5,FALSE)</f>
        <v>Ryanport</v>
      </c>
      <c r="P1075" s="8" t="str">
        <f>VLOOKUP(C1075,'[2]Customer Detail'!$A$1:$H$501,8,FALSE)</f>
        <v>Bronze</v>
      </c>
      <c r="Q1075" s="8" t="str">
        <f>VLOOKUP(G1075,[2]Store_Dim!$A$1:$E$21,4,FALSE)</f>
        <v>Christopherland</v>
      </c>
      <c r="R1075" s="8" t="str">
        <f>VLOOKUP(G1075,[2]Store_Dim!$A$2:$E$21,3,FALSE)</f>
        <v>South</v>
      </c>
    </row>
    <row r="1076" spans="1:18" x14ac:dyDescent="0.3">
      <c r="A1076" s="7" t="s">
        <v>2900</v>
      </c>
      <c r="B1076" s="48">
        <v>45428</v>
      </c>
      <c r="C1076" s="8" t="s">
        <v>1136</v>
      </c>
      <c r="D1076" s="8" t="s">
        <v>1698</v>
      </c>
      <c r="E1076" s="7" t="str">
        <f>VLOOKUP(D1076,[2]Product_Dim!$A$2:$G$101,2,FALSE)</f>
        <v>Women's Ankle Boots</v>
      </c>
      <c r="F1076" s="9">
        <f>VLOOKUP(D1076,[2]Product_Dim!$A$2:$G$101,6,FALSE)</f>
        <v>158.13999999999999</v>
      </c>
      <c r="G1076" s="8" t="s">
        <v>1786</v>
      </c>
      <c r="H1076" s="10">
        <v>4</v>
      </c>
      <c r="I1076" s="11">
        <v>255.48</v>
      </c>
      <c r="J1076" s="8">
        <v>0.03</v>
      </c>
      <c r="K1076" s="8" t="s">
        <v>1829</v>
      </c>
      <c r="L1076" s="11">
        <v>991.26239999999996</v>
      </c>
      <c r="M1076" s="8" t="str">
        <f>VLOOKUP(C1076,'[2]Customer Detail'!$A$2:$H$501,4,FALSE)</f>
        <v>Male</v>
      </c>
      <c r="N1076" s="8">
        <f>VLOOKUP(C1076,'[2]Customer Detail'!$A$2:$H$501,3,FALSE)</f>
        <v>23</v>
      </c>
      <c r="O1076" s="8" t="str">
        <f>VLOOKUP(C1076,'[2]Customer Detail'!$A$2:$H$501,5,FALSE)</f>
        <v>Murphytown</v>
      </c>
      <c r="P1076" s="8" t="str">
        <f>VLOOKUP(C1076,'[2]Customer Detail'!$A$1:$H$501,8,FALSE)</f>
        <v>Bronze</v>
      </c>
      <c r="Q1076" s="8" t="str">
        <f>VLOOKUP(G1076,[2]Store_Dim!$A$1:$E$21,4,FALSE)</f>
        <v>East Johnstad</v>
      </c>
      <c r="R1076" s="8" t="str">
        <f>VLOOKUP(G1076,[2]Store_Dim!$A$2:$E$21,3,FALSE)</f>
        <v>South</v>
      </c>
    </row>
    <row r="1077" spans="1:18" x14ac:dyDescent="0.3">
      <c r="A1077" s="7" t="s">
        <v>2901</v>
      </c>
      <c r="B1077" s="48">
        <v>45593</v>
      </c>
      <c r="C1077" s="8" t="s">
        <v>951</v>
      </c>
      <c r="D1077" s="8" t="s">
        <v>1716</v>
      </c>
      <c r="E1077" s="7" t="str">
        <f>VLOOKUP(D1077,[2]Product_Dim!$A$2:$G$101,2,FALSE)</f>
        <v>Wooden Bookshelf</v>
      </c>
      <c r="F1077" s="9">
        <f>VLOOKUP(D1077,[2]Product_Dim!$A$2:$G$101,6,FALSE)</f>
        <v>388.46</v>
      </c>
      <c r="G1077" s="8" t="s">
        <v>1807</v>
      </c>
      <c r="H1077" s="10">
        <v>4</v>
      </c>
      <c r="I1077" s="11">
        <v>604.87</v>
      </c>
      <c r="J1077" s="8">
        <v>0.28000000000000003</v>
      </c>
      <c r="K1077" s="8" t="s">
        <v>1826</v>
      </c>
      <c r="L1077" s="11">
        <v>1742.0255999999999</v>
      </c>
      <c r="M1077" s="8" t="str">
        <f>VLOOKUP(C1077,'[2]Customer Detail'!$A$2:$H$501,4,FALSE)</f>
        <v>Male</v>
      </c>
      <c r="N1077" s="8">
        <f>VLOOKUP(C1077,'[2]Customer Detail'!$A$2:$H$501,3,FALSE)</f>
        <v>50</v>
      </c>
      <c r="O1077" s="8" t="str">
        <f>VLOOKUP(C1077,'[2]Customer Detail'!$A$2:$H$501,5,FALSE)</f>
        <v>West Bruceburgh</v>
      </c>
      <c r="P1077" s="8" t="str">
        <f>VLOOKUP(C1077,'[2]Customer Detail'!$A$1:$H$501,8,FALSE)</f>
        <v>Gold</v>
      </c>
      <c r="Q1077" s="8" t="str">
        <f>VLOOKUP(G1077,[2]Store_Dim!$A$1:$E$21,4,FALSE)</f>
        <v>Bensonhaven</v>
      </c>
      <c r="R1077" s="8" t="str">
        <f>VLOOKUP(G1077,[2]Store_Dim!$A$2:$E$21,3,FALSE)</f>
        <v>North</v>
      </c>
    </row>
    <row r="1078" spans="1:18" x14ac:dyDescent="0.3">
      <c r="A1078" s="7" t="s">
        <v>2902</v>
      </c>
      <c r="B1078" s="48">
        <v>45370</v>
      </c>
      <c r="C1078" s="8" t="s">
        <v>175</v>
      </c>
      <c r="D1078" s="8" t="s">
        <v>1614</v>
      </c>
      <c r="E1078" s="7" t="str">
        <f>VLOOKUP(D1078,[2]Product_Dim!$A$2:$G$101,2,FALSE)</f>
        <v>Modern Wall Clock</v>
      </c>
      <c r="F1078" s="9">
        <f>VLOOKUP(D1078,[2]Product_Dim!$A$2:$G$101,6,FALSE)</f>
        <v>179.77</v>
      </c>
      <c r="G1078" s="8" t="s">
        <v>1807</v>
      </c>
      <c r="H1078" s="10">
        <v>3</v>
      </c>
      <c r="I1078" s="11">
        <v>623.82000000000005</v>
      </c>
      <c r="J1078" s="8">
        <v>0.13</v>
      </c>
      <c r="K1078" s="8" t="s">
        <v>1829</v>
      </c>
      <c r="L1078" s="11">
        <v>1628.1702</v>
      </c>
      <c r="M1078" s="8" t="str">
        <f>VLOOKUP(C1078,'[2]Customer Detail'!$A$2:$H$501,4,FALSE)</f>
        <v>Male</v>
      </c>
      <c r="N1078" s="8">
        <f>VLOOKUP(C1078,'[2]Customer Detail'!$A$2:$H$501,3,FALSE)</f>
        <v>54</v>
      </c>
      <c r="O1078" s="8" t="str">
        <f>VLOOKUP(C1078,'[2]Customer Detail'!$A$2:$H$501,5,FALSE)</f>
        <v>North Johnview</v>
      </c>
      <c r="P1078" s="8" t="str">
        <f>VLOOKUP(C1078,'[2]Customer Detail'!$A$1:$H$501,8,FALSE)</f>
        <v>Gold</v>
      </c>
      <c r="Q1078" s="8" t="str">
        <f>VLOOKUP(G1078,[2]Store_Dim!$A$1:$E$21,4,FALSE)</f>
        <v>Bensonhaven</v>
      </c>
      <c r="R1078" s="8" t="str">
        <f>VLOOKUP(G1078,[2]Store_Dim!$A$2:$E$21,3,FALSE)</f>
        <v>North</v>
      </c>
    </row>
    <row r="1079" spans="1:18" x14ac:dyDescent="0.3">
      <c r="A1079" s="7" t="s">
        <v>2903</v>
      </c>
      <c r="B1079" s="48">
        <v>45882</v>
      </c>
      <c r="C1079" s="8" t="s">
        <v>470</v>
      </c>
      <c r="D1079" s="8" t="s">
        <v>1690</v>
      </c>
      <c r="E1079" s="7" t="str">
        <f>VLOOKUP(D1079,[2]Product_Dim!$A$2:$G$101,2,FALSE)</f>
        <v>Hair Repair Oil Treatment</v>
      </c>
      <c r="F1079" s="9">
        <f>VLOOKUP(D1079,[2]Product_Dim!$A$2:$G$101,6,FALSE)</f>
        <v>214.32</v>
      </c>
      <c r="G1079" s="8" t="s">
        <v>1804</v>
      </c>
      <c r="H1079" s="10">
        <v>3</v>
      </c>
      <c r="I1079" s="11">
        <v>575.24</v>
      </c>
      <c r="J1079" s="8">
        <v>0.12</v>
      </c>
      <c r="K1079" s="8" t="s">
        <v>1829</v>
      </c>
      <c r="L1079" s="11">
        <v>1518.6336000000001</v>
      </c>
      <c r="M1079" s="8" t="str">
        <f>VLOOKUP(C1079,'[2]Customer Detail'!$A$2:$H$501,4,FALSE)</f>
        <v>Male</v>
      </c>
      <c r="N1079" s="8">
        <f>VLOOKUP(C1079,'[2]Customer Detail'!$A$2:$H$501,3,FALSE)</f>
        <v>43</v>
      </c>
      <c r="O1079" s="8" t="str">
        <f>VLOOKUP(C1079,'[2]Customer Detail'!$A$2:$H$501,5,FALSE)</f>
        <v>Lake Michael</v>
      </c>
      <c r="P1079" s="8" t="str">
        <f>VLOOKUP(C1079,'[2]Customer Detail'!$A$1:$H$501,8,FALSE)</f>
        <v>Gold</v>
      </c>
      <c r="Q1079" s="8" t="str">
        <f>VLOOKUP(G1079,[2]Store_Dim!$A$1:$E$21,4,FALSE)</f>
        <v>New Jimmymouth</v>
      </c>
      <c r="R1079" s="8" t="str">
        <f>VLOOKUP(G1079,[2]Store_Dim!$A$2:$E$21,3,FALSE)</f>
        <v>West</v>
      </c>
    </row>
    <row r="1080" spans="1:18" x14ac:dyDescent="0.3">
      <c r="A1080" s="7" t="s">
        <v>2904</v>
      </c>
      <c r="B1080" s="48">
        <v>45878</v>
      </c>
      <c r="C1080" s="8" t="s">
        <v>1286</v>
      </c>
      <c r="D1080" s="8" t="s">
        <v>1553</v>
      </c>
      <c r="E1080" s="7" t="str">
        <f>VLOOKUP(D1080,[2]Product_Dim!$A$2:$G$101,2,FALSE)</f>
        <v>Women's Yoga Pants</v>
      </c>
      <c r="F1080" s="9">
        <f>VLOOKUP(D1080,[2]Product_Dim!$A$2:$G$101,6,FALSE)</f>
        <v>306.45999999999998</v>
      </c>
      <c r="G1080" s="8" t="s">
        <v>1792</v>
      </c>
      <c r="H1080" s="10">
        <v>1</v>
      </c>
      <c r="I1080" s="11">
        <v>769.4</v>
      </c>
      <c r="J1080" s="8">
        <v>0.16</v>
      </c>
      <c r="K1080" s="8" t="s">
        <v>1824</v>
      </c>
      <c r="L1080" s="11">
        <v>646.29599999999994</v>
      </c>
      <c r="M1080" s="8" t="str">
        <f>VLOOKUP(C1080,'[2]Customer Detail'!$A$2:$H$501,4,FALSE)</f>
        <v>Female</v>
      </c>
      <c r="N1080" s="8">
        <f>VLOOKUP(C1080,'[2]Customer Detail'!$A$2:$H$501,3,FALSE)</f>
        <v>35</v>
      </c>
      <c r="O1080" s="8" t="str">
        <f>VLOOKUP(C1080,'[2]Customer Detail'!$A$2:$H$501,5,FALSE)</f>
        <v>East Patriciafort</v>
      </c>
      <c r="P1080" s="8" t="str">
        <f>VLOOKUP(C1080,'[2]Customer Detail'!$A$1:$H$501,8,FALSE)</f>
        <v>Gold</v>
      </c>
      <c r="Q1080" s="8" t="str">
        <f>VLOOKUP(G1080,[2]Store_Dim!$A$1:$E$21,4,FALSE)</f>
        <v>Lake Michael</v>
      </c>
      <c r="R1080" s="8" t="str">
        <f>VLOOKUP(G1080,[2]Store_Dim!$A$2:$E$21,3,FALSE)</f>
        <v>South</v>
      </c>
    </row>
    <row r="1081" spans="1:18" x14ac:dyDescent="0.3">
      <c r="A1081" s="7" t="s">
        <v>2905</v>
      </c>
      <c r="B1081" s="48">
        <v>45420</v>
      </c>
      <c r="C1081" s="8" t="s">
        <v>1035</v>
      </c>
      <c r="D1081" s="8" t="s">
        <v>1553</v>
      </c>
      <c r="E1081" s="7" t="str">
        <f>VLOOKUP(D1081,[2]Product_Dim!$A$2:$G$101,2,FALSE)</f>
        <v>Women's Yoga Pants</v>
      </c>
      <c r="F1081" s="9">
        <f>VLOOKUP(D1081,[2]Product_Dim!$A$2:$G$101,6,FALSE)</f>
        <v>306.45999999999998</v>
      </c>
      <c r="G1081" s="8" t="s">
        <v>1807</v>
      </c>
      <c r="H1081" s="10">
        <v>1</v>
      </c>
      <c r="I1081" s="11">
        <v>227.28</v>
      </c>
      <c r="J1081" s="8">
        <v>0.13</v>
      </c>
      <c r="K1081" s="8" t="s">
        <v>1829</v>
      </c>
      <c r="L1081" s="11">
        <v>197.7336</v>
      </c>
      <c r="M1081" s="8" t="str">
        <f>VLOOKUP(C1081,'[2]Customer Detail'!$A$2:$H$501,4,FALSE)</f>
        <v>Female</v>
      </c>
      <c r="N1081" s="8">
        <f>VLOOKUP(C1081,'[2]Customer Detail'!$A$2:$H$501,3,FALSE)</f>
        <v>62</v>
      </c>
      <c r="O1081" s="8" t="str">
        <f>VLOOKUP(C1081,'[2]Customer Detail'!$A$2:$H$501,5,FALSE)</f>
        <v>Tiffanyshire</v>
      </c>
      <c r="P1081" s="8" t="str">
        <f>VLOOKUP(C1081,'[2]Customer Detail'!$A$1:$H$501,8,FALSE)</f>
        <v>Bronze</v>
      </c>
      <c r="Q1081" s="8" t="str">
        <f>VLOOKUP(G1081,[2]Store_Dim!$A$1:$E$21,4,FALSE)</f>
        <v>Bensonhaven</v>
      </c>
      <c r="R1081" s="8" t="str">
        <f>VLOOKUP(G1081,[2]Store_Dim!$A$2:$E$21,3,FALSE)</f>
        <v>North</v>
      </c>
    </row>
    <row r="1082" spans="1:18" x14ac:dyDescent="0.3">
      <c r="A1082" s="7" t="s">
        <v>2906</v>
      </c>
      <c r="B1082" s="48">
        <v>45361</v>
      </c>
      <c r="C1082" s="8" t="s">
        <v>195</v>
      </c>
      <c r="D1082" s="8" t="s">
        <v>1549</v>
      </c>
      <c r="E1082" s="7" t="str">
        <f>VLOOKUP(D1082,[2]Product_Dim!$A$2:$G$101,2,FALSE)</f>
        <v>Women's Casual Hoodie</v>
      </c>
      <c r="F1082" s="9">
        <f>VLOOKUP(D1082,[2]Product_Dim!$A$2:$G$101,6,FALSE)</f>
        <v>254.04361702127662</v>
      </c>
      <c r="G1082" s="8" t="s">
        <v>1807</v>
      </c>
      <c r="H1082" s="10">
        <v>4</v>
      </c>
      <c r="I1082" s="11">
        <v>127.58</v>
      </c>
      <c r="J1082" s="8">
        <v>0.15</v>
      </c>
      <c r="K1082" s="8" t="s">
        <v>1824</v>
      </c>
      <c r="L1082" s="11">
        <v>433.77199999999999</v>
      </c>
      <c r="M1082" s="8" t="str">
        <f>VLOOKUP(C1082,'[2]Customer Detail'!$A$2:$H$501,4,FALSE)</f>
        <v>Female</v>
      </c>
      <c r="N1082" s="8">
        <f>VLOOKUP(C1082,'[2]Customer Detail'!$A$2:$H$501,3,FALSE)</f>
        <v>23</v>
      </c>
      <c r="O1082" s="8" t="str">
        <f>VLOOKUP(C1082,'[2]Customer Detail'!$A$2:$H$501,5,FALSE)</f>
        <v>New Julia</v>
      </c>
      <c r="P1082" s="8" t="str">
        <f>VLOOKUP(C1082,'[2]Customer Detail'!$A$1:$H$501,8,FALSE)</f>
        <v>Gold</v>
      </c>
      <c r="Q1082" s="8" t="str">
        <f>VLOOKUP(G1082,[2]Store_Dim!$A$1:$E$21,4,FALSE)</f>
        <v>Bensonhaven</v>
      </c>
      <c r="R1082" s="8" t="str">
        <f>VLOOKUP(G1082,[2]Store_Dim!$A$2:$E$21,3,FALSE)</f>
        <v>North</v>
      </c>
    </row>
    <row r="1083" spans="1:18" x14ac:dyDescent="0.3">
      <c r="A1083" s="7" t="s">
        <v>2907</v>
      </c>
      <c r="B1083" s="48">
        <v>45702</v>
      </c>
      <c r="C1083" s="8" t="s">
        <v>1298</v>
      </c>
      <c r="D1083" s="8" t="s">
        <v>1636</v>
      </c>
      <c r="E1083" s="7" t="str">
        <f>VLOOKUP(D1083,[2]Product_Dim!$A$2:$G$101,2,FALSE)</f>
        <v>Adjustable Jump Rope</v>
      </c>
      <c r="F1083" s="9">
        <f>VLOOKUP(D1083,[2]Product_Dim!$A$2:$G$101,6,FALSE)</f>
        <v>167.12</v>
      </c>
      <c r="G1083" s="8" t="s">
        <v>1766</v>
      </c>
      <c r="H1083" s="10">
        <v>1</v>
      </c>
      <c r="I1083" s="11">
        <v>793.21</v>
      </c>
      <c r="J1083" s="8">
        <v>0.09</v>
      </c>
      <c r="K1083" s="8" t="s">
        <v>1824</v>
      </c>
      <c r="L1083" s="11">
        <v>721.8211</v>
      </c>
      <c r="M1083" s="8" t="str">
        <f>VLOOKUP(C1083,'[2]Customer Detail'!$A$2:$H$501,4,FALSE)</f>
        <v>Female</v>
      </c>
      <c r="N1083" s="8">
        <f>VLOOKUP(C1083,'[2]Customer Detail'!$A$2:$H$501,3,FALSE)</f>
        <v>60</v>
      </c>
      <c r="O1083" s="8" t="str">
        <f>VLOOKUP(C1083,'[2]Customer Detail'!$A$2:$H$501,5,FALSE)</f>
        <v>West Mario</v>
      </c>
      <c r="P1083" s="8" t="str">
        <f>VLOOKUP(C1083,'[2]Customer Detail'!$A$1:$H$501,8,FALSE)</f>
        <v>Silver</v>
      </c>
      <c r="Q1083" s="8" t="str">
        <f>VLOOKUP(G1083,[2]Store_Dim!$A$1:$E$21,4,FALSE)</f>
        <v>Hoodberg</v>
      </c>
      <c r="R1083" s="8" t="str">
        <f>VLOOKUP(G1083,[2]Store_Dim!$A$2:$E$21,3,FALSE)</f>
        <v>North</v>
      </c>
    </row>
    <row r="1084" spans="1:18" x14ac:dyDescent="0.3">
      <c r="A1084" s="7" t="s">
        <v>2908</v>
      </c>
      <c r="B1084" s="48">
        <v>45871</v>
      </c>
      <c r="C1084" s="8" t="s">
        <v>951</v>
      </c>
      <c r="D1084" s="8" t="s">
        <v>1714</v>
      </c>
      <c r="E1084" s="7" t="str">
        <f>VLOOKUP(D1084,[2]Product_Dim!$A$2:$G$101,2,FALSE)</f>
        <v>Hydrating Face Cleanser</v>
      </c>
      <c r="F1084" s="9">
        <f>VLOOKUP(D1084,[2]Product_Dim!$A$2:$G$101,6,FALSE)</f>
        <v>254.04361702127662</v>
      </c>
      <c r="G1084" s="8" t="s">
        <v>1794</v>
      </c>
      <c r="H1084" s="10">
        <v>3</v>
      </c>
      <c r="I1084" s="11">
        <v>435.61</v>
      </c>
      <c r="J1084" s="8">
        <v>0.03</v>
      </c>
      <c r="K1084" s="8" t="s">
        <v>1826</v>
      </c>
      <c r="L1084" s="11">
        <v>1267.6251</v>
      </c>
      <c r="M1084" s="8" t="str">
        <f>VLOOKUP(C1084,'[2]Customer Detail'!$A$2:$H$501,4,FALSE)</f>
        <v>Male</v>
      </c>
      <c r="N1084" s="8">
        <f>VLOOKUP(C1084,'[2]Customer Detail'!$A$2:$H$501,3,FALSE)</f>
        <v>50</v>
      </c>
      <c r="O1084" s="8" t="str">
        <f>VLOOKUP(C1084,'[2]Customer Detail'!$A$2:$H$501,5,FALSE)</f>
        <v>West Bruceburgh</v>
      </c>
      <c r="P1084" s="8" t="str">
        <f>VLOOKUP(C1084,'[2]Customer Detail'!$A$1:$H$501,8,FALSE)</f>
        <v>Gold</v>
      </c>
      <c r="Q1084" s="8" t="str">
        <f>VLOOKUP(G1084,[2]Store_Dim!$A$1:$E$21,4,FALSE)</f>
        <v>Sabrinatown</v>
      </c>
      <c r="R1084" s="8" t="str">
        <f>VLOOKUP(G1084,[2]Store_Dim!$A$2:$E$21,3,FALSE)</f>
        <v>North</v>
      </c>
    </row>
    <row r="1085" spans="1:18" x14ac:dyDescent="0.3">
      <c r="A1085" s="7" t="s">
        <v>2909</v>
      </c>
      <c r="B1085" s="48">
        <v>45531</v>
      </c>
      <c r="C1085" s="8" t="s">
        <v>1202</v>
      </c>
      <c r="D1085" s="8" t="s">
        <v>1606</v>
      </c>
      <c r="E1085" s="7" t="str">
        <f>VLOOKUP(D1085,[2]Product_Dim!$A$2:$G$101,2,FALSE)</f>
        <v>Fabric Sofa Throw Blanket</v>
      </c>
      <c r="F1085" s="9">
        <f>VLOOKUP(D1085,[2]Product_Dim!$A$2:$G$101,6,FALSE)</f>
        <v>218.48</v>
      </c>
      <c r="G1085" s="8" t="s">
        <v>1804</v>
      </c>
      <c r="H1085" s="10">
        <v>1</v>
      </c>
      <c r="I1085" s="11">
        <v>850.06</v>
      </c>
      <c r="J1085" s="8">
        <v>0.28999999999999998</v>
      </c>
      <c r="K1085" s="8" t="s">
        <v>1826</v>
      </c>
      <c r="L1085" s="11">
        <v>603.54259999999999</v>
      </c>
      <c r="M1085" s="8" t="str">
        <f>VLOOKUP(C1085,'[2]Customer Detail'!$A$2:$H$501,4,FALSE)</f>
        <v>Male</v>
      </c>
      <c r="N1085" s="8">
        <f>VLOOKUP(C1085,'[2]Customer Detail'!$A$2:$H$501,3,FALSE)</f>
        <v>60</v>
      </c>
      <c r="O1085" s="8" t="str">
        <f>VLOOKUP(C1085,'[2]Customer Detail'!$A$2:$H$501,5,FALSE)</f>
        <v>Lake Brandontown</v>
      </c>
      <c r="P1085" s="8" t="str">
        <f>VLOOKUP(C1085,'[2]Customer Detail'!$A$1:$H$501,8,FALSE)</f>
        <v>Gold</v>
      </c>
      <c r="Q1085" s="8" t="str">
        <f>VLOOKUP(G1085,[2]Store_Dim!$A$1:$E$21,4,FALSE)</f>
        <v>New Jimmymouth</v>
      </c>
      <c r="R1085" s="8" t="str">
        <f>VLOOKUP(G1085,[2]Store_Dim!$A$2:$E$21,3,FALSE)</f>
        <v>West</v>
      </c>
    </row>
    <row r="1086" spans="1:18" x14ac:dyDescent="0.3">
      <c r="A1086" s="7" t="s">
        <v>2910</v>
      </c>
      <c r="B1086" s="48">
        <v>45330</v>
      </c>
      <c r="C1086" s="8" t="s">
        <v>1089</v>
      </c>
      <c r="D1086" s="8" t="s">
        <v>1580</v>
      </c>
      <c r="E1086" s="7" t="str">
        <f>VLOOKUP(D1086,[2]Product_Dim!$A$2:$G$101,2,FALSE)</f>
        <v>Beard Grooming Kit</v>
      </c>
      <c r="F1086" s="9">
        <f>VLOOKUP(D1086,[2]Product_Dim!$A$2:$G$101,6,FALSE)</f>
        <v>337.42</v>
      </c>
      <c r="G1086" s="8" t="s">
        <v>1804</v>
      </c>
      <c r="H1086" s="10">
        <v>2</v>
      </c>
      <c r="I1086" s="11">
        <v>753.92</v>
      </c>
      <c r="J1086" s="8">
        <v>0.17</v>
      </c>
      <c r="K1086" s="8" t="s">
        <v>1826</v>
      </c>
      <c r="L1086" s="11">
        <v>1251.5072</v>
      </c>
      <c r="M1086" s="8" t="str">
        <f>VLOOKUP(C1086,'[2]Customer Detail'!$A$2:$H$501,4,FALSE)</f>
        <v>Female</v>
      </c>
      <c r="N1086" s="8">
        <f>VLOOKUP(C1086,'[2]Customer Detail'!$A$2:$H$501,3,FALSE)</f>
        <v>39</v>
      </c>
      <c r="O1086" s="8" t="str">
        <f>VLOOKUP(C1086,'[2]Customer Detail'!$A$2:$H$501,5,FALSE)</f>
        <v>Peggystad</v>
      </c>
      <c r="P1086" s="8" t="str">
        <f>VLOOKUP(C1086,'[2]Customer Detail'!$A$1:$H$501,8,FALSE)</f>
        <v>Gold</v>
      </c>
      <c r="Q1086" s="8" t="str">
        <f>VLOOKUP(G1086,[2]Store_Dim!$A$1:$E$21,4,FALSE)</f>
        <v>New Jimmymouth</v>
      </c>
      <c r="R1086" s="8" t="str">
        <f>VLOOKUP(G1086,[2]Store_Dim!$A$2:$E$21,3,FALSE)</f>
        <v>West</v>
      </c>
    </row>
    <row r="1087" spans="1:18" x14ac:dyDescent="0.3">
      <c r="A1087" s="7" t="s">
        <v>2911</v>
      </c>
      <c r="B1087" s="48">
        <v>45311</v>
      </c>
      <c r="C1087" s="8" t="s">
        <v>1501</v>
      </c>
      <c r="D1087" s="8" t="s">
        <v>1553</v>
      </c>
      <c r="E1087" s="7" t="str">
        <f>VLOOKUP(D1087,[2]Product_Dim!$A$2:$G$101,2,FALSE)</f>
        <v>Women's Yoga Pants</v>
      </c>
      <c r="F1087" s="9">
        <f>VLOOKUP(D1087,[2]Product_Dim!$A$2:$G$101,6,FALSE)</f>
        <v>306.45999999999998</v>
      </c>
      <c r="G1087" s="8" t="s">
        <v>1797</v>
      </c>
      <c r="H1087" s="10">
        <v>3</v>
      </c>
      <c r="I1087" s="11">
        <v>408.99</v>
      </c>
      <c r="J1087" s="8">
        <v>0.27</v>
      </c>
      <c r="K1087" s="8" t="s">
        <v>1826</v>
      </c>
      <c r="L1087" s="11">
        <v>895.68810000000008</v>
      </c>
      <c r="M1087" s="8" t="str">
        <f>VLOOKUP(C1087,'[2]Customer Detail'!$A$2:$H$501,4,FALSE)</f>
        <v>Female</v>
      </c>
      <c r="N1087" s="8">
        <f>VLOOKUP(C1087,'[2]Customer Detail'!$A$2:$H$501,3,FALSE)</f>
        <v>23</v>
      </c>
      <c r="O1087" s="8" t="str">
        <f>VLOOKUP(C1087,'[2]Customer Detail'!$A$2:$H$501,5,FALSE)</f>
        <v>South Davidport</v>
      </c>
      <c r="P1087" s="8" t="str">
        <f>VLOOKUP(C1087,'[2]Customer Detail'!$A$1:$H$501,8,FALSE)</f>
        <v>Platinum</v>
      </c>
      <c r="Q1087" s="8" t="str">
        <f>VLOOKUP(G1087,[2]Store_Dim!$A$1:$E$21,4,FALSE)</f>
        <v>Johnsonville</v>
      </c>
      <c r="R1087" s="8" t="str">
        <f>VLOOKUP(G1087,[2]Store_Dim!$A$2:$E$21,3,FALSE)</f>
        <v>East</v>
      </c>
    </row>
    <row r="1088" spans="1:18" x14ac:dyDescent="0.3">
      <c r="A1088" s="7" t="s">
        <v>2912</v>
      </c>
      <c r="B1088" s="48">
        <v>45567</v>
      </c>
      <c r="C1088" s="8" t="s">
        <v>905</v>
      </c>
      <c r="D1088" s="8" t="s">
        <v>1662</v>
      </c>
      <c r="E1088" s="7" t="str">
        <f>VLOOKUP(D1088,[2]Product_Dim!$A$2:$G$101,2,FALSE)</f>
        <v>Foam Roller</v>
      </c>
      <c r="F1088" s="9">
        <f>VLOOKUP(D1088,[2]Product_Dim!$A$2:$G$101,6,FALSE)</f>
        <v>30.62</v>
      </c>
      <c r="G1088" s="8" t="s">
        <v>1773</v>
      </c>
      <c r="H1088" s="10">
        <v>3</v>
      </c>
      <c r="I1088" s="11">
        <v>404.5</v>
      </c>
      <c r="J1088" s="8">
        <v>0.22</v>
      </c>
      <c r="K1088" s="8" t="s">
        <v>1826</v>
      </c>
      <c r="L1088" s="11">
        <v>946.53</v>
      </c>
      <c r="M1088" s="8" t="str">
        <f>VLOOKUP(C1088,'[2]Customer Detail'!$A$2:$H$501,4,FALSE)</f>
        <v>Female</v>
      </c>
      <c r="N1088" s="8">
        <f>VLOOKUP(C1088,'[2]Customer Detail'!$A$2:$H$501,3,FALSE)</f>
        <v>46</v>
      </c>
      <c r="O1088" s="8" t="str">
        <f>VLOOKUP(C1088,'[2]Customer Detail'!$A$2:$H$501,5,FALSE)</f>
        <v>North Robert</v>
      </c>
      <c r="P1088" s="8" t="str">
        <f>VLOOKUP(C1088,'[2]Customer Detail'!$A$1:$H$501,8,FALSE)</f>
        <v>Silver</v>
      </c>
      <c r="Q1088" s="8" t="str">
        <f>VLOOKUP(G1088,[2]Store_Dim!$A$1:$E$21,4,FALSE)</f>
        <v>New Michaelchester</v>
      </c>
      <c r="R1088" s="8" t="str">
        <f>VLOOKUP(G1088,[2]Store_Dim!$A$2:$E$21,3,FALSE)</f>
        <v>North</v>
      </c>
    </row>
    <row r="1089" spans="1:18" x14ac:dyDescent="0.3">
      <c r="A1089" s="7" t="s">
        <v>2913</v>
      </c>
      <c r="B1089" s="48">
        <v>45239</v>
      </c>
      <c r="C1089" s="8" t="s">
        <v>1187</v>
      </c>
      <c r="D1089" s="8" t="s">
        <v>1626</v>
      </c>
      <c r="E1089" s="7" t="str">
        <f>VLOOKUP(D1089,[2]Product_Dim!$A$2:$G$101,2,FALSE)</f>
        <v>Portable Power Bank</v>
      </c>
      <c r="F1089" s="9">
        <f>VLOOKUP(D1089,[2]Product_Dim!$A$2:$G$101,6,FALSE)</f>
        <v>326.06</v>
      </c>
      <c r="G1089" s="8" t="s">
        <v>1766</v>
      </c>
      <c r="H1089" s="10">
        <v>3</v>
      </c>
      <c r="I1089" s="11">
        <v>717.81</v>
      </c>
      <c r="J1089" s="8">
        <v>0.17</v>
      </c>
      <c r="K1089" s="8" t="s">
        <v>1829</v>
      </c>
      <c r="L1089" s="11">
        <v>1787.3468999999998</v>
      </c>
      <c r="M1089" s="8" t="str">
        <f>VLOOKUP(C1089,'[2]Customer Detail'!$A$2:$H$501,4,FALSE)</f>
        <v>Male</v>
      </c>
      <c r="N1089" s="8">
        <f>VLOOKUP(C1089,'[2]Customer Detail'!$A$2:$H$501,3,FALSE)</f>
        <v>23</v>
      </c>
      <c r="O1089" s="8" t="str">
        <f>VLOOKUP(C1089,'[2]Customer Detail'!$A$2:$H$501,5,FALSE)</f>
        <v>South Cassandrachester</v>
      </c>
      <c r="P1089" s="8" t="str">
        <f>VLOOKUP(C1089,'[2]Customer Detail'!$A$1:$H$501,8,FALSE)</f>
        <v>Gold</v>
      </c>
      <c r="Q1089" s="8" t="str">
        <f>VLOOKUP(G1089,[2]Store_Dim!$A$1:$E$21,4,FALSE)</f>
        <v>Hoodberg</v>
      </c>
      <c r="R1089" s="8" t="str">
        <f>VLOOKUP(G1089,[2]Store_Dim!$A$2:$E$21,3,FALSE)</f>
        <v>North</v>
      </c>
    </row>
    <row r="1090" spans="1:18" x14ac:dyDescent="0.3">
      <c r="A1090" s="7" t="s">
        <v>2914</v>
      </c>
      <c r="B1090" s="48">
        <v>45284</v>
      </c>
      <c r="C1090" s="8" t="s">
        <v>803</v>
      </c>
      <c r="D1090" s="8" t="s">
        <v>1716</v>
      </c>
      <c r="E1090" s="7" t="str">
        <f>VLOOKUP(D1090,[2]Product_Dim!$A$2:$G$101,2,FALSE)</f>
        <v>Wooden Bookshelf</v>
      </c>
      <c r="F1090" s="9">
        <f>VLOOKUP(D1090,[2]Product_Dim!$A$2:$G$101,6,FALSE)</f>
        <v>388.46</v>
      </c>
      <c r="G1090" s="8" t="s">
        <v>1757</v>
      </c>
      <c r="H1090" s="10">
        <v>3</v>
      </c>
      <c r="I1090" s="11">
        <v>204.77</v>
      </c>
      <c r="J1090" s="8">
        <v>0.14000000000000001</v>
      </c>
      <c r="K1090" s="8" t="s">
        <v>1824</v>
      </c>
      <c r="L1090" s="11">
        <v>528.3066</v>
      </c>
      <c r="M1090" s="8" t="str">
        <f>VLOOKUP(C1090,'[2]Customer Detail'!$A$2:$H$501,4,FALSE)</f>
        <v>Male</v>
      </c>
      <c r="N1090" s="8">
        <f>VLOOKUP(C1090,'[2]Customer Detail'!$A$2:$H$501,3,FALSE)</f>
        <v>64</v>
      </c>
      <c r="O1090" s="8" t="str">
        <f>VLOOKUP(C1090,'[2]Customer Detail'!$A$2:$H$501,5,FALSE)</f>
        <v>Port Coreyfort</v>
      </c>
      <c r="P1090" s="8" t="str">
        <f>VLOOKUP(C1090,'[2]Customer Detail'!$A$1:$H$501,8,FALSE)</f>
        <v>Silver</v>
      </c>
      <c r="Q1090" s="8" t="str">
        <f>VLOOKUP(G1090,[2]Store_Dim!$A$1:$E$21,4,FALSE)</f>
        <v>Danielmouth</v>
      </c>
      <c r="R1090" s="8" t="str">
        <f>VLOOKUP(G1090,[2]Store_Dim!$A$2:$E$21,3,FALSE)</f>
        <v>North</v>
      </c>
    </row>
    <row r="1091" spans="1:18" x14ac:dyDescent="0.3">
      <c r="A1091" s="7" t="s">
        <v>2915</v>
      </c>
      <c r="B1091" s="48">
        <v>45686</v>
      </c>
      <c r="C1091" s="8" t="s">
        <v>153</v>
      </c>
      <c r="D1091" s="8" t="s">
        <v>1644</v>
      </c>
      <c r="E1091" s="7" t="str">
        <f>VLOOKUP(D1091,[2]Product_Dim!$A$2:$G$101,2,FALSE)</f>
        <v>Car Dashboard Phone Holder</v>
      </c>
      <c r="F1091" s="9">
        <f>VLOOKUP(D1091,[2]Product_Dim!$A$2:$G$101,6,FALSE)</f>
        <v>177.98</v>
      </c>
      <c r="G1091" s="8" t="s">
        <v>1810</v>
      </c>
      <c r="H1091" s="10">
        <v>4</v>
      </c>
      <c r="I1091" s="11">
        <v>106.23</v>
      </c>
      <c r="J1091" s="8">
        <v>0.28000000000000003</v>
      </c>
      <c r="K1091" s="8" t="s">
        <v>1829</v>
      </c>
      <c r="L1091" s="11">
        <v>305.94240000000002</v>
      </c>
      <c r="M1091" s="8" t="str">
        <f>VLOOKUP(C1091,'[2]Customer Detail'!$A$2:$H$501,4,FALSE)</f>
        <v>Female</v>
      </c>
      <c r="N1091" s="8">
        <f>VLOOKUP(C1091,'[2]Customer Detail'!$A$2:$H$501,3,FALSE)</f>
        <v>55</v>
      </c>
      <c r="O1091" s="8" t="str">
        <f>VLOOKUP(C1091,'[2]Customer Detail'!$A$2:$H$501,5,FALSE)</f>
        <v>Darleneton</v>
      </c>
      <c r="P1091" s="8" t="str">
        <f>VLOOKUP(C1091,'[2]Customer Detail'!$A$1:$H$501,8,FALSE)</f>
        <v>Gold</v>
      </c>
      <c r="Q1091" s="8" t="str">
        <f>VLOOKUP(G1091,[2]Store_Dim!$A$1:$E$21,4,FALSE)</f>
        <v>East Stevechester</v>
      </c>
      <c r="R1091" s="8" t="str">
        <f>VLOOKUP(G1091,[2]Store_Dim!$A$2:$E$21,3,FALSE)</f>
        <v>East</v>
      </c>
    </row>
    <row r="1092" spans="1:18" x14ac:dyDescent="0.3">
      <c r="A1092" s="7" t="s">
        <v>2916</v>
      </c>
      <c r="B1092" s="48">
        <v>45824</v>
      </c>
      <c r="C1092" s="8" t="s">
        <v>1023</v>
      </c>
      <c r="D1092" s="8" t="s">
        <v>1680</v>
      </c>
      <c r="E1092" s="7" t="str">
        <f>VLOOKUP(D1092,[2]Product_Dim!$A$2:$G$101,2,FALSE)</f>
        <v>Women's Hair Dryer Brush</v>
      </c>
      <c r="F1092" s="9">
        <f>VLOOKUP(D1092,[2]Product_Dim!$A$2:$G$101,6,FALSE)</f>
        <v>340.39</v>
      </c>
      <c r="G1092" s="8" t="s">
        <v>1773</v>
      </c>
      <c r="H1092" s="10">
        <v>2</v>
      </c>
      <c r="I1092" s="11">
        <v>769.48</v>
      </c>
      <c r="J1092" s="8">
        <v>0.11</v>
      </c>
      <c r="K1092" s="8" t="s">
        <v>1826</v>
      </c>
      <c r="L1092" s="11">
        <v>1369.6744000000001</v>
      </c>
      <c r="M1092" s="8" t="str">
        <f>VLOOKUP(C1092,'[2]Customer Detail'!$A$2:$H$501,4,FALSE)</f>
        <v>Male</v>
      </c>
      <c r="N1092" s="8">
        <f>VLOOKUP(C1092,'[2]Customer Detail'!$A$2:$H$501,3,FALSE)</f>
        <v>60</v>
      </c>
      <c r="O1092" s="8" t="str">
        <f>VLOOKUP(C1092,'[2]Customer Detail'!$A$2:$H$501,5,FALSE)</f>
        <v>East Matthew</v>
      </c>
      <c r="P1092" s="8" t="str">
        <f>VLOOKUP(C1092,'[2]Customer Detail'!$A$1:$H$501,8,FALSE)</f>
        <v>Bronze</v>
      </c>
      <c r="Q1092" s="8" t="str">
        <f>VLOOKUP(G1092,[2]Store_Dim!$A$1:$E$21,4,FALSE)</f>
        <v>New Michaelchester</v>
      </c>
      <c r="R1092" s="8" t="str">
        <f>VLOOKUP(G1092,[2]Store_Dim!$A$2:$E$21,3,FALSE)</f>
        <v>North</v>
      </c>
    </row>
    <row r="1093" spans="1:18" x14ac:dyDescent="0.3">
      <c r="A1093" s="7" t="s">
        <v>2917</v>
      </c>
      <c r="B1093" s="48">
        <v>45867</v>
      </c>
      <c r="C1093" s="8" t="s">
        <v>815</v>
      </c>
      <c r="D1093" s="8" t="s">
        <v>1662</v>
      </c>
      <c r="E1093" s="7" t="str">
        <f>VLOOKUP(D1093,[2]Product_Dim!$A$2:$G$101,2,FALSE)</f>
        <v>Foam Roller</v>
      </c>
      <c r="F1093" s="9">
        <f>VLOOKUP(D1093,[2]Product_Dim!$A$2:$G$101,6,FALSE)</f>
        <v>30.62</v>
      </c>
      <c r="G1093" s="8" t="s">
        <v>1797</v>
      </c>
      <c r="H1093" s="10">
        <v>2</v>
      </c>
      <c r="I1093" s="11">
        <v>714.21</v>
      </c>
      <c r="J1093" s="8">
        <v>0.14000000000000001</v>
      </c>
      <c r="K1093" s="8" t="s">
        <v>1824</v>
      </c>
      <c r="L1093" s="11">
        <v>1228.4412</v>
      </c>
      <c r="M1093" s="8" t="str">
        <f>VLOOKUP(C1093,'[2]Customer Detail'!$A$2:$H$501,4,FALSE)</f>
        <v>Male</v>
      </c>
      <c r="N1093" s="8">
        <f>VLOOKUP(C1093,'[2]Customer Detail'!$A$2:$H$501,3,FALSE)</f>
        <v>21</v>
      </c>
      <c r="O1093" s="8" t="str">
        <f>VLOOKUP(C1093,'[2]Customer Detail'!$A$2:$H$501,5,FALSE)</f>
        <v>Jasonton</v>
      </c>
      <c r="P1093" s="8" t="str">
        <f>VLOOKUP(C1093,'[2]Customer Detail'!$A$1:$H$501,8,FALSE)</f>
        <v>Gold</v>
      </c>
      <c r="Q1093" s="8" t="str">
        <f>VLOOKUP(G1093,[2]Store_Dim!$A$1:$E$21,4,FALSE)</f>
        <v>Johnsonville</v>
      </c>
      <c r="R1093" s="8" t="str">
        <f>VLOOKUP(G1093,[2]Store_Dim!$A$2:$E$21,3,FALSE)</f>
        <v>East</v>
      </c>
    </row>
    <row r="1094" spans="1:18" x14ac:dyDescent="0.3">
      <c r="A1094" s="7" t="s">
        <v>2918</v>
      </c>
      <c r="B1094" s="48">
        <v>45578</v>
      </c>
      <c r="C1094" s="8" t="s">
        <v>863</v>
      </c>
      <c r="D1094" s="8" t="s">
        <v>1570</v>
      </c>
      <c r="E1094" s="7" t="str">
        <f>VLOOKUP(D1094,[2]Product_Dim!$A$2:$G$101,2,FALSE)</f>
        <v>HD Smart TV Stick</v>
      </c>
      <c r="F1094" s="9">
        <f>VLOOKUP(D1094,[2]Product_Dim!$A$2:$G$101,6,FALSE)</f>
        <v>449.4</v>
      </c>
      <c r="G1094" s="8" t="s">
        <v>1801</v>
      </c>
      <c r="H1094" s="10">
        <v>4</v>
      </c>
      <c r="I1094" s="11">
        <v>632.24</v>
      </c>
      <c r="J1094" s="8">
        <v>0.25</v>
      </c>
      <c r="K1094" s="8" t="s">
        <v>1826</v>
      </c>
      <c r="L1094" s="11">
        <v>1896.72</v>
      </c>
      <c r="M1094" s="8" t="str">
        <f>VLOOKUP(C1094,'[2]Customer Detail'!$A$2:$H$501,4,FALSE)</f>
        <v>Male</v>
      </c>
      <c r="N1094" s="8">
        <f>VLOOKUP(C1094,'[2]Customer Detail'!$A$2:$H$501,3,FALSE)</f>
        <v>64</v>
      </c>
      <c r="O1094" s="8" t="str">
        <f>VLOOKUP(C1094,'[2]Customer Detail'!$A$2:$H$501,5,FALSE)</f>
        <v>North Stephanie</v>
      </c>
      <c r="P1094" s="8" t="str">
        <f>VLOOKUP(C1094,'[2]Customer Detail'!$A$1:$H$501,8,FALSE)</f>
        <v>Platinum</v>
      </c>
      <c r="Q1094" s="8" t="str">
        <f>VLOOKUP(G1094,[2]Store_Dim!$A$1:$E$21,4,FALSE)</f>
        <v>East Jenniferstad</v>
      </c>
      <c r="R1094" s="8" t="str">
        <f>VLOOKUP(G1094,[2]Store_Dim!$A$2:$E$21,3,FALSE)</f>
        <v>North</v>
      </c>
    </row>
    <row r="1095" spans="1:18" x14ac:dyDescent="0.3">
      <c r="A1095" s="7" t="s">
        <v>2919</v>
      </c>
      <c r="B1095" s="48">
        <v>45575</v>
      </c>
      <c r="C1095" s="8" t="s">
        <v>538</v>
      </c>
      <c r="D1095" s="8" t="s">
        <v>1704</v>
      </c>
      <c r="E1095" s="7" t="str">
        <f>VLOOKUP(D1095,[2]Product_Dim!$A$2:$G$101,2,FALSE)</f>
        <v>Essential Oil Diffuser</v>
      </c>
      <c r="F1095" s="9">
        <f>VLOOKUP(D1095,[2]Product_Dim!$A$2:$G$101,6,FALSE)</f>
        <v>325.26</v>
      </c>
      <c r="G1095" s="8" t="s">
        <v>1766</v>
      </c>
      <c r="H1095" s="10">
        <v>2</v>
      </c>
      <c r="I1095" s="11">
        <v>845.27</v>
      </c>
      <c r="J1095" s="8">
        <v>0.18</v>
      </c>
      <c r="K1095" s="8" t="s">
        <v>1826</v>
      </c>
      <c r="L1095" s="11">
        <v>1386.2428</v>
      </c>
      <c r="M1095" s="8" t="str">
        <f>VLOOKUP(C1095,'[2]Customer Detail'!$A$2:$H$501,4,FALSE)</f>
        <v>Female</v>
      </c>
      <c r="N1095" s="8">
        <f>VLOOKUP(C1095,'[2]Customer Detail'!$A$2:$H$501,3,FALSE)</f>
        <v>18</v>
      </c>
      <c r="O1095" s="8" t="str">
        <f>VLOOKUP(C1095,'[2]Customer Detail'!$A$2:$H$501,5,FALSE)</f>
        <v>Hessmouth</v>
      </c>
      <c r="P1095" s="8" t="str">
        <f>VLOOKUP(C1095,'[2]Customer Detail'!$A$1:$H$501,8,FALSE)</f>
        <v>Silver</v>
      </c>
      <c r="Q1095" s="8" t="str">
        <f>VLOOKUP(G1095,[2]Store_Dim!$A$1:$E$21,4,FALSE)</f>
        <v>Hoodberg</v>
      </c>
      <c r="R1095" s="8" t="str">
        <f>VLOOKUP(G1095,[2]Store_Dim!$A$2:$E$21,3,FALSE)</f>
        <v>North</v>
      </c>
    </row>
    <row r="1096" spans="1:18" x14ac:dyDescent="0.3">
      <c r="A1096" s="7" t="s">
        <v>2920</v>
      </c>
      <c r="B1096" s="48">
        <v>45816</v>
      </c>
      <c r="C1096" s="8" t="s">
        <v>1527</v>
      </c>
      <c r="D1096" s="8" t="s">
        <v>1722</v>
      </c>
      <c r="E1096" s="7" t="str">
        <f>VLOOKUP(D1096,[2]Product_Dim!$A$2:$G$101,2,FALSE)</f>
        <v>LED Bedside Lamp</v>
      </c>
      <c r="F1096" s="9">
        <f>VLOOKUP(D1096,[2]Product_Dim!$A$2:$G$101,6,FALSE)</f>
        <v>371.38</v>
      </c>
      <c r="G1096" s="8" t="s">
        <v>1797</v>
      </c>
      <c r="H1096" s="10">
        <v>1</v>
      </c>
      <c r="I1096" s="11">
        <v>575.94000000000005</v>
      </c>
      <c r="J1096" s="8">
        <v>0.17</v>
      </c>
      <c r="K1096" s="8" t="s">
        <v>1824</v>
      </c>
      <c r="L1096" s="11">
        <v>478.03020000000004</v>
      </c>
      <c r="M1096" s="8" t="str">
        <f>VLOOKUP(C1096,'[2]Customer Detail'!$A$2:$H$501,4,FALSE)</f>
        <v>Female</v>
      </c>
      <c r="N1096" s="8">
        <f>VLOOKUP(C1096,'[2]Customer Detail'!$A$2:$H$501,3,FALSE)</f>
        <v>47</v>
      </c>
      <c r="O1096" s="8" t="str">
        <f>VLOOKUP(C1096,'[2]Customer Detail'!$A$2:$H$501,5,FALSE)</f>
        <v>Port William</v>
      </c>
      <c r="P1096" s="8" t="str">
        <f>VLOOKUP(C1096,'[2]Customer Detail'!$A$1:$H$501,8,FALSE)</f>
        <v>Gold</v>
      </c>
      <c r="Q1096" s="8" t="str">
        <f>VLOOKUP(G1096,[2]Store_Dim!$A$1:$E$21,4,FALSE)</f>
        <v>Johnsonville</v>
      </c>
      <c r="R1096" s="8" t="str">
        <f>VLOOKUP(G1096,[2]Store_Dim!$A$2:$E$21,3,FALSE)</f>
        <v>East</v>
      </c>
    </row>
    <row r="1097" spans="1:18" x14ac:dyDescent="0.3">
      <c r="A1097" s="7" t="s">
        <v>2921</v>
      </c>
      <c r="B1097" s="48">
        <v>45620</v>
      </c>
      <c r="C1097" s="8" t="s">
        <v>803</v>
      </c>
      <c r="D1097" s="8" t="s">
        <v>1716</v>
      </c>
      <c r="E1097" s="7" t="str">
        <f>VLOOKUP(D1097,[2]Product_Dim!$A$2:$G$101,2,FALSE)</f>
        <v>Wooden Bookshelf</v>
      </c>
      <c r="F1097" s="9">
        <f>VLOOKUP(D1097,[2]Product_Dim!$A$2:$G$101,6,FALSE)</f>
        <v>388.46</v>
      </c>
      <c r="G1097" s="8" t="s">
        <v>1801</v>
      </c>
      <c r="H1097" s="10">
        <v>1</v>
      </c>
      <c r="I1097" s="11">
        <v>907.97</v>
      </c>
      <c r="J1097" s="8">
        <v>0.26</v>
      </c>
      <c r="K1097" s="8" t="s">
        <v>1829</v>
      </c>
      <c r="L1097" s="11">
        <v>671.89779999999996</v>
      </c>
      <c r="M1097" s="8" t="str">
        <f>VLOOKUP(C1097,'[2]Customer Detail'!$A$2:$H$501,4,FALSE)</f>
        <v>Male</v>
      </c>
      <c r="N1097" s="8">
        <f>VLOOKUP(C1097,'[2]Customer Detail'!$A$2:$H$501,3,FALSE)</f>
        <v>64</v>
      </c>
      <c r="O1097" s="8" t="str">
        <f>VLOOKUP(C1097,'[2]Customer Detail'!$A$2:$H$501,5,FALSE)</f>
        <v>Port Coreyfort</v>
      </c>
      <c r="P1097" s="8" t="str">
        <f>VLOOKUP(C1097,'[2]Customer Detail'!$A$1:$H$501,8,FALSE)</f>
        <v>Silver</v>
      </c>
      <c r="Q1097" s="8" t="str">
        <f>VLOOKUP(G1097,[2]Store_Dim!$A$1:$E$21,4,FALSE)</f>
        <v>East Jenniferstad</v>
      </c>
      <c r="R1097" s="8" t="str">
        <f>VLOOKUP(G1097,[2]Store_Dim!$A$2:$E$21,3,FALSE)</f>
        <v>North</v>
      </c>
    </row>
    <row r="1098" spans="1:18" x14ac:dyDescent="0.3">
      <c r="A1098" s="7" t="s">
        <v>2922</v>
      </c>
      <c r="B1098" s="48">
        <v>45695</v>
      </c>
      <c r="C1098" s="8" t="s">
        <v>849</v>
      </c>
      <c r="D1098" s="8" t="s">
        <v>1588</v>
      </c>
      <c r="E1098" s="7" t="str">
        <f>VLOOKUP(D1098,[2]Product_Dim!$A$2:$G$101,2,FALSE)</f>
        <v>Outdoor Sports Water Bottle</v>
      </c>
      <c r="F1098" s="9">
        <f>VLOOKUP(D1098,[2]Product_Dim!$A$2:$G$101,6,FALSE)</f>
        <v>131.51</v>
      </c>
      <c r="G1098" s="8" t="s">
        <v>1794</v>
      </c>
      <c r="H1098" s="10">
        <v>1</v>
      </c>
      <c r="I1098" s="11">
        <v>99.35</v>
      </c>
      <c r="J1098" s="8">
        <v>0.08</v>
      </c>
      <c r="K1098" s="8" t="s">
        <v>1829</v>
      </c>
      <c r="L1098" s="11">
        <v>91.402000000000001</v>
      </c>
      <c r="M1098" s="8" t="str">
        <f>VLOOKUP(C1098,'[2]Customer Detail'!$A$2:$H$501,4,FALSE)</f>
        <v>Female</v>
      </c>
      <c r="N1098" s="8">
        <f>VLOOKUP(C1098,'[2]Customer Detail'!$A$2:$H$501,3,FALSE)</f>
        <v>32</v>
      </c>
      <c r="O1098" s="8" t="str">
        <f>VLOOKUP(C1098,'[2]Customer Detail'!$A$2:$H$501,5,FALSE)</f>
        <v>South Gina</v>
      </c>
      <c r="P1098" s="8" t="str">
        <f>VLOOKUP(C1098,'[2]Customer Detail'!$A$1:$H$501,8,FALSE)</f>
        <v>Bronze</v>
      </c>
      <c r="Q1098" s="8" t="str">
        <f>VLOOKUP(G1098,[2]Store_Dim!$A$1:$E$21,4,FALSE)</f>
        <v>Sabrinatown</v>
      </c>
      <c r="R1098" s="8" t="str">
        <f>VLOOKUP(G1098,[2]Store_Dim!$A$2:$E$21,3,FALSE)</f>
        <v>North</v>
      </c>
    </row>
    <row r="1099" spans="1:18" x14ac:dyDescent="0.3">
      <c r="A1099" s="7" t="s">
        <v>2923</v>
      </c>
      <c r="B1099" s="48">
        <v>45596</v>
      </c>
      <c r="C1099" s="8" t="s">
        <v>261</v>
      </c>
      <c r="D1099" s="8" t="s">
        <v>1543</v>
      </c>
      <c r="E1099" s="7" t="str">
        <f>VLOOKUP(D1099,[2]Product_Dim!$A$2:$G$101,2,FALSE)</f>
        <v>Brother Laser Printer</v>
      </c>
      <c r="F1099" s="9">
        <f>VLOOKUP(D1099,[2]Product_Dim!$A$2:$G$101,6,FALSE)</f>
        <v>112.42</v>
      </c>
      <c r="G1099" s="8" t="s">
        <v>1766</v>
      </c>
      <c r="H1099" s="10">
        <v>2</v>
      </c>
      <c r="I1099" s="11">
        <v>374.42</v>
      </c>
      <c r="J1099" s="8">
        <v>0.21</v>
      </c>
      <c r="K1099" s="8" t="s">
        <v>1829</v>
      </c>
      <c r="L1099" s="11">
        <v>591.58360000000005</v>
      </c>
      <c r="M1099" s="8" t="str">
        <f>VLOOKUP(C1099,'[2]Customer Detail'!$A$2:$H$501,4,FALSE)</f>
        <v>Female</v>
      </c>
      <c r="N1099" s="8">
        <f>VLOOKUP(C1099,'[2]Customer Detail'!$A$2:$H$501,3,FALSE)</f>
        <v>61</v>
      </c>
      <c r="O1099" s="8" t="str">
        <f>VLOOKUP(C1099,'[2]Customer Detail'!$A$2:$H$501,5,FALSE)</f>
        <v>South Shaun</v>
      </c>
      <c r="P1099" s="8" t="str">
        <f>VLOOKUP(C1099,'[2]Customer Detail'!$A$1:$H$501,8,FALSE)</f>
        <v>Gold</v>
      </c>
      <c r="Q1099" s="8" t="str">
        <f>VLOOKUP(G1099,[2]Store_Dim!$A$1:$E$21,4,FALSE)</f>
        <v>Hoodberg</v>
      </c>
      <c r="R1099" s="8" t="str">
        <f>VLOOKUP(G1099,[2]Store_Dim!$A$2:$E$21,3,FALSE)</f>
        <v>North</v>
      </c>
    </row>
    <row r="1100" spans="1:18" x14ac:dyDescent="0.3">
      <c r="A1100" s="7" t="s">
        <v>2924</v>
      </c>
      <c r="B1100" s="48">
        <v>45869</v>
      </c>
      <c r="C1100" s="8" t="s">
        <v>1481</v>
      </c>
      <c r="D1100" s="8" t="s">
        <v>1578</v>
      </c>
      <c r="E1100" s="7" t="str">
        <f>VLOOKUP(D1100,[2]Product_Dim!$A$2:$G$101,2,FALSE)</f>
        <v>4K Home Projector</v>
      </c>
      <c r="F1100" s="9">
        <f>VLOOKUP(D1100,[2]Product_Dim!$A$2:$G$101,6,FALSE)</f>
        <v>465.34</v>
      </c>
      <c r="G1100" s="8" t="s">
        <v>1801</v>
      </c>
      <c r="H1100" s="10">
        <v>3</v>
      </c>
      <c r="I1100" s="11">
        <v>248.43</v>
      </c>
      <c r="J1100" s="8">
        <v>0.24</v>
      </c>
      <c r="K1100" s="8" t="s">
        <v>1829</v>
      </c>
      <c r="L1100" s="11">
        <v>566.42039999999997</v>
      </c>
      <c r="M1100" s="8" t="str">
        <f>VLOOKUP(C1100,'[2]Customer Detail'!$A$2:$H$501,4,FALSE)</f>
        <v>Male</v>
      </c>
      <c r="N1100" s="8">
        <f>VLOOKUP(C1100,'[2]Customer Detail'!$A$2:$H$501,3,FALSE)</f>
        <v>21</v>
      </c>
      <c r="O1100" s="8" t="str">
        <f>VLOOKUP(C1100,'[2]Customer Detail'!$A$2:$H$501,5,FALSE)</f>
        <v>Kelseybury</v>
      </c>
      <c r="P1100" s="8" t="str">
        <f>VLOOKUP(C1100,'[2]Customer Detail'!$A$1:$H$501,8,FALSE)</f>
        <v>Gold</v>
      </c>
      <c r="Q1100" s="8" t="str">
        <f>VLOOKUP(G1100,[2]Store_Dim!$A$1:$E$21,4,FALSE)</f>
        <v>East Jenniferstad</v>
      </c>
      <c r="R1100" s="8" t="str">
        <f>VLOOKUP(G1100,[2]Store_Dim!$A$2:$E$21,3,FALSE)</f>
        <v>North</v>
      </c>
    </row>
    <row r="1101" spans="1:18" x14ac:dyDescent="0.3">
      <c r="A1101" s="7" t="s">
        <v>2925</v>
      </c>
      <c r="B1101" s="48">
        <v>45631</v>
      </c>
      <c r="C1101" s="8" t="s">
        <v>1443</v>
      </c>
      <c r="D1101" s="8" t="s">
        <v>1718</v>
      </c>
      <c r="E1101" s="7" t="str">
        <f>VLOOKUP(D1101,[2]Product_Dim!$A$2:$G$101,2,FALSE)</f>
        <v>Women's Beanie Hat</v>
      </c>
      <c r="F1101" s="9">
        <f>VLOOKUP(D1101,[2]Product_Dim!$A$2:$G$101,6,FALSE)</f>
        <v>119.57</v>
      </c>
      <c r="G1101" s="8" t="s">
        <v>1757</v>
      </c>
      <c r="H1101" s="10">
        <v>1</v>
      </c>
      <c r="I1101" s="11">
        <v>784.46</v>
      </c>
      <c r="J1101" s="8">
        <v>0.14000000000000001</v>
      </c>
      <c r="K1101" s="8" t="s">
        <v>1829</v>
      </c>
      <c r="L1101" s="11">
        <v>674.63560000000007</v>
      </c>
      <c r="M1101" s="8" t="str">
        <f>VLOOKUP(C1101,'[2]Customer Detail'!$A$2:$H$501,4,FALSE)</f>
        <v>Male</v>
      </c>
      <c r="N1101" s="8">
        <f>VLOOKUP(C1101,'[2]Customer Detail'!$A$2:$H$501,3,FALSE)</f>
        <v>45</v>
      </c>
      <c r="O1101" s="8" t="str">
        <f>VLOOKUP(C1101,'[2]Customer Detail'!$A$2:$H$501,5,FALSE)</f>
        <v>Bergermouth</v>
      </c>
      <c r="P1101" s="8" t="str">
        <f>VLOOKUP(C1101,'[2]Customer Detail'!$A$1:$H$501,8,FALSE)</f>
        <v>Bronze</v>
      </c>
      <c r="Q1101" s="8" t="str">
        <f>VLOOKUP(G1101,[2]Store_Dim!$A$1:$E$21,4,FALSE)</f>
        <v>Danielmouth</v>
      </c>
      <c r="R1101" s="8" t="str">
        <f>VLOOKUP(G1101,[2]Store_Dim!$A$2:$E$21,3,FALSE)</f>
        <v>North</v>
      </c>
    </row>
    <row r="1102" spans="1:18" x14ac:dyDescent="0.3">
      <c r="A1102" s="7" t="s">
        <v>2926</v>
      </c>
      <c r="B1102" s="48">
        <v>45379</v>
      </c>
      <c r="C1102" s="8" t="s">
        <v>827</v>
      </c>
      <c r="D1102" s="8" t="s">
        <v>1652</v>
      </c>
      <c r="E1102" s="7" t="str">
        <f>VLOOKUP(D1102,[2]Product_Dim!$A$2:$G$101,2,FALSE)</f>
        <v>Rugby Ball</v>
      </c>
      <c r="F1102" s="9">
        <f>VLOOKUP(D1102,[2]Product_Dim!$A$2:$G$101,6,FALSE)</f>
        <v>212.26</v>
      </c>
      <c r="G1102" s="8" t="s">
        <v>1789</v>
      </c>
      <c r="H1102" s="10">
        <v>3</v>
      </c>
      <c r="I1102" s="11">
        <v>70.88</v>
      </c>
      <c r="J1102" s="8">
        <v>0.27</v>
      </c>
      <c r="K1102" s="8" t="s">
        <v>1829</v>
      </c>
      <c r="L1102" s="11">
        <v>155.22719999999998</v>
      </c>
      <c r="M1102" s="8" t="str">
        <f>VLOOKUP(C1102,'[2]Customer Detail'!$A$2:$H$501,4,FALSE)</f>
        <v>Female</v>
      </c>
      <c r="N1102" s="8">
        <f>VLOOKUP(C1102,'[2]Customer Detail'!$A$2:$H$501,3,FALSE)</f>
        <v>32</v>
      </c>
      <c r="O1102" s="8" t="str">
        <f>VLOOKUP(C1102,'[2]Customer Detail'!$A$2:$H$501,5,FALSE)</f>
        <v>South Kathrynmouth</v>
      </c>
      <c r="P1102" s="8" t="str">
        <f>VLOOKUP(C1102,'[2]Customer Detail'!$A$1:$H$501,8,FALSE)</f>
        <v>Silver</v>
      </c>
      <c r="Q1102" s="8" t="str">
        <f>VLOOKUP(G1102,[2]Store_Dim!$A$1:$E$21,4,FALSE)</f>
        <v>East Davidville</v>
      </c>
      <c r="R1102" s="8" t="str">
        <f>VLOOKUP(G1102,[2]Store_Dim!$A$2:$E$21,3,FALSE)</f>
        <v>East</v>
      </c>
    </row>
    <row r="1103" spans="1:18" x14ac:dyDescent="0.3">
      <c r="A1103" s="7" t="s">
        <v>2927</v>
      </c>
      <c r="B1103" s="48">
        <v>45641</v>
      </c>
      <c r="C1103" s="8" t="s">
        <v>387</v>
      </c>
      <c r="D1103" s="8" t="s">
        <v>1562</v>
      </c>
      <c r="E1103" s="7" t="str">
        <f>VLOOKUP(D1103,[2]Product_Dim!$A$2:$G$101,2,FALSE)</f>
        <v>Wireless Bluetooth Earbuds</v>
      </c>
      <c r="F1103" s="9">
        <f>VLOOKUP(D1103,[2]Product_Dim!$A$2:$G$101,6,FALSE)</f>
        <v>439.07</v>
      </c>
      <c r="G1103" s="8" t="s">
        <v>1757</v>
      </c>
      <c r="H1103" s="10">
        <v>3</v>
      </c>
      <c r="I1103" s="11">
        <v>324.29000000000002</v>
      </c>
      <c r="J1103" s="8">
        <v>0.16</v>
      </c>
      <c r="K1103" s="8" t="s">
        <v>1829</v>
      </c>
      <c r="L1103" s="11">
        <v>817.21080000000006</v>
      </c>
      <c r="M1103" s="8" t="str">
        <f>VLOOKUP(C1103,'[2]Customer Detail'!$A$2:$H$501,4,FALSE)</f>
        <v>Female</v>
      </c>
      <c r="N1103" s="8">
        <f>VLOOKUP(C1103,'[2]Customer Detail'!$A$2:$H$501,3,FALSE)</f>
        <v>40</v>
      </c>
      <c r="O1103" s="8" t="str">
        <f>VLOOKUP(C1103,'[2]Customer Detail'!$A$2:$H$501,5,FALSE)</f>
        <v>New Dawnton</v>
      </c>
      <c r="P1103" s="8" t="str">
        <f>VLOOKUP(C1103,'[2]Customer Detail'!$A$1:$H$501,8,FALSE)</f>
        <v>Gold</v>
      </c>
      <c r="Q1103" s="8" t="str">
        <f>VLOOKUP(G1103,[2]Store_Dim!$A$1:$E$21,4,FALSE)</f>
        <v>Danielmouth</v>
      </c>
      <c r="R1103" s="8" t="str">
        <f>VLOOKUP(G1103,[2]Store_Dim!$A$2:$E$21,3,FALSE)</f>
        <v>North</v>
      </c>
    </row>
    <row r="1104" spans="1:18" x14ac:dyDescent="0.3">
      <c r="A1104" s="7" t="s">
        <v>2928</v>
      </c>
      <c r="B1104" s="48">
        <v>45842</v>
      </c>
      <c r="C1104" s="8" t="s">
        <v>478</v>
      </c>
      <c r="D1104" s="8" t="s">
        <v>1578</v>
      </c>
      <c r="E1104" s="7" t="str">
        <f>VLOOKUP(D1104,[2]Product_Dim!$A$2:$G$101,2,FALSE)</f>
        <v>4K Home Projector</v>
      </c>
      <c r="F1104" s="9">
        <f>VLOOKUP(D1104,[2]Product_Dim!$A$2:$G$101,6,FALSE)</f>
        <v>465.34</v>
      </c>
      <c r="G1104" s="8" t="s">
        <v>1766</v>
      </c>
      <c r="H1104" s="10">
        <v>4</v>
      </c>
      <c r="I1104" s="11">
        <v>243.92</v>
      </c>
      <c r="J1104" s="8">
        <v>0.02</v>
      </c>
      <c r="K1104" s="8" t="s">
        <v>1826</v>
      </c>
      <c r="L1104" s="11">
        <v>956.16639999999995</v>
      </c>
      <c r="M1104" s="8" t="str">
        <f>VLOOKUP(C1104,'[2]Customer Detail'!$A$2:$H$501,4,FALSE)</f>
        <v>Male</v>
      </c>
      <c r="N1104" s="8">
        <f>VLOOKUP(C1104,'[2]Customer Detail'!$A$2:$H$501,3,FALSE)</f>
        <v>30</v>
      </c>
      <c r="O1104" s="8" t="str">
        <f>VLOOKUP(C1104,'[2]Customer Detail'!$A$2:$H$501,5,FALSE)</f>
        <v>Port Denise</v>
      </c>
      <c r="P1104" s="8" t="str">
        <f>VLOOKUP(C1104,'[2]Customer Detail'!$A$1:$H$501,8,FALSE)</f>
        <v>Bronze</v>
      </c>
      <c r="Q1104" s="8" t="str">
        <f>VLOOKUP(G1104,[2]Store_Dim!$A$1:$E$21,4,FALSE)</f>
        <v>Hoodberg</v>
      </c>
      <c r="R1104" s="8" t="str">
        <f>VLOOKUP(G1104,[2]Store_Dim!$A$2:$E$21,3,FALSE)</f>
        <v>North</v>
      </c>
    </row>
    <row r="1105" spans="1:18" x14ac:dyDescent="0.3">
      <c r="A1105" s="7" t="s">
        <v>2929</v>
      </c>
      <c r="B1105" s="48">
        <v>45257</v>
      </c>
      <c r="C1105" s="8" t="s">
        <v>1172</v>
      </c>
      <c r="D1105" s="8" t="s">
        <v>1604</v>
      </c>
      <c r="E1105" s="7" t="str">
        <f>VLOOKUP(D1105,[2]Product_Dim!$A$2:$G$101,2,FALSE)</f>
        <v>Sports Stopwatch Timer</v>
      </c>
      <c r="F1105" s="9">
        <f>VLOOKUP(D1105,[2]Product_Dim!$A$2:$G$101,6,FALSE)</f>
        <v>38.76</v>
      </c>
      <c r="G1105" s="8" t="s">
        <v>1797</v>
      </c>
      <c r="H1105" s="10">
        <v>1</v>
      </c>
      <c r="I1105" s="11">
        <v>664.35</v>
      </c>
      <c r="J1105" s="8" t="s">
        <v>3983</v>
      </c>
      <c r="K1105" s="8" t="s">
        <v>1824</v>
      </c>
      <c r="L1105" s="11">
        <v>664.35</v>
      </c>
      <c r="M1105" s="8" t="str">
        <f>VLOOKUP(C1105,'[2]Customer Detail'!$A$2:$H$501,4,FALSE)</f>
        <v>Male</v>
      </c>
      <c r="N1105" s="8">
        <f>VLOOKUP(C1105,'[2]Customer Detail'!$A$2:$H$501,3,FALSE)</f>
        <v>26</v>
      </c>
      <c r="O1105" s="8" t="str">
        <f>VLOOKUP(C1105,'[2]Customer Detail'!$A$2:$H$501,5,FALSE)</f>
        <v>Port Richardshire</v>
      </c>
      <c r="P1105" s="8" t="str">
        <f>VLOOKUP(C1105,'[2]Customer Detail'!$A$1:$H$501,8,FALSE)</f>
        <v>Platinum</v>
      </c>
      <c r="Q1105" s="8" t="str">
        <f>VLOOKUP(G1105,[2]Store_Dim!$A$1:$E$21,4,FALSE)</f>
        <v>Johnsonville</v>
      </c>
      <c r="R1105" s="8" t="str">
        <f>VLOOKUP(G1105,[2]Store_Dim!$A$2:$E$21,3,FALSE)</f>
        <v>East</v>
      </c>
    </row>
    <row r="1106" spans="1:18" x14ac:dyDescent="0.3">
      <c r="A1106" s="7" t="s">
        <v>2930</v>
      </c>
      <c r="B1106" s="48">
        <v>45468</v>
      </c>
      <c r="C1106" s="8" t="s">
        <v>1199</v>
      </c>
      <c r="D1106" s="8" t="s">
        <v>1590</v>
      </c>
      <c r="E1106" s="7" t="str">
        <f>VLOOKUP(D1106,[2]Product_Dim!$A$2:$G$101,2,FALSE)</f>
        <v>Multi-Purpose Storage Box</v>
      </c>
      <c r="F1106" s="9">
        <f>VLOOKUP(D1106,[2]Product_Dim!$A$2:$G$101,6,FALSE)</f>
        <v>123.46</v>
      </c>
      <c r="G1106" s="8" t="s">
        <v>1789</v>
      </c>
      <c r="H1106" s="10">
        <v>2</v>
      </c>
      <c r="I1106" s="11">
        <v>218.07</v>
      </c>
      <c r="J1106" s="8">
        <v>0.19</v>
      </c>
      <c r="K1106" s="8" t="s">
        <v>1826</v>
      </c>
      <c r="L1106" s="11">
        <v>353.27339999999998</v>
      </c>
      <c r="M1106" s="8" t="str">
        <f>VLOOKUP(C1106,'[2]Customer Detail'!$A$2:$H$501,4,FALSE)</f>
        <v>Female</v>
      </c>
      <c r="N1106" s="8">
        <f>VLOOKUP(C1106,'[2]Customer Detail'!$A$2:$H$501,3,FALSE)</f>
        <v>52</v>
      </c>
      <c r="O1106" s="8" t="str">
        <f>VLOOKUP(C1106,'[2]Customer Detail'!$A$2:$H$501,5,FALSE)</f>
        <v>North Michael</v>
      </c>
      <c r="P1106" s="8" t="str">
        <f>VLOOKUP(C1106,'[2]Customer Detail'!$A$1:$H$501,8,FALSE)</f>
        <v>Bronze</v>
      </c>
      <c r="Q1106" s="8" t="str">
        <f>VLOOKUP(G1106,[2]Store_Dim!$A$1:$E$21,4,FALSE)</f>
        <v>East Davidville</v>
      </c>
      <c r="R1106" s="8" t="str">
        <f>VLOOKUP(G1106,[2]Store_Dim!$A$2:$E$21,3,FALSE)</f>
        <v>East</v>
      </c>
    </row>
    <row r="1107" spans="1:18" x14ac:dyDescent="0.3">
      <c r="A1107" s="7" t="s">
        <v>2931</v>
      </c>
      <c r="B1107" s="48">
        <v>45228</v>
      </c>
      <c r="C1107" s="8" t="s">
        <v>1196</v>
      </c>
      <c r="D1107" s="8" t="s">
        <v>1578</v>
      </c>
      <c r="E1107" s="7" t="str">
        <f>VLOOKUP(D1107,[2]Product_Dim!$A$2:$G$101,2,FALSE)</f>
        <v>4K Home Projector</v>
      </c>
      <c r="F1107" s="9">
        <f>VLOOKUP(D1107,[2]Product_Dim!$A$2:$G$101,6,FALSE)</f>
        <v>465.34</v>
      </c>
      <c r="G1107" s="8" t="s">
        <v>1766</v>
      </c>
      <c r="H1107" s="10">
        <v>4</v>
      </c>
      <c r="I1107" s="11">
        <v>921.83</v>
      </c>
      <c r="J1107" s="8">
        <v>0.27</v>
      </c>
      <c r="K1107" s="8" t="s">
        <v>1824</v>
      </c>
      <c r="L1107" s="11">
        <v>2691.7435999999998</v>
      </c>
      <c r="M1107" s="8" t="str">
        <f>VLOOKUP(C1107,'[2]Customer Detail'!$A$2:$H$501,4,FALSE)</f>
        <v>Female</v>
      </c>
      <c r="N1107" s="8">
        <f>VLOOKUP(C1107,'[2]Customer Detail'!$A$2:$H$501,3,FALSE)</f>
        <v>27</v>
      </c>
      <c r="O1107" s="8" t="str">
        <f>VLOOKUP(C1107,'[2]Customer Detail'!$A$2:$H$501,5,FALSE)</f>
        <v>Jennifertown</v>
      </c>
      <c r="P1107" s="8" t="str">
        <f>VLOOKUP(C1107,'[2]Customer Detail'!$A$1:$H$501,8,FALSE)</f>
        <v>Silver</v>
      </c>
      <c r="Q1107" s="8" t="str">
        <f>VLOOKUP(G1107,[2]Store_Dim!$A$1:$E$21,4,FALSE)</f>
        <v>Hoodberg</v>
      </c>
      <c r="R1107" s="8" t="str">
        <f>VLOOKUP(G1107,[2]Store_Dim!$A$2:$E$21,3,FALSE)</f>
        <v>North</v>
      </c>
    </row>
    <row r="1108" spans="1:18" x14ac:dyDescent="0.3">
      <c r="A1108" s="7" t="s">
        <v>2932</v>
      </c>
      <c r="B1108" s="48">
        <v>45661</v>
      </c>
      <c r="C1108" s="8" t="s">
        <v>559</v>
      </c>
      <c r="D1108" s="8" t="s">
        <v>1648</v>
      </c>
      <c r="E1108" s="7" t="str">
        <f>VLOOKUP(D1108,[2]Product_Dim!$A$2:$G$101,2,FALSE)</f>
        <v>Boxing Hand Wraps</v>
      </c>
      <c r="F1108" s="9">
        <f>VLOOKUP(D1108,[2]Product_Dim!$A$2:$G$101,6,FALSE)</f>
        <v>190.29</v>
      </c>
      <c r="G1108" s="8" t="s">
        <v>1757</v>
      </c>
      <c r="H1108" s="10">
        <v>3</v>
      </c>
      <c r="I1108" s="11">
        <v>326.2</v>
      </c>
      <c r="J1108" s="8">
        <v>0.22</v>
      </c>
      <c r="K1108" s="8" t="s">
        <v>1829</v>
      </c>
      <c r="L1108" s="11">
        <v>763.30799999999999</v>
      </c>
      <c r="M1108" s="8" t="str">
        <f>VLOOKUP(C1108,'[2]Customer Detail'!$A$2:$H$501,4,FALSE)</f>
        <v>Female</v>
      </c>
      <c r="N1108" s="8">
        <f>VLOOKUP(C1108,'[2]Customer Detail'!$A$2:$H$501,3,FALSE)</f>
        <v>36</v>
      </c>
      <c r="O1108" s="8" t="str">
        <f>VLOOKUP(C1108,'[2]Customer Detail'!$A$2:$H$501,5,FALSE)</f>
        <v>Robertview</v>
      </c>
      <c r="P1108" s="8" t="str">
        <f>VLOOKUP(C1108,'[2]Customer Detail'!$A$1:$H$501,8,FALSE)</f>
        <v>Platinum</v>
      </c>
      <c r="Q1108" s="8" t="str">
        <f>VLOOKUP(G1108,[2]Store_Dim!$A$1:$E$21,4,FALSE)</f>
        <v>Danielmouth</v>
      </c>
      <c r="R1108" s="8" t="str">
        <f>VLOOKUP(G1108,[2]Store_Dim!$A$2:$E$21,3,FALSE)</f>
        <v>North</v>
      </c>
    </row>
    <row r="1109" spans="1:18" x14ac:dyDescent="0.3">
      <c r="A1109" s="7" t="s">
        <v>2933</v>
      </c>
      <c r="B1109" s="48">
        <v>45701</v>
      </c>
      <c r="C1109" s="8" t="s">
        <v>1414</v>
      </c>
      <c r="D1109" s="8" t="s">
        <v>1582</v>
      </c>
      <c r="E1109" s="7" t="str">
        <f>VLOOKUP(D1109,[2]Product_Dim!$A$2:$G$101,2,FALSE)</f>
        <v>Soccer Training Cone Set</v>
      </c>
      <c r="F1109" s="9">
        <f>VLOOKUP(D1109,[2]Product_Dim!$A$2:$G$101,6,FALSE)</f>
        <v>144.53</v>
      </c>
      <c r="G1109" s="8" t="s">
        <v>1813</v>
      </c>
      <c r="H1109" s="10">
        <v>1</v>
      </c>
      <c r="I1109" s="11">
        <v>244.25</v>
      </c>
      <c r="J1109" s="8">
        <v>0.09</v>
      </c>
      <c r="K1109" s="8" t="s">
        <v>1826</v>
      </c>
      <c r="L1109" s="11">
        <v>222.26750000000001</v>
      </c>
      <c r="M1109" s="8" t="str">
        <f>VLOOKUP(C1109,'[2]Customer Detail'!$A$2:$H$501,4,FALSE)</f>
        <v>Female</v>
      </c>
      <c r="N1109" s="8">
        <f>VLOOKUP(C1109,'[2]Customer Detail'!$A$2:$H$501,3,FALSE)</f>
        <v>62</v>
      </c>
      <c r="O1109" s="8" t="str">
        <f>VLOOKUP(C1109,'[2]Customer Detail'!$A$2:$H$501,5,FALSE)</f>
        <v>Port Taylorberg</v>
      </c>
      <c r="P1109" s="8" t="str">
        <f>VLOOKUP(C1109,'[2]Customer Detail'!$A$1:$H$501,8,FALSE)</f>
        <v>Silver</v>
      </c>
      <c r="Q1109" s="8" t="str">
        <f>VLOOKUP(G1109,[2]Store_Dim!$A$1:$E$21,4,FALSE)</f>
        <v>Vasquezborough</v>
      </c>
      <c r="R1109" s="8" t="str">
        <f>VLOOKUP(G1109,[2]Store_Dim!$A$2:$E$21,3,FALSE)</f>
        <v>East</v>
      </c>
    </row>
    <row r="1110" spans="1:18" x14ac:dyDescent="0.3">
      <c r="A1110" s="7" t="s">
        <v>2934</v>
      </c>
      <c r="B1110" s="48">
        <v>45448</v>
      </c>
      <c r="C1110" s="8" t="s">
        <v>1154</v>
      </c>
      <c r="D1110" s="8" t="s">
        <v>1670</v>
      </c>
      <c r="E1110" s="7" t="str">
        <f>VLOOKUP(D1110,[2]Product_Dim!$A$2:$G$101,2,FALSE)</f>
        <v>Tennis Ball 3-Pack</v>
      </c>
      <c r="F1110" s="9">
        <f>VLOOKUP(D1110,[2]Product_Dim!$A$2:$G$101,6,FALSE)</f>
        <v>103.45</v>
      </c>
      <c r="G1110" s="8" t="s">
        <v>1789</v>
      </c>
      <c r="H1110" s="10">
        <v>3</v>
      </c>
      <c r="I1110" s="11">
        <v>808.87</v>
      </c>
      <c r="J1110" s="8">
        <v>0.12</v>
      </c>
      <c r="K1110" s="8" t="s">
        <v>1829</v>
      </c>
      <c r="L1110" s="11">
        <v>2135.4168</v>
      </c>
      <c r="M1110" s="8" t="str">
        <f>VLOOKUP(C1110,'[2]Customer Detail'!$A$2:$H$501,4,FALSE)</f>
        <v>Female</v>
      </c>
      <c r="N1110" s="8">
        <f>VLOOKUP(C1110,'[2]Customer Detail'!$A$2:$H$501,3,FALSE)</f>
        <v>20</v>
      </c>
      <c r="O1110" s="8" t="str">
        <f>VLOOKUP(C1110,'[2]Customer Detail'!$A$2:$H$501,5,FALSE)</f>
        <v>West Bruce</v>
      </c>
      <c r="P1110" s="8" t="str">
        <f>VLOOKUP(C1110,'[2]Customer Detail'!$A$1:$H$501,8,FALSE)</f>
        <v>Platinum</v>
      </c>
      <c r="Q1110" s="8" t="str">
        <f>VLOOKUP(G1110,[2]Store_Dim!$A$1:$E$21,4,FALSE)</f>
        <v>East Davidville</v>
      </c>
      <c r="R1110" s="8" t="str">
        <f>VLOOKUP(G1110,[2]Store_Dim!$A$2:$E$21,3,FALSE)</f>
        <v>East</v>
      </c>
    </row>
    <row r="1111" spans="1:18" x14ac:dyDescent="0.3">
      <c r="A1111" s="7" t="s">
        <v>2935</v>
      </c>
      <c r="B1111" s="48">
        <v>45387</v>
      </c>
      <c r="C1111" s="8" t="s">
        <v>1062</v>
      </c>
      <c r="D1111" s="8" t="s">
        <v>1610</v>
      </c>
      <c r="E1111" s="7" t="str">
        <f>VLOOKUP(D1111,[2]Product_Dim!$A$2:$G$101,2,FALSE)</f>
        <v>Basketball</v>
      </c>
      <c r="F1111" s="9">
        <f>VLOOKUP(D1111,[2]Product_Dim!$A$2:$G$101,6,FALSE)</f>
        <v>204.39</v>
      </c>
      <c r="G1111" s="8" t="s">
        <v>1761</v>
      </c>
      <c r="H1111" s="10">
        <v>3</v>
      </c>
      <c r="I1111" s="11">
        <v>826.15</v>
      </c>
      <c r="J1111" s="8" t="s">
        <v>3983</v>
      </c>
      <c r="K1111" s="8" t="s">
        <v>1826</v>
      </c>
      <c r="L1111" s="11">
        <v>2478.4499999999998</v>
      </c>
      <c r="M1111" s="8" t="str">
        <f>VLOOKUP(C1111,'[2]Customer Detail'!$A$2:$H$501,4,FALSE)</f>
        <v>Female</v>
      </c>
      <c r="N1111" s="8">
        <f>VLOOKUP(C1111,'[2]Customer Detail'!$A$2:$H$501,3,FALSE)</f>
        <v>46</v>
      </c>
      <c r="O1111" s="8" t="str">
        <f>VLOOKUP(C1111,'[2]Customer Detail'!$A$2:$H$501,5,FALSE)</f>
        <v>Hudsonfort</v>
      </c>
      <c r="P1111" s="8" t="str">
        <f>VLOOKUP(C1111,'[2]Customer Detail'!$A$1:$H$501,8,FALSE)</f>
        <v>Silver</v>
      </c>
      <c r="Q1111" s="8" t="str">
        <f>VLOOKUP(G1111,[2]Store_Dim!$A$1:$E$21,4,FALSE)</f>
        <v>North Nancyview</v>
      </c>
      <c r="R1111" s="8" t="str">
        <f>VLOOKUP(G1111,[2]Store_Dim!$A$2:$E$21,3,FALSE)</f>
        <v>South</v>
      </c>
    </row>
    <row r="1112" spans="1:18" x14ac:dyDescent="0.3">
      <c r="A1112" s="7" t="s">
        <v>2936</v>
      </c>
      <c r="B1112" s="48">
        <v>45652</v>
      </c>
      <c r="C1112" s="8" t="s">
        <v>616</v>
      </c>
      <c r="D1112" s="8" t="s">
        <v>1596</v>
      </c>
      <c r="E1112" s="7" t="str">
        <f>VLOOKUP(D1112,[2]Product_Dim!$A$2:$G$101,2,FALSE)</f>
        <v>Foldable Camping Chair</v>
      </c>
      <c r="F1112" s="9">
        <f>VLOOKUP(D1112,[2]Product_Dim!$A$2:$G$101,6,FALSE)</f>
        <v>166.06</v>
      </c>
      <c r="G1112" s="8" t="s">
        <v>1813</v>
      </c>
      <c r="H1112" s="10">
        <v>3</v>
      </c>
      <c r="I1112" s="11">
        <v>631.20000000000005</v>
      </c>
      <c r="J1112" s="8">
        <v>0.24</v>
      </c>
      <c r="K1112" s="8" t="s">
        <v>1824</v>
      </c>
      <c r="L1112" s="11">
        <v>1439.1360000000002</v>
      </c>
      <c r="M1112" s="8" t="str">
        <f>VLOOKUP(C1112,'[2]Customer Detail'!$A$2:$H$501,4,FALSE)</f>
        <v>Female</v>
      </c>
      <c r="N1112" s="8">
        <f>VLOOKUP(C1112,'[2]Customer Detail'!$A$2:$H$501,3,FALSE)</f>
        <v>60</v>
      </c>
      <c r="O1112" s="8" t="str">
        <f>VLOOKUP(C1112,'[2]Customer Detail'!$A$2:$H$501,5,FALSE)</f>
        <v>Lake Blaketon</v>
      </c>
      <c r="P1112" s="8" t="str">
        <f>VLOOKUP(C1112,'[2]Customer Detail'!$A$1:$H$501,8,FALSE)</f>
        <v>Platinum</v>
      </c>
      <c r="Q1112" s="8" t="str">
        <f>VLOOKUP(G1112,[2]Store_Dim!$A$1:$E$21,4,FALSE)</f>
        <v>Vasquezborough</v>
      </c>
      <c r="R1112" s="8" t="str">
        <f>VLOOKUP(G1112,[2]Store_Dim!$A$2:$E$21,3,FALSE)</f>
        <v>East</v>
      </c>
    </row>
    <row r="1113" spans="1:18" x14ac:dyDescent="0.3">
      <c r="A1113" s="7" t="s">
        <v>2937</v>
      </c>
      <c r="B1113" s="48">
        <v>45316</v>
      </c>
      <c r="C1113" s="8" t="s">
        <v>872</v>
      </c>
      <c r="D1113" s="8" t="s">
        <v>1664</v>
      </c>
      <c r="E1113" s="7" t="str">
        <f>VLOOKUP(D1113,[2]Product_Dim!$A$2:$G$101,2,FALSE)</f>
        <v>Womens Cotton Scarf</v>
      </c>
      <c r="F1113" s="9">
        <f>VLOOKUP(D1113,[2]Product_Dim!$A$2:$G$101,6,FALSE)</f>
        <v>113.83</v>
      </c>
      <c r="G1113" s="8" t="s">
        <v>1789</v>
      </c>
      <c r="H1113" s="10">
        <v>1</v>
      </c>
      <c r="I1113" s="11">
        <v>937.01</v>
      </c>
      <c r="J1113" s="8">
        <v>7.0000000000000007E-2</v>
      </c>
      <c r="K1113" s="8" t="s">
        <v>1824</v>
      </c>
      <c r="L1113" s="11">
        <v>871.41930000000002</v>
      </c>
      <c r="M1113" s="8" t="str">
        <f>VLOOKUP(C1113,'[2]Customer Detail'!$A$2:$H$501,4,FALSE)</f>
        <v>Male</v>
      </c>
      <c r="N1113" s="8">
        <f>VLOOKUP(C1113,'[2]Customer Detail'!$A$2:$H$501,3,FALSE)</f>
        <v>38</v>
      </c>
      <c r="O1113" s="8" t="str">
        <f>VLOOKUP(C1113,'[2]Customer Detail'!$A$2:$H$501,5,FALSE)</f>
        <v>Edwardborough</v>
      </c>
      <c r="P1113" s="8" t="str">
        <f>VLOOKUP(C1113,'[2]Customer Detail'!$A$1:$H$501,8,FALSE)</f>
        <v>Silver</v>
      </c>
      <c r="Q1113" s="8" t="str">
        <f>VLOOKUP(G1113,[2]Store_Dim!$A$1:$E$21,4,FALSE)</f>
        <v>East Davidville</v>
      </c>
      <c r="R1113" s="8" t="str">
        <f>VLOOKUP(G1113,[2]Store_Dim!$A$2:$E$21,3,FALSE)</f>
        <v>East</v>
      </c>
    </row>
    <row r="1114" spans="1:18" x14ac:dyDescent="0.3">
      <c r="A1114" s="7" t="s">
        <v>2938</v>
      </c>
      <c r="B1114" s="48">
        <v>45316</v>
      </c>
      <c r="C1114" s="8" t="s">
        <v>508</v>
      </c>
      <c r="D1114" s="8" t="s">
        <v>1694</v>
      </c>
      <c r="E1114" s="7" t="str">
        <f>VLOOKUP(D1114,[2]Product_Dim!$A$2:$G$101,2,FALSE)</f>
        <v>Shin Guards – Adult</v>
      </c>
      <c r="F1114" s="9">
        <f>VLOOKUP(D1114,[2]Product_Dim!$A$2:$G$101,6,FALSE)</f>
        <v>107.06</v>
      </c>
      <c r="G1114" s="8" t="s">
        <v>1773</v>
      </c>
      <c r="H1114" s="10">
        <v>2</v>
      </c>
      <c r="I1114" s="11">
        <v>644</v>
      </c>
      <c r="J1114" s="8">
        <v>0.04</v>
      </c>
      <c r="K1114" s="8" t="s">
        <v>1826</v>
      </c>
      <c r="L1114" s="11">
        <v>1236.48</v>
      </c>
      <c r="M1114" s="8" t="str">
        <f>VLOOKUP(C1114,'[2]Customer Detail'!$A$2:$H$501,4,FALSE)</f>
        <v>Female</v>
      </c>
      <c r="N1114" s="8">
        <f>VLOOKUP(C1114,'[2]Customer Detail'!$A$2:$H$501,3,FALSE)</f>
        <v>25</v>
      </c>
      <c r="O1114" s="8" t="str">
        <f>VLOOKUP(C1114,'[2]Customer Detail'!$A$2:$H$501,5,FALSE)</f>
        <v>Lake Stevenfort</v>
      </c>
      <c r="P1114" s="8" t="str">
        <f>VLOOKUP(C1114,'[2]Customer Detail'!$A$1:$H$501,8,FALSE)</f>
        <v>Gold</v>
      </c>
      <c r="Q1114" s="8" t="str">
        <f>VLOOKUP(G1114,[2]Store_Dim!$A$1:$E$21,4,FALSE)</f>
        <v>New Michaelchester</v>
      </c>
      <c r="R1114" s="8" t="str">
        <f>VLOOKUP(G1114,[2]Store_Dim!$A$2:$E$21,3,FALSE)</f>
        <v>North</v>
      </c>
    </row>
    <row r="1115" spans="1:18" x14ac:dyDescent="0.3">
      <c r="A1115" s="7" t="s">
        <v>2939</v>
      </c>
      <c r="B1115" s="48">
        <v>45888</v>
      </c>
      <c r="C1115" s="8" t="s">
        <v>338</v>
      </c>
      <c r="D1115" s="8" t="s">
        <v>1730</v>
      </c>
      <c r="E1115" s="7" t="str">
        <f>VLOOKUP(D1115,[2]Product_Dim!$A$2:$G$101,2,FALSE)</f>
        <v>Women's High Heels</v>
      </c>
      <c r="F1115" s="9">
        <f>VLOOKUP(D1115,[2]Product_Dim!$A$2:$G$101,6,FALSE)</f>
        <v>438.25</v>
      </c>
      <c r="G1115" s="8" t="s">
        <v>1773</v>
      </c>
      <c r="H1115" s="10">
        <v>3</v>
      </c>
      <c r="I1115" s="11">
        <v>629.58000000000004</v>
      </c>
      <c r="J1115" s="8">
        <v>0.05</v>
      </c>
      <c r="K1115" s="8" t="s">
        <v>1824</v>
      </c>
      <c r="L1115" s="11">
        <v>1794.3030000000003</v>
      </c>
      <c r="M1115" s="8" t="str">
        <f>VLOOKUP(C1115,'[2]Customer Detail'!$A$2:$H$501,4,FALSE)</f>
        <v>Female</v>
      </c>
      <c r="N1115" s="8">
        <f>VLOOKUP(C1115,'[2]Customer Detail'!$A$2:$H$501,3,FALSE)</f>
        <v>43</v>
      </c>
      <c r="O1115" s="8" t="str">
        <f>VLOOKUP(C1115,'[2]Customer Detail'!$A$2:$H$501,5,FALSE)</f>
        <v>New Amyport</v>
      </c>
      <c r="P1115" s="8" t="str">
        <f>VLOOKUP(C1115,'[2]Customer Detail'!$A$1:$H$501,8,FALSE)</f>
        <v>Gold</v>
      </c>
      <c r="Q1115" s="8" t="str">
        <f>VLOOKUP(G1115,[2]Store_Dim!$A$1:$E$21,4,FALSE)</f>
        <v>New Michaelchester</v>
      </c>
      <c r="R1115" s="8" t="str">
        <f>VLOOKUP(G1115,[2]Store_Dim!$A$2:$E$21,3,FALSE)</f>
        <v>North</v>
      </c>
    </row>
    <row r="1116" spans="1:18" x14ac:dyDescent="0.3">
      <c r="A1116" s="7" t="s">
        <v>2940</v>
      </c>
      <c r="B1116" s="48">
        <v>45791</v>
      </c>
      <c r="C1116" s="8" t="s">
        <v>1437</v>
      </c>
      <c r="D1116" s="8" t="s">
        <v>1722</v>
      </c>
      <c r="E1116" s="7" t="str">
        <f>VLOOKUP(D1116,[2]Product_Dim!$A$2:$G$101,2,FALSE)</f>
        <v>LED Bedside Lamp</v>
      </c>
      <c r="F1116" s="9">
        <f>VLOOKUP(D1116,[2]Product_Dim!$A$2:$G$101,6,FALSE)</f>
        <v>371.38</v>
      </c>
      <c r="G1116" s="8" t="s">
        <v>1761</v>
      </c>
      <c r="H1116" s="10">
        <v>2</v>
      </c>
      <c r="I1116" s="11">
        <v>121.52</v>
      </c>
      <c r="J1116" s="8">
        <v>0.18</v>
      </c>
      <c r="K1116" s="8" t="s">
        <v>1829</v>
      </c>
      <c r="L1116" s="11">
        <v>199.2928</v>
      </c>
      <c r="M1116" s="8" t="str">
        <f>VLOOKUP(C1116,'[2]Customer Detail'!$A$2:$H$501,4,FALSE)</f>
        <v>Male</v>
      </c>
      <c r="N1116" s="8">
        <f>VLOOKUP(C1116,'[2]Customer Detail'!$A$2:$H$501,3,FALSE)</f>
        <v>18</v>
      </c>
      <c r="O1116" s="8" t="str">
        <f>VLOOKUP(C1116,'[2]Customer Detail'!$A$2:$H$501,5,FALSE)</f>
        <v>Espinozaberg</v>
      </c>
      <c r="P1116" s="8" t="str">
        <f>VLOOKUP(C1116,'[2]Customer Detail'!$A$1:$H$501,8,FALSE)</f>
        <v>Silver</v>
      </c>
      <c r="Q1116" s="8" t="str">
        <f>VLOOKUP(G1116,[2]Store_Dim!$A$1:$E$21,4,FALSE)</f>
        <v>North Nancyview</v>
      </c>
      <c r="R1116" s="8" t="str">
        <f>VLOOKUP(G1116,[2]Store_Dim!$A$2:$E$21,3,FALSE)</f>
        <v>South</v>
      </c>
    </row>
    <row r="1117" spans="1:18" x14ac:dyDescent="0.3">
      <c r="A1117" s="7" t="s">
        <v>2941</v>
      </c>
      <c r="B1117" s="48">
        <v>45420</v>
      </c>
      <c r="C1117" s="8" t="s">
        <v>1249</v>
      </c>
      <c r="D1117" s="8" t="s">
        <v>1678</v>
      </c>
      <c r="E1117" s="7" t="str">
        <f>VLOOKUP(D1117,[2]Product_Dim!$A$2:$G$101,2,FALSE)</f>
        <v>Adjustable Dumbbells 20kg</v>
      </c>
      <c r="F1117" s="9">
        <f>VLOOKUP(D1117,[2]Product_Dim!$A$2:$G$101,6,FALSE)</f>
        <v>240.63</v>
      </c>
      <c r="G1117" s="8" t="s">
        <v>1813</v>
      </c>
      <c r="H1117" s="10">
        <v>2</v>
      </c>
      <c r="I1117" s="11">
        <v>549.83000000000004</v>
      </c>
      <c r="J1117" s="8">
        <v>7.0000000000000007E-2</v>
      </c>
      <c r="K1117" s="8" t="s">
        <v>1826</v>
      </c>
      <c r="L1117" s="11">
        <v>1022.6838</v>
      </c>
      <c r="M1117" s="8" t="str">
        <f>VLOOKUP(C1117,'[2]Customer Detail'!$A$2:$H$501,4,FALSE)</f>
        <v>Female</v>
      </c>
      <c r="N1117" s="8">
        <f>VLOOKUP(C1117,'[2]Customer Detail'!$A$2:$H$501,3,FALSE)</f>
        <v>51</v>
      </c>
      <c r="O1117" s="8" t="str">
        <f>VLOOKUP(C1117,'[2]Customer Detail'!$A$2:$H$501,5,FALSE)</f>
        <v>Leahmouth</v>
      </c>
      <c r="P1117" s="8" t="str">
        <f>VLOOKUP(C1117,'[2]Customer Detail'!$A$1:$H$501,8,FALSE)</f>
        <v>Platinum</v>
      </c>
      <c r="Q1117" s="8" t="str">
        <f>VLOOKUP(G1117,[2]Store_Dim!$A$1:$E$21,4,FALSE)</f>
        <v>Vasquezborough</v>
      </c>
      <c r="R1117" s="8" t="str">
        <f>VLOOKUP(G1117,[2]Store_Dim!$A$2:$E$21,3,FALSE)</f>
        <v>East</v>
      </c>
    </row>
    <row r="1118" spans="1:18" x14ac:dyDescent="0.3">
      <c r="A1118" s="7" t="s">
        <v>2942</v>
      </c>
      <c r="B1118" s="48">
        <v>45219</v>
      </c>
      <c r="C1118" s="8" t="s">
        <v>475</v>
      </c>
      <c r="D1118" s="8" t="s">
        <v>1574</v>
      </c>
      <c r="E1118" s="7" t="str">
        <f>VLOOKUP(D1118,[2]Product_Dim!$A$2:$G$101,2,FALSE)</f>
        <v>USB-C Fast Charger</v>
      </c>
      <c r="F1118" s="9">
        <f>VLOOKUP(D1118,[2]Product_Dim!$A$2:$G$101,6,FALSE)</f>
        <v>242.23</v>
      </c>
      <c r="G1118" s="8" t="s">
        <v>1782</v>
      </c>
      <c r="H1118" s="10">
        <v>3</v>
      </c>
      <c r="I1118" s="11">
        <v>278.38</v>
      </c>
      <c r="J1118" s="8">
        <v>0.03</v>
      </c>
      <c r="K1118" s="8" t="s">
        <v>1824</v>
      </c>
      <c r="L1118" s="11">
        <v>810.08579999999995</v>
      </c>
      <c r="M1118" s="8" t="str">
        <f>VLOOKUP(C1118,'[2]Customer Detail'!$A$2:$H$501,4,FALSE)</f>
        <v>Female</v>
      </c>
      <c r="N1118" s="8">
        <f>VLOOKUP(C1118,'[2]Customer Detail'!$A$2:$H$501,3,FALSE)</f>
        <v>63</v>
      </c>
      <c r="O1118" s="8" t="str">
        <f>VLOOKUP(C1118,'[2]Customer Detail'!$A$2:$H$501,5,FALSE)</f>
        <v>South Brooke</v>
      </c>
      <c r="P1118" s="8" t="str">
        <f>VLOOKUP(C1118,'[2]Customer Detail'!$A$1:$H$501,8,FALSE)</f>
        <v>Gold</v>
      </c>
      <c r="Q1118" s="8" t="str">
        <f>VLOOKUP(G1118,[2]Store_Dim!$A$1:$E$21,4,FALSE)</f>
        <v>Thompsonborough</v>
      </c>
      <c r="R1118" s="8" t="str">
        <f>VLOOKUP(G1118,[2]Store_Dim!$A$2:$E$21,3,FALSE)</f>
        <v>West</v>
      </c>
    </row>
    <row r="1119" spans="1:18" x14ac:dyDescent="0.3">
      <c r="A1119" s="7" t="s">
        <v>2943</v>
      </c>
      <c r="B1119" s="48">
        <v>45510</v>
      </c>
      <c r="C1119" s="8" t="s">
        <v>1355</v>
      </c>
      <c r="D1119" s="8" t="s">
        <v>1740</v>
      </c>
      <c r="E1119" s="7" t="str">
        <f>VLOOKUP(D1119,[2]Product_Dim!$A$2:$G$101,2,FALSE)</f>
        <v>Women's Formal Blazer</v>
      </c>
      <c r="F1119" s="9">
        <f>VLOOKUP(D1119,[2]Product_Dim!$A$2:$G$101,6,FALSE)</f>
        <v>358.47</v>
      </c>
      <c r="G1119" s="8" t="s">
        <v>1766</v>
      </c>
      <c r="H1119" s="10">
        <v>4</v>
      </c>
      <c r="I1119" s="11">
        <v>723.66</v>
      </c>
      <c r="J1119" s="8">
        <v>0.03</v>
      </c>
      <c r="K1119" s="8" t="s">
        <v>1826</v>
      </c>
      <c r="L1119" s="11">
        <v>2807.8008</v>
      </c>
      <c r="M1119" s="8" t="str">
        <f>VLOOKUP(C1119,'[2]Customer Detail'!$A$2:$H$501,4,FALSE)</f>
        <v>Female</v>
      </c>
      <c r="N1119" s="8">
        <f>VLOOKUP(C1119,'[2]Customer Detail'!$A$2:$H$501,3,FALSE)</f>
        <v>47</v>
      </c>
      <c r="O1119" s="8" t="str">
        <f>VLOOKUP(C1119,'[2]Customer Detail'!$A$2:$H$501,5,FALSE)</f>
        <v>East Davidmouth</v>
      </c>
      <c r="P1119" s="8" t="str">
        <f>VLOOKUP(C1119,'[2]Customer Detail'!$A$1:$H$501,8,FALSE)</f>
        <v>Platinum</v>
      </c>
      <c r="Q1119" s="8" t="str">
        <f>VLOOKUP(G1119,[2]Store_Dim!$A$1:$E$21,4,FALSE)</f>
        <v>Hoodberg</v>
      </c>
      <c r="R1119" s="8" t="str">
        <f>VLOOKUP(G1119,[2]Store_Dim!$A$2:$E$21,3,FALSE)</f>
        <v>North</v>
      </c>
    </row>
    <row r="1120" spans="1:18" x14ac:dyDescent="0.3">
      <c r="A1120" s="7" t="s">
        <v>2944</v>
      </c>
      <c r="B1120" s="48">
        <v>45687</v>
      </c>
      <c r="C1120" s="8" t="s">
        <v>669</v>
      </c>
      <c r="D1120" s="8" t="s">
        <v>1692</v>
      </c>
      <c r="E1120" s="7" t="str">
        <f>VLOOKUP(D1120,[2]Product_Dim!$A$2:$G$101,2,FALSE)</f>
        <v>Professional Jump Rope</v>
      </c>
      <c r="F1120" s="9">
        <f>VLOOKUP(D1120,[2]Product_Dim!$A$2:$G$101,6,FALSE)</f>
        <v>477.61</v>
      </c>
      <c r="G1120" s="8" t="s">
        <v>1786</v>
      </c>
      <c r="H1120" s="10">
        <v>1</v>
      </c>
      <c r="I1120" s="11">
        <v>724.74</v>
      </c>
      <c r="J1120" s="8">
        <v>0.15</v>
      </c>
      <c r="K1120" s="8" t="s">
        <v>1826</v>
      </c>
      <c r="L1120" s="11">
        <v>616.029</v>
      </c>
      <c r="M1120" s="8" t="str">
        <f>VLOOKUP(C1120,'[2]Customer Detail'!$A$2:$H$501,4,FALSE)</f>
        <v>Female</v>
      </c>
      <c r="N1120" s="8">
        <f>VLOOKUP(C1120,'[2]Customer Detail'!$A$2:$H$501,3,FALSE)</f>
        <v>44</v>
      </c>
      <c r="O1120" s="8" t="str">
        <f>VLOOKUP(C1120,'[2]Customer Detail'!$A$2:$H$501,5,FALSE)</f>
        <v>Lake Danielleton</v>
      </c>
      <c r="P1120" s="8" t="str">
        <f>VLOOKUP(C1120,'[2]Customer Detail'!$A$1:$H$501,8,FALSE)</f>
        <v>Gold</v>
      </c>
      <c r="Q1120" s="8" t="str">
        <f>VLOOKUP(G1120,[2]Store_Dim!$A$1:$E$21,4,FALSE)</f>
        <v>East Johnstad</v>
      </c>
      <c r="R1120" s="8" t="str">
        <f>VLOOKUP(G1120,[2]Store_Dim!$A$2:$E$21,3,FALSE)</f>
        <v>South</v>
      </c>
    </row>
    <row r="1121" spans="1:18" x14ac:dyDescent="0.3">
      <c r="A1121" s="7" t="s">
        <v>2945</v>
      </c>
      <c r="B1121" s="48">
        <v>45271</v>
      </c>
      <c r="C1121" s="8" t="s">
        <v>1405</v>
      </c>
      <c r="D1121" s="8" t="s">
        <v>1590</v>
      </c>
      <c r="E1121" s="7" t="str">
        <f>VLOOKUP(D1121,[2]Product_Dim!$A$2:$G$101,2,FALSE)</f>
        <v>Multi-Purpose Storage Box</v>
      </c>
      <c r="F1121" s="9">
        <f>VLOOKUP(D1121,[2]Product_Dim!$A$2:$G$101,6,FALSE)</f>
        <v>123.46</v>
      </c>
      <c r="G1121" s="8" t="s">
        <v>1769</v>
      </c>
      <c r="H1121" s="10">
        <v>2</v>
      </c>
      <c r="I1121" s="11">
        <v>961.84</v>
      </c>
      <c r="J1121" s="8">
        <v>0.25</v>
      </c>
      <c r="K1121" s="8" t="s">
        <v>1826</v>
      </c>
      <c r="L1121" s="11">
        <v>1442.76</v>
      </c>
      <c r="M1121" s="8" t="str">
        <f>VLOOKUP(C1121,'[2]Customer Detail'!$A$2:$H$501,4,FALSE)</f>
        <v>Male</v>
      </c>
      <c r="N1121" s="8">
        <f>VLOOKUP(C1121,'[2]Customer Detail'!$A$2:$H$501,3,FALSE)</f>
        <v>54</v>
      </c>
      <c r="O1121" s="8" t="str">
        <f>VLOOKUP(C1121,'[2]Customer Detail'!$A$2:$H$501,5,FALSE)</f>
        <v>East Yvette</v>
      </c>
      <c r="P1121" s="8" t="str">
        <f>VLOOKUP(C1121,'[2]Customer Detail'!$A$1:$H$501,8,FALSE)</f>
        <v>Gold</v>
      </c>
      <c r="Q1121" s="8" t="str">
        <f>VLOOKUP(G1121,[2]Store_Dim!$A$1:$E$21,4,FALSE)</f>
        <v>Port Sharon</v>
      </c>
      <c r="R1121" s="8" t="str">
        <f>VLOOKUP(G1121,[2]Store_Dim!$A$2:$E$21,3,FALSE)</f>
        <v>South</v>
      </c>
    </row>
    <row r="1122" spans="1:18" x14ac:dyDescent="0.3">
      <c r="A1122" s="7" t="s">
        <v>2946</v>
      </c>
      <c r="B1122" s="48">
        <v>45446</v>
      </c>
      <c r="C1122" s="8" t="s">
        <v>89</v>
      </c>
      <c r="D1122" s="8" t="s">
        <v>1622</v>
      </c>
      <c r="E1122" s="7" t="str">
        <f>VLOOKUP(D1122,[2]Product_Dim!$A$2:$G$101,2,FALSE)</f>
        <v>Men's Casual Sneakers</v>
      </c>
      <c r="F1122" s="9">
        <f>VLOOKUP(D1122,[2]Product_Dim!$A$2:$G$101,6,FALSE)</f>
        <v>353.47</v>
      </c>
      <c r="G1122" s="8" t="s">
        <v>1804</v>
      </c>
      <c r="H1122" s="10">
        <v>4</v>
      </c>
      <c r="I1122" s="11">
        <v>21.12</v>
      </c>
      <c r="J1122" s="8">
        <v>0.18</v>
      </c>
      <c r="K1122" s="8" t="s">
        <v>1829</v>
      </c>
      <c r="L1122" s="11">
        <v>69.273600000000002</v>
      </c>
      <c r="M1122" s="8" t="str">
        <f>VLOOKUP(C1122,'[2]Customer Detail'!$A$2:$H$501,4,FALSE)</f>
        <v>Male</v>
      </c>
      <c r="N1122" s="8">
        <f>VLOOKUP(C1122,'[2]Customer Detail'!$A$2:$H$501,3,FALSE)</f>
        <v>59</v>
      </c>
      <c r="O1122" s="8" t="str">
        <f>VLOOKUP(C1122,'[2]Customer Detail'!$A$2:$H$501,5,FALSE)</f>
        <v>Lake Shaneburgh</v>
      </c>
      <c r="P1122" s="8" t="str">
        <f>VLOOKUP(C1122,'[2]Customer Detail'!$A$1:$H$501,8,FALSE)</f>
        <v>Silver</v>
      </c>
      <c r="Q1122" s="8" t="str">
        <f>VLOOKUP(G1122,[2]Store_Dim!$A$1:$E$21,4,FALSE)</f>
        <v>New Jimmymouth</v>
      </c>
      <c r="R1122" s="8" t="str">
        <f>VLOOKUP(G1122,[2]Store_Dim!$A$2:$E$21,3,FALSE)</f>
        <v>West</v>
      </c>
    </row>
    <row r="1123" spans="1:18" x14ac:dyDescent="0.3">
      <c r="A1123" s="7" t="s">
        <v>2947</v>
      </c>
      <c r="B1123" s="48">
        <v>45579</v>
      </c>
      <c r="C1123" s="8" t="s">
        <v>1005</v>
      </c>
      <c r="D1123" s="8" t="s">
        <v>1543</v>
      </c>
      <c r="E1123" s="7" t="str">
        <f>VLOOKUP(D1123,[2]Product_Dim!$A$2:$G$101,2,FALSE)</f>
        <v>Brother Laser Printer</v>
      </c>
      <c r="F1123" s="9">
        <f>VLOOKUP(D1123,[2]Product_Dim!$A$2:$G$101,6,FALSE)</f>
        <v>112.42</v>
      </c>
      <c r="G1123" s="8" t="s">
        <v>1769</v>
      </c>
      <c r="H1123" s="10">
        <v>3</v>
      </c>
      <c r="I1123" s="11">
        <v>819.93</v>
      </c>
      <c r="J1123" s="8">
        <v>0.08</v>
      </c>
      <c r="K1123" s="8" t="s">
        <v>1826</v>
      </c>
      <c r="L1123" s="11">
        <v>2263.0068000000001</v>
      </c>
      <c r="M1123" s="8" t="str">
        <f>VLOOKUP(C1123,'[2]Customer Detail'!$A$2:$H$501,4,FALSE)</f>
        <v>Male</v>
      </c>
      <c r="N1123" s="8">
        <f>VLOOKUP(C1123,'[2]Customer Detail'!$A$2:$H$501,3,FALSE)</f>
        <v>54</v>
      </c>
      <c r="O1123" s="8" t="str">
        <f>VLOOKUP(C1123,'[2]Customer Detail'!$A$2:$H$501,5,FALSE)</f>
        <v>West Mathewside</v>
      </c>
      <c r="P1123" s="8" t="str">
        <f>VLOOKUP(C1123,'[2]Customer Detail'!$A$1:$H$501,8,FALSE)</f>
        <v>Platinum</v>
      </c>
      <c r="Q1123" s="8" t="str">
        <f>VLOOKUP(G1123,[2]Store_Dim!$A$1:$E$21,4,FALSE)</f>
        <v>Port Sharon</v>
      </c>
      <c r="R1123" s="8" t="str">
        <f>VLOOKUP(G1123,[2]Store_Dim!$A$2:$E$21,3,FALSE)</f>
        <v>South</v>
      </c>
    </row>
    <row r="1124" spans="1:18" x14ac:dyDescent="0.3">
      <c r="A1124" s="7" t="s">
        <v>2948</v>
      </c>
      <c r="B1124" s="48">
        <v>45725</v>
      </c>
      <c r="C1124" s="8" t="s">
        <v>932</v>
      </c>
      <c r="D1124" s="8" t="s">
        <v>1632</v>
      </c>
      <c r="E1124" s="7" t="str">
        <f>VLOOKUP(D1124,[2]Product_Dim!$A$2:$G$101,2,FALSE)</f>
        <v>Smart Home WiFi Camera</v>
      </c>
      <c r="F1124" s="9">
        <f>VLOOKUP(D1124,[2]Product_Dim!$A$2:$G$101,6,FALSE)</f>
        <v>450.71</v>
      </c>
      <c r="G1124" s="8" t="s">
        <v>1752</v>
      </c>
      <c r="H1124" s="10">
        <v>2</v>
      </c>
      <c r="I1124" s="11">
        <v>700.95</v>
      </c>
      <c r="J1124" s="8">
        <v>0.18</v>
      </c>
      <c r="K1124" s="8" t="s">
        <v>1824</v>
      </c>
      <c r="L1124" s="11">
        <v>1149.558</v>
      </c>
      <c r="M1124" s="8" t="str">
        <f>VLOOKUP(C1124,'[2]Customer Detail'!$A$2:$H$501,4,FALSE)</f>
        <v>Male</v>
      </c>
      <c r="N1124" s="8">
        <f>VLOOKUP(C1124,'[2]Customer Detail'!$A$2:$H$501,3,FALSE)</f>
        <v>29</v>
      </c>
      <c r="O1124" s="8" t="str">
        <f>VLOOKUP(C1124,'[2]Customer Detail'!$A$2:$H$501,5,FALSE)</f>
        <v>Port Richard</v>
      </c>
      <c r="P1124" s="8" t="str">
        <f>VLOOKUP(C1124,'[2]Customer Detail'!$A$1:$H$501,8,FALSE)</f>
        <v>Platinum</v>
      </c>
      <c r="Q1124" s="8" t="str">
        <f>VLOOKUP(G1124,[2]Store_Dim!$A$1:$E$21,4,FALSE)</f>
        <v>Washingtonfurt</v>
      </c>
      <c r="R1124" s="8" t="str">
        <f>VLOOKUP(G1124,[2]Store_Dim!$A$2:$E$21,3,FALSE)</f>
        <v>East</v>
      </c>
    </row>
    <row r="1125" spans="1:18" x14ac:dyDescent="0.3">
      <c r="A1125" s="7" t="s">
        <v>2949</v>
      </c>
      <c r="B1125" s="48">
        <v>45910</v>
      </c>
      <c r="C1125" s="8" t="s">
        <v>478</v>
      </c>
      <c r="D1125" s="8" t="s">
        <v>1582</v>
      </c>
      <c r="E1125" s="7" t="str">
        <f>VLOOKUP(D1125,[2]Product_Dim!$A$2:$G$101,2,FALSE)</f>
        <v>Soccer Training Cone Set</v>
      </c>
      <c r="F1125" s="9">
        <f>VLOOKUP(D1125,[2]Product_Dim!$A$2:$G$101,6,FALSE)</f>
        <v>144.53</v>
      </c>
      <c r="G1125" s="8" t="s">
        <v>1799</v>
      </c>
      <c r="H1125" s="10">
        <v>2</v>
      </c>
      <c r="I1125" s="11">
        <v>456.38</v>
      </c>
      <c r="J1125" s="8">
        <v>0.12</v>
      </c>
      <c r="K1125" s="8" t="s">
        <v>1824</v>
      </c>
      <c r="L1125" s="11">
        <v>803.22879999999998</v>
      </c>
      <c r="M1125" s="8" t="str">
        <f>VLOOKUP(C1125,'[2]Customer Detail'!$A$2:$H$501,4,FALSE)</f>
        <v>Male</v>
      </c>
      <c r="N1125" s="8">
        <f>VLOOKUP(C1125,'[2]Customer Detail'!$A$2:$H$501,3,FALSE)</f>
        <v>30</v>
      </c>
      <c r="O1125" s="8" t="str">
        <f>VLOOKUP(C1125,'[2]Customer Detail'!$A$2:$H$501,5,FALSE)</f>
        <v>Port Denise</v>
      </c>
      <c r="P1125" s="8" t="str">
        <f>VLOOKUP(C1125,'[2]Customer Detail'!$A$1:$H$501,8,FALSE)</f>
        <v>Bronze</v>
      </c>
      <c r="Q1125" s="8" t="str">
        <f>VLOOKUP(G1125,[2]Store_Dim!$A$1:$E$21,4,FALSE)</f>
        <v>Christopherland</v>
      </c>
      <c r="R1125" s="8" t="str">
        <f>VLOOKUP(G1125,[2]Store_Dim!$A$2:$E$21,3,FALSE)</f>
        <v>South</v>
      </c>
    </row>
    <row r="1126" spans="1:18" x14ac:dyDescent="0.3">
      <c r="A1126" s="7" t="s">
        <v>2950</v>
      </c>
      <c r="B1126" s="48">
        <v>45447</v>
      </c>
      <c r="C1126" s="8" t="s">
        <v>1130</v>
      </c>
      <c r="D1126" s="8" t="s">
        <v>1700</v>
      </c>
      <c r="E1126" s="7" t="str">
        <f>VLOOKUP(D1126,[2]Product_Dim!$A$2:$G$101,2,FALSE)</f>
        <v>Wireless Mouse</v>
      </c>
      <c r="F1126" s="9">
        <f>VLOOKUP(D1126,[2]Product_Dim!$A$2:$G$101,6,FALSE)</f>
        <v>392.89</v>
      </c>
      <c r="G1126" s="8" t="s">
        <v>1799</v>
      </c>
      <c r="H1126" s="10">
        <v>3</v>
      </c>
      <c r="I1126" s="11">
        <v>291.05</v>
      </c>
      <c r="J1126" s="8">
        <v>0.3</v>
      </c>
      <c r="K1126" s="8" t="s">
        <v>1824</v>
      </c>
      <c r="L1126" s="11">
        <v>611.20500000000015</v>
      </c>
      <c r="M1126" s="8" t="str">
        <f>VLOOKUP(C1126,'[2]Customer Detail'!$A$2:$H$501,4,FALSE)</f>
        <v>Male</v>
      </c>
      <c r="N1126" s="8">
        <f>VLOOKUP(C1126,'[2]Customer Detail'!$A$2:$H$501,3,FALSE)</f>
        <v>64</v>
      </c>
      <c r="O1126" s="8" t="str">
        <f>VLOOKUP(C1126,'[2]Customer Detail'!$A$2:$H$501,5,FALSE)</f>
        <v>New Jessechester</v>
      </c>
      <c r="P1126" s="8" t="str">
        <f>VLOOKUP(C1126,'[2]Customer Detail'!$A$1:$H$501,8,FALSE)</f>
        <v>Platinum</v>
      </c>
      <c r="Q1126" s="8" t="str">
        <f>VLOOKUP(G1126,[2]Store_Dim!$A$1:$E$21,4,FALSE)</f>
        <v>Christopherland</v>
      </c>
      <c r="R1126" s="8" t="str">
        <f>VLOOKUP(G1126,[2]Store_Dim!$A$2:$E$21,3,FALSE)</f>
        <v>South</v>
      </c>
    </row>
    <row r="1127" spans="1:18" x14ac:dyDescent="0.3">
      <c r="A1127" s="7" t="s">
        <v>2951</v>
      </c>
      <c r="B1127" s="48">
        <v>45307</v>
      </c>
      <c r="C1127" s="8" t="s">
        <v>749</v>
      </c>
      <c r="D1127" s="8" t="s">
        <v>1738</v>
      </c>
      <c r="E1127" s="7" t="str">
        <f>VLOOKUP(D1127,[2]Product_Dim!$A$2:$G$101,2,FALSE)</f>
        <v>Sports Stopwatch Basic</v>
      </c>
      <c r="F1127" s="9">
        <f>VLOOKUP(D1127,[2]Product_Dim!$A$2:$G$101,6,FALSE)</f>
        <v>60.65</v>
      </c>
      <c r="G1127" s="8" t="s">
        <v>1801</v>
      </c>
      <c r="H1127" s="10">
        <v>2</v>
      </c>
      <c r="I1127" s="11">
        <v>463.52</v>
      </c>
      <c r="J1127" s="8">
        <v>0.27</v>
      </c>
      <c r="K1127" s="8" t="s">
        <v>1826</v>
      </c>
      <c r="L1127" s="11">
        <v>676.73919999999998</v>
      </c>
      <c r="M1127" s="8" t="str">
        <f>VLOOKUP(C1127,'[2]Customer Detail'!$A$2:$H$501,4,FALSE)</f>
        <v>Male</v>
      </c>
      <c r="N1127" s="8">
        <f>VLOOKUP(C1127,'[2]Customer Detail'!$A$2:$H$501,3,FALSE)</f>
        <v>59</v>
      </c>
      <c r="O1127" s="8" t="str">
        <f>VLOOKUP(C1127,'[2]Customer Detail'!$A$2:$H$501,5,FALSE)</f>
        <v>Clarkport</v>
      </c>
      <c r="P1127" s="8" t="str">
        <f>VLOOKUP(C1127,'[2]Customer Detail'!$A$1:$H$501,8,FALSE)</f>
        <v>Silver</v>
      </c>
      <c r="Q1127" s="8" t="str">
        <f>VLOOKUP(G1127,[2]Store_Dim!$A$1:$E$21,4,FALSE)</f>
        <v>East Jenniferstad</v>
      </c>
      <c r="R1127" s="8" t="str">
        <f>VLOOKUP(G1127,[2]Store_Dim!$A$2:$E$21,3,FALSE)</f>
        <v>North</v>
      </c>
    </row>
    <row r="1128" spans="1:18" x14ac:dyDescent="0.3">
      <c r="A1128" s="7" t="s">
        <v>2952</v>
      </c>
      <c r="B1128" s="48">
        <v>45653</v>
      </c>
      <c r="C1128" s="8" t="s">
        <v>1184</v>
      </c>
      <c r="D1128" s="8" t="s">
        <v>1543</v>
      </c>
      <c r="E1128" s="7" t="str">
        <f>VLOOKUP(D1128,[2]Product_Dim!$A$2:$G$101,2,FALSE)</f>
        <v>Brother Laser Printer</v>
      </c>
      <c r="F1128" s="9">
        <f>VLOOKUP(D1128,[2]Product_Dim!$A$2:$G$101,6,FALSE)</f>
        <v>112.42</v>
      </c>
      <c r="G1128" s="8" t="s">
        <v>1807</v>
      </c>
      <c r="H1128" s="10">
        <v>3</v>
      </c>
      <c r="I1128" s="11">
        <v>241.64</v>
      </c>
      <c r="J1128" s="8">
        <v>0.28999999999999998</v>
      </c>
      <c r="K1128" s="8" t="s">
        <v>1826</v>
      </c>
      <c r="L1128" s="11">
        <v>514.69319999999993</v>
      </c>
      <c r="M1128" s="8" t="str">
        <f>VLOOKUP(C1128,'[2]Customer Detail'!$A$2:$H$501,4,FALSE)</f>
        <v>Female</v>
      </c>
      <c r="N1128" s="8">
        <f>VLOOKUP(C1128,'[2]Customer Detail'!$A$2:$H$501,3,FALSE)</f>
        <v>34</v>
      </c>
      <c r="O1128" s="8" t="str">
        <f>VLOOKUP(C1128,'[2]Customer Detail'!$A$2:$H$501,5,FALSE)</f>
        <v>West Jeffreyburgh</v>
      </c>
      <c r="P1128" s="8" t="str">
        <f>VLOOKUP(C1128,'[2]Customer Detail'!$A$1:$H$501,8,FALSE)</f>
        <v>Gold</v>
      </c>
      <c r="Q1128" s="8" t="str">
        <f>VLOOKUP(G1128,[2]Store_Dim!$A$1:$E$21,4,FALSE)</f>
        <v>Bensonhaven</v>
      </c>
      <c r="R1128" s="8" t="str">
        <f>VLOOKUP(G1128,[2]Store_Dim!$A$2:$E$21,3,FALSE)</f>
        <v>North</v>
      </c>
    </row>
    <row r="1129" spans="1:18" x14ac:dyDescent="0.3">
      <c r="A1129" s="7" t="s">
        <v>2953</v>
      </c>
      <c r="B1129" s="48">
        <v>45817</v>
      </c>
      <c r="C1129" s="8" t="s">
        <v>1487</v>
      </c>
      <c r="D1129" s="8" t="s">
        <v>1608</v>
      </c>
      <c r="E1129" s="7" t="str">
        <f>VLOOKUP(D1129,[2]Product_Dim!$A$2:$G$101,2,FALSE)</f>
        <v>Stainless Steel Cutlery Set</v>
      </c>
      <c r="F1129" s="9">
        <f>VLOOKUP(D1129,[2]Product_Dim!$A$2:$G$101,6,FALSE)</f>
        <v>19.52</v>
      </c>
      <c r="G1129" s="8" t="s">
        <v>1789</v>
      </c>
      <c r="H1129" s="10">
        <v>2</v>
      </c>
      <c r="I1129" s="11">
        <v>47.86</v>
      </c>
      <c r="J1129" s="8">
        <v>0.03</v>
      </c>
      <c r="K1129" s="8" t="s">
        <v>1826</v>
      </c>
      <c r="L1129" s="11">
        <v>92.848399999999998</v>
      </c>
      <c r="M1129" s="8" t="str">
        <f>VLOOKUP(C1129,'[2]Customer Detail'!$A$2:$H$501,4,FALSE)</f>
        <v>Male</v>
      </c>
      <c r="N1129" s="8">
        <f>VLOOKUP(C1129,'[2]Customer Detail'!$A$2:$H$501,3,FALSE)</f>
        <v>48</v>
      </c>
      <c r="O1129" s="8" t="str">
        <f>VLOOKUP(C1129,'[2]Customer Detail'!$A$2:$H$501,5,FALSE)</f>
        <v>East Rodney</v>
      </c>
      <c r="P1129" s="8" t="str">
        <f>VLOOKUP(C1129,'[2]Customer Detail'!$A$1:$H$501,8,FALSE)</f>
        <v>Gold</v>
      </c>
      <c r="Q1129" s="8" t="str">
        <f>VLOOKUP(G1129,[2]Store_Dim!$A$1:$E$21,4,FALSE)</f>
        <v>East Davidville</v>
      </c>
      <c r="R1129" s="8" t="str">
        <f>VLOOKUP(G1129,[2]Store_Dim!$A$2:$E$21,3,FALSE)</f>
        <v>East</v>
      </c>
    </row>
    <row r="1130" spans="1:18" x14ac:dyDescent="0.3">
      <c r="A1130" s="7" t="s">
        <v>2954</v>
      </c>
      <c r="B1130" s="48">
        <v>45509</v>
      </c>
      <c r="C1130" s="8" t="s">
        <v>1080</v>
      </c>
      <c r="D1130" s="8" t="s">
        <v>1732</v>
      </c>
      <c r="E1130" s="7" t="str">
        <f>VLOOKUP(D1130,[2]Product_Dim!$A$2:$G$101,2,FALSE)</f>
        <v>Microwave Oven</v>
      </c>
      <c r="F1130" s="9">
        <f>VLOOKUP(D1130,[2]Product_Dim!$A$2:$G$101,6,FALSE)</f>
        <v>447.43</v>
      </c>
      <c r="G1130" s="8" t="s">
        <v>1766</v>
      </c>
      <c r="H1130" s="10">
        <v>1</v>
      </c>
      <c r="I1130" s="11">
        <v>805.07</v>
      </c>
      <c r="J1130" s="8">
        <v>0.06</v>
      </c>
      <c r="K1130" s="8" t="s">
        <v>1829</v>
      </c>
      <c r="L1130" s="11">
        <v>756.76580000000001</v>
      </c>
      <c r="M1130" s="8" t="str">
        <f>VLOOKUP(C1130,'[2]Customer Detail'!$A$2:$H$501,4,FALSE)</f>
        <v>Male</v>
      </c>
      <c r="N1130" s="8">
        <f>VLOOKUP(C1130,'[2]Customer Detail'!$A$2:$H$501,3,FALSE)</f>
        <v>39</v>
      </c>
      <c r="O1130" s="8" t="str">
        <f>VLOOKUP(C1130,'[2]Customer Detail'!$A$2:$H$501,5,FALSE)</f>
        <v>West Victoriaborough</v>
      </c>
      <c r="P1130" s="8" t="str">
        <f>VLOOKUP(C1130,'[2]Customer Detail'!$A$1:$H$501,8,FALSE)</f>
        <v>Gold</v>
      </c>
      <c r="Q1130" s="8" t="str">
        <f>VLOOKUP(G1130,[2]Store_Dim!$A$1:$E$21,4,FALSE)</f>
        <v>Hoodberg</v>
      </c>
      <c r="R1130" s="8" t="str">
        <f>VLOOKUP(G1130,[2]Store_Dim!$A$2:$E$21,3,FALSE)</f>
        <v>North</v>
      </c>
    </row>
    <row r="1131" spans="1:18" x14ac:dyDescent="0.3">
      <c r="A1131" s="7" t="s">
        <v>2955</v>
      </c>
      <c r="B1131" s="48">
        <v>45753</v>
      </c>
      <c r="C1131" s="8" t="s">
        <v>1166</v>
      </c>
      <c r="D1131" s="8" t="s">
        <v>1616</v>
      </c>
      <c r="E1131" s="7" t="str">
        <f>VLOOKUP(D1131,[2]Product_Dim!$A$2:$G$101,2,FALSE)</f>
        <v>Gaming Mechanical Keyboard</v>
      </c>
      <c r="F1131" s="9">
        <f>VLOOKUP(D1131,[2]Product_Dim!$A$2:$G$101,6,FALSE)</f>
        <v>419.28</v>
      </c>
      <c r="G1131" s="8" t="s">
        <v>1757</v>
      </c>
      <c r="H1131" s="10">
        <v>3</v>
      </c>
      <c r="I1131" s="11">
        <v>848.48</v>
      </c>
      <c r="J1131" s="8" t="s">
        <v>3983</v>
      </c>
      <c r="K1131" s="8" t="s">
        <v>1829</v>
      </c>
      <c r="L1131" s="11">
        <v>2545.44</v>
      </c>
      <c r="M1131" s="8" t="str">
        <f>VLOOKUP(C1131,'[2]Customer Detail'!$A$2:$H$501,4,FALSE)</f>
        <v>Female</v>
      </c>
      <c r="N1131" s="8">
        <f>VLOOKUP(C1131,'[2]Customer Detail'!$A$2:$H$501,3,FALSE)</f>
        <v>37</v>
      </c>
      <c r="O1131" s="8" t="str">
        <f>VLOOKUP(C1131,'[2]Customer Detail'!$A$2:$H$501,5,FALSE)</f>
        <v>Simpsonfort</v>
      </c>
      <c r="P1131" s="8" t="str">
        <f>VLOOKUP(C1131,'[2]Customer Detail'!$A$1:$H$501,8,FALSE)</f>
        <v>Gold</v>
      </c>
      <c r="Q1131" s="8" t="str">
        <f>VLOOKUP(G1131,[2]Store_Dim!$A$1:$E$21,4,FALSE)</f>
        <v>Danielmouth</v>
      </c>
      <c r="R1131" s="8" t="str">
        <f>VLOOKUP(G1131,[2]Store_Dim!$A$2:$E$21,3,FALSE)</f>
        <v>North</v>
      </c>
    </row>
    <row r="1132" spans="1:18" x14ac:dyDescent="0.3">
      <c r="A1132" s="7" t="s">
        <v>2956</v>
      </c>
      <c r="B1132" s="48">
        <v>45512</v>
      </c>
      <c r="C1132" s="8" t="s">
        <v>782</v>
      </c>
      <c r="D1132" s="8" t="s">
        <v>1654</v>
      </c>
      <c r="E1132" s="7" t="str">
        <f>VLOOKUP(D1132,[2]Product_Dim!$A$2:$G$101,2,FALSE)</f>
        <v>Men's Track Pants</v>
      </c>
      <c r="F1132" s="9">
        <f>VLOOKUP(D1132,[2]Product_Dim!$A$2:$G$101,6,FALSE)</f>
        <v>386.56</v>
      </c>
      <c r="G1132" s="8" t="s">
        <v>1782</v>
      </c>
      <c r="H1132" s="10">
        <v>2</v>
      </c>
      <c r="I1132" s="11">
        <v>568.95000000000005</v>
      </c>
      <c r="J1132" s="8">
        <v>0.22</v>
      </c>
      <c r="K1132" s="8" t="s">
        <v>1824</v>
      </c>
      <c r="L1132" s="11">
        <v>887.56200000000013</v>
      </c>
      <c r="M1132" s="8" t="str">
        <f>VLOOKUP(C1132,'[2]Customer Detail'!$A$2:$H$501,4,FALSE)</f>
        <v>Male</v>
      </c>
      <c r="N1132" s="8">
        <f>VLOOKUP(C1132,'[2]Customer Detail'!$A$2:$H$501,3,FALSE)</f>
        <v>19</v>
      </c>
      <c r="O1132" s="8" t="str">
        <f>VLOOKUP(C1132,'[2]Customer Detail'!$A$2:$H$501,5,FALSE)</f>
        <v>West Julia</v>
      </c>
      <c r="P1132" s="8" t="str">
        <f>VLOOKUP(C1132,'[2]Customer Detail'!$A$1:$H$501,8,FALSE)</f>
        <v>Bronze</v>
      </c>
      <c r="Q1132" s="8" t="str">
        <f>VLOOKUP(G1132,[2]Store_Dim!$A$1:$E$21,4,FALSE)</f>
        <v>Thompsonborough</v>
      </c>
      <c r="R1132" s="8" t="str">
        <f>VLOOKUP(G1132,[2]Store_Dim!$A$2:$E$21,3,FALSE)</f>
        <v>West</v>
      </c>
    </row>
    <row r="1133" spans="1:18" x14ac:dyDescent="0.3">
      <c r="A1133" s="7" t="s">
        <v>2957</v>
      </c>
      <c r="B1133" s="48">
        <v>45764</v>
      </c>
      <c r="C1133" s="8" t="s">
        <v>541</v>
      </c>
      <c r="D1133" s="8" t="s">
        <v>1654</v>
      </c>
      <c r="E1133" s="7" t="str">
        <f>VLOOKUP(D1133,[2]Product_Dim!$A$2:$G$101,2,FALSE)</f>
        <v>Men's Track Pants</v>
      </c>
      <c r="F1133" s="9">
        <f>VLOOKUP(D1133,[2]Product_Dim!$A$2:$G$101,6,FALSE)</f>
        <v>386.56</v>
      </c>
      <c r="G1133" s="8" t="s">
        <v>1792</v>
      </c>
      <c r="H1133" s="10">
        <v>3</v>
      </c>
      <c r="I1133" s="11">
        <v>269.83999999999997</v>
      </c>
      <c r="J1133" s="8">
        <v>0.05</v>
      </c>
      <c r="K1133" s="8" t="s">
        <v>1826</v>
      </c>
      <c r="L1133" s="11">
        <v>769.04399999999998</v>
      </c>
      <c r="M1133" s="8" t="str">
        <f>VLOOKUP(C1133,'[2]Customer Detail'!$A$2:$H$501,4,FALSE)</f>
        <v>Male</v>
      </c>
      <c r="N1133" s="8">
        <f>VLOOKUP(C1133,'[2]Customer Detail'!$A$2:$H$501,3,FALSE)</f>
        <v>37</v>
      </c>
      <c r="O1133" s="8" t="str">
        <f>VLOOKUP(C1133,'[2]Customer Detail'!$A$2:$H$501,5,FALSE)</f>
        <v>Palmerbury</v>
      </c>
      <c r="P1133" s="8" t="str">
        <f>VLOOKUP(C1133,'[2]Customer Detail'!$A$1:$H$501,8,FALSE)</f>
        <v>Silver</v>
      </c>
      <c r="Q1133" s="8" t="str">
        <f>VLOOKUP(G1133,[2]Store_Dim!$A$1:$E$21,4,FALSE)</f>
        <v>Lake Michael</v>
      </c>
      <c r="R1133" s="8" t="str">
        <f>VLOOKUP(G1133,[2]Store_Dim!$A$2:$E$21,3,FALSE)</f>
        <v>South</v>
      </c>
    </row>
    <row r="1134" spans="1:18" x14ac:dyDescent="0.3">
      <c r="A1134" s="7" t="s">
        <v>2958</v>
      </c>
      <c r="B1134" s="48">
        <v>45746</v>
      </c>
      <c r="C1134" s="8" t="s">
        <v>975</v>
      </c>
      <c r="D1134" s="8" t="s">
        <v>1672</v>
      </c>
      <c r="E1134" s="7" t="str">
        <f>VLOOKUP(D1134,[2]Product_Dim!$A$2:$G$101,2,FALSE)</f>
        <v>Laptop Cooling Pad</v>
      </c>
      <c r="F1134" s="9">
        <f>VLOOKUP(D1134,[2]Product_Dim!$A$2:$G$101,6,FALSE)</f>
        <v>86.42</v>
      </c>
      <c r="G1134" s="8" t="s">
        <v>1797</v>
      </c>
      <c r="H1134" s="10">
        <v>4</v>
      </c>
      <c r="I1134" s="11">
        <v>267.36</v>
      </c>
      <c r="J1134" s="8">
        <v>0.27</v>
      </c>
      <c r="K1134" s="8" t="s">
        <v>1826</v>
      </c>
      <c r="L1134" s="11">
        <v>780.69119999999998</v>
      </c>
      <c r="M1134" s="8" t="str">
        <f>VLOOKUP(C1134,'[2]Customer Detail'!$A$2:$H$501,4,FALSE)</f>
        <v>Female</v>
      </c>
      <c r="N1134" s="8">
        <f>VLOOKUP(C1134,'[2]Customer Detail'!$A$2:$H$501,3,FALSE)</f>
        <v>41</v>
      </c>
      <c r="O1134" s="8" t="str">
        <f>VLOOKUP(C1134,'[2]Customer Detail'!$A$2:$H$501,5,FALSE)</f>
        <v>Randychester</v>
      </c>
      <c r="P1134" s="8" t="str">
        <f>VLOOKUP(C1134,'[2]Customer Detail'!$A$1:$H$501,8,FALSE)</f>
        <v>Bronze</v>
      </c>
      <c r="Q1134" s="8" t="str">
        <f>VLOOKUP(G1134,[2]Store_Dim!$A$1:$E$21,4,FALSE)</f>
        <v>Johnsonville</v>
      </c>
      <c r="R1134" s="8" t="str">
        <f>VLOOKUP(G1134,[2]Store_Dim!$A$2:$E$21,3,FALSE)</f>
        <v>East</v>
      </c>
    </row>
    <row r="1135" spans="1:18" x14ac:dyDescent="0.3">
      <c r="A1135" s="7" t="s">
        <v>2959</v>
      </c>
      <c r="B1135" s="48">
        <v>45647</v>
      </c>
      <c r="C1135" s="8" t="s">
        <v>399</v>
      </c>
      <c r="D1135" s="8" t="s">
        <v>1622</v>
      </c>
      <c r="E1135" s="7" t="str">
        <f>VLOOKUP(D1135,[2]Product_Dim!$A$2:$G$101,2,FALSE)</f>
        <v>Men's Casual Sneakers</v>
      </c>
      <c r="F1135" s="9">
        <f>VLOOKUP(D1135,[2]Product_Dim!$A$2:$G$101,6,FALSE)</f>
        <v>353.47</v>
      </c>
      <c r="G1135" s="8" t="s">
        <v>1757</v>
      </c>
      <c r="H1135" s="10">
        <v>1</v>
      </c>
      <c r="I1135" s="11">
        <v>438.41</v>
      </c>
      <c r="J1135" s="8">
        <v>0.09</v>
      </c>
      <c r="K1135" s="8" t="s">
        <v>1824</v>
      </c>
      <c r="L1135" s="11">
        <v>398.95310000000001</v>
      </c>
      <c r="M1135" s="8" t="str">
        <f>VLOOKUP(C1135,'[2]Customer Detail'!$A$2:$H$501,4,FALSE)</f>
        <v>Male</v>
      </c>
      <c r="N1135" s="8">
        <f>VLOOKUP(C1135,'[2]Customer Detail'!$A$2:$H$501,3,FALSE)</f>
        <v>30</v>
      </c>
      <c r="O1135" s="8" t="str">
        <f>VLOOKUP(C1135,'[2]Customer Detail'!$A$2:$H$501,5,FALSE)</f>
        <v>East Donna</v>
      </c>
      <c r="P1135" s="8" t="str">
        <f>VLOOKUP(C1135,'[2]Customer Detail'!$A$1:$H$501,8,FALSE)</f>
        <v>Bronze</v>
      </c>
      <c r="Q1135" s="8" t="str">
        <f>VLOOKUP(G1135,[2]Store_Dim!$A$1:$E$21,4,FALSE)</f>
        <v>Danielmouth</v>
      </c>
      <c r="R1135" s="8" t="str">
        <f>VLOOKUP(G1135,[2]Store_Dim!$A$2:$E$21,3,FALSE)</f>
        <v>North</v>
      </c>
    </row>
    <row r="1136" spans="1:18" x14ac:dyDescent="0.3">
      <c r="A1136" s="7" t="s">
        <v>2960</v>
      </c>
      <c r="B1136" s="48">
        <v>45443</v>
      </c>
      <c r="C1136" s="8" t="s">
        <v>547</v>
      </c>
      <c r="D1136" s="8" t="s">
        <v>1650</v>
      </c>
      <c r="E1136" s="7" t="str">
        <f>VLOOKUP(D1136,[2]Product_Dim!$A$2:$G$101,2,FALSE)</f>
        <v>HDMI Cable – 2m</v>
      </c>
      <c r="F1136" s="9">
        <f>VLOOKUP(D1136,[2]Product_Dim!$A$2:$G$101,6,FALSE)</f>
        <v>88.49</v>
      </c>
      <c r="G1136" s="8" t="s">
        <v>1810</v>
      </c>
      <c r="H1136" s="10">
        <v>2</v>
      </c>
      <c r="I1136" s="11">
        <v>86.72</v>
      </c>
      <c r="J1136" s="8">
        <v>0.28000000000000003</v>
      </c>
      <c r="K1136" s="8" t="s">
        <v>1829</v>
      </c>
      <c r="L1136" s="11">
        <v>124.8768</v>
      </c>
      <c r="M1136" s="8" t="str">
        <f>VLOOKUP(C1136,'[2]Customer Detail'!$A$2:$H$501,4,FALSE)</f>
        <v>Female</v>
      </c>
      <c r="N1136" s="8">
        <f>VLOOKUP(C1136,'[2]Customer Detail'!$A$2:$H$501,3,FALSE)</f>
        <v>39</v>
      </c>
      <c r="O1136" s="8" t="str">
        <f>VLOOKUP(C1136,'[2]Customer Detail'!$A$2:$H$501,5,FALSE)</f>
        <v>Dominiquefort</v>
      </c>
      <c r="P1136" s="8" t="str">
        <f>VLOOKUP(C1136,'[2]Customer Detail'!$A$1:$H$501,8,FALSE)</f>
        <v>Silver</v>
      </c>
      <c r="Q1136" s="8" t="str">
        <f>VLOOKUP(G1136,[2]Store_Dim!$A$1:$E$21,4,FALSE)</f>
        <v>East Stevechester</v>
      </c>
      <c r="R1136" s="8" t="str">
        <f>VLOOKUP(G1136,[2]Store_Dim!$A$2:$E$21,3,FALSE)</f>
        <v>East</v>
      </c>
    </row>
    <row r="1137" spans="1:18" x14ac:dyDescent="0.3">
      <c r="A1137" s="7" t="s">
        <v>2961</v>
      </c>
      <c r="B1137" s="48">
        <v>45722</v>
      </c>
      <c r="C1137" s="8" t="s">
        <v>1319</v>
      </c>
      <c r="D1137" s="8" t="s">
        <v>1726</v>
      </c>
      <c r="E1137" s="7" t="str">
        <f>VLOOKUP(D1137,[2]Product_Dim!$A$2:$G$101,2,FALSE)</f>
        <v>Face Foundation Kit</v>
      </c>
      <c r="F1137" s="9">
        <f>VLOOKUP(D1137,[2]Product_Dim!$A$2:$G$101,6,FALSE)</f>
        <v>183.04</v>
      </c>
      <c r="G1137" s="8" t="s">
        <v>1776</v>
      </c>
      <c r="H1137" s="10">
        <v>4</v>
      </c>
      <c r="I1137" s="11">
        <v>630.21</v>
      </c>
      <c r="J1137" s="8">
        <v>0.14000000000000001</v>
      </c>
      <c r="K1137" s="8" t="s">
        <v>1829</v>
      </c>
      <c r="L1137" s="11">
        <v>2167.9223999999999</v>
      </c>
      <c r="M1137" s="8" t="str">
        <f>VLOOKUP(C1137,'[2]Customer Detail'!$A$2:$H$501,4,FALSE)</f>
        <v>Male</v>
      </c>
      <c r="N1137" s="8">
        <f>VLOOKUP(C1137,'[2]Customer Detail'!$A$2:$H$501,3,FALSE)</f>
        <v>40</v>
      </c>
      <c r="O1137" s="8" t="str">
        <f>VLOOKUP(C1137,'[2]Customer Detail'!$A$2:$H$501,5,FALSE)</f>
        <v>Lake Monique</v>
      </c>
      <c r="P1137" s="8" t="str">
        <f>VLOOKUP(C1137,'[2]Customer Detail'!$A$1:$H$501,8,FALSE)</f>
        <v>Bronze</v>
      </c>
      <c r="Q1137" s="8" t="str">
        <f>VLOOKUP(G1137,[2]Store_Dim!$A$1:$E$21,4,FALSE)</f>
        <v>Port Josephberg</v>
      </c>
      <c r="R1137" s="8" t="str">
        <f>VLOOKUP(G1137,[2]Store_Dim!$A$2:$E$21,3,FALSE)</f>
        <v>East</v>
      </c>
    </row>
    <row r="1138" spans="1:18" x14ac:dyDescent="0.3">
      <c r="A1138" s="7" t="s">
        <v>2962</v>
      </c>
      <c r="B1138" s="48">
        <v>45575</v>
      </c>
      <c r="C1138" s="8" t="s">
        <v>1124</v>
      </c>
      <c r="D1138" s="8" t="s">
        <v>1666</v>
      </c>
      <c r="E1138" s="7" t="str">
        <f>VLOOKUP(D1138,[2]Product_Dim!$A$2:$G$101,2,FALSE)</f>
        <v>Men's Hair Styling Gel</v>
      </c>
      <c r="F1138" s="9">
        <f>VLOOKUP(D1138,[2]Product_Dim!$A$2:$G$101,6,FALSE)</f>
        <v>17.309999999999999</v>
      </c>
      <c r="G1138" s="8" t="s">
        <v>1776</v>
      </c>
      <c r="H1138" s="10">
        <v>3</v>
      </c>
      <c r="I1138" s="11">
        <v>180.84</v>
      </c>
      <c r="J1138" s="8">
        <v>0.03</v>
      </c>
      <c r="K1138" s="8" t="s">
        <v>1826</v>
      </c>
      <c r="L1138" s="11">
        <v>526.24440000000004</v>
      </c>
      <c r="M1138" s="8" t="str">
        <f>VLOOKUP(C1138,'[2]Customer Detail'!$A$2:$H$501,4,FALSE)</f>
        <v>Male</v>
      </c>
      <c r="N1138" s="8">
        <f>VLOOKUP(C1138,'[2]Customer Detail'!$A$2:$H$501,3,FALSE)</f>
        <v>32</v>
      </c>
      <c r="O1138" s="8" t="str">
        <f>VLOOKUP(C1138,'[2]Customer Detail'!$A$2:$H$501,5,FALSE)</f>
        <v>East Michaelton</v>
      </c>
      <c r="P1138" s="8" t="str">
        <f>VLOOKUP(C1138,'[2]Customer Detail'!$A$1:$H$501,8,FALSE)</f>
        <v>Silver</v>
      </c>
      <c r="Q1138" s="8" t="str">
        <f>VLOOKUP(G1138,[2]Store_Dim!$A$1:$E$21,4,FALSE)</f>
        <v>Port Josephberg</v>
      </c>
      <c r="R1138" s="8" t="str">
        <f>VLOOKUP(G1138,[2]Store_Dim!$A$2:$E$21,3,FALSE)</f>
        <v>East</v>
      </c>
    </row>
    <row r="1139" spans="1:18" x14ac:dyDescent="0.3">
      <c r="A1139" s="7" t="s">
        <v>2963</v>
      </c>
      <c r="B1139" s="48">
        <v>45441</v>
      </c>
      <c r="C1139" s="8" t="s">
        <v>27</v>
      </c>
      <c r="D1139" s="8" t="s">
        <v>1676</v>
      </c>
      <c r="E1139" s="7" t="str">
        <f>VLOOKUP(D1139,[2]Product_Dim!$A$2:$G$101,2,FALSE)</f>
        <v>Matte Lipstick Set</v>
      </c>
      <c r="F1139" s="9">
        <f>VLOOKUP(D1139,[2]Product_Dim!$A$2:$G$101,6,FALSE)</f>
        <v>299.11</v>
      </c>
      <c r="G1139" s="8" t="s">
        <v>1804</v>
      </c>
      <c r="H1139" s="10">
        <v>1</v>
      </c>
      <c r="I1139" s="11">
        <v>453.41</v>
      </c>
      <c r="J1139" s="8">
        <v>0.04</v>
      </c>
      <c r="K1139" s="8" t="s">
        <v>1829</v>
      </c>
      <c r="L1139" s="11">
        <v>435.27360000000004</v>
      </c>
      <c r="M1139" s="8" t="str">
        <f>VLOOKUP(C1139,'[2]Customer Detail'!$A$2:$H$501,4,FALSE)</f>
        <v>Female</v>
      </c>
      <c r="N1139" s="8">
        <f>VLOOKUP(C1139,'[2]Customer Detail'!$A$2:$H$501,3,FALSE)</f>
        <v>64</v>
      </c>
      <c r="O1139" s="8" t="str">
        <f>VLOOKUP(C1139,'[2]Customer Detail'!$A$2:$H$501,5,FALSE)</f>
        <v>Nicholasshire</v>
      </c>
      <c r="P1139" s="8" t="str">
        <f>VLOOKUP(C1139,'[2]Customer Detail'!$A$1:$H$501,8,FALSE)</f>
        <v>Silver</v>
      </c>
      <c r="Q1139" s="8" t="str">
        <f>VLOOKUP(G1139,[2]Store_Dim!$A$1:$E$21,4,FALSE)</f>
        <v>New Jimmymouth</v>
      </c>
      <c r="R1139" s="8" t="str">
        <f>VLOOKUP(G1139,[2]Store_Dim!$A$2:$E$21,3,FALSE)</f>
        <v>West</v>
      </c>
    </row>
    <row r="1140" spans="1:18" x14ac:dyDescent="0.3">
      <c r="A1140" s="7" t="s">
        <v>2964</v>
      </c>
      <c r="B1140" s="48">
        <v>45940</v>
      </c>
      <c r="C1140" s="8" t="s">
        <v>103</v>
      </c>
      <c r="D1140" s="8" t="s">
        <v>1650</v>
      </c>
      <c r="E1140" s="7" t="str">
        <f>VLOOKUP(D1140,[2]Product_Dim!$A$2:$G$101,2,FALSE)</f>
        <v>HDMI Cable – 2m</v>
      </c>
      <c r="F1140" s="9">
        <f>VLOOKUP(D1140,[2]Product_Dim!$A$2:$G$101,6,FALSE)</f>
        <v>88.49</v>
      </c>
      <c r="G1140" s="8" t="s">
        <v>1776</v>
      </c>
      <c r="H1140" s="10">
        <v>1</v>
      </c>
      <c r="I1140" s="11">
        <v>629.09</v>
      </c>
      <c r="J1140" s="8">
        <v>0.02</v>
      </c>
      <c r="K1140" s="8" t="s">
        <v>1824</v>
      </c>
      <c r="L1140" s="11">
        <v>616.50819999999999</v>
      </c>
      <c r="M1140" s="8" t="str">
        <f>VLOOKUP(C1140,'[2]Customer Detail'!$A$2:$H$501,4,FALSE)</f>
        <v>Male</v>
      </c>
      <c r="N1140" s="8">
        <f>VLOOKUP(C1140,'[2]Customer Detail'!$A$2:$H$501,3,FALSE)</f>
        <v>40</v>
      </c>
      <c r="O1140" s="8" t="str">
        <f>VLOOKUP(C1140,'[2]Customer Detail'!$A$2:$H$501,5,FALSE)</f>
        <v>Rogerschester</v>
      </c>
      <c r="P1140" s="8" t="str">
        <f>VLOOKUP(C1140,'[2]Customer Detail'!$A$1:$H$501,8,FALSE)</f>
        <v>Platinum</v>
      </c>
      <c r="Q1140" s="8" t="str">
        <f>VLOOKUP(G1140,[2]Store_Dim!$A$1:$E$21,4,FALSE)</f>
        <v>Port Josephberg</v>
      </c>
      <c r="R1140" s="8" t="str">
        <f>VLOOKUP(G1140,[2]Store_Dim!$A$2:$E$21,3,FALSE)</f>
        <v>East</v>
      </c>
    </row>
    <row r="1141" spans="1:18" x14ac:dyDescent="0.3">
      <c r="A1141" s="7" t="s">
        <v>2965</v>
      </c>
      <c r="B1141" s="48">
        <v>45518</v>
      </c>
      <c r="C1141" s="8" t="s">
        <v>97</v>
      </c>
      <c r="D1141" s="8" t="s">
        <v>1702</v>
      </c>
      <c r="E1141" s="7" t="str">
        <f>VLOOKUP(D1141,[2]Product_Dim!$A$2:$G$101,2,FALSE)</f>
        <v>WiFi Mesh Router</v>
      </c>
      <c r="F1141" s="9">
        <f>VLOOKUP(D1141,[2]Product_Dim!$A$2:$G$101,6,FALSE)</f>
        <v>480.9</v>
      </c>
      <c r="G1141" s="8" t="s">
        <v>1761</v>
      </c>
      <c r="H1141" s="10">
        <v>2</v>
      </c>
      <c r="I1141" s="11">
        <v>257.45</v>
      </c>
      <c r="J1141" s="8" t="s">
        <v>3983</v>
      </c>
      <c r="K1141" s="8" t="s">
        <v>1829</v>
      </c>
      <c r="L1141" s="11">
        <v>514.9</v>
      </c>
      <c r="M1141" s="8" t="str">
        <f>VLOOKUP(C1141,'[2]Customer Detail'!$A$2:$H$501,4,FALSE)</f>
        <v>Female</v>
      </c>
      <c r="N1141" s="8">
        <f>VLOOKUP(C1141,'[2]Customer Detail'!$A$2:$H$501,3,FALSE)</f>
        <v>33</v>
      </c>
      <c r="O1141" s="8" t="str">
        <f>VLOOKUP(C1141,'[2]Customer Detail'!$A$2:$H$501,5,FALSE)</f>
        <v>Michaelton</v>
      </c>
      <c r="P1141" s="8" t="str">
        <f>VLOOKUP(C1141,'[2]Customer Detail'!$A$1:$H$501,8,FALSE)</f>
        <v>Silver</v>
      </c>
      <c r="Q1141" s="8" t="str">
        <f>VLOOKUP(G1141,[2]Store_Dim!$A$1:$E$21,4,FALSE)</f>
        <v>North Nancyview</v>
      </c>
      <c r="R1141" s="8" t="str">
        <f>VLOOKUP(G1141,[2]Store_Dim!$A$2:$E$21,3,FALSE)</f>
        <v>South</v>
      </c>
    </row>
    <row r="1142" spans="1:18" x14ac:dyDescent="0.3">
      <c r="A1142" s="7" t="s">
        <v>2966</v>
      </c>
      <c r="B1142" s="48">
        <v>45861</v>
      </c>
      <c r="C1142" s="8" t="s">
        <v>592</v>
      </c>
      <c r="D1142" s="8" t="s">
        <v>1616</v>
      </c>
      <c r="E1142" s="7" t="str">
        <f>VLOOKUP(D1142,[2]Product_Dim!$A$2:$G$101,2,FALSE)</f>
        <v>Gaming Mechanical Keyboard</v>
      </c>
      <c r="F1142" s="9">
        <f>VLOOKUP(D1142,[2]Product_Dim!$A$2:$G$101,6,FALSE)</f>
        <v>419.28</v>
      </c>
      <c r="G1142" s="8" t="s">
        <v>1801</v>
      </c>
      <c r="H1142" s="10">
        <v>2</v>
      </c>
      <c r="I1142" s="11">
        <v>696.61</v>
      </c>
      <c r="J1142" s="8">
        <v>0.17</v>
      </c>
      <c r="K1142" s="8" t="s">
        <v>1826</v>
      </c>
      <c r="L1142" s="11">
        <v>1156.3725999999999</v>
      </c>
      <c r="M1142" s="8" t="str">
        <f>VLOOKUP(C1142,'[2]Customer Detail'!$A$2:$H$501,4,FALSE)</f>
        <v>Female</v>
      </c>
      <c r="N1142" s="8">
        <f>VLOOKUP(C1142,'[2]Customer Detail'!$A$2:$H$501,3,FALSE)</f>
        <v>43</v>
      </c>
      <c r="O1142" s="8" t="str">
        <f>VLOOKUP(C1142,'[2]Customer Detail'!$A$2:$H$501,5,FALSE)</f>
        <v>Murphyfurt</v>
      </c>
      <c r="P1142" s="8" t="str">
        <f>VLOOKUP(C1142,'[2]Customer Detail'!$A$1:$H$501,8,FALSE)</f>
        <v>Silver</v>
      </c>
      <c r="Q1142" s="8" t="str">
        <f>VLOOKUP(G1142,[2]Store_Dim!$A$1:$E$21,4,FALSE)</f>
        <v>East Jenniferstad</v>
      </c>
      <c r="R1142" s="8" t="str">
        <f>VLOOKUP(G1142,[2]Store_Dim!$A$2:$E$21,3,FALSE)</f>
        <v>North</v>
      </c>
    </row>
    <row r="1143" spans="1:18" x14ac:dyDescent="0.3">
      <c r="A1143" s="7" t="s">
        <v>2967</v>
      </c>
      <c r="B1143" s="48">
        <v>45416</v>
      </c>
      <c r="C1143" s="8" t="s">
        <v>1166</v>
      </c>
      <c r="D1143" s="8" t="s">
        <v>1640</v>
      </c>
      <c r="E1143" s="7" t="str">
        <f>VLOOKUP(D1143,[2]Product_Dim!$A$2:$G$101,2,FALSE)</f>
        <v>Men's Winter Jacket</v>
      </c>
      <c r="F1143" s="9">
        <f>VLOOKUP(D1143,[2]Product_Dim!$A$2:$G$101,6,FALSE)</f>
        <v>167.34</v>
      </c>
      <c r="G1143" s="8" t="s">
        <v>1779</v>
      </c>
      <c r="H1143" s="10">
        <v>2</v>
      </c>
      <c r="I1143" s="11">
        <v>143.79</v>
      </c>
      <c r="J1143" s="8">
        <v>0.1</v>
      </c>
      <c r="K1143" s="8" t="s">
        <v>1826</v>
      </c>
      <c r="L1143" s="11">
        <v>258.822</v>
      </c>
      <c r="M1143" s="8" t="str">
        <f>VLOOKUP(C1143,'[2]Customer Detail'!$A$2:$H$501,4,FALSE)</f>
        <v>Female</v>
      </c>
      <c r="N1143" s="8">
        <f>VLOOKUP(C1143,'[2]Customer Detail'!$A$2:$H$501,3,FALSE)</f>
        <v>37</v>
      </c>
      <c r="O1143" s="8" t="str">
        <f>VLOOKUP(C1143,'[2]Customer Detail'!$A$2:$H$501,5,FALSE)</f>
        <v>Simpsonfort</v>
      </c>
      <c r="P1143" s="8" t="str">
        <f>VLOOKUP(C1143,'[2]Customer Detail'!$A$1:$H$501,8,FALSE)</f>
        <v>Gold</v>
      </c>
      <c r="Q1143" s="8" t="str">
        <f>VLOOKUP(G1143,[2]Store_Dim!$A$1:$E$21,4,FALSE)</f>
        <v>Williamsfurt</v>
      </c>
      <c r="R1143" s="8" t="str">
        <f>VLOOKUP(G1143,[2]Store_Dim!$A$2:$E$21,3,FALSE)</f>
        <v>South</v>
      </c>
    </row>
    <row r="1144" spans="1:18" x14ac:dyDescent="0.3">
      <c r="A1144" s="7" t="s">
        <v>2968</v>
      </c>
      <c r="B1144" s="48">
        <v>45608</v>
      </c>
      <c r="C1144" s="8" t="s">
        <v>937</v>
      </c>
      <c r="D1144" s="8" t="s">
        <v>1714</v>
      </c>
      <c r="E1144" s="7" t="str">
        <f>VLOOKUP(D1144,[2]Product_Dim!$A$2:$G$101,2,FALSE)</f>
        <v>Hydrating Face Cleanser</v>
      </c>
      <c r="F1144" s="9">
        <f>VLOOKUP(D1144,[2]Product_Dim!$A$2:$G$101,6,FALSE)</f>
        <v>254.04361702127662</v>
      </c>
      <c r="G1144" s="8" t="s">
        <v>1757</v>
      </c>
      <c r="H1144" s="10">
        <v>3</v>
      </c>
      <c r="I1144" s="11">
        <v>460.93</v>
      </c>
      <c r="J1144" s="8">
        <v>0.19</v>
      </c>
      <c r="K1144" s="8" t="s">
        <v>1829</v>
      </c>
      <c r="L1144" s="11">
        <v>1120.0599</v>
      </c>
      <c r="M1144" s="8" t="str">
        <f>VLOOKUP(C1144,'[2]Customer Detail'!$A$2:$H$501,4,FALSE)</f>
        <v>Female</v>
      </c>
      <c r="N1144" s="8">
        <f>VLOOKUP(C1144,'[2]Customer Detail'!$A$2:$H$501,3,FALSE)</f>
        <v>28</v>
      </c>
      <c r="O1144" s="8" t="str">
        <f>VLOOKUP(C1144,'[2]Customer Detail'!$A$2:$H$501,5,FALSE)</f>
        <v>South David</v>
      </c>
      <c r="P1144" s="8" t="str">
        <f>VLOOKUP(C1144,'[2]Customer Detail'!$A$1:$H$501,8,FALSE)</f>
        <v>Bronze</v>
      </c>
      <c r="Q1144" s="8" t="str">
        <f>VLOOKUP(G1144,[2]Store_Dim!$A$1:$E$21,4,FALSE)</f>
        <v>Danielmouth</v>
      </c>
      <c r="R1144" s="8" t="str">
        <f>VLOOKUP(G1144,[2]Store_Dim!$A$2:$E$21,3,FALSE)</f>
        <v>North</v>
      </c>
    </row>
    <row r="1145" spans="1:18" x14ac:dyDescent="0.3">
      <c r="A1145" s="7" t="s">
        <v>2969</v>
      </c>
      <c r="B1145" s="48">
        <v>45301</v>
      </c>
      <c r="C1145" s="8" t="s">
        <v>1533</v>
      </c>
      <c r="D1145" s="8" t="s">
        <v>1604</v>
      </c>
      <c r="E1145" s="7" t="str">
        <f>VLOOKUP(D1145,[2]Product_Dim!$A$2:$G$101,2,FALSE)</f>
        <v>Sports Stopwatch Timer</v>
      </c>
      <c r="F1145" s="9">
        <f>VLOOKUP(D1145,[2]Product_Dim!$A$2:$G$101,6,FALSE)</f>
        <v>38.76</v>
      </c>
      <c r="G1145" s="8" t="s">
        <v>1786</v>
      </c>
      <c r="H1145" s="10">
        <v>2</v>
      </c>
      <c r="I1145" s="11">
        <v>67.55</v>
      </c>
      <c r="J1145" s="8">
        <v>0.03</v>
      </c>
      <c r="K1145" s="8" t="s">
        <v>1824</v>
      </c>
      <c r="L1145" s="11">
        <v>131.047</v>
      </c>
      <c r="M1145" s="8" t="str">
        <f>VLOOKUP(C1145,'[2]Customer Detail'!$A$2:$H$501,4,FALSE)</f>
        <v>Female</v>
      </c>
      <c r="N1145" s="8">
        <f>VLOOKUP(C1145,'[2]Customer Detail'!$A$2:$H$501,3,FALSE)</f>
        <v>27</v>
      </c>
      <c r="O1145" s="8" t="str">
        <f>VLOOKUP(C1145,'[2]Customer Detail'!$A$2:$H$501,5,FALSE)</f>
        <v>East Valerieview</v>
      </c>
      <c r="P1145" s="8" t="str">
        <f>VLOOKUP(C1145,'[2]Customer Detail'!$A$1:$H$501,8,FALSE)</f>
        <v>Platinum</v>
      </c>
      <c r="Q1145" s="8" t="str">
        <f>VLOOKUP(G1145,[2]Store_Dim!$A$1:$E$21,4,FALSE)</f>
        <v>East Johnstad</v>
      </c>
      <c r="R1145" s="8" t="str">
        <f>VLOOKUP(G1145,[2]Store_Dim!$A$2:$E$21,3,FALSE)</f>
        <v>South</v>
      </c>
    </row>
    <row r="1146" spans="1:18" x14ac:dyDescent="0.3">
      <c r="A1146" s="7" t="s">
        <v>2970</v>
      </c>
      <c r="B1146" s="48">
        <v>45433</v>
      </c>
      <c r="C1146" s="8" t="s">
        <v>684</v>
      </c>
      <c r="D1146" s="8" t="s">
        <v>1646</v>
      </c>
      <c r="E1146" s="7" t="str">
        <f>VLOOKUP(D1146,[2]Product_Dim!$A$2:$G$101,2,FALSE)</f>
        <v>Men's Roll-On Perfume</v>
      </c>
      <c r="F1146" s="9">
        <f>VLOOKUP(D1146,[2]Product_Dim!$A$2:$G$101,6,FALSE)</f>
        <v>43.29</v>
      </c>
      <c r="G1146" s="8" t="s">
        <v>1757</v>
      </c>
      <c r="H1146" s="10">
        <v>3</v>
      </c>
      <c r="I1146" s="11">
        <v>803.31</v>
      </c>
      <c r="J1146" s="8">
        <v>0.1</v>
      </c>
      <c r="K1146" s="8" t="s">
        <v>1826</v>
      </c>
      <c r="L1146" s="11">
        <v>2168.9369999999999</v>
      </c>
      <c r="M1146" s="8" t="str">
        <f>VLOOKUP(C1146,'[2]Customer Detail'!$A$2:$H$501,4,FALSE)</f>
        <v>Male</v>
      </c>
      <c r="N1146" s="8">
        <f>VLOOKUP(C1146,'[2]Customer Detail'!$A$2:$H$501,3,FALSE)</f>
        <v>48</v>
      </c>
      <c r="O1146" s="8" t="str">
        <f>VLOOKUP(C1146,'[2]Customer Detail'!$A$2:$H$501,5,FALSE)</f>
        <v>Matthewborough</v>
      </c>
      <c r="P1146" s="8" t="str">
        <f>VLOOKUP(C1146,'[2]Customer Detail'!$A$1:$H$501,8,FALSE)</f>
        <v>Silver</v>
      </c>
      <c r="Q1146" s="8" t="str">
        <f>VLOOKUP(G1146,[2]Store_Dim!$A$1:$E$21,4,FALSE)</f>
        <v>Danielmouth</v>
      </c>
      <c r="R1146" s="8" t="str">
        <f>VLOOKUP(G1146,[2]Store_Dim!$A$2:$E$21,3,FALSE)</f>
        <v>North</v>
      </c>
    </row>
    <row r="1147" spans="1:18" x14ac:dyDescent="0.3">
      <c r="A1147" s="7" t="s">
        <v>2971</v>
      </c>
      <c r="B1147" s="48">
        <v>45821</v>
      </c>
      <c r="C1147" s="8" t="s">
        <v>1340</v>
      </c>
      <c r="D1147" s="8" t="s">
        <v>1580</v>
      </c>
      <c r="E1147" s="7" t="str">
        <f>VLOOKUP(D1147,[2]Product_Dim!$A$2:$G$101,2,FALSE)</f>
        <v>Beard Grooming Kit</v>
      </c>
      <c r="F1147" s="9">
        <f>VLOOKUP(D1147,[2]Product_Dim!$A$2:$G$101,6,FALSE)</f>
        <v>337.42</v>
      </c>
      <c r="G1147" s="8" t="s">
        <v>1797</v>
      </c>
      <c r="H1147" s="10">
        <v>4</v>
      </c>
      <c r="I1147" s="11">
        <v>254.71</v>
      </c>
      <c r="J1147" s="8">
        <v>0.2</v>
      </c>
      <c r="K1147" s="8" t="s">
        <v>1829</v>
      </c>
      <c r="L1147" s="11">
        <v>815.072</v>
      </c>
      <c r="M1147" s="8" t="str">
        <f>VLOOKUP(C1147,'[2]Customer Detail'!$A$2:$H$501,4,FALSE)</f>
        <v>Male</v>
      </c>
      <c r="N1147" s="8">
        <f>VLOOKUP(C1147,'[2]Customer Detail'!$A$2:$H$501,3,FALSE)</f>
        <v>37</v>
      </c>
      <c r="O1147" s="8" t="str">
        <f>VLOOKUP(C1147,'[2]Customer Detail'!$A$2:$H$501,5,FALSE)</f>
        <v>Phyllisport</v>
      </c>
      <c r="P1147" s="8" t="str">
        <f>VLOOKUP(C1147,'[2]Customer Detail'!$A$1:$H$501,8,FALSE)</f>
        <v>Bronze</v>
      </c>
      <c r="Q1147" s="8" t="str">
        <f>VLOOKUP(G1147,[2]Store_Dim!$A$1:$E$21,4,FALSE)</f>
        <v>Johnsonville</v>
      </c>
      <c r="R1147" s="8" t="str">
        <f>VLOOKUP(G1147,[2]Store_Dim!$A$2:$E$21,3,FALSE)</f>
        <v>East</v>
      </c>
    </row>
    <row r="1148" spans="1:18" x14ac:dyDescent="0.3">
      <c r="A1148" s="7" t="s">
        <v>2972</v>
      </c>
      <c r="B1148" s="48">
        <v>45508</v>
      </c>
      <c r="C1148" s="8" t="s">
        <v>195</v>
      </c>
      <c r="D1148" s="8" t="s">
        <v>1648</v>
      </c>
      <c r="E1148" s="7" t="str">
        <f>VLOOKUP(D1148,[2]Product_Dim!$A$2:$G$101,2,FALSE)</f>
        <v>Boxing Hand Wraps</v>
      </c>
      <c r="F1148" s="9">
        <f>VLOOKUP(D1148,[2]Product_Dim!$A$2:$G$101,6,FALSE)</f>
        <v>190.29</v>
      </c>
      <c r="G1148" s="8" t="s">
        <v>1769</v>
      </c>
      <c r="H1148" s="10">
        <v>4</v>
      </c>
      <c r="I1148" s="11">
        <v>594.89</v>
      </c>
      <c r="J1148" s="8">
        <v>0.3</v>
      </c>
      <c r="K1148" s="8" t="s">
        <v>1826</v>
      </c>
      <c r="L1148" s="11">
        <v>1665.692</v>
      </c>
      <c r="M1148" s="8" t="str">
        <f>VLOOKUP(C1148,'[2]Customer Detail'!$A$2:$H$501,4,FALSE)</f>
        <v>Female</v>
      </c>
      <c r="N1148" s="8">
        <f>VLOOKUP(C1148,'[2]Customer Detail'!$A$2:$H$501,3,FALSE)</f>
        <v>23</v>
      </c>
      <c r="O1148" s="8" t="str">
        <f>VLOOKUP(C1148,'[2]Customer Detail'!$A$2:$H$501,5,FALSE)</f>
        <v>New Julia</v>
      </c>
      <c r="P1148" s="8" t="str">
        <f>VLOOKUP(C1148,'[2]Customer Detail'!$A$1:$H$501,8,FALSE)</f>
        <v>Gold</v>
      </c>
      <c r="Q1148" s="8" t="str">
        <f>VLOOKUP(G1148,[2]Store_Dim!$A$1:$E$21,4,FALSE)</f>
        <v>Port Sharon</v>
      </c>
      <c r="R1148" s="8" t="str">
        <f>VLOOKUP(G1148,[2]Store_Dim!$A$2:$E$21,3,FALSE)</f>
        <v>South</v>
      </c>
    </row>
    <row r="1149" spans="1:18" x14ac:dyDescent="0.3">
      <c r="A1149" s="7" t="s">
        <v>2973</v>
      </c>
      <c r="B1149" s="48">
        <v>45854</v>
      </c>
      <c r="C1149" s="8" t="s">
        <v>711</v>
      </c>
      <c r="D1149" s="8" t="s">
        <v>1730</v>
      </c>
      <c r="E1149" s="7" t="str">
        <f>VLOOKUP(D1149,[2]Product_Dim!$A$2:$G$101,2,FALSE)</f>
        <v>Women's High Heels</v>
      </c>
      <c r="F1149" s="9">
        <f>VLOOKUP(D1149,[2]Product_Dim!$A$2:$G$101,6,FALSE)</f>
        <v>438.25</v>
      </c>
      <c r="G1149" s="8" t="s">
        <v>1752</v>
      </c>
      <c r="H1149" s="10">
        <v>2</v>
      </c>
      <c r="I1149" s="11">
        <v>844.31</v>
      </c>
      <c r="J1149" s="8">
        <v>7.0000000000000007E-2</v>
      </c>
      <c r="K1149" s="8" t="s">
        <v>1826</v>
      </c>
      <c r="L1149" s="11">
        <v>1570.4165999999998</v>
      </c>
      <c r="M1149" s="8" t="str">
        <f>VLOOKUP(C1149,'[2]Customer Detail'!$A$2:$H$501,4,FALSE)</f>
        <v>Female</v>
      </c>
      <c r="N1149" s="8">
        <f>VLOOKUP(C1149,'[2]Customer Detail'!$A$2:$H$501,3,FALSE)</f>
        <v>47</v>
      </c>
      <c r="O1149" s="8" t="str">
        <f>VLOOKUP(C1149,'[2]Customer Detail'!$A$2:$H$501,5,FALSE)</f>
        <v xml:space="preserve">Phillipschester   </v>
      </c>
      <c r="P1149" s="8" t="str">
        <f>VLOOKUP(C1149,'[2]Customer Detail'!$A$1:$H$501,8,FALSE)</f>
        <v>Gold</v>
      </c>
      <c r="Q1149" s="8" t="str">
        <f>VLOOKUP(G1149,[2]Store_Dim!$A$1:$E$21,4,FALSE)</f>
        <v>Washingtonfurt</v>
      </c>
      <c r="R1149" s="8" t="str">
        <f>VLOOKUP(G1149,[2]Store_Dim!$A$2:$E$21,3,FALSE)</f>
        <v>East</v>
      </c>
    </row>
    <row r="1150" spans="1:18" x14ac:dyDescent="0.3">
      <c r="A1150" s="7" t="s">
        <v>2974</v>
      </c>
      <c r="B1150" s="48">
        <v>45569</v>
      </c>
      <c r="C1150" s="8" t="s">
        <v>458</v>
      </c>
      <c r="D1150" s="8" t="s">
        <v>1578</v>
      </c>
      <c r="E1150" s="7" t="str">
        <f>VLOOKUP(D1150,[2]Product_Dim!$A$2:$G$101,2,FALSE)</f>
        <v>4K Home Projector</v>
      </c>
      <c r="F1150" s="9">
        <f>VLOOKUP(D1150,[2]Product_Dim!$A$2:$G$101,6,FALSE)</f>
        <v>465.34</v>
      </c>
      <c r="G1150" s="8" t="s">
        <v>1776</v>
      </c>
      <c r="H1150" s="10">
        <v>4</v>
      </c>
      <c r="I1150" s="11">
        <v>101.33</v>
      </c>
      <c r="J1150" s="8" t="s">
        <v>3983</v>
      </c>
      <c r="K1150" s="8" t="s">
        <v>1824</v>
      </c>
      <c r="L1150" s="11">
        <v>405.32</v>
      </c>
      <c r="M1150" s="8" t="str">
        <f>VLOOKUP(C1150,'[2]Customer Detail'!$A$2:$H$501,4,FALSE)</f>
        <v>Male</v>
      </c>
      <c r="N1150" s="8">
        <f>VLOOKUP(C1150,'[2]Customer Detail'!$A$2:$H$501,3,FALSE)</f>
        <v>54</v>
      </c>
      <c r="O1150" s="8" t="str">
        <f>VLOOKUP(C1150,'[2]Customer Detail'!$A$2:$H$501,5,FALSE)</f>
        <v>Parksfort</v>
      </c>
      <c r="P1150" s="8" t="str">
        <f>VLOOKUP(C1150,'[2]Customer Detail'!$A$1:$H$501,8,FALSE)</f>
        <v>Gold</v>
      </c>
      <c r="Q1150" s="8" t="str">
        <f>VLOOKUP(G1150,[2]Store_Dim!$A$1:$E$21,4,FALSE)</f>
        <v>Port Josephberg</v>
      </c>
      <c r="R1150" s="8" t="str">
        <f>VLOOKUP(G1150,[2]Store_Dim!$A$2:$E$21,3,FALSE)</f>
        <v>East</v>
      </c>
    </row>
    <row r="1151" spans="1:18" x14ac:dyDescent="0.3">
      <c r="A1151" s="7" t="s">
        <v>2975</v>
      </c>
      <c r="B1151" s="48">
        <v>45824</v>
      </c>
      <c r="C1151" s="8" t="s">
        <v>449</v>
      </c>
      <c r="D1151" s="8" t="s">
        <v>1600</v>
      </c>
      <c r="E1151" s="7" t="str">
        <f>VLOOKUP(D1151,[2]Product_Dim!$A$2:$G$101,2,FALSE)</f>
        <v>Wireless Bluetooth Speaker</v>
      </c>
      <c r="F1151" s="9">
        <f>VLOOKUP(D1151,[2]Product_Dim!$A$2:$G$101,6,FALSE)</f>
        <v>322.41000000000003</v>
      </c>
      <c r="G1151" s="8" t="s">
        <v>1782</v>
      </c>
      <c r="H1151" s="10">
        <v>3</v>
      </c>
      <c r="I1151" s="11">
        <v>922.56</v>
      </c>
      <c r="J1151" s="8">
        <v>0.18</v>
      </c>
      <c r="K1151" s="8" t="s">
        <v>1826</v>
      </c>
      <c r="L1151" s="11">
        <v>2269.4975999999997</v>
      </c>
      <c r="M1151" s="8" t="str">
        <f>VLOOKUP(C1151,'[2]Customer Detail'!$A$2:$H$501,4,FALSE)</f>
        <v>Female</v>
      </c>
      <c r="N1151" s="8">
        <f>VLOOKUP(C1151,'[2]Customer Detail'!$A$2:$H$501,3,FALSE)</f>
        <v>34</v>
      </c>
      <c r="O1151" s="8" t="str">
        <f>VLOOKUP(C1151,'[2]Customer Detail'!$A$2:$H$501,5,FALSE)</f>
        <v>Wigginsville</v>
      </c>
      <c r="P1151" s="8" t="str">
        <f>VLOOKUP(C1151,'[2]Customer Detail'!$A$1:$H$501,8,FALSE)</f>
        <v>Bronze</v>
      </c>
      <c r="Q1151" s="8" t="str">
        <f>VLOOKUP(G1151,[2]Store_Dim!$A$1:$E$21,4,FALSE)</f>
        <v>Thompsonborough</v>
      </c>
      <c r="R1151" s="8" t="str">
        <f>VLOOKUP(G1151,[2]Store_Dim!$A$2:$E$21,3,FALSE)</f>
        <v>West</v>
      </c>
    </row>
    <row r="1152" spans="1:18" x14ac:dyDescent="0.3">
      <c r="A1152" s="7" t="s">
        <v>2976</v>
      </c>
      <c r="B1152" s="48">
        <v>45352</v>
      </c>
      <c r="C1152" s="8" t="s">
        <v>1340</v>
      </c>
      <c r="D1152" s="8" t="s">
        <v>1624</v>
      </c>
      <c r="E1152" s="7" t="str">
        <f>VLOOKUP(D1152,[2]Product_Dim!$A$2:$G$101,2,FALSE)</f>
        <v>Sports Water Hydration Pack</v>
      </c>
      <c r="F1152" s="9">
        <f>VLOOKUP(D1152,[2]Product_Dim!$A$2:$G$101,6,FALSE)</f>
        <v>135.61000000000001</v>
      </c>
      <c r="G1152" s="8" t="s">
        <v>1799</v>
      </c>
      <c r="H1152" s="10">
        <v>4</v>
      </c>
      <c r="I1152" s="11">
        <v>867.19</v>
      </c>
      <c r="J1152" s="8">
        <v>7.0000000000000007E-2</v>
      </c>
      <c r="K1152" s="8" t="s">
        <v>1829</v>
      </c>
      <c r="L1152" s="11">
        <v>3225.9468000000002</v>
      </c>
      <c r="M1152" s="8" t="str">
        <f>VLOOKUP(C1152,'[2]Customer Detail'!$A$2:$H$501,4,FALSE)</f>
        <v>Male</v>
      </c>
      <c r="N1152" s="8">
        <f>VLOOKUP(C1152,'[2]Customer Detail'!$A$2:$H$501,3,FALSE)</f>
        <v>37</v>
      </c>
      <c r="O1152" s="8" t="str">
        <f>VLOOKUP(C1152,'[2]Customer Detail'!$A$2:$H$501,5,FALSE)</f>
        <v>Phyllisport</v>
      </c>
      <c r="P1152" s="8" t="str">
        <f>VLOOKUP(C1152,'[2]Customer Detail'!$A$1:$H$501,8,FALSE)</f>
        <v>Bronze</v>
      </c>
      <c r="Q1152" s="8" t="str">
        <f>VLOOKUP(G1152,[2]Store_Dim!$A$1:$E$21,4,FALSE)</f>
        <v>Christopherland</v>
      </c>
      <c r="R1152" s="8" t="str">
        <f>VLOOKUP(G1152,[2]Store_Dim!$A$2:$E$21,3,FALSE)</f>
        <v>South</v>
      </c>
    </row>
    <row r="1153" spans="1:18" x14ac:dyDescent="0.3">
      <c r="A1153" s="7" t="s">
        <v>2977</v>
      </c>
      <c r="B1153" s="48">
        <v>45454</v>
      </c>
      <c r="C1153" s="8" t="s">
        <v>36</v>
      </c>
      <c r="D1153" s="8" t="s">
        <v>1714</v>
      </c>
      <c r="E1153" s="7" t="str">
        <f>VLOOKUP(D1153,[2]Product_Dim!$A$2:$G$101,2,FALSE)</f>
        <v>Hydrating Face Cleanser</v>
      </c>
      <c r="F1153" s="9">
        <f>VLOOKUP(D1153,[2]Product_Dim!$A$2:$G$101,6,FALSE)</f>
        <v>254.04361702127662</v>
      </c>
      <c r="G1153" s="8" t="s">
        <v>1807</v>
      </c>
      <c r="H1153" s="10">
        <v>3</v>
      </c>
      <c r="I1153" s="11">
        <v>816.87</v>
      </c>
      <c r="J1153" s="8">
        <v>0.14000000000000001</v>
      </c>
      <c r="K1153" s="8" t="s">
        <v>1826</v>
      </c>
      <c r="L1153" s="11">
        <v>2107.5246000000002</v>
      </c>
      <c r="M1153" s="8" t="str">
        <f>VLOOKUP(C1153,'[2]Customer Detail'!$A$2:$H$501,4,FALSE)</f>
        <v>Female</v>
      </c>
      <c r="N1153" s="8">
        <f>VLOOKUP(C1153,'[2]Customer Detail'!$A$2:$H$501,3,FALSE)</f>
        <v>29</v>
      </c>
      <c r="O1153" s="8" t="str">
        <f>VLOOKUP(C1153,'[2]Customer Detail'!$A$2:$H$501,5,FALSE)</f>
        <v>Deborahborough</v>
      </c>
      <c r="P1153" s="8" t="str">
        <f>VLOOKUP(C1153,'[2]Customer Detail'!$A$1:$H$501,8,FALSE)</f>
        <v>Platinum</v>
      </c>
      <c r="Q1153" s="8" t="str">
        <f>VLOOKUP(G1153,[2]Store_Dim!$A$1:$E$21,4,FALSE)</f>
        <v>Bensonhaven</v>
      </c>
      <c r="R1153" s="8" t="str">
        <f>VLOOKUP(G1153,[2]Store_Dim!$A$2:$E$21,3,FALSE)</f>
        <v>North</v>
      </c>
    </row>
    <row r="1154" spans="1:18" x14ac:dyDescent="0.3">
      <c r="A1154" s="7" t="s">
        <v>2978</v>
      </c>
      <c r="B1154" s="48">
        <v>45924</v>
      </c>
      <c r="C1154" s="8" t="s">
        <v>1478</v>
      </c>
      <c r="D1154" s="8" t="s">
        <v>1678</v>
      </c>
      <c r="E1154" s="7" t="str">
        <f>VLOOKUP(D1154,[2]Product_Dim!$A$2:$G$101,2,FALSE)</f>
        <v>Adjustable Dumbbells 20kg</v>
      </c>
      <c r="F1154" s="9">
        <f>VLOOKUP(D1154,[2]Product_Dim!$A$2:$G$101,6,FALSE)</f>
        <v>240.63</v>
      </c>
      <c r="G1154" s="8" t="s">
        <v>1766</v>
      </c>
      <c r="H1154" s="10">
        <v>3</v>
      </c>
      <c r="I1154" s="11">
        <v>258.06</v>
      </c>
      <c r="J1154" s="8" t="s">
        <v>3983</v>
      </c>
      <c r="K1154" s="8" t="s">
        <v>1826</v>
      </c>
      <c r="L1154" s="11">
        <v>774.18000000000006</v>
      </c>
      <c r="M1154" s="8" t="str">
        <f>VLOOKUP(C1154,'[2]Customer Detail'!$A$2:$H$501,4,FALSE)</f>
        <v>Male</v>
      </c>
      <c r="N1154" s="8">
        <f>VLOOKUP(C1154,'[2]Customer Detail'!$A$2:$H$501,3,FALSE)</f>
        <v>33</v>
      </c>
      <c r="O1154" s="8" t="str">
        <f>VLOOKUP(C1154,'[2]Customer Detail'!$A$2:$H$501,5,FALSE)</f>
        <v>Robinchester</v>
      </c>
      <c r="P1154" s="8" t="str">
        <f>VLOOKUP(C1154,'[2]Customer Detail'!$A$1:$H$501,8,FALSE)</f>
        <v>Bronze</v>
      </c>
      <c r="Q1154" s="8" t="str">
        <f>VLOOKUP(G1154,[2]Store_Dim!$A$1:$E$21,4,FALSE)</f>
        <v>Hoodberg</v>
      </c>
      <c r="R1154" s="8" t="str">
        <f>VLOOKUP(G1154,[2]Store_Dim!$A$2:$E$21,3,FALSE)</f>
        <v>North</v>
      </c>
    </row>
    <row r="1155" spans="1:18" x14ac:dyDescent="0.3">
      <c r="A1155" s="7" t="s">
        <v>2979</v>
      </c>
      <c r="B1155" s="48">
        <v>45694</v>
      </c>
      <c r="C1155" s="8" t="s">
        <v>984</v>
      </c>
      <c r="D1155" s="8" t="s">
        <v>1624</v>
      </c>
      <c r="E1155" s="7" t="str">
        <f>VLOOKUP(D1155,[2]Product_Dim!$A$2:$G$101,2,FALSE)</f>
        <v>Sports Water Hydration Pack</v>
      </c>
      <c r="F1155" s="9">
        <f>VLOOKUP(D1155,[2]Product_Dim!$A$2:$G$101,6,FALSE)</f>
        <v>135.61000000000001</v>
      </c>
      <c r="G1155" s="8" t="s">
        <v>1799</v>
      </c>
      <c r="H1155" s="10">
        <v>2</v>
      </c>
      <c r="I1155" s="11">
        <v>574.58000000000004</v>
      </c>
      <c r="J1155" s="8">
        <v>0.06</v>
      </c>
      <c r="K1155" s="8" t="s">
        <v>1824</v>
      </c>
      <c r="L1155" s="11">
        <v>1080.2104000000002</v>
      </c>
      <c r="M1155" s="8" t="str">
        <f>VLOOKUP(C1155,'[2]Customer Detail'!$A$2:$H$501,4,FALSE)</f>
        <v>Female</v>
      </c>
      <c r="N1155" s="8">
        <f>VLOOKUP(C1155,'[2]Customer Detail'!$A$2:$H$501,3,FALSE)</f>
        <v>47</v>
      </c>
      <c r="O1155" s="8" t="str">
        <f>VLOOKUP(C1155,'[2]Customer Detail'!$A$2:$H$501,5,FALSE)</f>
        <v>Brianchester</v>
      </c>
      <c r="P1155" s="8" t="str">
        <f>VLOOKUP(C1155,'[2]Customer Detail'!$A$1:$H$501,8,FALSE)</f>
        <v>Silver</v>
      </c>
      <c r="Q1155" s="8" t="str">
        <f>VLOOKUP(G1155,[2]Store_Dim!$A$1:$E$21,4,FALSE)</f>
        <v>Christopherland</v>
      </c>
      <c r="R1155" s="8" t="str">
        <f>VLOOKUP(G1155,[2]Store_Dim!$A$2:$E$21,3,FALSE)</f>
        <v>South</v>
      </c>
    </row>
    <row r="1156" spans="1:18" x14ac:dyDescent="0.3">
      <c r="A1156" s="7" t="s">
        <v>2980</v>
      </c>
      <c r="B1156" s="48">
        <v>45587</v>
      </c>
      <c r="C1156" s="8" t="s">
        <v>97</v>
      </c>
      <c r="D1156" s="8" t="s">
        <v>1714</v>
      </c>
      <c r="E1156" s="7" t="str">
        <f>VLOOKUP(D1156,[2]Product_Dim!$A$2:$G$101,2,FALSE)</f>
        <v>Hydrating Face Cleanser</v>
      </c>
      <c r="F1156" s="9">
        <f>VLOOKUP(D1156,[2]Product_Dim!$A$2:$G$101,6,FALSE)</f>
        <v>254.04361702127662</v>
      </c>
      <c r="G1156" s="8" t="s">
        <v>1776</v>
      </c>
      <c r="H1156" s="10">
        <v>2</v>
      </c>
      <c r="I1156" s="11">
        <v>472.18</v>
      </c>
      <c r="J1156" s="8">
        <v>0.27</v>
      </c>
      <c r="K1156" s="8" t="s">
        <v>1826</v>
      </c>
      <c r="L1156" s="11">
        <v>689.38279999999997</v>
      </c>
      <c r="M1156" s="8" t="str">
        <f>VLOOKUP(C1156,'[2]Customer Detail'!$A$2:$H$501,4,FALSE)</f>
        <v>Female</v>
      </c>
      <c r="N1156" s="8">
        <f>VLOOKUP(C1156,'[2]Customer Detail'!$A$2:$H$501,3,FALSE)</f>
        <v>33</v>
      </c>
      <c r="O1156" s="8" t="str">
        <f>VLOOKUP(C1156,'[2]Customer Detail'!$A$2:$H$501,5,FALSE)</f>
        <v>Michaelton</v>
      </c>
      <c r="P1156" s="8" t="str">
        <f>VLOOKUP(C1156,'[2]Customer Detail'!$A$1:$H$501,8,FALSE)</f>
        <v>Silver</v>
      </c>
      <c r="Q1156" s="8" t="str">
        <f>VLOOKUP(G1156,[2]Store_Dim!$A$1:$E$21,4,FALSE)</f>
        <v>Port Josephberg</v>
      </c>
      <c r="R1156" s="8" t="str">
        <f>VLOOKUP(G1156,[2]Store_Dim!$A$2:$E$21,3,FALSE)</f>
        <v>East</v>
      </c>
    </row>
    <row r="1157" spans="1:18" x14ac:dyDescent="0.3">
      <c r="A1157" s="7" t="s">
        <v>2981</v>
      </c>
      <c r="B1157" s="48">
        <v>45556</v>
      </c>
      <c r="C1157" s="8" t="s">
        <v>1068</v>
      </c>
      <c r="D1157" s="8" t="s">
        <v>1630</v>
      </c>
      <c r="E1157" s="7" t="str">
        <f>VLOOKUP(D1157,[2]Product_Dim!$A$2:$G$101,2,FALSE)</f>
        <v>Yoga Exercise Mat</v>
      </c>
      <c r="F1157" s="9">
        <f>VLOOKUP(D1157,[2]Product_Dim!$A$2:$G$101,6,FALSE)</f>
        <v>313.26</v>
      </c>
      <c r="G1157" s="8" t="s">
        <v>1773</v>
      </c>
      <c r="H1157" s="10">
        <v>2</v>
      </c>
      <c r="I1157" s="11">
        <v>20.47</v>
      </c>
      <c r="J1157" s="8">
        <v>0.12</v>
      </c>
      <c r="K1157" s="8" t="s">
        <v>1829</v>
      </c>
      <c r="L1157" s="11">
        <v>36.027200000000001</v>
      </c>
      <c r="M1157" s="8" t="str">
        <f>VLOOKUP(C1157,'[2]Customer Detail'!$A$2:$H$501,4,FALSE)</f>
        <v>Male</v>
      </c>
      <c r="N1157" s="8">
        <f>VLOOKUP(C1157,'[2]Customer Detail'!$A$2:$H$501,3,FALSE)</f>
        <v>27</v>
      </c>
      <c r="O1157" s="8" t="str">
        <f>VLOOKUP(C1157,'[2]Customer Detail'!$A$2:$H$501,5,FALSE)</f>
        <v>Johntown</v>
      </c>
      <c r="P1157" s="8" t="str">
        <f>VLOOKUP(C1157,'[2]Customer Detail'!$A$1:$H$501,8,FALSE)</f>
        <v>Bronze</v>
      </c>
      <c r="Q1157" s="8" t="str">
        <f>VLOOKUP(G1157,[2]Store_Dim!$A$1:$E$21,4,FALSE)</f>
        <v>New Michaelchester</v>
      </c>
      <c r="R1157" s="8" t="str">
        <f>VLOOKUP(G1157,[2]Store_Dim!$A$2:$E$21,3,FALSE)</f>
        <v>North</v>
      </c>
    </row>
    <row r="1158" spans="1:18" x14ac:dyDescent="0.3">
      <c r="A1158" s="7" t="s">
        <v>2982</v>
      </c>
      <c r="B1158" s="48">
        <v>45923</v>
      </c>
      <c r="C1158" s="8" t="s">
        <v>100</v>
      </c>
      <c r="D1158" s="8" t="s">
        <v>1592</v>
      </c>
      <c r="E1158" s="7" t="str">
        <f>VLOOKUP(D1158,[2]Product_Dim!$A$2:$G$101,2,FALSE)</f>
        <v>Carbon Fiber Tennis Racket</v>
      </c>
      <c r="F1158" s="9">
        <f>VLOOKUP(D1158,[2]Product_Dim!$A$2:$G$101,6,FALSE)</f>
        <v>484.62</v>
      </c>
      <c r="G1158" s="8" t="s">
        <v>1779</v>
      </c>
      <c r="H1158" s="10">
        <v>3</v>
      </c>
      <c r="I1158" s="11">
        <v>235.41</v>
      </c>
      <c r="J1158" s="8">
        <v>0.15</v>
      </c>
      <c r="K1158" s="8" t="s">
        <v>1826</v>
      </c>
      <c r="L1158" s="11">
        <v>600.29550000000006</v>
      </c>
      <c r="M1158" s="8" t="str">
        <f>VLOOKUP(C1158,'[2]Customer Detail'!$A$2:$H$501,4,FALSE)</f>
        <v>Female</v>
      </c>
      <c r="N1158" s="8">
        <f>VLOOKUP(C1158,'[2]Customer Detail'!$A$2:$H$501,3,FALSE)</f>
        <v>52</v>
      </c>
      <c r="O1158" s="8" t="str">
        <f>VLOOKUP(C1158,'[2]Customer Detail'!$A$2:$H$501,5,FALSE)</f>
        <v>Molinabury</v>
      </c>
      <c r="P1158" s="8" t="str">
        <f>VLOOKUP(C1158,'[2]Customer Detail'!$A$1:$H$501,8,FALSE)</f>
        <v>Silver</v>
      </c>
      <c r="Q1158" s="8" t="str">
        <f>VLOOKUP(G1158,[2]Store_Dim!$A$1:$E$21,4,FALSE)</f>
        <v>Williamsfurt</v>
      </c>
      <c r="R1158" s="8" t="str">
        <f>VLOOKUP(G1158,[2]Store_Dim!$A$2:$E$21,3,FALSE)</f>
        <v>South</v>
      </c>
    </row>
    <row r="1159" spans="1:18" x14ac:dyDescent="0.3">
      <c r="A1159" s="7" t="s">
        <v>2983</v>
      </c>
      <c r="B1159" s="48">
        <v>45811</v>
      </c>
      <c r="C1159" s="8" t="s">
        <v>740</v>
      </c>
      <c r="D1159" s="8" t="s">
        <v>1704</v>
      </c>
      <c r="E1159" s="7" t="str">
        <f>VLOOKUP(D1159,[2]Product_Dim!$A$2:$G$101,2,FALSE)</f>
        <v>Essential Oil Diffuser</v>
      </c>
      <c r="F1159" s="9">
        <f>VLOOKUP(D1159,[2]Product_Dim!$A$2:$G$101,6,FALSE)</f>
        <v>325.26</v>
      </c>
      <c r="G1159" s="8" t="s">
        <v>1779</v>
      </c>
      <c r="H1159" s="10">
        <v>3</v>
      </c>
      <c r="I1159" s="11">
        <v>744.9</v>
      </c>
      <c r="J1159" s="8">
        <v>0.27</v>
      </c>
      <c r="K1159" s="8" t="s">
        <v>1826</v>
      </c>
      <c r="L1159" s="11">
        <v>1631.3309999999997</v>
      </c>
      <c r="M1159" s="8" t="str">
        <f>VLOOKUP(C1159,'[2]Customer Detail'!$A$2:$H$501,4,FALSE)</f>
        <v>Male</v>
      </c>
      <c r="N1159" s="8">
        <f>VLOOKUP(C1159,'[2]Customer Detail'!$A$2:$H$501,3,FALSE)</f>
        <v>29</v>
      </c>
      <c r="O1159" s="8" t="str">
        <f>VLOOKUP(C1159,'[2]Customer Detail'!$A$2:$H$501,5,FALSE)</f>
        <v>Aaronmouth</v>
      </c>
      <c r="P1159" s="8" t="str">
        <f>VLOOKUP(C1159,'[2]Customer Detail'!$A$1:$H$501,8,FALSE)</f>
        <v>Bronze</v>
      </c>
      <c r="Q1159" s="8" t="str">
        <f>VLOOKUP(G1159,[2]Store_Dim!$A$1:$E$21,4,FALSE)</f>
        <v>Williamsfurt</v>
      </c>
      <c r="R1159" s="8" t="str">
        <f>VLOOKUP(G1159,[2]Store_Dim!$A$2:$E$21,3,FALSE)</f>
        <v>South</v>
      </c>
    </row>
    <row r="1160" spans="1:18" x14ac:dyDescent="0.3">
      <c r="A1160" s="7" t="s">
        <v>2984</v>
      </c>
      <c r="B1160" s="48">
        <v>45559</v>
      </c>
      <c r="C1160" s="8" t="s">
        <v>181</v>
      </c>
      <c r="D1160" s="8" t="s">
        <v>1584</v>
      </c>
      <c r="E1160" s="7" t="str">
        <f>VLOOKUP(D1160,[2]Product_Dim!$A$2:$G$101,2,FALSE)</f>
        <v>Women's Denim Jeans</v>
      </c>
      <c r="F1160" s="9">
        <f>VLOOKUP(D1160,[2]Product_Dim!$A$2:$G$101,6,FALSE)</f>
        <v>254.04361702127662</v>
      </c>
      <c r="G1160" s="8" t="s">
        <v>1766</v>
      </c>
      <c r="H1160" s="10">
        <v>2</v>
      </c>
      <c r="I1160" s="11">
        <v>382.2</v>
      </c>
      <c r="J1160" s="8">
        <v>0.15</v>
      </c>
      <c r="K1160" s="8" t="s">
        <v>1824</v>
      </c>
      <c r="L1160" s="11">
        <v>649.74</v>
      </c>
      <c r="M1160" s="8" t="str">
        <f>VLOOKUP(C1160,'[2]Customer Detail'!$A$2:$H$501,4,FALSE)</f>
        <v>Female</v>
      </c>
      <c r="N1160" s="8">
        <f>VLOOKUP(C1160,'[2]Customer Detail'!$A$2:$H$501,3,FALSE)</f>
        <v>54</v>
      </c>
      <c r="O1160" s="8" t="str">
        <f>VLOOKUP(C1160,'[2]Customer Detail'!$A$2:$H$501,5,FALSE)</f>
        <v>Lake Roberthaven</v>
      </c>
      <c r="P1160" s="8" t="str">
        <f>VLOOKUP(C1160,'[2]Customer Detail'!$A$1:$H$501,8,FALSE)</f>
        <v>Silver</v>
      </c>
      <c r="Q1160" s="8" t="str">
        <f>VLOOKUP(G1160,[2]Store_Dim!$A$1:$E$21,4,FALSE)</f>
        <v>Hoodberg</v>
      </c>
      <c r="R1160" s="8" t="str">
        <f>VLOOKUP(G1160,[2]Store_Dim!$A$2:$E$21,3,FALSE)</f>
        <v>North</v>
      </c>
    </row>
    <row r="1161" spans="1:18" x14ac:dyDescent="0.3">
      <c r="A1161" s="7" t="s">
        <v>2985</v>
      </c>
      <c r="B1161" s="48">
        <v>45881</v>
      </c>
      <c r="C1161" s="8" t="s">
        <v>1086</v>
      </c>
      <c r="D1161" s="8" t="s">
        <v>1728</v>
      </c>
      <c r="E1161" s="7" t="str">
        <f>VLOOKUP(D1161,[2]Product_Dim!$A$2:$G$101,2,FALSE)</f>
        <v>Gaming Mouse Pad XL</v>
      </c>
      <c r="F1161" s="9">
        <f>VLOOKUP(D1161,[2]Product_Dim!$A$2:$G$101,6,FALSE)</f>
        <v>340.14</v>
      </c>
      <c r="G1161" s="8" t="s">
        <v>1804</v>
      </c>
      <c r="H1161" s="10">
        <v>1</v>
      </c>
      <c r="I1161" s="11">
        <v>269.25</v>
      </c>
      <c r="J1161" s="8">
        <v>0.14000000000000001</v>
      </c>
      <c r="K1161" s="8" t="s">
        <v>1826</v>
      </c>
      <c r="L1161" s="11">
        <v>231.55500000000001</v>
      </c>
      <c r="M1161" s="8" t="str">
        <f>VLOOKUP(C1161,'[2]Customer Detail'!$A$2:$H$501,4,FALSE)</f>
        <v>Female</v>
      </c>
      <c r="N1161" s="8">
        <f>VLOOKUP(C1161,'[2]Customer Detail'!$A$2:$H$501,3,FALSE)</f>
        <v>58</v>
      </c>
      <c r="O1161" s="8" t="str">
        <f>VLOOKUP(C1161,'[2]Customer Detail'!$A$2:$H$501,5,FALSE)</f>
        <v>Port Crystalberg</v>
      </c>
      <c r="P1161" s="8" t="str">
        <f>VLOOKUP(C1161,'[2]Customer Detail'!$A$1:$H$501,8,FALSE)</f>
        <v>Platinum</v>
      </c>
      <c r="Q1161" s="8" t="str">
        <f>VLOOKUP(G1161,[2]Store_Dim!$A$1:$E$21,4,FALSE)</f>
        <v>New Jimmymouth</v>
      </c>
      <c r="R1161" s="8" t="str">
        <f>VLOOKUP(G1161,[2]Store_Dim!$A$2:$E$21,3,FALSE)</f>
        <v>West</v>
      </c>
    </row>
    <row r="1162" spans="1:18" x14ac:dyDescent="0.3">
      <c r="A1162" s="7" t="s">
        <v>2986</v>
      </c>
      <c r="B1162" s="48">
        <v>45367</v>
      </c>
      <c r="C1162" s="8" t="s">
        <v>1142</v>
      </c>
      <c r="D1162" s="8" t="s">
        <v>1608</v>
      </c>
      <c r="E1162" s="7" t="str">
        <f>VLOOKUP(D1162,[2]Product_Dim!$A$2:$G$101,2,FALSE)</f>
        <v>Stainless Steel Cutlery Set</v>
      </c>
      <c r="F1162" s="9">
        <f>VLOOKUP(D1162,[2]Product_Dim!$A$2:$G$101,6,FALSE)</f>
        <v>19.52</v>
      </c>
      <c r="G1162" s="8" t="s">
        <v>1792</v>
      </c>
      <c r="H1162" s="10">
        <v>2</v>
      </c>
      <c r="I1162" s="11">
        <v>723.75</v>
      </c>
      <c r="J1162" s="8">
        <v>0.03</v>
      </c>
      <c r="K1162" s="8" t="s">
        <v>1826</v>
      </c>
      <c r="L1162" s="11">
        <v>1404.075</v>
      </c>
      <c r="M1162" s="8" t="str">
        <f>VLOOKUP(C1162,'[2]Customer Detail'!$A$2:$H$501,4,FALSE)</f>
        <v>Female</v>
      </c>
      <c r="N1162" s="8">
        <f>VLOOKUP(C1162,'[2]Customer Detail'!$A$2:$H$501,3,FALSE)</f>
        <v>63</v>
      </c>
      <c r="O1162" s="8" t="str">
        <f>VLOOKUP(C1162,'[2]Customer Detail'!$A$2:$H$501,5,FALSE)</f>
        <v>Kellyside</v>
      </c>
      <c r="P1162" s="8" t="str">
        <f>VLOOKUP(C1162,'[2]Customer Detail'!$A$1:$H$501,8,FALSE)</f>
        <v>Platinum</v>
      </c>
      <c r="Q1162" s="8" t="str">
        <f>VLOOKUP(G1162,[2]Store_Dim!$A$1:$E$21,4,FALSE)</f>
        <v>Lake Michael</v>
      </c>
      <c r="R1162" s="8" t="str">
        <f>VLOOKUP(G1162,[2]Store_Dim!$A$2:$E$21,3,FALSE)</f>
        <v>South</v>
      </c>
    </row>
    <row r="1163" spans="1:18" x14ac:dyDescent="0.3">
      <c r="A1163" s="7" t="s">
        <v>2987</v>
      </c>
      <c r="B1163" s="48">
        <v>45832</v>
      </c>
      <c r="C1163" s="8" t="s">
        <v>893</v>
      </c>
      <c r="D1163" s="8" t="s">
        <v>1586</v>
      </c>
      <c r="E1163" s="7" t="str">
        <f>VLOOKUP(D1163,[2]Product_Dim!$A$2:$G$101,2,FALSE)</f>
        <v>Knee Support Brace</v>
      </c>
      <c r="F1163" s="9">
        <f>VLOOKUP(D1163,[2]Product_Dim!$A$2:$G$101,6,FALSE)</f>
        <v>21.34</v>
      </c>
      <c r="G1163" s="8" t="s">
        <v>1813</v>
      </c>
      <c r="H1163" s="10">
        <v>4</v>
      </c>
      <c r="I1163" s="11">
        <v>58.92</v>
      </c>
      <c r="J1163" s="8">
        <v>0.18</v>
      </c>
      <c r="K1163" s="8" t="s">
        <v>1824</v>
      </c>
      <c r="L1163" s="11">
        <v>193.25760000000002</v>
      </c>
      <c r="M1163" s="8" t="str">
        <f>VLOOKUP(C1163,'[2]Customer Detail'!$A$2:$H$501,4,FALSE)</f>
        <v>Male</v>
      </c>
      <c r="N1163" s="8">
        <f>VLOOKUP(C1163,'[2]Customer Detail'!$A$2:$H$501,3,FALSE)</f>
        <v>59</v>
      </c>
      <c r="O1163" s="8" t="str">
        <f>VLOOKUP(C1163,'[2]Customer Detail'!$A$2:$H$501,5,FALSE)</f>
        <v>North Joshualand</v>
      </c>
      <c r="P1163" s="8" t="str">
        <f>VLOOKUP(C1163,'[2]Customer Detail'!$A$1:$H$501,8,FALSE)</f>
        <v>Platinum</v>
      </c>
      <c r="Q1163" s="8" t="str">
        <f>VLOOKUP(G1163,[2]Store_Dim!$A$1:$E$21,4,FALSE)</f>
        <v>Vasquezborough</v>
      </c>
      <c r="R1163" s="8" t="str">
        <f>VLOOKUP(G1163,[2]Store_Dim!$A$2:$E$21,3,FALSE)</f>
        <v>East</v>
      </c>
    </row>
    <row r="1164" spans="1:18" x14ac:dyDescent="0.3">
      <c r="A1164" s="7" t="s">
        <v>2988</v>
      </c>
      <c r="B1164" s="48">
        <v>45438</v>
      </c>
      <c r="C1164" s="8" t="s">
        <v>619</v>
      </c>
      <c r="D1164" s="8" t="s">
        <v>1690</v>
      </c>
      <c r="E1164" s="7" t="str">
        <f>VLOOKUP(D1164,[2]Product_Dim!$A$2:$G$101,2,FALSE)</f>
        <v>Hair Repair Oil Treatment</v>
      </c>
      <c r="F1164" s="9">
        <f>VLOOKUP(D1164,[2]Product_Dim!$A$2:$G$101,6,FALSE)</f>
        <v>214.32</v>
      </c>
      <c r="G1164" s="8" t="s">
        <v>1789</v>
      </c>
      <c r="H1164" s="10">
        <v>2</v>
      </c>
      <c r="I1164" s="11">
        <v>913.08</v>
      </c>
      <c r="J1164" s="8">
        <v>0.26</v>
      </c>
      <c r="K1164" s="8" t="s">
        <v>1824</v>
      </c>
      <c r="L1164" s="11">
        <v>1351.3584000000001</v>
      </c>
      <c r="M1164" s="8" t="str">
        <f>VLOOKUP(C1164,'[2]Customer Detail'!$A$2:$H$501,4,FALSE)</f>
        <v>Male</v>
      </c>
      <c r="N1164" s="8">
        <f>VLOOKUP(C1164,'[2]Customer Detail'!$A$2:$H$501,3,FALSE)</f>
        <v>42</v>
      </c>
      <c r="O1164" s="8" t="str">
        <f>VLOOKUP(C1164,'[2]Customer Detail'!$A$2:$H$501,5,FALSE)</f>
        <v>Kingfort</v>
      </c>
      <c r="P1164" s="8" t="str">
        <f>VLOOKUP(C1164,'[2]Customer Detail'!$A$1:$H$501,8,FALSE)</f>
        <v>Silver</v>
      </c>
      <c r="Q1164" s="8" t="str">
        <f>VLOOKUP(G1164,[2]Store_Dim!$A$1:$E$21,4,FALSE)</f>
        <v>East Davidville</v>
      </c>
      <c r="R1164" s="8" t="str">
        <f>VLOOKUP(G1164,[2]Store_Dim!$A$2:$E$21,3,FALSE)</f>
        <v>East</v>
      </c>
    </row>
    <row r="1165" spans="1:18" x14ac:dyDescent="0.3">
      <c r="A1165" s="7" t="s">
        <v>2989</v>
      </c>
      <c r="B1165" s="48">
        <v>45691</v>
      </c>
      <c r="C1165" s="8" t="s">
        <v>776</v>
      </c>
      <c r="D1165" s="8" t="s">
        <v>1710</v>
      </c>
      <c r="E1165" s="7" t="str">
        <f>VLOOKUP(D1165,[2]Product_Dim!$A$2:$G$101,2,FALSE)</f>
        <v>Badminton Racket Set</v>
      </c>
      <c r="F1165" s="9">
        <f>VLOOKUP(D1165,[2]Product_Dim!$A$2:$G$101,6,FALSE)</f>
        <v>285.54000000000002</v>
      </c>
      <c r="G1165" s="8" t="s">
        <v>1757</v>
      </c>
      <c r="H1165" s="10">
        <v>1</v>
      </c>
      <c r="I1165" s="11">
        <v>791.83</v>
      </c>
      <c r="J1165" s="8">
        <v>0.28000000000000003</v>
      </c>
      <c r="K1165" s="8" t="s">
        <v>1826</v>
      </c>
      <c r="L1165" s="11">
        <v>570.11760000000004</v>
      </c>
      <c r="M1165" s="8" t="str">
        <f>VLOOKUP(C1165,'[2]Customer Detail'!$A$2:$H$501,4,FALSE)</f>
        <v>Female</v>
      </c>
      <c r="N1165" s="8">
        <f>VLOOKUP(C1165,'[2]Customer Detail'!$A$2:$H$501,3,FALSE)</f>
        <v>58</v>
      </c>
      <c r="O1165" s="8" t="str">
        <f>VLOOKUP(C1165,'[2]Customer Detail'!$A$2:$H$501,5,FALSE)</f>
        <v>New Tina</v>
      </c>
      <c r="P1165" s="8" t="str">
        <f>VLOOKUP(C1165,'[2]Customer Detail'!$A$1:$H$501,8,FALSE)</f>
        <v>Silver</v>
      </c>
      <c r="Q1165" s="8" t="str">
        <f>VLOOKUP(G1165,[2]Store_Dim!$A$1:$E$21,4,FALSE)</f>
        <v>Danielmouth</v>
      </c>
      <c r="R1165" s="8" t="str">
        <f>VLOOKUP(G1165,[2]Store_Dim!$A$2:$E$21,3,FALSE)</f>
        <v>North</v>
      </c>
    </row>
    <row r="1166" spans="1:18" x14ac:dyDescent="0.3">
      <c r="A1166" s="7" t="s">
        <v>2990</v>
      </c>
      <c r="B1166" s="48">
        <v>45506</v>
      </c>
      <c r="C1166" s="8" t="s">
        <v>1452</v>
      </c>
      <c r="D1166" s="8" t="s">
        <v>1551</v>
      </c>
      <c r="E1166" s="7" t="str">
        <f>VLOOKUP(D1166,[2]Product_Dim!$A$2:$G$101,2,FALSE)</f>
        <v>Men's Running Jacket</v>
      </c>
      <c r="F1166" s="9">
        <f>VLOOKUP(D1166,[2]Product_Dim!$A$2:$G$101,6,FALSE)</f>
        <v>364.67</v>
      </c>
      <c r="G1166" s="8" t="s">
        <v>1801</v>
      </c>
      <c r="H1166" s="10">
        <v>1</v>
      </c>
      <c r="I1166" s="11">
        <v>74.290000000000006</v>
      </c>
      <c r="J1166" s="8">
        <v>0.3</v>
      </c>
      <c r="K1166" s="8" t="s">
        <v>1829</v>
      </c>
      <c r="L1166" s="11">
        <v>52.003</v>
      </c>
      <c r="M1166" s="8" t="str">
        <f>VLOOKUP(C1166,'[2]Customer Detail'!$A$2:$H$501,4,FALSE)</f>
        <v>Male</v>
      </c>
      <c r="N1166" s="8">
        <f>VLOOKUP(C1166,'[2]Customer Detail'!$A$2:$H$501,3,FALSE)</f>
        <v>42</v>
      </c>
      <c r="O1166" s="8" t="str">
        <f>VLOOKUP(C1166,'[2]Customer Detail'!$A$2:$H$501,5,FALSE)</f>
        <v>Mcdanielfurt</v>
      </c>
      <c r="P1166" s="8" t="str">
        <f>VLOOKUP(C1166,'[2]Customer Detail'!$A$1:$H$501,8,FALSE)</f>
        <v>Platinum</v>
      </c>
      <c r="Q1166" s="8" t="str">
        <f>VLOOKUP(G1166,[2]Store_Dim!$A$1:$E$21,4,FALSE)</f>
        <v>East Jenniferstad</v>
      </c>
      <c r="R1166" s="8" t="str">
        <f>VLOOKUP(G1166,[2]Store_Dim!$A$2:$E$21,3,FALSE)</f>
        <v>North</v>
      </c>
    </row>
    <row r="1167" spans="1:18" x14ac:dyDescent="0.3">
      <c r="A1167" s="7" t="s">
        <v>2991</v>
      </c>
      <c r="B1167" s="48">
        <v>45251</v>
      </c>
      <c r="C1167" s="8" t="s">
        <v>779</v>
      </c>
      <c r="D1167" s="8" t="s">
        <v>1618</v>
      </c>
      <c r="E1167" s="7" t="str">
        <f>VLOOKUP(D1167,[2]Product_Dim!$A$2:$G$101,2,FALSE)</f>
        <v>Bedroom Table Lamp</v>
      </c>
      <c r="F1167" s="9">
        <f>VLOOKUP(D1167,[2]Product_Dim!$A$2:$G$101,6,FALSE)</f>
        <v>382.22</v>
      </c>
      <c r="G1167" s="8" t="s">
        <v>1752</v>
      </c>
      <c r="H1167" s="10">
        <v>2</v>
      </c>
      <c r="I1167" s="11">
        <v>961.68</v>
      </c>
      <c r="J1167" s="8">
        <v>0.27</v>
      </c>
      <c r="K1167" s="8" t="s">
        <v>1826</v>
      </c>
      <c r="L1167" s="11">
        <v>1404.0527999999999</v>
      </c>
      <c r="M1167" s="8" t="str">
        <f>VLOOKUP(C1167,'[2]Customer Detail'!$A$2:$H$501,4,FALSE)</f>
        <v>Female</v>
      </c>
      <c r="N1167" s="8">
        <f>VLOOKUP(C1167,'[2]Customer Detail'!$A$2:$H$501,3,FALSE)</f>
        <v>56</v>
      </c>
      <c r="O1167" s="8" t="str">
        <f>VLOOKUP(C1167,'[2]Customer Detail'!$A$2:$H$501,5,FALSE)</f>
        <v>North Nicholas</v>
      </c>
      <c r="P1167" s="8" t="str">
        <f>VLOOKUP(C1167,'[2]Customer Detail'!$A$1:$H$501,8,FALSE)</f>
        <v>Gold</v>
      </c>
      <c r="Q1167" s="8" t="str">
        <f>VLOOKUP(G1167,[2]Store_Dim!$A$1:$E$21,4,FALSE)</f>
        <v>Washingtonfurt</v>
      </c>
      <c r="R1167" s="8" t="str">
        <f>VLOOKUP(G1167,[2]Store_Dim!$A$2:$E$21,3,FALSE)</f>
        <v>East</v>
      </c>
    </row>
    <row r="1168" spans="1:18" x14ac:dyDescent="0.3">
      <c r="A1168" s="7" t="s">
        <v>2992</v>
      </c>
      <c r="B1168" s="48">
        <v>45722</v>
      </c>
      <c r="C1168" s="8" t="s">
        <v>1518</v>
      </c>
      <c r="D1168" s="8" t="s">
        <v>1586</v>
      </c>
      <c r="E1168" s="7" t="str">
        <f>VLOOKUP(D1168,[2]Product_Dim!$A$2:$G$101,2,FALSE)</f>
        <v>Knee Support Brace</v>
      </c>
      <c r="F1168" s="9">
        <f>VLOOKUP(D1168,[2]Product_Dim!$A$2:$G$101,6,FALSE)</f>
        <v>21.34</v>
      </c>
      <c r="G1168" s="8" t="s">
        <v>1799</v>
      </c>
      <c r="H1168" s="10">
        <v>1</v>
      </c>
      <c r="I1168" s="11">
        <v>90.72</v>
      </c>
      <c r="J1168" s="8">
        <v>0.1</v>
      </c>
      <c r="K1168" s="8" t="s">
        <v>1826</v>
      </c>
      <c r="L1168" s="11">
        <v>81.647999999999996</v>
      </c>
      <c r="M1168" s="8" t="str">
        <f>VLOOKUP(C1168,'[2]Customer Detail'!$A$2:$H$501,4,FALSE)</f>
        <v>Male</v>
      </c>
      <c r="N1168" s="8">
        <f>VLOOKUP(C1168,'[2]Customer Detail'!$A$2:$H$501,3,FALSE)</f>
        <v>21</v>
      </c>
      <c r="O1168" s="8" t="str">
        <f>VLOOKUP(C1168,'[2]Customer Detail'!$A$2:$H$501,5,FALSE)</f>
        <v>Port Cheryl</v>
      </c>
      <c r="P1168" s="8" t="str">
        <f>VLOOKUP(C1168,'[2]Customer Detail'!$A$1:$H$501,8,FALSE)</f>
        <v>Gold</v>
      </c>
      <c r="Q1168" s="8" t="str">
        <f>VLOOKUP(G1168,[2]Store_Dim!$A$1:$E$21,4,FALSE)</f>
        <v>Christopherland</v>
      </c>
      <c r="R1168" s="8" t="str">
        <f>VLOOKUP(G1168,[2]Store_Dim!$A$2:$E$21,3,FALSE)</f>
        <v>South</v>
      </c>
    </row>
    <row r="1169" spans="1:18" x14ac:dyDescent="0.3">
      <c r="A1169" s="7" t="s">
        <v>2993</v>
      </c>
      <c r="B1169" s="48">
        <v>45689</v>
      </c>
      <c r="C1169" s="8" t="s">
        <v>224</v>
      </c>
      <c r="D1169" s="8" t="s">
        <v>1664</v>
      </c>
      <c r="E1169" s="7" t="str">
        <f>VLOOKUP(D1169,[2]Product_Dim!$A$2:$G$101,2,FALSE)</f>
        <v>Womens Cotton Scarf</v>
      </c>
      <c r="F1169" s="9">
        <f>VLOOKUP(D1169,[2]Product_Dim!$A$2:$G$101,6,FALSE)</f>
        <v>113.83</v>
      </c>
      <c r="G1169" s="8" t="s">
        <v>1779</v>
      </c>
      <c r="H1169" s="10">
        <v>1</v>
      </c>
      <c r="I1169" s="11">
        <v>458.69</v>
      </c>
      <c r="J1169" s="8">
        <v>0.16</v>
      </c>
      <c r="K1169" s="8" t="s">
        <v>1826</v>
      </c>
      <c r="L1169" s="11">
        <v>385.2996</v>
      </c>
      <c r="M1169" s="8" t="str">
        <f>VLOOKUP(C1169,'[2]Customer Detail'!$A$2:$H$501,4,FALSE)</f>
        <v>Female</v>
      </c>
      <c r="N1169" s="8">
        <f>VLOOKUP(C1169,'[2]Customer Detail'!$A$2:$H$501,3,FALSE)</f>
        <v>22</v>
      </c>
      <c r="O1169" s="8" t="str">
        <f>VLOOKUP(C1169,'[2]Customer Detail'!$A$2:$H$501,5,FALSE)</f>
        <v>Schmidtchester</v>
      </c>
      <c r="P1169" s="8" t="str">
        <f>VLOOKUP(C1169,'[2]Customer Detail'!$A$1:$H$501,8,FALSE)</f>
        <v>Silver</v>
      </c>
      <c r="Q1169" s="8" t="str">
        <f>VLOOKUP(G1169,[2]Store_Dim!$A$1:$E$21,4,FALSE)</f>
        <v>Williamsfurt</v>
      </c>
      <c r="R1169" s="8" t="str">
        <f>VLOOKUP(G1169,[2]Store_Dim!$A$2:$E$21,3,FALSE)</f>
        <v>South</v>
      </c>
    </row>
    <row r="1170" spans="1:18" x14ac:dyDescent="0.3">
      <c r="A1170" s="7" t="s">
        <v>2994</v>
      </c>
      <c r="B1170" s="48">
        <v>45346</v>
      </c>
      <c r="C1170" s="8" t="s">
        <v>743</v>
      </c>
      <c r="D1170" s="8" t="s">
        <v>1616</v>
      </c>
      <c r="E1170" s="7" t="str">
        <f>VLOOKUP(D1170,[2]Product_Dim!$A$2:$G$101,2,FALSE)</f>
        <v>Gaming Mechanical Keyboard</v>
      </c>
      <c r="F1170" s="9">
        <f>VLOOKUP(D1170,[2]Product_Dim!$A$2:$G$101,6,FALSE)</f>
        <v>419.28</v>
      </c>
      <c r="G1170" s="8" t="s">
        <v>1779</v>
      </c>
      <c r="H1170" s="10">
        <v>1</v>
      </c>
      <c r="I1170" s="11">
        <v>168.29</v>
      </c>
      <c r="J1170" s="8">
        <v>0.05</v>
      </c>
      <c r="K1170" s="8" t="s">
        <v>1826</v>
      </c>
      <c r="L1170" s="11">
        <v>159.87549999999999</v>
      </c>
      <c r="M1170" s="8" t="str">
        <f>VLOOKUP(C1170,'[2]Customer Detail'!$A$2:$H$501,4,FALSE)</f>
        <v>Female</v>
      </c>
      <c r="N1170" s="8">
        <f>VLOOKUP(C1170,'[2]Customer Detail'!$A$2:$H$501,3,FALSE)</f>
        <v>22</v>
      </c>
      <c r="O1170" s="8" t="str">
        <f>VLOOKUP(C1170,'[2]Customer Detail'!$A$2:$H$501,5,FALSE)</f>
        <v>Grahamstad</v>
      </c>
      <c r="P1170" s="8" t="str">
        <f>VLOOKUP(C1170,'[2]Customer Detail'!$A$1:$H$501,8,FALSE)</f>
        <v>Bronze</v>
      </c>
      <c r="Q1170" s="8" t="str">
        <f>VLOOKUP(G1170,[2]Store_Dim!$A$1:$E$21,4,FALSE)</f>
        <v>Williamsfurt</v>
      </c>
      <c r="R1170" s="8" t="str">
        <f>VLOOKUP(G1170,[2]Store_Dim!$A$2:$E$21,3,FALSE)</f>
        <v>South</v>
      </c>
    </row>
    <row r="1171" spans="1:18" x14ac:dyDescent="0.3">
      <c r="A1171" s="7" t="s">
        <v>2995</v>
      </c>
      <c r="B1171" s="48">
        <v>45549</v>
      </c>
      <c r="C1171" s="8" t="s">
        <v>687</v>
      </c>
      <c r="D1171" s="8" t="s">
        <v>1582</v>
      </c>
      <c r="E1171" s="7" t="str">
        <f>VLOOKUP(D1171,[2]Product_Dim!$A$2:$G$101,2,FALSE)</f>
        <v>Soccer Training Cone Set</v>
      </c>
      <c r="F1171" s="9">
        <f>VLOOKUP(D1171,[2]Product_Dim!$A$2:$G$101,6,FALSE)</f>
        <v>144.53</v>
      </c>
      <c r="G1171" s="8" t="s">
        <v>1807</v>
      </c>
      <c r="H1171" s="10">
        <v>1</v>
      </c>
      <c r="I1171" s="11">
        <v>391.77</v>
      </c>
      <c r="J1171" s="8">
        <v>0.1</v>
      </c>
      <c r="K1171" s="8" t="s">
        <v>1826</v>
      </c>
      <c r="L1171" s="11">
        <v>352.59299999999996</v>
      </c>
      <c r="M1171" s="8" t="str">
        <f>VLOOKUP(C1171,'[2]Customer Detail'!$A$2:$H$501,4,FALSE)</f>
        <v>Female</v>
      </c>
      <c r="N1171" s="8">
        <f>VLOOKUP(C1171,'[2]Customer Detail'!$A$2:$H$501,3,FALSE)</f>
        <v>20</v>
      </c>
      <c r="O1171" s="8" t="str">
        <f>VLOOKUP(C1171,'[2]Customer Detail'!$A$2:$H$501,5,FALSE)</f>
        <v>Garzafort</v>
      </c>
      <c r="P1171" s="8" t="str">
        <f>VLOOKUP(C1171,'[2]Customer Detail'!$A$1:$H$501,8,FALSE)</f>
        <v>Silver</v>
      </c>
      <c r="Q1171" s="8" t="str">
        <f>VLOOKUP(G1171,[2]Store_Dim!$A$1:$E$21,4,FALSE)</f>
        <v>Bensonhaven</v>
      </c>
      <c r="R1171" s="8" t="str">
        <f>VLOOKUP(G1171,[2]Store_Dim!$A$2:$E$21,3,FALSE)</f>
        <v>North</v>
      </c>
    </row>
    <row r="1172" spans="1:18" x14ac:dyDescent="0.3">
      <c r="A1172" s="7" t="s">
        <v>2996</v>
      </c>
      <c r="B1172" s="48">
        <v>45900</v>
      </c>
      <c r="C1172" s="8" t="s">
        <v>1077</v>
      </c>
      <c r="D1172" s="8" t="s">
        <v>1572</v>
      </c>
      <c r="E1172" s="7" t="str">
        <f>VLOOKUP(D1172,[2]Product_Dim!$A$2:$G$101,2,FALSE)</f>
        <v>Hair Strengthening Shampoo</v>
      </c>
      <c r="F1172" s="9">
        <f>VLOOKUP(D1172,[2]Product_Dim!$A$2:$G$101,6,FALSE)</f>
        <v>115.82</v>
      </c>
      <c r="G1172" s="8" t="s">
        <v>1799</v>
      </c>
      <c r="H1172" s="10">
        <v>1</v>
      </c>
      <c r="I1172" s="11">
        <v>424.83</v>
      </c>
      <c r="J1172" s="8">
        <v>0.05</v>
      </c>
      <c r="K1172" s="8" t="s">
        <v>1829</v>
      </c>
      <c r="L1172" s="11">
        <v>403.58849999999995</v>
      </c>
      <c r="M1172" s="8" t="str">
        <f>VLOOKUP(C1172,'[2]Customer Detail'!$A$2:$H$501,4,FALSE)</f>
        <v>Male</v>
      </c>
      <c r="N1172" s="8">
        <f>VLOOKUP(C1172,'[2]Customer Detail'!$A$2:$H$501,3,FALSE)</f>
        <v>38</v>
      </c>
      <c r="O1172" s="8" t="str">
        <f>VLOOKUP(C1172,'[2]Customer Detail'!$A$2:$H$501,5,FALSE)</f>
        <v>Cartershire</v>
      </c>
      <c r="P1172" s="8" t="str">
        <f>VLOOKUP(C1172,'[2]Customer Detail'!$A$1:$H$501,8,FALSE)</f>
        <v>Bronze</v>
      </c>
      <c r="Q1172" s="8" t="str">
        <f>VLOOKUP(G1172,[2]Store_Dim!$A$1:$E$21,4,FALSE)</f>
        <v>Christopherland</v>
      </c>
      <c r="R1172" s="8" t="str">
        <f>VLOOKUP(G1172,[2]Store_Dim!$A$2:$E$21,3,FALSE)</f>
        <v>South</v>
      </c>
    </row>
    <row r="1173" spans="1:18" x14ac:dyDescent="0.3">
      <c r="A1173" s="7" t="s">
        <v>2997</v>
      </c>
      <c r="B1173" s="48">
        <v>45308</v>
      </c>
      <c r="C1173" s="8" t="s">
        <v>202</v>
      </c>
      <c r="D1173" s="8" t="s">
        <v>1570</v>
      </c>
      <c r="E1173" s="7" t="str">
        <f>VLOOKUP(D1173,[2]Product_Dim!$A$2:$G$101,2,FALSE)</f>
        <v>HD Smart TV Stick</v>
      </c>
      <c r="F1173" s="9">
        <f>VLOOKUP(D1173,[2]Product_Dim!$A$2:$G$101,6,FALSE)</f>
        <v>449.4</v>
      </c>
      <c r="G1173" s="8" t="s">
        <v>1766</v>
      </c>
      <c r="H1173" s="10">
        <v>1</v>
      </c>
      <c r="I1173" s="11">
        <v>499.46</v>
      </c>
      <c r="J1173" s="8">
        <v>0.1</v>
      </c>
      <c r="K1173" s="8" t="s">
        <v>1824</v>
      </c>
      <c r="L1173" s="11">
        <v>449.51400000000001</v>
      </c>
      <c r="M1173" s="8" t="str">
        <f>VLOOKUP(C1173,'[2]Customer Detail'!$A$2:$H$501,4,FALSE)</f>
        <v>Female</v>
      </c>
      <c r="N1173" s="8">
        <f>VLOOKUP(C1173,'[2]Customer Detail'!$A$2:$H$501,3,FALSE)</f>
        <v>37</v>
      </c>
      <c r="O1173" s="8" t="str">
        <f>VLOOKUP(C1173,'[2]Customer Detail'!$A$2:$H$501,5,FALSE)</f>
        <v>East Andrea</v>
      </c>
      <c r="P1173" s="8" t="str">
        <f>VLOOKUP(C1173,'[2]Customer Detail'!$A$1:$H$501,8,FALSE)</f>
        <v>Gold</v>
      </c>
      <c r="Q1173" s="8" t="str">
        <f>VLOOKUP(G1173,[2]Store_Dim!$A$1:$E$21,4,FALSE)</f>
        <v>Hoodberg</v>
      </c>
      <c r="R1173" s="8" t="str">
        <f>VLOOKUP(G1173,[2]Store_Dim!$A$2:$E$21,3,FALSE)</f>
        <v>North</v>
      </c>
    </row>
    <row r="1174" spans="1:18" x14ac:dyDescent="0.3">
      <c r="A1174" s="7" t="s">
        <v>2998</v>
      </c>
      <c r="B1174" s="48">
        <v>45336</v>
      </c>
      <c r="C1174" s="8" t="s">
        <v>85</v>
      </c>
      <c r="D1174" s="8" t="s">
        <v>1746</v>
      </c>
      <c r="E1174" s="7" t="str">
        <f>VLOOKUP(D1174,[2]Product_Dim!$A$2:$G$101,2,FALSE)</f>
        <v>Stainless Steel Cookware Set</v>
      </c>
      <c r="F1174" s="9">
        <f>VLOOKUP(D1174,[2]Product_Dim!$A$2:$G$101,6,FALSE)</f>
        <v>201.41</v>
      </c>
      <c r="G1174" s="8" t="s">
        <v>1757</v>
      </c>
      <c r="H1174" s="10">
        <v>2</v>
      </c>
      <c r="I1174" s="11">
        <v>698.34</v>
      </c>
      <c r="J1174" s="8">
        <v>0.15</v>
      </c>
      <c r="K1174" s="8" t="s">
        <v>1826</v>
      </c>
      <c r="L1174" s="11">
        <v>1187.1780000000001</v>
      </c>
      <c r="M1174" s="8" t="str">
        <f>VLOOKUP(C1174,'[2]Customer Detail'!$A$2:$H$501,4,FALSE)</f>
        <v>Female</v>
      </c>
      <c r="N1174" s="8">
        <f>VLOOKUP(C1174,'[2]Customer Detail'!$A$2:$H$501,3,FALSE)</f>
        <v>46</v>
      </c>
      <c r="O1174" s="8" t="str">
        <f>VLOOKUP(C1174,'[2]Customer Detail'!$A$2:$H$501,5,FALSE)</f>
        <v>Gonzalezfort</v>
      </c>
      <c r="P1174" s="8" t="str">
        <f>VLOOKUP(C1174,'[2]Customer Detail'!$A$1:$H$501,8,FALSE)</f>
        <v>Platinum</v>
      </c>
      <c r="Q1174" s="8" t="str">
        <f>VLOOKUP(G1174,[2]Store_Dim!$A$1:$E$21,4,FALSE)</f>
        <v>Danielmouth</v>
      </c>
      <c r="R1174" s="8" t="str">
        <f>VLOOKUP(G1174,[2]Store_Dim!$A$2:$E$21,3,FALSE)</f>
        <v>North</v>
      </c>
    </row>
    <row r="1175" spans="1:18" x14ac:dyDescent="0.3">
      <c r="A1175" s="7" t="s">
        <v>2999</v>
      </c>
      <c r="B1175" s="48">
        <v>45213</v>
      </c>
      <c r="C1175" s="8" t="s">
        <v>899</v>
      </c>
      <c r="D1175" s="8" t="s">
        <v>1660</v>
      </c>
      <c r="E1175" s="7" t="str">
        <f>VLOOKUP(D1175,[2]Product_Dim!$A$2:$G$101,2,FALSE)</f>
        <v>Premium Blanket Throw</v>
      </c>
      <c r="F1175" s="9">
        <f>VLOOKUP(D1175,[2]Product_Dim!$A$2:$G$101,6,FALSE)</f>
        <v>461.47</v>
      </c>
      <c r="G1175" s="8" t="s">
        <v>1804</v>
      </c>
      <c r="H1175" s="10">
        <v>2</v>
      </c>
      <c r="I1175" s="11">
        <v>805.08</v>
      </c>
      <c r="J1175" s="8">
        <v>0.27</v>
      </c>
      <c r="K1175" s="8" t="s">
        <v>1826</v>
      </c>
      <c r="L1175" s="11">
        <v>1175.4168</v>
      </c>
      <c r="M1175" s="8" t="str">
        <f>VLOOKUP(C1175,'[2]Customer Detail'!$A$2:$H$501,4,FALSE)</f>
        <v>Female</v>
      </c>
      <c r="N1175" s="8">
        <f>VLOOKUP(C1175,'[2]Customer Detail'!$A$2:$H$501,3,FALSE)</f>
        <v>54</v>
      </c>
      <c r="O1175" s="8" t="str">
        <f>VLOOKUP(C1175,'[2]Customer Detail'!$A$2:$H$501,5,FALSE)</f>
        <v>Garciaborough</v>
      </c>
      <c r="P1175" s="8" t="str">
        <f>VLOOKUP(C1175,'[2]Customer Detail'!$A$1:$H$501,8,FALSE)</f>
        <v>Silver</v>
      </c>
      <c r="Q1175" s="8" t="str">
        <f>VLOOKUP(G1175,[2]Store_Dim!$A$1:$E$21,4,FALSE)</f>
        <v>New Jimmymouth</v>
      </c>
      <c r="R1175" s="8" t="str">
        <f>VLOOKUP(G1175,[2]Store_Dim!$A$2:$E$21,3,FALSE)</f>
        <v>West</v>
      </c>
    </row>
    <row r="1176" spans="1:18" x14ac:dyDescent="0.3">
      <c r="A1176" s="7" t="s">
        <v>3000</v>
      </c>
      <c r="B1176" s="48">
        <v>45742</v>
      </c>
      <c r="C1176" s="8" t="s">
        <v>1437</v>
      </c>
      <c r="D1176" s="8" t="s">
        <v>1700</v>
      </c>
      <c r="E1176" s="7" t="str">
        <f>VLOOKUP(D1176,[2]Product_Dim!$A$2:$G$101,2,FALSE)</f>
        <v>Wireless Mouse</v>
      </c>
      <c r="F1176" s="9">
        <f>VLOOKUP(D1176,[2]Product_Dim!$A$2:$G$101,6,FALSE)</f>
        <v>392.89</v>
      </c>
      <c r="G1176" s="8" t="s">
        <v>1761</v>
      </c>
      <c r="H1176" s="10">
        <v>4</v>
      </c>
      <c r="I1176" s="11">
        <v>934.79</v>
      </c>
      <c r="J1176" s="8">
        <v>0.08</v>
      </c>
      <c r="K1176" s="8" t="s">
        <v>1826</v>
      </c>
      <c r="L1176" s="11">
        <v>3440.0272</v>
      </c>
      <c r="M1176" s="8" t="str">
        <f>VLOOKUP(C1176,'[2]Customer Detail'!$A$2:$H$501,4,FALSE)</f>
        <v>Male</v>
      </c>
      <c r="N1176" s="8">
        <f>VLOOKUP(C1176,'[2]Customer Detail'!$A$2:$H$501,3,FALSE)</f>
        <v>18</v>
      </c>
      <c r="O1176" s="8" t="str">
        <f>VLOOKUP(C1176,'[2]Customer Detail'!$A$2:$H$501,5,FALSE)</f>
        <v>Espinozaberg</v>
      </c>
      <c r="P1176" s="8" t="str">
        <f>VLOOKUP(C1176,'[2]Customer Detail'!$A$1:$H$501,8,FALSE)</f>
        <v>Silver</v>
      </c>
      <c r="Q1176" s="8" t="str">
        <f>VLOOKUP(G1176,[2]Store_Dim!$A$1:$E$21,4,FALSE)</f>
        <v>North Nancyview</v>
      </c>
      <c r="R1176" s="8" t="str">
        <f>VLOOKUP(G1176,[2]Store_Dim!$A$2:$E$21,3,FALSE)</f>
        <v>South</v>
      </c>
    </row>
    <row r="1177" spans="1:18" x14ac:dyDescent="0.3">
      <c r="A1177" s="7" t="s">
        <v>3001</v>
      </c>
      <c r="B1177" s="48">
        <v>45932</v>
      </c>
      <c r="C1177" s="8" t="s">
        <v>85</v>
      </c>
      <c r="D1177" s="8" t="s">
        <v>1668</v>
      </c>
      <c r="E1177" s="7" t="str">
        <f>VLOOKUP(D1177,[2]Product_Dim!$A$2:$G$101,2,FALSE)</f>
        <v>Luxury Perfume Spray</v>
      </c>
      <c r="F1177" s="9">
        <f>VLOOKUP(D1177,[2]Product_Dim!$A$2:$G$101,6,FALSE)</f>
        <v>482.75</v>
      </c>
      <c r="G1177" s="8" t="s">
        <v>1757</v>
      </c>
      <c r="H1177" s="10">
        <v>2</v>
      </c>
      <c r="I1177" s="11">
        <v>424.54</v>
      </c>
      <c r="J1177" s="8">
        <v>0.24</v>
      </c>
      <c r="K1177" s="8" t="s">
        <v>1826</v>
      </c>
      <c r="L1177" s="11">
        <v>645.30079999999998</v>
      </c>
      <c r="M1177" s="8" t="str">
        <f>VLOOKUP(C1177,'[2]Customer Detail'!$A$2:$H$501,4,FALSE)</f>
        <v>Female</v>
      </c>
      <c r="N1177" s="8">
        <f>VLOOKUP(C1177,'[2]Customer Detail'!$A$2:$H$501,3,FALSE)</f>
        <v>46</v>
      </c>
      <c r="O1177" s="8" t="str">
        <f>VLOOKUP(C1177,'[2]Customer Detail'!$A$2:$H$501,5,FALSE)</f>
        <v>Gonzalezfort</v>
      </c>
      <c r="P1177" s="8" t="str">
        <f>VLOOKUP(C1177,'[2]Customer Detail'!$A$1:$H$501,8,FALSE)</f>
        <v>Platinum</v>
      </c>
      <c r="Q1177" s="8" t="str">
        <f>VLOOKUP(G1177,[2]Store_Dim!$A$1:$E$21,4,FALSE)</f>
        <v>Danielmouth</v>
      </c>
      <c r="R1177" s="8" t="str">
        <f>VLOOKUP(G1177,[2]Store_Dim!$A$2:$E$21,3,FALSE)</f>
        <v>North</v>
      </c>
    </row>
    <row r="1178" spans="1:18" x14ac:dyDescent="0.3">
      <c r="A1178" s="7" t="s">
        <v>3002</v>
      </c>
      <c r="B1178" s="48">
        <v>45462</v>
      </c>
      <c r="C1178" s="8" t="s">
        <v>1029</v>
      </c>
      <c r="D1178" s="8" t="s">
        <v>1716</v>
      </c>
      <c r="E1178" s="7" t="str">
        <f>VLOOKUP(D1178,[2]Product_Dim!$A$2:$G$101,2,FALSE)</f>
        <v>Wooden Bookshelf</v>
      </c>
      <c r="F1178" s="9">
        <f>VLOOKUP(D1178,[2]Product_Dim!$A$2:$G$101,6,FALSE)</f>
        <v>388.46</v>
      </c>
      <c r="G1178" s="8" t="s">
        <v>1807</v>
      </c>
      <c r="H1178" s="10">
        <v>1</v>
      </c>
      <c r="I1178" s="11">
        <v>235.44</v>
      </c>
      <c r="J1178" s="8">
        <v>0.19</v>
      </c>
      <c r="K1178" s="8" t="s">
        <v>1829</v>
      </c>
      <c r="L1178" s="11">
        <v>190.7064</v>
      </c>
      <c r="M1178" s="8" t="str">
        <f>VLOOKUP(C1178,'[2]Customer Detail'!$A$2:$H$501,4,FALSE)</f>
        <v>Female</v>
      </c>
      <c r="N1178" s="8">
        <f>VLOOKUP(C1178,'[2]Customer Detail'!$A$2:$H$501,3,FALSE)</f>
        <v>62</v>
      </c>
      <c r="O1178" s="8" t="str">
        <f>VLOOKUP(C1178,'[2]Customer Detail'!$A$2:$H$501,5,FALSE)</f>
        <v>Kellybury</v>
      </c>
      <c r="P1178" s="8" t="str">
        <f>VLOOKUP(C1178,'[2]Customer Detail'!$A$1:$H$501,8,FALSE)</f>
        <v>Bronze</v>
      </c>
      <c r="Q1178" s="8" t="str">
        <f>VLOOKUP(G1178,[2]Store_Dim!$A$1:$E$21,4,FALSE)</f>
        <v>Bensonhaven</v>
      </c>
      <c r="R1178" s="8" t="str">
        <f>VLOOKUP(G1178,[2]Store_Dim!$A$2:$E$21,3,FALSE)</f>
        <v>North</v>
      </c>
    </row>
    <row r="1179" spans="1:18" x14ac:dyDescent="0.3">
      <c r="A1179" s="7" t="s">
        <v>3003</v>
      </c>
      <c r="B1179" s="48">
        <v>45568</v>
      </c>
      <c r="C1179" s="8" t="s">
        <v>863</v>
      </c>
      <c r="D1179" s="8" t="s">
        <v>1646</v>
      </c>
      <c r="E1179" s="7" t="str">
        <f>VLOOKUP(D1179,[2]Product_Dim!$A$2:$G$101,2,FALSE)</f>
        <v>Men's Roll-On Perfume</v>
      </c>
      <c r="F1179" s="9">
        <f>VLOOKUP(D1179,[2]Product_Dim!$A$2:$G$101,6,FALSE)</f>
        <v>43.29</v>
      </c>
      <c r="G1179" s="8" t="s">
        <v>1797</v>
      </c>
      <c r="H1179" s="10">
        <v>2</v>
      </c>
      <c r="I1179" s="11">
        <v>620.71</v>
      </c>
      <c r="J1179" s="8">
        <v>0.27</v>
      </c>
      <c r="K1179" s="8" t="s">
        <v>1824</v>
      </c>
      <c r="L1179" s="11">
        <v>906.23659999999995</v>
      </c>
      <c r="M1179" s="8" t="str">
        <f>VLOOKUP(C1179,'[2]Customer Detail'!$A$2:$H$501,4,FALSE)</f>
        <v>Male</v>
      </c>
      <c r="N1179" s="8">
        <f>VLOOKUP(C1179,'[2]Customer Detail'!$A$2:$H$501,3,FALSE)</f>
        <v>64</v>
      </c>
      <c r="O1179" s="8" t="str">
        <f>VLOOKUP(C1179,'[2]Customer Detail'!$A$2:$H$501,5,FALSE)</f>
        <v>North Stephanie</v>
      </c>
      <c r="P1179" s="8" t="str">
        <f>VLOOKUP(C1179,'[2]Customer Detail'!$A$1:$H$501,8,FALSE)</f>
        <v>Platinum</v>
      </c>
      <c r="Q1179" s="8" t="str">
        <f>VLOOKUP(G1179,[2]Store_Dim!$A$1:$E$21,4,FALSE)</f>
        <v>Johnsonville</v>
      </c>
      <c r="R1179" s="8" t="str">
        <f>VLOOKUP(G1179,[2]Store_Dim!$A$2:$E$21,3,FALSE)</f>
        <v>East</v>
      </c>
    </row>
    <row r="1180" spans="1:18" x14ac:dyDescent="0.3">
      <c r="A1180" s="7" t="s">
        <v>3004</v>
      </c>
      <c r="B1180" s="48">
        <v>45397</v>
      </c>
      <c r="C1180" s="8" t="s">
        <v>402</v>
      </c>
      <c r="D1180" s="8" t="s">
        <v>1580</v>
      </c>
      <c r="E1180" s="7" t="str">
        <f>VLOOKUP(D1180,[2]Product_Dim!$A$2:$G$101,2,FALSE)</f>
        <v>Beard Grooming Kit</v>
      </c>
      <c r="F1180" s="9">
        <f>VLOOKUP(D1180,[2]Product_Dim!$A$2:$G$101,6,FALSE)</f>
        <v>337.42</v>
      </c>
      <c r="G1180" s="8" t="s">
        <v>1792</v>
      </c>
      <c r="H1180" s="10">
        <v>2</v>
      </c>
      <c r="I1180" s="11">
        <v>851.77</v>
      </c>
      <c r="J1180" s="8">
        <v>0.13</v>
      </c>
      <c r="K1180" s="8" t="s">
        <v>1826</v>
      </c>
      <c r="L1180" s="11">
        <v>1482.0798</v>
      </c>
      <c r="M1180" s="8" t="str">
        <f>VLOOKUP(C1180,'[2]Customer Detail'!$A$2:$H$501,4,FALSE)</f>
        <v>Female</v>
      </c>
      <c r="N1180" s="8">
        <f>VLOOKUP(C1180,'[2]Customer Detail'!$A$2:$H$501,3,FALSE)</f>
        <v>53</v>
      </c>
      <c r="O1180" s="8" t="str">
        <f>VLOOKUP(C1180,'[2]Customer Detail'!$A$2:$H$501,5,FALSE)</f>
        <v>North Curtischester</v>
      </c>
      <c r="P1180" s="8" t="str">
        <f>VLOOKUP(C1180,'[2]Customer Detail'!$A$1:$H$501,8,FALSE)</f>
        <v>Platinum</v>
      </c>
      <c r="Q1180" s="8" t="str">
        <f>VLOOKUP(G1180,[2]Store_Dim!$A$1:$E$21,4,FALSE)</f>
        <v>Lake Michael</v>
      </c>
      <c r="R1180" s="8" t="str">
        <f>VLOOKUP(G1180,[2]Store_Dim!$A$2:$E$21,3,FALSE)</f>
        <v>South</v>
      </c>
    </row>
    <row r="1181" spans="1:18" x14ac:dyDescent="0.3">
      <c r="A1181" s="7" t="s">
        <v>3005</v>
      </c>
      <c r="B1181" s="48">
        <v>45569</v>
      </c>
      <c r="C1181" s="8" t="s">
        <v>559</v>
      </c>
      <c r="D1181" s="8" t="s">
        <v>1638</v>
      </c>
      <c r="E1181" s="7" t="str">
        <f>VLOOKUP(D1181,[2]Product_Dim!$A$2:$G$101,2,FALSE)</f>
        <v>High-Grip Football</v>
      </c>
      <c r="F1181" s="9">
        <f>VLOOKUP(D1181,[2]Product_Dim!$A$2:$G$101,6,FALSE)</f>
        <v>318.91000000000003</v>
      </c>
      <c r="G1181" s="8" t="s">
        <v>1757</v>
      </c>
      <c r="H1181" s="10">
        <v>3</v>
      </c>
      <c r="I1181" s="11">
        <v>876.01</v>
      </c>
      <c r="J1181" s="8">
        <v>0.2</v>
      </c>
      <c r="K1181" s="8" t="s">
        <v>1824</v>
      </c>
      <c r="L1181" s="11">
        <v>2102.424</v>
      </c>
      <c r="M1181" s="8" t="str">
        <f>VLOOKUP(C1181,'[2]Customer Detail'!$A$2:$H$501,4,FALSE)</f>
        <v>Female</v>
      </c>
      <c r="N1181" s="8">
        <f>VLOOKUP(C1181,'[2]Customer Detail'!$A$2:$H$501,3,FALSE)</f>
        <v>36</v>
      </c>
      <c r="O1181" s="8" t="str">
        <f>VLOOKUP(C1181,'[2]Customer Detail'!$A$2:$H$501,5,FALSE)</f>
        <v>Robertview</v>
      </c>
      <c r="P1181" s="8" t="str">
        <f>VLOOKUP(C1181,'[2]Customer Detail'!$A$1:$H$501,8,FALSE)</f>
        <v>Platinum</v>
      </c>
      <c r="Q1181" s="8" t="str">
        <f>VLOOKUP(G1181,[2]Store_Dim!$A$1:$E$21,4,FALSE)</f>
        <v>Danielmouth</v>
      </c>
      <c r="R1181" s="8" t="str">
        <f>VLOOKUP(G1181,[2]Store_Dim!$A$2:$E$21,3,FALSE)</f>
        <v>North</v>
      </c>
    </row>
    <row r="1182" spans="1:18" x14ac:dyDescent="0.3">
      <c r="A1182" s="7" t="s">
        <v>3006</v>
      </c>
      <c r="B1182" s="48">
        <v>45353</v>
      </c>
      <c r="C1182" s="8" t="s">
        <v>878</v>
      </c>
      <c r="D1182" s="8" t="s">
        <v>1602</v>
      </c>
      <c r="E1182" s="7" t="str">
        <f>VLOOKUP(D1182,[2]Product_Dim!$A$2:$G$101,2,FALSE)</f>
        <v>Decorative Floor Vase</v>
      </c>
      <c r="F1182" s="9">
        <f>VLOOKUP(D1182,[2]Product_Dim!$A$2:$G$101,6,FALSE)</f>
        <v>254.04361702127662</v>
      </c>
      <c r="G1182" s="8" t="s">
        <v>1786</v>
      </c>
      <c r="H1182" s="10">
        <v>2</v>
      </c>
      <c r="I1182" s="11">
        <v>717.21</v>
      </c>
      <c r="J1182" s="8">
        <v>0.15</v>
      </c>
      <c r="K1182" s="8" t="s">
        <v>1829</v>
      </c>
      <c r="L1182" s="11">
        <v>1219.2570000000001</v>
      </c>
      <c r="M1182" s="8" t="str">
        <f>VLOOKUP(C1182,'[2]Customer Detail'!$A$2:$H$501,4,FALSE)</f>
        <v>Male</v>
      </c>
      <c r="N1182" s="8">
        <f>VLOOKUP(C1182,'[2]Customer Detail'!$A$2:$H$501,3,FALSE)</f>
        <v>38</v>
      </c>
      <c r="O1182" s="8" t="str">
        <f>VLOOKUP(C1182,'[2]Customer Detail'!$A$2:$H$501,5,FALSE)</f>
        <v>Ericshire</v>
      </c>
      <c r="P1182" s="8" t="str">
        <f>VLOOKUP(C1182,'[2]Customer Detail'!$A$1:$H$501,8,FALSE)</f>
        <v>Gold</v>
      </c>
      <c r="Q1182" s="8" t="str">
        <f>VLOOKUP(G1182,[2]Store_Dim!$A$1:$E$21,4,FALSE)</f>
        <v>East Johnstad</v>
      </c>
      <c r="R1182" s="8" t="str">
        <f>VLOOKUP(G1182,[2]Store_Dim!$A$2:$E$21,3,FALSE)</f>
        <v>South</v>
      </c>
    </row>
    <row r="1183" spans="1:18" x14ac:dyDescent="0.3">
      <c r="A1183" s="7" t="s">
        <v>3007</v>
      </c>
      <c r="B1183" s="48">
        <v>45343</v>
      </c>
      <c r="C1183" s="8" t="s">
        <v>211</v>
      </c>
      <c r="D1183" s="8" t="s">
        <v>1630</v>
      </c>
      <c r="E1183" s="7" t="str">
        <f>VLOOKUP(D1183,[2]Product_Dim!$A$2:$G$101,2,FALSE)</f>
        <v>Yoga Exercise Mat</v>
      </c>
      <c r="F1183" s="9">
        <f>VLOOKUP(D1183,[2]Product_Dim!$A$2:$G$101,6,FALSE)</f>
        <v>313.26</v>
      </c>
      <c r="G1183" s="8" t="s">
        <v>1782</v>
      </c>
      <c r="H1183" s="10">
        <v>2</v>
      </c>
      <c r="I1183" s="11">
        <v>871.43</v>
      </c>
      <c r="J1183" s="8">
        <v>0.05</v>
      </c>
      <c r="K1183" s="8" t="s">
        <v>1824</v>
      </c>
      <c r="L1183" s="11">
        <v>1655.7169999999999</v>
      </c>
      <c r="M1183" s="8" t="str">
        <f>VLOOKUP(C1183,'[2]Customer Detail'!$A$2:$H$501,4,FALSE)</f>
        <v>Female</v>
      </c>
      <c r="N1183" s="8">
        <f>VLOOKUP(C1183,'[2]Customer Detail'!$A$2:$H$501,3,FALSE)</f>
        <v>49</v>
      </c>
      <c r="O1183" s="8" t="str">
        <f>VLOOKUP(C1183,'[2]Customer Detail'!$A$2:$H$501,5,FALSE)</f>
        <v>Deborahberg</v>
      </c>
      <c r="P1183" s="8" t="str">
        <f>VLOOKUP(C1183,'[2]Customer Detail'!$A$1:$H$501,8,FALSE)</f>
        <v>Gold</v>
      </c>
      <c r="Q1183" s="8" t="str">
        <f>VLOOKUP(G1183,[2]Store_Dim!$A$1:$E$21,4,FALSE)</f>
        <v>Thompsonborough</v>
      </c>
      <c r="R1183" s="8" t="str">
        <f>VLOOKUP(G1183,[2]Store_Dim!$A$2:$E$21,3,FALSE)</f>
        <v>West</v>
      </c>
    </row>
    <row r="1184" spans="1:18" x14ac:dyDescent="0.3">
      <c r="A1184" s="7" t="s">
        <v>3008</v>
      </c>
      <c r="B1184" s="48">
        <v>45321</v>
      </c>
      <c r="C1184" s="8" t="s">
        <v>1400</v>
      </c>
      <c r="D1184" s="8" t="s">
        <v>1620</v>
      </c>
      <c r="E1184" s="7" t="str">
        <f>VLOOKUP(D1184,[2]Product_Dim!$A$2:$G$101,2,FALSE)</f>
        <v>Women's Summer Dress</v>
      </c>
      <c r="F1184" s="9">
        <f>VLOOKUP(D1184,[2]Product_Dim!$A$2:$G$101,6,FALSE)</f>
        <v>223.43</v>
      </c>
      <c r="G1184" s="8" t="s">
        <v>1779</v>
      </c>
      <c r="H1184" s="10">
        <v>1</v>
      </c>
      <c r="I1184" s="11">
        <v>514.65</v>
      </c>
      <c r="J1184" s="8">
        <v>0.18</v>
      </c>
      <c r="K1184" s="8" t="s">
        <v>1824</v>
      </c>
      <c r="L1184" s="11">
        <v>422.01299999999998</v>
      </c>
      <c r="M1184" s="8" t="str">
        <f>VLOOKUP(C1184,'[2]Customer Detail'!$A$2:$H$501,4,FALSE)</f>
        <v>Female</v>
      </c>
      <c r="N1184" s="8">
        <f>VLOOKUP(C1184,'[2]Customer Detail'!$A$2:$H$501,3,FALSE)</f>
        <v>62</v>
      </c>
      <c r="O1184" s="8" t="str">
        <f>VLOOKUP(C1184,'[2]Customer Detail'!$A$2:$H$501,5,FALSE)</f>
        <v>Lake Carolyn</v>
      </c>
      <c r="P1184" s="8" t="str">
        <f>VLOOKUP(C1184,'[2]Customer Detail'!$A$1:$H$501,8,FALSE)</f>
        <v>Platinum</v>
      </c>
      <c r="Q1184" s="8" t="str">
        <f>VLOOKUP(G1184,[2]Store_Dim!$A$1:$E$21,4,FALSE)</f>
        <v>Williamsfurt</v>
      </c>
      <c r="R1184" s="8" t="str">
        <f>VLOOKUP(G1184,[2]Store_Dim!$A$2:$E$21,3,FALSE)</f>
        <v>South</v>
      </c>
    </row>
    <row r="1185" spans="1:18" x14ac:dyDescent="0.3">
      <c r="A1185" s="7" t="s">
        <v>3009</v>
      </c>
      <c r="B1185" s="48">
        <v>45650</v>
      </c>
      <c r="C1185" s="8" t="s">
        <v>1417</v>
      </c>
      <c r="D1185" s="8" t="s">
        <v>1672</v>
      </c>
      <c r="E1185" s="7" t="str">
        <f>VLOOKUP(D1185,[2]Product_Dim!$A$2:$G$101,2,FALSE)</f>
        <v>Laptop Cooling Pad</v>
      </c>
      <c r="F1185" s="9">
        <f>VLOOKUP(D1185,[2]Product_Dim!$A$2:$G$101,6,FALSE)</f>
        <v>86.42</v>
      </c>
      <c r="G1185" s="8" t="s">
        <v>1804</v>
      </c>
      <c r="H1185" s="10">
        <v>3</v>
      </c>
      <c r="I1185" s="11">
        <v>198.76</v>
      </c>
      <c r="J1185" s="8">
        <v>0.28000000000000003</v>
      </c>
      <c r="K1185" s="8" t="s">
        <v>1829</v>
      </c>
      <c r="L1185" s="11">
        <v>429.32159999999999</v>
      </c>
      <c r="M1185" s="8" t="str">
        <f>VLOOKUP(C1185,'[2]Customer Detail'!$A$2:$H$501,4,FALSE)</f>
        <v>Female</v>
      </c>
      <c r="N1185" s="8">
        <f>VLOOKUP(C1185,'[2]Customer Detail'!$A$2:$H$501,3,FALSE)</f>
        <v>29</v>
      </c>
      <c r="O1185" s="8" t="str">
        <f>VLOOKUP(C1185,'[2]Customer Detail'!$A$2:$H$501,5,FALSE)</f>
        <v>Brandontown</v>
      </c>
      <c r="P1185" s="8" t="str">
        <f>VLOOKUP(C1185,'[2]Customer Detail'!$A$1:$H$501,8,FALSE)</f>
        <v>Gold</v>
      </c>
      <c r="Q1185" s="8" t="str">
        <f>VLOOKUP(G1185,[2]Store_Dim!$A$1:$E$21,4,FALSE)</f>
        <v>New Jimmymouth</v>
      </c>
      <c r="R1185" s="8" t="str">
        <f>VLOOKUP(G1185,[2]Store_Dim!$A$2:$E$21,3,FALSE)</f>
        <v>West</v>
      </c>
    </row>
    <row r="1186" spans="1:18" x14ac:dyDescent="0.3">
      <c r="A1186" s="7" t="s">
        <v>3010</v>
      </c>
      <c r="B1186" s="48">
        <v>45811</v>
      </c>
      <c r="C1186" s="8" t="s">
        <v>727</v>
      </c>
      <c r="D1186" s="8" t="s">
        <v>1674</v>
      </c>
      <c r="E1186" s="7" t="str">
        <f>VLOOKUP(D1186,[2]Product_Dim!$A$2:$G$101,2,FALSE)</f>
        <v>Organic Sunscreen Lotion</v>
      </c>
      <c r="F1186" s="9">
        <f>VLOOKUP(D1186,[2]Product_Dim!$A$2:$G$101,6,FALSE)</f>
        <v>266.86</v>
      </c>
      <c r="G1186" s="8" t="s">
        <v>1766</v>
      </c>
      <c r="H1186" s="10">
        <v>2</v>
      </c>
      <c r="I1186" s="11">
        <v>975.72</v>
      </c>
      <c r="J1186" s="8">
        <v>0.16</v>
      </c>
      <c r="K1186" s="8" t="s">
        <v>1829</v>
      </c>
      <c r="L1186" s="11">
        <v>1639.2096000000001</v>
      </c>
      <c r="M1186" s="8" t="str">
        <f>VLOOKUP(C1186,'[2]Customer Detail'!$A$2:$H$501,4,FALSE)</f>
        <v>Female</v>
      </c>
      <c r="N1186" s="8">
        <f>VLOOKUP(C1186,'[2]Customer Detail'!$A$2:$H$501,3,FALSE)</f>
        <v>46</v>
      </c>
      <c r="O1186" s="8" t="str">
        <f>VLOOKUP(C1186,'[2]Customer Detail'!$A$2:$H$501,5,FALSE)</f>
        <v>Bethanyton</v>
      </c>
      <c r="P1186" s="8" t="str">
        <f>VLOOKUP(C1186,'[2]Customer Detail'!$A$1:$H$501,8,FALSE)</f>
        <v>Platinum</v>
      </c>
      <c r="Q1186" s="8" t="str">
        <f>VLOOKUP(G1186,[2]Store_Dim!$A$1:$E$21,4,FALSE)</f>
        <v>Hoodberg</v>
      </c>
      <c r="R1186" s="8" t="str">
        <f>VLOOKUP(G1186,[2]Store_Dim!$A$2:$E$21,3,FALSE)</f>
        <v>North</v>
      </c>
    </row>
    <row r="1187" spans="1:18" x14ac:dyDescent="0.3">
      <c r="A1187" s="7" t="s">
        <v>3011</v>
      </c>
      <c r="B1187" s="48">
        <v>45505</v>
      </c>
      <c r="C1187" s="8" t="s">
        <v>1304</v>
      </c>
      <c r="D1187" s="8" t="s">
        <v>1578</v>
      </c>
      <c r="E1187" s="7" t="str">
        <f>VLOOKUP(D1187,[2]Product_Dim!$A$2:$G$101,2,FALSE)</f>
        <v>4K Home Projector</v>
      </c>
      <c r="F1187" s="9">
        <f>VLOOKUP(D1187,[2]Product_Dim!$A$2:$G$101,6,FALSE)</f>
        <v>465.34</v>
      </c>
      <c r="G1187" s="8" t="s">
        <v>1757</v>
      </c>
      <c r="H1187" s="10">
        <v>1</v>
      </c>
      <c r="I1187" s="11">
        <v>86.03</v>
      </c>
      <c r="J1187" s="8">
        <v>0.01</v>
      </c>
      <c r="K1187" s="8" t="s">
        <v>1824</v>
      </c>
      <c r="L1187" s="11">
        <v>85.169700000000006</v>
      </c>
      <c r="M1187" s="8" t="str">
        <f>VLOOKUP(C1187,'[2]Customer Detail'!$A$2:$H$501,4,FALSE)</f>
        <v>Male</v>
      </c>
      <c r="N1187" s="8">
        <f>VLOOKUP(C1187,'[2]Customer Detail'!$A$2:$H$501,3,FALSE)</f>
        <v>60</v>
      </c>
      <c r="O1187" s="8" t="str">
        <f>VLOOKUP(C1187,'[2]Customer Detail'!$A$2:$H$501,5,FALSE)</f>
        <v>New Benjamin</v>
      </c>
      <c r="P1187" s="8" t="str">
        <f>VLOOKUP(C1187,'[2]Customer Detail'!$A$1:$H$501,8,FALSE)</f>
        <v>Bronze</v>
      </c>
      <c r="Q1187" s="8" t="str">
        <f>VLOOKUP(G1187,[2]Store_Dim!$A$1:$E$21,4,FALSE)</f>
        <v>Danielmouth</v>
      </c>
      <c r="R1187" s="8" t="str">
        <f>VLOOKUP(G1187,[2]Store_Dim!$A$2:$E$21,3,FALSE)</f>
        <v>North</v>
      </c>
    </row>
    <row r="1188" spans="1:18" x14ac:dyDescent="0.3">
      <c r="A1188" s="7" t="s">
        <v>3012</v>
      </c>
      <c r="B1188" s="48">
        <v>45897</v>
      </c>
      <c r="C1188" s="8" t="s">
        <v>314</v>
      </c>
      <c r="D1188" s="8" t="s">
        <v>1656</v>
      </c>
      <c r="E1188" s="7" t="str">
        <f>VLOOKUP(D1188,[2]Product_Dim!$A$2:$G$101,2,FALSE)</f>
        <v>Sports Stopwatch Pro</v>
      </c>
      <c r="F1188" s="9">
        <f>VLOOKUP(D1188,[2]Product_Dim!$A$2:$G$101,6,FALSE)</f>
        <v>434.84</v>
      </c>
      <c r="G1188" s="8" t="s">
        <v>1794</v>
      </c>
      <c r="H1188" s="10">
        <v>4</v>
      </c>
      <c r="I1188" s="11">
        <v>705.12</v>
      </c>
      <c r="J1188" s="8">
        <v>0.15</v>
      </c>
      <c r="K1188" s="8" t="s">
        <v>1826</v>
      </c>
      <c r="L1188" s="11">
        <v>2397.4079999999999</v>
      </c>
      <c r="M1188" s="8" t="str">
        <f>VLOOKUP(C1188,'[2]Customer Detail'!$A$2:$H$501,4,FALSE)</f>
        <v>Female</v>
      </c>
      <c r="N1188" s="8">
        <f>VLOOKUP(C1188,'[2]Customer Detail'!$A$2:$H$501,3,FALSE)</f>
        <v>58</v>
      </c>
      <c r="O1188" s="8" t="str">
        <f>VLOOKUP(C1188,'[2]Customer Detail'!$A$2:$H$501,5,FALSE)</f>
        <v>East Jenna</v>
      </c>
      <c r="P1188" s="8" t="str">
        <f>VLOOKUP(C1188,'[2]Customer Detail'!$A$1:$H$501,8,FALSE)</f>
        <v>Bronze</v>
      </c>
      <c r="Q1188" s="8" t="str">
        <f>VLOOKUP(G1188,[2]Store_Dim!$A$1:$E$21,4,FALSE)</f>
        <v>Sabrinatown</v>
      </c>
      <c r="R1188" s="8" t="str">
        <f>VLOOKUP(G1188,[2]Store_Dim!$A$2:$E$21,3,FALSE)</f>
        <v>North</v>
      </c>
    </row>
    <row r="1189" spans="1:18" x14ac:dyDescent="0.3">
      <c r="A1189" s="7" t="s">
        <v>3013</v>
      </c>
      <c r="B1189" s="48">
        <v>45602</v>
      </c>
      <c r="C1189" s="8" t="s">
        <v>1160</v>
      </c>
      <c r="D1189" s="8" t="s">
        <v>1584</v>
      </c>
      <c r="E1189" s="7" t="str">
        <f>VLOOKUP(D1189,[2]Product_Dim!$A$2:$G$101,2,FALSE)</f>
        <v>Women's Denim Jeans</v>
      </c>
      <c r="F1189" s="9">
        <f>VLOOKUP(D1189,[2]Product_Dim!$A$2:$G$101,6,FALSE)</f>
        <v>254.04361702127662</v>
      </c>
      <c r="G1189" s="8" t="s">
        <v>1794</v>
      </c>
      <c r="H1189" s="10">
        <v>3</v>
      </c>
      <c r="I1189" s="11">
        <v>99.77</v>
      </c>
      <c r="J1189" s="8">
        <v>0.01</v>
      </c>
      <c r="K1189" s="8" t="s">
        <v>1826</v>
      </c>
      <c r="L1189" s="11">
        <v>296.31689999999998</v>
      </c>
      <c r="M1189" s="8" t="str">
        <f>VLOOKUP(C1189,'[2]Customer Detail'!$A$2:$H$501,4,FALSE)</f>
        <v>Female</v>
      </c>
      <c r="N1189" s="8">
        <f>VLOOKUP(C1189,'[2]Customer Detail'!$A$2:$H$501,3,FALSE)</f>
        <v>21</v>
      </c>
      <c r="O1189" s="8" t="str">
        <f>VLOOKUP(C1189,'[2]Customer Detail'!$A$2:$H$501,5,FALSE)</f>
        <v>Port Crystal</v>
      </c>
      <c r="P1189" s="8" t="str">
        <f>VLOOKUP(C1189,'[2]Customer Detail'!$A$1:$H$501,8,FALSE)</f>
        <v>Platinum</v>
      </c>
      <c r="Q1189" s="8" t="str">
        <f>VLOOKUP(G1189,[2]Store_Dim!$A$1:$E$21,4,FALSE)</f>
        <v>Sabrinatown</v>
      </c>
      <c r="R1189" s="8" t="str">
        <f>VLOOKUP(G1189,[2]Store_Dim!$A$2:$E$21,3,FALSE)</f>
        <v>North</v>
      </c>
    </row>
    <row r="1190" spans="1:18" x14ac:dyDescent="0.3">
      <c r="A1190" s="7" t="s">
        <v>3014</v>
      </c>
      <c r="B1190" s="48">
        <v>45530</v>
      </c>
      <c r="C1190" s="8" t="s">
        <v>681</v>
      </c>
      <c r="D1190" s="8" t="s">
        <v>1616</v>
      </c>
      <c r="E1190" s="7" t="str">
        <f>VLOOKUP(D1190,[2]Product_Dim!$A$2:$G$101,2,FALSE)</f>
        <v>Gaming Mechanical Keyboard</v>
      </c>
      <c r="F1190" s="9">
        <f>VLOOKUP(D1190,[2]Product_Dim!$A$2:$G$101,6,FALSE)</f>
        <v>419.28</v>
      </c>
      <c r="G1190" s="8" t="s">
        <v>1786</v>
      </c>
      <c r="H1190" s="10">
        <v>2</v>
      </c>
      <c r="I1190" s="11">
        <v>166.26</v>
      </c>
      <c r="J1190" s="8">
        <v>0.14000000000000001</v>
      </c>
      <c r="K1190" s="8" t="s">
        <v>1826</v>
      </c>
      <c r="L1190" s="11">
        <v>285.96719999999999</v>
      </c>
      <c r="M1190" s="8" t="str">
        <f>VLOOKUP(C1190,'[2]Customer Detail'!$A$2:$H$501,4,FALSE)</f>
        <v>Female</v>
      </c>
      <c r="N1190" s="8">
        <f>VLOOKUP(C1190,'[2]Customer Detail'!$A$2:$H$501,3,FALSE)</f>
        <v>50</v>
      </c>
      <c r="O1190" s="8" t="str">
        <f>VLOOKUP(C1190,'[2]Customer Detail'!$A$2:$H$501,5,FALSE)</f>
        <v>Lake Josephport</v>
      </c>
      <c r="P1190" s="8" t="str">
        <f>VLOOKUP(C1190,'[2]Customer Detail'!$A$1:$H$501,8,FALSE)</f>
        <v>Platinum</v>
      </c>
      <c r="Q1190" s="8" t="str">
        <f>VLOOKUP(G1190,[2]Store_Dim!$A$1:$E$21,4,FALSE)</f>
        <v>East Johnstad</v>
      </c>
      <c r="R1190" s="8" t="str">
        <f>VLOOKUP(G1190,[2]Store_Dim!$A$2:$E$21,3,FALSE)</f>
        <v>South</v>
      </c>
    </row>
    <row r="1191" spans="1:18" x14ac:dyDescent="0.3">
      <c r="A1191" s="7" t="s">
        <v>3015</v>
      </c>
      <c r="B1191" s="48">
        <v>45729</v>
      </c>
      <c r="C1191" s="8" t="s">
        <v>1417</v>
      </c>
      <c r="D1191" s="8" t="s">
        <v>1600</v>
      </c>
      <c r="E1191" s="7" t="str">
        <f>VLOOKUP(D1191,[2]Product_Dim!$A$2:$G$101,2,FALSE)</f>
        <v>Wireless Bluetooth Speaker</v>
      </c>
      <c r="F1191" s="9">
        <f>VLOOKUP(D1191,[2]Product_Dim!$A$2:$G$101,6,FALSE)</f>
        <v>322.41000000000003</v>
      </c>
      <c r="G1191" s="8" t="s">
        <v>1773</v>
      </c>
      <c r="H1191" s="10">
        <v>1</v>
      </c>
      <c r="I1191" s="11">
        <v>429.25</v>
      </c>
      <c r="J1191" s="8">
        <v>0.28999999999999998</v>
      </c>
      <c r="K1191" s="8" t="s">
        <v>1824</v>
      </c>
      <c r="L1191" s="11">
        <v>304.76750000000004</v>
      </c>
      <c r="M1191" s="8" t="str">
        <f>VLOOKUP(C1191,'[2]Customer Detail'!$A$2:$H$501,4,FALSE)</f>
        <v>Female</v>
      </c>
      <c r="N1191" s="8">
        <f>VLOOKUP(C1191,'[2]Customer Detail'!$A$2:$H$501,3,FALSE)</f>
        <v>29</v>
      </c>
      <c r="O1191" s="8" t="str">
        <f>VLOOKUP(C1191,'[2]Customer Detail'!$A$2:$H$501,5,FALSE)</f>
        <v>Brandontown</v>
      </c>
      <c r="P1191" s="8" t="str">
        <f>VLOOKUP(C1191,'[2]Customer Detail'!$A$1:$H$501,8,FALSE)</f>
        <v>Gold</v>
      </c>
      <c r="Q1191" s="8" t="str">
        <f>VLOOKUP(G1191,[2]Store_Dim!$A$1:$E$21,4,FALSE)</f>
        <v>New Michaelchester</v>
      </c>
      <c r="R1191" s="8" t="str">
        <f>VLOOKUP(G1191,[2]Store_Dim!$A$2:$E$21,3,FALSE)</f>
        <v>North</v>
      </c>
    </row>
    <row r="1192" spans="1:18" x14ac:dyDescent="0.3">
      <c r="A1192" s="7" t="s">
        <v>3016</v>
      </c>
      <c r="B1192" s="48">
        <v>45468</v>
      </c>
      <c r="C1192" s="8" t="s">
        <v>1371</v>
      </c>
      <c r="D1192" s="8" t="s">
        <v>1543</v>
      </c>
      <c r="E1192" s="7" t="str">
        <f>VLOOKUP(D1192,[2]Product_Dim!$A$2:$G$101,2,FALSE)</f>
        <v>Brother Laser Printer</v>
      </c>
      <c r="F1192" s="9">
        <f>VLOOKUP(D1192,[2]Product_Dim!$A$2:$G$101,6,FALSE)</f>
        <v>112.42</v>
      </c>
      <c r="G1192" s="8" t="s">
        <v>1786</v>
      </c>
      <c r="H1192" s="10">
        <v>2</v>
      </c>
      <c r="I1192" s="11">
        <v>540.48</v>
      </c>
      <c r="J1192" s="8">
        <v>0.28999999999999998</v>
      </c>
      <c r="K1192" s="8" t="s">
        <v>1824</v>
      </c>
      <c r="L1192" s="11">
        <v>767.48160000000007</v>
      </c>
      <c r="M1192" s="8" t="str">
        <f>VLOOKUP(C1192,'[2]Customer Detail'!$A$2:$H$501,4,FALSE)</f>
        <v>Male</v>
      </c>
      <c r="N1192" s="8">
        <f>VLOOKUP(C1192,'[2]Customer Detail'!$A$2:$H$501,3,FALSE)</f>
        <v>51</v>
      </c>
      <c r="O1192" s="8" t="str">
        <f>VLOOKUP(C1192,'[2]Customer Detail'!$A$2:$H$501,5,FALSE)</f>
        <v>New Donnabury</v>
      </c>
      <c r="P1192" s="8" t="str">
        <f>VLOOKUP(C1192,'[2]Customer Detail'!$A$1:$H$501,8,FALSE)</f>
        <v>Silver</v>
      </c>
      <c r="Q1192" s="8" t="str">
        <f>VLOOKUP(G1192,[2]Store_Dim!$A$1:$E$21,4,FALSE)</f>
        <v>East Johnstad</v>
      </c>
      <c r="R1192" s="8" t="str">
        <f>VLOOKUP(G1192,[2]Store_Dim!$A$2:$E$21,3,FALSE)</f>
        <v>South</v>
      </c>
    </row>
    <row r="1193" spans="1:18" x14ac:dyDescent="0.3">
      <c r="A1193" s="7" t="s">
        <v>3017</v>
      </c>
      <c r="B1193" s="48">
        <v>45936</v>
      </c>
      <c r="C1193" s="8" t="s">
        <v>857</v>
      </c>
      <c r="D1193" s="8" t="s">
        <v>1666</v>
      </c>
      <c r="E1193" s="7" t="str">
        <f>VLOOKUP(D1193,[2]Product_Dim!$A$2:$G$101,2,FALSE)</f>
        <v>Men's Hair Styling Gel</v>
      </c>
      <c r="F1193" s="9">
        <f>VLOOKUP(D1193,[2]Product_Dim!$A$2:$G$101,6,FALSE)</f>
        <v>17.309999999999999</v>
      </c>
      <c r="G1193" s="8" t="s">
        <v>1799</v>
      </c>
      <c r="H1193" s="10">
        <v>2</v>
      </c>
      <c r="I1193" s="11">
        <v>579.52</v>
      </c>
      <c r="J1193" s="8">
        <v>0.01</v>
      </c>
      <c r="K1193" s="8" t="s">
        <v>1826</v>
      </c>
      <c r="L1193" s="11">
        <v>1147.4495999999999</v>
      </c>
      <c r="M1193" s="8" t="str">
        <f>VLOOKUP(C1193,'[2]Customer Detail'!$A$2:$H$501,4,FALSE)</f>
        <v>Female</v>
      </c>
      <c r="N1193" s="8">
        <f>VLOOKUP(C1193,'[2]Customer Detail'!$A$2:$H$501,3,FALSE)</f>
        <v>45</v>
      </c>
      <c r="O1193" s="8" t="str">
        <f>VLOOKUP(C1193,'[2]Customer Detail'!$A$2:$H$501,5,FALSE)</f>
        <v>Emilytown</v>
      </c>
      <c r="P1193" s="8" t="str">
        <f>VLOOKUP(C1193,'[2]Customer Detail'!$A$1:$H$501,8,FALSE)</f>
        <v>Silver</v>
      </c>
      <c r="Q1193" s="8" t="str">
        <f>VLOOKUP(G1193,[2]Store_Dim!$A$1:$E$21,4,FALSE)</f>
        <v>Christopherland</v>
      </c>
      <c r="R1193" s="8" t="str">
        <f>VLOOKUP(G1193,[2]Store_Dim!$A$2:$E$21,3,FALSE)</f>
        <v>South</v>
      </c>
    </row>
    <row r="1194" spans="1:18" x14ac:dyDescent="0.3">
      <c r="A1194" s="7" t="s">
        <v>3018</v>
      </c>
      <c r="B1194" s="48">
        <v>45622</v>
      </c>
      <c r="C1194" s="8" t="s">
        <v>110</v>
      </c>
      <c r="D1194" s="8" t="s">
        <v>1686</v>
      </c>
      <c r="E1194" s="7" t="str">
        <f>VLOOKUP(D1194,[2]Product_Dim!$A$2:$G$101,2,FALSE)</f>
        <v>Men's Sports Shorts</v>
      </c>
      <c r="F1194" s="9">
        <f>VLOOKUP(D1194,[2]Product_Dim!$A$2:$G$101,6,FALSE)</f>
        <v>218.22</v>
      </c>
      <c r="G1194" s="8" t="s">
        <v>1807</v>
      </c>
      <c r="H1194" s="10">
        <v>4</v>
      </c>
      <c r="I1194" s="11">
        <v>477.52</v>
      </c>
      <c r="J1194" s="8">
        <v>7.0000000000000007E-2</v>
      </c>
      <c r="K1194" s="8" t="s">
        <v>1826</v>
      </c>
      <c r="L1194" s="11">
        <v>1776.3743999999999</v>
      </c>
      <c r="M1194" s="8" t="str">
        <f>VLOOKUP(C1194,'[2]Customer Detail'!$A$2:$H$501,4,FALSE)</f>
        <v>Female</v>
      </c>
      <c r="N1194" s="8">
        <f>VLOOKUP(C1194,'[2]Customer Detail'!$A$2:$H$501,3,FALSE)</f>
        <v>18</v>
      </c>
      <c r="O1194" s="8" t="str">
        <f>VLOOKUP(C1194,'[2]Customer Detail'!$A$2:$H$501,5,FALSE)</f>
        <v>East Michellemouth</v>
      </c>
      <c r="P1194" s="8" t="str">
        <f>VLOOKUP(C1194,'[2]Customer Detail'!$A$1:$H$501,8,FALSE)</f>
        <v>Gold</v>
      </c>
      <c r="Q1194" s="8" t="str">
        <f>VLOOKUP(G1194,[2]Store_Dim!$A$1:$E$21,4,FALSE)</f>
        <v>Bensonhaven</v>
      </c>
      <c r="R1194" s="8" t="str">
        <f>VLOOKUP(G1194,[2]Store_Dim!$A$2:$E$21,3,FALSE)</f>
        <v>North</v>
      </c>
    </row>
    <row r="1195" spans="1:18" x14ac:dyDescent="0.3">
      <c r="A1195" s="7" t="s">
        <v>3019</v>
      </c>
      <c r="B1195" s="48">
        <v>45705</v>
      </c>
      <c r="C1195" s="8" t="s">
        <v>827</v>
      </c>
      <c r="D1195" s="8" t="s">
        <v>1730</v>
      </c>
      <c r="E1195" s="7" t="str">
        <f>VLOOKUP(D1195,[2]Product_Dim!$A$2:$G$101,2,FALSE)</f>
        <v>Women's High Heels</v>
      </c>
      <c r="F1195" s="9">
        <f>VLOOKUP(D1195,[2]Product_Dim!$A$2:$G$101,6,FALSE)</f>
        <v>438.25</v>
      </c>
      <c r="G1195" s="8" t="s">
        <v>1776</v>
      </c>
      <c r="H1195" s="10">
        <v>3</v>
      </c>
      <c r="I1195" s="11">
        <v>242.58</v>
      </c>
      <c r="J1195" s="8">
        <v>0.25</v>
      </c>
      <c r="K1195" s="8" t="s">
        <v>1824</v>
      </c>
      <c r="L1195" s="11">
        <v>545.80500000000006</v>
      </c>
      <c r="M1195" s="8" t="str">
        <f>VLOOKUP(C1195,'[2]Customer Detail'!$A$2:$H$501,4,FALSE)</f>
        <v>Female</v>
      </c>
      <c r="N1195" s="8">
        <f>VLOOKUP(C1195,'[2]Customer Detail'!$A$2:$H$501,3,FALSE)</f>
        <v>32</v>
      </c>
      <c r="O1195" s="8" t="str">
        <f>VLOOKUP(C1195,'[2]Customer Detail'!$A$2:$H$501,5,FALSE)</f>
        <v>South Kathrynmouth</v>
      </c>
      <c r="P1195" s="8" t="str">
        <f>VLOOKUP(C1195,'[2]Customer Detail'!$A$1:$H$501,8,FALSE)</f>
        <v>Silver</v>
      </c>
      <c r="Q1195" s="8" t="str">
        <f>VLOOKUP(G1195,[2]Store_Dim!$A$1:$E$21,4,FALSE)</f>
        <v>Port Josephberg</v>
      </c>
      <c r="R1195" s="8" t="str">
        <f>VLOOKUP(G1195,[2]Store_Dim!$A$2:$E$21,3,FALSE)</f>
        <v>East</v>
      </c>
    </row>
    <row r="1196" spans="1:18" x14ac:dyDescent="0.3">
      <c r="A1196" s="7" t="s">
        <v>3020</v>
      </c>
      <c r="B1196" s="48">
        <v>45250</v>
      </c>
      <c r="C1196" s="8" t="s">
        <v>1148</v>
      </c>
      <c r="D1196" s="8" t="s">
        <v>1600</v>
      </c>
      <c r="E1196" s="7" t="str">
        <f>VLOOKUP(D1196,[2]Product_Dim!$A$2:$G$101,2,FALSE)</f>
        <v>Wireless Bluetooth Speaker</v>
      </c>
      <c r="F1196" s="9">
        <f>VLOOKUP(D1196,[2]Product_Dim!$A$2:$G$101,6,FALSE)</f>
        <v>322.41000000000003</v>
      </c>
      <c r="G1196" s="8" t="s">
        <v>1807</v>
      </c>
      <c r="H1196" s="10">
        <v>2</v>
      </c>
      <c r="I1196" s="11">
        <v>519.29999999999995</v>
      </c>
      <c r="J1196" s="8">
        <v>0.09</v>
      </c>
      <c r="K1196" s="8" t="s">
        <v>1826</v>
      </c>
      <c r="L1196" s="11">
        <v>945.12599999999998</v>
      </c>
      <c r="M1196" s="8" t="str">
        <f>VLOOKUP(C1196,'[2]Customer Detail'!$A$2:$H$501,4,FALSE)</f>
        <v>Male</v>
      </c>
      <c r="N1196" s="8">
        <f>VLOOKUP(C1196,'[2]Customer Detail'!$A$2:$H$501,3,FALSE)</f>
        <v>51</v>
      </c>
      <c r="O1196" s="8" t="str">
        <f>VLOOKUP(C1196,'[2]Customer Detail'!$A$2:$H$501,5,FALSE)</f>
        <v>Kaufmanfurt</v>
      </c>
      <c r="P1196" s="8" t="str">
        <f>VLOOKUP(C1196,'[2]Customer Detail'!$A$1:$H$501,8,FALSE)</f>
        <v>Bronze</v>
      </c>
      <c r="Q1196" s="8" t="str">
        <f>VLOOKUP(G1196,[2]Store_Dim!$A$1:$E$21,4,FALSE)</f>
        <v>Bensonhaven</v>
      </c>
      <c r="R1196" s="8" t="str">
        <f>VLOOKUP(G1196,[2]Store_Dim!$A$2:$E$21,3,FALSE)</f>
        <v>North</v>
      </c>
    </row>
    <row r="1197" spans="1:18" x14ac:dyDescent="0.3">
      <c r="A1197" s="7" t="s">
        <v>3021</v>
      </c>
      <c r="B1197" s="48">
        <v>45684</v>
      </c>
      <c r="C1197" s="8" t="s">
        <v>1510</v>
      </c>
      <c r="D1197" s="8" t="s">
        <v>1736</v>
      </c>
      <c r="E1197" s="7" t="str">
        <f>VLOOKUP(D1197,[2]Product_Dim!$A$2:$G$101,2,FALSE)</f>
        <v>Vitamin E Body Lotion</v>
      </c>
      <c r="F1197" s="9">
        <f>VLOOKUP(D1197,[2]Product_Dim!$A$2:$G$101,6,FALSE)</f>
        <v>358.47</v>
      </c>
      <c r="G1197" s="8" t="s">
        <v>1792</v>
      </c>
      <c r="H1197" s="10">
        <v>3</v>
      </c>
      <c r="I1197" s="11">
        <v>845.67</v>
      </c>
      <c r="J1197" s="8">
        <v>0.12</v>
      </c>
      <c r="K1197" s="8" t="s">
        <v>1829</v>
      </c>
      <c r="L1197" s="11">
        <v>2232.5688</v>
      </c>
      <c r="M1197" s="8" t="str">
        <f>VLOOKUP(C1197,'[2]Customer Detail'!$A$2:$H$501,4,FALSE)</f>
        <v>Female</v>
      </c>
      <c r="N1197" s="8">
        <f>VLOOKUP(C1197,'[2]Customer Detail'!$A$2:$H$501,3,FALSE)</f>
        <v>52</v>
      </c>
      <c r="O1197" s="8" t="str">
        <f>VLOOKUP(C1197,'[2]Customer Detail'!$A$2:$H$501,5,FALSE)</f>
        <v>Kellyberg</v>
      </c>
      <c r="P1197" s="8" t="str">
        <f>VLOOKUP(C1197,'[2]Customer Detail'!$A$1:$H$501,8,FALSE)</f>
        <v>Gold</v>
      </c>
      <c r="Q1197" s="8" t="str">
        <f>VLOOKUP(G1197,[2]Store_Dim!$A$1:$E$21,4,FALSE)</f>
        <v>Lake Michael</v>
      </c>
      <c r="R1197" s="8" t="str">
        <f>VLOOKUP(G1197,[2]Store_Dim!$A$2:$E$21,3,FALSE)</f>
        <v>South</v>
      </c>
    </row>
    <row r="1198" spans="1:18" x14ac:dyDescent="0.3">
      <c r="A1198" s="7" t="s">
        <v>3022</v>
      </c>
      <c r="B1198" s="48">
        <v>45395</v>
      </c>
      <c r="C1198" s="8" t="s">
        <v>963</v>
      </c>
      <c r="D1198" s="8" t="s">
        <v>1658</v>
      </c>
      <c r="E1198" s="7" t="str">
        <f>VLOOKUP(D1198,[2]Product_Dim!$A$2:$G$101,2,FALSE)</f>
        <v>Ceramic Plant Pot</v>
      </c>
      <c r="F1198" s="9">
        <f>VLOOKUP(D1198,[2]Product_Dim!$A$2:$G$101,6,FALSE)</f>
        <v>81.75</v>
      </c>
      <c r="G1198" s="8" t="s">
        <v>1804</v>
      </c>
      <c r="H1198" s="10">
        <v>4</v>
      </c>
      <c r="I1198" s="11">
        <v>750.26</v>
      </c>
      <c r="J1198" s="8">
        <v>0.01</v>
      </c>
      <c r="K1198" s="8" t="s">
        <v>1826</v>
      </c>
      <c r="L1198" s="11">
        <v>2971.0295999999998</v>
      </c>
      <c r="M1198" s="8" t="str">
        <f>VLOOKUP(C1198,'[2]Customer Detail'!$A$2:$H$501,4,FALSE)</f>
        <v>Male</v>
      </c>
      <c r="N1198" s="8">
        <f>VLOOKUP(C1198,'[2]Customer Detail'!$A$2:$H$501,3,FALSE)</f>
        <v>64</v>
      </c>
      <c r="O1198" s="8" t="str">
        <f>VLOOKUP(C1198,'[2]Customer Detail'!$A$2:$H$501,5,FALSE)</f>
        <v>West Joseph</v>
      </c>
      <c r="P1198" s="8" t="str">
        <f>VLOOKUP(C1198,'[2]Customer Detail'!$A$1:$H$501,8,FALSE)</f>
        <v>Platinum</v>
      </c>
      <c r="Q1198" s="8" t="str">
        <f>VLOOKUP(G1198,[2]Store_Dim!$A$1:$E$21,4,FALSE)</f>
        <v>New Jimmymouth</v>
      </c>
      <c r="R1198" s="8" t="str">
        <f>VLOOKUP(G1198,[2]Store_Dim!$A$2:$E$21,3,FALSE)</f>
        <v>West</v>
      </c>
    </row>
    <row r="1199" spans="1:18" x14ac:dyDescent="0.3">
      <c r="A1199" s="7" t="s">
        <v>3023</v>
      </c>
      <c r="B1199" s="48">
        <v>45382</v>
      </c>
      <c r="C1199" s="8" t="s">
        <v>1044</v>
      </c>
      <c r="D1199" s="8" t="s">
        <v>1732</v>
      </c>
      <c r="E1199" s="7" t="str">
        <f>VLOOKUP(D1199,[2]Product_Dim!$A$2:$G$101,2,FALSE)</f>
        <v>Microwave Oven</v>
      </c>
      <c r="F1199" s="9">
        <f>VLOOKUP(D1199,[2]Product_Dim!$A$2:$G$101,6,FALSE)</f>
        <v>447.43</v>
      </c>
      <c r="G1199" s="8" t="s">
        <v>1794</v>
      </c>
      <c r="H1199" s="10">
        <v>4</v>
      </c>
      <c r="I1199" s="11">
        <v>294.38</v>
      </c>
      <c r="J1199" s="8">
        <v>0.2</v>
      </c>
      <c r="K1199" s="8" t="s">
        <v>1824</v>
      </c>
      <c r="L1199" s="11">
        <v>942.01599999999996</v>
      </c>
      <c r="M1199" s="8" t="str">
        <f>VLOOKUP(C1199,'[2]Customer Detail'!$A$2:$H$501,4,FALSE)</f>
        <v>Female</v>
      </c>
      <c r="N1199" s="8">
        <f>VLOOKUP(C1199,'[2]Customer Detail'!$A$2:$H$501,3,FALSE)</f>
        <v>34</v>
      </c>
      <c r="O1199" s="8" t="str">
        <f>VLOOKUP(C1199,'[2]Customer Detail'!$A$2:$H$501,5,FALSE)</f>
        <v>New Paulstad</v>
      </c>
      <c r="P1199" s="8" t="str">
        <f>VLOOKUP(C1199,'[2]Customer Detail'!$A$1:$H$501,8,FALSE)</f>
        <v>Bronze</v>
      </c>
      <c r="Q1199" s="8" t="str">
        <f>VLOOKUP(G1199,[2]Store_Dim!$A$1:$E$21,4,FALSE)</f>
        <v>Sabrinatown</v>
      </c>
      <c r="R1199" s="8" t="str">
        <f>VLOOKUP(G1199,[2]Store_Dim!$A$2:$E$21,3,FALSE)</f>
        <v>North</v>
      </c>
    </row>
    <row r="1200" spans="1:18" x14ac:dyDescent="0.3">
      <c r="A1200" s="7" t="s">
        <v>3024</v>
      </c>
      <c r="B1200" s="48">
        <v>45919</v>
      </c>
      <c r="C1200" s="8" t="s">
        <v>347</v>
      </c>
      <c r="D1200" s="8" t="s">
        <v>1740</v>
      </c>
      <c r="E1200" s="7" t="str">
        <f>VLOOKUP(D1200,[2]Product_Dim!$A$2:$G$101,2,FALSE)</f>
        <v>Women's Formal Blazer</v>
      </c>
      <c r="F1200" s="9">
        <f>VLOOKUP(D1200,[2]Product_Dim!$A$2:$G$101,6,FALSE)</f>
        <v>358.47</v>
      </c>
      <c r="G1200" s="8" t="s">
        <v>1761</v>
      </c>
      <c r="H1200" s="10">
        <v>3</v>
      </c>
      <c r="I1200" s="11">
        <v>583.52</v>
      </c>
      <c r="J1200" s="8">
        <v>7.0000000000000007E-2</v>
      </c>
      <c r="K1200" s="8" t="s">
        <v>1826</v>
      </c>
      <c r="L1200" s="11">
        <v>1628.0208</v>
      </c>
      <c r="M1200" s="8" t="str">
        <f>VLOOKUP(C1200,'[2]Customer Detail'!$A$2:$H$501,4,FALSE)</f>
        <v>Male</v>
      </c>
      <c r="N1200" s="8">
        <f>VLOOKUP(C1200,'[2]Customer Detail'!$A$2:$H$501,3,FALSE)</f>
        <v>36</v>
      </c>
      <c r="O1200" s="8" t="str">
        <f>VLOOKUP(C1200,'[2]Customer Detail'!$A$2:$H$501,5,FALSE)</f>
        <v>Lake Thomas</v>
      </c>
      <c r="P1200" s="8" t="str">
        <f>VLOOKUP(C1200,'[2]Customer Detail'!$A$1:$H$501,8,FALSE)</f>
        <v>Silver</v>
      </c>
      <c r="Q1200" s="8" t="str">
        <f>VLOOKUP(G1200,[2]Store_Dim!$A$1:$E$21,4,FALSE)</f>
        <v>North Nancyview</v>
      </c>
      <c r="R1200" s="8" t="str">
        <f>VLOOKUP(G1200,[2]Store_Dim!$A$2:$E$21,3,FALSE)</f>
        <v>South</v>
      </c>
    </row>
    <row r="1201" spans="1:18" x14ac:dyDescent="0.3">
      <c r="A1201" s="7" t="s">
        <v>3025</v>
      </c>
      <c r="B1201" s="48">
        <v>45453</v>
      </c>
      <c r="C1201" s="8" t="s">
        <v>1449</v>
      </c>
      <c r="D1201" s="8" t="s">
        <v>1726</v>
      </c>
      <c r="E1201" s="7" t="str">
        <f>VLOOKUP(D1201,[2]Product_Dim!$A$2:$G$101,2,FALSE)</f>
        <v>Face Foundation Kit</v>
      </c>
      <c r="F1201" s="9">
        <f>VLOOKUP(D1201,[2]Product_Dim!$A$2:$G$101,6,FALSE)</f>
        <v>183.04</v>
      </c>
      <c r="G1201" s="8" t="s">
        <v>1804</v>
      </c>
      <c r="H1201" s="10">
        <v>2</v>
      </c>
      <c r="I1201" s="11">
        <v>635.22</v>
      </c>
      <c r="J1201" s="8">
        <v>0.3</v>
      </c>
      <c r="K1201" s="8" t="s">
        <v>1829</v>
      </c>
      <c r="L1201" s="11">
        <v>889.30799999999999</v>
      </c>
      <c r="M1201" s="8" t="str">
        <f>VLOOKUP(C1201,'[2]Customer Detail'!$A$2:$H$501,4,FALSE)</f>
        <v>Female</v>
      </c>
      <c r="N1201" s="8">
        <f>VLOOKUP(C1201,'[2]Customer Detail'!$A$2:$H$501,3,FALSE)</f>
        <v>21</v>
      </c>
      <c r="O1201" s="8" t="str">
        <f>VLOOKUP(C1201,'[2]Customer Detail'!$A$2:$H$501,5,FALSE)</f>
        <v>Kanebury</v>
      </c>
      <c r="P1201" s="8" t="str">
        <f>VLOOKUP(C1201,'[2]Customer Detail'!$A$1:$H$501,8,FALSE)</f>
        <v>Gold</v>
      </c>
      <c r="Q1201" s="8" t="str">
        <f>VLOOKUP(G1201,[2]Store_Dim!$A$1:$E$21,4,FALSE)</f>
        <v>New Jimmymouth</v>
      </c>
      <c r="R1201" s="8" t="str">
        <f>VLOOKUP(G1201,[2]Store_Dim!$A$2:$E$21,3,FALSE)</f>
        <v>West</v>
      </c>
    </row>
    <row r="1202" spans="1:18" x14ac:dyDescent="0.3">
      <c r="A1202" s="7" t="s">
        <v>3026</v>
      </c>
      <c r="B1202" s="48">
        <v>45313</v>
      </c>
      <c r="C1202" s="8" t="s">
        <v>1328</v>
      </c>
      <c r="D1202" s="8" t="s">
        <v>1680</v>
      </c>
      <c r="E1202" s="7" t="str">
        <f>VLOOKUP(D1202,[2]Product_Dim!$A$2:$G$101,2,FALSE)</f>
        <v>Women's Hair Dryer Brush</v>
      </c>
      <c r="F1202" s="9">
        <f>VLOOKUP(D1202,[2]Product_Dim!$A$2:$G$101,6,FALSE)</f>
        <v>340.39</v>
      </c>
      <c r="G1202" s="8" t="s">
        <v>1761</v>
      </c>
      <c r="H1202" s="10">
        <v>1</v>
      </c>
      <c r="I1202" s="11">
        <v>743.55</v>
      </c>
      <c r="J1202" s="8">
        <v>0.11</v>
      </c>
      <c r="K1202" s="8" t="s">
        <v>1829</v>
      </c>
      <c r="L1202" s="11">
        <v>661.7595</v>
      </c>
      <c r="M1202" s="8" t="str">
        <f>VLOOKUP(C1202,'[2]Customer Detail'!$A$2:$H$501,4,FALSE)</f>
        <v>Female</v>
      </c>
      <c r="N1202" s="8">
        <f>VLOOKUP(C1202,'[2]Customer Detail'!$A$2:$H$501,3,FALSE)</f>
        <v>27</v>
      </c>
      <c r="O1202" s="8" t="str">
        <f>VLOOKUP(C1202,'[2]Customer Detail'!$A$2:$H$501,5,FALSE)</f>
        <v>Hartmouth</v>
      </c>
      <c r="P1202" s="8" t="str">
        <f>VLOOKUP(C1202,'[2]Customer Detail'!$A$1:$H$501,8,FALSE)</f>
        <v>Bronze</v>
      </c>
      <c r="Q1202" s="8" t="str">
        <f>VLOOKUP(G1202,[2]Store_Dim!$A$1:$E$21,4,FALSE)</f>
        <v>North Nancyview</v>
      </c>
      <c r="R1202" s="8" t="str">
        <f>VLOOKUP(G1202,[2]Store_Dim!$A$2:$E$21,3,FALSE)</f>
        <v>South</v>
      </c>
    </row>
    <row r="1203" spans="1:18" x14ac:dyDescent="0.3">
      <c r="A1203" s="7" t="s">
        <v>3027</v>
      </c>
      <c r="B1203" s="48">
        <v>45377</v>
      </c>
      <c r="C1203" s="8" t="s">
        <v>360</v>
      </c>
      <c r="D1203" s="8" t="s">
        <v>1636</v>
      </c>
      <c r="E1203" s="7" t="str">
        <f>VLOOKUP(D1203,[2]Product_Dim!$A$2:$G$101,2,FALSE)</f>
        <v>Adjustable Jump Rope</v>
      </c>
      <c r="F1203" s="9">
        <f>VLOOKUP(D1203,[2]Product_Dim!$A$2:$G$101,6,FALSE)</f>
        <v>167.12</v>
      </c>
      <c r="G1203" s="8" t="s">
        <v>1766</v>
      </c>
      <c r="H1203" s="10">
        <v>4</v>
      </c>
      <c r="I1203" s="11">
        <v>530.45000000000005</v>
      </c>
      <c r="J1203" s="8">
        <v>0.13</v>
      </c>
      <c r="K1203" s="8" t="s">
        <v>1824</v>
      </c>
      <c r="L1203" s="11">
        <v>1845.9660000000001</v>
      </c>
      <c r="M1203" s="8" t="str">
        <f>VLOOKUP(C1203,'[2]Customer Detail'!$A$2:$H$501,4,FALSE)</f>
        <v>Male</v>
      </c>
      <c r="N1203" s="8">
        <f>VLOOKUP(C1203,'[2]Customer Detail'!$A$2:$H$501,3,FALSE)</f>
        <v>29</v>
      </c>
      <c r="O1203" s="8" t="str">
        <f>VLOOKUP(C1203,'[2]Customer Detail'!$A$2:$H$501,5,FALSE)</f>
        <v>Singletonmouth</v>
      </c>
      <c r="P1203" s="8" t="str">
        <f>VLOOKUP(C1203,'[2]Customer Detail'!$A$1:$H$501,8,FALSE)</f>
        <v>Gold</v>
      </c>
      <c r="Q1203" s="8" t="str">
        <f>VLOOKUP(G1203,[2]Store_Dim!$A$1:$E$21,4,FALSE)</f>
        <v>Hoodberg</v>
      </c>
      <c r="R1203" s="8" t="str">
        <f>VLOOKUP(G1203,[2]Store_Dim!$A$2:$E$21,3,FALSE)</f>
        <v>North</v>
      </c>
    </row>
    <row r="1204" spans="1:18" x14ac:dyDescent="0.3">
      <c r="A1204" s="7" t="s">
        <v>3028</v>
      </c>
      <c r="B1204" s="48">
        <v>45371</v>
      </c>
      <c r="C1204" s="8" t="s">
        <v>842</v>
      </c>
      <c r="D1204" s="8" t="s">
        <v>1680</v>
      </c>
      <c r="E1204" s="7" t="str">
        <f>VLOOKUP(D1204,[2]Product_Dim!$A$2:$G$101,2,FALSE)</f>
        <v>Women's Hair Dryer Brush</v>
      </c>
      <c r="F1204" s="9">
        <f>VLOOKUP(D1204,[2]Product_Dim!$A$2:$G$101,6,FALSE)</f>
        <v>340.39</v>
      </c>
      <c r="G1204" s="8" t="s">
        <v>1786</v>
      </c>
      <c r="H1204" s="10">
        <v>2</v>
      </c>
      <c r="I1204" s="11">
        <v>972.4</v>
      </c>
      <c r="J1204" s="8">
        <v>0.06</v>
      </c>
      <c r="K1204" s="8" t="s">
        <v>1829</v>
      </c>
      <c r="L1204" s="11">
        <v>1828.1120000000001</v>
      </c>
      <c r="M1204" s="8" t="str">
        <f>VLOOKUP(C1204,'[2]Customer Detail'!$A$2:$H$501,4,FALSE)</f>
        <v>Male</v>
      </c>
      <c r="N1204" s="8">
        <f>VLOOKUP(C1204,'[2]Customer Detail'!$A$2:$H$501,3,FALSE)</f>
        <v>25</v>
      </c>
      <c r="O1204" s="8" t="str">
        <f>VLOOKUP(C1204,'[2]Customer Detail'!$A$2:$H$501,5,FALSE)</f>
        <v>Grahamfurt</v>
      </c>
      <c r="P1204" s="8" t="str">
        <f>VLOOKUP(C1204,'[2]Customer Detail'!$A$1:$H$501,8,FALSE)</f>
        <v>Gold</v>
      </c>
      <c r="Q1204" s="8" t="str">
        <f>VLOOKUP(G1204,[2]Store_Dim!$A$1:$E$21,4,FALSE)</f>
        <v>East Johnstad</v>
      </c>
      <c r="R1204" s="8" t="str">
        <f>VLOOKUP(G1204,[2]Store_Dim!$A$2:$E$21,3,FALSE)</f>
        <v>South</v>
      </c>
    </row>
    <row r="1205" spans="1:18" x14ac:dyDescent="0.3">
      <c r="A1205" s="7" t="s">
        <v>3029</v>
      </c>
      <c r="B1205" s="48">
        <v>45797</v>
      </c>
      <c r="C1205" s="8" t="s">
        <v>1181</v>
      </c>
      <c r="D1205" s="8" t="s">
        <v>1578</v>
      </c>
      <c r="E1205" s="7" t="str">
        <f>VLOOKUP(D1205,[2]Product_Dim!$A$2:$G$101,2,FALSE)</f>
        <v>4K Home Projector</v>
      </c>
      <c r="F1205" s="9">
        <f>VLOOKUP(D1205,[2]Product_Dim!$A$2:$G$101,6,FALSE)</f>
        <v>465.34</v>
      </c>
      <c r="G1205" s="8" t="s">
        <v>1810</v>
      </c>
      <c r="H1205" s="10">
        <v>3</v>
      </c>
      <c r="I1205" s="11">
        <v>197.93</v>
      </c>
      <c r="J1205" s="8" t="s">
        <v>3983</v>
      </c>
      <c r="K1205" s="8" t="s">
        <v>1829</v>
      </c>
      <c r="L1205" s="11">
        <v>593.79</v>
      </c>
      <c r="M1205" s="8" t="str">
        <f>VLOOKUP(C1205,'[2]Customer Detail'!$A$2:$H$501,4,FALSE)</f>
        <v>Female</v>
      </c>
      <c r="N1205" s="8">
        <f>VLOOKUP(C1205,'[2]Customer Detail'!$A$2:$H$501,3,FALSE)</f>
        <v>44</v>
      </c>
      <c r="O1205" s="8" t="str">
        <f>VLOOKUP(C1205,'[2]Customer Detail'!$A$2:$H$501,5,FALSE)</f>
        <v>Fischerborough</v>
      </c>
      <c r="P1205" s="8" t="str">
        <f>VLOOKUP(C1205,'[2]Customer Detail'!$A$1:$H$501,8,FALSE)</f>
        <v>Bronze</v>
      </c>
      <c r="Q1205" s="8" t="str">
        <f>VLOOKUP(G1205,[2]Store_Dim!$A$1:$E$21,4,FALSE)</f>
        <v>East Stevechester</v>
      </c>
      <c r="R1205" s="8" t="str">
        <f>VLOOKUP(G1205,[2]Store_Dim!$A$2:$E$21,3,FALSE)</f>
        <v>East</v>
      </c>
    </row>
    <row r="1206" spans="1:18" x14ac:dyDescent="0.3">
      <c r="A1206" s="7" t="s">
        <v>3030</v>
      </c>
      <c r="B1206" s="48">
        <v>45575</v>
      </c>
      <c r="C1206" s="8" t="s">
        <v>1074</v>
      </c>
      <c r="D1206" s="8" t="s">
        <v>1722</v>
      </c>
      <c r="E1206" s="7" t="str">
        <f>VLOOKUP(D1206,[2]Product_Dim!$A$2:$G$101,2,FALSE)</f>
        <v>LED Bedside Lamp</v>
      </c>
      <c r="F1206" s="9">
        <f>VLOOKUP(D1206,[2]Product_Dim!$A$2:$G$101,6,FALSE)</f>
        <v>371.38</v>
      </c>
      <c r="G1206" s="8" t="s">
        <v>1792</v>
      </c>
      <c r="H1206" s="10">
        <v>4</v>
      </c>
      <c r="I1206" s="11">
        <v>565.51</v>
      </c>
      <c r="J1206" s="8">
        <v>0.16</v>
      </c>
      <c r="K1206" s="8" t="s">
        <v>1826</v>
      </c>
      <c r="L1206" s="11">
        <v>1900.1135999999999</v>
      </c>
      <c r="M1206" s="8" t="str">
        <f>VLOOKUP(C1206,'[2]Customer Detail'!$A$2:$H$501,4,FALSE)</f>
        <v>Female</v>
      </c>
      <c r="N1206" s="8">
        <f>VLOOKUP(C1206,'[2]Customer Detail'!$A$2:$H$501,3,FALSE)</f>
        <v>30</v>
      </c>
      <c r="O1206" s="8" t="str">
        <f>VLOOKUP(C1206,'[2]Customer Detail'!$A$2:$H$501,5,FALSE)</f>
        <v>Amandaborough</v>
      </c>
      <c r="P1206" s="8" t="str">
        <f>VLOOKUP(C1206,'[2]Customer Detail'!$A$1:$H$501,8,FALSE)</f>
        <v>Bronze</v>
      </c>
      <c r="Q1206" s="8" t="str">
        <f>VLOOKUP(G1206,[2]Store_Dim!$A$1:$E$21,4,FALSE)</f>
        <v>Lake Michael</v>
      </c>
      <c r="R1206" s="8" t="str">
        <f>VLOOKUP(G1206,[2]Store_Dim!$A$2:$E$21,3,FALSE)</f>
        <v>South</v>
      </c>
    </row>
    <row r="1207" spans="1:18" x14ac:dyDescent="0.3">
      <c r="A1207" s="7" t="s">
        <v>3031</v>
      </c>
      <c r="B1207" s="48">
        <v>45566</v>
      </c>
      <c r="C1207" s="8" t="s">
        <v>1246</v>
      </c>
      <c r="D1207" s="8" t="s">
        <v>1626</v>
      </c>
      <c r="E1207" s="7" t="str">
        <f>VLOOKUP(D1207,[2]Product_Dim!$A$2:$G$101,2,FALSE)</f>
        <v>Portable Power Bank</v>
      </c>
      <c r="F1207" s="9">
        <f>VLOOKUP(D1207,[2]Product_Dim!$A$2:$G$101,6,FALSE)</f>
        <v>326.06</v>
      </c>
      <c r="G1207" s="8" t="s">
        <v>1769</v>
      </c>
      <c r="H1207" s="10">
        <v>4</v>
      </c>
      <c r="I1207" s="11">
        <v>983.38</v>
      </c>
      <c r="J1207" s="8">
        <v>0.25</v>
      </c>
      <c r="K1207" s="8" t="s">
        <v>1829</v>
      </c>
      <c r="L1207" s="11">
        <v>2950.14</v>
      </c>
      <c r="M1207" s="8" t="str">
        <f>VLOOKUP(C1207,'[2]Customer Detail'!$A$2:$H$501,4,FALSE)</f>
        <v>Female</v>
      </c>
      <c r="N1207" s="8">
        <f>VLOOKUP(C1207,'[2]Customer Detail'!$A$2:$H$501,3,FALSE)</f>
        <v>57</v>
      </c>
      <c r="O1207" s="8" t="str">
        <f>VLOOKUP(C1207,'[2]Customer Detail'!$A$2:$H$501,5,FALSE)</f>
        <v>Bookertown</v>
      </c>
      <c r="P1207" s="8" t="str">
        <f>VLOOKUP(C1207,'[2]Customer Detail'!$A$1:$H$501,8,FALSE)</f>
        <v>Platinum</v>
      </c>
      <c r="Q1207" s="8" t="str">
        <f>VLOOKUP(G1207,[2]Store_Dim!$A$1:$E$21,4,FALSE)</f>
        <v>Port Sharon</v>
      </c>
      <c r="R1207" s="8" t="str">
        <f>VLOOKUP(G1207,[2]Store_Dim!$A$2:$E$21,3,FALSE)</f>
        <v>South</v>
      </c>
    </row>
    <row r="1208" spans="1:18" x14ac:dyDescent="0.3">
      <c r="A1208" s="7" t="s">
        <v>3032</v>
      </c>
      <c r="B1208" s="48">
        <v>45252</v>
      </c>
      <c r="C1208" s="8" t="s">
        <v>752</v>
      </c>
      <c r="D1208" s="8" t="s">
        <v>1746</v>
      </c>
      <c r="E1208" s="7" t="str">
        <f>VLOOKUP(D1208,[2]Product_Dim!$A$2:$G$101,2,FALSE)</f>
        <v>Stainless Steel Cookware Set</v>
      </c>
      <c r="F1208" s="9">
        <f>VLOOKUP(D1208,[2]Product_Dim!$A$2:$G$101,6,FALSE)</f>
        <v>201.41</v>
      </c>
      <c r="G1208" s="8" t="s">
        <v>1786</v>
      </c>
      <c r="H1208" s="10">
        <v>1</v>
      </c>
      <c r="I1208" s="11">
        <v>955.06</v>
      </c>
      <c r="J1208" s="8">
        <v>0.14000000000000001</v>
      </c>
      <c r="K1208" s="8" t="s">
        <v>1824</v>
      </c>
      <c r="L1208" s="11">
        <v>821.35159999999996</v>
      </c>
      <c r="M1208" s="8" t="str">
        <f>VLOOKUP(C1208,'[2]Customer Detail'!$A$2:$H$501,4,FALSE)</f>
        <v>Female</v>
      </c>
      <c r="N1208" s="8">
        <f>VLOOKUP(C1208,'[2]Customer Detail'!$A$2:$H$501,3,FALSE)</f>
        <v>43</v>
      </c>
      <c r="O1208" s="8" t="str">
        <f>VLOOKUP(C1208,'[2]Customer Detail'!$A$2:$H$501,5,FALSE)</f>
        <v>Lake Mark</v>
      </c>
      <c r="P1208" s="8" t="str">
        <f>VLOOKUP(C1208,'[2]Customer Detail'!$A$1:$H$501,8,FALSE)</f>
        <v>Gold</v>
      </c>
      <c r="Q1208" s="8" t="str">
        <f>VLOOKUP(G1208,[2]Store_Dim!$A$1:$E$21,4,FALSE)</f>
        <v>East Johnstad</v>
      </c>
      <c r="R1208" s="8" t="str">
        <f>VLOOKUP(G1208,[2]Store_Dim!$A$2:$E$21,3,FALSE)</f>
        <v>South</v>
      </c>
    </row>
    <row r="1209" spans="1:18" x14ac:dyDescent="0.3">
      <c r="A1209" s="7" t="s">
        <v>3033</v>
      </c>
      <c r="B1209" s="48">
        <v>45693</v>
      </c>
      <c r="C1209" s="8" t="s">
        <v>1104</v>
      </c>
      <c r="D1209" s="8" t="s">
        <v>1666</v>
      </c>
      <c r="E1209" s="7" t="str">
        <f>VLOOKUP(D1209,[2]Product_Dim!$A$2:$G$101,2,FALSE)</f>
        <v>Men's Hair Styling Gel</v>
      </c>
      <c r="F1209" s="9">
        <f>VLOOKUP(D1209,[2]Product_Dim!$A$2:$G$101,6,FALSE)</f>
        <v>17.309999999999999</v>
      </c>
      <c r="G1209" s="8" t="s">
        <v>1801</v>
      </c>
      <c r="H1209" s="10">
        <v>3</v>
      </c>
      <c r="I1209" s="11">
        <v>597.46</v>
      </c>
      <c r="J1209" s="8">
        <v>0.02</v>
      </c>
      <c r="K1209" s="8" t="s">
        <v>1826</v>
      </c>
      <c r="L1209" s="11">
        <v>1756.5324000000001</v>
      </c>
      <c r="M1209" s="8" t="str">
        <f>VLOOKUP(C1209,'[2]Customer Detail'!$A$2:$H$501,4,FALSE)</f>
        <v>Female</v>
      </c>
      <c r="N1209" s="8">
        <f>VLOOKUP(C1209,'[2]Customer Detail'!$A$2:$H$501,3,FALSE)</f>
        <v>52</v>
      </c>
      <c r="O1209" s="8" t="str">
        <f>VLOOKUP(C1209,'[2]Customer Detail'!$A$2:$H$501,5,FALSE)</f>
        <v>Port Saramouth</v>
      </c>
      <c r="P1209" s="8" t="str">
        <f>VLOOKUP(C1209,'[2]Customer Detail'!$A$1:$H$501,8,FALSE)</f>
        <v>Silver</v>
      </c>
      <c r="Q1209" s="8" t="str">
        <f>VLOOKUP(G1209,[2]Store_Dim!$A$1:$E$21,4,FALSE)</f>
        <v>East Jenniferstad</v>
      </c>
      <c r="R1209" s="8" t="str">
        <f>VLOOKUP(G1209,[2]Store_Dim!$A$2:$E$21,3,FALSE)</f>
        <v>North</v>
      </c>
    </row>
    <row r="1210" spans="1:18" x14ac:dyDescent="0.3">
      <c r="A1210" s="7" t="s">
        <v>3034</v>
      </c>
      <c r="B1210" s="48">
        <v>45446</v>
      </c>
      <c r="C1210" s="8" t="s">
        <v>999</v>
      </c>
      <c r="D1210" s="8" t="s">
        <v>1562</v>
      </c>
      <c r="E1210" s="7" t="str">
        <f>VLOOKUP(D1210,[2]Product_Dim!$A$2:$G$101,2,FALSE)</f>
        <v>Wireless Bluetooth Earbuds</v>
      </c>
      <c r="F1210" s="9">
        <f>VLOOKUP(D1210,[2]Product_Dim!$A$2:$G$101,6,FALSE)</f>
        <v>439.07</v>
      </c>
      <c r="G1210" s="8" t="s">
        <v>1804</v>
      </c>
      <c r="H1210" s="10">
        <v>3</v>
      </c>
      <c r="I1210" s="11">
        <v>581.09</v>
      </c>
      <c r="J1210" s="8">
        <v>0.1</v>
      </c>
      <c r="K1210" s="8" t="s">
        <v>1829</v>
      </c>
      <c r="L1210" s="11">
        <v>1568.943</v>
      </c>
      <c r="M1210" s="8" t="str">
        <f>VLOOKUP(C1210,'[2]Customer Detail'!$A$2:$H$501,4,FALSE)</f>
        <v>Female</v>
      </c>
      <c r="N1210" s="8">
        <f>VLOOKUP(C1210,'[2]Customer Detail'!$A$2:$H$501,3,FALSE)</f>
        <v>64</v>
      </c>
      <c r="O1210" s="8" t="str">
        <f>VLOOKUP(C1210,'[2]Customer Detail'!$A$2:$H$501,5,FALSE)</f>
        <v>Richardsport</v>
      </c>
      <c r="P1210" s="8" t="str">
        <f>VLOOKUP(C1210,'[2]Customer Detail'!$A$1:$H$501,8,FALSE)</f>
        <v>Gold</v>
      </c>
      <c r="Q1210" s="8" t="str">
        <f>VLOOKUP(G1210,[2]Store_Dim!$A$1:$E$21,4,FALSE)</f>
        <v>New Jimmymouth</v>
      </c>
      <c r="R1210" s="8" t="str">
        <f>VLOOKUP(G1210,[2]Store_Dim!$A$2:$E$21,3,FALSE)</f>
        <v>West</v>
      </c>
    </row>
    <row r="1211" spans="1:18" x14ac:dyDescent="0.3">
      <c r="A1211" s="7" t="s">
        <v>3035</v>
      </c>
      <c r="B1211" s="48">
        <v>45862</v>
      </c>
      <c r="C1211" s="8" t="s">
        <v>205</v>
      </c>
      <c r="D1211" s="8" t="s">
        <v>1608</v>
      </c>
      <c r="E1211" s="7" t="str">
        <f>VLOOKUP(D1211,[2]Product_Dim!$A$2:$G$101,2,FALSE)</f>
        <v>Stainless Steel Cutlery Set</v>
      </c>
      <c r="F1211" s="9">
        <f>VLOOKUP(D1211,[2]Product_Dim!$A$2:$G$101,6,FALSE)</f>
        <v>19.52</v>
      </c>
      <c r="G1211" s="8" t="s">
        <v>1769</v>
      </c>
      <c r="H1211" s="10">
        <v>4</v>
      </c>
      <c r="I1211" s="11">
        <v>153.94999999999999</v>
      </c>
      <c r="J1211" s="8">
        <v>0.11</v>
      </c>
      <c r="K1211" s="8" t="s">
        <v>1826</v>
      </c>
      <c r="L1211" s="11">
        <v>548.0619999999999</v>
      </c>
      <c r="M1211" s="8" t="str">
        <f>VLOOKUP(C1211,'[2]Customer Detail'!$A$2:$H$501,4,FALSE)</f>
        <v>Male</v>
      </c>
      <c r="N1211" s="8">
        <f>VLOOKUP(C1211,'[2]Customer Detail'!$A$2:$H$501,3,FALSE)</f>
        <v>24</v>
      </c>
      <c r="O1211" s="8" t="str">
        <f>VLOOKUP(C1211,'[2]Customer Detail'!$A$2:$H$501,5,FALSE)</f>
        <v>Christopherland</v>
      </c>
      <c r="P1211" s="8" t="str">
        <f>VLOOKUP(C1211,'[2]Customer Detail'!$A$1:$H$501,8,FALSE)</f>
        <v>Platinum</v>
      </c>
      <c r="Q1211" s="8" t="str">
        <f>VLOOKUP(G1211,[2]Store_Dim!$A$1:$E$21,4,FALSE)</f>
        <v>Port Sharon</v>
      </c>
      <c r="R1211" s="8" t="str">
        <f>VLOOKUP(G1211,[2]Store_Dim!$A$2:$E$21,3,FALSE)</f>
        <v>South</v>
      </c>
    </row>
    <row r="1212" spans="1:18" x14ac:dyDescent="0.3">
      <c r="A1212" s="7" t="s">
        <v>3036</v>
      </c>
      <c r="B1212" s="48">
        <v>45530</v>
      </c>
      <c r="C1212" s="8" t="s">
        <v>295</v>
      </c>
      <c r="D1212" s="8" t="s">
        <v>1620</v>
      </c>
      <c r="E1212" s="7" t="str">
        <f>VLOOKUP(D1212,[2]Product_Dim!$A$2:$G$101,2,FALSE)</f>
        <v>Women's Summer Dress</v>
      </c>
      <c r="F1212" s="9">
        <f>VLOOKUP(D1212,[2]Product_Dim!$A$2:$G$101,6,FALSE)</f>
        <v>223.43</v>
      </c>
      <c r="G1212" s="8" t="s">
        <v>1782</v>
      </c>
      <c r="H1212" s="10">
        <v>4</v>
      </c>
      <c r="I1212" s="11">
        <v>271.04000000000002</v>
      </c>
      <c r="J1212" s="8">
        <v>0.12</v>
      </c>
      <c r="K1212" s="8" t="s">
        <v>1829</v>
      </c>
      <c r="L1212" s="11">
        <v>954.06080000000009</v>
      </c>
      <c r="M1212" s="8" t="str">
        <f>VLOOKUP(C1212,'[2]Customer Detail'!$A$2:$H$501,4,FALSE)</f>
        <v>Female</v>
      </c>
      <c r="N1212" s="8">
        <f>VLOOKUP(C1212,'[2]Customer Detail'!$A$2:$H$501,3,FALSE)</f>
        <v>34</v>
      </c>
      <c r="O1212" s="8" t="str">
        <f>VLOOKUP(C1212,'[2]Customer Detail'!$A$2:$H$501,5,FALSE)</f>
        <v>South David</v>
      </c>
      <c r="P1212" s="8" t="str">
        <f>VLOOKUP(C1212,'[2]Customer Detail'!$A$1:$H$501,8,FALSE)</f>
        <v>Platinum</v>
      </c>
      <c r="Q1212" s="8" t="str">
        <f>VLOOKUP(G1212,[2]Store_Dim!$A$1:$E$21,4,FALSE)</f>
        <v>Thompsonborough</v>
      </c>
      <c r="R1212" s="8" t="str">
        <f>VLOOKUP(G1212,[2]Store_Dim!$A$2:$E$21,3,FALSE)</f>
        <v>West</v>
      </c>
    </row>
    <row r="1213" spans="1:18" x14ac:dyDescent="0.3">
      <c r="A1213" s="7" t="s">
        <v>3037</v>
      </c>
      <c r="B1213" s="48">
        <v>45558</v>
      </c>
      <c r="C1213" s="8" t="s">
        <v>71</v>
      </c>
      <c r="D1213" s="8" t="s">
        <v>1618</v>
      </c>
      <c r="E1213" s="7" t="str">
        <f>VLOOKUP(D1213,[2]Product_Dim!$A$2:$G$101,2,FALSE)</f>
        <v>Bedroom Table Lamp</v>
      </c>
      <c r="F1213" s="9">
        <f>VLOOKUP(D1213,[2]Product_Dim!$A$2:$G$101,6,FALSE)</f>
        <v>382.22</v>
      </c>
      <c r="G1213" s="8" t="s">
        <v>1776</v>
      </c>
      <c r="H1213" s="10">
        <v>4</v>
      </c>
      <c r="I1213" s="11">
        <v>328.27</v>
      </c>
      <c r="J1213" s="8">
        <v>0.09</v>
      </c>
      <c r="K1213" s="8" t="s">
        <v>1826</v>
      </c>
      <c r="L1213" s="11">
        <v>1194.9027999999998</v>
      </c>
      <c r="M1213" s="8" t="str">
        <f>VLOOKUP(C1213,'[2]Customer Detail'!$A$2:$H$501,4,FALSE)</f>
        <v>Female</v>
      </c>
      <c r="N1213" s="8">
        <f>VLOOKUP(C1213,'[2]Customer Detail'!$A$2:$H$501,3,FALSE)</f>
        <v>49</v>
      </c>
      <c r="O1213" s="8" t="str">
        <f>VLOOKUP(C1213,'[2]Customer Detail'!$A$2:$H$501,5,FALSE)</f>
        <v>Lawsonhaven</v>
      </c>
      <c r="P1213" s="8" t="str">
        <f>VLOOKUP(C1213,'[2]Customer Detail'!$A$1:$H$501,8,FALSE)</f>
        <v>Platinum</v>
      </c>
      <c r="Q1213" s="8" t="str">
        <f>VLOOKUP(G1213,[2]Store_Dim!$A$1:$E$21,4,FALSE)</f>
        <v>Port Josephberg</v>
      </c>
      <c r="R1213" s="8" t="str">
        <f>VLOOKUP(G1213,[2]Store_Dim!$A$2:$E$21,3,FALSE)</f>
        <v>East</v>
      </c>
    </row>
    <row r="1214" spans="1:18" x14ac:dyDescent="0.3">
      <c r="A1214" s="7" t="s">
        <v>3038</v>
      </c>
      <c r="B1214" s="48">
        <v>45472</v>
      </c>
      <c r="C1214" s="8" t="s">
        <v>1518</v>
      </c>
      <c r="D1214" s="8" t="s">
        <v>1582</v>
      </c>
      <c r="E1214" s="7" t="str">
        <f>VLOOKUP(D1214,[2]Product_Dim!$A$2:$G$101,2,FALSE)</f>
        <v>Soccer Training Cone Set</v>
      </c>
      <c r="F1214" s="9">
        <f>VLOOKUP(D1214,[2]Product_Dim!$A$2:$G$101,6,FALSE)</f>
        <v>144.53</v>
      </c>
      <c r="G1214" s="8" t="s">
        <v>1799</v>
      </c>
      <c r="H1214" s="10">
        <v>4</v>
      </c>
      <c r="I1214" s="11">
        <v>884.71</v>
      </c>
      <c r="J1214" s="8">
        <v>0.09</v>
      </c>
      <c r="K1214" s="8" t="s">
        <v>1826</v>
      </c>
      <c r="L1214" s="11">
        <v>3220.3444</v>
      </c>
      <c r="M1214" s="8" t="str">
        <f>VLOOKUP(C1214,'[2]Customer Detail'!$A$2:$H$501,4,FALSE)</f>
        <v>Male</v>
      </c>
      <c r="N1214" s="8">
        <f>VLOOKUP(C1214,'[2]Customer Detail'!$A$2:$H$501,3,FALSE)</f>
        <v>21</v>
      </c>
      <c r="O1214" s="8" t="str">
        <f>VLOOKUP(C1214,'[2]Customer Detail'!$A$2:$H$501,5,FALSE)</f>
        <v>Port Cheryl</v>
      </c>
      <c r="P1214" s="8" t="str">
        <f>VLOOKUP(C1214,'[2]Customer Detail'!$A$1:$H$501,8,FALSE)</f>
        <v>Gold</v>
      </c>
      <c r="Q1214" s="8" t="str">
        <f>VLOOKUP(G1214,[2]Store_Dim!$A$1:$E$21,4,FALSE)</f>
        <v>Christopherland</v>
      </c>
      <c r="R1214" s="8" t="str">
        <f>VLOOKUP(G1214,[2]Store_Dim!$A$2:$E$21,3,FALSE)</f>
        <v>South</v>
      </c>
    </row>
    <row r="1215" spans="1:18" x14ac:dyDescent="0.3">
      <c r="A1215" s="7" t="s">
        <v>3039</v>
      </c>
      <c r="B1215" s="48">
        <v>45809</v>
      </c>
      <c r="C1215" s="8" t="s">
        <v>797</v>
      </c>
      <c r="D1215" s="8" t="s">
        <v>1692</v>
      </c>
      <c r="E1215" s="7" t="str">
        <f>VLOOKUP(D1215,[2]Product_Dim!$A$2:$G$101,2,FALSE)</f>
        <v>Professional Jump Rope</v>
      </c>
      <c r="F1215" s="9">
        <f>VLOOKUP(D1215,[2]Product_Dim!$A$2:$G$101,6,FALSE)</f>
        <v>477.61</v>
      </c>
      <c r="G1215" s="8" t="s">
        <v>1769</v>
      </c>
      <c r="H1215" s="10">
        <v>1</v>
      </c>
      <c r="I1215" s="11">
        <v>41.39</v>
      </c>
      <c r="J1215" s="8">
        <v>0.01</v>
      </c>
      <c r="K1215" s="8" t="s">
        <v>1824</v>
      </c>
      <c r="L1215" s="11">
        <v>40.976100000000002</v>
      </c>
      <c r="M1215" s="8" t="str">
        <f>VLOOKUP(C1215,'[2]Customer Detail'!$A$2:$H$501,4,FALSE)</f>
        <v>Female</v>
      </c>
      <c r="N1215" s="8">
        <f>VLOOKUP(C1215,'[2]Customer Detail'!$A$2:$H$501,3,FALSE)</f>
        <v>41</v>
      </c>
      <c r="O1215" s="8" t="str">
        <f>VLOOKUP(C1215,'[2]Customer Detail'!$A$2:$H$501,5,FALSE)</f>
        <v>Garciamouth</v>
      </c>
      <c r="P1215" s="8" t="str">
        <f>VLOOKUP(C1215,'[2]Customer Detail'!$A$1:$H$501,8,FALSE)</f>
        <v>Gold</v>
      </c>
      <c r="Q1215" s="8" t="str">
        <f>VLOOKUP(G1215,[2]Store_Dim!$A$1:$E$21,4,FALSE)</f>
        <v>Port Sharon</v>
      </c>
      <c r="R1215" s="8" t="str">
        <f>VLOOKUP(G1215,[2]Store_Dim!$A$2:$E$21,3,FALSE)</f>
        <v>South</v>
      </c>
    </row>
    <row r="1216" spans="1:18" x14ac:dyDescent="0.3">
      <c r="A1216" s="7" t="s">
        <v>3040</v>
      </c>
      <c r="B1216" s="48">
        <v>45783</v>
      </c>
      <c r="C1216" s="8" t="s">
        <v>550</v>
      </c>
      <c r="D1216" s="8" t="s">
        <v>1662</v>
      </c>
      <c r="E1216" s="7" t="str">
        <f>VLOOKUP(D1216,[2]Product_Dim!$A$2:$G$101,2,FALSE)</f>
        <v>Foam Roller</v>
      </c>
      <c r="F1216" s="9">
        <f>VLOOKUP(D1216,[2]Product_Dim!$A$2:$G$101,6,FALSE)</f>
        <v>30.62</v>
      </c>
      <c r="G1216" s="8" t="s">
        <v>1786</v>
      </c>
      <c r="H1216" s="10">
        <v>4</v>
      </c>
      <c r="I1216" s="11">
        <v>64.06</v>
      </c>
      <c r="J1216" s="8">
        <v>0.26</v>
      </c>
      <c r="K1216" s="8" t="s">
        <v>1824</v>
      </c>
      <c r="L1216" s="11">
        <v>189.61760000000001</v>
      </c>
      <c r="M1216" s="8" t="str">
        <f>VLOOKUP(C1216,'[2]Customer Detail'!$A$2:$H$501,4,FALSE)</f>
        <v>Female</v>
      </c>
      <c r="N1216" s="8">
        <f>VLOOKUP(C1216,'[2]Customer Detail'!$A$2:$H$501,3,FALSE)</f>
        <v>47</v>
      </c>
      <c r="O1216" s="8" t="str">
        <f>VLOOKUP(C1216,'[2]Customer Detail'!$A$2:$H$501,5,FALSE)</f>
        <v>Carolview</v>
      </c>
      <c r="P1216" s="8" t="str">
        <f>VLOOKUP(C1216,'[2]Customer Detail'!$A$1:$H$501,8,FALSE)</f>
        <v>Platinum</v>
      </c>
      <c r="Q1216" s="8" t="str">
        <f>VLOOKUP(G1216,[2]Store_Dim!$A$1:$E$21,4,FALSE)</f>
        <v>East Johnstad</v>
      </c>
      <c r="R1216" s="8" t="str">
        <f>VLOOKUP(G1216,[2]Store_Dim!$A$2:$E$21,3,FALSE)</f>
        <v>South</v>
      </c>
    </row>
    <row r="1217" spans="1:18" x14ac:dyDescent="0.3">
      <c r="A1217" s="7" t="s">
        <v>3041</v>
      </c>
      <c r="B1217" s="48">
        <v>45849</v>
      </c>
      <c r="C1217" s="8" t="s">
        <v>1086</v>
      </c>
      <c r="D1217" s="8" t="s">
        <v>1640</v>
      </c>
      <c r="E1217" s="7" t="str">
        <f>VLOOKUP(D1217,[2]Product_Dim!$A$2:$G$101,2,FALSE)</f>
        <v>Men's Winter Jacket</v>
      </c>
      <c r="F1217" s="9">
        <f>VLOOKUP(D1217,[2]Product_Dim!$A$2:$G$101,6,FALSE)</f>
        <v>167.34</v>
      </c>
      <c r="G1217" s="8" t="s">
        <v>1786</v>
      </c>
      <c r="H1217" s="10">
        <v>2</v>
      </c>
      <c r="I1217" s="11">
        <v>152.25</v>
      </c>
      <c r="J1217" s="8">
        <v>0.13</v>
      </c>
      <c r="K1217" s="8" t="s">
        <v>1824</v>
      </c>
      <c r="L1217" s="11">
        <v>264.91500000000002</v>
      </c>
      <c r="M1217" s="8" t="str">
        <f>VLOOKUP(C1217,'[2]Customer Detail'!$A$2:$H$501,4,FALSE)</f>
        <v>Female</v>
      </c>
      <c r="N1217" s="8">
        <f>VLOOKUP(C1217,'[2]Customer Detail'!$A$2:$H$501,3,FALSE)</f>
        <v>58</v>
      </c>
      <c r="O1217" s="8" t="str">
        <f>VLOOKUP(C1217,'[2]Customer Detail'!$A$2:$H$501,5,FALSE)</f>
        <v>Port Crystalberg</v>
      </c>
      <c r="P1217" s="8" t="str">
        <f>VLOOKUP(C1217,'[2]Customer Detail'!$A$1:$H$501,8,FALSE)</f>
        <v>Platinum</v>
      </c>
      <c r="Q1217" s="8" t="str">
        <f>VLOOKUP(G1217,[2]Store_Dim!$A$1:$E$21,4,FALSE)</f>
        <v>East Johnstad</v>
      </c>
      <c r="R1217" s="8" t="str">
        <f>VLOOKUP(G1217,[2]Store_Dim!$A$2:$E$21,3,FALSE)</f>
        <v>South</v>
      </c>
    </row>
    <row r="1218" spans="1:18" x14ac:dyDescent="0.3">
      <c r="A1218" s="7" t="s">
        <v>3042</v>
      </c>
      <c r="B1218" s="48">
        <v>45281</v>
      </c>
      <c r="C1218" s="8" t="s">
        <v>356</v>
      </c>
      <c r="D1218" s="8" t="s">
        <v>1574</v>
      </c>
      <c r="E1218" s="7" t="str">
        <f>VLOOKUP(D1218,[2]Product_Dim!$A$2:$G$101,2,FALSE)</f>
        <v>USB-C Fast Charger</v>
      </c>
      <c r="F1218" s="9">
        <f>VLOOKUP(D1218,[2]Product_Dim!$A$2:$G$101,6,FALSE)</f>
        <v>242.23</v>
      </c>
      <c r="G1218" s="8" t="s">
        <v>1813</v>
      </c>
      <c r="H1218" s="10">
        <v>2</v>
      </c>
      <c r="I1218" s="11">
        <v>889.04</v>
      </c>
      <c r="J1218" s="8">
        <v>0.23</v>
      </c>
      <c r="K1218" s="8" t="s">
        <v>1824</v>
      </c>
      <c r="L1218" s="11">
        <v>1369.1215999999999</v>
      </c>
      <c r="M1218" s="8" t="str">
        <f>VLOOKUP(C1218,'[2]Customer Detail'!$A$2:$H$501,4,FALSE)</f>
        <v>Female</v>
      </c>
      <c r="N1218" s="8">
        <f>VLOOKUP(C1218,'[2]Customer Detail'!$A$2:$H$501,3,FALSE)</f>
        <v>53</v>
      </c>
      <c r="O1218" s="8" t="str">
        <f>VLOOKUP(C1218,'[2]Customer Detail'!$A$2:$H$501,5,FALSE)</f>
        <v>North Codyport</v>
      </c>
      <c r="P1218" s="8" t="str">
        <f>VLOOKUP(C1218,'[2]Customer Detail'!$A$1:$H$501,8,FALSE)</f>
        <v>Platinum</v>
      </c>
      <c r="Q1218" s="8" t="str">
        <f>VLOOKUP(G1218,[2]Store_Dim!$A$1:$E$21,4,FALSE)</f>
        <v>Vasquezborough</v>
      </c>
      <c r="R1218" s="8" t="str">
        <f>VLOOKUP(G1218,[2]Store_Dim!$A$2:$E$21,3,FALSE)</f>
        <v>East</v>
      </c>
    </row>
    <row r="1219" spans="1:18" x14ac:dyDescent="0.3">
      <c r="A1219" s="7" t="s">
        <v>3043</v>
      </c>
      <c r="B1219" s="48">
        <v>45322</v>
      </c>
      <c r="C1219" s="8" t="s">
        <v>538</v>
      </c>
      <c r="D1219" s="8" t="s">
        <v>1622</v>
      </c>
      <c r="E1219" s="7" t="str">
        <f>VLOOKUP(D1219,[2]Product_Dim!$A$2:$G$101,2,FALSE)</f>
        <v>Men's Casual Sneakers</v>
      </c>
      <c r="F1219" s="9">
        <f>VLOOKUP(D1219,[2]Product_Dim!$A$2:$G$101,6,FALSE)</f>
        <v>353.47</v>
      </c>
      <c r="G1219" s="8" t="s">
        <v>1789</v>
      </c>
      <c r="H1219" s="10">
        <v>3</v>
      </c>
      <c r="I1219" s="11">
        <v>145.25</v>
      </c>
      <c r="J1219" s="8">
        <v>0.24</v>
      </c>
      <c r="K1219" s="8" t="s">
        <v>1826</v>
      </c>
      <c r="L1219" s="11">
        <v>331.17</v>
      </c>
      <c r="M1219" s="8" t="str">
        <f>VLOOKUP(C1219,'[2]Customer Detail'!$A$2:$H$501,4,FALSE)</f>
        <v>Female</v>
      </c>
      <c r="N1219" s="8">
        <f>VLOOKUP(C1219,'[2]Customer Detail'!$A$2:$H$501,3,FALSE)</f>
        <v>18</v>
      </c>
      <c r="O1219" s="8" t="str">
        <f>VLOOKUP(C1219,'[2]Customer Detail'!$A$2:$H$501,5,FALSE)</f>
        <v>Hessmouth</v>
      </c>
      <c r="P1219" s="8" t="str">
        <f>VLOOKUP(C1219,'[2]Customer Detail'!$A$1:$H$501,8,FALSE)</f>
        <v>Silver</v>
      </c>
      <c r="Q1219" s="8" t="str">
        <f>VLOOKUP(G1219,[2]Store_Dim!$A$1:$E$21,4,FALSE)</f>
        <v>East Davidville</v>
      </c>
      <c r="R1219" s="8" t="str">
        <f>VLOOKUP(G1219,[2]Store_Dim!$A$2:$E$21,3,FALSE)</f>
        <v>East</v>
      </c>
    </row>
    <row r="1220" spans="1:18" x14ac:dyDescent="0.3">
      <c r="A1220" s="7" t="s">
        <v>3044</v>
      </c>
      <c r="B1220" s="48">
        <v>45560</v>
      </c>
      <c r="C1220" s="8" t="s">
        <v>211</v>
      </c>
      <c r="D1220" s="8" t="s">
        <v>1724</v>
      </c>
      <c r="E1220" s="7" t="str">
        <f>VLOOKUP(D1220,[2]Product_Dim!$A$2:$G$101,2,FALSE)</f>
        <v>Sports Wrist Sweatbands</v>
      </c>
      <c r="F1220" s="9">
        <f>VLOOKUP(D1220,[2]Product_Dim!$A$2:$G$101,6,FALSE)</f>
        <v>131.24</v>
      </c>
      <c r="G1220" s="8" t="s">
        <v>1761</v>
      </c>
      <c r="H1220" s="10">
        <v>2</v>
      </c>
      <c r="I1220" s="11">
        <v>898.45</v>
      </c>
      <c r="J1220" s="8">
        <v>0.28999999999999998</v>
      </c>
      <c r="K1220" s="8" t="s">
        <v>1829</v>
      </c>
      <c r="L1220" s="11">
        <v>1275.799</v>
      </c>
      <c r="M1220" s="8" t="str">
        <f>VLOOKUP(C1220,'[2]Customer Detail'!$A$2:$H$501,4,FALSE)</f>
        <v>Female</v>
      </c>
      <c r="N1220" s="8">
        <f>VLOOKUP(C1220,'[2]Customer Detail'!$A$2:$H$501,3,FALSE)</f>
        <v>49</v>
      </c>
      <c r="O1220" s="8" t="str">
        <f>VLOOKUP(C1220,'[2]Customer Detail'!$A$2:$H$501,5,FALSE)</f>
        <v>Deborahberg</v>
      </c>
      <c r="P1220" s="8" t="str">
        <f>VLOOKUP(C1220,'[2]Customer Detail'!$A$1:$H$501,8,FALSE)</f>
        <v>Gold</v>
      </c>
      <c r="Q1220" s="8" t="str">
        <f>VLOOKUP(G1220,[2]Store_Dim!$A$1:$E$21,4,FALSE)</f>
        <v>North Nancyview</v>
      </c>
      <c r="R1220" s="8" t="str">
        <f>VLOOKUP(G1220,[2]Store_Dim!$A$2:$E$21,3,FALSE)</f>
        <v>South</v>
      </c>
    </row>
    <row r="1221" spans="1:18" x14ac:dyDescent="0.3">
      <c r="A1221" s="7" t="s">
        <v>3045</v>
      </c>
      <c r="B1221" s="48">
        <v>45905</v>
      </c>
      <c r="C1221" s="8" t="s">
        <v>124</v>
      </c>
      <c r="D1221" s="8" t="s">
        <v>1618</v>
      </c>
      <c r="E1221" s="7" t="str">
        <f>VLOOKUP(D1221,[2]Product_Dim!$A$2:$G$101,2,FALSE)</f>
        <v>Bedroom Table Lamp</v>
      </c>
      <c r="F1221" s="9">
        <f>VLOOKUP(D1221,[2]Product_Dim!$A$2:$G$101,6,FALSE)</f>
        <v>382.22</v>
      </c>
      <c r="G1221" s="8" t="s">
        <v>1801</v>
      </c>
      <c r="H1221" s="10">
        <v>4</v>
      </c>
      <c r="I1221" s="11">
        <v>642.04999999999995</v>
      </c>
      <c r="J1221" s="8">
        <v>0.25</v>
      </c>
      <c r="K1221" s="8" t="s">
        <v>1824</v>
      </c>
      <c r="L1221" s="11">
        <v>1926.1499999999999</v>
      </c>
      <c r="M1221" s="8" t="str">
        <f>VLOOKUP(C1221,'[2]Customer Detail'!$A$2:$H$501,4,FALSE)</f>
        <v>Female</v>
      </c>
      <c r="N1221" s="8">
        <f>VLOOKUP(C1221,'[2]Customer Detail'!$A$2:$H$501,3,FALSE)</f>
        <v>64</v>
      </c>
      <c r="O1221" s="8" t="str">
        <f>VLOOKUP(C1221,'[2]Customer Detail'!$A$2:$H$501,5,FALSE)</f>
        <v>Amybury</v>
      </c>
      <c r="P1221" s="8" t="str">
        <f>VLOOKUP(C1221,'[2]Customer Detail'!$A$1:$H$501,8,FALSE)</f>
        <v>Bronze</v>
      </c>
      <c r="Q1221" s="8" t="str">
        <f>VLOOKUP(G1221,[2]Store_Dim!$A$1:$E$21,4,FALSE)</f>
        <v>East Jenniferstad</v>
      </c>
      <c r="R1221" s="8" t="str">
        <f>VLOOKUP(G1221,[2]Store_Dim!$A$2:$E$21,3,FALSE)</f>
        <v>North</v>
      </c>
    </row>
    <row r="1222" spans="1:18" x14ac:dyDescent="0.3">
      <c r="A1222" s="7" t="s">
        <v>3046</v>
      </c>
      <c r="B1222" s="48">
        <v>45531</v>
      </c>
      <c r="C1222" s="8" t="s">
        <v>987</v>
      </c>
      <c r="D1222" s="8" t="s">
        <v>1716</v>
      </c>
      <c r="E1222" s="7" t="str">
        <f>VLOOKUP(D1222,[2]Product_Dim!$A$2:$G$101,2,FALSE)</f>
        <v>Wooden Bookshelf</v>
      </c>
      <c r="F1222" s="9">
        <f>VLOOKUP(D1222,[2]Product_Dim!$A$2:$G$101,6,FALSE)</f>
        <v>388.46</v>
      </c>
      <c r="G1222" s="8" t="s">
        <v>1779</v>
      </c>
      <c r="H1222" s="10">
        <v>4</v>
      </c>
      <c r="I1222" s="11">
        <v>450.83</v>
      </c>
      <c r="J1222" s="8">
        <v>0.24</v>
      </c>
      <c r="K1222" s="8" t="s">
        <v>1824</v>
      </c>
      <c r="L1222" s="11">
        <v>1370.5232000000001</v>
      </c>
      <c r="M1222" s="8" t="str">
        <f>VLOOKUP(C1222,'[2]Customer Detail'!$A$2:$H$501,4,FALSE)</f>
        <v>Male</v>
      </c>
      <c r="N1222" s="8">
        <f>VLOOKUP(C1222,'[2]Customer Detail'!$A$2:$H$501,3,FALSE)</f>
        <v>62</v>
      </c>
      <c r="O1222" s="8" t="str">
        <f>VLOOKUP(C1222,'[2]Customer Detail'!$A$2:$H$501,5,FALSE)</f>
        <v>Brownburgh</v>
      </c>
      <c r="P1222" s="8" t="str">
        <f>VLOOKUP(C1222,'[2]Customer Detail'!$A$1:$H$501,8,FALSE)</f>
        <v>Platinum</v>
      </c>
      <c r="Q1222" s="8" t="str">
        <f>VLOOKUP(G1222,[2]Store_Dim!$A$1:$E$21,4,FALSE)</f>
        <v>Williamsfurt</v>
      </c>
      <c r="R1222" s="8" t="str">
        <f>VLOOKUP(G1222,[2]Store_Dim!$A$2:$E$21,3,FALSE)</f>
        <v>South</v>
      </c>
    </row>
    <row r="1223" spans="1:18" x14ac:dyDescent="0.3">
      <c r="A1223" s="7" t="s">
        <v>3047</v>
      </c>
      <c r="B1223" s="48">
        <v>45216</v>
      </c>
      <c r="C1223" s="8" t="s">
        <v>52</v>
      </c>
      <c r="D1223" s="8" t="s">
        <v>1652</v>
      </c>
      <c r="E1223" s="7" t="str">
        <f>VLOOKUP(D1223,[2]Product_Dim!$A$2:$G$101,2,FALSE)</f>
        <v>Rugby Ball</v>
      </c>
      <c r="F1223" s="9">
        <f>VLOOKUP(D1223,[2]Product_Dim!$A$2:$G$101,6,FALSE)</f>
        <v>212.26</v>
      </c>
      <c r="G1223" s="8" t="s">
        <v>1813</v>
      </c>
      <c r="H1223" s="10">
        <v>2</v>
      </c>
      <c r="I1223" s="11">
        <v>441.03</v>
      </c>
      <c r="J1223" s="8">
        <v>0.23</v>
      </c>
      <c r="K1223" s="8" t="s">
        <v>1829</v>
      </c>
      <c r="L1223" s="11">
        <v>679.18619999999999</v>
      </c>
      <c r="M1223" s="8" t="str">
        <f>VLOOKUP(C1223,'[2]Customer Detail'!$A$2:$H$501,4,FALSE)</f>
        <v>Male</v>
      </c>
      <c r="N1223" s="8">
        <f>VLOOKUP(C1223,'[2]Customer Detail'!$A$2:$H$501,3,FALSE)</f>
        <v>53</v>
      </c>
      <c r="O1223" s="8" t="str">
        <f>VLOOKUP(C1223,'[2]Customer Detail'!$A$2:$H$501,5,FALSE)</f>
        <v>Port Michaelburgh</v>
      </c>
      <c r="P1223" s="8" t="str">
        <f>VLOOKUP(C1223,'[2]Customer Detail'!$A$1:$H$501,8,FALSE)</f>
        <v>Bronze</v>
      </c>
      <c r="Q1223" s="8" t="str">
        <f>VLOOKUP(G1223,[2]Store_Dim!$A$1:$E$21,4,FALSE)</f>
        <v>Vasquezborough</v>
      </c>
      <c r="R1223" s="8" t="str">
        <f>VLOOKUP(G1223,[2]Store_Dim!$A$2:$E$21,3,FALSE)</f>
        <v>East</v>
      </c>
    </row>
    <row r="1224" spans="1:18" x14ac:dyDescent="0.3">
      <c r="A1224" s="7" t="s">
        <v>3048</v>
      </c>
      <c r="B1224" s="48">
        <v>45384</v>
      </c>
      <c r="C1224" s="8" t="s">
        <v>298</v>
      </c>
      <c r="D1224" s="8" t="s">
        <v>1598</v>
      </c>
      <c r="E1224" s="7" t="str">
        <f>VLOOKUP(D1224,[2]Product_Dim!$A$2:$G$101,2,FALSE)</f>
        <v>Women's Scarf Set</v>
      </c>
      <c r="F1224" s="9">
        <f>VLOOKUP(D1224,[2]Product_Dim!$A$2:$G$101,6,FALSE)</f>
        <v>174.02</v>
      </c>
      <c r="G1224" s="8" t="s">
        <v>1761</v>
      </c>
      <c r="H1224" s="10">
        <v>3</v>
      </c>
      <c r="I1224" s="11">
        <v>377.69</v>
      </c>
      <c r="J1224" s="8">
        <v>7.0000000000000007E-2</v>
      </c>
      <c r="K1224" s="8" t="s">
        <v>1826</v>
      </c>
      <c r="L1224" s="11">
        <v>1053.7550999999999</v>
      </c>
      <c r="M1224" s="8" t="str">
        <f>VLOOKUP(C1224,'[2]Customer Detail'!$A$2:$H$501,4,FALSE)</f>
        <v>Male</v>
      </c>
      <c r="N1224" s="8">
        <f>VLOOKUP(C1224,'[2]Customer Detail'!$A$2:$H$501,3,FALSE)</f>
        <v>53</v>
      </c>
      <c r="O1224" s="8" t="str">
        <f>VLOOKUP(C1224,'[2]Customer Detail'!$A$2:$H$501,5,FALSE)</f>
        <v>Leburgh</v>
      </c>
      <c r="P1224" s="8" t="str">
        <f>VLOOKUP(C1224,'[2]Customer Detail'!$A$1:$H$501,8,FALSE)</f>
        <v>Bronze</v>
      </c>
      <c r="Q1224" s="8" t="str">
        <f>VLOOKUP(G1224,[2]Store_Dim!$A$1:$E$21,4,FALSE)</f>
        <v>North Nancyview</v>
      </c>
      <c r="R1224" s="8" t="str">
        <f>VLOOKUP(G1224,[2]Store_Dim!$A$2:$E$21,3,FALSE)</f>
        <v>South</v>
      </c>
    </row>
    <row r="1225" spans="1:18" x14ac:dyDescent="0.3">
      <c r="A1225" s="7" t="s">
        <v>3049</v>
      </c>
      <c r="B1225" s="48">
        <v>45416</v>
      </c>
      <c r="C1225" s="8" t="s">
        <v>535</v>
      </c>
      <c r="D1225" s="8" t="s">
        <v>1568</v>
      </c>
      <c r="E1225" s="7" t="str">
        <f>VLOOKUP(D1225,[2]Product_Dim!$A$2:$G$101,2,FALSE)</f>
        <v>Ceramic Kitchen Bowl Set</v>
      </c>
      <c r="F1225" s="9">
        <f>VLOOKUP(D1225,[2]Product_Dim!$A$2:$G$101,6,FALSE)</f>
        <v>298.86</v>
      </c>
      <c r="G1225" s="8" t="s">
        <v>1779</v>
      </c>
      <c r="H1225" s="10">
        <v>1</v>
      </c>
      <c r="I1225" s="11">
        <v>457.33</v>
      </c>
      <c r="J1225" s="8">
        <v>0.27</v>
      </c>
      <c r="K1225" s="8" t="s">
        <v>1824</v>
      </c>
      <c r="L1225" s="11">
        <v>333.85089999999997</v>
      </c>
      <c r="M1225" s="8" t="str">
        <f>VLOOKUP(C1225,'[2]Customer Detail'!$A$2:$H$501,4,FALSE)</f>
        <v>Female</v>
      </c>
      <c r="N1225" s="8">
        <f>VLOOKUP(C1225,'[2]Customer Detail'!$A$2:$H$501,3,FALSE)</f>
        <v>41</v>
      </c>
      <c r="O1225" s="8" t="str">
        <f>VLOOKUP(C1225,'[2]Customer Detail'!$A$2:$H$501,5,FALSE)</f>
        <v>New Juliemouth</v>
      </c>
      <c r="P1225" s="8" t="str">
        <f>VLOOKUP(C1225,'[2]Customer Detail'!$A$1:$H$501,8,FALSE)</f>
        <v>Platinum</v>
      </c>
      <c r="Q1225" s="8" t="str">
        <f>VLOOKUP(G1225,[2]Store_Dim!$A$1:$E$21,4,FALSE)</f>
        <v>Williamsfurt</v>
      </c>
      <c r="R1225" s="8" t="str">
        <f>VLOOKUP(G1225,[2]Store_Dim!$A$2:$E$21,3,FALSE)</f>
        <v>South</v>
      </c>
    </row>
    <row r="1226" spans="1:18" x14ac:dyDescent="0.3">
      <c r="A1226" s="7" t="s">
        <v>3050</v>
      </c>
      <c r="B1226" s="48">
        <v>45880</v>
      </c>
      <c r="C1226" s="8" t="s">
        <v>782</v>
      </c>
      <c r="D1226" s="8" t="s">
        <v>1700</v>
      </c>
      <c r="E1226" s="7" t="str">
        <f>VLOOKUP(D1226,[2]Product_Dim!$A$2:$G$101,2,FALSE)</f>
        <v>Wireless Mouse</v>
      </c>
      <c r="F1226" s="9">
        <f>VLOOKUP(D1226,[2]Product_Dim!$A$2:$G$101,6,FALSE)</f>
        <v>392.89</v>
      </c>
      <c r="G1226" s="8" t="s">
        <v>1776</v>
      </c>
      <c r="H1226" s="10">
        <v>4</v>
      </c>
      <c r="I1226" s="11">
        <v>218.01</v>
      </c>
      <c r="J1226" s="8">
        <v>0.06</v>
      </c>
      <c r="K1226" s="8" t="s">
        <v>1824</v>
      </c>
      <c r="L1226" s="11">
        <v>819.71759999999995</v>
      </c>
      <c r="M1226" s="8" t="str">
        <f>VLOOKUP(C1226,'[2]Customer Detail'!$A$2:$H$501,4,FALSE)</f>
        <v>Male</v>
      </c>
      <c r="N1226" s="8">
        <f>VLOOKUP(C1226,'[2]Customer Detail'!$A$2:$H$501,3,FALSE)</f>
        <v>19</v>
      </c>
      <c r="O1226" s="8" t="str">
        <f>VLOOKUP(C1226,'[2]Customer Detail'!$A$2:$H$501,5,FALSE)</f>
        <v>West Julia</v>
      </c>
      <c r="P1226" s="8" t="str">
        <f>VLOOKUP(C1226,'[2]Customer Detail'!$A$1:$H$501,8,FALSE)</f>
        <v>Bronze</v>
      </c>
      <c r="Q1226" s="8" t="str">
        <f>VLOOKUP(G1226,[2]Store_Dim!$A$1:$E$21,4,FALSE)</f>
        <v>Port Josephberg</v>
      </c>
      <c r="R1226" s="8" t="str">
        <f>VLOOKUP(G1226,[2]Store_Dim!$A$2:$E$21,3,FALSE)</f>
        <v>East</v>
      </c>
    </row>
    <row r="1227" spans="1:18" x14ac:dyDescent="0.3">
      <c r="A1227" s="7" t="s">
        <v>3051</v>
      </c>
      <c r="B1227" s="48">
        <v>45933</v>
      </c>
      <c r="C1227" s="8" t="s">
        <v>708</v>
      </c>
      <c r="D1227" s="8" t="s">
        <v>1732</v>
      </c>
      <c r="E1227" s="7" t="str">
        <f>VLOOKUP(D1227,[2]Product_Dim!$A$2:$G$101,2,FALSE)</f>
        <v>Microwave Oven</v>
      </c>
      <c r="F1227" s="9">
        <f>VLOOKUP(D1227,[2]Product_Dim!$A$2:$G$101,6,FALSE)</f>
        <v>447.43</v>
      </c>
      <c r="G1227" s="8" t="s">
        <v>1810</v>
      </c>
      <c r="H1227" s="10">
        <v>2</v>
      </c>
      <c r="I1227" s="11">
        <v>682.7</v>
      </c>
      <c r="J1227" s="8">
        <v>0.13</v>
      </c>
      <c r="K1227" s="8" t="s">
        <v>1824</v>
      </c>
      <c r="L1227" s="11">
        <v>1187.8980000000001</v>
      </c>
      <c r="M1227" s="8" t="str">
        <f>VLOOKUP(C1227,'[2]Customer Detail'!$A$2:$H$501,4,FALSE)</f>
        <v>Male</v>
      </c>
      <c r="N1227" s="8">
        <f>VLOOKUP(C1227,'[2]Customer Detail'!$A$2:$H$501,3,FALSE)</f>
        <v>46</v>
      </c>
      <c r="O1227" s="8" t="str">
        <f>VLOOKUP(C1227,'[2]Customer Detail'!$A$2:$H$501,5,FALSE)</f>
        <v>Edwardland</v>
      </c>
      <c r="P1227" s="8" t="str">
        <f>VLOOKUP(C1227,'[2]Customer Detail'!$A$1:$H$501,8,FALSE)</f>
        <v>Platinum</v>
      </c>
      <c r="Q1227" s="8" t="str">
        <f>VLOOKUP(G1227,[2]Store_Dim!$A$1:$E$21,4,FALSE)</f>
        <v>East Stevechester</v>
      </c>
      <c r="R1227" s="8" t="str">
        <f>VLOOKUP(G1227,[2]Store_Dim!$A$2:$E$21,3,FALSE)</f>
        <v>East</v>
      </c>
    </row>
    <row r="1228" spans="1:18" x14ac:dyDescent="0.3">
      <c r="A1228" s="7" t="s">
        <v>3052</v>
      </c>
      <c r="B1228" s="48">
        <v>45345</v>
      </c>
      <c r="C1228" s="8" t="s">
        <v>1017</v>
      </c>
      <c r="D1228" s="8" t="s">
        <v>1586</v>
      </c>
      <c r="E1228" s="7" t="str">
        <f>VLOOKUP(D1228,[2]Product_Dim!$A$2:$G$101,2,FALSE)</f>
        <v>Knee Support Brace</v>
      </c>
      <c r="F1228" s="9">
        <f>VLOOKUP(D1228,[2]Product_Dim!$A$2:$G$101,6,FALSE)</f>
        <v>21.34</v>
      </c>
      <c r="G1228" s="8" t="s">
        <v>1810</v>
      </c>
      <c r="H1228" s="10">
        <v>3</v>
      </c>
      <c r="I1228" s="11">
        <v>726.97</v>
      </c>
      <c r="J1228" s="8">
        <v>0.04</v>
      </c>
      <c r="K1228" s="8" t="s">
        <v>1826</v>
      </c>
      <c r="L1228" s="11">
        <v>2093.6736000000001</v>
      </c>
      <c r="M1228" s="8" t="str">
        <f>VLOOKUP(C1228,'[2]Customer Detail'!$A$2:$H$501,4,FALSE)</f>
        <v>Female</v>
      </c>
      <c r="N1228" s="8">
        <f>VLOOKUP(C1228,'[2]Customer Detail'!$A$2:$H$501,3,FALSE)</f>
        <v>64</v>
      </c>
      <c r="O1228" s="8" t="str">
        <f>VLOOKUP(C1228,'[2]Customer Detail'!$A$2:$H$501,5,FALSE)</f>
        <v>Whiteport</v>
      </c>
      <c r="P1228" s="8" t="str">
        <f>VLOOKUP(C1228,'[2]Customer Detail'!$A$1:$H$501,8,FALSE)</f>
        <v>Platinum</v>
      </c>
      <c r="Q1228" s="8" t="str">
        <f>VLOOKUP(G1228,[2]Store_Dim!$A$1:$E$21,4,FALSE)</f>
        <v>East Stevechester</v>
      </c>
      <c r="R1228" s="8" t="str">
        <f>VLOOKUP(G1228,[2]Store_Dim!$A$2:$E$21,3,FALSE)</f>
        <v>East</v>
      </c>
    </row>
    <row r="1229" spans="1:18" x14ac:dyDescent="0.3">
      <c r="A1229" s="7" t="s">
        <v>3053</v>
      </c>
      <c r="B1229" s="48">
        <v>45681</v>
      </c>
      <c r="C1229" s="8" t="s">
        <v>1269</v>
      </c>
      <c r="D1229" s="8" t="s">
        <v>1666</v>
      </c>
      <c r="E1229" s="7" t="str">
        <f>VLOOKUP(D1229,[2]Product_Dim!$A$2:$G$101,2,FALSE)</f>
        <v>Men's Hair Styling Gel</v>
      </c>
      <c r="F1229" s="9">
        <f>VLOOKUP(D1229,[2]Product_Dim!$A$2:$G$101,6,FALSE)</f>
        <v>17.309999999999999</v>
      </c>
      <c r="G1229" s="8" t="s">
        <v>1786</v>
      </c>
      <c r="H1229" s="10">
        <v>2</v>
      </c>
      <c r="I1229" s="11">
        <v>107.97</v>
      </c>
      <c r="J1229" s="8">
        <v>0.06</v>
      </c>
      <c r="K1229" s="8" t="s">
        <v>1824</v>
      </c>
      <c r="L1229" s="11">
        <v>202.9836</v>
      </c>
      <c r="M1229" s="8" t="str">
        <f>VLOOKUP(C1229,'[2]Customer Detail'!$A$2:$H$501,4,FALSE)</f>
        <v>Male</v>
      </c>
      <c r="N1229" s="8">
        <f>VLOOKUP(C1229,'[2]Customer Detail'!$A$2:$H$501,3,FALSE)</f>
        <v>36</v>
      </c>
      <c r="O1229" s="8" t="str">
        <f>VLOOKUP(C1229,'[2]Customer Detail'!$A$2:$H$501,5,FALSE)</f>
        <v>Port Joshuaville</v>
      </c>
      <c r="P1229" s="8" t="str">
        <f>VLOOKUP(C1229,'[2]Customer Detail'!$A$1:$H$501,8,FALSE)</f>
        <v>Gold</v>
      </c>
      <c r="Q1229" s="8" t="str">
        <f>VLOOKUP(G1229,[2]Store_Dim!$A$1:$E$21,4,FALSE)</f>
        <v>East Johnstad</v>
      </c>
      <c r="R1229" s="8" t="str">
        <f>VLOOKUP(G1229,[2]Store_Dim!$A$2:$E$21,3,FALSE)</f>
        <v>South</v>
      </c>
    </row>
    <row r="1230" spans="1:18" x14ac:dyDescent="0.3">
      <c r="A1230" s="7" t="s">
        <v>3054</v>
      </c>
      <c r="B1230" s="48">
        <v>45785</v>
      </c>
      <c r="C1230" s="8" t="s">
        <v>40</v>
      </c>
      <c r="D1230" s="8" t="s">
        <v>1555</v>
      </c>
      <c r="E1230" s="7" t="str">
        <f>VLOOKUP(D1230,[2]Product_Dim!$A$2:$G$101,2,FALSE)</f>
        <v>Men's Leather Belt</v>
      </c>
      <c r="F1230" s="9">
        <f>VLOOKUP(D1230,[2]Product_Dim!$A$2:$G$101,6,FALSE)</f>
        <v>261</v>
      </c>
      <c r="G1230" s="8" t="s">
        <v>1799</v>
      </c>
      <c r="H1230" s="10">
        <v>1</v>
      </c>
      <c r="I1230" s="11">
        <v>38.880000000000003</v>
      </c>
      <c r="J1230" s="8">
        <v>0.16</v>
      </c>
      <c r="K1230" s="8" t="s">
        <v>1829</v>
      </c>
      <c r="L1230" s="11">
        <v>32.659199999999998</v>
      </c>
      <c r="M1230" s="8" t="str">
        <f>VLOOKUP(C1230,'[2]Customer Detail'!$A$2:$H$501,4,FALSE)</f>
        <v>Female</v>
      </c>
      <c r="N1230" s="8">
        <f>VLOOKUP(C1230,'[2]Customer Detail'!$A$2:$H$501,3,FALSE)</f>
        <v>29</v>
      </c>
      <c r="O1230" s="8" t="str">
        <f>VLOOKUP(C1230,'[2]Customer Detail'!$A$2:$H$501,5,FALSE)</f>
        <v>West Pamelafurt</v>
      </c>
      <c r="P1230" s="8" t="str">
        <f>VLOOKUP(C1230,'[2]Customer Detail'!$A$1:$H$501,8,FALSE)</f>
        <v>Bronze</v>
      </c>
      <c r="Q1230" s="8" t="str">
        <f>VLOOKUP(G1230,[2]Store_Dim!$A$1:$E$21,4,FALSE)</f>
        <v>Christopherland</v>
      </c>
      <c r="R1230" s="8" t="str">
        <f>VLOOKUP(G1230,[2]Store_Dim!$A$2:$E$21,3,FALSE)</f>
        <v>South</v>
      </c>
    </row>
    <row r="1231" spans="1:18" x14ac:dyDescent="0.3">
      <c r="A1231" s="7" t="s">
        <v>3055</v>
      </c>
      <c r="B1231" s="48">
        <v>45823</v>
      </c>
      <c r="C1231" s="8" t="s">
        <v>284</v>
      </c>
      <c r="D1231" s="8" t="s">
        <v>1580</v>
      </c>
      <c r="E1231" s="7" t="str">
        <f>VLOOKUP(D1231,[2]Product_Dim!$A$2:$G$101,2,FALSE)</f>
        <v>Beard Grooming Kit</v>
      </c>
      <c r="F1231" s="9">
        <f>VLOOKUP(D1231,[2]Product_Dim!$A$2:$G$101,6,FALSE)</f>
        <v>337.42</v>
      </c>
      <c r="G1231" s="8" t="s">
        <v>1807</v>
      </c>
      <c r="H1231" s="10">
        <v>3</v>
      </c>
      <c r="I1231" s="11">
        <v>484.39</v>
      </c>
      <c r="J1231" s="8">
        <v>0.28999999999999998</v>
      </c>
      <c r="K1231" s="8" t="s">
        <v>1829</v>
      </c>
      <c r="L1231" s="11">
        <v>1031.7507000000001</v>
      </c>
      <c r="M1231" s="8" t="str">
        <f>VLOOKUP(C1231,'[2]Customer Detail'!$A$2:$H$501,4,FALSE)</f>
        <v>Male</v>
      </c>
      <c r="N1231" s="8">
        <f>VLOOKUP(C1231,'[2]Customer Detail'!$A$2:$H$501,3,FALSE)</f>
        <v>21</v>
      </c>
      <c r="O1231" s="8" t="str">
        <f>VLOOKUP(C1231,'[2]Customer Detail'!$A$2:$H$501,5,FALSE)</f>
        <v>North Scottport</v>
      </c>
      <c r="P1231" s="8" t="str">
        <f>VLOOKUP(C1231,'[2]Customer Detail'!$A$1:$H$501,8,FALSE)</f>
        <v>Gold</v>
      </c>
      <c r="Q1231" s="8" t="str">
        <f>VLOOKUP(G1231,[2]Store_Dim!$A$1:$E$21,4,FALSE)</f>
        <v>Bensonhaven</v>
      </c>
      <c r="R1231" s="8" t="str">
        <f>VLOOKUP(G1231,[2]Store_Dim!$A$2:$E$21,3,FALSE)</f>
        <v>North</v>
      </c>
    </row>
    <row r="1232" spans="1:18" x14ac:dyDescent="0.3">
      <c r="A1232" s="7" t="s">
        <v>3056</v>
      </c>
      <c r="B1232" s="48">
        <v>45572</v>
      </c>
      <c r="C1232" s="8" t="s">
        <v>82</v>
      </c>
      <c r="D1232" s="8" t="s">
        <v>1708</v>
      </c>
      <c r="E1232" s="7" t="str">
        <f>VLOOKUP(D1232,[2]Product_Dim!$A$2:$G$101,2,FALSE)</f>
        <v>Wall-Mounted Spice Rack</v>
      </c>
      <c r="F1232" s="9">
        <f>VLOOKUP(D1232,[2]Product_Dim!$A$2:$G$101,6,FALSE)</f>
        <v>143.43</v>
      </c>
      <c r="G1232" s="8" t="s">
        <v>1801</v>
      </c>
      <c r="H1232" s="10">
        <v>2</v>
      </c>
      <c r="I1232" s="11">
        <v>949.3</v>
      </c>
      <c r="J1232" s="8">
        <v>0.08</v>
      </c>
      <c r="K1232" s="8" t="s">
        <v>1829</v>
      </c>
      <c r="L1232" s="11">
        <v>1746.712</v>
      </c>
      <c r="M1232" s="8" t="str">
        <f>VLOOKUP(C1232,'[2]Customer Detail'!$A$2:$H$501,4,FALSE)</f>
        <v>Male</v>
      </c>
      <c r="N1232" s="8">
        <f>VLOOKUP(C1232,'[2]Customer Detail'!$A$2:$H$501,3,FALSE)</f>
        <v>43</v>
      </c>
      <c r="O1232" s="8" t="str">
        <f>VLOOKUP(C1232,'[2]Customer Detail'!$A$2:$H$501,5,FALSE)</f>
        <v>South William</v>
      </c>
      <c r="P1232" s="8" t="str">
        <f>VLOOKUP(C1232,'[2]Customer Detail'!$A$1:$H$501,8,FALSE)</f>
        <v>Platinum</v>
      </c>
      <c r="Q1232" s="8" t="str">
        <f>VLOOKUP(G1232,[2]Store_Dim!$A$1:$E$21,4,FALSE)</f>
        <v>East Jenniferstad</v>
      </c>
      <c r="R1232" s="8" t="str">
        <f>VLOOKUP(G1232,[2]Store_Dim!$A$2:$E$21,3,FALSE)</f>
        <v>North</v>
      </c>
    </row>
    <row r="1233" spans="1:18" x14ac:dyDescent="0.3">
      <c r="A1233" s="7" t="s">
        <v>3057</v>
      </c>
      <c r="B1233" s="48">
        <v>45259</v>
      </c>
      <c r="C1233" s="8" t="s">
        <v>1343</v>
      </c>
      <c r="D1233" s="8" t="s">
        <v>1690</v>
      </c>
      <c r="E1233" s="7" t="str">
        <f>VLOOKUP(D1233,[2]Product_Dim!$A$2:$G$101,2,FALSE)</f>
        <v>Hair Repair Oil Treatment</v>
      </c>
      <c r="F1233" s="9">
        <f>VLOOKUP(D1233,[2]Product_Dim!$A$2:$G$101,6,FALSE)</f>
        <v>214.32</v>
      </c>
      <c r="G1233" s="8" t="s">
        <v>1776</v>
      </c>
      <c r="H1233" s="10">
        <v>3</v>
      </c>
      <c r="I1233" s="11">
        <v>664.75</v>
      </c>
      <c r="J1233" s="8">
        <v>0.12</v>
      </c>
      <c r="K1233" s="8" t="s">
        <v>1824</v>
      </c>
      <c r="L1233" s="11">
        <v>1754.94</v>
      </c>
      <c r="M1233" s="8" t="str">
        <f>VLOOKUP(C1233,'[2]Customer Detail'!$A$2:$H$501,4,FALSE)</f>
        <v>Female</v>
      </c>
      <c r="N1233" s="8">
        <f>VLOOKUP(C1233,'[2]Customer Detail'!$A$2:$H$501,3,FALSE)</f>
        <v>51</v>
      </c>
      <c r="O1233" s="8" t="str">
        <f>VLOOKUP(C1233,'[2]Customer Detail'!$A$2:$H$501,5,FALSE)</f>
        <v>Williamsberg</v>
      </c>
      <c r="P1233" s="8" t="str">
        <f>VLOOKUP(C1233,'[2]Customer Detail'!$A$1:$H$501,8,FALSE)</f>
        <v>Silver</v>
      </c>
      <c r="Q1233" s="8" t="str">
        <f>VLOOKUP(G1233,[2]Store_Dim!$A$1:$E$21,4,FALSE)</f>
        <v>Port Josephberg</v>
      </c>
      <c r="R1233" s="8" t="str">
        <f>VLOOKUP(G1233,[2]Store_Dim!$A$2:$E$21,3,FALSE)</f>
        <v>East</v>
      </c>
    </row>
    <row r="1234" spans="1:18" x14ac:dyDescent="0.3">
      <c r="A1234" s="7" t="s">
        <v>3058</v>
      </c>
      <c r="B1234" s="48">
        <v>45740</v>
      </c>
      <c r="C1234" s="8" t="s">
        <v>896</v>
      </c>
      <c r="D1234" s="8" t="s">
        <v>1688</v>
      </c>
      <c r="E1234" s="7" t="str">
        <f>VLOOKUP(D1234,[2]Product_Dim!$A$2:$G$101,2,FALSE)</f>
        <v>Kitchen Storage Rack</v>
      </c>
      <c r="F1234" s="9">
        <f>VLOOKUP(D1234,[2]Product_Dim!$A$2:$G$101,6,FALSE)</f>
        <v>138.05000000000001</v>
      </c>
      <c r="G1234" s="8" t="s">
        <v>1807</v>
      </c>
      <c r="H1234" s="10">
        <v>3</v>
      </c>
      <c r="I1234" s="11">
        <v>190.04</v>
      </c>
      <c r="J1234" s="8">
        <v>7.0000000000000007E-2</v>
      </c>
      <c r="K1234" s="8" t="s">
        <v>1826</v>
      </c>
      <c r="L1234" s="11">
        <v>530.21159999999998</v>
      </c>
      <c r="M1234" s="8" t="str">
        <f>VLOOKUP(C1234,'[2]Customer Detail'!$A$2:$H$501,4,FALSE)</f>
        <v>Female</v>
      </c>
      <c r="N1234" s="8">
        <f>VLOOKUP(C1234,'[2]Customer Detail'!$A$2:$H$501,3,FALSE)</f>
        <v>46</v>
      </c>
      <c r="O1234" s="8" t="str">
        <f>VLOOKUP(C1234,'[2]Customer Detail'!$A$2:$H$501,5,FALSE)</f>
        <v>Spencermouth</v>
      </c>
      <c r="P1234" s="8" t="str">
        <f>VLOOKUP(C1234,'[2]Customer Detail'!$A$1:$H$501,8,FALSE)</f>
        <v>Gold</v>
      </c>
      <c r="Q1234" s="8" t="str">
        <f>VLOOKUP(G1234,[2]Store_Dim!$A$1:$E$21,4,FALSE)</f>
        <v>Bensonhaven</v>
      </c>
      <c r="R1234" s="8" t="str">
        <f>VLOOKUP(G1234,[2]Store_Dim!$A$2:$E$21,3,FALSE)</f>
        <v>North</v>
      </c>
    </row>
    <row r="1235" spans="1:18" x14ac:dyDescent="0.3">
      <c r="A1235" s="7" t="s">
        <v>3059</v>
      </c>
      <c r="B1235" s="48">
        <v>45869</v>
      </c>
      <c r="C1235" s="8" t="s">
        <v>881</v>
      </c>
      <c r="D1235" s="8" t="s">
        <v>1560</v>
      </c>
      <c r="E1235" s="7" t="str">
        <f>VLOOKUP(D1235,[2]Product_Dim!$A$2:$G$101,2,FALSE)</f>
        <v>LED Table Lamp</v>
      </c>
      <c r="F1235" s="9">
        <f>VLOOKUP(D1235,[2]Product_Dim!$A$2:$G$101,6,FALSE)</f>
        <v>218.86</v>
      </c>
      <c r="G1235" s="8" t="s">
        <v>1801</v>
      </c>
      <c r="H1235" s="10">
        <v>3</v>
      </c>
      <c r="I1235" s="11">
        <v>754.02</v>
      </c>
      <c r="J1235" s="8">
        <v>0.1</v>
      </c>
      <c r="K1235" s="8" t="s">
        <v>1829</v>
      </c>
      <c r="L1235" s="11">
        <v>2035.8539999999998</v>
      </c>
      <c r="M1235" s="8" t="str">
        <f>VLOOKUP(C1235,'[2]Customer Detail'!$A$2:$H$501,4,FALSE)</f>
        <v>Female</v>
      </c>
      <c r="N1235" s="8">
        <f>VLOOKUP(C1235,'[2]Customer Detail'!$A$2:$H$501,3,FALSE)</f>
        <v>22</v>
      </c>
      <c r="O1235" s="8" t="str">
        <f>VLOOKUP(C1235,'[2]Customer Detail'!$A$2:$H$501,5,FALSE)</f>
        <v>Lake Nicole</v>
      </c>
      <c r="P1235" s="8" t="str">
        <f>VLOOKUP(C1235,'[2]Customer Detail'!$A$1:$H$501,8,FALSE)</f>
        <v>Platinum</v>
      </c>
      <c r="Q1235" s="8" t="str">
        <f>VLOOKUP(G1235,[2]Store_Dim!$A$1:$E$21,4,FALSE)</f>
        <v>East Jenniferstad</v>
      </c>
      <c r="R1235" s="8" t="str">
        <f>VLOOKUP(G1235,[2]Store_Dim!$A$2:$E$21,3,FALSE)</f>
        <v>North</v>
      </c>
    </row>
    <row r="1236" spans="1:18" x14ac:dyDescent="0.3">
      <c r="A1236" s="7" t="s">
        <v>3060</v>
      </c>
      <c r="B1236" s="48">
        <v>45526</v>
      </c>
      <c r="C1236" s="8" t="s">
        <v>1199</v>
      </c>
      <c r="D1236" s="8" t="s">
        <v>1616</v>
      </c>
      <c r="E1236" s="7" t="str">
        <f>VLOOKUP(D1236,[2]Product_Dim!$A$2:$G$101,2,FALSE)</f>
        <v>Gaming Mechanical Keyboard</v>
      </c>
      <c r="F1236" s="9">
        <f>VLOOKUP(D1236,[2]Product_Dim!$A$2:$G$101,6,FALSE)</f>
        <v>419.28</v>
      </c>
      <c r="G1236" s="8" t="s">
        <v>1794</v>
      </c>
      <c r="H1236" s="10">
        <v>4</v>
      </c>
      <c r="I1236" s="11">
        <v>94.13</v>
      </c>
      <c r="J1236" s="8">
        <v>0.04</v>
      </c>
      <c r="K1236" s="8" t="s">
        <v>1829</v>
      </c>
      <c r="L1236" s="11">
        <v>361.45920000000001</v>
      </c>
      <c r="M1236" s="8" t="str">
        <f>VLOOKUP(C1236,'[2]Customer Detail'!$A$2:$H$501,4,FALSE)</f>
        <v>Female</v>
      </c>
      <c r="N1236" s="8">
        <f>VLOOKUP(C1236,'[2]Customer Detail'!$A$2:$H$501,3,FALSE)</f>
        <v>52</v>
      </c>
      <c r="O1236" s="8" t="str">
        <f>VLOOKUP(C1236,'[2]Customer Detail'!$A$2:$H$501,5,FALSE)</f>
        <v>North Michael</v>
      </c>
      <c r="P1236" s="8" t="str">
        <f>VLOOKUP(C1236,'[2]Customer Detail'!$A$1:$H$501,8,FALSE)</f>
        <v>Bronze</v>
      </c>
      <c r="Q1236" s="8" t="str">
        <f>VLOOKUP(G1236,[2]Store_Dim!$A$1:$E$21,4,FALSE)</f>
        <v>Sabrinatown</v>
      </c>
      <c r="R1236" s="8" t="str">
        <f>VLOOKUP(G1236,[2]Store_Dim!$A$2:$E$21,3,FALSE)</f>
        <v>North</v>
      </c>
    </row>
    <row r="1237" spans="1:18" x14ac:dyDescent="0.3">
      <c r="A1237" s="7" t="s">
        <v>3061</v>
      </c>
      <c r="B1237" s="48">
        <v>45489</v>
      </c>
      <c r="C1237" s="8" t="s">
        <v>1443</v>
      </c>
      <c r="D1237" s="8" t="s">
        <v>1546</v>
      </c>
      <c r="E1237" s="7" t="str">
        <f>VLOOKUP(D1237,[2]Product_Dim!$A$2:$G$101,2,FALSE)</f>
        <v>Men's Graphic T-Shirt</v>
      </c>
      <c r="F1237" s="9">
        <f>VLOOKUP(D1237,[2]Product_Dim!$A$2:$G$101,6,FALSE)</f>
        <v>342.56</v>
      </c>
      <c r="G1237" s="8" t="s">
        <v>1801</v>
      </c>
      <c r="H1237" s="10">
        <v>3</v>
      </c>
      <c r="I1237" s="11">
        <v>402.3</v>
      </c>
      <c r="J1237" s="8">
        <v>0.21</v>
      </c>
      <c r="K1237" s="8" t="s">
        <v>1826</v>
      </c>
      <c r="L1237" s="11">
        <v>953.45100000000002</v>
      </c>
      <c r="M1237" s="8" t="str">
        <f>VLOOKUP(C1237,'[2]Customer Detail'!$A$2:$H$501,4,FALSE)</f>
        <v>Male</v>
      </c>
      <c r="N1237" s="8">
        <f>VLOOKUP(C1237,'[2]Customer Detail'!$A$2:$H$501,3,FALSE)</f>
        <v>45</v>
      </c>
      <c r="O1237" s="8" t="str">
        <f>VLOOKUP(C1237,'[2]Customer Detail'!$A$2:$H$501,5,FALSE)</f>
        <v>Bergermouth</v>
      </c>
      <c r="P1237" s="8" t="str">
        <f>VLOOKUP(C1237,'[2]Customer Detail'!$A$1:$H$501,8,FALSE)</f>
        <v>Bronze</v>
      </c>
      <c r="Q1237" s="8" t="str">
        <f>VLOOKUP(G1237,[2]Store_Dim!$A$1:$E$21,4,FALSE)</f>
        <v>East Jenniferstad</v>
      </c>
      <c r="R1237" s="8" t="str">
        <f>VLOOKUP(G1237,[2]Store_Dim!$A$2:$E$21,3,FALSE)</f>
        <v>North</v>
      </c>
    </row>
    <row r="1238" spans="1:18" x14ac:dyDescent="0.3">
      <c r="A1238" s="7" t="s">
        <v>3062</v>
      </c>
      <c r="B1238" s="48">
        <v>45908</v>
      </c>
      <c r="C1238" s="8" t="s">
        <v>767</v>
      </c>
      <c r="D1238" s="8" t="s">
        <v>1720</v>
      </c>
      <c r="E1238" s="7" t="str">
        <f>VLOOKUP(D1238,[2]Product_Dim!$A$2:$G$101,2,FALSE)</f>
        <v>Kitchen Cutting Board</v>
      </c>
      <c r="F1238" s="9">
        <f>VLOOKUP(D1238,[2]Product_Dim!$A$2:$G$101,6,FALSE)</f>
        <v>176.07</v>
      </c>
      <c r="G1238" s="8" t="s">
        <v>1779</v>
      </c>
      <c r="H1238" s="10">
        <v>1</v>
      </c>
      <c r="I1238" s="11">
        <v>729.05</v>
      </c>
      <c r="J1238" s="8">
        <v>0.06</v>
      </c>
      <c r="K1238" s="8" t="s">
        <v>1829</v>
      </c>
      <c r="L1238" s="11">
        <v>685.30700000000002</v>
      </c>
      <c r="M1238" s="8" t="str">
        <f>VLOOKUP(C1238,'[2]Customer Detail'!$A$2:$H$501,4,FALSE)</f>
        <v>Female</v>
      </c>
      <c r="N1238" s="8">
        <f>VLOOKUP(C1238,'[2]Customer Detail'!$A$2:$H$501,3,FALSE)</f>
        <v>58</v>
      </c>
      <c r="O1238" s="8" t="str">
        <f>VLOOKUP(C1238,'[2]Customer Detail'!$A$2:$H$501,5,FALSE)</f>
        <v>Zamoraborough</v>
      </c>
      <c r="P1238" s="8" t="str">
        <f>VLOOKUP(C1238,'[2]Customer Detail'!$A$1:$H$501,8,FALSE)</f>
        <v>Platinum</v>
      </c>
      <c r="Q1238" s="8" t="str">
        <f>VLOOKUP(G1238,[2]Store_Dim!$A$1:$E$21,4,FALSE)</f>
        <v>Williamsfurt</v>
      </c>
      <c r="R1238" s="8" t="str">
        <f>VLOOKUP(G1238,[2]Store_Dim!$A$2:$E$21,3,FALSE)</f>
        <v>South</v>
      </c>
    </row>
    <row r="1239" spans="1:18" x14ac:dyDescent="0.3">
      <c r="A1239" s="7" t="s">
        <v>3063</v>
      </c>
      <c r="B1239" s="48">
        <v>45912</v>
      </c>
      <c r="C1239" s="8" t="s">
        <v>458</v>
      </c>
      <c r="D1239" s="8" t="s">
        <v>1728</v>
      </c>
      <c r="E1239" s="7" t="str">
        <f>VLOOKUP(D1239,[2]Product_Dim!$A$2:$G$101,2,FALSE)</f>
        <v>Gaming Mouse Pad XL</v>
      </c>
      <c r="F1239" s="9">
        <f>VLOOKUP(D1239,[2]Product_Dim!$A$2:$G$101,6,FALSE)</f>
        <v>340.14</v>
      </c>
      <c r="G1239" s="8" t="s">
        <v>1797</v>
      </c>
      <c r="H1239" s="10">
        <v>1</v>
      </c>
      <c r="I1239" s="11">
        <v>822.6</v>
      </c>
      <c r="J1239" s="8">
        <v>0.28999999999999998</v>
      </c>
      <c r="K1239" s="8" t="s">
        <v>1826</v>
      </c>
      <c r="L1239" s="11">
        <v>584.04600000000005</v>
      </c>
      <c r="M1239" s="8" t="str">
        <f>VLOOKUP(C1239,'[2]Customer Detail'!$A$2:$H$501,4,FALSE)</f>
        <v>Male</v>
      </c>
      <c r="N1239" s="8">
        <f>VLOOKUP(C1239,'[2]Customer Detail'!$A$2:$H$501,3,FALSE)</f>
        <v>54</v>
      </c>
      <c r="O1239" s="8" t="str">
        <f>VLOOKUP(C1239,'[2]Customer Detail'!$A$2:$H$501,5,FALSE)</f>
        <v>Parksfort</v>
      </c>
      <c r="P1239" s="8" t="str">
        <f>VLOOKUP(C1239,'[2]Customer Detail'!$A$1:$H$501,8,FALSE)</f>
        <v>Gold</v>
      </c>
      <c r="Q1239" s="8" t="str">
        <f>VLOOKUP(G1239,[2]Store_Dim!$A$1:$E$21,4,FALSE)</f>
        <v>Johnsonville</v>
      </c>
      <c r="R1239" s="8" t="str">
        <f>VLOOKUP(G1239,[2]Store_Dim!$A$2:$E$21,3,FALSE)</f>
        <v>East</v>
      </c>
    </row>
    <row r="1240" spans="1:18" x14ac:dyDescent="0.3">
      <c r="A1240" s="7" t="s">
        <v>3064</v>
      </c>
      <c r="B1240" s="48">
        <v>45771</v>
      </c>
      <c r="C1240" s="8" t="s">
        <v>634</v>
      </c>
      <c r="D1240" s="8" t="s">
        <v>1714</v>
      </c>
      <c r="E1240" s="7" t="str">
        <f>VLOOKUP(D1240,[2]Product_Dim!$A$2:$G$101,2,FALSE)</f>
        <v>Hydrating Face Cleanser</v>
      </c>
      <c r="F1240" s="9">
        <f>VLOOKUP(D1240,[2]Product_Dim!$A$2:$G$101,6,FALSE)</f>
        <v>254.04361702127662</v>
      </c>
      <c r="G1240" s="8" t="s">
        <v>1782</v>
      </c>
      <c r="H1240" s="10">
        <v>2</v>
      </c>
      <c r="I1240" s="11">
        <v>327.25</v>
      </c>
      <c r="J1240" s="8">
        <v>0.19</v>
      </c>
      <c r="K1240" s="8" t="s">
        <v>1826</v>
      </c>
      <c r="L1240" s="11">
        <v>530.14499999999998</v>
      </c>
      <c r="M1240" s="8" t="str">
        <f>VLOOKUP(C1240,'[2]Customer Detail'!$A$2:$H$501,4,FALSE)</f>
        <v>Male</v>
      </c>
      <c r="N1240" s="8">
        <f>VLOOKUP(C1240,'[2]Customer Detail'!$A$2:$H$501,3,FALSE)</f>
        <v>38</v>
      </c>
      <c r="O1240" s="8" t="str">
        <f>VLOOKUP(C1240,'[2]Customer Detail'!$A$2:$H$501,5,FALSE)</f>
        <v>Port Amanda</v>
      </c>
      <c r="P1240" s="8" t="str">
        <f>VLOOKUP(C1240,'[2]Customer Detail'!$A$1:$H$501,8,FALSE)</f>
        <v>Gold</v>
      </c>
      <c r="Q1240" s="8" t="str">
        <f>VLOOKUP(G1240,[2]Store_Dim!$A$1:$E$21,4,FALSE)</f>
        <v>Thompsonborough</v>
      </c>
      <c r="R1240" s="8" t="str">
        <f>VLOOKUP(G1240,[2]Store_Dim!$A$2:$E$21,3,FALSE)</f>
        <v>West</v>
      </c>
    </row>
    <row r="1241" spans="1:18" x14ac:dyDescent="0.3">
      <c r="A1241" s="7" t="s">
        <v>3065</v>
      </c>
      <c r="B1241" s="48">
        <v>45619</v>
      </c>
      <c r="C1241" s="8" t="s">
        <v>304</v>
      </c>
      <c r="D1241" s="8" t="s">
        <v>1688</v>
      </c>
      <c r="E1241" s="7" t="str">
        <f>VLOOKUP(D1241,[2]Product_Dim!$A$2:$G$101,2,FALSE)</f>
        <v>Kitchen Storage Rack</v>
      </c>
      <c r="F1241" s="9">
        <f>VLOOKUP(D1241,[2]Product_Dim!$A$2:$G$101,6,FALSE)</f>
        <v>138.05000000000001</v>
      </c>
      <c r="G1241" s="8" t="s">
        <v>1786</v>
      </c>
      <c r="H1241" s="10">
        <v>4</v>
      </c>
      <c r="I1241" s="11">
        <v>930.38</v>
      </c>
      <c r="J1241" s="8" t="s">
        <v>3983</v>
      </c>
      <c r="K1241" s="8" t="s">
        <v>1829</v>
      </c>
      <c r="L1241" s="11">
        <v>3721.52</v>
      </c>
      <c r="M1241" s="8" t="str">
        <f>VLOOKUP(C1241,'[2]Customer Detail'!$A$2:$H$501,4,FALSE)</f>
        <v>Female</v>
      </c>
      <c r="N1241" s="8">
        <f>VLOOKUP(C1241,'[2]Customer Detail'!$A$2:$H$501,3,FALSE)</f>
        <v>26</v>
      </c>
      <c r="O1241" s="8" t="str">
        <f>VLOOKUP(C1241,'[2]Customer Detail'!$A$2:$H$501,5,FALSE)</f>
        <v>Garyberg</v>
      </c>
      <c r="P1241" s="8" t="str">
        <f>VLOOKUP(C1241,'[2]Customer Detail'!$A$1:$H$501,8,FALSE)</f>
        <v>Platinum</v>
      </c>
      <c r="Q1241" s="8" t="str">
        <f>VLOOKUP(G1241,[2]Store_Dim!$A$1:$E$21,4,FALSE)</f>
        <v>East Johnstad</v>
      </c>
      <c r="R1241" s="8" t="str">
        <f>VLOOKUP(G1241,[2]Store_Dim!$A$2:$E$21,3,FALSE)</f>
        <v>South</v>
      </c>
    </row>
    <row r="1242" spans="1:18" x14ac:dyDescent="0.3">
      <c r="A1242" s="7" t="s">
        <v>3066</v>
      </c>
      <c r="B1242" s="48">
        <v>45394</v>
      </c>
      <c r="C1242" s="8" t="s">
        <v>487</v>
      </c>
      <c r="D1242" s="8" t="s">
        <v>1602</v>
      </c>
      <c r="E1242" s="7" t="str">
        <f>VLOOKUP(D1242,[2]Product_Dim!$A$2:$G$101,2,FALSE)</f>
        <v>Decorative Floor Vase</v>
      </c>
      <c r="F1242" s="9">
        <f>VLOOKUP(D1242,[2]Product_Dim!$A$2:$G$101,6,FALSE)</f>
        <v>254.04361702127662</v>
      </c>
      <c r="G1242" s="8" t="s">
        <v>1773</v>
      </c>
      <c r="H1242" s="10">
        <v>2</v>
      </c>
      <c r="I1242" s="11">
        <v>437.84</v>
      </c>
      <c r="J1242" s="8">
        <v>0.24</v>
      </c>
      <c r="K1242" s="8" t="s">
        <v>1824</v>
      </c>
      <c r="L1242" s="11">
        <v>665.51679999999999</v>
      </c>
      <c r="M1242" s="8" t="str">
        <f>VLOOKUP(C1242,'[2]Customer Detail'!$A$2:$H$501,4,FALSE)</f>
        <v>Female</v>
      </c>
      <c r="N1242" s="8">
        <f>VLOOKUP(C1242,'[2]Customer Detail'!$A$2:$H$501,3,FALSE)</f>
        <v>62</v>
      </c>
      <c r="O1242" s="8" t="str">
        <f>VLOOKUP(C1242,'[2]Customer Detail'!$A$2:$H$501,5,FALSE)</f>
        <v>North Anthonychester</v>
      </c>
      <c r="P1242" s="8" t="str">
        <f>VLOOKUP(C1242,'[2]Customer Detail'!$A$1:$H$501,8,FALSE)</f>
        <v>Bronze</v>
      </c>
      <c r="Q1242" s="8" t="str">
        <f>VLOOKUP(G1242,[2]Store_Dim!$A$1:$E$21,4,FALSE)</f>
        <v>New Michaelchester</v>
      </c>
      <c r="R1242" s="8" t="str">
        <f>VLOOKUP(G1242,[2]Store_Dim!$A$2:$E$21,3,FALSE)</f>
        <v>North</v>
      </c>
    </row>
    <row r="1243" spans="1:18" x14ac:dyDescent="0.3">
      <c r="A1243" s="7" t="s">
        <v>3067</v>
      </c>
      <c r="B1243" s="48">
        <v>45786</v>
      </c>
      <c r="C1243" s="8" t="s">
        <v>258</v>
      </c>
      <c r="D1243" s="8" t="s">
        <v>1580</v>
      </c>
      <c r="E1243" s="7" t="str">
        <f>VLOOKUP(D1243,[2]Product_Dim!$A$2:$G$101,2,FALSE)</f>
        <v>Beard Grooming Kit</v>
      </c>
      <c r="F1243" s="9">
        <f>VLOOKUP(D1243,[2]Product_Dim!$A$2:$G$101,6,FALSE)</f>
        <v>337.42</v>
      </c>
      <c r="G1243" s="8" t="s">
        <v>1804</v>
      </c>
      <c r="H1243" s="10">
        <v>2</v>
      </c>
      <c r="I1243" s="11">
        <v>126.02</v>
      </c>
      <c r="J1243" s="8">
        <v>0.09</v>
      </c>
      <c r="K1243" s="8" t="s">
        <v>1829</v>
      </c>
      <c r="L1243" s="11">
        <v>229.35640000000001</v>
      </c>
      <c r="M1243" s="8" t="str">
        <f>VLOOKUP(C1243,'[2]Customer Detail'!$A$2:$H$501,4,FALSE)</f>
        <v>Female</v>
      </c>
      <c r="N1243" s="8">
        <f>VLOOKUP(C1243,'[2]Customer Detail'!$A$2:$H$501,3,FALSE)</f>
        <v>29</v>
      </c>
      <c r="O1243" s="8" t="str">
        <f>VLOOKUP(C1243,'[2]Customer Detail'!$A$2:$H$501,5,FALSE)</f>
        <v>Port Lisa</v>
      </c>
      <c r="P1243" s="8" t="str">
        <f>VLOOKUP(C1243,'[2]Customer Detail'!$A$1:$H$501,8,FALSE)</f>
        <v>Gold</v>
      </c>
      <c r="Q1243" s="8" t="str">
        <f>VLOOKUP(G1243,[2]Store_Dim!$A$1:$E$21,4,FALSE)</f>
        <v>New Jimmymouth</v>
      </c>
      <c r="R1243" s="8" t="str">
        <f>VLOOKUP(G1243,[2]Store_Dim!$A$2:$E$21,3,FALSE)</f>
        <v>West</v>
      </c>
    </row>
    <row r="1244" spans="1:18" x14ac:dyDescent="0.3">
      <c r="A1244" s="7" t="s">
        <v>3068</v>
      </c>
      <c r="B1244" s="48">
        <v>45692</v>
      </c>
      <c r="C1244" s="8" t="s">
        <v>1355</v>
      </c>
      <c r="D1244" s="8" t="s">
        <v>1714</v>
      </c>
      <c r="E1244" s="7" t="str">
        <f>VLOOKUP(D1244,[2]Product_Dim!$A$2:$G$101,2,FALSE)</f>
        <v>Hydrating Face Cleanser</v>
      </c>
      <c r="F1244" s="9">
        <f>VLOOKUP(D1244,[2]Product_Dim!$A$2:$G$101,6,FALSE)</f>
        <v>254.04361702127662</v>
      </c>
      <c r="G1244" s="8" t="s">
        <v>1801</v>
      </c>
      <c r="H1244" s="10">
        <v>1</v>
      </c>
      <c r="I1244" s="11">
        <v>860.84</v>
      </c>
      <c r="J1244" s="8">
        <v>7.0000000000000007E-2</v>
      </c>
      <c r="K1244" s="8" t="s">
        <v>1826</v>
      </c>
      <c r="L1244" s="11">
        <v>800.58120000000008</v>
      </c>
      <c r="M1244" s="8" t="str">
        <f>VLOOKUP(C1244,'[2]Customer Detail'!$A$2:$H$501,4,FALSE)</f>
        <v>Female</v>
      </c>
      <c r="N1244" s="8">
        <f>VLOOKUP(C1244,'[2]Customer Detail'!$A$2:$H$501,3,FALSE)</f>
        <v>47</v>
      </c>
      <c r="O1244" s="8" t="str">
        <f>VLOOKUP(C1244,'[2]Customer Detail'!$A$2:$H$501,5,FALSE)</f>
        <v>East Davidmouth</v>
      </c>
      <c r="P1244" s="8" t="str">
        <f>VLOOKUP(C1244,'[2]Customer Detail'!$A$1:$H$501,8,FALSE)</f>
        <v>Platinum</v>
      </c>
      <c r="Q1244" s="8" t="str">
        <f>VLOOKUP(G1244,[2]Store_Dim!$A$1:$E$21,4,FALSE)</f>
        <v>East Jenniferstad</v>
      </c>
      <c r="R1244" s="8" t="str">
        <f>VLOOKUP(G1244,[2]Store_Dim!$A$2:$E$21,3,FALSE)</f>
        <v>North</v>
      </c>
    </row>
    <row r="1245" spans="1:18" x14ac:dyDescent="0.3">
      <c r="A1245" s="7" t="s">
        <v>3069</v>
      </c>
      <c r="B1245" s="48">
        <v>45677</v>
      </c>
      <c r="C1245" s="8" t="s">
        <v>335</v>
      </c>
      <c r="D1245" s="8" t="s">
        <v>1644</v>
      </c>
      <c r="E1245" s="7" t="str">
        <f>VLOOKUP(D1245,[2]Product_Dim!$A$2:$G$101,2,FALSE)</f>
        <v>Car Dashboard Phone Holder</v>
      </c>
      <c r="F1245" s="9">
        <f>VLOOKUP(D1245,[2]Product_Dim!$A$2:$G$101,6,FALSE)</f>
        <v>177.98</v>
      </c>
      <c r="G1245" s="8" t="s">
        <v>1797</v>
      </c>
      <c r="H1245" s="10">
        <v>1</v>
      </c>
      <c r="I1245" s="11">
        <v>161.80000000000001</v>
      </c>
      <c r="J1245" s="8">
        <v>0.24</v>
      </c>
      <c r="K1245" s="8" t="s">
        <v>1826</v>
      </c>
      <c r="L1245" s="11">
        <v>122.96800000000002</v>
      </c>
      <c r="M1245" s="8" t="str">
        <f>VLOOKUP(C1245,'[2]Customer Detail'!$A$2:$H$501,4,FALSE)</f>
        <v>Female</v>
      </c>
      <c r="N1245" s="8">
        <f>VLOOKUP(C1245,'[2]Customer Detail'!$A$2:$H$501,3,FALSE)</f>
        <v>28</v>
      </c>
      <c r="O1245" s="8" t="str">
        <f>VLOOKUP(C1245,'[2]Customer Detail'!$A$2:$H$501,5,FALSE)</f>
        <v>Port Travisstad</v>
      </c>
      <c r="P1245" s="8" t="str">
        <f>VLOOKUP(C1245,'[2]Customer Detail'!$A$1:$H$501,8,FALSE)</f>
        <v>Gold</v>
      </c>
      <c r="Q1245" s="8" t="str">
        <f>VLOOKUP(G1245,[2]Store_Dim!$A$1:$E$21,4,FALSE)</f>
        <v>Johnsonville</v>
      </c>
      <c r="R1245" s="8" t="str">
        <f>VLOOKUP(G1245,[2]Store_Dim!$A$2:$E$21,3,FALSE)</f>
        <v>East</v>
      </c>
    </row>
    <row r="1246" spans="1:18" x14ac:dyDescent="0.3">
      <c r="A1246" s="7" t="s">
        <v>3070</v>
      </c>
      <c r="B1246" s="48">
        <v>45669</v>
      </c>
      <c r="C1246" s="8" t="s">
        <v>1202</v>
      </c>
      <c r="D1246" s="8" t="s">
        <v>1624</v>
      </c>
      <c r="E1246" s="7" t="str">
        <f>VLOOKUP(D1246,[2]Product_Dim!$A$2:$G$101,2,FALSE)</f>
        <v>Sports Water Hydration Pack</v>
      </c>
      <c r="F1246" s="9">
        <f>VLOOKUP(D1246,[2]Product_Dim!$A$2:$G$101,6,FALSE)</f>
        <v>135.61000000000001</v>
      </c>
      <c r="G1246" s="8" t="s">
        <v>1807</v>
      </c>
      <c r="H1246" s="10">
        <v>4</v>
      </c>
      <c r="I1246" s="11">
        <v>347.82</v>
      </c>
      <c r="J1246" s="8">
        <v>0.02</v>
      </c>
      <c r="K1246" s="8" t="s">
        <v>1829</v>
      </c>
      <c r="L1246" s="11">
        <v>1363.4544000000001</v>
      </c>
      <c r="M1246" s="8" t="str">
        <f>VLOOKUP(C1246,'[2]Customer Detail'!$A$2:$H$501,4,FALSE)</f>
        <v>Male</v>
      </c>
      <c r="N1246" s="8">
        <f>VLOOKUP(C1246,'[2]Customer Detail'!$A$2:$H$501,3,FALSE)</f>
        <v>60</v>
      </c>
      <c r="O1246" s="8" t="str">
        <f>VLOOKUP(C1246,'[2]Customer Detail'!$A$2:$H$501,5,FALSE)</f>
        <v>Lake Brandontown</v>
      </c>
      <c r="P1246" s="8" t="str">
        <f>VLOOKUP(C1246,'[2]Customer Detail'!$A$1:$H$501,8,FALSE)</f>
        <v>Gold</v>
      </c>
      <c r="Q1246" s="8" t="str">
        <f>VLOOKUP(G1246,[2]Store_Dim!$A$1:$E$21,4,FALSE)</f>
        <v>Bensonhaven</v>
      </c>
      <c r="R1246" s="8" t="str">
        <f>VLOOKUP(G1246,[2]Store_Dim!$A$2:$E$21,3,FALSE)</f>
        <v>North</v>
      </c>
    </row>
    <row r="1247" spans="1:18" x14ac:dyDescent="0.3">
      <c r="A1247" s="7" t="s">
        <v>3071</v>
      </c>
      <c r="B1247" s="48">
        <v>45299</v>
      </c>
      <c r="C1247" s="8" t="s">
        <v>1400</v>
      </c>
      <c r="D1247" s="8" t="s">
        <v>1718</v>
      </c>
      <c r="E1247" s="7" t="str">
        <f>VLOOKUP(D1247,[2]Product_Dim!$A$2:$G$101,2,FALSE)</f>
        <v>Women's Beanie Hat</v>
      </c>
      <c r="F1247" s="9">
        <f>VLOOKUP(D1247,[2]Product_Dim!$A$2:$G$101,6,FALSE)</f>
        <v>119.57</v>
      </c>
      <c r="G1247" s="8" t="s">
        <v>1804</v>
      </c>
      <c r="H1247" s="10">
        <v>3</v>
      </c>
      <c r="I1247" s="11">
        <v>416.44</v>
      </c>
      <c r="J1247" s="8">
        <v>0.27</v>
      </c>
      <c r="K1247" s="8" t="s">
        <v>1824</v>
      </c>
      <c r="L1247" s="11">
        <v>912.00360000000001</v>
      </c>
      <c r="M1247" s="8" t="str">
        <f>VLOOKUP(C1247,'[2]Customer Detail'!$A$2:$H$501,4,FALSE)</f>
        <v>Female</v>
      </c>
      <c r="N1247" s="8">
        <f>VLOOKUP(C1247,'[2]Customer Detail'!$A$2:$H$501,3,FALSE)</f>
        <v>62</v>
      </c>
      <c r="O1247" s="8" t="str">
        <f>VLOOKUP(C1247,'[2]Customer Detail'!$A$2:$H$501,5,FALSE)</f>
        <v>Lake Carolyn</v>
      </c>
      <c r="P1247" s="8" t="str">
        <f>VLOOKUP(C1247,'[2]Customer Detail'!$A$1:$H$501,8,FALSE)</f>
        <v>Platinum</v>
      </c>
      <c r="Q1247" s="8" t="str">
        <f>VLOOKUP(G1247,[2]Store_Dim!$A$1:$E$21,4,FALSE)</f>
        <v>New Jimmymouth</v>
      </c>
      <c r="R1247" s="8" t="str">
        <f>VLOOKUP(G1247,[2]Store_Dim!$A$2:$E$21,3,FALSE)</f>
        <v>West</v>
      </c>
    </row>
    <row r="1248" spans="1:18" x14ac:dyDescent="0.3">
      <c r="A1248" s="7" t="s">
        <v>3072</v>
      </c>
      <c r="B1248" s="48">
        <v>45893</v>
      </c>
      <c r="C1248" s="8" t="s">
        <v>32</v>
      </c>
      <c r="D1248" s="8" t="s">
        <v>1672</v>
      </c>
      <c r="E1248" s="7" t="str">
        <f>VLOOKUP(D1248,[2]Product_Dim!$A$2:$G$101,2,FALSE)</f>
        <v>Laptop Cooling Pad</v>
      </c>
      <c r="F1248" s="9">
        <f>VLOOKUP(D1248,[2]Product_Dim!$A$2:$G$101,6,FALSE)</f>
        <v>86.42</v>
      </c>
      <c r="G1248" s="8" t="s">
        <v>1752</v>
      </c>
      <c r="H1248" s="10">
        <v>1</v>
      </c>
      <c r="I1248" s="11">
        <v>147.96</v>
      </c>
      <c r="J1248" s="8">
        <v>0.24</v>
      </c>
      <c r="K1248" s="8" t="s">
        <v>1829</v>
      </c>
      <c r="L1248" s="11">
        <v>112.4496</v>
      </c>
      <c r="M1248" s="8" t="str">
        <f>VLOOKUP(C1248,'[2]Customer Detail'!$A$2:$H$501,4,FALSE)</f>
        <v>Male</v>
      </c>
      <c r="N1248" s="8">
        <f>VLOOKUP(C1248,'[2]Customer Detail'!$A$2:$H$501,3,FALSE)</f>
        <v>24</v>
      </c>
      <c r="O1248" s="8" t="str">
        <f>VLOOKUP(C1248,'[2]Customer Detail'!$A$2:$H$501,5,FALSE)</f>
        <v>East Amandamouth</v>
      </c>
      <c r="P1248" s="8" t="str">
        <f>VLOOKUP(C1248,'[2]Customer Detail'!$A$1:$H$501,8,FALSE)</f>
        <v>Bronze</v>
      </c>
      <c r="Q1248" s="8" t="str">
        <f>VLOOKUP(G1248,[2]Store_Dim!$A$1:$E$21,4,FALSE)</f>
        <v>Washingtonfurt</v>
      </c>
      <c r="R1248" s="8" t="str">
        <f>VLOOKUP(G1248,[2]Store_Dim!$A$2:$E$21,3,FALSE)</f>
        <v>East</v>
      </c>
    </row>
    <row r="1249" spans="1:18" x14ac:dyDescent="0.3">
      <c r="A1249" s="7" t="s">
        <v>3073</v>
      </c>
      <c r="B1249" s="48">
        <v>45560</v>
      </c>
      <c r="C1249" s="8" t="s">
        <v>1377</v>
      </c>
      <c r="D1249" s="8" t="s">
        <v>1584</v>
      </c>
      <c r="E1249" s="7" t="str">
        <f>VLOOKUP(D1249,[2]Product_Dim!$A$2:$G$101,2,FALSE)</f>
        <v>Women's Denim Jeans</v>
      </c>
      <c r="F1249" s="9">
        <f>VLOOKUP(D1249,[2]Product_Dim!$A$2:$G$101,6,FALSE)</f>
        <v>254.04361702127662</v>
      </c>
      <c r="G1249" s="8" t="s">
        <v>1782</v>
      </c>
      <c r="H1249" s="10">
        <v>3</v>
      </c>
      <c r="I1249" s="11">
        <v>550.26</v>
      </c>
      <c r="J1249" s="8">
        <v>0.22</v>
      </c>
      <c r="K1249" s="8" t="s">
        <v>1824</v>
      </c>
      <c r="L1249" s="11">
        <v>1287.6084000000001</v>
      </c>
      <c r="M1249" s="8" t="str">
        <f>VLOOKUP(C1249,'[2]Customer Detail'!$A$2:$H$501,4,FALSE)</f>
        <v>Female</v>
      </c>
      <c r="N1249" s="8">
        <f>VLOOKUP(C1249,'[2]Customer Detail'!$A$2:$H$501,3,FALSE)</f>
        <v>41</v>
      </c>
      <c r="O1249" s="8" t="str">
        <f>VLOOKUP(C1249,'[2]Customer Detail'!$A$2:$H$501,5,FALSE)</f>
        <v>Mcfarlandmouth</v>
      </c>
      <c r="P1249" s="8" t="str">
        <f>VLOOKUP(C1249,'[2]Customer Detail'!$A$1:$H$501,8,FALSE)</f>
        <v>Platinum</v>
      </c>
      <c r="Q1249" s="8" t="str">
        <f>VLOOKUP(G1249,[2]Store_Dim!$A$1:$E$21,4,FALSE)</f>
        <v>Thompsonborough</v>
      </c>
      <c r="R1249" s="8" t="str">
        <f>VLOOKUP(G1249,[2]Store_Dim!$A$2:$E$21,3,FALSE)</f>
        <v>West</v>
      </c>
    </row>
    <row r="1250" spans="1:18" x14ac:dyDescent="0.3">
      <c r="A1250" s="7" t="s">
        <v>3074</v>
      </c>
      <c r="B1250" s="48">
        <v>45267</v>
      </c>
      <c r="C1250" s="8" t="s">
        <v>1160</v>
      </c>
      <c r="D1250" s="8" t="s">
        <v>1742</v>
      </c>
      <c r="E1250" s="7" t="str">
        <f>VLOOKUP(D1250,[2]Product_Dim!$A$2:$G$101,2,FALSE)</f>
        <v>Cricket Bat</v>
      </c>
      <c r="F1250" s="9">
        <f>VLOOKUP(D1250,[2]Product_Dim!$A$2:$G$101,6,FALSE)</f>
        <v>245.98</v>
      </c>
      <c r="G1250" s="8" t="s">
        <v>1779</v>
      </c>
      <c r="H1250" s="10">
        <v>4</v>
      </c>
      <c r="I1250" s="11">
        <v>938.21</v>
      </c>
      <c r="J1250" s="8">
        <v>0.04</v>
      </c>
      <c r="K1250" s="8" t="s">
        <v>1826</v>
      </c>
      <c r="L1250" s="11">
        <v>3602.7264</v>
      </c>
      <c r="M1250" s="8" t="str">
        <f>VLOOKUP(C1250,'[2]Customer Detail'!$A$2:$H$501,4,FALSE)</f>
        <v>Female</v>
      </c>
      <c r="N1250" s="8">
        <f>VLOOKUP(C1250,'[2]Customer Detail'!$A$2:$H$501,3,FALSE)</f>
        <v>21</v>
      </c>
      <c r="O1250" s="8" t="str">
        <f>VLOOKUP(C1250,'[2]Customer Detail'!$A$2:$H$501,5,FALSE)</f>
        <v>Port Crystal</v>
      </c>
      <c r="P1250" s="8" t="str">
        <f>VLOOKUP(C1250,'[2]Customer Detail'!$A$1:$H$501,8,FALSE)</f>
        <v>Platinum</v>
      </c>
      <c r="Q1250" s="8" t="str">
        <f>VLOOKUP(G1250,[2]Store_Dim!$A$1:$E$21,4,FALSE)</f>
        <v>Williamsfurt</v>
      </c>
      <c r="R1250" s="8" t="str">
        <f>VLOOKUP(G1250,[2]Store_Dim!$A$2:$E$21,3,FALSE)</f>
        <v>South</v>
      </c>
    </row>
    <row r="1251" spans="1:18" x14ac:dyDescent="0.3">
      <c r="A1251" s="7" t="s">
        <v>3075</v>
      </c>
      <c r="B1251" s="48">
        <v>45467</v>
      </c>
      <c r="C1251" s="8" t="s">
        <v>458</v>
      </c>
      <c r="D1251" s="8" t="s">
        <v>1736</v>
      </c>
      <c r="E1251" s="7" t="str">
        <f>VLOOKUP(D1251,[2]Product_Dim!$A$2:$G$101,2,FALSE)</f>
        <v>Vitamin E Body Lotion</v>
      </c>
      <c r="F1251" s="9">
        <f>VLOOKUP(D1251,[2]Product_Dim!$A$2:$G$101,6,FALSE)</f>
        <v>358.47</v>
      </c>
      <c r="G1251" s="8" t="s">
        <v>1804</v>
      </c>
      <c r="H1251" s="10">
        <v>3</v>
      </c>
      <c r="I1251" s="11">
        <v>517.98</v>
      </c>
      <c r="J1251" s="8">
        <v>0.01</v>
      </c>
      <c r="K1251" s="8" t="s">
        <v>1826</v>
      </c>
      <c r="L1251" s="11">
        <v>1538.4005999999999</v>
      </c>
      <c r="M1251" s="8" t="str">
        <f>VLOOKUP(C1251,'[2]Customer Detail'!$A$2:$H$501,4,FALSE)</f>
        <v>Male</v>
      </c>
      <c r="N1251" s="8">
        <f>VLOOKUP(C1251,'[2]Customer Detail'!$A$2:$H$501,3,FALSE)</f>
        <v>54</v>
      </c>
      <c r="O1251" s="8" t="str">
        <f>VLOOKUP(C1251,'[2]Customer Detail'!$A$2:$H$501,5,FALSE)</f>
        <v>Parksfort</v>
      </c>
      <c r="P1251" s="8" t="str">
        <f>VLOOKUP(C1251,'[2]Customer Detail'!$A$1:$H$501,8,FALSE)</f>
        <v>Gold</v>
      </c>
      <c r="Q1251" s="8" t="str">
        <f>VLOOKUP(G1251,[2]Store_Dim!$A$1:$E$21,4,FALSE)</f>
        <v>New Jimmymouth</v>
      </c>
      <c r="R1251" s="8" t="str">
        <f>VLOOKUP(G1251,[2]Store_Dim!$A$2:$E$21,3,FALSE)</f>
        <v>West</v>
      </c>
    </row>
    <row r="1252" spans="1:18" x14ac:dyDescent="0.3">
      <c r="A1252" s="7" t="s">
        <v>3076</v>
      </c>
      <c r="B1252" s="48">
        <v>45847</v>
      </c>
      <c r="C1252" s="8" t="s">
        <v>144</v>
      </c>
      <c r="D1252" s="8" t="s">
        <v>1557</v>
      </c>
      <c r="E1252" s="7" t="str">
        <f>VLOOKUP(D1252,[2]Product_Dim!$A$2:$G$101,2,FALSE)</f>
        <v>Herbal Face Moisturizer</v>
      </c>
      <c r="F1252" s="9">
        <f>VLOOKUP(D1252,[2]Product_Dim!$A$2:$G$101,6,FALSE)</f>
        <v>312.8</v>
      </c>
      <c r="G1252" s="8" t="s">
        <v>1782</v>
      </c>
      <c r="H1252" s="10">
        <v>1</v>
      </c>
      <c r="I1252" s="11">
        <v>98.27</v>
      </c>
      <c r="J1252" s="8">
        <v>0.16</v>
      </c>
      <c r="K1252" s="8" t="s">
        <v>1826</v>
      </c>
      <c r="L1252" s="11">
        <v>82.54679999999999</v>
      </c>
      <c r="M1252" s="8" t="str">
        <f>VLOOKUP(C1252,'[2]Customer Detail'!$A$2:$H$501,4,FALSE)</f>
        <v>Female</v>
      </c>
      <c r="N1252" s="8">
        <f>VLOOKUP(C1252,'[2]Customer Detail'!$A$2:$H$501,3,FALSE)</f>
        <v>20</v>
      </c>
      <c r="O1252" s="8" t="str">
        <f>VLOOKUP(C1252,'[2]Customer Detail'!$A$2:$H$501,5,FALSE)</f>
        <v>Luisfurt</v>
      </c>
      <c r="P1252" s="8" t="str">
        <f>VLOOKUP(C1252,'[2]Customer Detail'!$A$1:$H$501,8,FALSE)</f>
        <v>Gold</v>
      </c>
      <c r="Q1252" s="8" t="str">
        <f>VLOOKUP(G1252,[2]Store_Dim!$A$1:$E$21,4,FALSE)</f>
        <v>Thompsonborough</v>
      </c>
      <c r="R1252" s="8" t="str">
        <f>VLOOKUP(G1252,[2]Store_Dim!$A$2:$E$21,3,FALSE)</f>
        <v>West</v>
      </c>
    </row>
    <row r="1253" spans="1:18" x14ac:dyDescent="0.3">
      <c r="A1253" s="7" t="s">
        <v>3077</v>
      </c>
      <c r="B1253" s="48">
        <v>45480</v>
      </c>
      <c r="C1253" s="8" t="s">
        <v>803</v>
      </c>
      <c r="D1253" s="8" t="s">
        <v>1644</v>
      </c>
      <c r="E1253" s="7" t="str">
        <f>VLOOKUP(D1253,[2]Product_Dim!$A$2:$G$101,2,FALSE)</f>
        <v>Car Dashboard Phone Holder</v>
      </c>
      <c r="F1253" s="9">
        <f>VLOOKUP(D1253,[2]Product_Dim!$A$2:$G$101,6,FALSE)</f>
        <v>177.98</v>
      </c>
      <c r="G1253" s="8" t="s">
        <v>1792</v>
      </c>
      <c r="H1253" s="10">
        <v>2</v>
      </c>
      <c r="I1253" s="11">
        <v>875.2</v>
      </c>
      <c r="J1253" s="8">
        <v>0.19</v>
      </c>
      <c r="K1253" s="8" t="s">
        <v>1824</v>
      </c>
      <c r="L1253" s="11">
        <v>1417.8240000000001</v>
      </c>
      <c r="M1253" s="8" t="str">
        <f>VLOOKUP(C1253,'[2]Customer Detail'!$A$2:$H$501,4,FALSE)</f>
        <v>Male</v>
      </c>
      <c r="N1253" s="8">
        <f>VLOOKUP(C1253,'[2]Customer Detail'!$A$2:$H$501,3,FALSE)</f>
        <v>64</v>
      </c>
      <c r="O1253" s="8" t="str">
        <f>VLOOKUP(C1253,'[2]Customer Detail'!$A$2:$H$501,5,FALSE)</f>
        <v>Port Coreyfort</v>
      </c>
      <c r="P1253" s="8" t="str">
        <f>VLOOKUP(C1253,'[2]Customer Detail'!$A$1:$H$501,8,FALSE)</f>
        <v>Silver</v>
      </c>
      <c r="Q1253" s="8" t="str">
        <f>VLOOKUP(G1253,[2]Store_Dim!$A$1:$E$21,4,FALSE)</f>
        <v>Lake Michael</v>
      </c>
      <c r="R1253" s="8" t="str">
        <f>VLOOKUP(G1253,[2]Store_Dim!$A$2:$E$21,3,FALSE)</f>
        <v>South</v>
      </c>
    </row>
    <row r="1254" spans="1:18" x14ac:dyDescent="0.3">
      <c r="A1254" s="7" t="s">
        <v>3078</v>
      </c>
      <c r="B1254" s="48">
        <v>45345</v>
      </c>
      <c r="C1254" s="8" t="s">
        <v>963</v>
      </c>
      <c r="D1254" s="8" t="s">
        <v>1720</v>
      </c>
      <c r="E1254" s="7" t="str">
        <f>VLOOKUP(D1254,[2]Product_Dim!$A$2:$G$101,2,FALSE)</f>
        <v>Kitchen Cutting Board</v>
      </c>
      <c r="F1254" s="9">
        <f>VLOOKUP(D1254,[2]Product_Dim!$A$2:$G$101,6,FALSE)</f>
        <v>176.07</v>
      </c>
      <c r="G1254" s="8" t="s">
        <v>1752</v>
      </c>
      <c r="H1254" s="10">
        <v>1</v>
      </c>
      <c r="I1254" s="11">
        <v>227.35</v>
      </c>
      <c r="J1254" s="8">
        <v>0.06</v>
      </c>
      <c r="K1254" s="8" t="s">
        <v>1829</v>
      </c>
      <c r="L1254" s="11">
        <v>213.709</v>
      </c>
      <c r="M1254" s="8" t="str">
        <f>VLOOKUP(C1254,'[2]Customer Detail'!$A$2:$H$501,4,FALSE)</f>
        <v>Male</v>
      </c>
      <c r="N1254" s="8">
        <f>VLOOKUP(C1254,'[2]Customer Detail'!$A$2:$H$501,3,FALSE)</f>
        <v>64</v>
      </c>
      <c r="O1254" s="8" t="str">
        <f>VLOOKUP(C1254,'[2]Customer Detail'!$A$2:$H$501,5,FALSE)</f>
        <v>West Joseph</v>
      </c>
      <c r="P1254" s="8" t="str">
        <f>VLOOKUP(C1254,'[2]Customer Detail'!$A$1:$H$501,8,FALSE)</f>
        <v>Platinum</v>
      </c>
      <c r="Q1254" s="8" t="str">
        <f>VLOOKUP(G1254,[2]Store_Dim!$A$1:$E$21,4,FALSE)</f>
        <v>Washingtonfurt</v>
      </c>
      <c r="R1254" s="8" t="str">
        <f>VLOOKUP(G1254,[2]Store_Dim!$A$2:$E$21,3,FALSE)</f>
        <v>East</v>
      </c>
    </row>
    <row r="1255" spans="1:18" x14ac:dyDescent="0.3">
      <c r="A1255" s="7" t="s">
        <v>3079</v>
      </c>
      <c r="B1255" s="48">
        <v>45235</v>
      </c>
      <c r="C1255" s="8" t="s">
        <v>684</v>
      </c>
      <c r="D1255" s="8" t="s">
        <v>1696</v>
      </c>
      <c r="E1255" s="7" t="str">
        <f>VLOOKUP(D1255,[2]Product_Dim!$A$2:$G$101,2,FALSE)</f>
        <v>Bluetooth Car Audio System</v>
      </c>
      <c r="F1255" s="9">
        <f>VLOOKUP(D1255,[2]Product_Dim!$A$2:$G$101,6,FALSE)</f>
        <v>403.71</v>
      </c>
      <c r="G1255" s="8" t="s">
        <v>1757</v>
      </c>
      <c r="H1255" s="10">
        <v>1</v>
      </c>
      <c r="I1255" s="11">
        <v>842.46</v>
      </c>
      <c r="J1255" s="8">
        <v>0.05</v>
      </c>
      <c r="K1255" s="8" t="s">
        <v>1829</v>
      </c>
      <c r="L1255" s="11">
        <v>800.33699999999999</v>
      </c>
      <c r="M1255" s="8" t="str">
        <f>VLOOKUP(C1255,'[2]Customer Detail'!$A$2:$H$501,4,FALSE)</f>
        <v>Male</v>
      </c>
      <c r="N1255" s="8">
        <f>VLOOKUP(C1255,'[2]Customer Detail'!$A$2:$H$501,3,FALSE)</f>
        <v>48</v>
      </c>
      <c r="O1255" s="8" t="str">
        <f>VLOOKUP(C1255,'[2]Customer Detail'!$A$2:$H$501,5,FALSE)</f>
        <v>Matthewborough</v>
      </c>
      <c r="P1255" s="8" t="str">
        <f>VLOOKUP(C1255,'[2]Customer Detail'!$A$1:$H$501,8,FALSE)</f>
        <v>Silver</v>
      </c>
      <c r="Q1255" s="8" t="str">
        <f>VLOOKUP(G1255,[2]Store_Dim!$A$1:$E$21,4,FALSE)</f>
        <v>Danielmouth</v>
      </c>
      <c r="R1255" s="8" t="str">
        <f>VLOOKUP(G1255,[2]Store_Dim!$A$2:$E$21,3,FALSE)</f>
        <v>North</v>
      </c>
    </row>
    <row r="1256" spans="1:18" x14ac:dyDescent="0.3">
      <c r="A1256" s="7" t="s">
        <v>3080</v>
      </c>
      <c r="B1256" s="48">
        <v>45543</v>
      </c>
      <c r="C1256" s="8" t="s">
        <v>690</v>
      </c>
      <c r="D1256" s="8" t="s">
        <v>1620</v>
      </c>
      <c r="E1256" s="7" t="str">
        <f>VLOOKUP(D1256,[2]Product_Dim!$A$2:$G$101,2,FALSE)</f>
        <v>Women's Summer Dress</v>
      </c>
      <c r="F1256" s="9">
        <f>VLOOKUP(D1256,[2]Product_Dim!$A$2:$G$101,6,FALSE)</f>
        <v>223.43</v>
      </c>
      <c r="G1256" s="8" t="s">
        <v>1792</v>
      </c>
      <c r="H1256" s="10">
        <v>3</v>
      </c>
      <c r="I1256" s="11">
        <v>120.67</v>
      </c>
      <c r="J1256" s="8">
        <v>0.08</v>
      </c>
      <c r="K1256" s="8" t="s">
        <v>1829</v>
      </c>
      <c r="L1256" s="11">
        <v>333.04919999999998</v>
      </c>
      <c r="M1256" s="8" t="str">
        <f>VLOOKUP(C1256,'[2]Customer Detail'!$A$2:$H$501,4,FALSE)</f>
        <v>Female</v>
      </c>
      <c r="N1256" s="8">
        <f>VLOOKUP(C1256,'[2]Customer Detail'!$A$2:$H$501,3,FALSE)</f>
        <v>63</v>
      </c>
      <c r="O1256" s="8" t="str">
        <f>VLOOKUP(C1256,'[2]Customer Detail'!$A$2:$H$501,5,FALSE)</f>
        <v>Lyonsfort</v>
      </c>
      <c r="P1256" s="8" t="str">
        <f>VLOOKUP(C1256,'[2]Customer Detail'!$A$1:$H$501,8,FALSE)</f>
        <v>Platinum</v>
      </c>
      <c r="Q1256" s="8" t="str">
        <f>VLOOKUP(G1256,[2]Store_Dim!$A$1:$E$21,4,FALSE)</f>
        <v>Lake Michael</v>
      </c>
      <c r="R1256" s="8" t="str">
        <f>VLOOKUP(G1256,[2]Store_Dim!$A$2:$E$21,3,FALSE)</f>
        <v>South</v>
      </c>
    </row>
    <row r="1257" spans="1:18" x14ac:dyDescent="0.3">
      <c r="A1257" s="7" t="s">
        <v>3081</v>
      </c>
      <c r="B1257" s="48">
        <v>45402</v>
      </c>
      <c r="C1257" s="8" t="s">
        <v>1527</v>
      </c>
      <c r="D1257" s="8" t="s">
        <v>1588</v>
      </c>
      <c r="E1257" s="7" t="str">
        <f>VLOOKUP(D1257,[2]Product_Dim!$A$2:$G$101,2,FALSE)</f>
        <v>Outdoor Sports Water Bottle</v>
      </c>
      <c r="F1257" s="9">
        <f>VLOOKUP(D1257,[2]Product_Dim!$A$2:$G$101,6,FALSE)</f>
        <v>131.51</v>
      </c>
      <c r="G1257" s="8" t="s">
        <v>1766</v>
      </c>
      <c r="H1257" s="10">
        <v>4</v>
      </c>
      <c r="I1257" s="11">
        <v>176.13</v>
      </c>
      <c r="J1257" s="8">
        <v>0.27</v>
      </c>
      <c r="K1257" s="8" t="s">
        <v>1826</v>
      </c>
      <c r="L1257" s="11">
        <v>514.29959999999994</v>
      </c>
      <c r="M1257" s="8" t="str">
        <f>VLOOKUP(C1257,'[2]Customer Detail'!$A$2:$H$501,4,FALSE)</f>
        <v>Female</v>
      </c>
      <c r="N1257" s="8">
        <f>VLOOKUP(C1257,'[2]Customer Detail'!$A$2:$H$501,3,FALSE)</f>
        <v>47</v>
      </c>
      <c r="O1257" s="8" t="str">
        <f>VLOOKUP(C1257,'[2]Customer Detail'!$A$2:$H$501,5,FALSE)</f>
        <v>Port William</v>
      </c>
      <c r="P1257" s="8" t="str">
        <f>VLOOKUP(C1257,'[2]Customer Detail'!$A$1:$H$501,8,FALSE)</f>
        <v>Gold</v>
      </c>
      <c r="Q1257" s="8" t="str">
        <f>VLOOKUP(G1257,[2]Store_Dim!$A$1:$E$21,4,FALSE)</f>
        <v>Hoodberg</v>
      </c>
      <c r="R1257" s="8" t="str">
        <f>VLOOKUP(G1257,[2]Store_Dim!$A$2:$E$21,3,FALSE)</f>
        <v>North</v>
      </c>
    </row>
    <row r="1258" spans="1:18" x14ac:dyDescent="0.3">
      <c r="A1258" s="7" t="s">
        <v>3082</v>
      </c>
      <c r="B1258" s="48">
        <v>45671</v>
      </c>
      <c r="C1258" s="8" t="s">
        <v>1392</v>
      </c>
      <c r="D1258" s="8" t="s">
        <v>1674</v>
      </c>
      <c r="E1258" s="7" t="str">
        <f>VLOOKUP(D1258,[2]Product_Dim!$A$2:$G$101,2,FALSE)</f>
        <v>Organic Sunscreen Lotion</v>
      </c>
      <c r="F1258" s="9">
        <f>VLOOKUP(D1258,[2]Product_Dim!$A$2:$G$101,6,FALSE)</f>
        <v>266.86</v>
      </c>
      <c r="G1258" s="8" t="s">
        <v>1792</v>
      </c>
      <c r="H1258" s="10">
        <v>4</v>
      </c>
      <c r="I1258" s="11">
        <v>592.67999999999995</v>
      </c>
      <c r="J1258" s="8">
        <v>0.03</v>
      </c>
      <c r="K1258" s="8" t="s">
        <v>1824</v>
      </c>
      <c r="L1258" s="11">
        <v>2299.5983999999999</v>
      </c>
      <c r="M1258" s="8" t="str">
        <f>VLOOKUP(C1258,'[2]Customer Detail'!$A$2:$H$501,4,FALSE)</f>
        <v>Male</v>
      </c>
      <c r="N1258" s="8">
        <f>VLOOKUP(C1258,'[2]Customer Detail'!$A$2:$H$501,3,FALSE)</f>
        <v>59</v>
      </c>
      <c r="O1258" s="8" t="str">
        <f>VLOOKUP(C1258,'[2]Customer Detail'!$A$2:$H$501,5,FALSE)</f>
        <v>Lake Meganstad</v>
      </c>
      <c r="P1258" s="8" t="str">
        <f>VLOOKUP(C1258,'[2]Customer Detail'!$A$1:$H$501,8,FALSE)</f>
        <v>Bronze</v>
      </c>
      <c r="Q1258" s="8" t="str">
        <f>VLOOKUP(G1258,[2]Store_Dim!$A$1:$E$21,4,FALSE)</f>
        <v>Lake Michael</v>
      </c>
      <c r="R1258" s="8" t="str">
        <f>VLOOKUP(G1258,[2]Store_Dim!$A$2:$E$21,3,FALSE)</f>
        <v>South</v>
      </c>
    </row>
    <row r="1259" spans="1:18" x14ac:dyDescent="0.3">
      <c r="A1259" s="7" t="s">
        <v>3083</v>
      </c>
      <c r="B1259" s="48">
        <v>45367</v>
      </c>
      <c r="C1259" s="8" t="s">
        <v>582</v>
      </c>
      <c r="D1259" s="8" t="s">
        <v>1688</v>
      </c>
      <c r="E1259" s="7" t="str">
        <f>VLOOKUP(D1259,[2]Product_Dim!$A$2:$G$101,2,FALSE)</f>
        <v>Kitchen Storage Rack</v>
      </c>
      <c r="F1259" s="9">
        <f>VLOOKUP(D1259,[2]Product_Dim!$A$2:$G$101,6,FALSE)</f>
        <v>138.05000000000001</v>
      </c>
      <c r="G1259" s="8" t="s">
        <v>1769</v>
      </c>
      <c r="H1259" s="10">
        <v>4</v>
      </c>
      <c r="I1259" s="11">
        <v>662.43</v>
      </c>
      <c r="J1259" s="8">
        <v>0.24</v>
      </c>
      <c r="K1259" s="8" t="s">
        <v>1826</v>
      </c>
      <c r="L1259" s="11">
        <v>2013.7871999999998</v>
      </c>
      <c r="M1259" s="8" t="str">
        <f>VLOOKUP(C1259,'[2]Customer Detail'!$A$2:$H$501,4,FALSE)</f>
        <v>Male</v>
      </c>
      <c r="N1259" s="8">
        <f>VLOOKUP(C1259,'[2]Customer Detail'!$A$2:$H$501,3,FALSE)</f>
        <v>48</v>
      </c>
      <c r="O1259" s="8" t="str">
        <f>VLOOKUP(C1259,'[2]Customer Detail'!$A$2:$H$501,5,FALSE)</f>
        <v>Anabury</v>
      </c>
      <c r="P1259" s="8" t="str">
        <f>VLOOKUP(C1259,'[2]Customer Detail'!$A$1:$H$501,8,FALSE)</f>
        <v>Silver</v>
      </c>
      <c r="Q1259" s="8" t="str">
        <f>VLOOKUP(G1259,[2]Store_Dim!$A$1:$E$21,4,FALSE)</f>
        <v>Port Sharon</v>
      </c>
      <c r="R1259" s="8" t="str">
        <f>VLOOKUP(G1259,[2]Store_Dim!$A$2:$E$21,3,FALSE)</f>
        <v>South</v>
      </c>
    </row>
    <row r="1260" spans="1:18" x14ac:dyDescent="0.3">
      <c r="A1260" s="7" t="s">
        <v>3084</v>
      </c>
      <c r="B1260" s="48">
        <v>45488</v>
      </c>
      <c r="C1260" s="8" t="s">
        <v>441</v>
      </c>
      <c r="D1260" s="8" t="s">
        <v>1634</v>
      </c>
      <c r="E1260" s="7" t="str">
        <f>VLOOKUP(D1260,[2]Product_Dim!$A$2:$G$101,2,FALSE)</f>
        <v>USB External Hard Drive</v>
      </c>
      <c r="F1260" s="9">
        <f>VLOOKUP(D1260,[2]Product_Dim!$A$2:$G$101,6,FALSE)</f>
        <v>253.33</v>
      </c>
      <c r="G1260" s="8" t="s">
        <v>1782</v>
      </c>
      <c r="H1260" s="10">
        <v>3</v>
      </c>
      <c r="I1260" s="11">
        <v>518.35</v>
      </c>
      <c r="J1260" s="8">
        <v>0.21</v>
      </c>
      <c r="K1260" s="8" t="s">
        <v>1829</v>
      </c>
      <c r="L1260" s="11">
        <v>1228.4895000000001</v>
      </c>
      <c r="M1260" s="8" t="str">
        <f>VLOOKUP(C1260,'[2]Customer Detail'!$A$2:$H$501,4,FALSE)</f>
        <v>Male</v>
      </c>
      <c r="N1260" s="8">
        <f>VLOOKUP(C1260,'[2]Customer Detail'!$A$2:$H$501,3,FALSE)</f>
        <v>45</v>
      </c>
      <c r="O1260" s="8" t="str">
        <f>VLOOKUP(C1260,'[2]Customer Detail'!$A$2:$H$501,5,FALSE)</f>
        <v>East Ellen</v>
      </c>
      <c r="P1260" s="8" t="str">
        <f>VLOOKUP(C1260,'[2]Customer Detail'!$A$1:$H$501,8,FALSE)</f>
        <v>Silver</v>
      </c>
      <c r="Q1260" s="8" t="str">
        <f>VLOOKUP(G1260,[2]Store_Dim!$A$1:$E$21,4,FALSE)</f>
        <v>Thompsonborough</v>
      </c>
      <c r="R1260" s="8" t="str">
        <f>VLOOKUP(G1260,[2]Store_Dim!$A$2:$E$21,3,FALSE)</f>
        <v>West</v>
      </c>
    </row>
    <row r="1261" spans="1:18" x14ac:dyDescent="0.3">
      <c r="A1261" s="7" t="s">
        <v>3085</v>
      </c>
      <c r="B1261" s="48">
        <v>45509</v>
      </c>
      <c r="C1261" s="8" t="s">
        <v>978</v>
      </c>
      <c r="D1261" s="8" t="s">
        <v>1670</v>
      </c>
      <c r="E1261" s="7" t="str">
        <f>VLOOKUP(D1261,[2]Product_Dim!$A$2:$G$101,2,FALSE)</f>
        <v>Tennis Ball 3-Pack</v>
      </c>
      <c r="F1261" s="9">
        <f>VLOOKUP(D1261,[2]Product_Dim!$A$2:$G$101,6,FALSE)</f>
        <v>103.45</v>
      </c>
      <c r="G1261" s="8" t="s">
        <v>1773</v>
      </c>
      <c r="H1261" s="10">
        <v>1</v>
      </c>
      <c r="I1261" s="11">
        <v>85.58</v>
      </c>
      <c r="J1261" s="8">
        <v>0.1</v>
      </c>
      <c r="K1261" s="8" t="s">
        <v>1829</v>
      </c>
      <c r="L1261" s="11">
        <v>77.021999999999991</v>
      </c>
      <c r="M1261" s="8" t="str">
        <f>VLOOKUP(C1261,'[2]Customer Detail'!$A$2:$H$501,4,FALSE)</f>
        <v>Male</v>
      </c>
      <c r="N1261" s="8">
        <f>VLOOKUP(C1261,'[2]Customer Detail'!$A$2:$H$501,3,FALSE)</f>
        <v>20</v>
      </c>
      <c r="O1261" s="8" t="str">
        <f>VLOOKUP(C1261,'[2]Customer Detail'!$A$2:$H$501,5,FALSE)</f>
        <v>Joelside</v>
      </c>
      <c r="P1261" s="8" t="str">
        <f>VLOOKUP(C1261,'[2]Customer Detail'!$A$1:$H$501,8,FALSE)</f>
        <v>Silver</v>
      </c>
      <c r="Q1261" s="8" t="str">
        <f>VLOOKUP(G1261,[2]Store_Dim!$A$1:$E$21,4,FALSE)</f>
        <v>New Michaelchester</v>
      </c>
      <c r="R1261" s="8" t="str">
        <f>VLOOKUP(G1261,[2]Store_Dim!$A$2:$E$21,3,FALSE)</f>
        <v>North</v>
      </c>
    </row>
    <row r="1262" spans="1:18" x14ac:dyDescent="0.3">
      <c r="A1262" s="7" t="s">
        <v>3086</v>
      </c>
      <c r="B1262" s="48">
        <v>45323</v>
      </c>
      <c r="C1262" s="8" t="s">
        <v>1136</v>
      </c>
      <c r="D1262" s="8" t="s">
        <v>1722</v>
      </c>
      <c r="E1262" s="7" t="str">
        <f>VLOOKUP(D1262,[2]Product_Dim!$A$2:$G$101,2,FALSE)</f>
        <v>LED Bedside Lamp</v>
      </c>
      <c r="F1262" s="9">
        <f>VLOOKUP(D1262,[2]Product_Dim!$A$2:$G$101,6,FALSE)</f>
        <v>371.38</v>
      </c>
      <c r="G1262" s="8" t="s">
        <v>1757</v>
      </c>
      <c r="H1262" s="10">
        <v>4</v>
      </c>
      <c r="I1262" s="11">
        <v>800</v>
      </c>
      <c r="J1262" s="8">
        <v>0.2</v>
      </c>
      <c r="K1262" s="8" t="s">
        <v>1824</v>
      </c>
      <c r="L1262" s="11">
        <v>2560</v>
      </c>
      <c r="M1262" s="8" t="str">
        <f>VLOOKUP(C1262,'[2]Customer Detail'!$A$2:$H$501,4,FALSE)</f>
        <v>Male</v>
      </c>
      <c r="N1262" s="8">
        <f>VLOOKUP(C1262,'[2]Customer Detail'!$A$2:$H$501,3,FALSE)</f>
        <v>23</v>
      </c>
      <c r="O1262" s="8" t="str">
        <f>VLOOKUP(C1262,'[2]Customer Detail'!$A$2:$H$501,5,FALSE)</f>
        <v>Murphytown</v>
      </c>
      <c r="P1262" s="8" t="str">
        <f>VLOOKUP(C1262,'[2]Customer Detail'!$A$1:$H$501,8,FALSE)</f>
        <v>Bronze</v>
      </c>
      <c r="Q1262" s="8" t="str">
        <f>VLOOKUP(G1262,[2]Store_Dim!$A$1:$E$21,4,FALSE)</f>
        <v>Danielmouth</v>
      </c>
      <c r="R1262" s="8" t="str">
        <f>VLOOKUP(G1262,[2]Store_Dim!$A$2:$E$21,3,FALSE)</f>
        <v>North</v>
      </c>
    </row>
    <row r="1263" spans="1:18" x14ac:dyDescent="0.3">
      <c r="A1263" s="7" t="s">
        <v>3087</v>
      </c>
      <c r="B1263" s="48">
        <v>45889</v>
      </c>
      <c r="C1263" s="8" t="s">
        <v>520</v>
      </c>
      <c r="D1263" s="8" t="s">
        <v>1668</v>
      </c>
      <c r="E1263" s="7" t="str">
        <f>VLOOKUP(D1263,[2]Product_Dim!$A$2:$G$101,2,FALSE)</f>
        <v>Luxury Perfume Spray</v>
      </c>
      <c r="F1263" s="9">
        <f>VLOOKUP(D1263,[2]Product_Dim!$A$2:$G$101,6,FALSE)</f>
        <v>482.75</v>
      </c>
      <c r="G1263" s="8" t="s">
        <v>1789</v>
      </c>
      <c r="H1263" s="10">
        <v>3</v>
      </c>
      <c r="I1263" s="11">
        <v>118.25</v>
      </c>
      <c r="J1263" s="8">
        <v>0.26</v>
      </c>
      <c r="K1263" s="8" t="s">
        <v>1826</v>
      </c>
      <c r="L1263" s="11">
        <v>262.51499999999999</v>
      </c>
      <c r="M1263" s="8" t="str">
        <f>VLOOKUP(C1263,'[2]Customer Detail'!$A$2:$H$501,4,FALSE)</f>
        <v>Female</v>
      </c>
      <c r="N1263" s="8">
        <f>VLOOKUP(C1263,'[2]Customer Detail'!$A$2:$H$501,3,FALSE)</f>
        <v>60</v>
      </c>
      <c r="O1263" s="8" t="str">
        <f>VLOOKUP(C1263,'[2]Customer Detail'!$A$2:$H$501,5,FALSE)</f>
        <v>Estradaside</v>
      </c>
      <c r="P1263" s="8" t="str">
        <f>VLOOKUP(C1263,'[2]Customer Detail'!$A$1:$H$501,8,FALSE)</f>
        <v>Gold</v>
      </c>
      <c r="Q1263" s="8" t="str">
        <f>VLOOKUP(G1263,[2]Store_Dim!$A$1:$E$21,4,FALSE)</f>
        <v>East Davidville</v>
      </c>
      <c r="R1263" s="8" t="str">
        <f>VLOOKUP(G1263,[2]Store_Dim!$A$2:$E$21,3,FALSE)</f>
        <v>East</v>
      </c>
    </row>
    <row r="1264" spans="1:18" x14ac:dyDescent="0.3">
      <c r="A1264" s="7" t="s">
        <v>3088</v>
      </c>
      <c r="B1264" s="48">
        <v>45253</v>
      </c>
      <c r="C1264" s="8" t="s">
        <v>1307</v>
      </c>
      <c r="D1264" s="8" t="s">
        <v>1612</v>
      </c>
      <c r="E1264" s="7" t="str">
        <f>VLOOKUP(D1264,[2]Product_Dim!$A$2:$G$101,2,FALSE)</f>
        <v>Vitamin C Face Serum</v>
      </c>
      <c r="F1264" s="9">
        <f>VLOOKUP(D1264,[2]Product_Dim!$A$2:$G$101,6,FALSE)</f>
        <v>283.83</v>
      </c>
      <c r="G1264" s="8" t="s">
        <v>1801</v>
      </c>
      <c r="H1264" s="10">
        <v>1</v>
      </c>
      <c r="I1264" s="11">
        <v>223.25</v>
      </c>
      <c r="J1264" s="8">
        <v>0.28999999999999998</v>
      </c>
      <c r="K1264" s="8" t="s">
        <v>1824</v>
      </c>
      <c r="L1264" s="11">
        <v>158.50749999999999</v>
      </c>
      <c r="M1264" s="8" t="str">
        <f>VLOOKUP(C1264,'[2]Customer Detail'!$A$2:$H$501,4,FALSE)</f>
        <v>Female</v>
      </c>
      <c r="N1264" s="8">
        <f>VLOOKUP(C1264,'[2]Customer Detail'!$A$2:$H$501,3,FALSE)</f>
        <v>45</v>
      </c>
      <c r="O1264" s="8" t="str">
        <f>VLOOKUP(C1264,'[2]Customer Detail'!$A$2:$H$501,5,FALSE)</f>
        <v>East Amy</v>
      </c>
      <c r="P1264" s="8" t="str">
        <f>VLOOKUP(C1264,'[2]Customer Detail'!$A$1:$H$501,8,FALSE)</f>
        <v>Platinum</v>
      </c>
      <c r="Q1264" s="8" t="str">
        <f>VLOOKUP(G1264,[2]Store_Dim!$A$1:$E$21,4,FALSE)</f>
        <v>East Jenniferstad</v>
      </c>
      <c r="R1264" s="8" t="str">
        <f>VLOOKUP(G1264,[2]Store_Dim!$A$2:$E$21,3,FALSE)</f>
        <v>North</v>
      </c>
    </row>
    <row r="1265" spans="1:18" x14ac:dyDescent="0.3">
      <c r="A1265" s="7" t="s">
        <v>3089</v>
      </c>
      <c r="B1265" s="48">
        <v>45530</v>
      </c>
      <c r="C1265" s="8" t="s">
        <v>1325</v>
      </c>
      <c r="D1265" s="8" t="s">
        <v>1612</v>
      </c>
      <c r="E1265" s="7" t="str">
        <f>VLOOKUP(D1265,[2]Product_Dim!$A$2:$G$101,2,FALSE)</f>
        <v>Vitamin C Face Serum</v>
      </c>
      <c r="F1265" s="9">
        <f>VLOOKUP(D1265,[2]Product_Dim!$A$2:$G$101,6,FALSE)</f>
        <v>283.83</v>
      </c>
      <c r="G1265" s="8" t="s">
        <v>1769</v>
      </c>
      <c r="H1265" s="10">
        <v>3</v>
      </c>
      <c r="I1265" s="11">
        <v>918.76</v>
      </c>
      <c r="J1265" s="8">
        <v>0.2</v>
      </c>
      <c r="K1265" s="8" t="s">
        <v>1826</v>
      </c>
      <c r="L1265" s="11">
        <v>2205.0239999999999</v>
      </c>
      <c r="M1265" s="8" t="str">
        <f>VLOOKUP(C1265,'[2]Customer Detail'!$A$2:$H$501,4,FALSE)</f>
        <v>Female</v>
      </c>
      <c r="N1265" s="8">
        <f>VLOOKUP(C1265,'[2]Customer Detail'!$A$2:$H$501,3,FALSE)</f>
        <v>18</v>
      </c>
      <c r="O1265" s="8" t="str">
        <f>VLOOKUP(C1265,'[2]Customer Detail'!$A$2:$H$501,5,FALSE)</f>
        <v>South Robert</v>
      </c>
      <c r="P1265" s="8" t="str">
        <f>VLOOKUP(C1265,'[2]Customer Detail'!$A$1:$H$501,8,FALSE)</f>
        <v>Gold</v>
      </c>
      <c r="Q1265" s="8" t="str">
        <f>VLOOKUP(G1265,[2]Store_Dim!$A$1:$E$21,4,FALSE)</f>
        <v>Port Sharon</v>
      </c>
      <c r="R1265" s="8" t="str">
        <f>VLOOKUP(G1265,[2]Store_Dim!$A$2:$E$21,3,FALSE)</f>
        <v>South</v>
      </c>
    </row>
    <row r="1266" spans="1:18" x14ac:dyDescent="0.3">
      <c r="A1266" s="7" t="s">
        <v>3090</v>
      </c>
      <c r="B1266" s="48">
        <v>45491</v>
      </c>
      <c r="C1266" s="8" t="s">
        <v>890</v>
      </c>
      <c r="D1266" s="8" t="s">
        <v>1716</v>
      </c>
      <c r="E1266" s="7" t="str">
        <f>VLOOKUP(D1266,[2]Product_Dim!$A$2:$G$101,2,FALSE)</f>
        <v>Wooden Bookshelf</v>
      </c>
      <c r="F1266" s="9">
        <f>VLOOKUP(D1266,[2]Product_Dim!$A$2:$G$101,6,FALSE)</f>
        <v>388.46</v>
      </c>
      <c r="G1266" s="8" t="s">
        <v>1797</v>
      </c>
      <c r="H1266" s="10">
        <v>2</v>
      </c>
      <c r="I1266" s="11">
        <v>905.26</v>
      </c>
      <c r="J1266" s="8">
        <v>0.15</v>
      </c>
      <c r="K1266" s="8" t="s">
        <v>1829</v>
      </c>
      <c r="L1266" s="11">
        <v>1538.942</v>
      </c>
      <c r="M1266" s="8" t="str">
        <f>VLOOKUP(C1266,'[2]Customer Detail'!$A$2:$H$501,4,FALSE)</f>
        <v>Male</v>
      </c>
      <c r="N1266" s="8">
        <f>VLOOKUP(C1266,'[2]Customer Detail'!$A$2:$H$501,3,FALSE)</f>
        <v>48</v>
      </c>
      <c r="O1266" s="8" t="str">
        <f>VLOOKUP(C1266,'[2]Customer Detail'!$A$2:$H$501,5,FALSE)</f>
        <v>Morrisville</v>
      </c>
      <c r="P1266" s="8" t="str">
        <f>VLOOKUP(C1266,'[2]Customer Detail'!$A$1:$H$501,8,FALSE)</f>
        <v>Bronze</v>
      </c>
      <c r="Q1266" s="8" t="str">
        <f>VLOOKUP(G1266,[2]Store_Dim!$A$1:$E$21,4,FALSE)</f>
        <v>Johnsonville</v>
      </c>
      <c r="R1266" s="8" t="str">
        <f>VLOOKUP(G1266,[2]Store_Dim!$A$2:$E$21,3,FALSE)</f>
        <v>East</v>
      </c>
    </row>
    <row r="1267" spans="1:18" x14ac:dyDescent="0.3">
      <c r="A1267" s="7" t="s">
        <v>3091</v>
      </c>
      <c r="B1267" s="48">
        <v>45628</v>
      </c>
      <c r="C1267" s="8" t="s">
        <v>984</v>
      </c>
      <c r="D1267" s="8" t="s">
        <v>1580</v>
      </c>
      <c r="E1267" s="7" t="str">
        <f>VLOOKUP(D1267,[2]Product_Dim!$A$2:$G$101,2,FALSE)</f>
        <v>Beard Grooming Kit</v>
      </c>
      <c r="F1267" s="9">
        <f>VLOOKUP(D1267,[2]Product_Dim!$A$2:$G$101,6,FALSE)</f>
        <v>337.42</v>
      </c>
      <c r="G1267" s="8" t="s">
        <v>1813</v>
      </c>
      <c r="H1267" s="10">
        <v>4</v>
      </c>
      <c r="I1267" s="11">
        <v>295.39999999999998</v>
      </c>
      <c r="J1267" s="8">
        <v>0.23</v>
      </c>
      <c r="K1267" s="8" t="s">
        <v>1826</v>
      </c>
      <c r="L1267" s="11">
        <v>909.83199999999988</v>
      </c>
      <c r="M1267" s="8" t="str">
        <f>VLOOKUP(C1267,'[2]Customer Detail'!$A$2:$H$501,4,FALSE)</f>
        <v>Female</v>
      </c>
      <c r="N1267" s="8">
        <f>VLOOKUP(C1267,'[2]Customer Detail'!$A$2:$H$501,3,FALSE)</f>
        <v>47</v>
      </c>
      <c r="O1267" s="8" t="str">
        <f>VLOOKUP(C1267,'[2]Customer Detail'!$A$2:$H$501,5,FALSE)</f>
        <v>Brianchester</v>
      </c>
      <c r="P1267" s="8" t="str">
        <f>VLOOKUP(C1267,'[2]Customer Detail'!$A$1:$H$501,8,FALSE)</f>
        <v>Silver</v>
      </c>
      <c r="Q1267" s="8" t="str">
        <f>VLOOKUP(G1267,[2]Store_Dim!$A$1:$E$21,4,FALSE)</f>
        <v>Vasquezborough</v>
      </c>
      <c r="R1267" s="8" t="str">
        <f>VLOOKUP(G1267,[2]Store_Dim!$A$2:$E$21,3,FALSE)</f>
        <v>East</v>
      </c>
    </row>
    <row r="1268" spans="1:18" x14ac:dyDescent="0.3">
      <c r="A1268" s="7" t="s">
        <v>3092</v>
      </c>
      <c r="B1268" s="48">
        <v>45861</v>
      </c>
      <c r="C1268" s="8" t="s">
        <v>314</v>
      </c>
      <c r="D1268" s="8" t="s">
        <v>1736</v>
      </c>
      <c r="E1268" s="7" t="str">
        <f>VLOOKUP(D1268,[2]Product_Dim!$A$2:$G$101,2,FALSE)</f>
        <v>Vitamin E Body Lotion</v>
      </c>
      <c r="F1268" s="9">
        <f>VLOOKUP(D1268,[2]Product_Dim!$A$2:$G$101,6,FALSE)</f>
        <v>358.47</v>
      </c>
      <c r="G1268" s="8" t="s">
        <v>1773</v>
      </c>
      <c r="H1268" s="10">
        <v>1</v>
      </c>
      <c r="I1268" s="11">
        <v>252.18</v>
      </c>
      <c r="J1268" s="8">
        <v>0.23</v>
      </c>
      <c r="K1268" s="8" t="s">
        <v>1826</v>
      </c>
      <c r="L1268" s="11">
        <v>194.17860000000002</v>
      </c>
      <c r="M1268" s="8" t="str">
        <f>VLOOKUP(C1268,'[2]Customer Detail'!$A$2:$H$501,4,FALSE)</f>
        <v>Female</v>
      </c>
      <c r="N1268" s="8">
        <f>VLOOKUP(C1268,'[2]Customer Detail'!$A$2:$H$501,3,FALSE)</f>
        <v>58</v>
      </c>
      <c r="O1268" s="8" t="str">
        <f>VLOOKUP(C1268,'[2]Customer Detail'!$A$2:$H$501,5,FALSE)</f>
        <v>East Jenna</v>
      </c>
      <c r="P1268" s="8" t="str">
        <f>VLOOKUP(C1268,'[2]Customer Detail'!$A$1:$H$501,8,FALSE)</f>
        <v>Bronze</v>
      </c>
      <c r="Q1268" s="8" t="str">
        <f>VLOOKUP(G1268,[2]Store_Dim!$A$1:$E$21,4,FALSE)</f>
        <v>New Michaelchester</v>
      </c>
      <c r="R1268" s="8" t="str">
        <f>VLOOKUP(G1268,[2]Store_Dim!$A$2:$E$21,3,FALSE)</f>
        <v>North</v>
      </c>
    </row>
    <row r="1269" spans="1:18" x14ac:dyDescent="0.3">
      <c r="A1269" s="7" t="s">
        <v>3093</v>
      </c>
      <c r="B1269" s="48">
        <v>45878</v>
      </c>
      <c r="C1269" s="8" t="s">
        <v>511</v>
      </c>
      <c r="D1269" s="8" t="s">
        <v>1742</v>
      </c>
      <c r="E1269" s="7" t="str">
        <f>VLOOKUP(D1269,[2]Product_Dim!$A$2:$G$101,2,FALSE)</f>
        <v>Cricket Bat</v>
      </c>
      <c r="F1269" s="9">
        <f>VLOOKUP(D1269,[2]Product_Dim!$A$2:$G$101,6,FALSE)</f>
        <v>245.98</v>
      </c>
      <c r="G1269" s="8" t="s">
        <v>1794</v>
      </c>
      <c r="H1269" s="10">
        <v>4</v>
      </c>
      <c r="I1269" s="11">
        <v>792.1</v>
      </c>
      <c r="J1269" s="8">
        <v>0.19</v>
      </c>
      <c r="K1269" s="8" t="s">
        <v>1829</v>
      </c>
      <c r="L1269" s="11">
        <v>2566.404</v>
      </c>
      <c r="M1269" s="8" t="str">
        <f>VLOOKUP(C1269,'[2]Customer Detail'!$A$2:$H$501,4,FALSE)</f>
        <v>Female</v>
      </c>
      <c r="N1269" s="8">
        <f>VLOOKUP(C1269,'[2]Customer Detail'!$A$2:$H$501,3,FALSE)</f>
        <v>41</v>
      </c>
      <c r="O1269" s="8" t="str">
        <f>VLOOKUP(C1269,'[2]Customer Detail'!$A$2:$H$501,5,FALSE)</f>
        <v>Jaredville</v>
      </c>
      <c r="P1269" s="8" t="str">
        <f>VLOOKUP(C1269,'[2]Customer Detail'!$A$1:$H$501,8,FALSE)</f>
        <v>Platinum</v>
      </c>
      <c r="Q1269" s="8" t="str">
        <f>VLOOKUP(G1269,[2]Store_Dim!$A$1:$E$21,4,FALSE)</f>
        <v>Sabrinatown</v>
      </c>
      <c r="R1269" s="8" t="str">
        <f>VLOOKUP(G1269,[2]Store_Dim!$A$2:$E$21,3,FALSE)</f>
        <v>North</v>
      </c>
    </row>
    <row r="1270" spans="1:18" x14ac:dyDescent="0.3">
      <c r="A1270" s="7" t="s">
        <v>3094</v>
      </c>
      <c r="B1270" s="48">
        <v>45426</v>
      </c>
      <c r="C1270" s="8" t="s">
        <v>278</v>
      </c>
      <c r="D1270" s="8" t="s">
        <v>1724</v>
      </c>
      <c r="E1270" s="7" t="str">
        <f>VLOOKUP(D1270,[2]Product_Dim!$A$2:$G$101,2,FALSE)</f>
        <v>Sports Wrist Sweatbands</v>
      </c>
      <c r="F1270" s="9">
        <f>VLOOKUP(D1270,[2]Product_Dim!$A$2:$G$101,6,FALSE)</f>
        <v>131.24</v>
      </c>
      <c r="G1270" s="8" t="s">
        <v>1799</v>
      </c>
      <c r="H1270" s="10">
        <v>1</v>
      </c>
      <c r="I1270" s="11">
        <v>883.36</v>
      </c>
      <c r="J1270" s="8">
        <v>0.11</v>
      </c>
      <c r="K1270" s="8" t="s">
        <v>1826</v>
      </c>
      <c r="L1270" s="11">
        <v>786.19039999999995</v>
      </c>
      <c r="M1270" s="8" t="str">
        <f>VLOOKUP(C1270,'[2]Customer Detail'!$A$2:$H$501,4,FALSE)</f>
        <v>Male</v>
      </c>
      <c r="N1270" s="8">
        <f>VLOOKUP(C1270,'[2]Customer Detail'!$A$2:$H$501,3,FALSE)</f>
        <v>37</v>
      </c>
      <c r="O1270" s="8" t="str">
        <f>VLOOKUP(C1270,'[2]Customer Detail'!$A$2:$H$501,5,FALSE)</f>
        <v>Rodrigueztown</v>
      </c>
      <c r="P1270" s="8" t="str">
        <f>VLOOKUP(C1270,'[2]Customer Detail'!$A$1:$H$501,8,FALSE)</f>
        <v>Gold</v>
      </c>
      <c r="Q1270" s="8" t="str">
        <f>VLOOKUP(G1270,[2]Store_Dim!$A$1:$E$21,4,FALSE)</f>
        <v>Christopherland</v>
      </c>
      <c r="R1270" s="8" t="str">
        <f>VLOOKUP(G1270,[2]Store_Dim!$A$2:$E$21,3,FALSE)</f>
        <v>South</v>
      </c>
    </row>
    <row r="1271" spans="1:18" x14ac:dyDescent="0.3">
      <c r="A1271" s="7" t="s">
        <v>3095</v>
      </c>
      <c r="B1271" s="48">
        <v>45231</v>
      </c>
      <c r="C1271" s="8" t="s">
        <v>878</v>
      </c>
      <c r="D1271" s="8" t="s">
        <v>1686</v>
      </c>
      <c r="E1271" s="7" t="str">
        <f>VLOOKUP(D1271,[2]Product_Dim!$A$2:$G$101,2,FALSE)</f>
        <v>Men's Sports Shorts</v>
      </c>
      <c r="F1271" s="9">
        <f>VLOOKUP(D1271,[2]Product_Dim!$A$2:$G$101,6,FALSE)</f>
        <v>218.22</v>
      </c>
      <c r="G1271" s="8" t="s">
        <v>1752</v>
      </c>
      <c r="H1271" s="10">
        <v>4</v>
      </c>
      <c r="I1271" s="11">
        <v>305.95</v>
      </c>
      <c r="J1271" s="8">
        <v>0.08</v>
      </c>
      <c r="K1271" s="8" t="s">
        <v>1826</v>
      </c>
      <c r="L1271" s="11">
        <v>1125.896</v>
      </c>
      <c r="M1271" s="8" t="str">
        <f>VLOOKUP(C1271,'[2]Customer Detail'!$A$2:$H$501,4,FALSE)</f>
        <v>Male</v>
      </c>
      <c r="N1271" s="8">
        <f>VLOOKUP(C1271,'[2]Customer Detail'!$A$2:$H$501,3,FALSE)</f>
        <v>38</v>
      </c>
      <c r="O1271" s="8" t="str">
        <f>VLOOKUP(C1271,'[2]Customer Detail'!$A$2:$H$501,5,FALSE)</f>
        <v>Ericshire</v>
      </c>
      <c r="P1271" s="8" t="str">
        <f>VLOOKUP(C1271,'[2]Customer Detail'!$A$1:$H$501,8,FALSE)</f>
        <v>Gold</v>
      </c>
      <c r="Q1271" s="8" t="str">
        <f>VLOOKUP(G1271,[2]Store_Dim!$A$1:$E$21,4,FALSE)</f>
        <v>Washingtonfurt</v>
      </c>
      <c r="R1271" s="8" t="str">
        <f>VLOOKUP(G1271,[2]Store_Dim!$A$2:$E$21,3,FALSE)</f>
        <v>East</v>
      </c>
    </row>
    <row r="1272" spans="1:18" x14ac:dyDescent="0.3">
      <c r="A1272" s="7" t="s">
        <v>3096</v>
      </c>
      <c r="B1272" s="48">
        <v>45609</v>
      </c>
      <c r="C1272" s="8" t="s">
        <v>1249</v>
      </c>
      <c r="D1272" s="8" t="s">
        <v>1664</v>
      </c>
      <c r="E1272" s="7" t="str">
        <f>VLOOKUP(D1272,[2]Product_Dim!$A$2:$G$101,2,FALSE)</f>
        <v>Womens Cotton Scarf</v>
      </c>
      <c r="F1272" s="9">
        <f>VLOOKUP(D1272,[2]Product_Dim!$A$2:$G$101,6,FALSE)</f>
        <v>113.83</v>
      </c>
      <c r="G1272" s="8" t="s">
        <v>1779</v>
      </c>
      <c r="H1272" s="10">
        <v>3</v>
      </c>
      <c r="I1272" s="11">
        <v>742.45</v>
      </c>
      <c r="J1272" s="8">
        <v>0.23</v>
      </c>
      <c r="K1272" s="8" t="s">
        <v>1829</v>
      </c>
      <c r="L1272" s="11">
        <v>1715.0595000000003</v>
      </c>
      <c r="M1272" s="8" t="str">
        <f>VLOOKUP(C1272,'[2]Customer Detail'!$A$2:$H$501,4,FALSE)</f>
        <v>Female</v>
      </c>
      <c r="N1272" s="8">
        <f>VLOOKUP(C1272,'[2]Customer Detail'!$A$2:$H$501,3,FALSE)</f>
        <v>51</v>
      </c>
      <c r="O1272" s="8" t="str">
        <f>VLOOKUP(C1272,'[2]Customer Detail'!$A$2:$H$501,5,FALSE)</f>
        <v>Leahmouth</v>
      </c>
      <c r="P1272" s="8" t="str">
        <f>VLOOKUP(C1272,'[2]Customer Detail'!$A$1:$H$501,8,FALSE)</f>
        <v>Platinum</v>
      </c>
      <c r="Q1272" s="8" t="str">
        <f>VLOOKUP(G1272,[2]Store_Dim!$A$1:$E$21,4,FALSE)</f>
        <v>Williamsfurt</v>
      </c>
      <c r="R1272" s="8" t="str">
        <f>VLOOKUP(G1272,[2]Store_Dim!$A$2:$E$21,3,FALSE)</f>
        <v>South</v>
      </c>
    </row>
    <row r="1273" spans="1:18" x14ac:dyDescent="0.3">
      <c r="A1273" s="7" t="s">
        <v>3097</v>
      </c>
      <c r="B1273" s="48">
        <v>45392</v>
      </c>
      <c r="C1273" s="8" t="s">
        <v>1112</v>
      </c>
      <c r="D1273" s="8" t="s">
        <v>1598</v>
      </c>
      <c r="E1273" s="7" t="str">
        <f>VLOOKUP(D1273,[2]Product_Dim!$A$2:$G$101,2,FALSE)</f>
        <v>Women's Scarf Set</v>
      </c>
      <c r="F1273" s="9">
        <f>VLOOKUP(D1273,[2]Product_Dim!$A$2:$G$101,6,FALSE)</f>
        <v>174.02</v>
      </c>
      <c r="G1273" s="8" t="s">
        <v>1810</v>
      </c>
      <c r="H1273" s="10">
        <v>3</v>
      </c>
      <c r="I1273" s="11">
        <v>336.1</v>
      </c>
      <c r="J1273" s="8">
        <v>0.12</v>
      </c>
      <c r="K1273" s="8" t="s">
        <v>1829</v>
      </c>
      <c r="L1273" s="11">
        <v>887.30400000000009</v>
      </c>
      <c r="M1273" s="8" t="str">
        <f>VLOOKUP(C1273,'[2]Customer Detail'!$A$2:$H$501,4,FALSE)</f>
        <v>Male</v>
      </c>
      <c r="N1273" s="8">
        <f>VLOOKUP(C1273,'[2]Customer Detail'!$A$2:$H$501,3,FALSE)</f>
        <v>20</v>
      </c>
      <c r="O1273" s="8" t="str">
        <f>VLOOKUP(C1273,'[2]Customer Detail'!$A$2:$H$501,5,FALSE)</f>
        <v>North Johnfurt</v>
      </c>
      <c r="P1273" s="8" t="str">
        <f>VLOOKUP(C1273,'[2]Customer Detail'!$A$1:$H$501,8,FALSE)</f>
        <v>Gold</v>
      </c>
      <c r="Q1273" s="8" t="str">
        <f>VLOOKUP(G1273,[2]Store_Dim!$A$1:$E$21,4,FALSE)</f>
        <v>East Stevechester</v>
      </c>
      <c r="R1273" s="8" t="str">
        <f>VLOOKUP(G1273,[2]Store_Dim!$A$2:$E$21,3,FALSE)</f>
        <v>East</v>
      </c>
    </row>
    <row r="1274" spans="1:18" x14ac:dyDescent="0.3">
      <c r="A1274" s="7" t="s">
        <v>3098</v>
      </c>
      <c r="B1274" s="48">
        <v>45876</v>
      </c>
      <c r="C1274" s="8" t="s">
        <v>1281</v>
      </c>
      <c r="D1274" s="8" t="s">
        <v>1606</v>
      </c>
      <c r="E1274" s="7" t="str">
        <f>VLOOKUP(D1274,[2]Product_Dim!$A$2:$G$101,2,FALSE)</f>
        <v>Fabric Sofa Throw Blanket</v>
      </c>
      <c r="F1274" s="9">
        <f>VLOOKUP(D1274,[2]Product_Dim!$A$2:$G$101,6,FALSE)</f>
        <v>218.48</v>
      </c>
      <c r="G1274" s="8" t="s">
        <v>1779</v>
      </c>
      <c r="H1274" s="10">
        <v>3</v>
      </c>
      <c r="I1274" s="11">
        <v>310.36</v>
      </c>
      <c r="J1274" s="8">
        <v>0.14000000000000001</v>
      </c>
      <c r="K1274" s="8" t="s">
        <v>1829</v>
      </c>
      <c r="L1274" s="11">
        <v>800.72880000000009</v>
      </c>
      <c r="M1274" s="8" t="str">
        <f>VLOOKUP(C1274,'[2]Customer Detail'!$A$2:$H$501,4,FALSE)</f>
        <v>Female</v>
      </c>
      <c r="N1274" s="8">
        <f>VLOOKUP(C1274,'[2]Customer Detail'!$A$2:$H$501,3,FALSE)</f>
        <v>23</v>
      </c>
      <c r="O1274" s="8" t="str">
        <f>VLOOKUP(C1274,'[2]Customer Detail'!$A$2:$H$501,5,FALSE)</f>
        <v>East Andrea</v>
      </c>
      <c r="P1274" s="8" t="str">
        <f>VLOOKUP(C1274,'[2]Customer Detail'!$A$1:$H$501,8,FALSE)</f>
        <v>Gold</v>
      </c>
      <c r="Q1274" s="8" t="str">
        <f>VLOOKUP(G1274,[2]Store_Dim!$A$1:$E$21,4,FALSE)</f>
        <v>Williamsfurt</v>
      </c>
      <c r="R1274" s="8" t="str">
        <f>VLOOKUP(G1274,[2]Store_Dim!$A$2:$E$21,3,FALSE)</f>
        <v>South</v>
      </c>
    </row>
    <row r="1275" spans="1:18" x14ac:dyDescent="0.3">
      <c r="A1275" s="7" t="s">
        <v>3099</v>
      </c>
      <c r="B1275" s="48">
        <v>45772</v>
      </c>
      <c r="C1275" s="8" t="s">
        <v>887</v>
      </c>
      <c r="D1275" s="8" t="s">
        <v>1744</v>
      </c>
      <c r="E1275" s="7" t="str">
        <f>VLOOKUP(D1275,[2]Product_Dim!$A$2:$G$101,2,FALSE)</f>
        <v>Portable Bluetooth Speaker</v>
      </c>
      <c r="F1275" s="9">
        <f>VLOOKUP(D1275,[2]Product_Dim!$A$2:$G$101,6,FALSE)</f>
        <v>431.67</v>
      </c>
      <c r="G1275" s="8" t="s">
        <v>1782</v>
      </c>
      <c r="H1275" s="10">
        <v>3</v>
      </c>
      <c r="I1275" s="11">
        <v>992.81</v>
      </c>
      <c r="J1275" s="8">
        <v>0.04</v>
      </c>
      <c r="K1275" s="8" t="s">
        <v>1826</v>
      </c>
      <c r="L1275" s="11">
        <v>2859.2927999999997</v>
      </c>
      <c r="M1275" s="8" t="str">
        <f>VLOOKUP(C1275,'[2]Customer Detail'!$A$2:$H$501,4,FALSE)</f>
        <v>Female</v>
      </c>
      <c r="N1275" s="8">
        <f>VLOOKUP(C1275,'[2]Customer Detail'!$A$2:$H$501,3,FALSE)</f>
        <v>21</v>
      </c>
      <c r="O1275" s="8" t="str">
        <f>VLOOKUP(C1275,'[2]Customer Detail'!$A$2:$H$501,5,FALSE)</f>
        <v>Gilltown</v>
      </c>
      <c r="P1275" s="8" t="str">
        <f>VLOOKUP(C1275,'[2]Customer Detail'!$A$1:$H$501,8,FALSE)</f>
        <v>Bronze</v>
      </c>
      <c r="Q1275" s="8" t="str">
        <f>VLOOKUP(G1275,[2]Store_Dim!$A$1:$E$21,4,FALSE)</f>
        <v>Thompsonborough</v>
      </c>
      <c r="R1275" s="8" t="str">
        <f>VLOOKUP(G1275,[2]Store_Dim!$A$2:$E$21,3,FALSE)</f>
        <v>West</v>
      </c>
    </row>
    <row r="1276" spans="1:18" x14ac:dyDescent="0.3">
      <c r="A1276" s="7" t="s">
        <v>3100</v>
      </c>
      <c r="B1276" s="48">
        <v>45217</v>
      </c>
      <c r="C1276" s="8" t="s">
        <v>648</v>
      </c>
      <c r="D1276" s="8" t="s">
        <v>1668</v>
      </c>
      <c r="E1276" s="7" t="str">
        <f>VLOOKUP(D1276,[2]Product_Dim!$A$2:$G$101,2,FALSE)</f>
        <v>Luxury Perfume Spray</v>
      </c>
      <c r="F1276" s="9">
        <f>VLOOKUP(D1276,[2]Product_Dim!$A$2:$G$101,6,FALSE)</f>
        <v>482.75</v>
      </c>
      <c r="G1276" s="8" t="s">
        <v>1792</v>
      </c>
      <c r="H1276" s="10">
        <v>3</v>
      </c>
      <c r="I1276" s="11">
        <v>257.11</v>
      </c>
      <c r="J1276" s="8">
        <v>0.26</v>
      </c>
      <c r="K1276" s="8" t="s">
        <v>1829</v>
      </c>
      <c r="L1276" s="11">
        <v>570.78420000000006</v>
      </c>
      <c r="M1276" s="8" t="str">
        <f>VLOOKUP(C1276,'[2]Customer Detail'!$A$2:$H$501,4,FALSE)</f>
        <v>Male</v>
      </c>
      <c r="N1276" s="8">
        <f>VLOOKUP(C1276,'[2]Customer Detail'!$A$2:$H$501,3,FALSE)</f>
        <v>54</v>
      </c>
      <c r="O1276" s="8" t="str">
        <f>VLOOKUP(C1276,'[2]Customer Detail'!$A$2:$H$501,5,FALSE)</f>
        <v>Frostmouth</v>
      </c>
      <c r="P1276" s="8" t="str">
        <f>VLOOKUP(C1276,'[2]Customer Detail'!$A$1:$H$501,8,FALSE)</f>
        <v>Bronze</v>
      </c>
      <c r="Q1276" s="8" t="str">
        <f>VLOOKUP(G1276,[2]Store_Dim!$A$1:$E$21,4,FALSE)</f>
        <v>Lake Michael</v>
      </c>
      <c r="R1276" s="8" t="str">
        <f>VLOOKUP(G1276,[2]Store_Dim!$A$2:$E$21,3,FALSE)</f>
        <v>South</v>
      </c>
    </row>
    <row r="1277" spans="1:18" x14ac:dyDescent="0.3">
      <c r="A1277" s="7" t="s">
        <v>3101</v>
      </c>
      <c r="B1277" s="48">
        <v>45739</v>
      </c>
      <c r="C1277" s="8" t="s">
        <v>713</v>
      </c>
      <c r="D1277" s="8" t="s">
        <v>1738</v>
      </c>
      <c r="E1277" s="7" t="str">
        <f>VLOOKUP(D1277,[2]Product_Dim!$A$2:$G$101,2,FALSE)</f>
        <v>Sports Stopwatch Basic</v>
      </c>
      <c r="F1277" s="9">
        <f>VLOOKUP(D1277,[2]Product_Dim!$A$2:$G$101,6,FALSE)</f>
        <v>60.65</v>
      </c>
      <c r="G1277" s="8" t="s">
        <v>1794</v>
      </c>
      <c r="H1277" s="10">
        <v>4</v>
      </c>
      <c r="I1277" s="11">
        <v>816.29</v>
      </c>
      <c r="J1277" s="8">
        <v>0.24</v>
      </c>
      <c r="K1277" s="8" t="s">
        <v>1826</v>
      </c>
      <c r="L1277" s="11">
        <v>2481.5216</v>
      </c>
      <c r="M1277" s="8" t="str">
        <f>VLOOKUP(C1277,'[2]Customer Detail'!$A$2:$H$501,4,FALSE)</f>
        <v>Female</v>
      </c>
      <c r="N1277" s="8">
        <f>VLOOKUP(C1277,'[2]Customer Detail'!$A$2:$H$501,3,FALSE)</f>
        <v>50</v>
      </c>
      <c r="O1277" s="8" t="str">
        <f>VLOOKUP(C1277,'[2]Customer Detail'!$A$2:$H$501,5,FALSE)</f>
        <v xml:space="preserve">    Lake Lisa</v>
      </c>
      <c r="P1277" s="8" t="str">
        <f>VLOOKUP(C1277,'[2]Customer Detail'!$A$1:$H$501,8,FALSE)</f>
        <v>Bronze</v>
      </c>
      <c r="Q1277" s="8" t="str">
        <f>VLOOKUP(G1277,[2]Store_Dim!$A$1:$E$21,4,FALSE)</f>
        <v>Sabrinatown</v>
      </c>
      <c r="R1277" s="8" t="str">
        <f>VLOOKUP(G1277,[2]Store_Dim!$A$2:$E$21,3,FALSE)</f>
        <v>North</v>
      </c>
    </row>
    <row r="1278" spans="1:18" x14ac:dyDescent="0.3">
      <c r="A1278" s="7" t="s">
        <v>3102</v>
      </c>
      <c r="B1278" s="48">
        <v>45272</v>
      </c>
      <c r="C1278" s="8" t="s">
        <v>422</v>
      </c>
      <c r="D1278" s="8" t="s">
        <v>1668</v>
      </c>
      <c r="E1278" s="7" t="str">
        <f>VLOOKUP(D1278,[2]Product_Dim!$A$2:$G$101,2,FALSE)</f>
        <v>Luxury Perfume Spray</v>
      </c>
      <c r="F1278" s="9">
        <f>VLOOKUP(D1278,[2]Product_Dim!$A$2:$G$101,6,FALSE)</f>
        <v>482.75</v>
      </c>
      <c r="G1278" s="8" t="s">
        <v>1794</v>
      </c>
      <c r="H1278" s="10">
        <v>4</v>
      </c>
      <c r="I1278" s="11">
        <v>755.82</v>
      </c>
      <c r="J1278" s="8">
        <v>0.22</v>
      </c>
      <c r="K1278" s="8" t="s">
        <v>1829</v>
      </c>
      <c r="L1278" s="11">
        <v>2358.1584000000003</v>
      </c>
      <c r="M1278" s="8" t="str">
        <f>VLOOKUP(C1278,'[2]Customer Detail'!$A$2:$H$501,4,FALSE)</f>
        <v>Male</v>
      </c>
      <c r="N1278" s="8">
        <f>VLOOKUP(C1278,'[2]Customer Detail'!$A$2:$H$501,3,FALSE)</f>
        <v>50</v>
      </c>
      <c r="O1278" s="8" t="str">
        <f>VLOOKUP(C1278,'[2]Customer Detail'!$A$2:$H$501,5,FALSE)</f>
        <v>Kathrynport</v>
      </c>
      <c r="P1278" s="8" t="str">
        <f>VLOOKUP(C1278,'[2]Customer Detail'!$A$1:$H$501,8,FALSE)</f>
        <v>Platinum</v>
      </c>
      <c r="Q1278" s="8" t="str">
        <f>VLOOKUP(G1278,[2]Store_Dim!$A$1:$E$21,4,FALSE)</f>
        <v>Sabrinatown</v>
      </c>
      <c r="R1278" s="8" t="str">
        <f>VLOOKUP(G1278,[2]Store_Dim!$A$2:$E$21,3,FALSE)</f>
        <v>North</v>
      </c>
    </row>
    <row r="1279" spans="1:18" x14ac:dyDescent="0.3">
      <c r="A1279" s="7" t="s">
        <v>3103</v>
      </c>
      <c r="B1279" s="48">
        <v>45524</v>
      </c>
      <c r="C1279" s="8" t="s">
        <v>23</v>
      </c>
      <c r="D1279" s="8" t="s">
        <v>1543</v>
      </c>
      <c r="E1279" s="7" t="str">
        <f>VLOOKUP(D1279,[2]Product_Dim!$A$2:$G$101,2,FALSE)</f>
        <v>Brother Laser Printer</v>
      </c>
      <c r="F1279" s="9">
        <f>VLOOKUP(D1279,[2]Product_Dim!$A$2:$G$101,6,FALSE)</f>
        <v>112.42</v>
      </c>
      <c r="G1279" s="8" t="s">
        <v>1799</v>
      </c>
      <c r="H1279" s="10">
        <v>1</v>
      </c>
      <c r="I1279" s="11">
        <v>449.6</v>
      </c>
      <c r="J1279" s="8">
        <v>0.01</v>
      </c>
      <c r="K1279" s="8" t="s">
        <v>1826</v>
      </c>
      <c r="L1279" s="11">
        <v>445.10400000000004</v>
      </c>
      <c r="M1279" s="8" t="str">
        <f>VLOOKUP(C1279,'[2]Customer Detail'!$A$2:$H$501,4,FALSE)</f>
        <v>Female</v>
      </c>
      <c r="N1279" s="8">
        <f>VLOOKUP(C1279,'[2]Customer Detail'!$A$2:$H$501,3,FALSE)</f>
        <v>59</v>
      </c>
      <c r="O1279" s="8" t="str">
        <f>VLOOKUP(C1279,'[2]Customer Detail'!$A$2:$H$501,5,FALSE)</f>
        <v>Thomastown</v>
      </c>
      <c r="P1279" s="8" t="str">
        <f>VLOOKUP(C1279,'[2]Customer Detail'!$A$1:$H$501,8,FALSE)</f>
        <v>Bronze</v>
      </c>
      <c r="Q1279" s="8" t="str">
        <f>VLOOKUP(G1279,[2]Store_Dim!$A$1:$E$21,4,FALSE)</f>
        <v>Christopherland</v>
      </c>
      <c r="R1279" s="8" t="str">
        <f>VLOOKUP(G1279,[2]Store_Dim!$A$2:$E$21,3,FALSE)</f>
        <v>South</v>
      </c>
    </row>
    <row r="1280" spans="1:18" x14ac:dyDescent="0.3">
      <c r="A1280" s="7" t="s">
        <v>3104</v>
      </c>
      <c r="B1280" s="48">
        <v>45481</v>
      </c>
      <c r="C1280" s="8" t="s">
        <v>1101</v>
      </c>
      <c r="D1280" s="8" t="s">
        <v>1576</v>
      </c>
      <c r="E1280" s="7" t="str">
        <f>VLOOKUP(D1280,[2]Product_Dim!$A$2:$G$101,2,FALSE)</f>
        <v>Decorative Wall Mirror</v>
      </c>
      <c r="F1280" s="9">
        <f>VLOOKUP(D1280,[2]Product_Dim!$A$2:$G$101,6,FALSE)</f>
        <v>48.01</v>
      </c>
      <c r="G1280" s="8" t="s">
        <v>1752</v>
      </c>
      <c r="H1280" s="10">
        <v>2</v>
      </c>
      <c r="I1280" s="11">
        <v>779.29</v>
      </c>
      <c r="J1280" s="8">
        <v>0.12</v>
      </c>
      <c r="K1280" s="8" t="s">
        <v>1829</v>
      </c>
      <c r="L1280" s="11">
        <v>1371.5503999999999</v>
      </c>
      <c r="M1280" s="8" t="str">
        <f>VLOOKUP(C1280,'[2]Customer Detail'!$A$2:$H$501,4,FALSE)</f>
        <v>Female</v>
      </c>
      <c r="N1280" s="8">
        <f>VLOOKUP(C1280,'[2]Customer Detail'!$A$2:$H$501,3,FALSE)</f>
        <v>25</v>
      </c>
      <c r="O1280" s="8" t="str">
        <f>VLOOKUP(C1280,'[2]Customer Detail'!$A$2:$H$501,5,FALSE)</f>
        <v>North Samuel</v>
      </c>
      <c r="P1280" s="8" t="str">
        <f>VLOOKUP(C1280,'[2]Customer Detail'!$A$1:$H$501,8,FALSE)</f>
        <v>Bronze</v>
      </c>
      <c r="Q1280" s="8" t="str">
        <f>VLOOKUP(G1280,[2]Store_Dim!$A$1:$E$21,4,FALSE)</f>
        <v>Washingtonfurt</v>
      </c>
      <c r="R1280" s="8" t="str">
        <f>VLOOKUP(G1280,[2]Store_Dim!$A$2:$E$21,3,FALSE)</f>
        <v>East</v>
      </c>
    </row>
    <row r="1281" spans="1:18" x14ac:dyDescent="0.3">
      <c r="A1281" s="7" t="s">
        <v>3105</v>
      </c>
      <c r="B1281" s="48">
        <v>45267</v>
      </c>
      <c r="C1281" s="8" t="s">
        <v>1431</v>
      </c>
      <c r="D1281" s="8" t="s">
        <v>1702</v>
      </c>
      <c r="E1281" s="7" t="str">
        <f>VLOOKUP(D1281,[2]Product_Dim!$A$2:$G$101,2,FALSE)</f>
        <v>WiFi Mesh Router</v>
      </c>
      <c r="F1281" s="9">
        <f>VLOOKUP(D1281,[2]Product_Dim!$A$2:$G$101,6,FALSE)</f>
        <v>480.9</v>
      </c>
      <c r="G1281" s="8" t="s">
        <v>1807</v>
      </c>
      <c r="H1281" s="10">
        <v>1</v>
      </c>
      <c r="I1281" s="11">
        <v>748.75</v>
      </c>
      <c r="J1281" s="8">
        <v>0.1</v>
      </c>
      <c r="K1281" s="8" t="s">
        <v>1829</v>
      </c>
      <c r="L1281" s="11">
        <v>673.875</v>
      </c>
      <c r="M1281" s="8" t="str">
        <f>VLOOKUP(C1281,'[2]Customer Detail'!$A$2:$H$501,4,FALSE)</f>
        <v>Female</v>
      </c>
      <c r="N1281" s="8">
        <f>VLOOKUP(C1281,'[2]Customer Detail'!$A$2:$H$501,3,FALSE)</f>
        <v>45</v>
      </c>
      <c r="O1281" s="8" t="str">
        <f>VLOOKUP(C1281,'[2]Customer Detail'!$A$2:$H$501,5,FALSE)</f>
        <v>Grayland</v>
      </c>
      <c r="P1281" s="8" t="str">
        <f>VLOOKUP(C1281,'[2]Customer Detail'!$A$1:$H$501,8,FALSE)</f>
        <v>Platinum</v>
      </c>
      <c r="Q1281" s="8" t="str">
        <f>VLOOKUP(G1281,[2]Store_Dim!$A$1:$E$21,4,FALSE)</f>
        <v>Bensonhaven</v>
      </c>
      <c r="R1281" s="8" t="str">
        <f>VLOOKUP(G1281,[2]Store_Dim!$A$2:$E$21,3,FALSE)</f>
        <v>North</v>
      </c>
    </row>
    <row r="1282" spans="1:18" x14ac:dyDescent="0.3">
      <c r="A1282" s="7" t="s">
        <v>3106</v>
      </c>
      <c r="B1282" s="48">
        <v>45328</v>
      </c>
      <c r="C1282" s="8" t="s">
        <v>598</v>
      </c>
      <c r="D1282" s="8" t="s">
        <v>1726</v>
      </c>
      <c r="E1282" s="7" t="str">
        <f>VLOOKUP(D1282,[2]Product_Dim!$A$2:$G$101,2,FALSE)</f>
        <v>Face Foundation Kit</v>
      </c>
      <c r="F1282" s="9">
        <f>VLOOKUP(D1282,[2]Product_Dim!$A$2:$G$101,6,FALSE)</f>
        <v>183.04</v>
      </c>
      <c r="G1282" s="8" t="s">
        <v>1752</v>
      </c>
      <c r="H1282" s="10">
        <v>2</v>
      </c>
      <c r="I1282" s="11">
        <v>121.67</v>
      </c>
      <c r="J1282" s="8">
        <v>0.08</v>
      </c>
      <c r="K1282" s="8" t="s">
        <v>1829</v>
      </c>
      <c r="L1282" s="11">
        <v>223.87280000000001</v>
      </c>
      <c r="M1282" s="8" t="str">
        <f>VLOOKUP(C1282,'[2]Customer Detail'!$A$2:$H$501,4,FALSE)</f>
        <v>Male</v>
      </c>
      <c r="N1282" s="8">
        <f>VLOOKUP(C1282,'[2]Customer Detail'!$A$2:$H$501,3,FALSE)</f>
        <v>60</v>
      </c>
      <c r="O1282" s="8" t="str">
        <f>VLOOKUP(C1282,'[2]Customer Detail'!$A$2:$H$501,5,FALSE)</f>
        <v>New Brianchester</v>
      </c>
      <c r="P1282" s="8" t="str">
        <f>VLOOKUP(C1282,'[2]Customer Detail'!$A$1:$H$501,8,FALSE)</f>
        <v>Bronze</v>
      </c>
      <c r="Q1282" s="8" t="str">
        <f>VLOOKUP(G1282,[2]Store_Dim!$A$1:$E$21,4,FALSE)</f>
        <v>Washingtonfurt</v>
      </c>
      <c r="R1282" s="8" t="str">
        <f>VLOOKUP(G1282,[2]Store_Dim!$A$2:$E$21,3,FALSE)</f>
        <v>East</v>
      </c>
    </row>
    <row r="1283" spans="1:18" x14ac:dyDescent="0.3">
      <c r="A1283" s="7" t="s">
        <v>3107</v>
      </c>
      <c r="B1283" s="48">
        <v>45787</v>
      </c>
      <c r="C1283" s="8" t="s">
        <v>1513</v>
      </c>
      <c r="D1283" s="8" t="s">
        <v>1646</v>
      </c>
      <c r="E1283" s="7" t="str">
        <f>VLOOKUP(D1283,[2]Product_Dim!$A$2:$G$101,2,FALSE)</f>
        <v>Men's Roll-On Perfume</v>
      </c>
      <c r="F1283" s="9">
        <f>VLOOKUP(D1283,[2]Product_Dim!$A$2:$G$101,6,FALSE)</f>
        <v>43.29</v>
      </c>
      <c r="G1283" s="8" t="s">
        <v>1801</v>
      </c>
      <c r="H1283" s="10">
        <v>3</v>
      </c>
      <c r="I1283" s="11">
        <v>225.14</v>
      </c>
      <c r="J1283" s="8">
        <v>0.15</v>
      </c>
      <c r="K1283" s="8" t="s">
        <v>1829</v>
      </c>
      <c r="L1283" s="11">
        <v>574.10699999999997</v>
      </c>
      <c r="M1283" s="8" t="str">
        <f>VLOOKUP(C1283,'[2]Customer Detail'!$A$2:$H$501,4,FALSE)</f>
        <v>Female</v>
      </c>
      <c r="N1283" s="8">
        <f>VLOOKUP(C1283,'[2]Customer Detail'!$A$2:$H$501,3,FALSE)</f>
        <v>59</v>
      </c>
      <c r="O1283" s="8" t="str">
        <f>VLOOKUP(C1283,'[2]Customer Detail'!$A$2:$H$501,5,FALSE)</f>
        <v>Port Carol</v>
      </c>
      <c r="P1283" s="8" t="str">
        <f>VLOOKUP(C1283,'[2]Customer Detail'!$A$1:$H$501,8,FALSE)</f>
        <v>Platinum</v>
      </c>
      <c r="Q1283" s="8" t="str">
        <f>VLOOKUP(G1283,[2]Store_Dim!$A$1:$E$21,4,FALSE)</f>
        <v>East Jenniferstad</v>
      </c>
      <c r="R1283" s="8" t="str">
        <f>VLOOKUP(G1283,[2]Store_Dim!$A$2:$E$21,3,FALSE)</f>
        <v>North</v>
      </c>
    </row>
    <row r="1284" spans="1:18" x14ac:dyDescent="0.3">
      <c r="A1284" s="7" t="s">
        <v>3108</v>
      </c>
      <c r="B1284" s="48">
        <v>45876</v>
      </c>
      <c r="C1284" s="8" t="s">
        <v>1011</v>
      </c>
      <c r="D1284" s="8" t="s">
        <v>1606</v>
      </c>
      <c r="E1284" s="7" t="str">
        <f>VLOOKUP(D1284,[2]Product_Dim!$A$2:$G$101,2,FALSE)</f>
        <v>Fabric Sofa Throw Blanket</v>
      </c>
      <c r="F1284" s="9">
        <f>VLOOKUP(D1284,[2]Product_Dim!$A$2:$G$101,6,FALSE)</f>
        <v>218.48</v>
      </c>
      <c r="G1284" s="8" t="s">
        <v>1813</v>
      </c>
      <c r="H1284" s="10">
        <v>1</v>
      </c>
      <c r="I1284" s="11">
        <v>654.17999999999995</v>
      </c>
      <c r="J1284" s="8">
        <v>0.19</v>
      </c>
      <c r="K1284" s="8" t="s">
        <v>1826</v>
      </c>
      <c r="L1284" s="11">
        <v>529.88580000000002</v>
      </c>
      <c r="M1284" s="8" t="str">
        <f>VLOOKUP(C1284,'[2]Customer Detail'!$A$2:$H$501,4,FALSE)</f>
        <v>Female</v>
      </c>
      <c r="N1284" s="8">
        <f>VLOOKUP(C1284,'[2]Customer Detail'!$A$2:$H$501,3,FALSE)</f>
        <v>21</v>
      </c>
      <c r="O1284" s="8" t="str">
        <f>VLOOKUP(C1284,'[2]Customer Detail'!$A$2:$H$501,5,FALSE)</f>
        <v>Lake Alice</v>
      </c>
      <c r="P1284" s="8" t="str">
        <f>VLOOKUP(C1284,'[2]Customer Detail'!$A$1:$H$501,8,FALSE)</f>
        <v>Bronze</v>
      </c>
      <c r="Q1284" s="8" t="str">
        <f>VLOOKUP(G1284,[2]Store_Dim!$A$1:$E$21,4,FALSE)</f>
        <v>Vasquezborough</v>
      </c>
      <c r="R1284" s="8" t="str">
        <f>VLOOKUP(G1284,[2]Store_Dim!$A$2:$E$21,3,FALSE)</f>
        <v>East</v>
      </c>
    </row>
    <row r="1285" spans="1:18" x14ac:dyDescent="0.3">
      <c r="A1285" s="7" t="s">
        <v>3109</v>
      </c>
      <c r="B1285" s="48">
        <v>45552</v>
      </c>
      <c r="C1285" s="8" t="s">
        <v>218</v>
      </c>
      <c r="D1285" s="8" t="s">
        <v>1690</v>
      </c>
      <c r="E1285" s="7" t="str">
        <f>VLOOKUP(D1285,[2]Product_Dim!$A$2:$G$101,2,FALSE)</f>
        <v>Hair Repair Oil Treatment</v>
      </c>
      <c r="F1285" s="9">
        <f>VLOOKUP(D1285,[2]Product_Dim!$A$2:$G$101,6,FALSE)</f>
        <v>214.32</v>
      </c>
      <c r="G1285" s="8" t="s">
        <v>1773</v>
      </c>
      <c r="H1285" s="10">
        <v>2</v>
      </c>
      <c r="I1285" s="11">
        <v>504.98</v>
      </c>
      <c r="J1285" s="8">
        <v>0.08</v>
      </c>
      <c r="K1285" s="8" t="s">
        <v>1829</v>
      </c>
      <c r="L1285" s="11">
        <v>929.16320000000007</v>
      </c>
      <c r="M1285" s="8" t="str">
        <f>VLOOKUP(C1285,'[2]Customer Detail'!$A$2:$H$501,4,FALSE)</f>
        <v>Male</v>
      </c>
      <c r="N1285" s="8">
        <f>VLOOKUP(C1285,'[2]Customer Detail'!$A$2:$H$501,3,FALSE)</f>
        <v>51</v>
      </c>
      <c r="O1285" s="8" t="str">
        <f>VLOOKUP(C1285,'[2]Customer Detail'!$A$2:$H$501,5,FALSE)</f>
        <v>Snowmouth</v>
      </c>
      <c r="P1285" s="8" t="str">
        <f>VLOOKUP(C1285,'[2]Customer Detail'!$A$1:$H$501,8,FALSE)</f>
        <v>Platinum</v>
      </c>
      <c r="Q1285" s="8" t="str">
        <f>VLOOKUP(G1285,[2]Store_Dim!$A$1:$E$21,4,FALSE)</f>
        <v>New Michaelchester</v>
      </c>
      <c r="R1285" s="8" t="str">
        <f>VLOOKUP(G1285,[2]Store_Dim!$A$2:$E$21,3,FALSE)</f>
        <v>North</v>
      </c>
    </row>
    <row r="1286" spans="1:18" x14ac:dyDescent="0.3">
      <c r="A1286" s="7" t="s">
        <v>3110</v>
      </c>
      <c r="B1286" s="48">
        <v>45823</v>
      </c>
      <c r="C1286" s="8" t="s">
        <v>1181</v>
      </c>
      <c r="D1286" s="8" t="s">
        <v>1656</v>
      </c>
      <c r="E1286" s="7" t="str">
        <f>VLOOKUP(D1286,[2]Product_Dim!$A$2:$G$101,2,FALSE)</f>
        <v>Sports Stopwatch Pro</v>
      </c>
      <c r="F1286" s="9">
        <f>VLOOKUP(D1286,[2]Product_Dim!$A$2:$G$101,6,FALSE)</f>
        <v>434.84</v>
      </c>
      <c r="G1286" s="8" t="s">
        <v>1782</v>
      </c>
      <c r="H1286" s="10">
        <v>2</v>
      </c>
      <c r="I1286" s="11">
        <v>623.20000000000005</v>
      </c>
      <c r="J1286" s="8">
        <v>0.14000000000000001</v>
      </c>
      <c r="K1286" s="8" t="s">
        <v>1829</v>
      </c>
      <c r="L1286" s="11">
        <v>1071.904</v>
      </c>
      <c r="M1286" s="8" t="str">
        <f>VLOOKUP(C1286,'[2]Customer Detail'!$A$2:$H$501,4,FALSE)</f>
        <v>Female</v>
      </c>
      <c r="N1286" s="8">
        <f>VLOOKUP(C1286,'[2]Customer Detail'!$A$2:$H$501,3,FALSE)</f>
        <v>44</v>
      </c>
      <c r="O1286" s="8" t="str">
        <f>VLOOKUP(C1286,'[2]Customer Detail'!$A$2:$H$501,5,FALSE)</f>
        <v>Fischerborough</v>
      </c>
      <c r="P1286" s="8" t="str">
        <f>VLOOKUP(C1286,'[2]Customer Detail'!$A$1:$H$501,8,FALSE)</f>
        <v>Bronze</v>
      </c>
      <c r="Q1286" s="8" t="str">
        <f>VLOOKUP(G1286,[2]Store_Dim!$A$1:$E$21,4,FALSE)</f>
        <v>Thompsonborough</v>
      </c>
      <c r="R1286" s="8" t="str">
        <f>VLOOKUP(G1286,[2]Store_Dim!$A$2:$E$21,3,FALSE)</f>
        <v>West</v>
      </c>
    </row>
    <row r="1287" spans="1:18" x14ac:dyDescent="0.3">
      <c r="A1287" s="7" t="s">
        <v>3111</v>
      </c>
      <c r="B1287" s="48">
        <v>45622</v>
      </c>
      <c r="C1287" s="8" t="s">
        <v>1023</v>
      </c>
      <c r="D1287" s="8" t="s">
        <v>1555</v>
      </c>
      <c r="E1287" s="7" t="str">
        <f>VLOOKUP(D1287,[2]Product_Dim!$A$2:$G$101,2,FALSE)</f>
        <v>Men's Leather Belt</v>
      </c>
      <c r="F1287" s="9">
        <f>VLOOKUP(D1287,[2]Product_Dim!$A$2:$G$101,6,FALSE)</f>
        <v>261</v>
      </c>
      <c r="G1287" s="8" t="s">
        <v>1804</v>
      </c>
      <c r="H1287" s="10">
        <v>2</v>
      </c>
      <c r="I1287" s="11">
        <v>530.54</v>
      </c>
      <c r="J1287" s="8">
        <v>0.28000000000000003</v>
      </c>
      <c r="K1287" s="8" t="s">
        <v>1829</v>
      </c>
      <c r="L1287" s="11">
        <v>763.97759999999994</v>
      </c>
      <c r="M1287" s="8" t="str">
        <f>VLOOKUP(C1287,'[2]Customer Detail'!$A$2:$H$501,4,FALSE)</f>
        <v>Male</v>
      </c>
      <c r="N1287" s="8">
        <f>VLOOKUP(C1287,'[2]Customer Detail'!$A$2:$H$501,3,FALSE)</f>
        <v>60</v>
      </c>
      <c r="O1287" s="8" t="str">
        <f>VLOOKUP(C1287,'[2]Customer Detail'!$A$2:$H$501,5,FALSE)</f>
        <v>East Matthew</v>
      </c>
      <c r="P1287" s="8" t="str">
        <f>VLOOKUP(C1287,'[2]Customer Detail'!$A$1:$H$501,8,FALSE)</f>
        <v>Bronze</v>
      </c>
      <c r="Q1287" s="8" t="str">
        <f>VLOOKUP(G1287,[2]Store_Dim!$A$1:$E$21,4,FALSE)</f>
        <v>New Jimmymouth</v>
      </c>
      <c r="R1287" s="8" t="str">
        <f>VLOOKUP(G1287,[2]Store_Dim!$A$2:$E$21,3,FALSE)</f>
        <v>West</v>
      </c>
    </row>
    <row r="1288" spans="1:18" x14ac:dyDescent="0.3">
      <c r="A1288" s="7" t="s">
        <v>3112</v>
      </c>
      <c r="B1288" s="48">
        <v>45810</v>
      </c>
      <c r="C1288" s="8" t="s">
        <v>1142</v>
      </c>
      <c r="D1288" s="8" t="s">
        <v>1543</v>
      </c>
      <c r="E1288" s="7" t="str">
        <f>VLOOKUP(D1288,[2]Product_Dim!$A$2:$G$101,2,FALSE)</f>
        <v>Brother Laser Printer</v>
      </c>
      <c r="F1288" s="9">
        <f>VLOOKUP(D1288,[2]Product_Dim!$A$2:$G$101,6,FALSE)</f>
        <v>112.42</v>
      </c>
      <c r="G1288" s="8" t="s">
        <v>1804</v>
      </c>
      <c r="H1288" s="10">
        <v>3</v>
      </c>
      <c r="I1288" s="11">
        <v>279.45</v>
      </c>
      <c r="J1288" s="8">
        <v>0.15</v>
      </c>
      <c r="K1288" s="8" t="s">
        <v>1829</v>
      </c>
      <c r="L1288" s="11">
        <v>712.59749999999997</v>
      </c>
      <c r="M1288" s="8" t="str">
        <f>VLOOKUP(C1288,'[2]Customer Detail'!$A$2:$H$501,4,FALSE)</f>
        <v>Female</v>
      </c>
      <c r="N1288" s="8">
        <f>VLOOKUP(C1288,'[2]Customer Detail'!$A$2:$H$501,3,FALSE)</f>
        <v>63</v>
      </c>
      <c r="O1288" s="8" t="str">
        <f>VLOOKUP(C1288,'[2]Customer Detail'!$A$2:$H$501,5,FALSE)</f>
        <v>Kellyside</v>
      </c>
      <c r="P1288" s="8" t="str">
        <f>VLOOKUP(C1288,'[2]Customer Detail'!$A$1:$H$501,8,FALSE)</f>
        <v>Platinum</v>
      </c>
      <c r="Q1288" s="8" t="str">
        <f>VLOOKUP(G1288,[2]Store_Dim!$A$1:$E$21,4,FALSE)</f>
        <v>New Jimmymouth</v>
      </c>
      <c r="R1288" s="8" t="str">
        <f>VLOOKUP(G1288,[2]Store_Dim!$A$2:$E$21,3,FALSE)</f>
        <v>West</v>
      </c>
    </row>
    <row r="1289" spans="1:18" x14ac:dyDescent="0.3">
      <c r="A1289" s="7" t="s">
        <v>3113</v>
      </c>
      <c r="B1289" s="48">
        <v>45645</v>
      </c>
      <c r="C1289" s="8" t="s">
        <v>849</v>
      </c>
      <c r="D1289" s="8" t="s">
        <v>1572</v>
      </c>
      <c r="E1289" s="7" t="str">
        <f>VLOOKUP(D1289,[2]Product_Dim!$A$2:$G$101,2,FALSE)</f>
        <v>Hair Strengthening Shampoo</v>
      </c>
      <c r="F1289" s="9">
        <f>VLOOKUP(D1289,[2]Product_Dim!$A$2:$G$101,6,FALSE)</f>
        <v>115.82</v>
      </c>
      <c r="G1289" s="8" t="s">
        <v>1782</v>
      </c>
      <c r="H1289" s="10">
        <v>3</v>
      </c>
      <c r="I1289" s="11">
        <v>906.99</v>
      </c>
      <c r="J1289" s="8">
        <v>0.26</v>
      </c>
      <c r="K1289" s="8" t="s">
        <v>1829</v>
      </c>
      <c r="L1289" s="11">
        <v>2013.5178000000001</v>
      </c>
      <c r="M1289" s="8" t="str">
        <f>VLOOKUP(C1289,'[2]Customer Detail'!$A$2:$H$501,4,FALSE)</f>
        <v>Female</v>
      </c>
      <c r="N1289" s="8">
        <f>VLOOKUP(C1289,'[2]Customer Detail'!$A$2:$H$501,3,FALSE)</f>
        <v>32</v>
      </c>
      <c r="O1289" s="8" t="str">
        <f>VLOOKUP(C1289,'[2]Customer Detail'!$A$2:$H$501,5,FALSE)</f>
        <v>South Gina</v>
      </c>
      <c r="P1289" s="8" t="str">
        <f>VLOOKUP(C1289,'[2]Customer Detail'!$A$1:$H$501,8,FALSE)</f>
        <v>Bronze</v>
      </c>
      <c r="Q1289" s="8" t="str">
        <f>VLOOKUP(G1289,[2]Store_Dim!$A$1:$E$21,4,FALSE)</f>
        <v>Thompsonborough</v>
      </c>
      <c r="R1289" s="8" t="str">
        <f>VLOOKUP(G1289,[2]Store_Dim!$A$2:$E$21,3,FALSE)</f>
        <v>West</v>
      </c>
    </row>
    <row r="1290" spans="1:18" x14ac:dyDescent="0.3">
      <c r="A1290" s="7" t="s">
        <v>3114</v>
      </c>
      <c r="B1290" s="48">
        <v>45749</v>
      </c>
      <c r="C1290" s="8" t="s">
        <v>258</v>
      </c>
      <c r="D1290" s="8" t="s">
        <v>1708</v>
      </c>
      <c r="E1290" s="7" t="str">
        <f>VLOOKUP(D1290,[2]Product_Dim!$A$2:$G$101,2,FALSE)</f>
        <v>Wall-Mounted Spice Rack</v>
      </c>
      <c r="F1290" s="9">
        <f>VLOOKUP(D1290,[2]Product_Dim!$A$2:$G$101,6,FALSE)</f>
        <v>143.43</v>
      </c>
      <c r="G1290" s="8" t="s">
        <v>1807</v>
      </c>
      <c r="H1290" s="10">
        <v>4</v>
      </c>
      <c r="I1290" s="11">
        <v>408.76</v>
      </c>
      <c r="J1290" s="8">
        <v>0.12</v>
      </c>
      <c r="K1290" s="8" t="s">
        <v>1829</v>
      </c>
      <c r="L1290" s="11">
        <v>1438.8352</v>
      </c>
      <c r="M1290" s="8" t="str">
        <f>VLOOKUP(C1290,'[2]Customer Detail'!$A$2:$H$501,4,FALSE)</f>
        <v>Female</v>
      </c>
      <c r="N1290" s="8">
        <f>VLOOKUP(C1290,'[2]Customer Detail'!$A$2:$H$501,3,FALSE)</f>
        <v>29</v>
      </c>
      <c r="O1290" s="8" t="str">
        <f>VLOOKUP(C1290,'[2]Customer Detail'!$A$2:$H$501,5,FALSE)</f>
        <v>Port Lisa</v>
      </c>
      <c r="P1290" s="8" t="str">
        <f>VLOOKUP(C1290,'[2]Customer Detail'!$A$1:$H$501,8,FALSE)</f>
        <v>Gold</v>
      </c>
      <c r="Q1290" s="8" t="str">
        <f>VLOOKUP(G1290,[2]Store_Dim!$A$1:$E$21,4,FALSE)</f>
        <v>Bensonhaven</v>
      </c>
      <c r="R1290" s="8" t="str">
        <f>VLOOKUP(G1290,[2]Store_Dim!$A$2:$E$21,3,FALSE)</f>
        <v>North</v>
      </c>
    </row>
    <row r="1291" spans="1:18" x14ac:dyDescent="0.3">
      <c r="A1291" s="7" t="s">
        <v>3115</v>
      </c>
      <c r="B1291" s="48">
        <v>45537</v>
      </c>
      <c r="C1291" s="8" t="s">
        <v>585</v>
      </c>
      <c r="D1291" s="8" t="s">
        <v>1620</v>
      </c>
      <c r="E1291" s="7" t="str">
        <f>VLOOKUP(D1291,[2]Product_Dim!$A$2:$G$101,2,FALSE)</f>
        <v>Women's Summer Dress</v>
      </c>
      <c r="F1291" s="9">
        <f>VLOOKUP(D1291,[2]Product_Dim!$A$2:$G$101,6,FALSE)</f>
        <v>223.43</v>
      </c>
      <c r="G1291" s="8" t="s">
        <v>1786</v>
      </c>
      <c r="H1291" s="10">
        <v>2</v>
      </c>
      <c r="I1291" s="11">
        <v>117.34</v>
      </c>
      <c r="J1291" s="8">
        <v>0.09</v>
      </c>
      <c r="K1291" s="8" t="s">
        <v>1826</v>
      </c>
      <c r="L1291" s="11">
        <v>213.55880000000002</v>
      </c>
      <c r="M1291" s="8" t="str">
        <f>VLOOKUP(C1291,'[2]Customer Detail'!$A$2:$H$501,4,FALSE)</f>
        <v>Male</v>
      </c>
      <c r="N1291" s="8">
        <f>VLOOKUP(C1291,'[2]Customer Detail'!$A$2:$H$501,3,FALSE)</f>
        <v>55</v>
      </c>
      <c r="O1291" s="8" t="str">
        <f>VLOOKUP(C1291,'[2]Customer Detail'!$A$2:$H$501,5,FALSE)</f>
        <v>Butlerberg</v>
      </c>
      <c r="P1291" s="8" t="str">
        <f>VLOOKUP(C1291,'[2]Customer Detail'!$A$1:$H$501,8,FALSE)</f>
        <v>Platinum</v>
      </c>
      <c r="Q1291" s="8" t="str">
        <f>VLOOKUP(G1291,[2]Store_Dim!$A$1:$E$21,4,FALSE)</f>
        <v>East Johnstad</v>
      </c>
      <c r="R1291" s="8" t="str">
        <f>VLOOKUP(G1291,[2]Store_Dim!$A$2:$E$21,3,FALSE)</f>
        <v>South</v>
      </c>
    </row>
    <row r="1292" spans="1:18" x14ac:dyDescent="0.3">
      <c r="A1292" s="7" t="s">
        <v>3116</v>
      </c>
      <c r="B1292" s="48">
        <v>45376</v>
      </c>
      <c r="C1292" s="8" t="s">
        <v>559</v>
      </c>
      <c r="D1292" s="8" t="s">
        <v>1730</v>
      </c>
      <c r="E1292" s="7" t="str">
        <f>VLOOKUP(D1292,[2]Product_Dim!$A$2:$G$101,2,FALSE)</f>
        <v>Women's High Heels</v>
      </c>
      <c r="F1292" s="9">
        <f>VLOOKUP(D1292,[2]Product_Dim!$A$2:$G$101,6,FALSE)</f>
        <v>438.25</v>
      </c>
      <c r="G1292" s="8" t="s">
        <v>1799</v>
      </c>
      <c r="H1292" s="10">
        <v>3</v>
      </c>
      <c r="I1292" s="11">
        <v>690.27</v>
      </c>
      <c r="J1292" s="8">
        <v>7.0000000000000007E-2</v>
      </c>
      <c r="K1292" s="8" t="s">
        <v>1826</v>
      </c>
      <c r="L1292" s="11">
        <v>1925.8533</v>
      </c>
      <c r="M1292" s="8" t="str">
        <f>VLOOKUP(C1292,'[2]Customer Detail'!$A$2:$H$501,4,FALSE)</f>
        <v>Female</v>
      </c>
      <c r="N1292" s="8">
        <f>VLOOKUP(C1292,'[2]Customer Detail'!$A$2:$H$501,3,FALSE)</f>
        <v>36</v>
      </c>
      <c r="O1292" s="8" t="str">
        <f>VLOOKUP(C1292,'[2]Customer Detail'!$A$2:$H$501,5,FALSE)</f>
        <v>Robertview</v>
      </c>
      <c r="P1292" s="8" t="str">
        <f>VLOOKUP(C1292,'[2]Customer Detail'!$A$1:$H$501,8,FALSE)</f>
        <v>Platinum</v>
      </c>
      <c r="Q1292" s="8" t="str">
        <f>VLOOKUP(G1292,[2]Store_Dim!$A$1:$E$21,4,FALSE)</f>
        <v>Christopherland</v>
      </c>
      <c r="R1292" s="8" t="str">
        <f>VLOOKUP(G1292,[2]Store_Dim!$A$2:$E$21,3,FALSE)</f>
        <v>South</v>
      </c>
    </row>
    <row r="1293" spans="1:18" x14ac:dyDescent="0.3">
      <c r="A1293" s="7" t="s">
        <v>3117</v>
      </c>
      <c r="B1293" s="48">
        <v>45709</v>
      </c>
      <c r="C1293" s="8" t="s">
        <v>381</v>
      </c>
      <c r="D1293" s="8" t="s">
        <v>1604</v>
      </c>
      <c r="E1293" s="7" t="str">
        <f>VLOOKUP(D1293,[2]Product_Dim!$A$2:$G$101,2,FALSE)</f>
        <v>Sports Stopwatch Timer</v>
      </c>
      <c r="F1293" s="9">
        <f>VLOOKUP(D1293,[2]Product_Dim!$A$2:$G$101,6,FALSE)</f>
        <v>38.76</v>
      </c>
      <c r="G1293" s="8" t="s">
        <v>1807</v>
      </c>
      <c r="H1293" s="10">
        <v>4</v>
      </c>
      <c r="I1293" s="11">
        <v>377.18</v>
      </c>
      <c r="J1293" s="8">
        <v>0.24</v>
      </c>
      <c r="K1293" s="8" t="s">
        <v>1826</v>
      </c>
      <c r="L1293" s="11">
        <v>1146.6271999999999</v>
      </c>
      <c r="M1293" s="8" t="str">
        <f>VLOOKUP(C1293,'[2]Customer Detail'!$A$2:$H$501,4,FALSE)</f>
        <v>Male</v>
      </c>
      <c r="N1293" s="8">
        <f>VLOOKUP(C1293,'[2]Customer Detail'!$A$2:$H$501,3,FALSE)</f>
        <v>38</v>
      </c>
      <c r="O1293" s="8" t="str">
        <f>VLOOKUP(C1293,'[2]Customer Detail'!$A$2:$H$501,5,FALSE)</f>
        <v>Webstermouth</v>
      </c>
      <c r="P1293" s="8" t="str">
        <f>VLOOKUP(C1293,'[2]Customer Detail'!$A$1:$H$501,8,FALSE)</f>
        <v>Bronze</v>
      </c>
      <c r="Q1293" s="8" t="str">
        <f>VLOOKUP(G1293,[2]Store_Dim!$A$1:$E$21,4,FALSE)</f>
        <v>Bensonhaven</v>
      </c>
      <c r="R1293" s="8" t="str">
        <f>VLOOKUP(G1293,[2]Store_Dim!$A$2:$E$21,3,FALSE)</f>
        <v>North</v>
      </c>
    </row>
    <row r="1294" spans="1:18" x14ac:dyDescent="0.3">
      <c r="A1294" s="7" t="s">
        <v>3118</v>
      </c>
      <c r="B1294" s="48">
        <v>45446</v>
      </c>
      <c r="C1294" s="8" t="s">
        <v>393</v>
      </c>
      <c r="D1294" s="8" t="s">
        <v>1628</v>
      </c>
      <c r="E1294" s="7" t="str">
        <f>VLOOKUP(D1294,[2]Product_Dim!$A$2:$G$101,2,FALSE)</f>
        <v>Noise-Canceling Headphones</v>
      </c>
      <c r="F1294" s="9">
        <f>VLOOKUP(D1294,[2]Product_Dim!$A$2:$G$101,6,FALSE)</f>
        <v>38.520000000000003</v>
      </c>
      <c r="G1294" s="8" t="s">
        <v>1752</v>
      </c>
      <c r="H1294" s="10">
        <v>1</v>
      </c>
      <c r="I1294" s="11">
        <v>70.52</v>
      </c>
      <c r="J1294" s="8">
        <v>0.08</v>
      </c>
      <c r="K1294" s="8" t="s">
        <v>1829</v>
      </c>
      <c r="L1294" s="11">
        <v>64.878399999999999</v>
      </c>
      <c r="M1294" s="8" t="str">
        <f>VLOOKUP(C1294,'[2]Customer Detail'!$A$2:$H$501,4,FALSE)</f>
        <v>Female</v>
      </c>
      <c r="N1294" s="8">
        <f>VLOOKUP(C1294,'[2]Customer Detail'!$A$2:$H$501,3,FALSE)</f>
        <v>27</v>
      </c>
      <c r="O1294" s="8" t="str">
        <f>VLOOKUP(C1294,'[2]Customer Detail'!$A$2:$H$501,5,FALSE)</f>
        <v>Lake Michael</v>
      </c>
      <c r="P1294" s="8" t="str">
        <f>VLOOKUP(C1294,'[2]Customer Detail'!$A$1:$H$501,8,FALSE)</f>
        <v>Silver</v>
      </c>
      <c r="Q1294" s="8" t="str">
        <f>VLOOKUP(G1294,[2]Store_Dim!$A$1:$E$21,4,FALSE)</f>
        <v>Washingtonfurt</v>
      </c>
      <c r="R1294" s="8" t="str">
        <f>VLOOKUP(G1294,[2]Store_Dim!$A$2:$E$21,3,FALSE)</f>
        <v>East</v>
      </c>
    </row>
    <row r="1295" spans="1:18" x14ac:dyDescent="0.3">
      <c r="A1295" s="7" t="s">
        <v>3119</v>
      </c>
      <c r="B1295" s="48">
        <v>45330</v>
      </c>
      <c r="C1295" s="8" t="s">
        <v>875</v>
      </c>
      <c r="D1295" s="8" t="s">
        <v>1624</v>
      </c>
      <c r="E1295" s="7" t="str">
        <f>VLOOKUP(D1295,[2]Product_Dim!$A$2:$G$101,2,FALSE)</f>
        <v>Sports Water Hydration Pack</v>
      </c>
      <c r="F1295" s="9">
        <f>VLOOKUP(D1295,[2]Product_Dim!$A$2:$G$101,6,FALSE)</f>
        <v>135.61000000000001</v>
      </c>
      <c r="G1295" s="8" t="s">
        <v>1786</v>
      </c>
      <c r="H1295" s="10">
        <v>1</v>
      </c>
      <c r="I1295" s="11">
        <v>40.25</v>
      </c>
      <c r="J1295" s="8">
        <v>0.1</v>
      </c>
      <c r="K1295" s="8" t="s">
        <v>1826</v>
      </c>
      <c r="L1295" s="11">
        <v>36.225000000000001</v>
      </c>
      <c r="M1295" s="8" t="str">
        <f>VLOOKUP(C1295,'[2]Customer Detail'!$A$2:$H$501,4,FALSE)</f>
        <v>Male</v>
      </c>
      <c r="N1295" s="8">
        <f>VLOOKUP(C1295,'[2]Customer Detail'!$A$2:$H$501,3,FALSE)</f>
        <v>22</v>
      </c>
      <c r="O1295" s="8" t="str">
        <f>VLOOKUP(C1295,'[2]Customer Detail'!$A$2:$H$501,5,FALSE)</f>
        <v>North Austinport</v>
      </c>
      <c r="P1295" s="8" t="str">
        <f>VLOOKUP(C1295,'[2]Customer Detail'!$A$1:$H$501,8,FALSE)</f>
        <v>Gold</v>
      </c>
      <c r="Q1295" s="8" t="str">
        <f>VLOOKUP(G1295,[2]Store_Dim!$A$1:$E$21,4,FALSE)</f>
        <v>East Johnstad</v>
      </c>
      <c r="R1295" s="8" t="str">
        <f>VLOOKUP(G1295,[2]Store_Dim!$A$2:$E$21,3,FALSE)</f>
        <v>South</v>
      </c>
    </row>
    <row r="1296" spans="1:18" x14ac:dyDescent="0.3">
      <c r="A1296" s="7" t="s">
        <v>3120</v>
      </c>
      <c r="B1296" s="48">
        <v>45388</v>
      </c>
      <c r="C1296" s="8" t="s">
        <v>746</v>
      </c>
      <c r="D1296" s="8" t="s">
        <v>1726</v>
      </c>
      <c r="E1296" s="7" t="str">
        <f>VLOOKUP(D1296,[2]Product_Dim!$A$2:$G$101,2,FALSE)</f>
        <v>Face Foundation Kit</v>
      </c>
      <c r="F1296" s="9">
        <f>VLOOKUP(D1296,[2]Product_Dim!$A$2:$G$101,6,FALSE)</f>
        <v>183.04</v>
      </c>
      <c r="G1296" s="8" t="s">
        <v>1792</v>
      </c>
      <c r="H1296" s="10">
        <v>3</v>
      </c>
      <c r="I1296" s="11">
        <v>539.44000000000005</v>
      </c>
      <c r="J1296" s="8">
        <v>0.05</v>
      </c>
      <c r="K1296" s="8" t="s">
        <v>1829</v>
      </c>
      <c r="L1296" s="11">
        <v>1537.4040000000002</v>
      </c>
      <c r="M1296" s="8" t="str">
        <f>VLOOKUP(C1296,'[2]Customer Detail'!$A$2:$H$501,4,FALSE)</f>
        <v>Female</v>
      </c>
      <c r="N1296" s="8">
        <f>VLOOKUP(C1296,'[2]Customer Detail'!$A$2:$H$501,3,FALSE)</f>
        <v>27</v>
      </c>
      <c r="O1296" s="8" t="str">
        <f>VLOOKUP(C1296,'[2]Customer Detail'!$A$2:$H$501,5,FALSE)</f>
        <v>Tammyton</v>
      </c>
      <c r="P1296" s="8" t="str">
        <f>VLOOKUP(C1296,'[2]Customer Detail'!$A$1:$H$501,8,FALSE)</f>
        <v>Platinum</v>
      </c>
      <c r="Q1296" s="8" t="str">
        <f>VLOOKUP(G1296,[2]Store_Dim!$A$1:$E$21,4,FALSE)</f>
        <v>Lake Michael</v>
      </c>
      <c r="R1296" s="8" t="str">
        <f>VLOOKUP(G1296,[2]Store_Dim!$A$2:$E$21,3,FALSE)</f>
        <v>South</v>
      </c>
    </row>
    <row r="1297" spans="1:18" x14ac:dyDescent="0.3">
      <c r="A1297" s="7" t="s">
        <v>3121</v>
      </c>
      <c r="B1297" s="48">
        <v>45313</v>
      </c>
      <c r="C1297" s="8" t="s">
        <v>791</v>
      </c>
      <c r="D1297" s="8" t="s">
        <v>1668</v>
      </c>
      <c r="E1297" s="7" t="str">
        <f>VLOOKUP(D1297,[2]Product_Dim!$A$2:$G$101,2,FALSE)</f>
        <v>Luxury Perfume Spray</v>
      </c>
      <c r="F1297" s="9">
        <f>VLOOKUP(D1297,[2]Product_Dim!$A$2:$G$101,6,FALSE)</f>
        <v>482.75</v>
      </c>
      <c r="G1297" s="8" t="s">
        <v>1769</v>
      </c>
      <c r="H1297" s="10">
        <v>3</v>
      </c>
      <c r="I1297" s="11">
        <v>543.49</v>
      </c>
      <c r="J1297" s="8">
        <v>0.05</v>
      </c>
      <c r="K1297" s="8" t="s">
        <v>1826</v>
      </c>
      <c r="L1297" s="11">
        <v>1548.9465</v>
      </c>
      <c r="M1297" s="8" t="str">
        <f>VLOOKUP(C1297,'[2]Customer Detail'!$A$2:$H$501,4,FALSE)</f>
        <v>Male</v>
      </c>
      <c r="N1297" s="8">
        <f>VLOOKUP(C1297,'[2]Customer Detail'!$A$2:$H$501,3,FALSE)</f>
        <v>32</v>
      </c>
      <c r="O1297" s="8" t="str">
        <f>VLOOKUP(C1297,'[2]Customer Detail'!$A$2:$H$501,5,FALSE)</f>
        <v>Mikehaven</v>
      </c>
      <c r="P1297" s="8" t="str">
        <f>VLOOKUP(C1297,'[2]Customer Detail'!$A$1:$H$501,8,FALSE)</f>
        <v>Platinum</v>
      </c>
      <c r="Q1297" s="8" t="str">
        <f>VLOOKUP(G1297,[2]Store_Dim!$A$1:$E$21,4,FALSE)</f>
        <v>Port Sharon</v>
      </c>
      <c r="R1297" s="8" t="str">
        <f>VLOOKUP(G1297,[2]Store_Dim!$A$2:$E$21,3,FALSE)</f>
        <v>South</v>
      </c>
    </row>
    <row r="1298" spans="1:18" x14ac:dyDescent="0.3">
      <c r="A1298" s="7" t="s">
        <v>3122</v>
      </c>
      <c r="B1298" s="48">
        <v>45221</v>
      </c>
      <c r="C1298" s="8" t="s">
        <v>1020</v>
      </c>
      <c r="D1298" s="8" t="s">
        <v>1560</v>
      </c>
      <c r="E1298" s="7" t="str">
        <f>VLOOKUP(D1298,[2]Product_Dim!$A$2:$G$101,2,FALSE)</f>
        <v>LED Table Lamp</v>
      </c>
      <c r="F1298" s="9">
        <f>VLOOKUP(D1298,[2]Product_Dim!$A$2:$G$101,6,FALSE)</f>
        <v>218.86</v>
      </c>
      <c r="G1298" s="8" t="s">
        <v>1776</v>
      </c>
      <c r="H1298" s="10">
        <v>4</v>
      </c>
      <c r="I1298" s="11">
        <v>547.21</v>
      </c>
      <c r="J1298" s="8">
        <v>0.1</v>
      </c>
      <c r="K1298" s="8" t="s">
        <v>1829</v>
      </c>
      <c r="L1298" s="11">
        <v>1969.9560000000001</v>
      </c>
      <c r="M1298" s="8" t="str">
        <f>VLOOKUP(C1298,'[2]Customer Detail'!$A$2:$H$501,4,FALSE)</f>
        <v>Male</v>
      </c>
      <c r="N1298" s="8">
        <f>VLOOKUP(C1298,'[2]Customer Detail'!$A$2:$H$501,3,FALSE)</f>
        <v>58</v>
      </c>
      <c r="O1298" s="8" t="str">
        <f>VLOOKUP(C1298,'[2]Customer Detail'!$A$2:$H$501,5,FALSE)</f>
        <v>South Zacharychester</v>
      </c>
      <c r="P1298" s="8" t="str">
        <f>VLOOKUP(C1298,'[2]Customer Detail'!$A$1:$H$501,8,FALSE)</f>
        <v>Bronze</v>
      </c>
      <c r="Q1298" s="8" t="str">
        <f>VLOOKUP(G1298,[2]Store_Dim!$A$1:$E$21,4,FALSE)</f>
        <v>Port Josephberg</v>
      </c>
      <c r="R1298" s="8" t="str">
        <f>VLOOKUP(G1298,[2]Store_Dim!$A$2:$E$21,3,FALSE)</f>
        <v>East</v>
      </c>
    </row>
    <row r="1299" spans="1:18" x14ac:dyDescent="0.3">
      <c r="A1299" s="7" t="s">
        <v>3123</v>
      </c>
      <c r="B1299" s="48">
        <v>45619</v>
      </c>
      <c r="C1299" s="8" t="s">
        <v>773</v>
      </c>
      <c r="D1299" s="8" t="s">
        <v>1678</v>
      </c>
      <c r="E1299" s="7" t="str">
        <f>VLOOKUP(D1299,[2]Product_Dim!$A$2:$G$101,2,FALSE)</f>
        <v>Adjustable Dumbbells 20kg</v>
      </c>
      <c r="F1299" s="9">
        <f>VLOOKUP(D1299,[2]Product_Dim!$A$2:$G$101,6,FALSE)</f>
        <v>240.63</v>
      </c>
      <c r="G1299" s="8" t="s">
        <v>1757</v>
      </c>
      <c r="H1299" s="10">
        <v>2</v>
      </c>
      <c r="I1299" s="11">
        <v>892.46</v>
      </c>
      <c r="J1299" s="8">
        <v>7.0000000000000007E-2</v>
      </c>
      <c r="K1299" s="8" t="s">
        <v>1826</v>
      </c>
      <c r="L1299" s="11">
        <v>1659.9756</v>
      </c>
      <c r="M1299" s="8" t="str">
        <f>VLOOKUP(C1299,'[2]Customer Detail'!$A$2:$H$501,4,FALSE)</f>
        <v>Male</v>
      </c>
      <c r="N1299" s="8">
        <f>VLOOKUP(C1299,'[2]Customer Detail'!$A$2:$H$501,3,FALSE)</f>
        <v>31</v>
      </c>
      <c r="O1299" s="8" t="str">
        <f>VLOOKUP(C1299,'[2]Customer Detail'!$A$2:$H$501,5,FALSE)</f>
        <v>Dawsonchester</v>
      </c>
      <c r="P1299" s="8" t="str">
        <f>VLOOKUP(C1299,'[2]Customer Detail'!$A$1:$H$501,8,FALSE)</f>
        <v>Platinum</v>
      </c>
      <c r="Q1299" s="8" t="str">
        <f>VLOOKUP(G1299,[2]Store_Dim!$A$1:$E$21,4,FALSE)</f>
        <v>Danielmouth</v>
      </c>
      <c r="R1299" s="8" t="str">
        <f>VLOOKUP(G1299,[2]Store_Dim!$A$2:$E$21,3,FALSE)</f>
        <v>North</v>
      </c>
    </row>
    <row r="1300" spans="1:18" x14ac:dyDescent="0.3">
      <c r="A1300" s="7" t="s">
        <v>3124</v>
      </c>
      <c r="B1300" s="48">
        <v>45286</v>
      </c>
      <c r="C1300" s="8" t="s">
        <v>1208</v>
      </c>
      <c r="D1300" s="8" t="s">
        <v>1600</v>
      </c>
      <c r="E1300" s="7" t="str">
        <f>VLOOKUP(D1300,[2]Product_Dim!$A$2:$G$101,2,FALSE)</f>
        <v>Wireless Bluetooth Speaker</v>
      </c>
      <c r="F1300" s="9">
        <f>VLOOKUP(D1300,[2]Product_Dim!$A$2:$G$101,6,FALSE)</f>
        <v>322.41000000000003</v>
      </c>
      <c r="G1300" s="8" t="s">
        <v>1782</v>
      </c>
      <c r="H1300" s="10">
        <v>2</v>
      </c>
      <c r="I1300" s="11">
        <v>853.41</v>
      </c>
      <c r="J1300" s="8">
        <v>0.25</v>
      </c>
      <c r="K1300" s="8" t="s">
        <v>1824</v>
      </c>
      <c r="L1300" s="11">
        <v>1280.115</v>
      </c>
      <c r="M1300" s="8" t="str">
        <f>VLOOKUP(C1300,'[2]Customer Detail'!$A$2:$H$501,4,FALSE)</f>
        <v>Female</v>
      </c>
      <c r="N1300" s="8">
        <f>VLOOKUP(C1300,'[2]Customer Detail'!$A$2:$H$501,3,FALSE)</f>
        <v>28</v>
      </c>
      <c r="O1300" s="8" t="str">
        <f>VLOOKUP(C1300,'[2]Customer Detail'!$A$2:$H$501,5,FALSE)</f>
        <v>New Dawn</v>
      </c>
      <c r="P1300" s="8" t="str">
        <f>VLOOKUP(C1300,'[2]Customer Detail'!$A$1:$H$501,8,FALSE)</f>
        <v>Silver</v>
      </c>
      <c r="Q1300" s="8" t="str">
        <f>VLOOKUP(G1300,[2]Store_Dim!$A$1:$E$21,4,FALSE)</f>
        <v>Thompsonborough</v>
      </c>
      <c r="R1300" s="8" t="str">
        <f>VLOOKUP(G1300,[2]Store_Dim!$A$2:$E$21,3,FALSE)</f>
        <v>West</v>
      </c>
    </row>
    <row r="1301" spans="1:18" x14ac:dyDescent="0.3">
      <c r="A1301" s="7" t="s">
        <v>3125</v>
      </c>
      <c r="B1301" s="48">
        <v>45451</v>
      </c>
      <c r="C1301" s="8" t="s">
        <v>387</v>
      </c>
      <c r="D1301" s="8" t="s">
        <v>1712</v>
      </c>
      <c r="E1301" s="7" t="str">
        <f>VLOOKUP(D1301,[2]Product_Dim!$A$2:$G$101,2,FALSE)</f>
        <v>Fitness Resistance Bands</v>
      </c>
      <c r="F1301" s="9">
        <f>VLOOKUP(D1301,[2]Product_Dim!$A$2:$G$101,6,FALSE)</f>
        <v>152.91999999999999</v>
      </c>
      <c r="G1301" s="8" t="s">
        <v>1779</v>
      </c>
      <c r="H1301" s="10">
        <v>1</v>
      </c>
      <c r="I1301" s="11">
        <v>162.13999999999999</v>
      </c>
      <c r="J1301" s="8">
        <v>7.0000000000000007E-2</v>
      </c>
      <c r="K1301" s="8" t="s">
        <v>1826</v>
      </c>
      <c r="L1301" s="11">
        <v>150.7902</v>
      </c>
      <c r="M1301" s="8" t="str">
        <f>VLOOKUP(C1301,'[2]Customer Detail'!$A$2:$H$501,4,FALSE)</f>
        <v>Female</v>
      </c>
      <c r="N1301" s="8">
        <f>VLOOKUP(C1301,'[2]Customer Detail'!$A$2:$H$501,3,FALSE)</f>
        <v>40</v>
      </c>
      <c r="O1301" s="8" t="str">
        <f>VLOOKUP(C1301,'[2]Customer Detail'!$A$2:$H$501,5,FALSE)</f>
        <v>New Dawnton</v>
      </c>
      <c r="P1301" s="8" t="str">
        <f>VLOOKUP(C1301,'[2]Customer Detail'!$A$1:$H$501,8,FALSE)</f>
        <v>Gold</v>
      </c>
      <c r="Q1301" s="8" t="str">
        <f>VLOOKUP(G1301,[2]Store_Dim!$A$1:$E$21,4,FALSE)</f>
        <v>Williamsfurt</v>
      </c>
      <c r="R1301" s="8" t="str">
        <f>VLOOKUP(G1301,[2]Store_Dim!$A$2:$E$21,3,FALSE)</f>
        <v>South</v>
      </c>
    </row>
    <row r="1302" spans="1:18" x14ac:dyDescent="0.3">
      <c r="A1302" s="7" t="s">
        <v>3126</v>
      </c>
      <c r="B1302" s="48">
        <v>45478</v>
      </c>
      <c r="C1302" s="8" t="s">
        <v>496</v>
      </c>
      <c r="D1302" s="8" t="s">
        <v>1740</v>
      </c>
      <c r="E1302" s="7" t="str">
        <f>VLOOKUP(D1302,[2]Product_Dim!$A$2:$G$101,2,FALSE)</f>
        <v>Women's Formal Blazer</v>
      </c>
      <c r="F1302" s="9">
        <f>VLOOKUP(D1302,[2]Product_Dim!$A$2:$G$101,6,FALSE)</f>
        <v>358.47</v>
      </c>
      <c r="G1302" s="8" t="s">
        <v>1804</v>
      </c>
      <c r="H1302" s="10">
        <v>1</v>
      </c>
      <c r="I1302" s="11">
        <v>893.14</v>
      </c>
      <c r="J1302" s="8">
        <v>0.09</v>
      </c>
      <c r="K1302" s="8" t="s">
        <v>1824</v>
      </c>
      <c r="L1302" s="11">
        <v>812.75739999999996</v>
      </c>
      <c r="M1302" s="8" t="str">
        <f>VLOOKUP(C1302,'[2]Customer Detail'!$A$2:$H$501,4,FALSE)</f>
        <v>Female</v>
      </c>
      <c r="N1302" s="8">
        <f>VLOOKUP(C1302,'[2]Customer Detail'!$A$2:$H$501,3,FALSE)</f>
        <v>49</v>
      </c>
      <c r="O1302" s="8" t="str">
        <f>VLOOKUP(C1302,'[2]Customer Detail'!$A$2:$H$501,5,FALSE)</f>
        <v>Lake Nathanfort</v>
      </c>
      <c r="P1302" s="8" t="str">
        <f>VLOOKUP(C1302,'[2]Customer Detail'!$A$1:$H$501,8,FALSE)</f>
        <v>Platinum</v>
      </c>
      <c r="Q1302" s="8" t="str">
        <f>VLOOKUP(G1302,[2]Store_Dim!$A$1:$E$21,4,FALSE)</f>
        <v>New Jimmymouth</v>
      </c>
      <c r="R1302" s="8" t="str">
        <f>VLOOKUP(G1302,[2]Store_Dim!$A$2:$E$21,3,FALSE)</f>
        <v>West</v>
      </c>
    </row>
    <row r="1303" spans="1:18" x14ac:dyDescent="0.3">
      <c r="A1303" s="7" t="s">
        <v>3127</v>
      </c>
      <c r="B1303" s="48">
        <v>45528</v>
      </c>
      <c r="C1303" s="8" t="s">
        <v>366</v>
      </c>
      <c r="D1303" s="8" t="s">
        <v>1616</v>
      </c>
      <c r="E1303" s="7" t="str">
        <f>VLOOKUP(D1303,[2]Product_Dim!$A$2:$G$101,2,FALSE)</f>
        <v>Gaming Mechanical Keyboard</v>
      </c>
      <c r="F1303" s="9">
        <f>VLOOKUP(D1303,[2]Product_Dim!$A$2:$G$101,6,FALSE)</f>
        <v>419.28</v>
      </c>
      <c r="G1303" s="8" t="s">
        <v>1782</v>
      </c>
      <c r="H1303" s="10">
        <v>4</v>
      </c>
      <c r="I1303" s="11">
        <v>349.07</v>
      </c>
      <c r="J1303" s="8">
        <v>0.28000000000000003</v>
      </c>
      <c r="K1303" s="8" t="s">
        <v>1824</v>
      </c>
      <c r="L1303" s="11">
        <v>1005.3216</v>
      </c>
      <c r="M1303" s="8" t="str">
        <f>VLOOKUP(C1303,'[2]Customer Detail'!$A$2:$H$501,4,FALSE)</f>
        <v>Male</v>
      </c>
      <c r="N1303" s="8">
        <f>VLOOKUP(C1303,'[2]Customer Detail'!$A$2:$H$501,3,FALSE)</f>
        <v>21</v>
      </c>
      <c r="O1303" s="8" t="str">
        <f>VLOOKUP(C1303,'[2]Customer Detail'!$A$2:$H$501,5,FALSE)</f>
        <v>West Lauren</v>
      </c>
      <c r="P1303" s="8" t="str">
        <f>VLOOKUP(C1303,'[2]Customer Detail'!$A$1:$H$501,8,FALSE)</f>
        <v>Bronze</v>
      </c>
      <c r="Q1303" s="8" t="str">
        <f>VLOOKUP(G1303,[2]Store_Dim!$A$1:$E$21,4,FALSE)</f>
        <v>Thompsonborough</v>
      </c>
      <c r="R1303" s="8" t="str">
        <f>VLOOKUP(G1303,[2]Store_Dim!$A$2:$E$21,3,FALSE)</f>
        <v>West</v>
      </c>
    </row>
    <row r="1304" spans="1:18" x14ac:dyDescent="0.3">
      <c r="A1304" s="7" t="s">
        <v>3128</v>
      </c>
      <c r="B1304" s="48">
        <v>45418</v>
      </c>
      <c r="C1304" s="8" t="s">
        <v>899</v>
      </c>
      <c r="D1304" s="8" t="s">
        <v>1710</v>
      </c>
      <c r="E1304" s="7" t="str">
        <f>VLOOKUP(D1304,[2]Product_Dim!$A$2:$G$101,2,FALSE)</f>
        <v>Badminton Racket Set</v>
      </c>
      <c r="F1304" s="9">
        <f>VLOOKUP(D1304,[2]Product_Dim!$A$2:$G$101,6,FALSE)</f>
        <v>285.54000000000002</v>
      </c>
      <c r="G1304" s="8" t="s">
        <v>1797</v>
      </c>
      <c r="H1304" s="10">
        <v>1</v>
      </c>
      <c r="I1304" s="11">
        <v>747.9</v>
      </c>
      <c r="J1304" s="8">
        <v>0.21</v>
      </c>
      <c r="K1304" s="8" t="s">
        <v>1829</v>
      </c>
      <c r="L1304" s="11">
        <v>590.84100000000001</v>
      </c>
      <c r="M1304" s="8" t="str">
        <f>VLOOKUP(C1304,'[2]Customer Detail'!$A$2:$H$501,4,FALSE)</f>
        <v>Female</v>
      </c>
      <c r="N1304" s="8">
        <f>VLOOKUP(C1304,'[2]Customer Detail'!$A$2:$H$501,3,FALSE)</f>
        <v>54</v>
      </c>
      <c r="O1304" s="8" t="str">
        <f>VLOOKUP(C1304,'[2]Customer Detail'!$A$2:$H$501,5,FALSE)</f>
        <v>Garciaborough</v>
      </c>
      <c r="P1304" s="8" t="str">
        <f>VLOOKUP(C1304,'[2]Customer Detail'!$A$1:$H$501,8,FALSE)</f>
        <v>Silver</v>
      </c>
      <c r="Q1304" s="8" t="str">
        <f>VLOOKUP(G1304,[2]Store_Dim!$A$1:$E$21,4,FALSE)</f>
        <v>Johnsonville</v>
      </c>
      <c r="R1304" s="8" t="str">
        <f>VLOOKUP(G1304,[2]Store_Dim!$A$2:$E$21,3,FALSE)</f>
        <v>East</v>
      </c>
    </row>
    <row r="1305" spans="1:18" x14ac:dyDescent="0.3">
      <c r="A1305" s="7" t="s">
        <v>3129</v>
      </c>
      <c r="B1305" s="48">
        <v>45478</v>
      </c>
      <c r="C1305" s="8" t="s">
        <v>127</v>
      </c>
      <c r="D1305" s="8" t="s">
        <v>1710</v>
      </c>
      <c r="E1305" s="7" t="str">
        <f>VLOOKUP(D1305,[2]Product_Dim!$A$2:$G$101,2,FALSE)</f>
        <v>Badminton Racket Set</v>
      </c>
      <c r="F1305" s="9">
        <f>VLOOKUP(D1305,[2]Product_Dim!$A$2:$G$101,6,FALSE)</f>
        <v>285.54000000000002</v>
      </c>
      <c r="G1305" s="8" t="s">
        <v>1776</v>
      </c>
      <c r="H1305" s="10">
        <v>3</v>
      </c>
      <c r="I1305" s="11">
        <v>438.92</v>
      </c>
      <c r="J1305" s="8">
        <v>0.21</v>
      </c>
      <c r="K1305" s="8" t="s">
        <v>1824</v>
      </c>
      <c r="L1305" s="11">
        <v>1040.2404000000001</v>
      </c>
      <c r="M1305" s="8" t="str">
        <f>VLOOKUP(C1305,'[2]Customer Detail'!$A$2:$H$501,4,FALSE)</f>
        <v>Male</v>
      </c>
      <c r="N1305" s="8">
        <f>VLOOKUP(C1305,'[2]Customer Detail'!$A$2:$H$501,3,FALSE)</f>
        <v>41</v>
      </c>
      <c r="O1305" s="8" t="str">
        <f>VLOOKUP(C1305,'[2]Customer Detail'!$A$2:$H$501,5,FALSE)</f>
        <v>Johnsonville</v>
      </c>
      <c r="P1305" s="8" t="str">
        <f>VLOOKUP(C1305,'[2]Customer Detail'!$A$1:$H$501,8,FALSE)</f>
        <v>Silver</v>
      </c>
      <c r="Q1305" s="8" t="str">
        <f>VLOOKUP(G1305,[2]Store_Dim!$A$1:$E$21,4,FALSE)</f>
        <v>Port Josephberg</v>
      </c>
      <c r="R1305" s="8" t="str">
        <f>VLOOKUP(G1305,[2]Store_Dim!$A$2:$E$21,3,FALSE)</f>
        <v>East</v>
      </c>
    </row>
    <row r="1306" spans="1:18" x14ac:dyDescent="0.3">
      <c r="A1306" s="7" t="s">
        <v>3130</v>
      </c>
      <c r="B1306" s="48">
        <v>45232</v>
      </c>
      <c r="C1306" s="8" t="s">
        <v>425</v>
      </c>
      <c r="D1306" s="8" t="s">
        <v>1702</v>
      </c>
      <c r="E1306" s="7" t="str">
        <f>VLOOKUP(D1306,[2]Product_Dim!$A$2:$G$101,2,FALSE)</f>
        <v>WiFi Mesh Router</v>
      </c>
      <c r="F1306" s="9">
        <f>VLOOKUP(D1306,[2]Product_Dim!$A$2:$G$101,6,FALSE)</f>
        <v>480.9</v>
      </c>
      <c r="G1306" s="8" t="s">
        <v>1769</v>
      </c>
      <c r="H1306" s="10">
        <v>4</v>
      </c>
      <c r="I1306" s="11">
        <v>665.38</v>
      </c>
      <c r="J1306" s="8">
        <v>0.18</v>
      </c>
      <c r="K1306" s="8" t="s">
        <v>1824</v>
      </c>
      <c r="L1306" s="11">
        <v>2182.4463999999998</v>
      </c>
      <c r="M1306" s="8" t="str">
        <f>VLOOKUP(C1306,'[2]Customer Detail'!$A$2:$H$501,4,FALSE)</f>
        <v>Male</v>
      </c>
      <c r="N1306" s="8">
        <f>VLOOKUP(C1306,'[2]Customer Detail'!$A$2:$H$501,3,FALSE)</f>
        <v>40</v>
      </c>
      <c r="O1306" s="8" t="str">
        <f>VLOOKUP(C1306,'[2]Customer Detail'!$A$2:$H$501,5,FALSE)</f>
        <v>North Sabrina</v>
      </c>
      <c r="P1306" s="8" t="str">
        <f>VLOOKUP(C1306,'[2]Customer Detail'!$A$1:$H$501,8,FALSE)</f>
        <v>Silver</v>
      </c>
      <c r="Q1306" s="8" t="str">
        <f>VLOOKUP(G1306,[2]Store_Dim!$A$1:$E$21,4,FALSE)</f>
        <v>Port Sharon</v>
      </c>
      <c r="R1306" s="8" t="str">
        <f>VLOOKUP(G1306,[2]Store_Dim!$A$2:$E$21,3,FALSE)</f>
        <v>South</v>
      </c>
    </row>
    <row r="1307" spans="1:18" x14ac:dyDescent="0.3">
      <c r="A1307" s="7" t="s">
        <v>3131</v>
      </c>
      <c r="B1307" s="48">
        <v>45616</v>
      </c>
      <c r="C1307" s="8" t="s">
        <v>23</v>
      </c>
      <c r="D1307" s="8" t="s">
        <v>1668</v>
      </c>
      <c r="E1307" s="7" t="str">
        <f>VLOOKUP(D1307,[2]Product_Dim!$A$2:$G$101,2,FALSE)</f>
        <v>Luxury Perfume Spray</v>
      </c>
      <c r="F1307" s="9">
        <f>VLOOKUP(D1307,[2]Product_Dim!$A$2:$G$101,6,FALSE)</f>
        <v>482.75</v>
      </c>
      <c r="G1307" s="8" t="s">
        <v>1810</v>
      </c>
      <c r="H1307" s="10">
        <v>1</v>
      </c>
      <c r="I1307" s="11">
        <v>146.49</v>
      </c>
      <c r="J1307" s="8">
        <v>0.28000000000000003</v>
      </c>
      <c r="K1307" s="8" t="s">
        <v>1824</v>
      </c>
      <c r="L1307" s="11">
        <v>105.47280000000001</v>
      </c>
      <c r="M1307" s="8" t="str">
        <f>VLOOKUP(C1307,'[2]Customer Detail'!$A$2:$H$501,4,FALSE)</f>
        <v>Female</v>
      </c>
      <c r="N1307" s="8">
        <f>VLOOKUP(C1307,'[2]Customer Detail'!$A$2:$H$501,3,FALSE)</f>
        <v>59</v>
      </c>
      <c r="O1307" s="8" t="str">
        <f>VLOOKUP(C1307,'[2]Customer Detail'!$A$2:$H$501,5,FALSE)</f>
        <v>Thomastown</v>
      </c>
      <c r="P1307" s="8" t="str">
        <f>VLOOKUP(C1307,'[2]Customer Detail'!$A$1:$H$501,8,FALSE)</f>
        <v>Bronze</v>
      </c>
      <c r="Q1307" s="8" t="str">
        <f>VLOOKUP(G1307,[2]Store_Dim!$A$1:$E$21,4,FALSE)</f>
        <v>East Stevechester</v>
      </c>
      <c r="R1307" s="8" t="str">
        <f>VLOOKUP(G1307,[2]Store_Dim!$A$2:$E$21,3,FALSE)</f>
        <v>East</v>
      </c>
    </row>
    <row r="1308" spans="1:18" x14ac:dyDescent="0.3">
      <c r="A1308" s="7" t="s">
        <v>3132</v>
      </c>
      <c r="B1308" s="48">
        <v>45774</v>
      </c>
      <c r="C1308" s="8" t="s">
        <v>472</v>
      </c>
      <c r="D1308" s="8" t="s">
        <v>1624</v>
      </c>
      <c r="E1308" s="7" t="str">
        <f>VLOOKUP(D1308,[2]Product_Dim!$A$2:$G$101,2,FALSE)</f>
        <v>Sports Water Hydration Pack</v>
      </c>
      <c r="F1308" s="9">
        <f>VLOOKUP(D1308,[2]Product_Dim!$A$2:$G$101,6,FALSE)</f>
        <v>135.61000000000001</v>
      </c>
      <c r="G1308" s="8" t="s">
        <v>1801</v>
      </c>
      <c r="H1308" s="10">
        <v>2</v>
      </c>
      <c r="I1308" s="11">
        <v>235.39</v>
      </c>
      <c r="J1308" s="8">
        <v>0.27</v>
      </c>
      <c r="K1308" s="8" t="s">
        <v>1829</v>
      </c>
      <c r="L1308" s="11">
        <v>343.6694</v>
      </c>
      <c r="M1308" s="8" t="str">
        <f>VLOOKUP(C1308,'[2]Customer Detail'!$A$2:$H$501,4,FALSE)</f>
        <v>Male</v>
      </c>
      <c r="N1308" s="8">
        <f>VLOOKUP(C1308,'[2]Customer Detail'!$A$2:$H$501,3,FALSE)</f>
        <v>32</v>
      </c>
      <c r="O1308" s="8" t="str">
        <f>VLOOKUP(C1308,'[2]Customer Detail'!$A$2:$H$501,5,FALSE)</f>
        <v>Port Travis</v>
      </c>
      <c r="P1308" s="8" t="str">
        <f>VLOOKUP(C1308,'[2]Customer Detail'!$A$1:$H$501,8,FALSE)</f>
        <v>Bronze</v>
      </c>
      <c r="Q1308" s="8" t="str">
        <f>VLOOKUP(G1308,[2]Store_Dim!$A$1:$E$21,4,FALSE)</f>
        <v>East Jenniferstad</v>
      </c>
      <c r="R1308" s="8" t="str">
        <f>VLOOKUP(G1308,[2]Store_Dim!$A$2:$E$21,3,FALSE)</f>
        <v>North</v>
      </c>
    </row>
    <row r="1309" spans="1:18" x14ac:dyDescent="0.3">
      <c r="A1309" s="7" t="s">
        <v>3133</v>
      </c>
      <c r="B1309" s="48">
        <v>45651</v>
      </c>
      <c r="C1309" s="8" t="s">
        <v>118</v>
      </c>
      <c r="D1309" s="8" t="s">
        <v>1670</v>
      </c>
      <c r="E1309" s="7" t="str">
        <f>VLOOKUP(D1309,[2]Product_Dim!$A$2:$G$101,2,FALSE)</f>
        <v>Tennis Ball 3-Pack</v>
      </c>
      <c r="F1309" s="9">
        <f>VLOOKUP(D1309,[2]Product_Dim!$A$2:$G$101,6,FALSE)</f>
        <v>103.45</v>
      </c>
      <c r="G1309" s="8" t="s">
        <v>1773</v>
      </c>
      <c r="H1309" s="10">
        <v>3</v>
      </c>
      <c r="I1309" s="11">
        <v>38.07</v>
      </c>
      <c r="J1309" s="8">
        <v>0.09</v>
      </c>
      <c r="K1309" s="8" t="s">
        <v>1826</v>
      </c>
      <c r="L1309" s="11">
        <v>103.93110000000001</v>
      </c>
      <c r="M1309" s="8" t="str">
        <f>VLOOKUP(C1309,'[2]Customer Detail'!$A$2:$H$501,4,FALSE)</f>
        <v>Female</v>
      </c>
      <c r="N1309" s="8">
        <f>VLOOKUP(C1309,'[2]Customer Detail'!$A$2:$H$501,3,FALSE)</f>
        <v>27</v>
      </c>
      <c r="O1309" s="8" t="str">
        <f>VLOOKUP(C1309,'[2]Customer Detail'!$A$2:$H$501,5,FALSE)</f>
        <v>New David</v>
      </c>
      <c r="P1309" s="8" t="str">
        <f>VLOOKUP(C1309,'[2]Customer Detail'!$A$1:$H$501,8,FALSE)</f>
        <v>Platinum</v>
      </c>
      <c r="Q1309" s="8" t="str">
        <f>VLOOKUP(G1309,[2]Store_Dim!$A$1:$E$21,4,FALSE)</f>
        <v>New Michaelchester</v>
      </c>
      <c r="R1309" s="8" t="str">
        <f>VLOOKUP(G1309,[2]Store_Dim!$A$2:$E$21,3,FALSE)</f>
        <v>North</v>
      </c>
    </row>
    <row r="1310" spans="1:18" x14ac:dyDescent="0.3">
      <c r="A1310" s="7" t="s">
        <v>3134</v>
      </c>
      <c r="B1310" s="48">
        <v>45902</v>
      </c>
      <c r="C1310" s="8" t="s">
        <v>1254</v>
      </c>
      <c r="D1310" s="8" t="s">
        <v>1616</v>
      </c>
      <c r="E1310" s="7" t="str">
        <f>VLOOKUP(D1310,[2]Product_Dim!$A$2:$G$101,2,FALSE)</f>
        <v>Gaming Mechanical Keyboard</v>
      </c>
      <c r="F1310" s="9">
        <f>VLOOKUP(D1310,[2]Product_Dim!$A$2:$G$101,6,FALSE)</f>
        <v>419.28</v>
      </c>
      <c r="G1310" s="8" t="s">
        <v>1769</v>
      </c>
      <c r="H1310" s="10">
        <v>2</v>
      </c>
      <c r="I1310" s="11">
        <v>511.7</v>
      </c>
      <c r="J1310" s="8">
        <v>0.12</v>
      </c>
      <c r="K1310" s="8" t="s">
        <v>1829</v>
      </c>
      <c r="L1310" s="11">
        <v>900.59199999999998</v>
      </c>
      <c r="M1310" s="8" t="str">
        <f>VLOOKUP(C1310,'[2]Customer Detail'!$A$2:$H$501,4,FALSE)</f>
        <v>Male</v>
      </c>
      <c r="N1310" s="8">
        <f>VLOOKUP(C1310,'[2]Customer Detail'!$A$2:$H$501,3,FALSE)</f>
        <v>34</v>
      </c>
      <c r="O1310" s="8" t="str">
        <f>VLOOKUP(C1310,'[2]Customer Detail'!$A$2:$H$501,5,FALSE)</f>
        <v>Lake Lisaland</v>
      </c>
      <c r="P1310" s="8" t="str">
        <f>VLOOKUP(C1310,'[2]Customer Detail'!$A$1:$H$501,8,FALSE)</f>
        <v>Bronze</v>
      </c>
      <c r="Q1310" s="8" t="str">
        <f>VLOOKUP(G1310,[2]Store_Dim!$A$1:$E$21,4,FALSE)</f>
        <v>Port Sharon</v>
      </c>
      <c r="R1310" s="8" t="str">
        <f>VLOOKUP(G1310,[2]Store_Dim!$A$2:$E$21,3,FALSE)</f>
        <v>South</v>
      </c>
    </row>
    <row r="1311" spans="1:18" x14ac:dyDescent="0.3">
      <c r="A1311" s="7" t="s">
        <v>3135</v>
      </c>
      <c r="B1311" s="48">
        <v>45401</v>
      </c>
      <c r="C1311" s="8" t="s">
        <v>332</v>
      </c>
      <c r="D1311" s="8" t="s">
        <v>1698</v>
      </c>
      <c r="E1311" s="7" t="str">
        <f>VLOOKUP(D1311,[2]Product_Dim!$A$2:$G$101,2,FALSE)</f>
        <v>Women's Ankle Boots</v>
      </c>
      <c r="F1311" s="9">
        <f>VLOOKUP(D1311,[2]Product_Dim!$A$2:$G$101,6,FALSE)</f>
        <v>158.13999999999999</v>
      </c>
      <c r="G1311" s="8" t="s">
        <v>1782</v>
      </c>
      <c r="H1311" s="10">
        <v>4</v>
      </c>
      <c r="I1311" s="11">
        <v>488.72</v>
      </c>
      <c r="J1311" s="8">
        <v>0.23</v>
      </c>
      <c r="K1311" s="8" t="s">
        <v>1826</v>
      </c>
      <c r="L1311" s="11">
        <v>1505.2576000000001</v>
      </c>
      <c r="M1311" s="8" t="str">
        <f>VLOOKUP(C1311,'[2]Customer Detail'!$A$2:$H$501,4,FALSE)</f>
        <v>Female</v>
      </c>
      <c r="N1311" s="8">
        <f>VLOOKUP(C1311,'[2]Customer Detail'!$A$2:$H$501,3,FALSE)</f>
        <v>44</v>
      </c>
      <c r="O1311" s="8" t="str">
        <f>VLOOKUP(C1311,'[2]Customer Detail'!$A$2:$H$501,5,FALSE)</f>
        <v>Lake Brandy</v>
      </c>
      <c r="P1311" s="8" t="str">
        <f>VLOOKUP(C1311,'[2]Customer Detail'!$A$1:$H$501,8,FALSE)</f>
        <v>Platinum</v>
      </c>
      <c r="Q1311" s="8" t="str">
        <f>VLOOKUP(G1311,[2]Store_Dim!$A$1:$E$21,4,FALSE)</f>
        <v>Thompsonborough</v>
      </c>
      <c r="R1311" s="8" t="str">
        <f>VLOOKUP(G1311,[2]Store_Dim!$A$2:$E$21,3,FALSE)</f>
        <v>West</v>
      </c>
    </row>
    <row r="1312" spans="1:18" x14ac:dyDescent="0.3">
      <c r="A1312" s="7" t="s">
        <v>3136</v>
      </c>
      <c r="B1312" s="48">
        <v>45717</v>
      </c>
      <c r="C1312" s="8" t="s">
        <v>1220</v>
      </c>
      <c r="D1312" s="8" t="s">
        <v>1648</v>
      </c>
      <c r="E1312" s="7" t="str">
        <f>VLOOKUP(D1312,[2]Product_Dim!$A$2:$G$101,2,FALSE)</f>
        <v>Boxing Hand Wraps</v>
      </c>
      <c r="F1312" s="9">
        <f>VLOOKUP(D1312,[2]Product_Dim!$A$2:$G$101,6,FALSE)</f>
        <v>190.29</v>
      </c>
      <c r="G1312" s="8" t="s">
        <v>1794</v>
      </c>
      <c r="H1312" s="10">
        <v>2</v>
      </c>
      <c r="I1312" s="11">
        <v>520.45000000000005</v>
      </c>
      <c r="J1312" s="8">
        <v>0.11</v>
      </c>
      <c r="K1312" s="8" t="s">
        <v>1829</v>
      </c>
      <c r="L1312" s="11">
        <v>926.40100000000007</v>
      </c>
      <c r="M1312" s="8" t="str">
        <f>VLOOKUP(C1312,'[2]Customer Detail'!$A$2:$H$501,4,FALSE)</f>
        <v>Female</v>
      </c>
      <c r="N1312" s="8">
        <f>VLOOKUP(C1312,'[2]Customer Detail'!$A$2:$H$501,3,FALSE)</f>
        <v>40</v>
      </c>
      <c r="O1312" s="8" t="str">
        <f>VLOOKUP(C1312,'[2]Customer Detail'!$A$2:$H$501,5,FALSE)</f>
        <v>Dawnstad</v>
      </c>
      <c r="P1312" s="8" t="str">
        <f>VLOOKUP(C1312,'[2]Customer Detail'!$A$1:$H$501,8,FALSE)</f>
        <v>Bronze</v>
      </c>
      <c r="Q1312" s="8" t="str">
        <f>VLOOKUP(G1312,[2]Store_Dim!$A$1:$E$21,4,FALSE)</f>
        <v>Sabrinatown</v>
      </c>
      <c r="R1312" s="8" t="str">
        <f>VLOOKUP(G1312,[2]Store_Dim!$A$2:$E$21,3,FALSE)</f>
        <v>North</v>
      </c>
    </row>
    <row r="1313" spans="1:18" x14ac:dyDescent="0.3">
      <c r="A1313" s="7" t="s">
        <v>3137</v>
      </c>
      <c r="B1313" s="48">
        <v>45376</v>
      </c>
      <c r="C1313" s="8" t="s">
        <v>1340</v>
      </c>
      <c r="D1313" s="8" t="s">
        <v>1644</v>
      </c>
      <c r="E1313" s="7" t="str">
        <f>VLOOKUP(D1313,[2]Product_Dim!$A$2:$G$101,2,FALSE)</f>
        <v>Car Dashboard Phone Holder</v>
      </c>
      <c r="F1313" s="9">
        <f>VLOOKUP(D1313,[2]Product_Dim!$A$2:$G$101,6,FALSE)</f>
        <v>177.98</v>
      </c>
      <c r="G1313" s="8" t="s">
        <v>1773</v>
      </c>
      <c r="H1313" s="10">
        <v>1</v>
      </c>
      <c r="I1313" s="11">
        <v>340.9</v>
      </c>
      <c r="J1313" s="8">
        <v>0.28999999999999998</v>
      </c>
      <c r="K1313" s="8" t="s">
        <v>1824</v>
      </c>
      <c r="L1313" s="11">
        <v>242.03899999999999</v>
      </c>
      <c r="M1313" s="8" t="str">
        <f>VLOOKUP(C1313,'[2]Customer Detail'!$A$2:$H$501,4,FALSE)</f>
        <v>Male</v>
      </c>
      <c r="N1313" s="8">
        <f>VLOOKUP(C1313,'[2]Customer Detail'!$A$2:$H$501,3,FALSE)</f>
        <v>37</v>
      </c>
      <c r="O1313" s="8" t="str">
        <f>VLOOKUP(C1313,'[2]Customer Detail'!$A$2:$H$501,5,FALSE)</f>
        <v>Phyllisport</v>
      </c>
      <c r="P1313" s="8" t="str">
        <f>VLOOKUP(C1313,'[2]Customer Detail'!$A$1:$H$501,8,FALSE)</f>
        <v>Bronze</v>
      </c>
      <c r="Q1313" s="8" t="str">
        <f>VLOOKUP(G1313,[2]Store_Dim!$A$1:$E$21,4,FALSE)</f>
        <v>New Michaelchester</v>
      </c>
      <c r="R1313" s="8" t="str">
        <f>VLOOKUP(G1313,[2]Store_Dim!$A$2:$E$21,3,FALSE)</f>
        <v>North</v>
      </c>
    </row>
    <row r="1314" spans="1:18" x14ac:dyDescent="0.3">
      <c r="A1314" s="7" t="s">
        <v>3138</v>
      </c>
      <c r="B1314" s="48">
        <v>45576</v>
      </c>
      <c r="C1314" s="8" t="s">
        <v>1086</v>
      </c>
      <c r="D1314" s="8" t="s">
        <v>1610</v>
      </c>
      <c r="E1314" s="7" t="str">
        <f>VLOOKUP(D1314,[2]Product_Dim!$A$2:$G$101,2,FALSE)</f>
        <v>Basketball</v>
      </c>
      <c r="F1314" s="9">
        <f>VLOOKUP(D1314,[2]Product_Dim!$A$2:$G$101,6,FALSE)</f>
        <v>204.39</v>
      </c>
      <c r="G1314" s="8" t="s">
        <v>1782</v>
      </c>
      <c r="H1314" s="10">
        <v>3</v>
      </c>
      <c r="I1314" s="11">
        <v>653.59</v>
      </c>
      <c r="J1314" s="8">
        <v>0.17</v>
      </c>
      <c r="K1314" s="8" t="s">
        <v>1829</v>
      </c>
      <c r="L1314" s="11">
        <v>1627.4391000000001</v>
      </c>
      <c r="M1314" s="8" t="str">
        <f>VLOOKUP(C1314,'[2]Customer Detail'!$A$2:$H$501,4,FALSE)</f>
        <v>Female</v>
      </c>
      <c r="N1314" s="8">
        <f>VLOOKUP(C1314,'[2]Customer Detail'!$A$2:$H$501,3,FALSE)</f>
        <v>58</v>
      </c>
      <c r="O1314" s="8" t="str">
        <f>VLOOKUP(C1314,'[2]Customer Detail'!$A$2:$H$501,5,FALSE)</f>
        <v>Port Crystalberg</v>
      </c>
      <c r="P1314" s="8" t="str">
        <f>VLOOKUP(C1314,'[2]Customer Detail'!$A$1:$H$501,8,FALSE)</f>
        <v>Platinum</v>
      </c>
      <c r="Q1314" s="8" t="str">
        <f>VLOOKUP(G1314,[2]Store_Dim!$A$1:$E$21,4,FALSE)</f>
        <v>Thompsonborough</v>
      </c>
      <c r="R1314" s="8" t="str">
        <f>VLOOKUP(G1314,[2]Store_Dim!$A$2:$E$21,3,FALSE)</f>
        <v>West</v>
      </c>
    </row>
    <row r="1315" spans="1:18" x14ac:dyDescent="0.3">
      <c r="A1315" s="7" t="s">
        <v>3139</v>
      </c>
      <c r="B1315" s="48">
        <v>45906</v>
      </c>
      <c r="C1315" s="8" t="s">
        <v>93</v>
      </c>
      <c r="D1315" s="8" t="s">
        <v>1600</v>
      </c>
      <c r="E1315" s="7" t="str">
        <f>VLOOKUP(D1315,[2]Product_Dim!$A$2:$G$101,2,FALSE)</f>
        <v>Wireless Bluetooth Speaker</v>
      </c>
      <c r="F1315" s="9">
        <f>VLOOKUP(D1315,[2]Product_Dim!$A$2:$G$101,6,FALSE)</f>
        <v>322.41000000000003</v>
      </c>
      <c r="G1315" s="8" t="s">
        <v>1810</v>
      </c>
      <c r="H1315" s="10">
        <v>1</v>
      </c>
      <c r="I1315" s="11">
        <v>179.77</v>
      </c>
      <c r="J1315" s="8">
        <v>0.23</v>
      </c>
      <c r="K1315" s="8" t="s">
        <v>1829</v>
      </c>
      <c r="L1315" s="11">
        <v>138.4229</v>
      </c>
      <c r="M1315" s="8" t="str">
        <f>VLOOKUP(C1315,'[2]Customer Detail'!$A$2:$H$501,4,FALSE)</f>
        <v>Female</v>
      </c>
      <c r="N1315" s="8">
        <f>VLOOKUP(C1315,'[2]Customer Detail'!$A$2:$H$501,3,FALSE)</f>
        <v>36</v>
      </c>
      <c r="O1315" s="8" t="str">
        <f>VLOOKUP(C1315,'[2]Customer Detail'!$A$2:$H$501,5,FALSE)</f>
        <v>Smithburgh</v>
      </c>
      <c r="P1315" s="8" t="str">
        <f>VLOOKUP(C1315,'[2]Customer Detail'!$A$1:$H$501,8,FALSE)</f>
        <v>Gold</v>
      </c>
      <c r="Q1315" s="8" t="str">
        <f>VLOOKUP(G1315,[2]Store_Dim!$A$1:$E$21,4,FALSE)</f>
        <v>East Stevechester</v>
      </c>
      <c r="R1315" s="8" t="str">
        <f>VLOOKUP(G1315,[2]Store_Dim!$A$2:$E$21,3,FALSE)</f>
        <v>East</v>
      </c>
    </row>
    <row r="1316" spans="1:18" x14ac:dyDescent="0.3">
      <c r="A1316" s="7" t="s">
        <v>3140</v>
      </c>
      <c r="B1316" s="48">
        <v>45523</v>
      </c>
      <c r="C1316" s="8" t="s">
        <v>44</v>
      </c>
      <c r="D1316" s="8" t="s">
        <v>1543</v>
      </c>
      <c r="E1316" s="7" t="str">
        <f>VLOOKUP(D1316,[2]Product_Dim!$A$2:$G$101,2,FALSE)</f>
        <v>Brother Laser Printer</v>
      </c>
      <c r="F1316" s="9">
        <f>VLOOKUP(D1316,[2]Product_Dim!$A$2:$G$101,6,FALSE)</f>
        <v>112.42</v>
      </c>
      <c r="G1316" s="8" t="s">
        <v>1786</v>
      </c>
      <c r="H1316" s="10">
        <v>2</v>
      </c>
      <c r="I1316" s="11">
        <v>943.8</v>
      </c>
      <c r="J1316" s="8">
        <v>0.06</v>
      </c>
      <c r="K1316" s="8" t="s">
        <v>1824</v>
      </c>
      <c r="L1316" s="11">
        <v>1774.3439999999998</v>
      </c>
      <c r="M1316" s="8" t="str">
        <f>VLOOKUP(C1316,'[2]Customer Detail'!$A$2:$H$501,4,FALSE)</f>
        <v>Female</v>
      </c>
      <c r="N1316" s="8">
        <f>VLOOKUP(C1316,'[2]Customer Detail'!$A$2:$H$501,3,FALSE)</f>
        <v>53</v>
      </c>
      <c r="O1316" s="8" t="str">
        <f>VLOOKUP(C1316,'[2]Customer Detail'!$A$2:$H$501,5,FALSE)</f>
        <v>Maynardton</v>
      </c>
      <c r="P1316" s="8" t="str">
        <f>VLOOKUP(C1316,'[2]Customer Detail'!$A$1:$H$501,8,FALSE)</f>
        <v>Gold</v>
      </c>
      <c r="Q1316" s="8" t="str">
        <f>VLOOKUP(G1316,[2]Store_Dim!$A$1:$E$21,4,FALSE)</f>
        <v>East Johnstad</v>
      </c>
      <c r="R1316" s="8" t="str">
        <f>VLOOKUP(G1316,[2]Store_Dim!$A$2:$E$21,3,FALSE)</f>
        <v>South</v>
      </c>
    </row>
    <row r="1317" spans="1:18" x14ac:dyDescent="0.3">
      <c r="A1317" s="7" t="s">
        <v>3141</v>
      </c>
      <c r="B1317" s="48">
        <v>45234</v>
      </c>
      <c r="C1317" s="8" t="s">
        <v>1272</v>
      </c>
      <c r="D1317" s="8" t="s">
        <v>1690</v>
      </c>
      <c r="E1317" s="7" t="str">
        <f>VLOOKUP(D1317,[2]Product_Dim!$A$2:$G$101,2,FALSE)</f>
        <v>Hair Repair Oil Treatment</v>
      </c>
      <c r="F1317" s="9">
        <f>VLOOKUP(D1317,[2]Product_Dim!$A$2:$G$101,6,FALSE)</f>
        <v>214.32</v>
      </c>
      <c r="G1317" s="8" t="s">
        <v>1801</v>
      </c>
      <c r="H1317" s="10">
        <v>2</v>
      </c>
      <c r="I1317" s="11">
        <v>985</v>
      </c>
      <c r="J1317" s="8">
        <v>0.25</v>
      </c>
      <c r="K1317" s="8" t="s">
        <v>1824</v>
      </c>
      <c r="L1317" s="11">
        <v>1477.5</v>
      </c>
      <c r="M1317" s="8" t="str">
        <f>VLOOKUP(C1317,'[2]Customer Detail'!$A$2:$H$501,4,FALSE)</f>
        <v>Male</v>
      </c>
      <c r="N1317" s="8">
        <f>VLOOKUP(C1317,'[2]Customer Detail'!$A$2:$H$501,3,FALSE)</f>
        <v>55</v>
      </c>
      <c r="O1317" s="8" t="str">
        <f>VLOOKUP(C1317,'[2]Customer Detail'!$A$2:$H$501,5,FALSE)</f>
        <v>Kathleenport</v>
      </c>
      <c r="P1317" s="8" t="str">
        <f>VLOOKUP(C1317,'[2]Customer Detail'!$A$1:$H$501,8,FALSE)</f>
        <v>Gold</v>
      </c>
      <c r="Q1317" s="8" t="str">
        <f>VLOOKUP(G1317,[2]Store_Dim!$A$1:$E$21,4,FALSE)</f>
        <v>East Jenniferstad</v>
      </c>
      <c r="R1317" s="8" t="str">
        <f>VLOOKUP(G1317,[2]Store_Dim!$A$2:$E$21,3,FALSE)</f>
        <v>North</v>
      </c>
    </row>
    <row r="1318" spans="1:18" x14ac:dyDescent="0.3">
      <c r="A1318" s="7" t="s">
        <v>3142</v>
      </c>
      <c r="B1318" s="48">
        <v>45405</v>
      </c>
      <c r="C1318" s="8" t="s">
        <v>1492</v>
      </c>
      <c r="D1318" s="8" t="s">
        <v>1724</v>
      </c>
      <c r="E1318" s="7" t="str">
        <f>VLOOKUP(D1318,[2]Product_Dim!$A$2:$G$101,2,FALSE)</f>
        <v>Sports Wrist Sweatbands</v>
      </c>
      <c r="F1318" s="9">
        <f>VLOOKUP(D1318,[2]Product_Dim!$A$2:$G$101,6,FALSE)</f>
        <v>131.24</v>
      </c>
      <c r="G1318" s="8" t="s">
        <v>1789</v>
      </c>
      <c r="H1318" s="10">
        <v>4</v>
      </c>
      <c r="I1318" s="11">
        <v>216.81</v>
      </c>
      <c r="J1318" s="8">
        <v>0.28999999999999998</v>
      </c>
      <c r="K1318" s="8" t="s">
        <v>1824</v>
      </c>
      <c r="L1318" s="11">
        <v>615.74040000000002</v>
      </c>
      <c r="M1318" s="8" t="str">
        <f>VLOOKUP(C1318,'[2]Customer Detail'!$A$2:$H$501,4,FALSE)</f>
        <v>Female</v>
      </c>
      <c r="N1318" s="8">
        <f>VLOOKUP(C1318,'[2]Customer Detail'!$A$2:$H$501,3,FALSE)</f>
        <v>46</v>
      </c>
      <c r="O1318" s="8" t="str">
        <f>VLOOKUP(C1318,'[2]Customer Detail'!$A$2:$H$501,5,FALSE)</f>
        <v>East Dillonview</v>
      </c>
      <c r="P1318" s="8" t="str">
        <f>VLOOKUP(C1318,'[2]Customer Detail'!$A$1:$H$501,8,FALSE)</f>
        <v>Bronze</v>
      </c>
      <c r="Q1318" s="8" t="str">
        <f>VLOOKUP(G1318,[2]Store_Dim!$A$1:$E$21,4,FALSE)</f>
        <v>East Davidville</v>
      </c>
      <c r="R1318" s="8" t="str">
        <f>VLOOKUP(G1318,[2]Store_Dim!$A$2:$E$21,3,FALSE)</f>
        <v>East</v>
      </c>
    </row>
    <row r="1319" spans="1:18" x14ac:dyDescent="0.3">
      <c r="A1319" s="7" t="s">
        <v>3143</v>
      </c>
      <c r="B1319" s="48">
        <v>45223</v>
      </c>
      <c r="C1319" s="8" t="s">
        <v>408</v>
      </c>
      <c r="D1319" s="8" t="s">
        <v>1676</v>
      </c>
      <c r="E1319" s="7" t="str">
        <f>VLOOKUP(D1319,[2]Product_Dim!$A$2:$G$101,2,FALSE)</f>
        <v>Matte Lipstick Set</v>
      </c>
      <c r="F1319" s="9">
        <f>VLOOKUP(D1319,[2]Product_Dim!$A$2:$G$101,6,FALSE)</f>
        <v>299.11</v>
      </c>
      <c r="G1319" s="8" t="s">
        <v>1761</v>
      </c>
      <c r="H1319" s="10">
        <v>4</v>
      </c>
      <c r="I1319" s="11">
        <v>950.21</v>
      </c>
      <c r="J1319" s="8">
        <v>0.27</v>
      </c>
      <c r="K1319" s="8" t="s">
        <v>1829</v>
      </c>
      <c r="L1319" s="11">
        <v>2774.6131999999998</v>
      </c>
      <c r="M1319" s="8" t="str">
        <f>VLOOKUP(C1319,'[2]Customer Detail'!$A$2:$H$501,4,FALSE)</f>
        <v>Female</v>
      </c>
      <c r="N1319" s="8">
        <f>VLOOKUP(C1319,'[2]Customer Detail'!$A$2:$H$501,3,FALSE)</f>
        <v>21</v>
      </c>
      <c r="O1319" s="8" t="str">
        <f>VLOOKUP(C1319,'[2]Customer Detail'!$A$2:$H$501,5,FALSE)</f>
        <v>North Katherine</v>
      </c>
      <c r="P1319" s="8" t="str">
        <f>VLOOKUP(C1319,'[2]Customer Detail'!$A$1:$H$501,8,FALSE)</f>
        <v>Platinum</v>
      </c>
      <c r="Q1319" s="8" t="str">
        <f>VLOOKUP(G1319,[2]Store_Dim!$A$1:$E$21,4,FALSE)</f>
        <v>North Nancyview</v>
      </c>
      <c r="R1319" s="8" t="str">
        <f>VLOOKUP(G1319,[2]Store_Dim!$A$2:$E$21,3,FALSE)</f>
        <v>South</v>
      </c>
    </row>
    <row r="1320" spans="1:18" x14ac:dyDescent="0.3">
      <c r="A1320" s="7" t="s">
        <v>3144</v>
      </c>
      <c r="B1320" s="48">
        <v>45838</v>
      </c>
      <c r="C1320" s="8" t="s">
        <v>818</v>
      </c>
      <c r="D1320" s="8" t="s">
        <v>1644</v>
      </c>
      <c r="E1320" s="7" t="str">
        <f>VLOOKUP(D1320,[2]Product_Dim!$A$2:$G$101,2,FALSE)</f>
        <v>Car Dashboard Phone Holder</v>
      </c>
      <c r="F1320" s="9">
        <f>VLOOKUP(D1320,[2]Product_Dim!$A$2:$G$101,6,FALSE)</f>
        <v>177.98</v>
      </c>
      <c r="G1320" s="8" t="s">
        <v>1779</v>
      </c>
      <c r="H1320" s="10">
        <v>2</v>
      </c>
      <c r="I1320" s="11">
        <v>271.39999999999998</v>
      </c>
      <c r="J1320" s="8">
        <v>0.17</v>
      </c>
      <c r="K1320" s="8" t="s">
        <v>1826</v>
      </c>
      <c r="L1320" s="11">
        <v>450.52399999999994</v>
      </c>
      <c r="M1320" s="8" t="str">
        <f>VLOOKUP(C1320,'[2]Customer Detail'!$A$2:$H$501,4,FALSE)</f>
        <v>Male</v>
      </c>
      <c r="N1320" s="8">
        <f>VLOOKUP(C1320,'[2]Customer Detail'!$A$2:$H$501,3,FALSE)</f>
        <v>57</v>
      </c>
      <c r="O1320" s="8" t="str">
        <f>VLOOKUP(C1320,'[2]Customer Detail'!$A$2:$H$501,5,FALSE)</f>
        <v>Lake Christopher</v>
      </c>
      <c r="P1320" s="8" t="str">
        <f>VLOOKUP(C1320,'[2]Customer Detail'!$A$1:$H$501,8,FALSE)</f>
        <v>Platinum</v>
      </c>
      <c r="Q1320" s="8" t="str">
        <f>VLOOKUP(G1320,[2]Store_Dim!$A$1:$E$21,4,FALSE)</f>
        <v>Williamsfurt</v>
      </c>
      <c r="R1320" s="8" t="str">
        <f>VLOOKUP(G1320,[2]Store_Dim!$A$2:$E$21,3,FALSE)</f>
        <v>South</v>
      </c>
    </row>
    <row r="1321" spans="1:18" x14ac:dyDescent="0.3">
      <c r="A1321" s="7" t="s">
        <v>3145</v>
      </c>
      <c r="B1321" s="48">
        <v>45883</v>
      </c>
      <c r="C1321" s="8" t="s">
        <v>559</v>
      </c>
      <c r="D1321" s="8" t="s">
        <v>1626</v>
      </c>
      <c r="E1321" s="7" t="str">
        <f>VLOOKUP(D1321,[2]Product_Dim!$A$2:$G$101,2,FALSE)</f>
        <v>Portable Power Bank</v>
      </c>
      <c r="F1321" s="9">
        <f>VLOOKUP(D1321,[2]Product_Dim!$A$2:$G$101,6,FALSE)</f>
        <v>326.06</v>
      </c>
      <c r="G1321" s="8" t="s">
        <v>1782</v>
      </c>
      <c r="H1321" s="10">
        <v>4</v>
      </c>
      <c r="I1321" s="11">
        <v>708.19</v>
      </c>
      <c r="J1321" s="8">
        <v>0.1</v>
      </c>
      <c r="K1321" s="8" t="s">
        <v>1826</v>
      </c>
      <c r="L1321" s="11">
        <v>2549.4840000000004</v>
      </c>
      <c r="M1321" s="8" t="str">
        <f>VLOOKUP(C1321,'[2]Customer Detail'!$A$2:$H$501,4,FALSE)</f>
        <v>Female</v>
      </c>
      <c r="N1321" s="8">
        <f>VLOOKUP(C1321,'[2]Customer Detail'!$A$2:$H$501,3,FALSE)</f>
        <v>36</v>
      </c>
      <c r="O1321" s="8" t="str">
        <f>VLOOKUP(C1321,'[2]Customer Detail'!$A$2:$H$501,5,FALSE)</f>
        <v>Robertview</v>
      </c>
      <c r="P1321" s="8" t="str">
        <f>VLOOKUP(C1321,'[2]Customer Detail'!$A$1:$H$501,8,FALSE)</f>
        <v>Platinum</v>
      </c>
      <c r="Q1321" s="8" t="str">
        <f>VLOOKUP(G1321,[2]Store_Dim!$A$1:$E$21,4,FALSE)</f>
        <v>Thompsonborough</v>
      </c>
      <c r="R1321" s="8" t="str">
        <f>VLOOKUP(G1321,[2]Store_Dim!$A$2:$E$21,3,FALSE)</f>
        <v>West</v>
      </c>
    </row>
    <row r="1322" spans="1:18" x14ac:dyDescent="0.3">
      <c r="A1322" s="7" t="s">
        <v>3146</v>
      </c>
      <c r="B1322" s="48">
        <v>45788</v>
      </c>
      <c r="C1322" s="8" t="s">
        <v>1374</v>
      </c>
      <c r="D1322" s="8" t="s">
        <v>1656</v>
      </c>
      <c r="E1322" s="7" t="str">
        <f>VLOOKUP(D1322,[2]Product_Dim!$A$2:$G$101,2,FALSE)</f>
        <v>Sports Stopwatch Pro</v>
      </c>
      <c r="F1322" s="9">
        <f>VLOOKUP(D1322,[2]Product_Dim!$A$2:$G$101,6,FALSE)</f>
        <v>434.84</v>
      </c>
      <c r="G1322" s="8" t="s">
        <v>1766</v>
      </c>
      <c r="H1322" s="10">
        <v>3</v>
      </c>
      <c r="I1322" s="11">
        <v>477.05</v>
      </c>
      <c r="J1322" s="8">
        <v>0.05</v>
      </c>
      <c r="K1322" s="8" t="s">
        <v>1826</v>
      </c>
      <c r="L1322" s="11">
        <v>1359.5925000000002</v>
      </c>
      <c r="M1322" s="8" t="str">
        <f>VLOOKUP(C1322,'[2]Customer Detail'!$A$2:$H$501,4,FALSE)</f>
        <v>Male</v>
      </c>
      <c r="N1322" s="8">
        <f>VLOOKUP(C1322,'[2]Customer Detail'!$A$2:$H$501,3,FALSE)</f>
        <v>19</v>
      </c>
      <c r="O1322" s="8" t="str">
        <f>VLOOKUP(C1322,'[2]Customer Detail'!$A$2:$H$501,5,FALSE)</f>
        <v>Jessicaland</v>
      </c>
      <c r="P1322" s="8" t="str">
        <f>VLOOKUP(C1322,'[2]Customer Detail'!$A$1:$H$501,8,FALSE)</f>
        <v>Gold</v>
      </c>
      <c r="Q1322" s="8" t="str">
        <f>VLOOKUP(G1322,[2]Store_Dim!$A$1:$E$21,4,FALSE)</f>
        <v>Hoodberg</v>
      </c>
      <c r="R1322" s="8" t="str">
        <f>VLOOKUP(G1322,[2]Store_Dim!$A$2:$E$21,3,FALSE)</f>
        <v>North</v>
      </c>
    </row>
    <row r="1323" spans="1:18" x14ac:dyDescent="0.3">
      <c r="A1323" s="7" t="s">
        <v>3147</v>
      </c>
      <c r="B1323" s="48">
        <v>45383</v>
      </c>
      <c r="C1323" s="8" t="s">
        <v>969</v>
      </c>
      <c r="D1323" s="8" t="s">
        <v>1696</v>
      </c>
      <c r="E1323" s="7" t="str">
        <f>VLOOKUP(D1323,[2]Product_Dim!$A$2:$G$101,2,FALSE)</f>
        <v>Bluetooth Car Audio System</v>
      </c>
      <c r="F1323" s="9">
        <f>VLOOKUP(D1323,[2]Product_Dim!$A$2:$G$101,6,FALSE)</f>
        <v>403.71</v>
      </c>
      <c r="G1323" s="8" t="s">
        <v>1786</v>
      </c>
      <c r="H1323" s="10">
        <v>3</v>
      </c>
      <c r="I1323" s="11">
        <v>627.29</v>
      </c>
      <c r="J1323" s="8">
        <v>0.27</v>
      </c>
      <c r="K1323" s="8" t="s">
        <v>1829</v>
      </c>
      <c r="L1323" s="11">
        <v>1373.7650999999998</v>
      </c>
      <c r="M1323" s="8" t="str">
        <f>VLOOKUP(C1323,'[2]Customer Detail'!$A$2:$H$501,4,FALSE)</f>
        <v>Female</v>
      </c>
      <c r="N1323" s="8">
        <f>VLOOKUP(C1323,'[2]Customer Detail'!$A$2:$H$501,3,FALSE)</f>
        <v>56</v>
      </c>
      <c r="O1323" s="8" t="str">
        <f>VLOOKUP(C1323,'[2]Customer Detail'!$A$2:$H$501,5,FALSE)</f>
        <v>West Patriciaview</v>
      </c>
      <c r="P1323" s="8" t="str">
        <f>VLOOKUP(C1323,'[2]Customer Detail'!$A$1:$H$501,8,FALSE)</f>
        <v>Bronze</v>
      </c>
      <c r="Q1323" s="8" t="str">
        <f>VLOOKUP(G1323,[2]Store_Dim!$A$1:$E$21,4,FALSE)</f>
        <v>East Johnstad</v>
      </c>
      <c r="R1323" s="8" t="str">
        <f>VLOOKUP(G1323,[2]Store_Dim!$A$2:$E$21,3,FALSE)</f>
        <v>South</v>
      </c>
    </row>
    <row r="1324" spans="1:18" x14ac:dyDescent="0.3">
      <c r="A1324" s="7" t="s">
        <v>3148</v>
      </c>
      <c r="B1324" s="48">
        <v>45335</v>
      </c>
      <c r="C1324" s="8" t="s">
        <v>960</v>
      </c>
      <c r="D1324" s="8" t="s">
        <v>1736</v>
      </c>
      <c r="E1324" s="7" t="str">
        <f>VLOOKUP(D1324,[2]Product_Dim!$A$2:$G$101,2,FALSE)</f>
        <v>Vitamin E Body Lotion</v>
      </c>
      <c r="F1324" s="9">
        <f>VLOOKUP(D1324,[2]Product_Dim!$A$2:$G$101,6,FALSE)</f>
        <v>358.47</v>
      </c>
      <c r="G1324" s="8" t="s">
        <v>1792</v>
      </c>
      <c r="H1324" s="10">
        <v>3</v>
      </c>
      <c r="I1324" s="11">
        <v>206.84</v>
      </c>
      <c r="J1324" s="8">
        <v>0.19</v>
      </c>
      <c r="K1324" s="8" t="s">
        <v>1826</v>
      </c>
      <c r="L1324" s="11">
        <v>502.62119999999999</v>
      </c>
      <c r="M1324" s="8" t="str">
        <f>VLOOKUP(C1324,'[2]Customer Detail'!$A$2:$H$501,4,FALSE)</f>
        <v>Male</v>
      </c>
      <c r="N1324" s="8">
        <f>VLOOKUP(C1324,'[2]Customer Detail'!$A$2:$H$501,3,FALSE)</f>
        <v>41</v>
      </c>
      <c r="O1324" s="8" t="str">
        <f>VLOOKUP(C1324,'[2]Customer Detail'!$A$2:$H$501,5,FALSE)</f>
        <v>Port Jenniferton</v>
      </c>
      <c r="P1324" s="8" t="str">
        <f>VLOOKUP(C1324,'[2]Customer Detail'!$A$1:$H$501,8,FALSE)</f>
        <v>Silver</v>
      </c>
      <c r="Q1324" s="8" t="str">
        <f>VLOOKUP(G1324,[2]Store_Dim!$A$1:$E$21,4,FALSE)</f>
        <v>Lake Michael</v>
      </c>
      <c r="R1324" s="8" t="str">
        <f>VLOOKUP(G1324,[2]Store_Dim!$A$2:$E$21,3,FALSE)</f>
        <v>South</v>
      </c>
    </row>
    <row r="1325" spans="1:18" x14ac:dyDescent="0.3">
      <c r="A1325" s="7" t="s">
        <v>3149</v>
      </c>
      <c r="B1325" s="48">
        <v>45304</v>
      </c>
      <c r="C1325" s="8" t="s">
        <v>803</v>
      </c>
      <c r="D1325" s="8" t="s">
        <v>1608</v>
      </c>
      <c r="E1325" s="7" t="str">
        <f>VLOOKUP(D1325,[2]Product_Dim!$A$2:$G$101,2,FALSE)</f>
        <v>Stainless Steel Cutlery Set</v>
      </c>
      <c r="F1325" s="9">
        <f>VLOOKUP(D1325,[2]Product_Dim!$A$2:$G$101,6,FALSE)</f>
        <v>19.52</v>
      </c>
      <c r="G1325" s="8" t="s">
        <v>1757</v>
      </c>
      <c r="H1325" s="10">
        <v>4</v>
      </c>
      <c r="I1325" s="11">
        <v>629.04999999999995</v>
      </c>
      <c r="J1325" s="8">
        <v>0.26</v>
      </c>
      <c r="K1325" s="8" t="s">
        <v>1824</v>
      </c>
      <c r="L1325" s="11">
        <v>1861.9879999999998</v>
      </c>
      <c r="M1325" s="8" t="str">
        <f>VLOOKUP(C1325,'[2]Customer Detail'!$A$2:$H$501,4,FALSE)</f>
        <v>Male</v>
      </c>
      <c r="N1325" s="8">
        <f>VLOOKUP(C1325,'[2]Customer Detail'!$A$2:$H$501,3,FALSE)</f>
        <v>64</v>
      </c>
      <c r="O1325" s="8" t="str">
        <f>VLOOKUP(C1325,'[2]Customer Detail'!$A$2:$H$501,5,FALSE)</f>
        <v>Port Coreyfort</v>
      </c>
      <c r="P1325" s="8" t="str">
        <f>VLOOKUP(C1325,'[2]Customer Detail'!$A$1:$H$501,8,FALSE)</f>
        <v>Silver</v>
      </c>
      <c r="Q1325" s="8" t="str">
        <f>VLOOKUP(G1325,[2]Store_Dim!$A$1:$E$21,4,FALSE)</f>
        <v>Danielmouth</v>
      </c>
      <c r="R1325" s="8" t="str">
        <f>VLOOKUP(G1325,[2]Store_Dim!$A$2:$E$21,3,FALSE)</f>
        <v>North</v>
      </c>
    </row>
    <row r="1326" spans="1:18" x14ac:dyDescent="0.3">
      <c r="A1326" s="7" t="s">
        <v>3150</v>
      </c>
      <c r="B1326" s="48">
        <v>45543</v>
      </c>
      <c r="C1326" s="8" t="s">
        <v>1357</v>
      </c>
      <c r="D1326" s="8" t="s">
        <v>1696</v>
      </c>
      <c r="E1326" s="7" t="str">
        <f>VLOOKUP(D1326,[2]Product_Dim!$A$2:$G$101,2,FALSE)</f>
        <v>Bluetooth Car Audio System</v>
      </c>
      <c r="F1326" s="9">
        <f>VLOOKUP(D1326,[2]Product_Dim!$A$2:$G$101,6,FALSE)</f>
        <v>403.71</v>
      </c>
      <c r="G1326" s="8" t="s">
        <v>1807</v>
      </c>
      <c r="H1326" s="10">
        <v>4</v>
      </c>
      <c r="I1326" s="11">
        <v>529.04</v>
      </c>
      <c r="J1326" s="8">
        <v>0.1</v>
      </c>
      <c r="K1326" s="8" t="s">
        <v>1826</v>
      </c>
      <c r="L1326" s="11">
        <v>1904.5439999999999</v>
      </c>
      <c r="M1326" s="8" t="str">
        <f>VLOOKUP(C1326,'[2]Customer Detail'!$A$2:$H$501,4,FALSE)</f>
        <v>Female</v>
      </c>
      <c r="N1326" s="8">
        <f>VLOOKUP(C1326,'[2]Customer Detail'!$A$2:$H$501,3,FALSE)</f>
        <v>59</v>
      </c>
      <c r="O1326" s="8" t="str">
        <f>VLOOKUP(C1326,'[2]Customer Detail'!$A$2:$H$501,5,FALSE)</f>
        <v>Amberburgh</v>
      </c>
      <c r="P1326" s="8" t="str">
        <f>VLOOKUP(C1326,'[2]Customer Detail'!$A$1:$H$501,8,FALSE)</f>
        <v>Platinum</v>
      </c>
      <c r="Q1326" s="8" t="str">
        <f>VLOOKUP(G1326,[2]Store_Dim!$A$1:$E$21,4,FALSE)</f>
        <v>Bensonhaven</v>
      </c>
      <c r="R1326" s="8" t="str">
        <f>VLOOKUP(G1326,[2]Store_Dim!$A$2:$E$21,3,FALSE)</f>
        <v>North</v>
      </c>
    </row>
    <row r="1327" spans="1:18" x14ac:dyDescent="0.3">
      <c r="A1327" s="7" t="s">
        <v>3151</v>
      </c>
      <c r="B1327" s="48">
        <v>45326</v>
      </c>
      <c r="C1327" s="8" t="s">
        <v>1095</v>
      </c>
      <c r="D1327" s="8" t="s">
        <v>1608</v>
      </c>
      <c r="E1327" s="7" t="str">
        <f>VLOOKUP(D1327,[2]Product_Dim!$A$2:$G$101,2,FALSE)</f>
        <v>Stainless Steel Cutlery Set</v>
      </c>
      <c r="F1327" s="9">
        <f>VLOOKUP(D1327,[2]Product_Dim!$A$2:$G$101,6,FALSE)</f>
        <v>19.52</v>
      </c>
      <c r="G1327" s="8" t="s">
        <v>1807</v>
      </c>
      <c r="H1327" s="10">
        <v>1</v>
      </c>
      <c r="I1327" s="11">
        <v>350.67</v>
      </c>
      <c r="J1327" s="8">
        <v>0.22</v>
      </c>
      <c r="K1327" s="8" t="s">
        <v>1826</v>
      </c>
      <c r="L1327" s="11">
        <v>273.52260000000001</v>
      </c>
      <c r="M1327" s="8" t="str">
        <f>VLOOKUP(C1327,'[2]Customer Detail'!$A$2:$H$501,4,FALSE)</f>
        <v>Male</v>
      </c>
      <c r="N1327" s="8">
        <f>VLOOKUP(C1327,'[2]Customer Detail'!$A$2:$H$501,3,FALSE)</f>
        <v>31</v>
      </c>
      <c r="O1327" s="8" t="str">
        <f>VLOOKUP(C1327,'[2]Customer Detail'!$A$2:$H$501,5,FALSE)</f>
        <v>New Angiefurt</v>
      </c>
      <c r="P1327" s="8" t="str">
        <f>VLOOKUP(C1327,'[2]Customer Detail'!$A$1:$H$501,8,FALSE)</f>
        <v>Bronze</v>
      </c>
      <c r="Q1327" s="8" t="str">
        <f>VLOOKUP(G1327,[2]Store_Dim!$A$1:$E$21,4,FALSE)</f>
        <v>Bensonhaven</v>
      </c>
      <c r="R1327" s="8" t="str">
        <f>VLOOKUP(G1327,[2]Store_Dim!$A$2:$E$21,3,FALSE)</f>
        <v>North</v>
      </c>
    </row>
    <row r="1328" spans="1:18" x14ac:dyDescent="0.3">
      <c r="A1328" s="7" t="s">
        <v>3152</v>
      </c>
      <c r="B1328" s="48">
        <v>45498</v>
      </c>
      <c r="C1328" s="8" t="s">
        <v>1160</v>
      </c>
      <c r="D1328" s="8" t="s">
        <v>1738</v>
      </c>
      <c r="E1328" s="7" t="str">
        <f>VLOOKUP(D1328,[2]Product_Dim!$A$2:$G$101,2,FALSE)</f>
        <v>Sports Stopwatch Basic</v>
      </c>
      <c r="F1328" s="9">
        <f>VLOOKUP(D1328,[2]Product_Dim!$A$2:$G$101,6,FALSE)</f>
        <v>60.65</v>
      </c>
      <c r="G1328" s="8" t="s">
        <v>1757</v>
      </c>
      <c r="H1328" s="10">
        <v>1</v>
      </c>
      <c r="I1328" s="11">
        <v>128.93</v>
      </c>
      <c r="J1328" s="8">
        <v>0.26</v>
      </c>
      <c r="K1328" s="8" t="s">
        <v>1824</v>
      </c>
      <c r="L1328" s="11">
        <v>95.408199999999994</v>
      </c>
      <c r="M1328" s="8" t="str">
        <f>VLOOKUP(C1328,'[2]Customer Detail'!$A$2:$H$501,4,FALSE)</f>
        <v>Female</v>
      </c>
      <c r="N1328" s="8">
        <f>VLOOKUP(C1328,'[2]Customer Detail'!$A$2:$H$501,3,FALSE)</f>
        <v>21</v>
      </c>
      <c r="O1328" s="8" t="str">
        <f>VLOOKUP(C1328,'[2]Customer Detail'!$A$2:$H$501,5,FALSE)</f>
        <v>Port Crystal</v>
      </c>
      <c r="P1328" s="8" t="str">
        <f>VLOOKUP(C1328,'[2]Customer Detail'!$A$1:$H$501,8,FALSE)</f>
        <v>Platinum</v>
      </c>
      <c r="Q1328" s="8" t="str">
        <f>VLOOKUP(G1328,[2]Store_Dim!$A$1:$E$21,4,FALSE)</f>
        <v>Danielmouth</v>
      </c>
      <c r="R1328" s="8" t="str">
        <f>VLOOKUP(G1328,[2]Store_Dim!$A$2:$E$21,3,FALSE)</f>
        <v>North</v>
      </c>
    </row>
    <row r="1329" spans="1:18" x14ac:dyDescent="0.3">
      <c r="A1329" s="7" t="s">
        <v>3153</v>
      </c>
      <c r="B1329" s="48">
        <v>45544</v>
      </c>
      <c r="C1329" s="8" t="s">
        <v>490</v>
      </c>
      <c r="D1329" s="8" t="s">
        <v>1720</v>
      </c>
      <c r="E1329" s="7" t="str">
        <f>VLOOKUP(D1329,[2]Product_Dim!$A$2:$G$101,2,FALSE)</f>
        <v>Kitchen Cutting Board</v>
      </c>
      <c r="F1329" s="9">
        <f>VLOOKUP(D1329,[2]Product_Dim!$A$2:$G$101,6,FALSE)</f>
        <v>176.07</v>
      </c>
      <c r="G1329" s="8" t="s">
        <v>1801</v>
      </c>
      <c r="H1329" s="10">
        <v>2</v>
      </c>
      <c r="I1329" s="11">
        <v>384.92</v>
      </c>
      <c r="J1329" s="8">
        <v>0.09</v>
      </c>
      <c r="K1329" s="8" t="s">
        <v>1824</v>
      </c>
      <c r="L1329" s="11">
        <v>700.55439999999999</v>
      </c>
      <c r="M1329" s="8" t="str">
        <f>VLOOKUP(C1329,'[2]Customer Detail'!$A$2:$H$501,4,FALSE)</f>
        <v>Male</v>
      </c>
      <c r="N1329" s="8">
        <f>VLOOKUP(C1329,'[2]Customer Detail'!$A$2:$H$501,3,FALSE)</f>
        <v>46</v>
      </c>
      <c r="O1329" s="8" t="str">
        <f>VLOOKUP(C1329,'[2]Customer Detail'!$A$2:$H$501,5,FALSE)</f>
        <v>Michaelfort</v>
      </c>
      <c r="P1329" s="8" t="str">
        <f>VLOOKUP(C1329,'[2]Customer Detail'!$A$1:$H$501,8,FALSE)</f>
        <v>Platinum</v>
      </c>
      <c r="Q1329" s="8" t="str">
        <f>VLOOKUP(G1329,[2]Store_Dim!$A$1:$E$21,4,FALSE)</f>
        <v>East Jenniferstad</v>
      </c>
      <c r="R1329" s="8" t="str">
        <f>VLOOKUP(G1329,[2]Store_Dim!$A$2:$E$21,3,FALSE)</f>
        <v>North</v>
      </c>
    </row>
    <row r="1330" spans="1:18" x14ac:dyDescent="0.3">
      <c r="A1330" s="7" t="s">
        <v>3154</v>
      </c>
      <c r="B1330" s="48">
        <v>45268</v>
      </c>
      <c r="C1330" s="8" t="s">
        <v>1050</v>
      </c>
      <c r="D1330" s="8" t="s">
        <v>1555</v>
      </c>
      <c r="E1330" s="7" t="str">
        <f>VLOOKUP(D1330,[2]Product_Dim!$A$2:$G$101,2,FALSE)</f>
        <v>Men's Leather Belt</v>
      </c>
      <c r="F1330" s="9">
        <f>VLOOKUP(D1330,[2]Product_Dim!$A$2:$G$101,6,FALSE)</f>
        <v>261</v>
      </c>
      <c r="G1330" s="8" t="s">
        <v>1782</v>
      </c>
      <c r="H1330" s="10">
        <v>3</v>
      </c>
      <c r="I1330" s="11">
        <v>120.77</v>
      </c>
      <c r="J1330" s="8">
        <v>0.28999999999999998</v>
      </c>
      <c r="K1330" s="8" t="s">
        <v>1826</v>
      </c>
      <c r="L1330" s="11">
        <v>257.24009999999998</v>
      </c>
      <c r="M1330" s="8" t="str">
        <f>VLOOKUP(C1330,'[2]Customer Detail'!$A$2:$H$501,4,FALSE)</f>
        <v>Female</v>
      </c>
      <c r="N1330" s="8">
        <f>VLOOKUP(C1330,'[2]Customer Detail'!$A$2:$H$501,3,FALSE)</f>
        <v>50</v>
      </c>
      <c r="O1330" s="8" t="str">
        <f>VLOOKUP(C1330,'[2]Customer Detail'!$A$2:$H$501,5,FALSE)</f>
        <v>Donaldsontown</v>
      </c>
      <c r="P1330" s="8" t="str">
        <f>VLOOKUP(C1330,'[2]Customer Detail'!$A$1:$H$501,8,FALSE)</f>
        <v>Silver</v>
      </c>
      <c r="Q1330" s="8" t="str">
        <f>VLOOKUP(G1330,[2]Store_Dim!$A$1:$E$21,4,FALSE)</f>
        <v>Thompsonborough</v>
      </c>
      <c r="R1330" s="8" t="str">
        <f>VLOOKUP(G1330,[2]Store_Dim!$A$2:$E$21,3,FALSE)</f>
        <v>West</v>
      </c>
    </row>
    <row r="1331" spans="1:18" x14ac:dyDescent="0.3">
      <c r="A1331" s="7" t="s">
        <v>3155</v>
      </c>
      <c r="B1331" s="48">
        <v>45824</v>
      </c>
      <c r="C1331" s="8" t="s">
        <v>719</v>
      </c>
      <c r="D1331" s="8" t="s">
        <v>1700</v>
      </c>
      <c r="E1331" s="7" t="str">
        <f>VLOOKUP(D1331,[2]Product_Dim!$A$2:$G$101,2,FALSE)</f>
        <v>Wireless Mouse</v>
      </c>
      <c r="F1331" s="9">
        <f>VLOOKUP(D1331,[2]Product_Dim!$A$2:$G$101,6,FALSE)</f>
        <v>392.89</v>
      </c>
      <c r="G1331" s="8" t="s">
        <v>1807</v>
      </c>
      <c r="H1331" s="10">
        <v>4</v>
      </c>
      <c r="I1331" s="11">
        <v>661.39</v>
      </c>
      <c r="J1331" s="8">
        <v>7.0000000000000007E-2</v>
      </c>
      <c r="K1331" s="8" t="s">
        <v>1824</v>
      </c>
      <c r="L1331" s="11">
        <v>2460.3707999999997</v>
      </c>
      <c r="M1331" s="8" t="str">
        <f>VLOOKUP(C1331,'[2]Customer Detail'!$A$2:$H$501,4,FALSE)</f>
        <v>Male</v>
      </c>
      <c r="N1331" s="8">
        <f>VLOOKUP(C1331,'[2]Customer Detail'!$A$2:$H$501,3,FALSE)</f>
        <v>35</v>
      </c>
      <c r="O1331" s="8" t="str">
        <f>VLOOKUP(C1331,'[2]Customer Detail'!$A$2:$H$501,5,FALSE)</f>
        <v>East Crystalton</v>
      </c>
      <c r="P1331" s="8" t="str">
        <f>VLOOKUP(C1331,'[2]Customer Detail'!$A$1:$H$501,8,FALSE)</f>
        <v>Platinum</v>
      </c>
      <c r="Q1331" s="8" t="str">
        <f>VLOOKUP(G1331,[2]Store_Dim!$A$1:$E$21,4,FALSE)</f>
        <v>Bensonhaven</v>
      </c>
      <c r="R1331" s="8" t="str">
        <f>VLOOKUP(G1331,[2]Store_Dim!$A$2:$E$21,3,FALSE)</f>
        <v>North</v>
      </c>
    </row>
    <row r="1332" spans="1:18" x14ac:dyDescent="0.3">
      <c r="A1332" s="7" t="s">
        <v>3156</v>
      </c>
      <c r="B1332" s="48">
        <v>45261</v>
      </c>
      <c r="C1332" s="8" t="s">
        <v>1389</v>
      </c>
      <c r="D1332" s="8" t="s">
        <v>1672</v>
      </c>
      <c r="E1332" s="7" t="str">
        <f>VLOOKUP(D1332,[2]Product_Dim!$A$2:$G$101,2,FALSE)</f>
        <v>Laptop Cooling Pad</v>
      </c>
      <c r="F1332" s="9">
        <f>VLOOKUP(D1332,[2]Product_Dim!$A$2:$G$101,6,FALSE)</f>
        <v>86.42</v>
      </c>
      <c r="G1332" s="8" t="s">
        <v>1761</v>
      </c>
      <c r="H1332" s="10">
        <v>1</v>
      </c>
      <c r="I1332" s="11">
        <v>195.24</v>
      </c>
      <c r="J1332" s="8">
        <v>0.27</v>
      </c>
      <c r="K1332" s="8" t="s">
        <v>1826</v>
      </c>
      <c r="L1332" s="11">
        <v>142.52520000000001</v>
      </c>
      <c r="M1332" s="8" t="str">
        <f>VLOOKUP(C1332,'[2]Customer Detail'!$A$2:$H$501,4,FALSE)</f>
        <v>Male</v>
      </c>
      <c r="N1332" s="8">
        <f>VLOOKUP(C1332,'[2]Customer Detail'!$A$2:$H$501,3,FALSE)</f>
        <v>29</v>
      </c>
      <c r="O1332" s="8" t="str">
        <f>VLOOKUP(C1332,'[2]Customer Detail'!$A$2:$H$501,5,FALSE)</f>
        <v>Port Hannahport</v>
      </c>
      <c r="P1332" s="8" t="str">
        <f>VLOOKUP(C1332,'[2]Customer Detail'!$A$1:$H$501,8,FALSE)</f>
        <v>Bronze</v>
      </c>
      <c r="Q1332" s="8" t="str">
        <f>VLOOKUP(G1332,[2]Store_Dim!$A$1:$E$21,4,FALSE)</f>
        <v>North Nancyview</v>
      </c>
      <c r="R1332" s="8" t="str">
        <f>VLOOKUP(G1332,[2]Store_Dim!$A$2:$E$21,3,FALSE)</f>
        <v>South</v>
      </c>
    </row>
    <row r="1333" spans="1:18" x14ac:dyDescent="0.3">
      <c r="A1333" s="7" t="s">
        <v>3157</v>
      </c>
      <c r="B1333" s="48">
        <v>45233</v>
      </c>
      <c r="C1333" s="8" t="s">
        <v>27</v>
      </c>
      <c r="D1333" s="8" t="s">
        <v>1732</v>
      </c>
      <c r="E1333" s="7" t="str">
        <f>VLOOKUP(D1333,[2]Product_Dim!$A$2:$G$101,2,FALSE)</f>
        <v>Microwave Oven</v>
      </c>
      <c r="F1333" s="9">
        <f>VLOOKUP(D1333,[2]Product_Dim!$A$2:$G$101,6,FALSE)</f>
        <v>447.43</v>
      </c>
      <c r="G1333" s="8" t="s">
        <v>1810</v>
      </c>
      <c r="H1333" s="10">
        <v>2</v>
      </c>
      <c r="I1333" s="11">
        <v>177.4</v>
      </c>
      <c r="J1333" s="8">
        <v>0.19</v>
      </c>
      <c r="K1333" s="8" t="s">
        <v>1826</v>
      </c>
      <c r="L1333" s="11">
        <v>287.38800000000003</v>
      </c>
      <c r="M1333" s="8" t="str">
        <f>VLOOKUP(C1333,'[2]Customer Detail'!$A$2:$H$501,4,FALSE)</f>
        <v>Female</v>
      </c>
      <c r="N1333" s="8">
        <f>VLOOKUP(C1333,'[2]Customer Detail'!$A$2:$H$501,3,FALSE)</f>
        <v>64</v>
      </c>
      <c r="O1333" s="8" t="str">
        <f>VLOOKUP(C1333,'[2]Customer Detail'!$A$2:$H$501,5,FALSE)</f>
        <v>Nicholasshire</v>
      </c>
      <c r="P1333" s="8" t="str">
        <f>VLOOKUP(C1333,'[2]Customer Detail'!$A$1:$H$501,8,FALSE)</f>
        <v>Silver</v>
      </c>
      <c r="Q1333" s="8" t="str">
        <f>VLOOKUP(G1333,[2]Store_Dim!$A$1:$E$21,4,FALSE)</f>
        <v>East Stevechester</v>
      </c>
      <c r="R1333" s="8" t="str">
        <f>VLOOKUP(G1333,[2]Store_Dim!$A$2:$E$21,3,FALSE)</f>
        <v>East</v>
      </c>
    </row>
    <row r="1334" spans="1:18" x14ac:dyDescent="0.3">
      <c r="A1334" s="7" t="s">
        <v>3158</v>
      </c>
      <c r="B1334" s="48">
        <v>45673</v>
      </c>
      <c r="C1334" s="8" t="s">
        <v>214</v>
      </c>
      <c r="D1334" s="8" t="s">
        <v>1744</v>
      </c>
      <c r="E1334" s="7" t="str">
        <f>VLOOKUP(D1334,[2]Product_Dim!$A$2:$G$101,2,FALSE)</f>
        <v>Portable Bluetooth Speaker</v>
      </c>
      <c r="F1334" s="9">
        <f>VLOOKUP(D1334,[2]Product_Dim!$A$2:$G$101,6,FALSE)</f>
        <v>431.67</v>
      </c>
      <c r="G1334" s="8" t="s">
        <v>1792</v>
      </c>
      <c r="H1334" s="10">
        <v>4</v>
      </c>
      <c r="I1334" s="11">
        <v>862.67</v>
      </c>
      <c r="J1334" s="8">
        <v>0.2</v>
      </c>
      <c r="K1334" s="8" t="s">
        <v>1826</v>
      </c>
      <c r="L1334" s="11">
        <v>2760.5439999999999</v>
      </c>
      <c r="M1334" s="8" t="str">
        <f>VLOOKUP(C1334,'[2]Customer Detail'!$A$2:$H$501,4,FALSE)</f>
        <v>Female</v>
      </c>
      <c r="N1334" s="8">
        <f>VLOOKUP(C1334,'[2]Customer Detail'!$A$2:$H$501,3,FALSE)</f>
        <v>43</v>
      </c>
      <c r="O1334" s="8" t="str">
        <f>VLOOKUP(C1334,'[2]Customer Detail'!$A$2:$H$501,5,FALSE)</f>
        <v>Morrisbury</v>
      </c>
      <c r="P1334" s="8" t="str">
        <f>VLOOKUP(C1334,'[2]Customer Detail'!$A$1:$H$501,8,FALSE)</f>
        <v>Platinum</v>
      </c>
      <c r="Q1334" s="8" t="str">
        <f>VLOOKUP(G1334,[2]Store_Dim!$A$1:$E$21,4,FALSE)</f>
        <v>Lake Michael</v>
      </c>
      <c r="R1334" s="8" t="str">
        <f>VLOOKUP(G1334,[2]Store_Dim!$A$2:$E$21,3,FALSE)</f>
        <v>South</v>
      </c>
    </row>
    <row r="1335" spans="1:18" x14ac:dyDescent="0.3">
      <c r="A1335" s="7" t="s">
        <v>3159</v>
      </c>
      <c r="B1335" s="48">
        <v>45565</v>
      </c>
      <c r="C1335" s="8" t="s">
        <v>1374</v>
      </c>
      <c r="D1335" s="8" t="s">
        <v>1582</v>
      </c>
      <c r="E1335" s="7" t="str">
        <f>VLOOKUP(D1335,[2]Product_Dim!$A$2:$G$101,2,FALSE)</f>
        <v>Soccer Training Cone Set</v>
      </c>
      <c r="F1335" s="9">
        <f>VLOOKUP(D1335,[2]Product_Dim!$A$2:$G$101,6,FALSE)</f>
        <v>144.53</v>
      </c>
      <c r="G1335" s="8" t="s">
        <v>1776</v>
      </c>
      <c r="H1335" s="10">
        <v>1</v>
      </c>
      <c r="I1335" s="11">
        <v>55.04</v>
      </c>
      <c r="J1335" s="8">
        <v>0.01</v>
      </c>
      <c r="K1335" s="8" t="s">
        <v>1829</v>
      </c>
      <c r="L1335" s="11">
        <v>54.489599999999996</v>
      </c>
      <c r="M1335" s="8" t="str">
        <f>VLOOKUP(C1335,'[2]Customer Detail'!$A$2:$H$501,4,FALSE)</f>
        <v>Male</v>
      </c>
      <c r="N1335" s="8">
        <f>VLOOKUP(C1335,'[2]Customer Detail'!$A$2:$H$501,3,FALSE)</f>
        <v>19</v>
      </c>
      <c r="O1335" s="8" t="str">
        <f>VLOOKUP(C1335,'[2]Customer Detail'!$A$2:$H$501,5,FALSE)</f>
        <v>Jessicaland</v>
      </c>
      <c r="P1335" s="8" t="str">
        <f>VLOOKUP(C1335,'[2]Customer Detail'!$A$1:$H$501,8,FALSE)</f>
        <v>Gold</v>
      </c>
      <c r="Q1335" s="8" t="str">
        <f>VLOOKUP(G1335,[2]Store_Dim!$A$1:$E$21,4,FALSE)</f>
        <v>Port Josephberg</v>
      </c>
      <c r="R1335" s="8" t="str">
        <f>VLOOKUP(G1335,[2]Store_Dim!$A$2:$E$21,3,FALSE)</f>
        <v>East</v>
      </c>
    </row>
    <row r="1336" spans="1:18" x14ac:dyDescent="0.3">
      <c r="A1336" s="7" t="s">
        <v>3160</v>
      </c>
      <c r="B1336" s="48">
        <v>45646</v>
      </c>
      <c r="C1336" s="8" t="s">
        <v>188</v>
      </c>
      <c r="D1336" s="8" t="s">
        <v>1638</v>
      </c>
      <c r="E1336" s="7" t="str">
        <f>VLOOKUP(D1336,[2]Product_Dim!$A$2:$G$101,2,FALSE)</f>
        <v>High-Grip Football</v>
      </c>
      <c r="F1336" s="9">
        <f>VLOOKUP(D1336,[2]Product_Dim!$A$2:$G$101,6,FALSE)</f>
        <v>318.91000000000003</v>
      </c>
      <c r="G1336" s="8" t="s">
        <v>1752</v>
      </c>
      <c r="H1336" s="10">
        <v>2</v>
      </c>
      <c r="I1336" s="11">
        <v>905.47</v>
      </c>
      <c r="J1336" s="8">
        <v>0.2</v>
      </c>
      <c r="K1336" s="8" t="s">
        <v>1829</v>
      </c>
      <c r="L1336" s="11">
        <v>1448.752</v>
      </c>
      <c r="M1336" s="8" t="str">
        <f>VLOOKUP(C1336,'[2]Customer Detail'!$A$2:$H$501,4,FALSE)</f>
        <v>Female</v>
      </c>
      <c r="N1336" s="8">
        <f>VLOOKUP(C1336,'[2]Customer Detail'!$A$2:$H$501,3,FALSE)</f>
        <v>45</v>
      </c>
      <c r="O1336" s="8" t="str">
        <f>VLOOKUP(C1336,'[2]Customer Detail'!$A$2:$H$501,5,FALSE)</f>
        <v>New Amy</v>
      </c>
      <c r="P1336" s="8" t="str">
        <f>VLOOKUP(C1336,'[2]Customer Detail'!$A$1:$H$501,8,FALSE)</f>
        <v>Gold</v>
      </c>
      <c r="Q1336" s="8" t="str">
        <f>VLOOKUP(G1336,[2]Store_Dim!$A$1:$E$21,4,FALSE)</f>
        <v>Washingtonfurt</v>
      </c>
      <c r="R1336" s="8" t="str">
        <f>VLOOKUP(G1336,[2]Store_Dim!$A$2:$E$21,3,FALSE)</f>
        <v>East</v>
      </c>
    </row>
    <row r="1337" spans="1:18" x14ac:dyDescent="0.3">
      <c r="A1337" s="7" t="s">
        <v>3161</v>
      </c>
      <c r="B1337" s="48">
        <v>45539</v>
      </c>
      <c r="C1337" s="8" t="s">
        <v>1422</v>
      </c>
      <c r="D1337" s="8" t="s">
        <v>1674</v>
      </c>
      <c r="E1337" s="7" t="str">
        <f>VLOOKUP(D1337,[2]Product_Dim!$A$2:$G$101,2,FALSE)</f>
        <v>Organic Sunscreen Lotion</v>
      </c>
      <c r="F1337" s="9">
        <f>VLOOKUP(D1337,[2]Product_Dim!$A$2:$G$101,6,FALSE)</f>
        <v>266.86</v>
      </c>
      <c r="G1337" s="8" t="s">
        <v>1797</v>
      </c>
      <c r="H1337" s="10">
        <v>3</v>
      </c>
      <c r="I1337" s="11">
        <v>217.13</v>
      </c>
      <c r="J1337" s="8">
        <v>0.28000000000000003</v>
      </c>
      <c r="K1337" s="8" t="s">
        <v>1824</v>
      </c>
      <c r="L1337" s="11">
        <v>469.00079999999997</v>
      </c>
      <c r="M1337" s="8" t="str">
        <f>VLOOKUP(C1337,'[2]Customer Detail'!$A$2:$H$501,4,FALSE)</f>
        <v>Female</v>
      </c>
      <c r="N1337" s="8">
        <f>VLOOKUP(C1337,'[2]Customer Detail'!$A$2:$H$501,3,FALSE)</f>
        <v>60</v>
      </c>
      <c r="O1337" s="8" t="str">
        <f>VLOOKUP(C1337,'[2]Customer Detail'!$A$2:$H$501,5,FALSE)</f>
        <v>East Julie</v>
      </c>
      <c r="P1337" s="8" t="str">
        <f>VLOOKUP(C1337,'[2]Customer Detail'!$A$1:$H$501,8,FALSE)</f>
        <v>Silver</v>
      </c>
      <c r="Q1337" s="8" t="str">
        <f>VLOOKUP(G1337,[2]Store_Dim!$A$1:$E$21,4,FALSE)</f>
        <v>Johnsonville</v>
      </c>
      <c r="R1337" s="8" t="str">
        <f>VLOOKUP(G1337,[2]Store_Dim!$A$2:$E$21,3,FALSE)</f>
        <v>East</v>
      </c>
    </row>
    <row r="1338" spans="1:18" x14ac:dyDescent="0.3">
      <c r="A1338" s="7" t="s">
        <v>3162</v>
      </c>
      <c r="B1338" s="48">
        <v>45936</v>
      </c>
      <c r="C1338" s="8" t="s">
        <v>1214</v>
      </c>
      <c r="D1338" s="8" t="s">
        <v>1698</v>
      </c>
      <c r="E1338" s="7" t="str">
        <f>VLOOKUP(D1338,[2]Product_Dim!$A$2:$G$101,2,FALSE)</f>
        <v>Women's Ankle Boots</v>
      </c>
      <c r="F1338" s="9">
        <f>VLOOKUP(D1338,[2]Product_Dim!$A$2:$G$101,6,FALSE)</f>
        <v>158.13999999999999</v>
      </c>
      <c r="G1338" s="8" t="s">
        <v>1752</v>
      </c>
      <c r="H1338" s="10">
        <v>3</v>
      </c>
      <c r="I1338" s="11">
        <v>580.45000000000005</v>
      </c>
      <c r="J1338" s="8" t="s">
        <v>3983</v>
      </c>
      <c r="K1338" s="8" t="s">
        <v>1826</v>
      </c>
      <c r="L1338" s="11">
        <v>1741.3500000000001</v>
      </c>
      <c r="M1338" s="8" t="str">
        <f>VLOOKUP(C1338,'[2]Customer Detail'!$A$2:$H$501,4,FALSE)</f>
        <v>Male</v>
      </c>
      <c r="N1338" s="8">
        <f>VLOOKUP(C1338,'[2]Customer Detail'!$A$2:$H$501,3,FALSE)</f>
        <v>50</v>
      </c>
      <c r="O1338" s="8" t="str">
        <f>VLOOKUP(C1338,'[2]Customer Detail'!$A$2:$H$501,5,FALSE)</f>
        <v>Joseland</v>
      </c>
      <c r="P1338" s="8" t="str">
        <f>VLOOKUP(C1338,'[2]Customer Detail'!$A$1:$H$501,8,FALSE)</f>
        <v>Platinum</v>
      </c>
      <c r="Q1338" s="8" t="str">
        <f>VLOOKUP(G1338,[2]Store_Dim!$A$1:$E$21,4,FALSE)</f>
        <v>Washingtonfurt</v>
      </c>
      <c r="R1338" s="8" t="str">
        <f>VLOOKUP(G1338,[2]Store_Dim!$A$2:$E$21,3,FALSE)</f>
        <v>East</v>
      </c>
    </row>
    <row r="1339" spans="1:18" x14ac:dyDescent="0.3">
      <c r="A1339" s="7" t="s">
        <v>3163</v>
      </c>
      <c r="B1339" s="48">
        <v>45854</v>
      </c>
      <c r="C1339" s="8" t="s">
        <v>366</v>
      </c>
      <c r="D1339" s="8" t="s">
        <v>1553</v>
      </c>
      <c r="E1339" s="7" t="str">
        <f>VLOOKUP(D1339,[2]Product_Dim!$A$2:$G$101,2,FALSE)</f>
        <v>Women's Yoga Pants</v>
      </c>
      <c r="F1339" s="9">
        <f>VLOOKUP(D1339,[2]Product_Dim!$A$2:$G$101,6,FALSE)</f>
        <v>306.45999999999998</v>
      </c>
      <c r="G1339" s="8" t="s">
        <v>1807</v>
      </c>
      <c r="H1339" s="10">
        <v>2</v>
      </c>
      <c r="I1339" s="11">
        <v>892.88</v>
      </c>
      <c r="J1339" s="8">
        <v>0.17</v>
      </c>
      <c r="K1339" s="8" t="s">
        <v>1826</v>
      </c>
      <c r="L1339" s="11">
        <v>1482.1808000000001</v>
      </c>
      <c r="M1339" s="8" t="str">
        <f>VLOOKUP(C1339,'[2]Customer Detail'!$A$2:$H$501,4,FALSE)</f>
        <v>Male</v>
      </c>
      <c r="N1339" s="8">
        <f>VLOOKUP(C1339,'[2]Customer Detail'!$A$2:$H$501,3,FALSE)</f>
        <v>21</v>
      </c>
      <c r="O1339" s="8" t="str">
        <f>VLOOKUP(C1339,'[2]Customer Detail'!$A$2:$H$501,5,FALSE)</f>
        <v>West Lauren</v>
      </c>
      <c r="P1339" s="8" t="str">
        <f>VLOOKUP(C1339,'[2]Customer Detail'!$A$1:$H$501,8,FALSE)</f>
        <v>Bronze</v>
      </c>
      <c r="Q1339" s="8" t="str">
        <f>VLOOKUP(G1339,[2]Store_Dim!$A$1:$E$21,4,FALSE)</f>
        <v>Bensonhaven</v>
      </c>
      <c r="R1339" s="8" t="str">
        <f>VLOOKUP(G1339,[2]Store_Dim!$A$2:$E$21,3,FALSE)</f>
        <v>North</v>
      </c>
    </row>
    <row r="1340" spans="1:18" x14ac:dyDescent="0.3">
      <c r="A1340" s="7" t="s">
        <v>3164</v>
      </c>
      <c r="B1340" s="48">
        <v>45936</v>
      </c>
      <c r="C1340" s="8" t="s">
        <v>329</v>
      </c>
      <c r="D1340" s="8" t="s">
        <v>1628</v>
      </c>
      <c r="E1340" s="7" t="str">
        <f>VLOOKUP(D1340,[2]Product_Dim!$A$2:$G$101,2,FALSE)</f>
        <v>Noise-Canceling Headphones</v>
      </c>
      <c r="F1340" s="9">
        <f>VLOOKUP(D1340,[2]Product_Dim!$A$2:$G$101,6,FALSE)</f>
        <v>38.520000000000003</v>
      </c>
      <c r="G1340" s="8" t="s">
        <v>1810</v>
      </c>
      <c r="H1340" s="10">
        <v>2</v>
      </c>
      <c r="I1340" s="11">
        <v>356.28</v>
      </c>
      <c r="J1340" s="8">
        <v>0.11</v>
      </c>
      <c r="K1340" s="8" t="s">
        <v>1829</v>
      </c>
      <c r="L1340" s="11">
        <v>634.17840000000001</v>
      </c>
      <c r="M1340" s="8" t="str">
        <f>VLOOKUP(C1340,'[2]Customer Detail'!$A$2:$H$501,4,FALSE)</f>
        <v>Female</v>
      </c>
      <c r="N1340" s="8">
        <f>VLOOKUP(C1340,'[2]Customer Detail'!$A$2:$H$501,3,FALSE)</f>
        <v>29</v>
      </c>
      <c r="O1340" s="8" t="str">
        <f>VLOOKUP(C1340,'[2]Customer Detail'!$A$2:$H$501,5,FALSE)</f>
        <v>South Amandahaven</v>
      </c>
      <c r="P1340" s="8" t="str">
        <f>VLOOKUP(C1340,'[2]Customer Detail'!$A$1:$H$501,8,FALSE)</f>
        <v>Silver</v>
      </c>
      <c r="Q1340" s="8" t="str">
        <f>VLOOKUP(G1340,[2]Store_Dim!$A$1:$E$21,4,FALSE)</f>
        <v>East Stevechester</v>
      </c>
      <c r="R1340" s="8" t="str">
        <f>VLOOKUP(G1340,[2]Store_Dim!$A$2:$E$21,3,FALSE)</f>
        <v>East</v>
      </c>
    </row>
    <row r="1341" spans="1:18" x14ac:dyDescent="0.3">
      <c r="A1341" s="7" t="s">
        <v>3165</v>
      </c>
      <c r="B1341" s="48">
        <v>45921</v>
      </c>
      <c r="C1341" s="8" t="s">
        <v>1199</v>
      </c>
      <c r="D1341" s="8" t="s">
        <v>1708</v>
      </c>
      <c r="E1341" s="7" t="str">
        <f>VLOOKUP(D1341,[2]Product_Dim!$A$2:$G$101,2,FALSE)</f>
        <v>Wall-Mounted Spice Rack</v>
      </c>
      <c r="F1341" s="9">
        <f>VLOOKUP(D1341,[2]Product_Dim!$A$2:$G$101,6,FALSE)</f>
        <v>143.43</v>
      </c>
      <c r="G1341" s="8" t="s">
        <v>1761</v>
      </c>
      <c r="H1341" s="10">
        <v>4</v>
      </c>
      <c r="I1341" s="11">
        <v>806.99</v>
      </c>
      <c r="J1341" s="8">
        <v>0.06</v>
      </c>
      <c r="K1341" s="8" t="s">
        <v>1824</v>
      </c>
      <c r="L1341" s="11">
        <v>3034.2824000000001</v>
      </c>
      <c r="M1341" s="8" t="str">
        <f>VLOOKUP(C1341,'[2]Customer Detail'!$A$2:$H$501,4,FALSE)</f>
        <v>Female</v>
      </c>
      <c r="N1341" s="8">
        <f>VLOOKUP(C1341,'[2]Customer Detail'!$A$2:$H$501,3,FALSE)</f>
        <v>52</v>
      </c>
      <c r="O1341" s="8" t="str">
        <f>VLOOKUP(C1341,'[2]Customer Detail'!$A$2:$H$501,5,FALSE)</f>
        <v>North Michael</v>
      </c>
      <c r="P1341" s="8" t="str">
        <f>VLOOKUP(C1341,'[2]Customer Detail'!$A$1:$H$501,8,FALSE)</f>
        <v>Bronze</v>
      </c>
      <c r="Q1341" s="8" t="str">
        <f>VLOOKUP(G1341,[2]Store_Dim!$A$1:$E$21,4,FALSE)</f>
        <v>North Nancyview</v>
      </c>
      <c r="R1341" s="8" t="str">
        <f>VLOOKUP(G1341,[2]Store_Dim!$A$2:$E$21,3,FALSE)</f>
        <v>South</v>
      </c>
    </row>
    <row r="1342" spans="1:18" x14ac:dyDescent="0.3">
      <c r="A1342" s="7" t="s">
        <v>3166</v>
      </c>
      <c r="B1342" s="48">
        <v>45855</v>
      </c>
      <c r="C1342" s="8" t="s">
        <v>1360</v>
      </c>
      <c r="D1342" s="8" t="s">
        <v>1588</v>
      </c>
      <c r="E1342" s="7" t="str">
        <f>VLOOKUP(D1342,[2]Product_Dim!$A$2:$G$101,2,FALSE)</f>
        <v>Outdoor Sports Water Bottle</v>
      </c>
      <c r="F1342" s="9">
        <f>VLOOKUP(D1342,[2]Product_Dim!$A$2:$G$101,6,FALSE)</f>
        <v>131.51</v>
      </c>
      <c r="G1342" s="8" t="s">
        <v>1757</v>
      </c>
      <c r="H1342" s="10">
        <v>3</v>
      </c>
      <c r="I1342" s="11">
        <v>684.22</v>
      </c>
      <c r="J1342" s="8">
        <v>0.09</v>
      </c>
      <c r="K1342" s="8" t="s">
        <v>1824</v>
      </c>
      <c r="L1342" s="11">
        <v>1867.9205999999999</v>
      </c>
      <c r="M1342" s="8" t="str">
        <f>VLOOKUP(C1342,'[2]Customer Detail'!$A$2:$H$501,4,FALSE)</f>
        <v>Male</v>
      </c>
      <c r="N1342" s="8">
        <f>VLOOKUP(C1342,'[2]Customer Detail'!$A$2:$H$501,3,FALSE)</f>
        <v>53</v>
      </c>
      <c r="O1342" s="8" t="str">
        <f>VLOOKUP(C1342,'[2]Customer Detail'!$A$2:$H$501,5,FALSE)</f>
        <v>North Daniel</v>
      </c>
      <c r="P1342" s="8" t="str">
        <f>VLOOKUP(C1342,'[2]Customer Detail'!$A$1:$H$501,8,FALSE)</f>
        <v>Silver</v>
      </c>
      <c r="Q1342" s="8" t="str">
        <f>VLOOKUP(G1342,[2]Store_Dim!$A$1:$E$21,4,FALSE)</f>
        <v>Danielmouth</v>
      </c>
      <c r="R1342" s="8" t="str">
        <f>VLOOKUP(G1342,[2]Store_Dim!$A$2:$E$21,3,FALSE)</f>
        <v>North</v>
      </c>
    </row>
    <row r="1343" spans="1:18" x14ac:dyDescent="0.3">
      <c r="A1343" s="7" t="s">
        <v>3167</v>
      </c>
      <c r="B1343" s="48">
        <v>45837</v>
      </c>
      <c r="C1343" s="8" t="s">
        <v>1371</v>
      </c>
      <c r="D1343" s="8" t="s">
        <v>1734</v>
      </c>
      <c r="E1343" s="7" t="str">
        <f>VLOOKUP(D1343,[2]Product_Dim!$A$2:$G$101,2,FALSE)</f>
        <v>USB-C Laptop Charger</v>
      </c>
      <c r="F1343" s="9">
        <f>VLOOKUP(D1343,[2]Product_Dim!$A$2:$G$101,6,FALSE)</f>
        <v>377.52</v>
      </c>
      <c r="G1343" s="8" t="s">
        <v>1779</v>
      </c>
      <c r="H1343" s="10">
        <v>4</v>
      </c>
      <c r="I1343" s="11">
        <v>763.34</v>
      </c>
      <c r="J1343" s="8">
        <v>7.0000000000000007E-2</v>
      </c>
      <c r="K1343" s="8" t="s">
        <v>1826</v>
      </c>
      <c r="L1343" s="11">
        <v>2839.6248000000001</v>
      </c>
      <c r="M1343" s="8" t="str">
        <f>VLOOKUP(C1343,'[2]Customer Detail'!$A$2:$H$501,4,FALSE)</f>
        <v>Male</v>
      </c>
      <c r="N1343" s="8">
        <f>VLOOKUP(C1343,'[2]Customer Detail'!$A$2:$H$501,3,FALSE)</f>
        <v>51</v>
      </c>
      <c r="O1343" s="8" t="str">
        <f>VLOOKUP(C1343,'[2]Customer Detail'!$A$2:$H$501,5,FALSE)</f>
        <v>New Donnabury</v>
      </c>
      <c r="P1343" s="8" t="str">
        <f>VLOOKUP(C1343,'[2]Customer Detail'!$A$1:$H$501,8,FALSE)</f>
        <v>Silver</v>
      </c>
      <c r="Q1343" s="8" t="str">
        <f>VLOOKUP(G1343,[2]Store_Dim!$A$1:$E$21,4,FALSE)</f>
        <v>Williamsfurt</v>
      </c>
      <c r="R1343" s="8" t="str">
        <f>VLOOKUP(G1343,[2]Store_Dim!$A$2:$E$21,3,FALSE)</f>
        <v>South</v>
      </c>
    </row>
    <row r="1344" spans="1:18" x14ac:dyDescent="0.3">
      <c r="A1344" s="7" t="s">
        <v>3168</v>
      </c>
      <c r="B1344" s="48">
        <v>45738</v>
      </c>
      <c r="C1344" s="8" t="s">
        <v>1130</v>
      </c>
      <c r="D1344" s="8" t="s">
        <v>1648</v>
      </c>
      <c r="E1344" s="7" t="str">
        <f>VLOOKUP(D1344,[2]Product_Dim!$A$2:$G$101,2,FALSE)</f>
        <v>Boxing Hand Wraps</v>
      </c>
      <c r="F1344" s="9">
        <f>VLOOKUP(D1344,[2]Product_Dim!$A$2:$G$101,6,FALSE)</f>
        <v>190.29</v>
      </c>
      <c r="G1344" s="8" t="s">
        <v>1766</v>
      </c>
      <c r="H1344" s="10">
        <v>3</v>
      </c>
      <c r="I1344" s="11">
        <v>721.94</v>
      </c>
      <c r="J1344" s="8">
        <v>0.26</v>
      </c>
      <c r="K1344" s="8" t="s">
        <v>1824</v>
      </c>
      <c r="L1344" s="11">
        <v>1602.7068000000002</v>
      </c>
      <c r="M1344" s="8" t="str">
        <f>VLOOKUP(C1344,'[2]Customer Detail'!$A$2:$H$501,4,FALSE)</f>
        <v>Male</v>
      </c>
      <c r="N1344" s="8">
        <f>VLOOKUP(C1344,'[2]Customer Detail'!$A$2:$H$501,3,FALSE)</f>
        <v>64</v>
      </c>
      <c r="O1344" s="8" t="str">
        <f>VLOOKUP(C1344,'[2]Customer Detail'!$A$2:$H$501,5,FALSE)</f>
        <v>New Jessechester</v>
      </c>
      <c r="P1344" s="8" t="str">
        <f>VLOOKUP(C1344,'[2]Customer Detail'!$A$1:$H$501,8,FALSE)</f>
        <v>Platinum</v>
      </c>
      <c r="Q1344" s="8" t="str">
        <f>VLOOKUP(G1344,[2]Store_Dim!$A$1:$E$21,4,FALSE)</f>
        <v>Hoodberg</v>
      </c>
      <c r="R1344" s="8" t="str">
        <f>VLOOKUP(G1344,[2]Store_Dim!$A$2:$E$21,3,FALSE)</f>
        <v>North</v>
      </c>
    </row>
    <row r="1345" spans="1:18" x14ac:dyDescent="0.3">
      <c r="A1345" s="7" t="s">
        <v>3169</v>
      </c>
      <c r="B1345" s="48">
        <v>45323</v>
      </c>
      <c r="C1345" s="8" t="s">
        <v>1263</v>
      </c>
      <c r="D1345" s="8" t="s">
        <v>1742</v>
      </c>
      <c r="E1345" s="7" t="str">
        <f>VLOOKUP(D1345,[2]Product_Dim!$A$2:$G$101,2,FALSE)</f>
        <v>Cricket Bat</v>
      </c>
      <c r="F1345" s="9">
        <f>VLOOKUP(D1345,[2]Product_Dim!$A$2:$G$101,6,FALSE)</f>
        <v>245.98</v>
      </c>
      <c r="G1345" s="8" t="s">
        <v>1757</v>
      </c>
      <c r="H1345" s="10">
        <v>3</v>
      </c>
      <c r="I1345" s="11">
        <v>760.38</v>
      </c>
      <c r="J1345" s="8" t="s">
        <v>3983</v>
      </c>
      <c r="K1345" s="8" t="s">
        <v>1829</v>
      </c>
      <c r="L1345" s="11">
        <v>2281.14</v>
      </c>
      <c r="M1345" s="8" t="str">
        <f>VLOOKUP(C1345,'[2]Customer Detail'!$A$2:$H$501,4,FALSE)</f>
        <v>Female</v>
      </c>
      <c r="N1345" s="8">
        <f>VLOOKUP(C1345,'[2]Customer Detail'!$A$2:$H$501,3,FALSE)</f>
        <v>23</v>
      </c>
      <c r="O1345" s="8" t="str">
        <f>VLOOKUP(C1345,'[2]Customer Detail'!$A$2:$H$501,5,FALSE)</f>
        <v>North Michaelfurt</v>
      </c>
      <c r="P1345" s="8" t="str">
        <f>VLOOKUP(C1345,'[2]Customer Detail'!$A$1:$H$501,8,FALSE)</f>
        <v>Gold</v>
      </c>
      <c r="Q1345" s="8" t="str">
        <f>VLOOKUP(G1345,[2]Store_Dim!$A$1:$E$21,4,FALSE)</f>
        <v>Danielmouth</v>
      </c>
      <c r="R1345" s="8" t="str">
        <f>VLOOKUP(G1345,[2]Store_Dim!$A$2:$E$21,3,FALSE)</f>
        <v>North</v>
      </c>
    </row>
    <row r="1346" spans="1:18" x14ac:dyDescent="0.3">
      <c r="A1346" s="7" t="s">
        <v>3170</v>
      </c>
      <c r="B1346" s="48">
        <v>45362</v>
      </c>
      <c r="C1346" s="8" t="s">
        <v>942</v>
      </c>
      <c r="D1346" s="8" t="s">
        <v>1742</v>
      </c>
      <c r="E1346" s="7" t="str">
        <f>VLOOKUP(D1346,[2]Product_Dim!$A$2:$G$101,2,FALSE)</f>
        <v>Cricket Bat</v>
      </c>
      <c r="F1346" s="9">
        <f>VLOOKUP(D1346,[2]Product_Dim!$A$2:$G$101,6,FALSE)</f>
        <v>245.98</v>
      </c>
      <c r="G1346" s="8" t="s">
        <v>1776</v>
      </c>
      <c r="H1346" s="10">
        <v>3</v>
      </c>
      <c r="I1346" s="11">
        <v>612.53</v>
      </c>
      <c r="J1346" s="8">
        <v>0.21</v>
      </c>
      <c r="K1346" s="8" t="s">
        <v>1829</v>
      </c>
      <c r="L1346" s="11">
        <v>1451.6960999999999</v>
      </c>
      <c r="M1346" s="8" t="str">
        <f>VLOOKUP(C1346,'[2]Customer Detail'!$A$2:$H$501,4,FALSE)</f>
        <v>Male</v>
      </c>
      <c r="N1346" s="8">
        <f>VLOOKUP(C1346,'[2]Customer Detail'!$A$2:$H$501,3,FALSE)</f>
        <v>64</v>
      </c>
      <c r="O1346" s="8" t="str">
        <f>VLOOKUP(C1346,'[2]Customer Detail'!$A$2:$H$501,5,FALSE)</f>
        <v>New Joshuatown</v>
      </c>
      <c r="P1346" s="8" t="str">
        <f>VLOOKUP(C1346,'[2]Customer Detail'!$A$1:$H$501,8,FALSE)</f>
        <v>Platinum</v>
      </c>
      <c r="Q1346" s="8" t="str">
        <f>VLOOKUP(G1346,[2]Store_Dim!$A$1:$E$21,4,FALSE)</f>
        <v>Port Josephberg</v>
      </c>
      <c r="R1346" s="8" t="str">
        <f>VLOOKUP(G1346,[2]Store_Dim!$A$2:$E$21,3,FALSE)</f>
        <v>East</v>
      </c>
    </row>
    <row r="1347" spans="1:18" x14ac:dyDescent="0.3">
      <c r="A1347" s="7" t="s">
        <v>3171</v>
      </c>
      <c r="B1347" s="48">
        <v>45544</v>
      </c>
      <c r="C1347" s="8" t="s">
        <v>160</v>
      </c>
      <c r="D1347" s="8" t="s">
        <v>1674</v>
      </c>
      <c r="E1347" s="7" t="str">
        <f>VLOOKUP(D1347,[2]Product_Dim!$A$2:$G$101,2,FALSE)</f>
        <v>Organic Sunscreen Lotion</v>
      </c>
      <c r="F1347" s="9">
        <f>VLOOKUP(D1347,[2]Product_Dim!$A$2:$G$101,6,FALSE)</f>
        <v>266.86</v>
      </c>
      <c r="G1347" s="8" t="s">
        <v>1804</v>
      </c>
      <c r="H1347" s="10">
        <v>3</v>
      </c>
      <c r="I1347" s="11">
        <v>841.37</v>
      </c>
      <c r="J1347" s="8">
        <v>0.28999999999999998</v>
      </c>
      <c r="K1347" s="8" t="s">
        <v>1826</v>
      </c>
      <c r="L1347" s="11">
        <v>1792.1181000000001</v>
      </c>
      <c r="M1347" s="8" t="str">
        <f>VLOOKUP(C1347,'[2]Customer Detail'!$A$2:$H$501,4,FALSE)</f>
        <v>Male</v>
      </c>
      <c r="N1347" s="8">
        <f>VLOOKUP(C1347,'[2]Customer Detail'!$A$2:$H$501,3,FALSE)</f>
        <v>21</v>
      </c>
      <c r="O1347" s="8" t="str">
        <f>VLOOKUP(C1347,'[2]Customer Detail'!$A$2:$H$501,5,FALSE)</f>
        <v>Mooneyshire</v>
      </c>
      <c r="P1347" s="8" t="str">
        <f>VLOOKUP(C1347,'[2]Customer Detail'!$A$1:$H$501,8,FALSE)</f>
        <v>Platinum</v>
      </c>
      <c r="Q1347" s="8" t="str">
        <f>VLOOKUP(G1347,[2]Store_Dim!$A$1:$E$21,4,FALSE)</f>
        <v>New Jimmymouth</v>
      </c>
      <c r="R1347" s="8" t="str">
        <f>VLOOKUP(G1347,[2]Store_Dim!$A$2:$E$21,3,FALSE)</f>
        <v>West</v>
      </c>
    </row>
    <row r="1348" spans="1:18" x14ac:dyDescent="0.3">
      <c r="A1348" s="7" t="s">
        <v>3172</v>
      </c>
      <c r="B1348" s="48">
        <v>45249</v>
      </c>
      <c r="C1348" s="8" t="s">
        <v>833</v>
      </c>
      <c r="D1348" s="8" t="s">
        <v>1644</v>
      </c>
      <c r="E1348" s="7" t="str">
        <f>VLOOKUP(D1348,[2]Product_Dim!$A$2:$G$101,2,FALSE)</f>
        <v>Car Dashboard Phone Holder</v>
      </c>
      <c r="F1348" s="9">
        <f>VLOOKUP(D1348,[2]Product_Dim!$A$2:$G$101,6,FALSE)</f>
        <v>177.98</v>
      </c>
      <c r="G1348" s="8" t="s">
        <v>1786</v>
      </c>
      <c r="H1348" s="10">
        <v>2</v>
      </c>
      <c r="I1348" s="11">
        <v>636.51</v>
      </c>
      <c r="J1348" s="8">
        <v>0.25</v>
      </c>
      <c r="K1348" s="8" t="s">
        <v>1824</v>
      </c>
      <c r="L1348" s="11">
        <v>954.76499999999999</v>
      </c>
      <c r="M1348" s="8" t="str">
        <f>VLOOKUP(C1348,'[2]Customer Detail'!$A$2:$H$501,4,FALSE)</f>
        <v>Female</v>
      </c>
      <c r="N1348" s="8">
        <f>VLOOKUP(C1348,'[2]Customer Detail'!$A$2:$H$501,3,FALSE)</f>
        <v>27</v>
      </c>
      <c r="O1348" s="8" t="str">
        <f>VLOOKUP(C1348,'[2]Customer Detail'!$A$2:$H$501,5,FALSE)</f>
        <v>Lake Saramouth</v>
      </c>
      <c r="P1348" s="8" t="str">
        <f>VLOOKUP(C1348,'[2]Customer Detail'!$A$1:$H$501,8,FALSE)</f>
        <v>Silver</v>
      </c>
      <c r="Q1348" s="8" t="str">
        <f>VLOOKUP(G1348,[2]Store_Dim!$A$1:$E$21,4,FALSE)</f>
        <v>East Johnstad</v>
      </c>
      <c r="R1348" s="8" t="str">
        <f>VLOOKUP(G1348,[2]Store_Dim!$A$2:$E$21,3,FALSE)</f>
        <v>South</v>
      </c>
    </row>
    <row r="1349" spans="1:18" x14ac:dyDescent="0.3">
      <c r="A1349" s="7" t="s">
        <v>3173</v>
      </c>
      <c r="B1349" s="48">
        <v>45659</v>
      </c>
      <c r="C1349" s="8" t="s">
        <v>329</v>
      </c>
      <c r="D1349" s="8" t="s">
        <v>1638</v>
      </c>
      <c r="E1349" s="7" t="str">
        <f>VLOOKUP(D1349,[2]Product_Dim!$A$2:$G$101,2,FALSE)</f>
        <v>High-Grip Football</v>
      </c>
      <c r="F1349" s="9">
        <f>VLOOKUP(D1349,[2]Product_Dim!$A$2:$G$101,6,FALSE)</f>
        <v>318.91000000000003</v>
      </c>
      <c r="G1349" s="8" t="s">
        <v>1782</v>
      </c>
      <c r="H1349" s="10">
        <v>2</v>
      </c>
      <c r="I1349" s="11">
        <v>732.37</v>
      </c>
      <c r="J1349" s="8">
        <v>0.22</v>
      </c>
      <c r="K1349" s="8" t="s">
        <v>1829</v>
      </c>
      <c r="L1349" s="11">
        <v>1142.4972</v>
      </c>
      <c r="M1349" s="8" t="str">
        <f>VLOOKUP(C1349,'[2]Customer Detail'!$A$2:$H$501,4,FALSE)</f>
        <v>Female</v>
      </c>
      <c r="N1349" s="8">
        <f>VLOOKUP(C1349,'[2]Customer Detail'!$A$2:$H$501,3,FALSE)</f>
        <v>29</v>
      </c>
      <c r="O1349" s="8" t="str">
        <f>VLOOKUP(C1349,'[2]Customer Detail'!$A$2:$H$501,5,FALSE)</f>
        <v>South Amandahaven</v>
      </c>
      <c r="P1349" s="8" t="str">
        <f>VLOOKUP(C1349,'[2]Customer Detail'!$A$1:$H$501,8,FALSE)</f>
        <v>Silver</v>
      </c>
      <c r="Q1349" s="8" t="str">
        <f>VLOOKUP(G1349,[2]Store_Dim!$A$1:$E$21,4,FALSE)</f>
        <v>Thompsonborough</v>
      </c>
      <c r="R1349" s="8" t="str">
        <f>VLOOKUP(G1349,[2]Store_Dim!$A$2:$E$21,3,FALSE)</f>
        <v>West</v>
      </c>
    </row>
    <row r="1350" spans="1:18" x14ac:dyDescent="0.3">
      <c r="A1350" s="7" t="s">
        <v>3174</v>
      </c>
      <c r="B1350" s="48">
        <v>45927</v>
      </c>
      <c r="C1350" s="8" t="s">
        <v>547</v>
      </c>
      <c r="D1350" s="8" t="s">
        <v>1656</v>
      </c>
      <c r="E1350" s="7" t="str">
        <f>VLOOKUP(D1350,[2]Product_Dim!$A$2:$G$101,2,FALSE)</f>
        <v>Sports Stopwatch Pro</v>
      </c>
      <c r="F1350" s="9">
        <f>VLOOKUP(D1350,[2]Product_Dim!$A$2:$G$101,6,FALSE)</f>
        <v>434.84</v>
      </c>
      <c r="G1350" s="8" t="s">
        <v>1804</v>
      </c>
      <c r="H1350" s="10">
        <v>3</v>
      </c>
      <c r="I1350" s="11">
        <v>183.44</v>
      </c>
      <c r="J1350" s="8">
        <v>0.28000000000000003</v>
      </c>
      <c r="K1350" s="8" t="s">
        <v>1829</v>
      </c>
      <c r="L1350" s="11">
        <v>396.23039999999992</v>
      </c>
      <c r="M1350" s="8" t="str">
        <f>VLOOKUP(C1350,'[2]Customer Detail'!$A$2:$H$501,4,FALSE)</f>
        <v>Female</v>
      </c>
      <c r="N1350" s="8">
        <f>VLOOKUP(C1350,'[2]Customer Detail'!$A$2:$H$501,3,FALSE)</f>
        <v>39</v>
      </c>
      <c r="O1350" s="8" t="str">
        <f>VLOOKUP(C1350,'[2]Customer Detail'!$A$2:$H$501,5,FALSE)</f>
        <v>Dominiquefort</v>
      </c>
      <c r="P1350" s="8" t="str">
        <f>VLOOKUP(C1350,'[2]Customer Detail'!$A$1:$H$501,8,FALSE)</f>
        <v>Silver</v>
      </c>
      <c r="Q1350" s="8" t="str">
        <f>VLOOKUP(G1350,[2]Store_Dim!$A$1:$E$21,4,FALSE)</f>
        <v>New Jimmymouth</v>
      </c>
      <c r="R1350" s="8" t="str">
        <f>VLOOKUP(G1350,[2]Store_Dim!$A$2:$E$21,3,FALSE)</f>
        <v>West</v>
      </c>
    </row>
    <row r="1351" spans="1:18" x14ac:dyDescent="0.3">
      <c r="A1351" s="7" t="s">
        <v>3175</v>
      </c>
      <c r="B1351" s="48">
        <v>45373</v>
      </c>
      <c r="C1351" s="8" t="s">
        <v>241</v>
      </c>
      <c r="D1351" s="8" t="s">
        <v>1570</v>
      </c>
      <c r="E1351" s="7" t="str">
        <f>VLOOKUP(D1351,[2]Product_Dim!$A$2:$G$101,2,FALSE)</f>
        <v>HD Smart TV Stick</v>
      </c>
      <c r="F1351" s="9">
        <f>VLOOKUP(D1351,[2]Product_Dim!$A$2:$G$101,6,FALSE)</f>
        <v>449.4</v>
      </c>
      <c r="G1351" s="8" t="s">
        <v>1797</v>
      </c>
      <c r="H1351" s="10">
        <v>4</v>
      </c>
      <c r="I1351" s="11">
        <v>898.58</v>
      </c>
      <c r="J1351" s="8">
        <v>0.16</v>
      </c>
      <c r="K1351" s="8" t="s">
        <v>1826</v>
      </c>
      <c r="L1351" s="11">
        <v>3019.2287999999999</v>
      </c>
      <c r="M1351" s="8" t="str">
        <f>VLOOKUP(C1351,'[2]Customer Detail'!$A$2:$H$501,4,FALSE)</f>
        <v>Female</v>
      </c>
      <c r="N1351" s="8">
        <f>VLOOKUP(C1351,'[2]Customer Detail'!$A$2:$H$501,3,FALSE)</f>
        <v>21</v>
      </c>
      <c r="O1351" s="8" t="str">
        <f>VLOOKUP(C1351,'[2]Customer Detail'!$A$2:$H$501,5,FALSE)</f>
        <v>Woodmouth</v>
      </c>
      <c r="P1351" s="8" t="str">
        <f>VLOOKUP(C1351,'[2]Customer Detail'!$A$1:$H$501,8,FALSE)</f>
        <v>Silver</v>
      </c>
      <c r="Q1351" s="8" t="str">
        <f>VLOOKUP(G1351,[2]Store_Dim!$A$1:$E$21,4,FALSE)</f>
        <v>Johnsonville</v>
      </c>
      <c r="R1351" s="8" t="str">
        <f>VLOOKUP(G1351,[2]Store_Dim!$A$2:$E$21,3,FALSE)</f>
        <v>East</v>
      </c>
    </row>
    <row r="1352" spans="1:18" x14ac:dyDescent="0.3">
      <c r="A1352" s="7" t="s">
        <v>3176</v>
      </c>
      <c r="B1352" s="48">
        <v>45529</v>
      </c>
      <c r="C1352" s="8" t="s">
        <v>1217</v>
      </c>
      <c r="D1352" s="8" t="s">
        <v>1594</v>
      </c>
      <c r="E1352" s="7" t="str">
        <f>VLOOKUP(D1352,[2]Product_Dim!$A$2:$G$101,2,FALSE)</f>
        <v>Men's Formal Shirt</v>
      </c>
      <c r="F1352" s="9">
        <f>VLOOKUP(D1352,[2]Product_Dim!$A$2:$G$101,6,FALSE)</f>
        <v>254.04361702127662</v>
      </c>
      <c r="G1352" s="8" t="s">
        <v>1761</v>
      </c>
      <c r="H1352" s="10">
        <v>3</v>
      </c>
      <c r="I1352" s="11">
        <v>152.41</v>
      </c>
      <c r="J1352" s="8">
        <v>0.25</v>
      </c>
      <c r="K1352" s="8" t="s">
        <v>1824</v>
      </c>
      <c r="L1352" s="11">
        <v>342.92250000000001</v>
      </c>
      <c r="M1352" s="8" t="str">
        <f>VLOOKUP(C1352,'[2]Customer Detail'!$A$2:$H$501,4,FALSE)</f>
        <v>Male</v>
      </c>
      <c r="N1352" s="8">
        <f>VLOOKUP(C1352,'[2]Customer Detail'!$A$2:$H$501,3,FALSE)</f>
        <v>56</v>
      </c>
      <c r="O1352" s="8" t="str">
        <f>VLOOKUP(C1352,'[2]Customer Detail'!$A$2:$H$501,5,FALSE)</f>
        <v>Deniseberg</v>
      </c>
      <c r="P1352" s="8" t="str">
        <f>VLOOKUP(C1352,'[2]Customer Detail'!$A$1:$H$501,8,FALSE)</f>
        <v>Silver</v>
      </c>
      <c r="Q1352" s="8" t="str">
        <f>VLOOKUP(G1352,[2]Store_Dim!$A$1:$E$21,4,FALSE)</f>
        <v>North Nancyview</v>
      </c>
      <c r="R1352" s="8" t="str">
        <f>VLOOKUP(G1352,[2]Store_Dim!$A$2:$E$21,3,FALSE)</f>
        <v>South</v>
      </c>
    </row>
    <row r="1353" spans="1:18" x14ac:dyDescent="0.3">
      <c r="A1353" s="7" t="s">
        <v>3177</v>
      </c>
      <c r="B1353" s="48">
        <v>45872</v>
      </c>
      <c r="C1353" s="8" t="s">
        <v>722</v>
      </c>
      <c r="D1353" s="8" t="s">
        <v>1732</v>
      </c>
      <c r="E1353" s="7" t="str">
        <f>VLOOKUP(D1353,[2]Product_Dim!$A$2:$G$101,2,FALSE)</f>
        <v>Microwave Oven</v>
      </c>
      <c r="F1353" s="9">
        <f>VLOOKUP(D1353,[2]Product_Dim!$A$2:$G$101,6,FALSE)</f>
        <v>447.43</v>
      </c>
      <c r="G1353" s="8" t="s">
        <v>1799</v>
      </c>
      <c r="H1353" s="10">
        <v>3</v>
      </c>
      <c r="I1353" s="11">
        <v>972.58</v>
      </c>
      <c r="J1353" s="8">
        <v>0.28000000000000003</v>
      </c>
      <c r="K1353" s="8" t="s">
        <v>1829</v>
      </c>
      <c r="L1353" s="11">
        <v>2100.7728000000002</v>
      </c>
      <c r="M1353" s="8" t="str">
        <f>VLOOKUP(C1353,'[2]Customer Detail'!$A$2:$H$501,4,FALSE)</f>
        <v>Male</v>
      </c>
      <c r="N1353" s="8">
        <f>VLOOKUP(C1353,'[2]Customer Detail'!$A$2:$H$501,3,FALSE)</f>
        <v>50</v>
      </c>
      <c r="O1353" s="8" t="str">
        <f>VLOOKUP(C1353,'[2]Customer Detail'!$A$2:$H$501,5,FALSE)</f>
        <v>East Jeremy</v>
      </c>
      <c r="P1353" s="8" t="str">
        <f>VLOOKUP(C1353,'[2]Customer Detail'!$A$1:$H$501,8,FALSE)</f>
        <v>Platinum</v>
      </c>
      <c r="Q1353" s="8" t="str">
        <f>VLOOKUP(G1353,[2]Store_Dim!$A$1:$E$21,4,FALSE)</f>
        <v>Christopherland</v>
      </c>
      <c r="R1353" s="8" t="str">
        <f>VLOOKUP(G1353,[2]Store_Dim!$A$2:$E$21,3,FALSE)</f>
        <v>South</v>
      </c>
    </row>
    <row r="1354" spans="1:18" x14ac:dyDescent="0.3">
      <c r="A1354" s="7" t="s">
        <v>3178</v>
      </c>
      <c r="B1354" s="48">
        <v>45267</v>
      </c>
      <c r="C1354" s="8" t="s">
        <v>1437</v>
      </c>
      <c r="D1354" s="8" t="s">
        <v>1686</v>
      </c>
      <c r="E1354" s="7" t="str">
        <f>VLOOKUP(D1354,[2]Product_Dim!$A$2:$G$101,2,FALSE)</f>
        <v>Men's Sports Shorts</v>
      </c>
      <c r="F1354" s="9">
        <f>VLOOKUP(D1354,[2]Product_Dim!$A$2:$G$101,6,FALSE)</f>
        <v>218.22</v>
      </c>
      <c r="G1354" s="8" t="s">
        <v>1792</v>
      </c>
      <c r="H1354" s="10">
        <v>4</v>
      </c>
      <c r="I1354" s="11">
        <v>136.4</v>
      </c>
      <c r="J1354" s="8">
        <v>0.04</v>
      </c>
      <c r="K1354" s="8" t="s">
        <v>1829</v>
      </c>
      <c r="L1354" s="11">
        <v>523.77600000000007</v>
      </c>
      <c r="M1354" s="8" t="str">
        <f>VLOOKUP(C1354,'[2]Customer Detail'!$A$2:$H$501,4,FALSE)</f>
        <v>Male</v>
      </c>
      <c r="N1354" s="8">
        <f>VLOOKUP(C1354,'[2]Customer Detail'!$A$2:$H$501,3,FALSE)</f>
        <v>18</v>
      </c>
      <c r="O1354" s="8" t="str">
        <f>VLOOKUP(C1354,'[2]Customer Detail'!$A$2:$H$501,5,FALSE)</f>
        <v>Espinozaberg</v>
      </c>
      <c r="P1354" s="8" t="str">
        <f>VLOOKUP(C1354,'[2]Customer Detail'!$A$1:$H$501,8,FALSE)</f>
        <v>Silver</v>
      </c>
      <c r="Q1354" s="8" t="str">
        <f>VLOOKUP(G1354,[2]Store_Dim!$A$1:$E$21,4,FALSE)</f>
        <v>Lake Michael</v>
      </c>
      <c r="R1354" s="8" t="str">
        <f>VLOOKUP(G1354,[2]Store_Dim!$A$2:$E$21,3,FALSE)</f>
        <v>South</v>
      </c>
    </row>
    <row r="1355" spans="1:18" x14ac:dyDescent="0.3">
      <c r="A1355" s="7" t="s">
        <v>3179</v>
      </c>
      <c r="B1355" s="48">
        <v>45894</v>
      </c>
      <c r="C1355" s="8" t="s">
        <v>1246</v>
      </c>
      <c r="D1355" s="8" t="s">
        <v>1736</v>
      </c>
      <c r="E1355" s="7" t="str">
        <f>VLOOKUP(D1355,[2]Product_Dim!$A$2:$G$101,2,FALSE)</f>
        <v>Vitamin E Body Lotion</v>
      </c>
      <c r="F1355" s="9">
        <f>VLOOKUP(D1355,[2]Product_Dim!$A$2:$G$101,6,FALSE)</f>
        <v>358.47</v>
      </c>
      <c r="G1355" s="8" t="s">
        <v>1801</v>
      </c>
      <c r="H1355" s="10">
        <v>1</v>
      </c>
      <c r="I1355" s="11">
        <v>509.63</v>
      </c>
      <c r="J1355" s="8">
        <v>0.27</v>
      </c>
      <c r="K1355" s="8" t="s">
        <v>1829</v>
      </c>
      <c r="L1355" s="11">
        <v>372.0299</v>
      </c>
      <c r="M1355" s="8" t="str">
        <f>VLOOKUP(C1355,'[2]Customer Detail'!$A$2:$H$501,4,FALSE)</f>
        <v>Female</v>
      </c>
      <c r="N1355" s="8">
        <f>VLOOKUP(C1355,'[2]Customer Detail'!$A$2:$H$501,3,FALSE)</f>
        <v>57</v>
      </c>
      <c r="O1355" s="8" t="str">
        <f>VLOOKUP(C1355,'[2]Customer Detail'!$A$2:$H$501,5,FALSE)</f>
        <v>Bookertown</v>
      </c>
      <c r="P1355" s="8" t="str">
        <f>VLOOKUP(C1355,'[2]Customer Detail'!$A$1:$H$501,8,FALSE)</f>
        <v>Platinum</v>
      </c>
      <c r="Q1355" s="8" t="str">
        <f>VLOOKUP(G1355,[2]Store_Dim!$A$1:$E$21,4,FALSE)</f>
        <v>East Jenniferstad</v>
      </c>
      <c r="R1355" s="8" t="str">
        <f>VLOOKUP(G1355,[2]Store_Dim!$A$2:$E$21,3,FALSE)</f>
        <v>North</v>
      </c>
    </row>
    <row r="1356" spans="1:18" x14ac:dyDescent="0.3">
      <c r="A1356" s="7" t="s">
        <v>3180</v>
      </c>
      <c r="B1356" s="48">
        <v>45331</v>
      </c>
      <c r="C1356" s="8" t="s">
        <v>23</v>
      </c>
      <c r="D1356" s="8" t="s">
        <v>1742</v>
      </c>
      <c r="E1356" s="7" t="str">
        <f>VLOOKUP(D1356,[2]Product_Dim!$A$2:$G$101,2,FALSE)</f>
        <v>Cricket Bat</v>
      </c>
      <c r="F1356" s="9">
        <f>VLOOKUP(D1356,[2]Product_Dim!$A$2:$G$101,6,FALSE)</f>
        <v>245.98</v>
      </c>
      <c r="G1356" s="8" t="s">
        <v>1766</v>
      </c>
      <c r="H1356" s="10">
        <v>4</v>
      </c>
      <c r="I1356" s="11">
        <v>360.28</v>
      </c>
      <c r="J1356" s="8">
        <v>0.09</v>
      </c>
      <c r="K1356" s="8" t="s">
        <v>1829</v>
      </c>
      <c r="L1356" s="11">
        <v>1311.4191999999998</v>
      </c>
      <c r="M1356" s="8" t="str">
        <f>VLOOKUP(C1356,'[2]Customer Detail'!$A$2:$H$501,4,FALSE)</f>
        <v>Female</v>
      </c>
      <c r="N1356" s="8">
        <f>VLOOKUP(C1356,'[2]Customer Detail'!$A$2:$H$501,3,FALSE)</f>
        <v>59</v>
      </c>
      <c r="O1356" s="8" t="str">
        <f>VLOOKUP(C1356,'[2]Customer Detail'!$A$2:$H$501,5,FALSE)</f>
        <v>Thomastown</v>
      </c>
      <c r="P1356" s="8" t="str">
        <f>VLOOKUP(C1356,'[2]Customer Detail'!$A$1:$H$501,8,FALSE)</f>
        <v>Bronze</v>
      </c>
      <c r="Q1356" s="8" t="str">
        <f>VLOOKUP(G1356,[2]Store_Dim!$A$1:$E$21,4,FALSE)</f>
        <v>Hoodberg</v>
      </c>
      <c r="R1356" s="8" t="str">
        <f>VLOOKUP(G1356,[2]Store_Dim!$A$2:$E$21,3,FALSE)</f>
        <v>North</v>
      </c>
    </row>
    <row r="1357" spans="1:18" x14ac:dyDescent="0.3">
      <c r="A1357" s="7" t="s">
        <v>3181</v>
      </c>
      <c r="B1357" s="48">
        <v>45910</v>
      </c>
      <c r="C1357" s="8" t="s">
        <v>292</v>
      </c>
      <c r="D1357" s="8" t="s">
        <v>1726</v>
      </c>
      <c r="E1357" s="7" t="str">
        <f>VLOOKUP(D1357,[2]Product_Dim!$A$2:$G$101,2,FALSE)</f>
        <v>Face Foundation Kit</v>
      </c>
      <c r="F1357" s="9">
        <f>VLOOKUP(D1357,[2]Product_Dim!$A$2:$G$101,6,FALSE)</f>
        <v>183.04</v>
      </c>
      <c r="G1357" s="8" t="s">
        <v>1801</v>
      </c>
      <c r="H1357" s="10">
        <v>3</v>
      </c>
      <c r="I1357" s="11">
        <v>882.05</v>
      </c>
      <c r="J1357" s="8">
        <v>0.06</v>
      </c>
      <c r="K1357" s="8" t="s">
        <v>1826</v>
      </c>
      <c r="L1357" s="11">
        <v>2487.3809999999999</v>
      </c>
      <c r="M1357" s="8" t="str">
        <f>VLOOKUP(C1357,'[2]Customer Detail'!$A$2:$H$501,4,FALSE)</f>
        <v>Female</v>
      </c>
      <c r="N1357" s="8">
        <f>VLOOKUP(C1357,'[2]Customer Detail'!$A$2:$H$501,3,FALSE)</f>
        <v>61</v>
      </c>
      <c r="O1357" s="8" t="str">
        <f>VLOOKUP(C1357,'[2]Customer Detail'!$A$2:$H$501,5,FALSE)</f>
        <v>New Sean</v>
      </c>
      <c r="P1357" s="8" t="str">
        <f>VLOOKUP(C1357,'[2]Customer Detail'!$A$1:$H$501,8,FALSE)</f>
        <v>Bronze</v>
      </c>
      <c r="Q1357" s="8" t="str">
        <f>VLOOKUP(G1357,[2]Store_Dim!$A$1:$E$21,4,FALSE)</f>
        <v>East Jenniferstad</v>
      </c>
      <c r="R1357" s="8" t="str">
        <f>VLOOKUP(G1357,[2]Store_Dim!$A$2:$E$21,3,FALSE)</f>
        <v>North</v>
      </c>
    </row>
    <row r="1358" spans="1:18" x14ac:dyDescent="0.3">
      <c r="A1358" s="7" t="s">
        <v>3182</v>
      </c>
      <c r="B1358" s="48">
        <v>45564</v>
      </c>
      <c r="C1358" s="8" t="s">
        <v>640</v>
      </c>
      <c r="D1358" s="8" t="s">
        <v>1706</v>
      </c>
      <c r="E1358" s="7" t="str">
        <f>VLOOKUP(D1358,[2]Product_Dim!$A$2:$G$101,2,FALSE)</f>
        <v>Decorative Lamp Shade</v>
      </c>
      <c r="F1358" s="9">
        <f>VLOOKUP(D1358,[2]Product_Dim!$A$2:$G$101,6,FALSE)</f>
        <v>228.53</v>
      </c>
      <c r="G1358" s="8" t="s">
        <v>1782</v>
      </c>
      <c r="H1358" s="10">
        <v>3</v>
      </c>
      <c r="I1358" s="11">
        <v>141.54</v>
      </c>
      <c r="J1358" s="8">
        <v>0.12</v>
      </c>
      <c r="K1358" s="8" t="s">
        <v>1826</v>
      </c>
      <c r="L1358" s="11">
        <v>373.66559999999998</v>
      </c>
      <c r="M1358" s="8" t="str">
        <f>VLOOKUP(C1358,'[2]Customer Detail'!$A$2:$H$501,4,FALSE)</f>
        <v>Male</v>
      </c>
      <c r="N1358" s="8">
        <f>VLOOKUP(C1358,'[2]Customer Detail'!$A$2:$H$501,3,FALSE)</f>
        <v>60</v>
      </c>
      <c r="O1358" s="8" t="str">
        <f>VLOOKUP(C1358,'[2]Customer Detail'!$A$2:$H$501,5,FALSE)</f>
        <v>Taraberg</v>
      </c>
      <c r="P1358" s="8" t="str">
        <f>VLOOKUP(C1358,'[2]Customer Detail'!$A$1:$H$501,8,FALSE)</f>
        <v>Silver</v>
      </c>
      <c r="Q1358" s="8" t="str">
        <f>VLOOKUP(G1358,[2]Store_Dim!$A$1:$E$21,4,FALSE)</f>
        <v>Thompsonborough</v>
      </c>
      <c r="R1358" s="8" t="str">
        <f>VLOOKUP(G1358,[2]Store_Dim!$A$2:$E$21,3,FALSE)</f>
        <v>West</v>
      </c>
    </row>
    <row r="1359" spans="1:18" x14ac:dyDescent="0.3">
      <c r="A1359" s="7" t="s">
        <v>3183</v>
      </c>
      <c r="B1359" s="48">
        <v>45461</v>
      </c>
      <c r="C1359" s="8" t="s">
        <v>168</v>
      </c>
      <c r="D1359" s="8" t="s">
        <v>1578</v>
      </c>
      <c r="E1359" s="7" t="str">
        <f>VLOOKUP(D1359,[2]Product_Dim!$A$2:$G$101,2,FALSE)</f>
        <v>4K Home Projector</v>
      </c>
      <c r="F1359" s="9">
        <f>VLOOKUP(D1359,[2]Product_Dim!$A$2:$G$101,6,FALSE)</f>
        <v>465.34</v>
      </c>
      <c r="G1359" s="8" t="s">
        <v>1769</v>
      </c>
      <c r="H1359" s="10">
        <v>3</v>
      </c>
      <c r="I1359" s="11">
        <v>83.5</v>
      </c>
      <c r="J1359" s="8">
        <v>0.23</v>
      </c>
      <c r="K1359" s="8" t="s">
        <v>1829</v>
      </c>
      <c r="L1359" s="11">
        <v>192.88499999999999</v>
      </c>
      <c r="M1359" s="8" t="str">
        <f>VLOOKUP(C1359,'[2]Customer Detail'!$A$2:$H$501,4,FALSE)</f>
        <v>Male</v>
      </c>
      <c r="N1359" s="8">
        <f>VLOOKUP(C1359,'[2]Customer Detail'!$A$2:$H$501,3,FALSE)</f>
        <v>45</v>
      </c>
      <c r="O1359" s="8" t="str">
        <f>VLOOKUP(C1359,'[2]Customer Detail'!$A$2:$H$501,5,FALSE)</f>
        <v>South Michaelfort</v>
      </c>
      <c r="P1359" s="8" t="str">
        <f>VLOOKUP(C1359,'[2]Customer Detail'!$A$1:$H$501,8,FALSE)</f>
        <v>Gold</v>
      </c>
      <c r="Q1359" s="8" t="str">
        <f>VLOOKUP(G1359,[2]Store_Dim!$A$1:$E$21,4,FALSE)</f>
        <v>Port Sharon</v>
      </c>
      <c r="R1359" s="8" t="str">
        <f>VLOOKUP(G1359,[2]Store_Dim!$A$2:$E$21,3,FALSE)</f>
        <v>South</v>
      </c>
    </row>
    <row r="1360" spans="1:18" x14ac:dyDescent="0.3">
      <c r="A1360" s="7" t="s">
        <v>3184</v>
      </c>
      <c r="B1360" s="48">
        <v>45258</v>
      </c>
      <c r="C1360" s="8" t="s">
        <v>425</v>
      </c>
      <c r="D1360" s="8" t="s">
        <v>1576</v>
      </c>
      <c r="E1360" s="7" t="str">
        <f>VLOOKUP(D1360,[2]Product_Dim!$A$2:$G$101,2,FALSE)</f>
        <v>Decorative Wall Mirror</v>
      </c>
      <c r="F1360" s="9">
        <f>VLOOKUP(D1360,[2]Product_Dim!$A$2:$G$101,6,FALSE)</f>
        <v>48.01</v>
      </c>
      <c r="G1360" s="8" t="s">
        <v>1776</v>
      </c>
      <c r="H1360" s="10">
        <v>2</v>
      </c>
      <c r="I1360" s="11">
        <v>629.73</v>
      </c>
      <c r="J1360" s="8">
        <v>7.0000000000000007E-2</v>
      </c>
      <c r="K1360" s="8" t="s">
        <v>1826</v>
      </c>
      <c r="L1360" s="11">
        <v>1171.2978000000001</v>
      </c>
      <c r="M1360" s="8" t="str">
        <f>VLOOKUP(C1360,'[2]Customer Detail'!$A$2:$H$501,4,FALSE)</f>
        <v>Male</v>
      </c>
      <c r="N1360" s="8">
        <f>VLOOKUP(C1360,'[2]Customer Detail'!$A$2:$H$501,3,FALSE)</f>
        <v>40</v>
      </c>
      <c r="O1360" s="8" t="str">
        <f>VLOOKUP(C1360,'[2]Customer Detail'!$A$2:$H$501,5,FALSE)</f>
        <v>North Sabrina</v>
      </c>
      <c r="P1360" s="8" t="str">
        <f>VLOOKUP(C1360,'[2]Customer Detail'!$A$1:$H$501,8,FALSE)</f>
        <v>Silver</v>
      </c>
      <c r="Q1360" s="8" t="str">
        <f>VLOOKUP(G1360,[2]Store_Dim!$A$1:$E$21,4,FALSE)</f>
        <v>Port Josephberg</v>
      </c>
      <c r="R1360" s="8" t="str">
        <f>VLOOKUP(G1360,[2]Store_Dim!$A$2:$E$21,3,FALSE)</f>
        <v>East</v>
      </c>
    </row>
    <row r="1361" spans="1:18" x14ac:dyDescent="0.3">
      <c r="A1361" s="7" t="s">
        <v>3185</v>
      </c>
      <c r="B1361" s="48">
        <v>45228</v>
      </c>
      <c r="C1361" s="8" t="s">
        <v>59</v>
      </c>
      <c r="D1361" s="8" t="s">
        <v>1614</v>
      </c>
      <c r="E1361" s="7" t="str">
        <f>VLOOKUP(D1361,[2]Product_Dim!$A$2:$G$101,2,FALSE)</f>
        <v>Modern Wall Clock</v>
      </c>
      <c r="F1361" s="9">
        <f>VLOOKUP(D1361,[2]Product_Dim!$A$2:$G$101,6,FALSE)</f>
        <v>179.77</v>
      </c>
      <c r="G1361" s="8" t="s">
        <v>1776</v>
      </c>
      <c r="H1361" s="10">
        <v>2</v>
      </c>
      <c r="I1361" s="11">
        <v>159.93</v>
      </c>
      <c r="J1361" s="8">
        <v>0.2</v>
      </c>
      <c r="K1361" s="8" t="s">
        <v>1829</v>
      </c>
      <c r="L1361" s="11">
        <v>255.88800000000001</v>
      </c>
      <c r="M1361" s="8" t="str">
        <f>VLOOKUP(C1361,'[2]Customer Detail'!$A$2:$H$501,4,FALSE)</f>
        <v>Female</v>
      </c>
      <c r="N1361" s="8">
        <f>VLOOKUP(C1361,'[2]Customer Detail'!$A$2:$H$501,3,FALSE)</f>
        <v>55</v>
      </c>
      <c r="O1361" s="8" t="str">
        <f>VLOOKUP(C1361,'[2]Customer Detail'!$A$2:$H$501,5,FALSE)</f>
        <v>North Kathryn</v>
      </c>
      <c r="P1361" s="8" t="str">
        <f>VLOOKUP(C1361,'[2]Customer Detail'!$A$1:$H$501,8,FALSE)</f>
        <v>Platinum</v>
      </c>
      <c r="Q1361" s="8" t="str">
        <f>VLOOKUP(G1361,[2]Store_Dim!$A$1:$E$21,4,FALSE)</f>
        <v>Port Josephberg</v>
      </c>
      <c r="R1361" s="8" t="str">
        <f>VLOOKUP(G1361,[2]Store_Dim!$A$2:$E$21,3,FALSE)</f>
        <v>East</v>
      </c>
    </row>
    <row r="1362" spans="1:18" x14ac:dyDescent="0.3">
      <c r="A1362" s="7" t="s">
        <v>3186</v>
      </c>
      <c r="B1362" s="48">
        <v>45858</v>
      </c>
      <c r="C1362" s="8" t="s">
        <v>59</v>
      </c>
      <c r="D1362" s="8" t="s">
        <v>1638</v>
      </c>
      <c r="E1362" s="7" t="str">
        <f>VLOOKUP(D1362,[2]Product_Dim!$A$2:$G$101,2,FALSE)</f>
        <v>High-Grip Football</v>
      </c>
      <c r="F1362" s="9">
        <f>VLOOKUP(D1362,[2]Product_Dim!$A$2:$G$101,6,FALSE)</f>
        <v>318.91000000000003</v>
      </c>
      <c r="G1362" s="8" t="s">
        <v>1810</v>
      </c>
      <c r="H1362" s="10">
        <v>1</v>
      </c>
      <c r="I1362" s="11">
        <v>459.89</v>
      </c>
      <c r="J1362" s="8">
        <v>0.18</v>
      </c>
      <c r="K1362" s="8" t="s">
        <v>1829</v>
      </c>
      <c r="L1362" s="11">
        <v>377.10980000000001</v>
      </c>
      <c r="M1362" s="8" t="str">
        <f>VLOOKUP(C1362,'[2]Customer Detail'!$A$2:$H$501,4,FALSE)</f>
        <v>Female</v>
      </c>
      <c r="N1362" s="8">
        <f>VLOOKUP(C1362,'[2]Customer Detail'!$A$2:$H$501,3,FALSE)</f>
        <v>55</v>
      </c>
      <c r="O1362" s="8" t="str">
        <f>VLOOKUP(C1362,'[2]Customer Detail'!$A$2:$H$501,5,FALSE)</f>
        <v>North Kathryn</v>
      </c>
      <c r="P1362" s="8" t="str">
        <f>VLOOKUP(C1362,'[2]Customer Detail'!$A$1:$H$501,8,FALSE)</f>
        <v>Platinum</v>
      </c>
      <c r="Q1362" s="8" t="str">
        <f>VLOOKUP(G1362,[2]Store_Dim!$A$1:$E$21,4,FALSE)</f>
        <v>East Stevechester</v>
      </c>
      <c r="R1362" s="8" t="str">
        <f>VLOOKUP(G1362,[2]Store_Dim!$A$2:$E$21,3,FALSE)</f>
        <v>East</v>
      </c>
    </row>
    <row r="1363" spans="1:18" x14ac:dyDescent="0.3">
      <c r="A1363" s="7" t="s">
        <v>3187</v>
      </c>
      <c r="B1363" s="48">
        <v>45532</v>
      </c>
      <c r="C1363" s="8" t="s">
        <v>619</v>
      </c>
      <c r="D1363" s="8" t="s">
        <v>1614</v>
      </c>
      <c r="E1363" s="7" t="str">
        <f>VLOOKUP(D1363,[2]Product_Dim!$A$2:$G$101,2,FALSE)</f>
        <v>Modern Wall Clock</v>
      </c>
      <c r="F1363" s="9">
        <f>VLOOKUP(D1363,[2]Product_Dim!$A$2:$G$101,6,FALSE)</f>
        <v>179.77</v>
      </c>
      <c r="G1363" s="8" t="s">
        <v>1813</v>
      </c>
      <c r="H1363" s="10">
        <v>4</v>
      </c>
      <c r="I1363" s="11">
        <v>885.57</v>
      </c>
      <c r="J1363" s="8">
        <v>0.27</v>
      </c>
      <c r="K1363" s="8" t="s">
        <v>1824</v>
      </c>
      <c r="L1363" s="11">
        <v>2585.8643999999999</v>
      </c>
      <c r="M1363" s="8" t="str">
        <f>VLOOKUP(C1363,'[2]Customer Detail'!$A$2:$H$501,4,FALSE)</f>
        <v>Male</v>
      </c>
      <c r="N1363" s="8">
        <f>VLOOKUP(C1363,'[2]Customer Detail'!$A$2:$H$501,3,FALSE)</f>
        <v>42</v>
      </c>
      <c r="O1363" s="8" t="str">
        <f>VLOOKUP(C1363,'[2]Customer Detail'!$A$2:$H$501,5,FALSE)</f>
        <v>Kingfort</v>
      </c>
      <c r="P1363" s="8" t="str">
        <f>VLOOKUP(C1363,'[2]Customer Detail'!$A$1:$H$501,8,FALSE)</f>
        <v>Silver</v>
      </c>
      <c r="Q1363" s="8" t="str">
        <f>VLOOKUP(G1363,[2]Store_Dim!$A$1:$E$21,4,FALSE)</f>
        <v>Vasquezborough</v>
      </c>
      <c r="R1363" s="8" t="str">
        <f>VLOOKUP(G1363,[2]Store_Dim!$A$2:$E$21,3,FALSE)</f>
        <v>East</v>
      </c>
    </row>
    <row r="1364" spans="1:18" x14ac:dyDescent="0.3">
      <c r="A1364" s="7" t="s">
        <v>3188</v>
      </c>
      <c r="B1364" s="48">
        <v>45454</v>
      </c>
      <c r="C1364" s="8" t="s">
        <v>1252</v>
      </c>
      <c r="D1364" s="8" t="s">
        <v>1656</v>
      </c>
      <c r="E1364" s="7" t="str">
        <f>VLOOKUP(D1364,[2]Product_Dim!$A$2:$G$101,2,FALSE)</f>
        <v>Sports Stopwatch Pro</v>
      </c>
      <c r="F1364" s="9">
        <f>VLOOKUP(D1364,[2]Product_Dim!$A$2:$G$101,6,FALSE)</f>
        <v>434.84</v>
      </c>
      <c r="G1364" s="8" t="s">
        <v>1801</v>
      </c>
      <c r="H1364" s="10">
        <v>3</v>
      </c>
      <c r="I1364" s="11">
        <v>789.05</v>
      </c>
      <c r="J1364" s="8" t="s">
        <v>3983</v>
      </c>
      <c r="K1364" s="8" t="s">
        <v>1826</v>
      </c>
      <c r="L1364" s="11">
        <v>2367.1499999999996</v>
      </c>
      <c r="M1364" s="8" t="str">
        <f>VLOOKUP(C1364,'[2]Customer Detail'!$A$2:$H$501,4,FALSE)</f>
        <v>Male</v>
      </c>
      <c r="N1364" s="8">
        <f>VLOOKUP(C1364,'[2]Customer Detail'!$A$2:$H$501,3,FALSE)</f>
        <v>31</v>
      </c>
      <c r="O1364" s="8" t="str">
        <f>VLOOKUP(C1364,'[2]Customer Detail'!$A$2:$H$501,5,FALSE)</f>
        <v>Brandonville</v>
      </c>
      <c r="P1364" s="8" t="str">
        <f>VLOOKUP(C1364,'[2]Customer Detail'!$A$1:$H$501,8,FALSE)</f>
        <v>Bronze</v>
      </c>
      <c r="Q1364" s="8" t="str">
        <f>VLOOKUP(G1364,[2]Store_Dim!$A$1:$E$21,4,FALSE)</f>
        <v>East Jenniferstad</v>
      </c>
      <c r="R1364" s="8" t="str">
        <f>VLOOKUP(G1364,[2]Store_Dim!$A$2:$E$21,3,FALSE)</f>
        <v>North</v>
      </c>
    </row>
    <row r="1365" spans="1:18" x14ac:dyDescent="0.3">
      <c r="A1365" s="7" t="s">
        <v>3189</v>
      </c>
      <c r="B1365" s="48">
        <v>45244</v>
      </c>
      <c r="C1365" s="8" t="s">
        <v>517</v>
      </c>
      <c r="D1365" s="8" t="s">
        <v>1680</v>
      </c>
      <c r="E1365" s="7" t="str">
        <f>VLOOKUP(D1365,[2]Product_Dim!$A$2:$G$101,2,FALSE)</f>
        <v>Women's Hair Dryer Brush</v>
      </c>
      <c r="F1365" s="9">
        <f>VLOOKUP(D1365,[2]Product_Dim!$A$2:$G$101,6,FALSE)</f>
        <v>340.39</v>
      </c>
      <c r="G1365" s="8" t="s">
        <v>1752</v>
      </c>
      <c r="H1365" s="10">
        <v>1</v>
      </c>
      <c r="I1365" s="11">
        <v>570.52</v>
      </c>
      <c r="J1365" s="8" t="s">
        <v>3983</v>
      </c>
      <c r="K1365" s="8" t="s">
        <v>1826</v>
      </c>
      <c r="L1365" s="11">
        <v>570.52</v>
      </c>
      <c r="M1365" s="8" t="str">
        <f>VLOOKUP(C1365,'[2]Customer Detail'!$A$2:$H$501,4,FALSE)</f>
        <v>Female</v>
      </c>
      <c r="N1365" s="8">
        <f>VLOOKUP(C1365,'[2]Customer Detail'!$A$2:$H$501,3,FALSE)</f>
        <v>35</v>
      </c>
      <c r="O1365" s="8" t="str">
        <f>VLOOKUP(C1365,'[2]Customer Detail'!$A$2:$H$501,5,FALSE)</f>
        <v>Owensview</v>
      </c>
      <c r="P1365" s="8" t="str">
        <f>VLOOKUP(C1365,'[2]Customer Detail'!$A$1:$H$501,8,FALSE)</f>
        <v>Gold</v>
      </c>
      <c r="Q1365" s="8" t="str">
        <f>VLOOKUP(G1365,[2]Store_Dim!$A$1:$E$21,4,FALSE)</f>
        <v>Washingtonfurt</v>
      </c>
      <c r="R1365" s="8" t="str">
        <f>VLOOKUP(G1365,[2]Store_Dim!$A$2:$E$21,3,FALSE)</f>
        <v>East</v>
      </c>
    </row>
    <row r="1366" spans="1:18" x14ac:dyDescent="0.3">
      <c r="A1366" s="7" t="s">
        <v>3190</v>
      </c>
      <c r="B1366" s="48">
        <v>45322</v>
      </c>
      <c r="C1366" s="8" t="s">
        <v>592</v>
      </c>
      <c r="D1366" s="8" t="s">
        <v>1602</v>
      </c>
      <c r="E1366" s="7" t="str">
        <f>VLOOKUP(D1366,[2]Product_Dim!$A$2:$G$101,2,FALSE)</f>
        <v>Decorative Floor Vase</v>
      </c>
      <c r="F1366" s="9">
        <f>VLOOKUP(D1366,[2]Product_Dim!$A$2:$G$101,6,FALSE)</f>
        <v>254.04361702127662</v>
      </c>
      <c r="G1366" s="8" t="s">
        <v>1804</v>
      </c>
      <c r="H1366" s="10">
        <v>4</v>
      </c>
      <c r="I1366" s="11">
        <v>310.79000000000002</v>
      </c>
      <c r="J1366" s="8">
        <v>0.22</v>
      </c>
      <c r="K1366" s="8" t="s">
        <v>1829</v>
      </c>
      <c r="L1366" s="11">
        <v>969.66480000000001</v>
      </c>
      <c r="M1366" s="8" t="str">
        <f>VLOOKUP(C1366,'[2]Customer Detail'!$A$2:$H$501,4,FALSE)</f>
        <v>Female</v>
      </c>
      <c r="N1366" s="8">
        <f>VLOOKUP(C1366,'[2]Customer Detail'!$A$2:$H$501,3,FALSE)</f>
        <v>43</v>
      </c>
      <c r="O1366" s="8" t="str">
        <f>VLOOKUP(C1366,'[2]Customer Detail'!$A$2:$H$501,5,FALSE)</f>
        <v>Murphyfurt</v>
      </c>
      <c r="P1366" s="8" t="str">
        <f>VLOOKUP(C1366,'[2]Customer Detail'!$A$1:$H$501,8,FALSE)</f>
        <v>Silver</v>
      </c>
      <c r="Q1366" s="8" t="str">
        <f>VLOOKUP(G1366,[2]Store_Dim!$A$1:$E$21,4,FALSE)</f>
        <v>New Jimmymouth</v>
      </c>
      <c r="R1366" s="8" t="str">
        <f>VLOOKUP(G1366,[2]Store_Dim!$A$2:$E$21,3,FALSE)</f>
        <v>West</v>
      </c>
    </row>
    <row r="1367" spans="1:18" x14ac:dyDescent="0.3">
      <c r="A1367" s="7" t="s">
        <v>3191</v>
      </c>
      <c r="B1367" s="48">
        <v>45757</v>
      </c>
      <c r="C1367" s="8" t="s">
        <v>214</v>
      </c>
      <c r="D1367" s="8" t="s">
        <v>1684</v>
      </c>
      <c r="E1367" s="7" t="str">
        <f>VLOOKUP(D1367,[2]Product_Dim!$A$2:$G$101,2,FALSE)</f>
        <v>Wooden Nightstand</v>
      </c>
      <c r="F1367" s="9">
        <f>VLOOKUP(D1367,[2]Product_Dim!$A$2:$G$101,6,FALSE)</f>
        <v>243.7</v>
      </c>
      <c r="G1367" s="8" t="s">
        <v>1807</v>
      </c>
      <c r="H1367" s="10">
        <v>4</v>
      </c>
      <c r="I1367" s="11">
        <v>255.67</v>
      </c>
      <c r="J1367" s="8">
        <v>0.17</v>
      </c>
      <c r="K1367" s="8" t="s">
        <v>1824</v>
      </c>
      <c r="L1367" s="11">
        <v>848.82439999999997</v>
      </c>
      <c r="M1367" s="8" t="str">
        <f>VLOOKUP(C1367,'[2]Customer Detail'!$A$2:$H$501,4,FALSE)</f>
        <v>Female</v>
      </c>
      <c r="N1367" s="8">
        <f>VLOOKUP(C1367,'[2]Customer Detail'!$A$2:$H$501,3,FALSE)</f>
        <v>43</v>
      </c>
      <c r="O1367" s="8" t="str">
        <f>VLOOKUP(C1367,'[2]Customer Detail'!$A$2:$H$501,5,FALSE)</f>
        <v>Morrisbury</v>
      </c>
      <c r="P1367" s="8" t="str">
        <f>VLOOKUP(C1367,'[2]Customer Detail'!$A$1:$H$501,8,FALSE)</f>
        <v>Platinum</v>
      </c>
      <c r="Q1367" s="8" t="str">
        <f>VLOOKUP(G1367,[2]Store_Dim!$A$1:$E$21,4,FALSE)</f>
        <v>Bensonhaven</v>
      </c>
      <c r="R1367" s="8" t="str">
        <f>VLOOKUP(G1367,[2]Store_Dim!$A$2:$E$21,3,FALSE)</f>
        <v>North</v>
      </c>
    </row>
    <row r="1368" spans="1:18" x14ac:dyDescent="0.3">
      <c r="A1368" s="7" t="s">
        <v>3192</v>
      </c>
      <c r="B1368" s="48">
        <v>45397</v>
      </c>
      <c r="C1368" s="8" t="s">
        <v>444</v>
      </c>
      <c r="D1368" s="8" t="s">
        <v>1602</v>
      </c>
      <c r="E1368" s="7" t="str">
        <f>VLOOKUP(D1368,[2]Product_Dim!$A$2:$G$101,2,FALSE)</f>
        <v>Decorative Floor Vase</v>
      </c>
      <c r="F1368" s="9">
        <f>VLOOKUP(D1368,[2]Product_Dim!$A$2:$G$101,6,FALSE)</f>
        <v>254.04361702127662</v>
      </c>
      <c r="G1368" s="8" t="s">
        <v>1804</v>
      </c>
      <c r="H1368" s="10">
        <v>2</v>
      </c>
      <c r="I1368" s="11">
        <v>270.66000000000003</v>
      </c>
      <c r="J1368" s="8">
        <v>0.1</v>
      </c>
      <c r="K1368" s="8" t="s">
        <v>1829</v>
      </c>
      <c r="L1368" s="11">
        <v>487.18800000000005</v>
      </c>
      <c r="M1368" s="8" t="str">
        <f>VLOOKUP(C1368,'[2]Customer Detail'!$A$2:$H$501,4,FALSE)</f>
        <v>Female</v>
      </c>
      <c r="N1368" s="8">
        <f>VLOOKUP(C1368,'[2]Customer Detail'!$A$2:$H$501,3,FALSE)</f>
        <v>43</v>
      </c>
      <c r="O1368" s="8" t="str">
        <f>VLOOKUP(C1368,'[2]Customer Detail'!$A$2:$H$501,5,FALSE)</f>
        <v>Matthewbury</v>
      </c>
      <c r="P1368" s="8" t="str">
        <f>VLOOKUP(C1368,'[2]Customer Detail'!$A$1:$H$501,8,FALSE)</f>
        <v>Silver</v>
      </c>
      <c r="Q1368" s="8" t="str">
        <f>VLOOKUP(G1368,[2]Store_Dim!$A$1:$E$21,4,FALSE)</f>
        <v>New Jimmymouth</v>
      </c>
      <c r="R1368" s="8" t="str">
        <f>VLOOKUP(G1368,[2]Store_Dim!$A$2:$E$21,3,FALSE)</f>
        <v>West</v>
      </c>
    </row>
    <row r="1369" spans="1:18" x14ac:dyDescent="0.3">
      <c r="A1369" s="7" t="s">
        <v>3193</v>
      </c>
      <c r="B1369" s="48">
        <v>45914</v>
      </c>
      <c r="C1369" s="8" t="s">
        <v>945</v>
      </c>
      <c r="D1369" s="8" t="s">
        <v>1594</v>
      </c>
      <c r="E1369" s="7" t="str">
        <f>VLOOKUP(D1369,[2]Product_Dim!$A$2:$G$101,2,FALSE)</f>
        <v>Men's Formal Shirt</v>
      </c>
      <c r="F1369" s="9">
        <f>VLOOKUP(D1369,[2]Product_Dim!$A$2:$G$101,6,FALSE)</f>
        <v>254.04361702127662</v>
      </c>
      <c r="G1369" s="8" t="s">
        <v>1807</v>
      </c>
      <c r="H1369" s="10">
        <v>3</v>
      </c>
      <c r="I1369" s="11">
        <v>373.35</v>
      </c>
      <c r="J1369" s="8">
        <v>0.2</v>
      </c>
      <c r="K1369" s="8" t="s">
        <v>1829</v>
      </c>
      <c r="L1369" s="11">
        <v>896.04000000000019</v>
      </c>
      <c r="M1369" s="8" t="str">
        <f>VLOOKUP(C1369,'[2]Customer Detail'!$A$2:$H$501,4,FALSE)</f>
        <v>Female</v>
      </c>
      <c r="N1369" s="8">
        <f>VLOOKUP(C1369,'[2]Customer Detail'!$A$2:$H$501,3,FALSE)</f>
        <v>48</v>
      </c>
      <c r="O1369" s="8" t="str">
        <f>VLOOKUP(C1369,'[2]Customer Detail'!$A$2:$H$501,5,FALSE)</f>
        <v>West Robinmouth</v>
      </c>
      <c r="P1369" s="8" t="str">
        <f>VLOOKUP(C1369,'[2]Customer Detail'!$A$1:$H$501,8,FALSE)</f>
        <v>Platinum</v>
      </c>
      <c r="Q1369" s="8" t="str">
        <f>VLOOKUP(G1369,[2]Store_Dim!$A$1:$E$21,4,FALSE)</f>
        <v>Bensonhaven</v>
      </c>
      <c r="R1369" s="8" t="str">
        <f>VLOOKUP(G1369,[2]Store_Dim!$A$2:$E$21,3,FALSE)</f>
        <v>North</v>
      </c>
    </row>
    <row r="1370" spans="1:18" x14ac:dyDescent="0.3">
      <c r="A1370" s="7" t="s">
        <v>3194</v>
      </c>
      <c r="B1370" s="48">
        <v>45432</v>
      </c>
      <c r="C1370" s="8" t="s">
        <v>144</v>
      </c>
      <c r="D1370" s="8" t="s">
        <v>1666</v>
      </c>
      <c r="E1370" s="7" t="str">
        <f>VLOOKUP(D1370,[2]Product_Dim!$A$2:$G$101,2,FALSE)</f>
        <v>Men's Hair Styling Gel</v>
      </c>
      <c r="F1370" s="9">
        <f>VLOOKUP(D1370,[2]Product_Dim!$A$2:$G$101,6,FALSE)</f>
        <v>17.309999999999999</v>
      </c>
      <c r="G1370" s="8" t="s">
        <v>1792</v>
      </c>
      <c r="H1370" s="10">
        <v>2</v>
      </c>
      <c r="I1370" s="11">
        <v>23.58</v>
      </c>
      <c r="J1370" s="8">
        <v>0.02</v>
      </c>
      <c r="K1370" s="8" t="s">
        <v>1826</v>
      </c>
      <c r="L1370" s="11">
        <v>46.216799999999999</v>
      </c>
      <c r="M1370" s="8" t="str">
        <f>VLOOKUP(C1370,'[2]Customer Detail'!$A$2:$H$501,4,FALSE)</f>
        <v>Female</v>
      </c>
      <c r="N1370" s="8">
        <f>VLOOKUP(C1370,'[2]Customer Detail'!$A$2:$H$501,3,FALSE)</f>
        <v>20</v>
      </c>
      <c r="O1370" s="8" t="str">
        <f>VLOOKUP(C1370,'[2]Customer Detail'!$A$2:$H$501,5,FALSE)</f>
        <v>Luisfurt</v>
      </c>
      <c r="P1370" s="8" t="str">
        <f>VLOOKUP(C1370,'[2]Customer Detail'!$A$1:$H$501,8,FALSE)</f>
        <v>Gold</v>
      </c>
      <c r="Q1370" s="8" t="str">
        <f>VLOOKUP(G1370,[2]Store_Dim!$A$1:$E$21,4,FALSE)</f>
        <v>Lake Michael</v>
      </c>
      <c r="R1370" s="8" t="str">
        <f>VLOOKUP(G1370,[2]Store_Dim!$A$2:$E$21,3,FALSE)</f>
        <v>South</v>
      </c>
    </row>
    <row r="1371" spans="1:18" x14ac:dyDescent="0.3">
      <c r="A1371" s="7" t="s">
        <v>3195</v>
      </c>
      <c r="B1371" s="48">
        <v>45798</v>
      </c>
      <c r="C1371" s="8" t="s">
        <v>32</v>
      </c>
      <c r="D1371" s="8" t="s">
        <v>1618</v>
      </c>
      <c r="E1371" s="7" t="str">
        <f>VLOOKUP(D1371,[2]Product_Dim!$A$2:$G$101,2,FALSE)</f>
        <v>Bedroom Table Lamp</v>
      </c>
      <c r="F1371" s="9">
        <f>VLOOKUP(D1371,[2]Product_Dim!$A$2:$G$101,6,FALSE)</f>
        <v>382.22</v>
      </c>
      <c r="G1371" s="8" t="s">
        <v>1779</v>
      </c>
      <c r="H1371" s="10">
        <v>4</v>
      </c>
      <c r="I1371" s="11">
        <v>185.67</v>
      </c>
      <c r="J1371" s="8">
        <v>0.21</v>
      </c>
      <c r="K1371" s="8" t="s">
        <v>1826</v>
      </c>
      <c r="L1371" s="11">
        <v>586.71719999999993</v>
      </c>
      <c r="M1371" s="8" t="str">
        <f>VLOOKUP(C1371,'[2]Customer Detail'!$A$2:$H$501,4,FALSE)</f>
        <v>Male</v>
      </c>
      <c r="N1371" s="8">
        <f>VLOOKUP(C1371,'[2]Customer Detail'!$A$2:$H$501,3,FALSE)</f>
        <v>24</v>
      </c>
      <c r="O1371" s="8" t="str">
        <f>VLOOKUP(C1371,'[2]Customer Detail'!$A$2:$H$501,5,FALSE)</f>
        <v>East Amandamouth</v>
      </c>
      <c r="P1371" s="8" t="str">
        <f>VLOOKUP(C1371,'[2]Customer Detail'!$A$1:$H$501,8,FALSE)</f>
        <v>Bronze</v>
      </c>
      <c r="Q1371" s="8" t="str">
        <f>VLOOKUP(G1371,[2]Store_Dim!$A$1:$E$21,4,FALSE)</f>
        <v>Williamsfurt</v>
      </c>
      <c r="R1371" s="8" t="str">
        <f>VLOOKUP(G1371,[2]Store_Dim!$A$2:$E$21,3,FALSE)</f>
        <v>South</v>
      </c>
    </row>
    <row r="1372" spans="1:18" x14ac:dyDescent="0.3">
      <c r="A1372" s="7" t="s">
        <v>3196</v>
      </c>
      <c r="B1372" s="48">
        <v>45396</v>
      </c>
      <c r="C1372" s="8" t="s">
        <v>417</v>
      </c>
      <c r="D1372" s="8" t="s">
        <v>1584</v>
      </c>
      <c r="E1372" s="7" t="str">
        <f>VLOOKUP(D1372,[2]Product_Dim!$A$2:$G$101,2,FALSE)</f>
        <v>Women's Denim Jeans</v>
      </c>
      <c r="F1372" s="9">
        <f>VLOOKUP(D1372,[2]Product_Dim!$A$2:$G$101,6,FALSE)</f>
        <v>254.04361702127662</v>
      </c>
      <c r="G1372" s="8" t="s">
        <v>1797</v>
      </c>
      <c r="H1372" s="10">
        <v>3</v>
      </c>
      <c r="I1372" s="11">
        <v>928.74</v>
      </c>
      <c r="J1372" s="8">
        <v>0.27</v>
      </c>
      <c r="K1372" s="8" t="s">
        <v>1826</v>
      </c>
      <c r="L1372" s="11">
        <v>2033.9406000000001</v>
      </c>
      <c r="M1372" s="8" t="str">
        <f>VLOOKUP(C1372,'[2]Customer Detail'!$A$2:$H$501,4,FALSE)</f>
        <v>Female</v>
      </c>
      <c r="N1372" s="8">
        <f>VLOOKUP(C1372,'[2]Customer Detail'!$A$2:$H$501,3,FALSE)</f>
        <v>44</v>
      </c>
      <c r="O1372" s="8" t="str">
        <f>VLOOKUP(C1372,'[2]Customer Detail'!$A$2:$H$501,5,FALSE)</f>
        <v>Lake Tylerfort</v>
      </c>
      <c r="P1372" s="8" t="str">
        <f>VLOOKUP(C1372,'[2]Customer Detail'!$A$1:$H$501,8,FALSE)</f>
        <v>Platinum</v>
      </c>
      <c r="Q1372" s="8" t="str">
        <f>VLOOKUP(G1372,[2]Store_Dim!$A$1:$E$21,4,FALSE)</f>
        <v>Johnsonville</v>
      </c>
      <c r="R1372" s="8" t="str">
        <f>VLOOKUP(G1372,[2]Store_Dim!$A$2:$E$21,3,FALSE)</f>
        <v>East</v>
      </c>
    </row>
    <row r="1373" spans="1:18" x14ac:dyDescent="0.3">
      <c r="A1373" s="7" t="s">
        <v>3197</v>
      </c>
      <c r="B1373" s="48">
        <v>45235</v>
      </c>
      <c r="C1373" s="8" t="s">
        <v>121</v>
      </c>
      <c r="D1373" s="8" t="s">
        <v>1716</v>
      </c>
      <c r="E1373" s="7" t="str">
        <f>VLOOKUP(D1373,[2]Product_Dim!$A$2:$G$101,2,FALSE)</f>
        <v>Wooden Bookshelf</v>
      </c>
      <c r="F1373" s="9">
        <f>VLOOKUP(D1373,[2]Product_Dim!$A$2:$G$101,6,FALSE)</f>
        <v>388.46</v>
      </c>
      <c r="G1373" s="8" t="s">
        <v>1773</v>
      </c>
      <c r="H1373" s="10">
        <v>3</v>
      </c>
      <c r="I1373" s="11">
        <v>923.38</v>
      </c>
      <c r="J1373" s="8">
        <v>7.0000000000000007E-2</v>
      </c>
      <c r="K1373" s="8" t="s">
        <v>1829</v>
      </c>
      <c r="L1373" s="11">
        <v>2576.2302</v>
      </c>
      <c r="M1373" s="8" t="str">
        <f>VLOOKUP(C1373,'[2]Customer Detail'!$A$2:$H$501,4,FALSE)</f>
        <v>Female</v>
      </c>
      <c r="N1373" s="8">
        <f>VLOOKUP(C1373,'[2]Customer Detail'!$A$2:$H$501,3,FALSE)</f>
        <v>54</v>
      </c>
      <c r="O1373" s="8" t="str">
        <f>VLOOKUP(C1373,'[2]Customer Detail'!$A$2:$H$501,5,FALSE)</f>
        <v>East Jennifer</v>
      </c>
      <c r="P1373" s="8" t="str">
        <f>VLOOKUP(C1373,'[2]Customer Detail'!$A$1:$H$501,8,FALSE)</f>
        <v>Silver</v>
      </c>
      <c r="Q1373" s="8" t="str">
        <f>VLOOKUP(G1373,[2]Store_Dim!$A$1:$E$21,4,FALSE)</f>
        <v>New Michaelchester</v>
      </c>
      <c r="R1373" s="8" t="str">
        <f>VLOOKUP(G1373,[2]Store_Dim!$A$2:$E$21,3,FALSE)</f>
        <v>North</v>
      </c>
    </row>
    <row r="1374" spans="1:18" x14ac:dyDescent="0.3">
      <c r="A1374" s="7" t="s">
        <v>3198</v>
      </c>
      <c r="B1374" s="48">
        <v>45499</v>
      </c>
      <c r="C1374" s="8" t="s">
        <v>1425</v>
      </c>
      <c r="D1374" s="8" t="s">
        <v>1553</v>
      </c>
      <c r="E1374" s="7" t="str">
        <f>VLOOKUP(D1374,[2]Product_Dim!$A$2:$G$101,2,FALSE)</f>
        <v>Women's Yoga Pants</v>
      </c>
      <c r="F1374" s="9">
        <f>VLOOKUP(D1374,[2]Product_Dim!$A$2:$G$101,6,FALSE)</f>
        <v>306.45999999999998</v>
      </c>
      <c r="G1374" s="8" t="s">
        <v>1786</v>
      </c>
      <c r="H1374" s="10">
        <v>2</v>
      </c>
      <c r="I1374" s="11">
        <v>409.26</v>
      </c>
      <c r="J1374" s="8">
        <v>0.1</v>
      </c>
      <c r="K1374" s="8" t="s">
        <v>1826</v>
      </c>
      <c r="L1374" s="11">
        <v>736.66800000000001</v>
      </c>
      <c r="M1374" s="8" t="str">
        <f>VLOOKUP(C1374,'[2]Customer Detail'!$A$2:$H$501,4,FALSE)</f>
        <v>Female</v>
      </c>
      <c r="N1374" s="8">
        <f>VLOOKUP(C1374,'[2]Customer Detail'!$A$2:$H$501,3,FALSE)</f>
        <v>34</v>
      </c>
      <c r="O1374" s="8" t="str">
        <f>VLOOKUP(C1374,'[2]Customer Detail'!$A$2:$H$501,5,FALSE)</f>
        <v>Burkefurt</v>
      </c>
      <c r="P1374" s="8" t="str">
        <f>VLOOKUP(C1374,'[2]Customer Detail'!$A$1:$H$501,8,FALSE)</f>
        <v>Silver</v>
      </c>
      <c r="Q1374" s="8" t="str">
        <f>VLOOKUP(G1374,[2]Store_Dim!$A$1:$E$21,4,FALSE)</f>
        <v>East Johnstad</v>
      </c>
      <c r="R1374" s="8" t="str">
        <f>VLOOKUP(G1374,[2]Store_Dim!$A$2:$E$21,3,FALSE)</f>
        <v>South</v>
      </c>
    </row>
    <row r="1375" spans="1:18" x14ac:dyDescent="0.3">
      <c r="A1375" s="7" t="s">
        <v>3199</v>
      </c>
      <c r="B1375" s="48">
        <v>45272</v>
      </c>
      <c r="C1375" s="8" t="s">
        <v>812</v>
      </c>
      <c r="D1375" s="8" t="s">
        <v>1594</v>
      </c>
      <c r="E1375" s="7" t="str">
        <f>VLOOKUP(D1375,[2]Product_Dim!$A$2:$G$101,2,FALSE)</f>
        <v>Men's Formal Shirt</v>
      </c>
      <c r="F1375" s="9">
        <f>VLOOKUP(D1375,[2]Product_Dim!$A$2:$G$101,6,FALSE)</f>
        <v>254.04361702127662</v>
      </c>
      <c r="G1375" s="8" t="s">
        <v>1779</v>
      </c>
      <c r="H1375" s="10">
        <v>2</v>
      </c>
      <c r="I1375" s="11">
        <v>608.46</v>
      </c>
      <c r="J1375" s="8">
        <v>0.16</v>
      </c>
      <c r="K1375" s="8" t="s">
        <v>1824</v>
      </c>
      <c r="L1375" s="11">
        <v>1022.2128</v>
      </c>
      <c r="M1375" s="8" t="str">
        <f>VLOOKUP(C1375,'[2]Customer Detail'!$A$2:$H$501,4,FALSE)</f>
        <v>Male</v>
      </c>
      <c r="N1375" s="8">
        <f>VLOOKUP(C1375,'[2]Customer Detail'!$A$2:$H$501,3,FALSE)</f>
        <v>34</v>
      </c>
      <c r="O1375" s="8" t="str">
        <f>VLOOKUP(C1375,'[2]Customer Detail'!$A$2:$H$501,5,FALSE)</f>
        <v>Masseyland</v>
      </c>
      <c r="P1375" s="8" t="str">
        <f>VLOOKUP(C1375,'[2]Customer Detail'!$A$1:$H$501,8,FALSE)</f>
        <v>Silver</v>
      </c>
      <c r="Q1375" s="8" t="str">
        <f>VLOOKUP(G1375,[2]Store_Dim!$A$1:$E$21,4,FALSE)</f>
        <v>Williamsfurt</v>
      </c>
      <c r="R1375" s="8" t="str">
        <f>VLOOKUP(G1375,[2]Store_Dim!$A$2:$E$21,3,FALSE)</f>
        <v>South</v>
      </c>
    </row>
    <row r="1376" spans="1:18" x14ac:dyDescent="0.3">
      <c r="A1376" s="7" t="s">
        <v>3200</v>
      </c>
      <c r="B1376" s="48">
        <v>45785</v>
      </c>
      <c r="C1376" s="8" t="s">
        <v>690</v>
      </c>
      <c r="D1376" s="8" t="s">
        <v>1632</v>
      </c>
      <c r="E1376" s="7" t="str">
        <f>VLOOKUP(D1376,[2]Product_Dim!$A$2:$G$101,2,FALSE)</f>
        <v>Smart Home WiFi Camera</v>
      </c>
      <c r="F1376" s="9">
        <f>VLOOKUP(D1376,[2]Product_Dim!$A$2:$G$101,6,FALSE)</f>
        <v>450.71</v>
      </c>
      <c r="G1376" s="8" t="s">
        <v>1813</v>
      </c>
      <c r="H1376" s="10">
        <v>4</v>
      </c>
      <c r="I1376" s="11">
        <v>150.47999999999999</v>
      </c>
      <c r="J1376" s="8">
        <v>0.09</v>
      </c>
      <c r="K1376" s="8" t="s">
        <v>1824</v>
      </c>
      <c r="L1376" s="11">
        <v>547.74720000000002</v>
      </c>
      <c r="M1376" s="8" t="str">
        <f>VLOOKUP(C1376,'[2]Customer Detail'!$A$2:$H$501,4,FALSE)</f>
        <v>Female</v>
      </c>
      <c r="N1376" s="8">
        <f>VLOOKUP(C1376,'[2]Customer Detail'!$A$2:$H$501,3,FALSE)</f>
        <v>63</v>
      </c>
      <c r="O1376" s="8" t="str">
        <f>VLOOKUP(C1376,'[2]Customer Detail'!$A$2:$H$501,5,FALSE)</f>
        <v>Lyonsfort</v>
      </c>
      <c r="P1376" s="8" t="str">
        <f>VLOOKUP(C1376,'[2]Customer Detail'!$A$1:$H$501,8,FALSE)</f>
        <v>Platinum</v>
      </c>
      <c r="Q1376" s="8" t="str">
        <f>VLOOKUP(G1376,[2]Store_Dim!$A$1:$E$21,4,FALSE)</f>
        <v>Vasquezborough</v>
      </c>
      <c r="R1376" s="8" t="str">
        <f>VLOOKUP(G1376,[2]Store_Dim!$A$2:$E$21,3,FALSE)</f>
        <v>East</v>
      </c>
    </row>
    <row r="1377" spans="1:18" x14ac:dyDescent="0.3">
      <c r="A1377" s="7" t="s">
        <v>3201</v>
      </c>
      <c r="B1377" s="48">
        <v>45534</v>
      </c>
      <c r="C1377" s="8" t="s">
        <v>785</v>
      </c>
      <c r="D1377" s="8" t="s">
        <v>1684</v>
      </c>
      <c r="E1377" s="7" t="str">
        <f>VLOOKUP(D1377,[2]Product_Dim!$A$2:$G$101,2,FALSE)</f>
        <v>Wooden Nightstand</v>
      </c>
      <c r="F1377" s="9">
        <f>VLOOKUP(D1377,[2]Product_Dim!$A$2:$G$101,6,FALSE)</f>
        <v>243.7</v>
      </c>
      <c r="G1377" s="8" t="s">
        <v>1799</v>
      </c>
      <c r="H1377" s="10">
        <v>4</v>
      </c>
      <c r="I1377" s="11">
        <v>207.41</v>
      </c>
      <c r="J1377" s="8">
        <v>0.02</v>
      </c>
      <c r="K1377" s="8" t="s">
        <v>1824</v>
      </c>
      <c r="L1377" s="11">
        <v>813.04719999999998</v>
      </c>
      <c r="M1377" s="8" t="str">
        <f>VLOOKUP(C1377,'[2]Customer Detail'!$A$2:$H$501,4,FALSE)</f>
        <v>Female</v>
      </c>
      <c r="N1377" s="8">
        <f>VLOOKUP(C1377,'[2]Customer Detail'!$A$2:$H$501,3,FALSE)</f>
        <v>57</v>
      </c>
      <c r="O1377" s="8" t="str">
        <f>VLOOKUP(C1377,'[2]Customer Detail'!$A$2:$H$501,5,FALSE)</f>
        <v>Rodriguezton</v>
      </c>
      <c r="P1377" s="8" t="str">
        <f>VLOOKUP(C1377,'[2]Customer Detail'!$A$1:$H$501,8,FALSE)</f>
        <v>Platinum</v>
      </c>
      <c r="Q1377" s="8" t="str">
        <f>VLOOKUP(G1377,[2]Store_Dim!$A$1:$E$21,4,FALSE)</f>
        <v>Christopherland</v>
      </c>
      <c r="R1377" s="8" t="str">
        <f>VLOOKUP(G1377,[2]Store_Dim!$A$2:$E$21,3,FALSE)</f>
        <v>South</v>
      </c>
    </row>
    <row r="1378" spans="1:18" x14ac:dyDescent="0.3">
      <c r="A1378" s="7" t="s">
        <v>3202</v>
      </c>
      <c r="B1378" s="48">
        <v>45803</v>
      </c>
      <c r="C1378" s="8" t="s">
        <v>571</v>
      </c>
      <c r="D1378" s="8" t="s">
        <v>1570</v>
      </c>
      <c r="E1378" s="7" t="str">
        <f>VLOOKUP(D1378,[2]Product_Dim!$A$2:$G$101,2,FALSE)</f>
        <v>HD Smart TV Stick</v>
      </c>
      <c r="F1378" s="9">
        <f>VLOOKUP(D1378,[2]Product_Dim!$A$2:$G$101,6,FALSE)</f>
        <v>449.4</v>
      </c>
      <c r="G1378" s="8" t="s">
        <v>1776</v>
      </c>
      <c r="H1378" s="10">
        <v>1</v>
      </c>
      <c r="I1378" s="11">
        <v>56.59</v>
      </c>
      <c r="J1378" s="8">
        <v>0.15</v>
      </c>
      <c r="K1378" s="8" t="s">
        <v>1826</v>
      </c>
      <c r="L1378" s="11">
        <v>48.101500000000001</v>
      </c>
      <c r="M1378" s="8" t="str">
        <f>VLOOKUP(C1378,'[2]Customer Detail'!$A$2:$H$501,4,FALSE)</f>
        <v>Female</v>
      </c>
      <c r="N1378" s="8">
        <f>VLOOKUP(C1378,'[2]Customer Detail'!$A$2:$H$501,3,FALSE)</f>
        <v>41</v>
      </c>
      <c r="O1378" s="8" t="str">
        <f>VLOOKUP(C1378,'[2]Customer Detail'!$A$2:$H$501,5,FALSE)</f>
        <v>Port Richard</v>
      </c>
      <c r="P1378" s="8" t="str">
        <f>VLOOKUP(C1378,'[2]Customer Detail'!$A$1:$H$501,8,FALSE)</f>
        <v>Bronze</v>
      </c>
      <c r="Q1378" s="8" t="str">
        <f>VLOOKUP(G1378,[2]Store_Dim!$A$1:$E$21,4,FALSE)</f>
        <v>Port Josephberg</v>
      </c>
      <c r="R1378" s="8" t="str">
        <f>VLOOKUP(G1378,[2]Store_Dim!$A$2:$E$21,3,FALSE)</f>
        <v>East</v>
      </c>
    </row>
    <row r="1379" spans="1:18" x14ac:dyDescent="0.3">
      <c r="A1379" s="7" t="s">
        <v>3203</v>
      </c>
      <c r="B1379" s="48">
        <v>45667</v>
      </c>
      <c r="C1379" s="8" t="s">
        <v>1260</v>
      </c>
      <c r="D1379" s="8" t="s">
        <v>1626</v>
      </c>
      <c r="E1379" s="7" t="str">
        <f>VLOOKUP(D1379,[2]Product_Dim!$A$2:$G$101,2,FALSE)</f>
        <v>Portable Power Bank</v>
      </c>
      <c r="F1379" s="9">
        <f>VLOOKUP(D1379,[2]Product_Dim!$A$2:$G$101,6,FALSE)</f>
        <v>326.06</v>
      </c>
      <c r="G1379" s="8" t="s">
        <v>1769</v>
      </c>
      <c r="H1379" s="10">
        <v>4</v>
      </c>
      <c r="I1379" s="11">
        <v>995.4</v>
      </c>
      <c r="J1379" s="8">
        <v>0.27</v>
      </c>
      <c r="K1379" s="8" t="s">
        <v>1824</v>
      </c>
      <c r="L1379" s="11">
        <v>2906.5679999999998</v>
      </c>
      <c r="M1379" s="8" t="str">
        <f>VLOOKUP(C1379,'[2]Customer Detail'!$A$2:$H$501,4,FALSE)</f>
        <v>Female</v>
      </c>
      <c r="N1379" s="8">
        <f>VLOOKUP(C1379,'[2]Customer Detail'!$A$2:$H$501,3,FALSE)</f>
        <v>18</v>
      </c>
      <c r="O1379" s="8" t="str">
        <f>VLOOKUP(C1379,'[2]Customer Detail'!$A$2:$H$501,5,FALSE)</f>
        <v>Garciaview</v>
      </c>
      <c r="P1379" s="8" t="str">
        <f>VLOOKUP(C1379,'[2]Customer Detail'!$A$1:$H$501,8,FALSE)</f>
        <v>Gold</v>
      </c>
      <c r="Q1379" s="8" t="str">
        <f>VLOOKUP(G1379,[2]Store_Dim!$A$1:$E$21,4,FALSE)</f>
        <v>Port Sharon</v>
      </c>
      <c r="R1379" s="8" t="str">
        <f>VLOOKUP(G1379,[2]Store_Dim!$A$2:$E$21,3,FALSE)</f>
        <v>South</v>
      </c>
    </row>
    <row r="1380" spans="1:18" x14ac:dyDescent="0.3">
      <c r="A1380" s="7" t="s">
        <v>3204</v>
      </c>
      <c r="B1380" s="48">
        <v>45656</v>
      </c>
      <c r="C1380" s="8" t="s">
        <v>238</v>
      </c>
      <c r="D1380" s="8" t="s">
        <v>1642</v>
      </c>
      <c r="E1380" s="7" t="str">
        <f>VLOOKUP(D1380,[2]Product_Dim!$A$2:$G$101,2,FALSE)</f>
        <v>Makeup Brush Set</v>
      </c>
      <c r="F1380" s="9">
        <f>VLOOKUP(D1380,[2]Product_Dim!$A$2:$G$101,6,FALSE)</f>
        <v>254.04361702127662</v>
      </c>
      <c r="G1380" s="8" t="s">
        <v>1794</v>
      </c>
      <c r="H1380" s="10">
        <v>2</v>
      </c>
      <c r="I1380" s="11">
        <v>591.33000000000004</v>
      </c>
      <c r="J1380" s="8">
        <v>0.24</v>
      </c>
      <c r="K1380" s="8" t="s">
        <v>1824</v>
      </c>
      <c r="L1380" s="11">
        <v>898.82159999999999</v>
      </c>
      <c r="M1380" s="8" t="str">
        <f>VLOOKUP(C1380,'[2]Customer Detail'!$A$2:$H$501,4,FALSE)</f>
        <v>Male</v>
      </c>
      <c r="N1380" s="8">
        <f>VLOOKUP(C1380,'[2]Customer Detail'!$A$2:$H$501,3,FALSE)</f>
        <v>33</v>
      </c>
      <c r="O1380" s="8" t="str">
        <f>VLOOKUP(C1380,'[2]Customer Detail'!$A$2:$H$501,5,FALSE)</f>
        <v>Port Kathrynhaven</v>
      </c>
      <c r="P1380" s="8" t="str">
        <f>VLOOKUP(C1380,'[2]Customer Detail'!$A$1:$H$501,8,FALSE)</f>
        <v>Gold</v>
      </c>
      <c r="Q1380" s="8" t="str">
        <f>VLOOKUP(G1380,[2]Store_Dim!$A$1:$E$21,4,FALSE)</f>
        <v>Sabrinatown</v>
      </c>
      <c r="R1380" s="8" t="str">
        <f>VLOOKUP(G1380,[2]Store_Dim!$A$2:$E$21,3,FALSE)</f>
        <v>North</v>
      </c>
    </row>
    <row r="1381" spans="1:18" x14ac:dyDescent="0.3">
      <c r="A1381" s="7" t="s">
        <v>3205</v>
      </c>
      <c r="B1381" s="48">
        <v>45869</v>
      </c>
      <c r="C1381" s="8" t="s">
        <v>1181</v>
      </c>
      <c r="D1381" s="8" t="s">
        <v>1644</v>
      </c>
      <c r="E1381" s="7" t="str">
        <f>VLOOKUP(D1381,[2]Product_Dim!$A$2:$G$101,2,FALSE)</f>
        <v>Car Dashboard Phone Holder</v>
      </c>
      <c r="F1381" s="9">
        <f>VLOOKUP(D1381,[2]Product_Dim!$A$2:$G$101,6,FALSE)</f>
        <v>177.98</v>
      </c>
      <c r="G1381" s="8" t="s">
        <v>1807</v>
      </c>
      <c r="H1381" s="10">
        <v>2</v>
      </c>
      <c r="I1381" s="11">
        <v>204.89</v>
      </c>
      <c r="J1381" s="8">
        <v>0.24</v>
      </c>
      <c r="K1381" s="8" t="s">
        <v>1824</v>
      </c>
      <c r="L1381" s="11">
        <v>311.43279999999999</v>
      </c>
      <c r="M1381" s="8" t="str">
        <f>VLOOKUP(C1381,'[2]Customer Detail'!$A$2:$H$501,4,FALSE)</f>
        <v>Female</v>
      </c>
      <c r="N1381" s="8">
        <f>VLOOKUP(C1381,'[2]Customer Detail'!$A$2:$H$501,3,FALSE)</f>
        <v>44</v>
      </c>
      <c r="O1381" s="8" t="str">
        <f>VLOOKUP(C1381,'[2]Customer Detail'!$A$2:$H$501,5,FALSE)</f>
        <v>Fischerborough</v>
      </c>
      <c r="P1381" s="8" t="str">
        <f>VLOOKUP(C1381,'[2]Customer Detail'!$A$1:$H$501,8,FALSE)</f>
        <v>Bronze</v>
      </c>
      <c r="Q1381" s="8" t="str">
        <f>VLOOKUP(G1381,[2]Store_Dim!$A$1:$E$21,4,FALSE)</f>
        <v>Bensonhaven</v>
      </c>
      <c r="R1381" s="8" t="str">
        <f>VLOOKUP(G1381,[2]Store_Dim!$A$2:$E$21,3,FALSE)</f>
        <v>North</v>
      </c>
    </row>
    <row r="1382" spans="1:18" x14ac:dyDescent="0.3">
      <c r="A1382" s="7" t="s">
        <v>3206</v>
      </c>
      <c r="B1382" s="48">
        <v>45549</v>
      </c>
      <c r="C1382" s="8" t="s">
        <v>325</v>
      </c>
      <c r="D1382" s="8" t="s">
        <v>1678</v>
      </c>
      <c r="E1382" s="7" t="str">
        <f>VLOOKUP(D1382,[2]Product_Dim!$A$2:$G$101,2,FALSE)</f>
        <v>Adjustable Dumbbells 20kg</v>
      </c>
      <c r="F1382" s="9">
        <f>VLOOKUP(D1382,[2]Product_Dim!$A$2:$G$101,6,FALSE)</f>
        <v>240.63</v>
      </c>
      <c r="G1382" s="8" t="s">
        <v>1799</v>
      </c>
      <c r="H1382" s="10">
        <v>2</v>
      </c>
      <c r="I1382" s="11">
        <v>546.41</v>
      </c>
      <c r="J1382" s="8">
        <v>0.08</v>
      </c>
      <c r="K1382" s="8" t="s">
        <v>1829</v>
      </c>
      <c r="L1382" s="11">
        <v>1005.3943999999999</v>
      </c>
      <c r="M1382" s="8" t="str">
        <f>VLOOKUP(C1382,'[2]Customer Detail'!$A$2:$H$501,4,FALSE)</f>
        <v>Female</v>
      </c>
      <c r="N1382" s="8">
        <f>VLOOKUP(C1382,'[2]Customer Detail'!$A$2:$H$501,3,FALSE)</f>
        <v>58</v>
      </c>
      <c r="O1382" s="8" t="str">
        <f>VLOOKUP(C1382,'[2]Customer Detail'!$A$2:$H$501,5,FALSE)</f>
        <v>West Cody</v>
      </c>
      <c r="P1382" s="8" t="str">
        <f>VLOOKUP(C1382,'[2]Customer Detail'!$A$1:$H$501,8,FALSE)</f>
        <v>Platinum</v>
      </c>
      <c r="Q1382" s="8" t="str">
        <f>VLOOKUP(G1382,[2]Store_Dim!$A$1:$E$21,4,FALSE)</f>
        <v>Christopherland</v>
      </c>
      <c r="R1382" s="8" t="str">
        <f>VLOOKUP(G1382,[2]Store_Dim!$A$2:$E$21,3,FALSE)</f>
        <v>South</v>
      </c>
    </row>
    <row r="1383" spans="1:18" x14ac:dyDescent="0.3">
      <c r="A1383" s="7" t="s">
        <v>3207</v>
      </c>
      <c r="B1383" s="48">
        <v>45409</v>
      </c>
      <c r="C1383" s="8" t="s">
        <v>211</v>
      </c>
      <c r="D1383" s="8" t="s">
        <v>1584</v>
      </c>
      <c r="E1383" s="7" t="str">
        <f>VLOOKUP(D1383,[2]Product_Dim!$A$2:$G$101,2,FALSE)</f>
        <v>Women's Denim Jeans</v>
      </c>
      <c r="F1383" s="9">
        <f>VLOOKUP(D1383,[2]Product_Dim!$A$2:$G$101,6,FALSE)</f>
        <v>254.04361702127662</v>
      </c>
      <c r="G1383" s="8" t="s">
        <v>1794</v>
      </c>
      <c r="H1383" s="10">
        <v>4</v>
      </c>
      <c r="I1383" s="11">
        <v>455.49</v>
      </c>
      <c r="J1383" s="8">
        <v>0.17</v>
      </c>
      <c r="K1383" s="8" t="s">
        <v>1824</v>
      </c>
      <c r="L1383" s="11">
        <v>1512.2267999999999</v>
      </c>
      <c r="M1383" s="8" t="str">
        <f>VLOOKUP(C1383,'[2]Customer Detail'!$A$2:$H$501,4,FALSE)</f>
        <v>Female</v>
      </c>
      <c r="N1383" s="8">
        <f>VLOOKUP(C1383,'[2]Customer Detail'!$A$2:$H$501,3,FALSE)</f>
        <v>49</v>
      </c>
      <c r="O1383" s="8" t="str">
        <f>VLOOKUP(C1383,'[2]Customer Detail'!$A$2:$H$501,5,FALSE)</f>
        <v>Deborahberg</v>
      </c>
      <c r="P1383" s="8" t="str">
        <f>VLOOKUP(C1383,'[2]Customer Detail'!$A$1:$H$501,8,FALSE)</f>
        <v>Gold</v>
      </c>
      <c r="Q1383" s="8" t="str">
        <f>VLOOKUP(G1383,[2]Store_Dim!$A$1:$E$21,4,FALSE)</f>
        <v>Sabrinatown</v>
      </c>
      <c r="R1383" s="8" t="str">
        <f>VLOOKUP(G1383,[2]Store_Dim!$A$2:$E$21,3,FALSE)</f>
        <v>North</v>
      </c>
    </row>
    <row r="1384" spans="1:18" x14ac:dyDescent="0.3">
      <c r="A1384" s="7" t="s">
        <v>3208</v>
      </c>
      <c r="B1384" s="48">
        <v>45374</v>
      </c>
      <c r="C1384" s="8" t="s">
        <v>1310</v>
      </c>
      <c r="D1384" s="8" t="s">
        <v>1568</v>
      </c>
      <c r="E1384" s="7" t="str">
        <f>VLOOKUP(D1384,[2]Product_Dim!$A$2:$G$101,2,FALSE)</f>
        <v>Ceramic Kitchen Bowl Set</v>
      </c>
      <c r="F1384" s="9">
        <f>VLOOKUP(D1384,[2]Product_Dim!$A$2:$G$101,6,FALSE)</f>
        <v>298.86</v>
      </c>
      <c r="G1384" s="8" t="s">
        <v>1804</v>
      </c>
      <c r="H1384" s="10">
        <v>2</v>
      </c>
      <c r="I1384" s="11">
        <v>700.27</v>
      </c>
      <c r="J1384" s="8">
        <v>0.16</v>
      </c>
      <c r="K1384" s="8" t="s">
        <v>1824</v>
      </c>
      <c r="L1384" s="11">
        <v>1176.4536000000001</v>
      </c>
      <c r="M1384" s="8" t="str">
        <f>VLOOKUP(C1384,'[2]Customer Detail'!$A$2:$H$501,4,FALSE)</f>
        <v>Female</v>
      </c>
      <c r="N1384" s="8">
        <f>VLOOKUP(C1384,'[2]Customer Detail'!$A$2:$H$501,3,FALSE)</f>
        <v>42</v>
      </c>
      <c r="O1384" s="8" t="str">
        <f>VLOOKUP(C1384,'[2]Customer Detail'!$A$2:$H$501,5,FALSE)</f>
        <v>Aliciahaven</v>
      </c>
      <c r="P1384" s="8" t="str">
        <f>VLOOKUP(C1384,'[2]Customer Detail'!$A$1:$H$501,8,FALSE)</f>
        <v>Platinum</v>
      </c>
      <c r="Q1384" s="8" t="str">
        <f>VLOOKUP(G1384,[2]Store_Dim!$A$1:$E$21,4,FALSE)</f>
        <v>New Jimmymouth</v>
      </c>
      <c r="R1384" s="8" t="str">
        <f>VLOOKUP(G1384,[2]Store_Dim!$A$2:$E$21,3,FALSE)</f>
        <v>West</v>
      </c>
    </row>
    <row r="1385" spans="1:18" x14ac:dyDescent="0.3">
      <c r="A1385" s="7" t="s">
        <v>3209</v>
      </c>
      <c r="B1385" s="48">
        <v>45282</v>
      </c>
      <c r="C1385" s="8" t="s">
        <v>1083</v>
      </c>
      <c r="D1385" s="8" t="s">
        <v>1712</v>
      </c>
      <c r="E1385" s="7" t="str">
        <f>VLOOKUP(D1385,[2]Product_Dim!$A$2:$G$101,2,FALSE)</f>
        <v>Fitness Resistance Bands</v>
      </c>
      <c r="F1385" s="9">
        <f>VLOOKUP(D1385,[2]Product_Dim!$A$2:$G$101,6,FALSE)</f>
        <v>152.91999999999999</v>
      </c>
      <c r="G1385" s="8" t="s">
        <v>1807</v>
      </c>
      <c r="H1385" s="10">
        <v>2</v>
      </c>
      <c r="I1385" s="11">
        <v>160.21</v>
      </c>
      <c r="J1385" s="8">
        <v>0.09</v>
      </c>
      <c r="K1385" s="8" t="s">
        <v>1824</v>
      </c>
      <c r="L1385" s="11">
        <v>291.5822</v>
      </c>
      <c r="M1385" s="8" t="str">
        <f>VLOOKUP(C1385,'[2]Customer Detail'!$A$2:$H$501,4,FALSE)</f>
        <v>Male</v>
      </c>
      <c r="N1385" s="8">
        <f>VLOOKUP(C1385,'[2]Customer Detail'!$A$2:$H$501,3,FALSE)</f>
        <v>33</v>
      </c>
      <c r="O1385" s="8" t="str">
        <f>VLOOKUP(C1385,'[2]Customer Detail'!$A$2:$H$501,5,FALSE)</f>
        <v>North Jonathan</v>
      </c>
      <c r="P1385" s="8" t="str">
        <f>VLOOKUP(C1385,'[2]Customer Detail'!$A$1:$H$501,8,FALSE)</f>
        <v>Bronze</v>
      </c>
      <c r="Q1385" s="8" t="str">
        <f>VLOOKUP(G1385,[2]Store_Dim!$A$1:$E$21,4,FALSE)</f>
        <v>Bensonhaven</v>
      </c>
      <c r="R1385" s="8" t="str">
        <f>VLOOKUP(G1385,[2]Store_Dim!$A$2:$E$21,3,FALSE)</f>
        <v>North</v>
      </c>
    </row>
    <row r="1386" spans="1:18" x14ac:dyDescent="0.3">
      <c r="A1386" s="7" t="s">
        <v>3210</v>
      </c>
      <c r="B1386" s="48">
        <v>45742</v>
      </c>
      <c r="C1386" s="8" t="s">
        <v>127</v>
      </c>
      <c r="D1386" s="8" t="s">
        <v>1642</v>
      </c>
      <c r="E1386" s="7" t="str">
        <f>VLOOKUP(D1386,[2]Product_Dim!$A$2:$G$101,2,FALSE)</f>
        <v>Makeup Brush Set</v>
      </c>
      <c r="F1386" s="9">
        <f>VLOOKUP(D1386,[2]Product_Dim!$A$2:$G$101,6,FALSE)</f>
        <v>254.04361702127662</v>
      </c>
      <c r="G1386" s="8" t="s">
        <v>1792</v>
      </c>
      <c r="H1386" s="10">
        <v>1</v>
      </c>
      <c r="I1386" s="11">
        <v>713.63</v>
      </c>
      <c r="J1386" s="8">
        <v>0.28000000000000003</v>
      </c>
      <c r="K1386" s="8" t="s">
        <v>1829</v>
      </c>
      <c r="L1386" s="11">
        <v>513.81359999999995</v>
      </c>
      <c r="M1386" s="8" t="str">
        <f>VLOOKUP(C1386,'[2]Customer Detail'!$A$2:$H$501,4,FALSE)</f>
        <v>Male</v>
      </c>
      <c r="N1386" s="8">
        <f>VLOOKUP(C1386,'[2]Customer Detail'!$A$2:$H$501,3,FALSE)</f>
        <v>41</v>
      </c>
      <c r="O1386" s="8" t="str">
        <f>VLOOKUP(C1386,'[2]Customer Detail'!$A$2:$H$501,5,FALSE)</f>
        <v>Johnsonville</v>
      </c>
      <c r="P1386" s="8" t="str">
        <f>VLOOKUP(C1386,'[2]Customer Detail'!$A$1:$H$501,8,FALSE)</f>
        <v>Silver</v>
      </c>
      <c r="Q1386" s="8" t="str">
        <f>VLOOKUP(G1386,[2]Store_Dim!$A$1:$E$21,4,FALSE)</f>
        <v>Lake Michael</v>
      </c>
      <c r="R1386" s="8" t="str">
        <f>VLOOKUP(G1386,[2]Store_Dim!$A$2:$E$21,3,FALSE)</f>
        <v>South</v>
      </c>
    </row>
    <row r="1387" spans="1:18" x14ac:dyDescent="0.3">
      <c r="A1387" s="7" t="s">
        <v>3211</v>
      </c>
      <c r="B1387" s="48">
        <v>45447</v>
      </c>
      <c r="C1387" s="8" t="s">
        <v>732</v>
      </c>
      <c r="D1387" s="8" t="s">
        <v>1734</v>
      </c>
      <c r="E1387" s="7" t="str">
        <f>VLOOKUP(D1387,[2]Product_Dim!$A$2:$G$101,2,FALSE)</f>
        <v>USB-C Laptop Charger</v>
      </c>
      <c r="F1387" s="9">
        <f>VLOOKUP(D1387,[2]Product_Dim!$A$2:$G$101,6,FALSE)</f>
        <v>377.52</v>
      </c>
      <c r="G1387" s="8" t="s">
        <v>1779</v>
      </c>
      <c r="H1387" s="10">
        <v>2</v>
      </c>
      <c r="I1387" s="11">
        <v>224.69</v>
      </c>
      <c r="J1387" s="8">
        <v>0.2</v>
      </c>
      <c r="K1387" s="8" t="s">
        <v>1829</v>
      </c>
      <c r="L1387" s="11">
        <v>359.50400000000002</v>
      </c>
      <c r="M1387" s="8" t="str">
        <f>VLOOKUP(C1387,'[2]Customer Detail'!$A$2:$H$501,4,FALSE)</f>
        <v>Female</v>
      </c>
      <c r="N1387" s="8">
        <f>VLOOKUP(C1387,'[2]Customer Detail'!$A$2:$H$501,3,FALSE)</f>
        <v>63</v>
      </c>
      <c r="O1387" s="8" t="str">
        <f>VLOOKUP(C1387,'[2]Customer Detail'!$A$2:$H$501,5,FALSE)</f>
        <v>Pollardton</v>
      </c>
      <c r="P1387" s="8" t="str">
        <f>VLOOKUP(C1387,'[2]Customer Detail'!$A$1:$H$501,8,FALSE)</f>
        <v>Gold</v>
      </c>
      <c r="Q1387" s="8" t="str">
        <f>VLOOKUP(G1387,[2]Store_Dim!$A$1:$E$21,4,FALSE)</f>
        <v>Williamsfurt</v>
      </c>
      <c r="R1387" s="8" t="str">
        <f>VLOOKUP(G1387,[2]Store_Dim!$A$2:$E$21,3,FALSE)</f>
        <v>South</v>
      </c>
    </row>
    <row r="1388" spans="1:18" x14ac:dyDescent="0.3">
      <c r="A1388" s="7" t="s">
        <v>3212</v>
      </c>
      <c r="B1388" s="48">
        <v>45733</v>
      </c>
      <c r="C1388" s="8" t="s">
        <v>1400</v>
      </c>
      <c r="D1388" s="8" t="s">
        <v>1588</v>
      </c>
      <c r="E1388" s="7" t="str">
        <f>VLOOKUP(D1388,[2]Product_Dim!$A$2:$G$101,2,FALSE)</f>
        <v>Outdoor Sports Water Bottle</v>
      </c>
      <c r="F1388" s="9">
        <f>VLOOKUP(D1388,[2]Product_Dim!$A$2:$G$101,6,FALSE)</f>
        <v>131.51</v>
      </c>
      <c r="G1388" s="8" t="s">
        <v>1799</v>
      </c>
      <c r="H1388" s="10">
        <v>2</v>
      </c>
      <c r="I1388" s="11">
        <v>740.57</v>
      </c>
      <c r="J1388" s="8">
        <v>0.06</v>
      </c>
      <c r="K1388" s="8" t="s">
        <v>1824</v>
      </c>
      <c r="L1388" s="11">
        <v>1392.2716</v>
      </c>
      <c r="M1388" s="8" t="str">
        <f>VLOOKUP(C1388,'[2]Customer Detail'!$A$2:$H$501,4,FALSE)</f>
        <v>Female</v>
      </c>
      <c r="N1388" s="8">
        <f>VLOOKUP(C1388,'[2]Customer Detail'!$A$2:$H$501,3,FALSE)</f>
        <v>62</v>
      </c>
      <c r="O1388" s="8" t="str">
        <f>VLOOKUP(C1388,'[2]Customer Detail'!$A$2:$H$501,5,FALSE)</f>
        <v>Lake Carolyn</v>
      </c>
      <c r="P1388" s="8" t="str">
        <f>VLOOKUP(C1388,'[2]Customer Detail'!$A$1:$H$501,8,FALSE)</f>
        <v>Platinum</v>
      </c>
      <c r="Q1388" s="8" t="str">
        <f>VLOOKUP(G1388,[2]Store_Dim!$A$1:$E$21,4,FALSE)</f>
        <v>Christopherland</v>
      </c>
      <c r="R1388" s="8" t="str">
        <f>VLOOKUP(G1388,[2]Store_Dim!$A$2:$E$21,3,FALSE)</f>
        <v>South</v>
      </c>
    </row>
    <row r="1389" spans="1:18" x14ac:dyDescent="0.3">
      <c r="A1389" s="7" t="s">
        <v>3213</v>
      </c>
      <c r="B1389" s="48">
        <v>45373</v>
      </c>
      <c r="C1389" s="8" t="s">
        <v>481</v>
      </c>
      <c r="D1389" s="8" t="s">
        <v>1570</v>
      </c>
      <c r="E1389" s="7" t="str">
        <f>VLOOKUP(D1389,[2]Product_Dim!$A$2:$G$101,2,FALSE)</f>
        <v>HD Smart TV Stick</v>
      </c>
      <c r="F1389" s="9">
        <f>VLOOKUP(D1389,[2]Product_Dim!$A$2:$G$101,6,FALSE)</f>
        <v>449.4</v>
      </c>
      <c r="G1389" s="8" t="s">
        <v>1766</v>
      </c>
      <c r="H1389" s="10">
        <v>3</v>
      </c>
      <c r="I1389" s="11">
        <v>250.14</v>
      </c>
      <c r="J1389" s="8">
        <v>0.23</v>
      </c>
      <c r="K1389" s="8" t="s">
        <v>1826</v>
      </c>
      <c r="L1389" s="11">
        <v>577.82339999999999</v>
      </c>
      <c r="M1389" s="8" t="str">
        <f>VLOOKUP(C1389,'[2]Customer Detail'!$A$2:$H$501,4,FALSE)</f>
        <v>Male</v>
      </c>
      <c r="N1389" s="8">
        <f>VLOOKUP(C1389,'[2]Customer Detail'!$A$2:$H$501,3,FALSE)</f>
        <v>37</v>
      </c>
      <c r="O1389" s="8" t="str">
        <f>VLOOKUP(C1389,'[2]Customer Detail'!$A$2:$H$501,5,FALSE)</f>
        <v>West Brandon</v>
      </c>
      <c r="P1389" s="8" t="str">
        <f>VLOOKUP(C1389,'[2]Customer Detail'!$A$1:$H$501,8,FALSE)</f>
        <v>Bronze</v>
      </c>
      <c r="Q1389" s="8" t="str">
        <f>VLOOKUP(G1389,[2]Store_Dim!$A$1:$E$21,4,FALSE)</f>
        <v>Hoodberg</v>
      </c>
      <c r="R1389" s="8" t="str">
        <f>VLOOKUP(G1389,[2]Store_Dim!$A$2:$E$21,3,FALSE)</f>
        <v>North</v>
      </c>
    </row>
    <row r="1390" spans="1:18" x14ac:dyDescent="0.3">
      <c r="A1390" s="7" t="s">
        <v>3214</v>
      </c>
      <c r="B1390" s="48">
        <v>45655</v>
      </c>
      <c r="C1390" s="8" t="s">
        <v>89</v>
      </c>
      <c r="D1390" s="8" t="s">
        <v>1744</v>
      </c>
      <c r="E1390" s="7" t="str">
        <f>VLOOKUP(D1390,[2]Product_Dim!$A$2:$G$101,2,FALSE)</f>
        <v>Portable Bluetooth Speaker</v>
      </c>
      <c r="F1390" s="9">
        <f>VLOOKUP(D1390,[2]Product_Dim!$A$2:$G$101,6,FALSE)</f>
        <v>431.67</v>
      </c>
      <c r="G1390" s="8" t="s">
        <v>1813</v>
      </c>
      <c r="H1390" s="10">
        <v>3</v>
      </c>
      <c r="I1390" s="11">
        <v>34.97</v>
      </c>
      <c r="J1390" s="8">
        <v>0.01</v>
      </c>
      <c r="K1390" s="8" t="s">
        <v>1824</v>
      </c>
      <c r="L1390" s="11">
        <v>103.8609</v>
      </c>
      <c r="M1390" s="8" t="str">
        <f>VLOOKUP(C1390,'[2]Customer Detail'!$A$2:$H$501,4,FALSE)</f>
        <v>Male</v>
      </c>
      <c r="N1390" s="8">
        <f>VLOOKUP(C1390,'[2]Customer Detail'!$A$2:$H$501,3,FALSE)</f>
        <v>59</v>
      </c>
      <c r="O1390" s="8" t="str">
        <f>VLOOKUP(C1390,'[2]Customer Detail'!$A$2:$H$501,5,FALSE)</f>
        <v>Lake Shaneburgh</v>
      </c>
      <c r="P1390" s="8" t="str">
        <f>VLOOKUP(C1390,'[2]Customer Detail'!$A$1:$H$501,8,FALSE)</f>
        <v>Silver</v>
      </c>
      <c r="Q1390" s="8" t="str">
        <f>VLOOKUP(G1390,[2]Store_Dim!$A$1:$E$21,4,FALSE)</f>
        <v>Vasquezborough</v>
      </c>
      <c r="R1390" s="8" t="str">
        <f>VLOOKUP(G1390,[2]Store_Dim!$A$2:$E$21,3,FALSE)</f>
        <v>East</v>
      </c>
    </row>
    <row r="1391" spans="1:18" x14ac:dyDescent="0.3">
      <c r="A1391" s="7" t="s">
        <v>3215</v>
      </c>
      <c r="B1391" s="48">
        <v>45868</v>
      </c>
      <c r="C1391" s="8" t="s">
        <v>960</v>
      </c>
      <c r="D1391" s="8" t="s">
        <v>1632</v>
      </c>
      <c r="E1391" s="7" t="str">
        <f>VLOOKUP(D1391,[2]Product_Dim!$A$2:$G$101,2,FALSE)</f>
        <v>Smart Home WiFi Camera</v>
      </c>
      <c r="F1391" s="9">
        <f>VLOOKUP(D1391,[2]Product_Dim!$A$2:$G$101,6,FALSE)</f>
        <v>450.71</v>
      </c>
      <c r="G1391" s="8" t="s">
        <v>1804</v>
      </c>
      <c r="H1391" s="10">
        <v>1</v>
      </c>
      <c r="I1391" s="11">
        <v>653.91</v>
      </c>
      <c r="J1391" s="8">
        <v>0.3</v>
      </c>
      <c r="K1391" s="8" t="s">
        <v>1826</v>
      </c>
      <c r="L1391" s="11">
        <v>457.73699999999997</v>
      </c>
      <c r="M1391" s="8" t="str">
        <f>VLOOKUP(C1391,'[2]Customer Detail'!$A$2:$H$501,4,FALSE)</f>
        <v>Male</v>
      </c>
      <c r="N1391" s="8">
        <f>VLOOKUP(C1391,'[2]Customer Detail'!$A$2:$H$501,3,FALSE)</f>
        <v>41</v>
      </c>
      <c r="O1391" s="8" t="str">
        <f>VLOOKUP(C1391,'[2]Customer Detail'!$A$2:$H$501,5,FALSE)</f>
        <v>Port Jenniferton</v>
      </c>
      <c r="P1391" s="8" t="str">
        <f>VLOOKUP(C1391,'[2]Customer Detail'!$A$1:$H$501,8,FALSE)</f>
        <v>Silver</v>
      </c>
      <c r="Q1391" s="8" t="str">
        <f>VLOOKUP(G1391,[2]Store_Dim!$A$1:$E$21,4,FALSE)</f>
        <v>New Jimmymouth</v>
      </c>
      <c r="R1391" s="8" t="str">
        <f>VLOOKUP(G1391,[2]Store_Dim!$A$2:$E$21,3,FALSE)</f>
        <v>West</v>
      </c>
    </row>
    <row r="1392" spans="1:18" x14ac:dyDescent="0.3">
      <c r="A1392" s="7" t="s">
        <v>3216</v>
      </c>
      <c r="B1392" s="48">
        <v>45338</v>
      </c>
      <c r="C1392" s="8" t="s">
        <v>1136</v>
      </c>
      <c r="D1392" s="8" t="s">
        <v>1680</v>
      </c>
      <c r="E1392" s="7" t="str">
        <f>VLOOKUP(D1392,[2]Product_Dim!$A$2:$G$101,2,FALSE)</f>
        <v>Women's Hair Dryer Brush</v>
      </c>
      <c r="F1392" s="9">
        <f>VLOOKUP(D1392,[2]Product_Dim!$A$2:$G$101,6,FALSE)</f>
        <v>340.39</v>
      </c>
      <c r="G1392" s="8" t="s">
        <v>1766</v>
      </c>
      <c r="H1392" s="10">
        <v>1</v>
      </c>
      <c r="I1392" s="11">
        <v>997.87</v>
      </c>
      <c r="J1392" s="8">
        <v>0.24</v>
      </c>
      <c r="K1392" s="8" t="s">
        <v>1824</v>
      </c>
      <c r="L1392" s="11">
        <v>758.38120000000004</v>
      </c>
      <c r="M1392" s="8" t="str">
        <f>VLOOKUP(C1392,'[2]Customer Detail'!$A$2:$H$501,4,FALSE)</f>
        <v>Male</v>
      </c>
      <c r="N1392" s="8">
        <f>VLOOKUP(C1392,'[2]Customer Detail'!$A$2:$H$501,3,FALSE)</f>
        <v>23</v>
      </c>
      <c r="O1392" s="8" t="str">
        <f>VLOOKUP(C1392,'[2]Customer Detail'!$A$2:$H$501,5,FALSE)</f>
        <v>Murphytown</v>
      </c>
      <c r="P1392" s="8" t="str">
        <f>VLOOKUP(C1392,'[2]Customer Detail'!$A$1:$H$501,8,FALSE)</f>
        <v>Bronze</v>
      </c>
      <c r="Q1392" s="8" t="str">
        <f>VLOOKUP(G1392,[2]Store_Dim!$A$1:$E$21,4,FALSE)</f>
        <v>Hoodberg</v>
      </c>
      <c r="R1392" s="8" t="str">
        <f>VLOOKUP(G1392,[2]Store_Dim!$A$2:$E$21,3,FALSE)</f>
        <v>North</v>
      </c>
    </row>
    <row r="1393" spans="1:18" x14ac:dyDescent="0.3">
      <c r="A1393" s="7" t="s">
        <v>3217</v>
      </c>
      <c r="B1393" s="48">
        <v>45349</v>
      </c>
      <c r="C1393" s="8" t="s">
        <v>678</v>
      </c>
      <c r="D1393" s="8" t="s">
        <v>1726</v>
      </c>
      <c r="E1393" s="7" t="str">
        <f>VLOOKUP(D1393,[2]Product_Dim!$A$2:$G$101,2,FALSE)</f>
        <v>Face Foundation Kit</v>
      </c>
      <c r="F1393" s="9">
        <f>VLOOKUP(D1393,[2]Product_Dim!$A$2:$G$101,6,FALSE)</f>
        <v>183.04</v>
      </c>
      <c r="G1393" s="8" t="s">
        <v>1799</v>
      </c>
      <c r="H1393" s="10">
        <v>1</v>
      </c>
      <c r="I1393" s="11">
        <v>174.27</v>
      </c>
      <c r="J1393" s="8">
        <v>0.27</v>
      </c>
      <c r="K1393" s="8" t="s">
        <v>1829</v>
      </c>
      <c r="L1393" s="11">
        <v>127.2171</v>
      </c>
      <c r="M1393" s="8" t="str">
        <f>VLOOKUP(C1393,'[2]Customer Detail'!$A$2:$H$501,4,FALSE)</f>
        <v>Male</v>
      </c>
      <c r="N1393" s="8">
        <f>VLOOKUP(C1393,'[2]Customer Detail'!$A$2:$H$501,3,FALSE)</f>
        <v>54</v>
      </c>
      <c r="O1393" s="8" t="str">
        <f>VLOOKUP(C1393,'[2]Customer Detail'!$A$2:$H$501,5,FALSE)</f>
        <v>Kathrynview</v>
      </c>
      <c r="P1393" s="8" t="str">
        <f>VLOOKUP(C1393,'[2]Customer Detail'!$A$1:$H$501,8,FALSE)</f>
        <v>Platinum</v>
      </c>
      <c r="Q1393" s="8" t="str">
        <f>VLOOKUP(G1393,[2]Store_Dim!$A$1:$E$21,4,FALSE)</f>
        <v>Christopherland</v>
      </c>
      <c r="R1393" s="8" t="str">
        <f>VLOOKUP(G1393,[2]Store_Dim!$A$2:$E$21,3,FALSE)</f>
        <v>South</v>
      </c>
    </row>
    <row r="1394" spans="1:18" x14ac:dyDescent="0.3">
      <c r="A1394" s="7" t="s">
        <v>3218</v>
      </c>
      <c r="B1394" s="48">
        <v>45368</v>
      </c>
      <c r="C1394" s="8" t="s">
        <v>402</v>
      </c>
      <c r="D1394" s="8" t="s">
        <v>1646</v>
      </c>
      <c r="E1394" s="7" t="str">
        <f>VLOOKUP(D1394,[2]Product_Dim!$A$2:$G$101,2,FALSE)</f>
        <v>Men's Roll-On Perfume</v>
      </c>
      <c r="F1394" s="9">
        <f>VLOOKUP(D1394,[2]Product_Dim!$A$2:$G$101,6,FALSE)</f>
        <v>43.29</v>
      </c>
      <c r="G1394" s="8" t="s">
        <v>1779</v>
      </c>
      <c r="H1394" s="10">
        <v>3</v>
      </c>
      <c r="I1394" s="11">
        <v>847.44</v>
      </c>
      <c r="J1394" s="8">
        <v>0.17</v>
      </c>
      <c r="K1394" s="8" t="s">
        <v>1824</v>
      </c>
      <c r="L1394" s="11">
        <v>2110.1256000000003</v>
      </c>
      <c r="M1394" s="8" t="str">
        <f>VLOOKUP(C1394,'[2]Customer Detail'!$A$2:$H$501,4,FALSE)</f>
        <v>Female</v>
      </c>
      <c r="N1394" s="8">
        <f>VLOOKUP(C1394,'[2]Customer Detail'!$A$2:$H$501,3,FALSE)</f>
        <v>53</v>
      </c>
      <c r="O1394" s="8" t="str">
        <f>VLOOKUP(C1394,'[2]Customer Detail'!$A$2:$H$501,5,FALSE)</f>
        <v>North Curtischester</v>
      </c>
      <c r="P1394" s="8" t="str">
        <f>VLOOKUP(C1394,'[2]Customer Detail'!$A$1:$H$501,8,FALSE)</f>
        <v>Platinum</v>
      </c>
      <c r="Q1394" s="8" t="str">
        <f>VLOOKUP(G1394,[2]Store_Dim!$A$1:$E$21,4,FALSE)</f>
        <v>Williamsfurt</v>
      </c>
      <c r="R1394" s="8" t="str">
        <f>VLOOKUP(G1394,[2]Store_Dim!$A$2:$E$21,3,FALSE)</f>
        <v>South</v>
      </c>
    </row>
    <row r="1395" spans="1:18" x14ac:dyDescent="0.3">
      <c r="A1395" s="7" t="s">
        <v>3219</v>
      </c>
      <c r="B1395" s="48">
        <v>45243</v>
      </c>
      <c r="C1395" s="8" t="s">
        <v>1328</v>
      </c>
      <c r="D1395" s="8" t="s">
        <v>1549</v>
      </c>
      <c r="E1395" s="7" t="str">
        <f>VLOOKUP(D1395,[2]Product_Dim!$A$2:$G$101,2,FALSE)</f>
        <v>Women's Casual Hoodie</v>
      </c>
      <c r="F1395" s="9">
        <f>VLOOKUP(D1395,[2]Product_Dim!$A$2:$G$101,6,FALSE)</f>
        <v>254.04361702127662</v>
      </c>
      <c r="G1395" s="8" t="s">
        <v>1761</v>
      </c>
      <c r="H1395" s="10">
        <v>1</v>
      </c>
      <c r="I1395" s="11">
        <v>493.45</v>
      </c>
      <c r="J1395" s="8">
        <v>0.09</v>
      </c>
      <c r="K1395" s="8" t="s">
        <v>1824</v>
      </c>
      <c r="L1395" s="11">
        <v>449.03949999999998</v>
      </c>
      <c r="M1395" s="8" t="str">
        <f>VLOOKUP(C1395,'[2]Customer Detail'!$A$2:$H$501,4,FALSE)</f>
        <v>Female</v>
      </c>
      <c r="N1395" s="8">
        <f>VLOOKUP(C1395,'[2]Customer Detail'!$A$2:$H$501,3,FALSE)</f>
        <v>27</v>
      </c>
      <c r="O1395" s="8" t="str">
        <f>VLOOKUP(C1395,'[2]Customer Detail'!$A$2:$H$501,5,FALSE)</f>
        <v>Hartmouth</v>
      </c>
      <c r="P1395" s="8" t="str">
        <f>VLOOKUP(C1395,'[2]Customer Detail'!$A$1:$H$501,8,FALSE)</f>
        <v>Bronze</v>
      </c>
      <c r="Q1395" s="8" t="str">
        <f>VLOOKUP(G1395,[2]Store_Dim!$A$1:$E$21,4,FALSE)</f>
        <v>North Nancyview</v>
      </c>
      <c r="R1395" s="8" t="str">
        <f>VLOOKUP(G1395,[2]Store_Dim!$A$2:$E$21,3,FALSE)</f>
        <v>South</v>
      </c>
    </row>
    <row r="1396" spans="1:18" x14ac:dyDescent="0.3">
      <c r="A1396" s="7" t="s">
        <v>3220</v>
      </c>
      <c r="B1396" s="48">
        <v>45577</v>
      </c>
      <c r="C1396" s="8" t="s">
        <v>746</v>
      </c>
      <c r="D1396" s="8" t="s">
        <v>1672</v>
      </c>
      <c r="E1396" s="7" t="str">
        <f>VLOOKUP(D1396,[2]Product_Dim!$A$2:$G$101,2,FALSE)</f>
        <v>Laptop Cooling Pad</v>
      </c>
      <c r="F1396" s="9">
        <f>VLOOKUP(D1396,[2]Product_Dim!$A$2:$G$101,6,FALSE)</f>
        <v>86.42</v>
      </c>
      <c r="G1396" s="8" t="s">
        <v>1761</v>
      </c>
      <c r="H1396" s="10">
        <v>4</v>
      </c>
      <c r="I1396" s="11">
        <v>111.66</v>
      </c>
      <c r="J1396" s="8">
        <v>0.14000000000000001</v>
      </c>
      <c r="K1396" s="8" t="s">
        <v>1824</v>
      </c>
      <c r="L1396" s="11">
        <v>384.11039999999997</v>
      </c>
      <c r="M1396" s="8" t="str">
        <f>VLOOKUP(C1396,'[2]Customer Detail'!$A$2:$H$501,4,FALSE)</f>
        <v>Female</v>
      </c>
      <c r="N1396" s="8">
        <f>VLOOKUP(C1396,'[2]Customer Detail'!$A$2:$H$501,3,FALSE)</f>
        <v>27</v>
      </c>
      <c r="O1396" s="8" t="str">
        <f>VLOOKUP(C1396,'[2]Customer Detail'!$A$2:$H$501,5,FALSE)</f>
        <v>Tammyton</v>
      </c>
      <c r="P1396" s="8" t="str">
        <f>VLOOKUP(C1396,'[2]Customer Detail'!$A$1:$H$501,8,FALSE)</f>
        <v>Platinum</v>
      </c>
      <c r="Q1396" s="8" t="str">
        <f>VLOOKUP(G1396,[2]Store_Dim!$A$1:$E$21,4,FALSE)</f>
        <v>North Nancyview</v>
      </c>
      <c r="R1396" s="8" t="str">
        <f>VLOOKUP(G1396,[2]Store_Dim!$A$2:$E$21,3,FALSE)</f>
        <v>South</v>
      </c>
    </row>
    <row r="1397" spans="1:18" x14ac:dyDescent="0.3">
      <c r="A1397" s="7" t="s">
        <v>3221</v>
      </c>
      <c r="B1397" s="48">
        <v>45343</v>
      </c>
      <c r="C1397" s="8" t="s">
        <v>884</v>
      </c>
      <c r="D1397" s="8" t="s">
        <v>1728</v>
      </c>
      <c r="E1397" s="7" t="str">
        <f>VLOOKUP(D1397,[2]Product_Dim!$A$2:$G$101,2,FALSE)</f>
        <v>Gaming Mouse Pad XL</v>
      </c>
      <c r="F1397" s="9">
        <f>VLOOKUP(D1397,[2]Product_Dim!$A$2:$G$101,6,FALSE)</f>
        <v>340.14</v>
      </c>
      <c r="G1397" s="8" t="s">
        <v>1792</v>
      </c>
      <c r="H1397" s="10">
        <v>1</v>
      </c>
      <c r="I1397" s="11">
        <v>413.65</v>
      </c>
      <c r="J1397" s="8">
        <v>0.1</v>
      </c>
      <c r="K1397" s="8" t="s">
        <v>1829</v>
      </c>
      <c r="L1397" s="11">
        <v>372.28499999999997</v>
      </c>
      <c r="M1397" s="8" t="str">
        <f>VLOOKUP(C1397,'[2]Customer Detail'!$A$2:$H$501,4,FALSE)</f>
        <v>Female</v>
      </c>
      <c r="N1397" s="8">
        <f>VLOOKUP(C1397,'[2]Customer Detail'!$A$2:$H$501,3,FALSE)</f>
        <v>42</v>
      </c>
      <c r="O1397" s="8" t="str">
        <f>VLOOKUP(C1397,'[2]Customer Detail'!$A$2:$H$501,5,FALSE)</f>
        <v>Port Mariastad</v>
      </c>
      <c r="P1397" s="8" t="str">
        <f>VLOOKUP(C1397,'[2]Customer Detail'!$A$1:$H$501,8,FALSE)</f>
        <v>Platinum</v>
      </c>
      <c r="Q1397" s="8" t="str">
        <f>VLOOKUP(G1397,[2]Store_Dim!$A$1:$E$21,4,FALSE)</f>
        <v>Lake Michael</v>
      </c>
      <c r="R1397" s="8" t="str">
        <f>VLOOKUP(G1397,[2]Store_Dim!$A$2:$E$21,3,FALSE)</f>
        <v>South</v>
      </c>
    </row>
    <row r="1398" spans="1:18" x14ac:dyDescent="0.3">
      <c r="A1398" s="7" t="s">
        <v>3222</v>
      </c>
      <c r="B1398" s="48">
        <v>45744</v>
      </c>
      <c r="C1398" s="8" t="s">
        <v>1464</v>
      </c>
      <c r="D1398" s="8" t="s">
        <v>1726</v>
      </c>
      <c r="E1398" s="7" t="str">
        <f>VLOOKUP(D1398,[2]Product_Dim!$A$2:$G$101,2,FALSE)</f>
        <v>Face Foundation Kit</v>
      </c>
      <c r="F1398" s="9">
        <f>VLOOKUP(D1398,[2]Product_Dim!$A$2:$G$101,6,FALSE)</f>
        <v>183.04</v>
      </c>
      <c r="G1398" s="8" t="s">
        <v>1786</v>
      </c>
      <c r="H1398" s="10">
        <v>1</v>
      </c>
      <c r="I1398" s="11">
        <v>317.14999999999998</v>
      </c>
      <c r="J1398" s="8">
        <v>0.24</v>
      </c>
      <c r="K1398" s="8" t="s">
        <v>1829</v>
      </c>
      <c r="L1398" s="11">
        <v>241.03399999999999</v>
      </c>
      <c r="M1398" s="8" t="str">
        <f>VLOOKUP(C1398,'[2]Customer Detail'!$A$2:$H$501,4,FALSE)</f>
        <v>Female</v>
      </c>
      <c r="N1398" s="8">
        <f>VLOOKUP(C1398,'[2]Customer Detail'!$A$2:$H$501,3,FALSE)</f>
        <v>18</v>
      </c>
      <c r="O1398" s="8" t="str">
        <f>VLOOKUP(C1398,'[2]Customer Detail'!$A$2:$H$501,5,FALSE)</f>
        <v>Lake Michael</v>
      </c>
      <c r="P1398" s="8" t="str">
        <f>VLOOKUP(C1398,'[2]Customer Detail'!$A$1:$H$501,8,FALSE)</f>
        <v>Platinum</v>
      </c>
      <c r="Q1398" s="8" t="str">
        <f>VLOOKUP(G1398,[2]Store_Dim!$A$1:$E$21,4,FALSE)</f>
        <v>East Johnstad</v>
      </c>
      <c r="R1398" s="8" t="str">
        <f>VLOOKUP(G1398,[2]Store_Dim!$A$2:$E$21,3,FALSE)</f>
        <v>South</v>
      </c>
    </row>
    <row r="1399" spans="1:18" x14ac:dyDescent="0.3">
      <c r="A1399" s="7" t="s">
        <v>3223</v>
      </c>
      <c r="B1399" s="48">
        <v>45873</v>
      </c>
      <c r="C1399" s="8" t="s">
        <v>1124</v>
      </c>
      <c r="D1399" s="8" t="s">
        <v>1724</v>
      </c>
      <c r="E1399" s="7" t="str">
        <f>VLOOKUP(D1399,[2]Product_Dim!$A$2:$G$101,2,FALSE)</f>
        <v>Sports Wrist Sweatbands</v>
      </c>
      <c r="F1399" s="9">
        <f>VLOOKUP(D1399,[2]Product_Dim!$A$2:$G$101,6,FALSE)</f>
        <v>131.24</v>
      </c>
      <c r="G1399" s="8" t="s">
        <v>1757</v>
      </c>
      <c r="H1399" s="10">
        <v>3</v>
      </c>
      <c r="I1399" s="11">
        <v>642.94000000000005</v>
      </c>
      <c r="J1399" s="8">
        <v>0.05</v>
      </c>
      <c r="K1399" s="8" t="s">
        <v>1829</v>
      </c>
      <c r="L1399" s="11">
        <v>1832.3790000000001</v>
      </c>
      <c r="M1399" s="8" t="str">
        <f>VLOOKUP(C1399,'[2]Customer Detail'!$A$2:$H$501,4,FALSE)</f>
        <v>Male</v>
      </c>
      <c r="N1399" s="8">
        <f>VLOOKUP(C1399,'[2]Customer Detail'!$A$2:$H$501,3,FALSE)</f>
        <v>32</v>
      </c>
      <c r="O1399" s="8" t="str">
        <f>VLOOKUP(C1399,'[2]Customer Detail'!$A$2:$H$501,5,FALSE)</f>
        <v>East Michaelton</v>
      </c>
      <c r="P1399" s="8" t="str">
        <f>VLOOKUP(C1399,'[2]Customer Detail'!$A$1:$H$501,8,FALSE)</f>
        <v>Silver</v>
      </c>
      <c r="Q1399" s="8" t="str">
        <f>VLOOKUP(G1399,[2]Store_Dim!$A$1:$E$21,4,FALSE)</f>
        <v>Danielmouth</v>
      </c>
      <c r="R1399" s="8" t="str">
        <f>VLOOKUP(G1399,[2]Store_Dim!$A$2:$E$21,3,FALSE)</f>
        <v>North</v>
      </c>
    </row>
    <row r="1400" spans="1:18" x14ac:dyDescent="0.3">
      <c r="A1400" s="7" t="s">
        <v>3224</v>
      </c>
      <c r="B1400" s="48">
        <v>45601</v>
      </c>
      <c r="C1400" s="8" t="s">
        <v>455</v>
      </c>
      <c r="D1400" s="8" t="s">
        <v>1662</v>
      </c>
      <c r="E1400" s="7" t="str">
        <f>VLOOKUP(D1400,[2]Product_Dim!$A$2:$G$101,2,FALSE)</f>
        <v>Foam Roller</v>
      </c>
      <c r="F1400" s="9">
        <f>VLOOKUP(D1400,[2]Product_Dim!$A$2:$G$101,6,FALSE)</f>
        <v>30.62</v>
      </c>
      <c r="G1400" s="8" t="s">
        <v>1789</v>
      </c>
      <c r="H1400" s="10">
        <v>4</v>
      </c>
      <c r="I1400" s="11">
        <v>559.59</v>
      </c>
      <c r="J1400" s="8">
        <v>0.19</v>
      </c>
      <c r="K1400" s="8" t="s">
        <v>1829</v>
      </c>
      <c r="L1400" s="11">
        <v>1813.0716000000002</v>
      </c>
      <c r="M1400" s="8" t="str">
        <f>VLOOKUP(C1400,'[2]Customer Detail'!$A$2:$H$501,4,FALSE)</f>
        <v>Female</v>
      </c>
      <c r="N1400" s="8">
        <f>VLOOKUP(C1400,'[2]Customer Detail'!$A$2:$H$501,3,FALSE)</f>
        <v>62</v>
      </c>
      <c r="O1400" s="8" t="str">
        <f>VLOOKUP(C1400,'[2]Customer Detail'!$A$2:$H$501,5,FALSE)</f>
        <v>West Stephenville</v>
      </c>
      <c r="P1400" s="8" t="str">
        <f>VLOOKUP(C1400,'[2]Customer Detail'!$A$1:$H$501,8,FALSE)</f>
        <v>Bronze</v>
      </c>
      <c r="Q1400" s="8" t="str">
        <f>VLOOKUP(G1400,[2]Store_Dim!$A$1:$E$21,4,FALSE)</f>
        <v>East Davidville</v>
      </c>
      <c r="R1400" s="8" t="str">
        <f>VLOOKUP(G1400,[2]Store_Dim!$A$2:$E$21,3,FALSE)</f>
        <v>East</v>
      </c>
    </row>
    <row r="1401" spans="1:18" x14ac:dyDescent="0.3">
      <c r="A1401" s="7" t="s">
        <v>3225</v>
      </c>
      <c r="B1401" s="48">
        <v>45458</v>
      </c>
      <c r="C1401" s="8" t="s">
        <v>399</v>
      </c>
      <c r="D1401" s="8" t="s">
        <v>1606</v>
      </c>
      <c r="E1401" s="7" t="str">
        <f>VLOOKUP(D1401,[2]Product_Dim!$A$2:$G$101,2,FALSE)</f>
        <v>Fabric Sofa Throw Blanket</v>
      </c>
      <c r="F1401" s="9">
        <f>VLOOKUP(D1401,[2]Product_Dim!$A$2:$G$101,6,FALSE)</f>
        <v>218.48</v>
      </c>
      <c r="G1401" s="8" t="s">
        <v>1810</v>
      </c>
      <c r="H1401" s="10">
        <v>1</v>
      </c>
      <c r="I1401" s="11">
        <v>758.54</v>
      </c>
      <c r="J1401" s="8">
        <v>0.28999999999999998</v>
      </c>
      <c r="K1401" s="8" t="s">
        <v>1826</v>
      </c>
      <c r="L1401" s="11">
        <v>538.5634</v>
      </c>
      <c r="M1401" s="8" t="str">
        <f>VLOOKUP(C1401,'[2]Customer Detail'!$A$2:$H$501,4,FALSE)</f>
        <v>Male</v>
      </c>
      <c r="N1401" s="8">
        <f>VLOOKUP(C1401,'[2]Customer Detail'!$A$2:$H$501,3,FALSE)</f>
        <v>30</v>
      </c>
      <c r="O1401" s="8" t="str">
        <f>VLOOKUP(C1401,'[2]Customer Detail'!$A$2:$H$501,5,FALSE)</f>
        <v>East Donna</v>
      </c>
      <c r="P1401" s="8" t="str">
        <f>VLOOKUP(C1401,'[2]Customer Detail'!$A$1:$H$501,8,FALSE)</f>
        <v>Bronze</v>
      </c>
      <c r="Q1401" s="8" t="str">
        <f>VLOOKUP(G1401,[2]Store_Dim!$A$1:$E$21,4,FALSE)</f>
        <v>East Stevechester</v>
      </c>
      <c r="R1401" s="8" t="str">
        <f>VLOOKUP(G1401,[2]Store_Dim!$A$2:$E$21,3,FALSE)</f>
        <v>East</v>
      </c>
    </row>
    <row r="1402" spans="1:18" x14ac:dyDescent="0.3">
      <c r="A1402" s="7" t="s">
        <v>3226</v>
      </c>
      <c r="B1402" s="48">
        <v>45649</v>
      </c>
      <c r="C1402" s="8" t="s">
        <v>1425</v>
      </c>
      <c r="D1402" s="8" t="s">
        <v>1708</v>
      </c>
      <c r="E1402" s="7" t="str">
        <f>VLOOKUP(D1402,[2]Product_Dim!$A$2:$G$101,2,FALSE)</f>
        <v>Wall-Mounted Spice Rack</v>
      </c>
      <c r="F1402" s="9">
        <f>VLOOKUP(D1402,[2]Product_Dim!$A$2:$G$101,6,FALSE)</f>
        <v>143.43</v>
      </c>
      <c r="G1402" s="8" t="s">
        <v>1801</v>
      </c>
      <c r="H1402" s="10">
        <v>4</v>
      </c>
      <c r="I1402" s="11">
        <v>643.96</v>
      </c>
      <c r="J1402" s="8">
        <v>0.16</v>
      </c>
      <c r="K1402" s="8" t="s">
        <v>1826</v>
      </c>
      <c r="L1402" s="11">
        <v>2163.7056000000002</v>
      </c>
      <c r="M1402" s="8" t="str">
        <f>VLOOKUP(C1402,'[2]Customer Detail'!$A$2:$H$501,4,FALSE)</f>
        <v>Female</v>
      </c>
      <c r="N1402" s="8">
        <f>VLOOKUP(C1402,'[2]Customer Detail'!$A$2:$H$501,3,FALSE)</f>
        <v>34</v>
      </c>
      <c r="O1402" s="8" t="str">
        <f>VLOOKUP(C1402,'[2]Customer Detail'!$A$2:$H$501,5,FALSE)</f>
        <v>Burkefurt</v>
      </c>
      <c r="P1402" s="8" t="str">
        <f>VLOOKUP(C1402,'[2]Customer Detail'!$A$1:$H$501,8,FALSE)</f>
        <v>Silver</v>
      </c>
      <c r="Q1402" s="8" t="str">
        <f>VLOOKUP(G1402,[2]Store_Dim!$A$1:$E$21,4,FALSE)</f>
        <v>East Jenniferstad</v>
      </c>
      <c r="R1402" s="8" t="str">
        <f>VLOOKUP(G1402,[2]Store_Dim!$A$2:$E$21,3,FALSE)</f>
        <v>North</v>
      </c>
    </row>
    <row r="1403" spans="1:18" x14ac:dyDescent="0.3">
      <c r="A1403" s="7" t="s">
        <v>3227</v>
      </c>
      <c r="B1403" s="48">
        <v>45653</v>
      </c>
      <c r="C1403" s="8" t="s">
        <v>779</v>
      </c>
      <c r="D1403" s="8" t="s">
        <v>1596</v>
      </c>
      <c r="E1403" s="7" t="str">
        <f>VLOOKUP(D1403,[2]Product_Dim!$A$2:$G$101,2,FALSE)</f>
        <v>Foldable Camping Chair</v>
      </c>
      <c r="F1403" s="9">
        <f>VLOOKUP(D1403,[2]Product_Dim!$A$2:$G$101,6,FALSE)</f>
        <v>166.06</v>
      </c>
      <c r="G1403" s="8" t="s">
        <v>1786</v>
      </c>
      <c r="H1403" s="10">
        <v>1</v>
      </c>
      <c r="I1403" s="11">
        <v>882.73</v>
      </c>
      <c r="J1403" s="8">
        <v>0.1</v>
      </c>
      <c r="K1403" s="8" t="s">
        <v>1824</v>
      </c>
      <c r="L1403" s="11">
        <v>794.45699999999999</v>
      </c>
      <c r="M1403" s="8" t="str">
        <f>VLOOKUP(C1403,'[2]Customer Detail'!$A$2:$H$501,4,FALSE)</f>
        <v>Female</v>
      </c>
      <c r="N1403" s="8">
        <f>VLOOKUP(C1403,'[2]Customer Detail'!$A$2:$H$501,3,FALSE)</f>
        <v>56</v>
      </c>
      <c r="O1403" s="8" t="str">
        <f>VLOOKUP(C1403,'[2]Customer Detail'!$A$2:$H$501,5,FALSE)</f>
        <v>North Nicholas</v>
      </c>
      <c r="P1403" s="8" t="str">
        <f>VLOOKUP(C1403,'[2]Customer Detail'!$A$1:$H$501,8,FALSE)</f>
        <v>Gold</v>
      </c>
      <c r="Q1403" s="8" t="str">
        <f>VLOOKUP(G1403,[2]Store_Dim!$A$1:$E$21,4,FALSE)</f>
        <v>East Johnstad</v>
      </c>
      <c r="R1403" s="8" t="str">
        <f>VLOOKUP(G1403,[2]Store_Dim!$A$2:$E$21,3,FALSE)</f>
        <v>South</v>
      </c>
    </row>
    <row r="1404" spans="1:18" x14ac:dyDescent="0.3">
      <c r="A1404" s="7" t="s">
        <v>3228</v>
      </c>
      <c r="B1404" s="48">
        <v>45378</v>
      </c>
      <c r="C1404" s="8" t="s">
        <v>1023</v>
      </c>
      <c r="D1404" s="8" t="s">
        <v>1730</v>
      </c>
      <c r="E1404" s="7" t="str">
        <f>VLOOKUP(D1404,[2]Product_Dim!$A$2:$G$101,2,FALSE)</f>
        <v>Women's High Heels</v>
      </c>
      <c r="F1404" s="9">
        <f>VLOOKUP(D1404,[2]Product_Dim!$A$2:$G$101,6,FALSE)</f>
        <v>438.25</v>
      </c>
      <c r="G1404" s="8" t="s">
        <v>1813</v>
      </c>
      <c r="H1404" s="10">
        <v>2</v>
      </c>
      <c r="I1404" s="11">
        <v>600.03</v>
      </c>
      <c r="J1404" s="8">
        <v>0.26</v>
      </c>
      <c r="K1404" s="8" t="s">
        <v>1826</v>
      </c>
      <c r="L1404" s="11">
        <v>888.0444</v>
      </c>
      <c r="M1404" s="8" t="str">
        <f>VLOOKUP(C1404,'[2]Customer Detail'!$A$2:$H$501,4,FALSE)</f>
        <v>Male</v>
      </c>
      <c r="N1404" s="8">
        <f>VLOOKUP(C1404,'[2]Customer Detail'!$A$2:$H$501,3,FALSE)</f>
        <v>60</v>
      </c>
      <c r="O1404" s="8" t="str">
        <f>VLOOKUP(C1404,'[2]Customer Detail'!$A$2:$H$501,5,FALSE)</f>
        <v>East Matthew</v>
      </c>
      <c r="P1404" s="8" t="str">
        <f>VLOOKUP(C1404,'[2]Customer Detail'!$A$1:$H$501,8,FALSE)</f>
        <v>Bronze</v>
      </c>
      <c r="Q1404" s="8" t="str">
        <f>VLOOKUP(G1404,[2]Store_Dim!$A$1:$E$21,4,FALSE)</f>
        <v>Vasquezborough</v>
      </c>
      <c r="R1404" s="8" t="str">
        <f>VLOOKUP(G1404,[2]Store_Dim!$A$2:$E$21,3,FALSE)</f>
        <v>East</v>
      </c>
    </row>
    <row r="1405" spans="1:18" x14ac:dyDescent="0.3">
      <c r="A1405" s="7" t="s">
        <v>3229</v>
      </c>
      <c r="B1405" s="48">
        <v>45638</v>
      </c>
      <c r="C1405" s="8" t="s">
        <v>526</v>
      </c>
      <c r="D1405" s="8" t="s">
        <v>1656</v>
      </c>
      <c r="E1405" s="7" t="str">
        <f>VLOOKUP(D1405,[2]Product_Dim!$A$2:$G$101,2,FALSE)</f>
        <v>Sports Stopwatch Pro</v>
      </c>
      <c r="F1405" s="9">
        <f>VLOOKUP(D1405,[2]Product_Dim!$A$2:$G$101,6,FALSE)</f>
        <v>434.84</v>
      </c>
      <c r="G1405" s="8" t="s">
        <v>1773</v>
      </c>
      <c r="H1405" s="10">
        <v>2</v>
      </c>
      <c r="I1405" s="11">
        <v>628.83000000000004</v>
      </c>
      <c r="J1405" s="8">
        <v>7.0000000000000007E-2</v>
      </c>
      <c r="K1405" s="8" t="s">
        <v>1826</v>
      </c>
      <c r="L1405" s="11">
        <v>1169.6238000000001</v>
      </c>
      <c r="M1405" s="8" t="str">
        <f>VLOOKUP(C1405,'[2]Customer Detail'!$A$2:$H$501,4,FALSE)</f>
        <v>Male</v>
      </c>
      <c r="N1405" s="8">
        <f>VLOOKUP(C1405,'[2]Customer Detail'!$A$2:$H$501,3,FALSE)</f>
        <v>59</v>
      </c>
      <c r="O1405" s="8" t="str">
        <f>VLOOKUP(C1405,'[2]Customer Detail'!$A$2:$H$501,5,FALSE)</f>
        <v>North Larryfurt</v>
      </c>
      <c r="P1405" s="8" t="str">
        <f>VLOOKUP(C1405,'[2]Customer Detail'!$A$1:$H$501,8,FALSE)</f>
        <v>Platinum</v>
      </c>
      <c r="Q1405" s="8" t="str">
        <f>VLOOKUP(G1405,[2]Store_Dim!$A$1:$E$21,4,FALSE)</f>
        <v>New Michaelchester</v>
      </c>
      <c r="R1405" s="8" t="str">
        <f>VLOOKUP(G1405,[2]Store_Dim!$A$2:$E$21,3,FALSE)</f>
        <v>North</v>
      </c>
    </row>
    <row r="1406" spans="1:18" x14ac:dyDescent="0.3">
      <c r="A1406" s="7" t="s">
        <v>3230</v>
      </c>
      <c r="B1406" s="48">
        <v>45277</v>
      </c>
      <c r="C1406" s="8" t="s">
        <v>579</v>
      </c>
      <c r="D1406" s="8" t="s">
        <v>1710</v>
      </c>
      <c r="E1406" s="7" t="str">
        <f>VLOOKUP(D1406,[2]Product_Dim!$A$2:$G$101,2,FALSE)</f>
        <v>Badminton Racket Set</v>
      </c>
      <c r="F1406" s="9">
        <f>VLOOKUP(D1406,[2]Product_Dim!$A$2:$G$101,6,FALSE)</f>
        <v>285.54000000000002</v>
      </c>
      <c r="G1406" s="8" t="s">
        <v>1786</v>
      </c>
      <c r="H1406" s="10">
        <v>3</v>
      </c>
      <c r="I1406" s="11">
        <v>113.87</v>
      </c>
      <c r="J1406" s="8">
        <v>0.21</v>
      </c>
      <c r="K1406" s="8" t="s">
        <v>1829</v>
      </c>
      <c r="L1406" s="11">
        <v>269.87189999999998</v>
      </c>
      <c r="M1406" s="8" t="str">
        <f>VLOOKUP(C1406,'[2]Customer Detail'!$A$2:$H$501,4,FALSE)</f>
        <v>Male</v>
      </c>
      <c r="N1406" s="8">
        <f>VLOOKUP(C1406,'[2]Customer Detail'!$A$2:$H$501,3,FALSE)</f>
        <v>56</v>
      </c>
      <c r="O1406" s="8" t="str">
        <f>VLOOKUP(C1406,'[2]Customer Detail'!$A$2:$H$501,5,FALSE)</f>
        <v>East Jessicaborough</v>
      </c>
      <c r="P1406" s="8" t="str">
        <f>VLOOKUP(C1406,'[2]Customer Detail'!$A$1:$H$501,8,FALSE)</f>
        <v>Platinum</v>
      </c>
      <c r="Q1406" s="8" t="str">
        <f>VLOOKUP(G1406,[2]Store_Dim!$A$1:$E$21,4,FALSE)</f>
        <v>East Johnstad</v>
      </c>
      <c r="R1406" s="8" t="str">
        <f>VLOOKUP(G1406,[2]Store_Dim!$A$2:$E$21,3,FALSE)</f>
        <v>South</v>
      </c>
    </row>
    <row r="1407" spans="1:18" x14ac:dyDescent="0.3">
      <c r="A1407" s="7" t="s">
        <v>3231</v>
      </c>
      <c r="B1407" s="48">
        <v>45351</v>
      </c>
      <c r="C1407" s="8" t="s">
        <v>1298</v>
      </c>
      <c r="D1407" s="8" t="s">
        <v>1692</v>
      </c>
      <c r="E1407" s="7" t="str">
        <f>VLOOKUP(D1407,[2]Product_Dim!$A$2:$G$101,2,FALSE)</f>
        <v>Professional Jump Rope</v>
      </c>
      <c r="F1407" s="9">
        <f>VLOOKUP(D1407,[2]Product_Dim!$A$2:$G$101,6,FALSE)</f>
        <v>477.61</v>
      </c>
      <c r="G1407" s="8" t="s">
        <v>1779</v>
      </c>
      <c r="H1407" s="10">
        <v>4</v>
      </c>
      <c r="I1407" s="11">
        <v>282.07</v>
      </c>
      <c r="J1407" s="8">
        <v>0.18</v>
      </c>
      <c r="K1407" s="8" t="s">
        <v>1826</v>
      </c>
      <c r="L1407" s="11">
        <v>925.18959999999993</v>
      </c>
      <c r="M1407" s="8" t="str">
        <f>VLOOKUP(C1407,'[2]Customer Detail'!$A$2:$H$501,4,FALSE)</f>
        <v>Female</v>
      </c>
      <c r="N1407" s="8">
        <f>VLOOKUP(C1407,'[2]Customer Detail'!$A$2:$H$501,3,FALSE)</f>
        <v>60</v>
      </c>
      <c r="O1407" s="8" t="str">
        <f>VLOOKUP(C1407,'[2]Customer Detail'!$A$2:$H$501,5,FALSE)</f>
        <v>West Mario</v>
      </c>
      <c r="P1407" s="8" t="str">
        <f>VLOOKUP(C1407,'[2]Customer Detail'!$A$1:$H$501,8,FALSE)</f>
        <v>Silver</v>
      </c>
      <c r="Q1407" s="8" t="str">
        <f>VLOOKUP(G1407,[2]Store_Dim!$A$1:$E$21,4,FALSE)</f>
        <v>Williamsfurt</v>
      </c>
      <c r="R1407" s="8" t="str">
        <f>VLOOKUP(G1407,[2]Store_Dim!$A$2:$E$21,3,FALSE)</f>
        <v>South</v>
      </c>
    </row>
    <row r="1408" spans="1:18" x14ac:dyDescent="0.3">
      <c r="A1408" s="7" t="s">
        <v>3232</v>
      </c>
      <c r="B1408" s="48">
        <v>45290</v>
      </c>
      <c r="C1408" s="8" t="s">
        <v>523</v>
      </c>
      <c r="D1408" s="8" t="s">
        <v>1656</v>
      </c>
      <c r="E1408" s="7" t="str">
        <f>VLOOKUP(D1408,[2]Product_Dim!$A$2:$G$101,2,FALSE)</f>
        <v>Sports Stopwatch Pro</v>
      </c>
      <c r="F1408" s="9">
        <f>VLOOKUP(D1408,[2]Product_Dim!$A$2:$G$101,6,FALSE)</f>
        <v>434.84</v>
      </c>
      <c r="G1408" s="8" t="s">
        <v>1776</v>
      </c>
      <c r="H1408" s="10">
        <v>3</v>
      </c>
      <c r="I1408" s="11">
        <v>676.77</v>
      </c>
      <c r="J1408" s="8">
        <v>0.17</v>
      </c>
      <c r="K1408" s="8" t="s">
        <v>1826</v>
      </c>
      <c r="L1408" s="11">
        <v>1685.1572999999999</v>
      </c>
      <c r="M1408" s="8" t="str">
        <f>VLOOKUP(C1408,'[2]Customer Detail'!$A$2:$H$501,4,FALSE)</f>
        <v>Male</v>
      </c>
      <c r="N1408" s="8">
        <f>VLOOKUP(C1408,'[2]Customer Detail'!$A$2:$H$501,3,FALSE)</f>
        <v>46</v>
      </c>
      <c r="O1408" s="8" t="str">
        <f>VLOOKUP(C1408,'[2]Customer Detail'!$A$2:$H$501,5,FALSE)</f>
        <v>East Peterbury</v>
      </c>
      <c r="P1408" s="8" t="str">
        <f>VLOOKUP(C1408,'[2]Customer Detail'!$A$1:$H$501,8,FALSE)</f>
        <v>Bronze</v>
      </c>
      <c r="Q1408" s="8" t="str">
        <f>VLOOKUP(G1408,[2]Store_Dim!$A$1:$E$21,4,FALSE)</f>
        <v>Port Josephberg</v>
      </c>
      <c r="R1408" s="8" t="str">
        <f>VLOOKUP(G1408,[2]Store_Dim!$A$2:$E$21,3,FALSE)</f>
        <v>East</v>
      </c>
    </row>
    <row r="1409" spans="1:18" x14ac:dyDescent="0.3">
      <c r="A1409" s="7" t="s">
        <v>3233</v>
      </c>
      <c r="B1409" s="48">
        <v>45638</v>
      </c>
      <c r="C1409" s="8" t="s">
        <v>713</v>
      </c>
      <c r="D1409" s="8" t="s">
        <v>1560</v>
      </c>
      <c r="E1409" s="7" t="str">
        <f>VLOOKUP(D1409,[2]Product_Dim!$A$2:$G$101,2,FALSE)</f>
        <v>LED Table Lamp</v>
      </c>
      <c r="F1409" s="9">
        <f>VLOOKUP(D1409,[2]Product_Dim!$A$2:$G$101,6,FALSE)</f>
        <v>218.86</v>
      </c>
      <c r="G1409" s="8" t="s">
        <v>1804</v>
      </c>
      <c r="H1409" s="10">
        <v>2</v>
      </c>
      <c r="I1409" s="11">
        <v>362.7</v>
      </c>
      <c r="J1409" s="8">
        <v>0.09</v>
      </c>
      <c r="K1409" s="8" t="s">
        <v>1824</v>
      </c>
      <c r="L1409" s="11">
        <v>660.11400000000003</v>
      </c>
      <c r="M1409" s="8" t="str">
        <f>VLOOKUP(C1409,'[2]Customer Detail'!$A$2:$H$501,4,FALSE)</f>
        <v>Female</v>
      </c>
      <c r="N1409" s="8">
        <f>VLOOKUP(C1409,'[2]Customer Detail'!$A$2:$H$501,3,FALSE)</f>
        <v>50</v>
      </c>
      <c r="O1409" s="8" t="str">
        <f>VLOOKUP(C1409,'[2]Customer Detail'!$A$2:$H$501,5,FALSE)</f>
        <v xml:space="preserve">    Lake Lisa</v>
      </c>
      <c r="P1409" s="8" t="str">
        <f>VLOOKUP(C1409,'[2]Customer Detail'!$A$1:$H$501,8,FALSE)</f>
        <v>Bronze</v>
      </c>
      <c r="Q1409" s="8" t="str">
        <f>VLOOKUP(G1409,[2]Store_Dim!$A$1:$E$21,4,FALSE)</f>
        <v>New Jimmymouth</v>
      </c>
      <c r="R1409" s="8" t="str">
        <f>VLOOKUP(G1409,[2]Store_Dim!$A$2:$E$21,3,FALSE)</f>
        <v>West</v>
      </c>
    </row>
    <row r="1410" spans="1:18" x14ac:dyDescent="0.3">
      <c r="A1410" s="7" t="s">
        <v>3234</v>
      </c>
      <c r="B1410" s="48">
        <v>45679</v>
      </c>
      <c r="C1410" s="8" t="s">
        <v>461</v>
      </c>
      <c r="D1410" s="8" t="s">
        <v>1574</v>
      </c>
      <c r="E1410" s="7" t="str">
        <f>VLOOKUP(D1410,[2]Product_Dim!$A$2:$G$101,2,FALSE)</f>
        <v>USB-C Fast Charger</v>
      </c>
      <c r="F1410" s="9">
        <f>VLOOKUP(D1410,[2]Product_Dim!$A$2:$G$101,6,FALSE)</f>
        <v>242.23</v>
      </c>
      <c r="G1410" s="8" t="s">
        <v>1761</v>
      </c>
      <c r="H1410" s="10">
        <v>1</v>
      </c>
      <c r="I1410" s="11">
        <v>908.5</v>
      </c>
      <c r="J1410" s="8">
        <v>0.2</v>
      </c>
      <c r="K1410" s="8" t="s">
        <v>1829</v>
      </c>
      <c r="L1410" s="11">
        <v>726.8</v>
      </c>
      <c r="M1410" s="8" t="str">
        <f>VLOOKUP(C1410,'[2]Customer Detail'!$A$2:$H$501,4,FALSE)</f>
        <v>Female</v>
      </c>
      <c r="N1410" s="8">
        <f>VLOOKUP(C1410,'[2]Customer Detail'!$A$2:$H$501,3,FALSE)</f>
        <v>33</v>
      </c>
      <c r="O1410" s="8" t="str">
        <f>VLOOKUP(C1410,'[2]Customer Detail'!$A$2:$H$501,5,FALSE)</f>
        <v>Gonzalezbury</v>
      </c>
      <c r="P1410" s="8" t="str">
        <f>VLOOKUP(C1410,'[2]Customer Detail'!$A$1:$H$501,8,FALSE)</f>
        <v>Platinum</v>
      </c>
      <c r="Q1410" s="8" t="str">
        <f>VLOOKUP(G1410,[2]Store_Dim!$A$1:$E$21,4,FALSE)</f>
        <v>North Nancyview</v>
      </c>
      <c r="R1410" s="8" t="str">
        <f>VLOOKUP(G1410,[2]Store_Dim!$A$2:$E$21,3,FALSE)</f>
        <v>South</v>
      </c>
    </row>
    <row r="1411" spans="1:18" x14ac:dyDescent="0.3">
      <c r="A1411" s="7" t="s">
        <v>3235</v>
      </c>
      <c r="B1411" s="48">
        <v>45296</v>
      </c>
      <c r="C1411" s="8" t="s">
        <v>247</v>
      </c>
      <c r="D1411" s="8" t="s">
        <v>1598</v>
      </c>
      <c r="E1411" s="7" t="str">
        <f>VLOOKUP(D1411,[2]Product_Dim!$A$2:$G$101,2,FALSE)</f>
        <v>Women's Scarf Set</v>
      </c>
      <c r="F1411" s="9">
        <f>VLOOKUP(D1411,[2]Product_Dim!$A$2:$G$101,6,FALSE)</f>
        <v>174.02</v>
      </c>
      <c r="G1411" s="8" t="s">
        <v>1801</v>
      </c>
      <c r="H1411" s="10">
        <v>2</v>
      </c>
      <c r="I1411" s="11">
        <v>795.37</v>
      </c>
      <c r="J1411" s="8">
        <v>0.2</v>
      </c>
      <c r="K1411" s="8" t="s">
        <v>1829</v>
      </c>
      <c r="L1411" s="11">
        <v>1272.5920000000001</v>
      </c>
      <c r="M1411" s="8" t="str">
        <f>VLOOKUP(C1411,'[2]Customer Detail'!$A$2:$H$501,4,FALSE)</f>
        <v>Male</v>
      </c>
      <c r="N1411" s="8">
        <f>VLOOKUP(C1411,'[2]Customer Detail'!$A$2:$H$501,3,FALSE)</f>
        <v>58</v>
      </c>
      <c r="O1411" s="8" t="str">
        <f>VLOOKUP(C1411,'[2]Customer Detail'!$A$2:$H$501,5,FALSE)</f>
        <v>Brendaburgh</v>
      </c>
      <c r="P1411" s="8" t="str">
        <f>VLOOKUP(C1411,'[2]Customer Detail'!$A$1:$H$501,8,FALSE)</f>
        <v>Silver</v>
      </c>
      <c r="Q1411" s="8" t="str">
        <f>VLOOKUP(G1411,[2]Store_Dim!$A$1:$E$21,4,FALSE)</f>
        <v>East Jenniferstad</v>
      </c>
      <c r="R1411" s="8" t="str">
        <f>VLOOKUP(G1411,[2]Store_Dim!$A$2:$E$21,3,FALSE)</f>
        <v>North</v>
      </c>
    </row>
    <row r="1412" spans="1:18" x14ac:dyDescent="0.3">
      <c r="A1412" s="7" t="s">
        <v>3236</v>
      </c>
      <c r="B1412" s="48">
        <v>45760</v>
      </c>
      <c r="C1412" s="8" t="s">
        <v>487</v>
      </c>
      <c r="D1412" s="8" t="s">
        <v>1618</v>
      </c>
      <c r="E1412" s="7" t="str">
        <f>VLOOKUP(D1412,[2]Product_Dim!$A$2:$G$101,2,FALSE)</f>
        <v>Bedroom Table Lamp</v>
      </c>
      <c r="F1412" s="9">
        <f>VLOOKUP(D1412,[2]Product_Dim!$A$2:$G$101,6,FALSE)</f>
        <v>382.22</v>
      </c>
      <c r="G1412" s="8" t="s">
        <v>1769</v>
      </c>
      <c r="H1412" s="10">
        <v>2</v>
      </c>
      <c r="I1412" s="11">
        <v>326.85000000000002</v>
      </c>
      <c r="J1412" s="8">
        <v>0.17</v>
      </c>
      <c r="K1412" s="8" t="s">
        <v>1829</v>
      </c>
      <c r="L1412" s="11">
        <v>542.57100000000003</v>
      </c>
      <c r="M1412" s="8" t="str">
        <f>VLOOKUP(C1412,'[2]Customer Detail'!$A$2:$H$501,4,FALSE)</f>
        <v>Female</v>
      </c>
      <c r="N1412" s="8">
        <f>VLOOKUP(C1412,'[2]Customer Detail'!$A$2:$H$501,3,FALSE)</f>
        <v>62</v>
      </c>
      <c r="O1412" s="8" t="str">
        <f>VLOOKUP(C1412,'[2]Customer Detail'!$A$2:$H$501,5,FALSE)</f>
        <v>North Anthonychester</v>
      </c>
      <c r="P1412" s="8" t="str">
        <f>VLOOKUP(C1412,'[2]Customer Detail'!$A$1:$H$501,8,FALSE)</f>
        <v>Bronze</v>
      </c>
      <c r="Q1412" s="8" t="str">
        <f>VLOOKUP(G1412,[2]Store_Dim!$A$1:$E$21,4,FALSE)</f>
        <v>Port Sharon</v>
      </c>
      <c r="R1412" s="8" t="str">
        <f>VLOOKUP(G1412,[2]Store_Dim!$A$2:$E$21,3,FALSE)</f>
        <v>South</v>
      </c>
    </row>
    <row r="1413" spans="1:18" x14ac:dyDescent="0.3">
      <c r="A1413" s="7" t="s">
        <v>3237</v>
      </c>
      <c r="B1413" s="48">
        <v>45603</v>
      </c>
      <c r="C1413" s="8" t="s">
        <v>1098</v>
      </c>
      <c r="D1413" s="8" t="s">
        <v>1660</v>
      </c>
      <c r="E1413" s="7" t="str">
        <f>VLOOKUP(D1413,[2]Product_Dim!$A$2:$G$101,2,FALSE)</f>
        <v>Premium Blanket Throw</v>
      </c>
      <c r="F1413" s="9">
        <f>VLOOKUP(D1413,[2]Product_Dim!$A$2:$G$101,6,FALSE)</f>
        <v>461.47</v>
      </c>
      <c r="G1413" s="8" t="s">
        <v>1799</v>
      </c>
      <c r="H1413" s="10">
        <v>3</v>
      </c>
      <c r="I1413" s="11">
        <v>169.43</v>
      </c>
      <c r="J1413" s="8">
        <v>0.19</v>
      </c>
      <c r="K1413" s="8" t="s">
        <v>1824</v>
      </c>
      <c r="L1413" s="11">
        <v>411.7149</v>
      </c>
      <c r="M1413" s="8" t="str">
        <f>VLOOKUP(C1413,'[2]Customer Detail'!$A$2:$H$501,4,FALSE)</f>
        <v>Male</v>
      </c>
      <c r="N1413" s="8">
        <f>VLOOKUP(C1413,'[2]Customer Detail'!$A$2:$H$501,3,FALSE)</f>
        <v>26</v>
      </c>
      <c r="O1413" s="8" t="str">
        <f>VLOOKUP(C1413,'[2]Customer Detail'!$A$2:$H$501,5,FALSE)</f>
        <v>Lake Allisonborough</v>
      </c>
      <c r="P1413" s="8" t="str">
        <f>VLOOKUP(C1413,'[2]Customer Detail'!$A$1:$H$501,8,FALSE)</f>
        <v>Silver</v>
      </c>
      <c r="Q1413" s="8" t="str">
        <f>VLOOKUP(G1413,[2]Store_Dim!$A$1:$E$21,4,FALSE)</f>
        <v>Christopherland</v>
      </c>
      <c r="R1413" s="8" t="str">
        <f>VLOOKUP(G1413,[2]Store_Dim!$A$2:$E$21,3,FALSE)</f>
        <v>South</v>
      </c>
    </row>
    <row r="1414" spans="1:18" x14ac:dyDescent="0.3">
      <c r="A1414" s="7" t="s">
        <v>3238</v>
      </c>
      <c r="B1414" s="48">
        <v>45413</v>
      </c>
      <c r="C1414" s="8" t="s">
        <v>544</v>
      </c>
      <c r="D1414" s="8" t="s">
        <v>1714</v>
      </c>
      <c r="E1414" s="7" t="str">
        <f>VLOOKUP(D1414,[2]Product_Dim!$A$2:$G$101,2,FALSE)</f>
        <v>Hydrating Face Cleanser</v>
      </c>
      <c r="F1414" s="9">
        <f>VLOOKUP(D1414,[2]Product_Dim!$A$2:$G$101,6,FALSE)</f>
        <v>254.04361702127662</v>
      </c>
      <c r="G1414" s="8" t="s">
        <v>1776</v>
      </c>
      <c r="H1414" s="10">
        <v>1</v>
      </c>
      <c r="I1414" s="11">
        <v>254.47</v>
      </c>
      <c r="J1414" s="8">
        <v>0.1</v>
      </c>
      <c r="K1414" s="8" t="s">
        <v>1824</v>
      </c>
      <c r="L1414" s="11">
        <v>229.023</v>
      </c>
      <c r="M1414" s="8" t="str">
        <f>VLOOKUP(C1414,'[2]Customer Detail'!$A$2:$H$501,4,FALSE)</f>
        <v>Male</v>
      </c>
      <c r="N1414" s="8">
        <f>VLOOKUP(C1414,'[2]Customer Detail'!$A$2:$H$501,3,FALSE)</f>
        <v>21</v>
      </c>
      <c r="O1414" s="8" t="str">
        <f>VLOOKUP(C1414,'[2]Customer Detail'!$A$2:$H$501,5,FALSE)</f>
        <v>North Matthew</v>
      </c>
      <c r="P1414" s="8" t="str">
        <f>VLOOKUP(C1414,'[2]Customer Detail'!$A$1:$H$501,8,FALSE)</f>
        <v>Bronze</v>
      </c>
      <c r="Q1414" s="8" t="str">
        <f>VLOOKUP(G1414,[2]Store_Dim!$A$1:$E$21,4,FALSE)</f>
        <v>Port Josephberg</v>
      </c>
      <c r="R1414" s="8" t="str">
        <f>VLOOKUP(G1414,[2]Store_Dim!$A$2:$E$21,3,FALSE)</f>
        <v>East</v>
      </c>
    </row>
    <row r="1415" spans="1:18" x14ac:dyDescent="0.3">
      <c r="A1415" s="7" t="s">
        <v>3239</v>
      </c>
      <c r="B1415" s="48">
        <v>45506</v>
      </c>
      <c r="C1415" s="8" t="s">
        <v>1298</v>
      </c>
      <c r="D1415" s="8" t="s">
        <v>1598</v>
      </c>
      <c r="E1415" s="7" t="str">
        <f>VLOOKUP(D1415,[2]Product_Dim!$A$2:$G$101,2,FALSE)</f>
        <v>Women's Scarf Set</v>
      </c>
      <c r="F1415" s="9">
        <f>VLOOKUP(D1415,[2]Product_Dim!$A$2:$G$101,6,FALSE)</f>
        <v>174.02</v>
      </c>
      <c r="G1415" s="8" t="s">
        <v>1804</v>
      </c>
      <c r="H1415" s="10">
        <v>4</v>
      </c>
      <c r="I1415" s="11">
        <v>627.73</v>
      </c>
      <c r="J1415" s="8">
        <v>0.11</v>
      </c>
      <c r="K1415" s="8" t="s">
        <v>1829</v>
      </c>
      <c r="L1415" s="11">
        <v>2234.7188000000001</v>
      </c>
      <c r="M1415" s="8" t="str">
        <f>VLOOKUP(C1415,'[2]Customer Detail'!$A$2:$H$501,4,FALSE)</f>
        <v>Female</v>
      </c>
      <c r="N1415" s="8">
        <f>VLOOKUP(C1415,'[2]Customer Detail'!$A$2:$H$501,3,FALSE)</f>
        <v>60</v>
      </c>
      <c r="O1415" s="8" t="str">
        <f>VLOOKUP(C1415,'[2]Customer Detail'!$A$2:$H$501,5,FALSE)</f>
        <v>West Mario</v>
      </c>
      <c r="P1415" s="8" t="str">
        <f>VLOOKUP(C1415,'[2]Customer Detail'!$A$1:$H$501,8,FALSE)</f>
        <v>Silver</v>
      </c>
      <c r="Q1415" s="8" t="str">
        <f>VLOOKUP(G1415,[2]Store_Dim!$A$1:$E$21,4,FALSE)</f>
        <v>New Jimmymouth</v>
      </c>
      <c r="R1415" s="8" t="str">
        <f>VLOOKUP(G1415,[2]Store_Dim!$A$2:$E$21,3,FALSE)</f>
        <v>West</v>
      </c>
    </row>
    <row r="1416" spans="1:18" x14ac:dyDescent="0.3">
      <c r="A1416" s="7" t="s">
        <v>3240</v>
      </c>
      <c r="B1416" s="48">
        <v>45394</v>
      </c>
      <c r="C1416" s="8" t="s">
        <v>1160</v>
      </c>
      <c r="D1416" s="8" t="s">
        <v>1610</v>
      </c>
      <c r="E1416" s="7" t="str">
        <f>VLOOKUP(D1416,[2]Product_Dim!$A$2:$G$101,2,FALSE)</f>
        <v>Basketball</v>
      </c>
      <c r="F1416" s="9">
        <f>VLOOKUP(D1416,[2]Product_Dim!$A$2:$G$101,6,FALSE)</f>
        <v>204.39</v>
      </c>
      <c r="G1416" s="8" t="s">
        <v>1813</v>
      </c>
      <c r="H1416" s="10">
        <v>4</v>
      </c>
      <c r="I1416" s="11">
        <v>327.25</v>
      </c>
      <c r="J1416" s="8">
        <v>0.13</v>
      </c>
      <c r="K1416" s="8" t="s">
        <v>1829</v>
      </c>
      <c r="L1416" s="11">
        <v>1138.83</v>
      </c>
      <c r="M1416" s="8" t="str">
        <f>VLOOKUP(C1416,'[2]Customer Detail'!$A$2:$H$501,4,FALSE)</f>
        <v>Female</v>
      </c>
      <c r="N1416" s="8">
        <f>VLOOKUP(C1416,'[2]Customer Detail'!$A$2:$H$501,3,FALSE)</f>
        <v>21</v>
      </c>
      <c r="O1416" s="8" t="str">
        <f>VLOOKUP(C1416,'[2]Customer Detail'!$A$2:$H$501,5,FALSE)</f>
        <v>Port Crystal</v>
      </c>
      <c r="P1416" s="8" t="str">
        <f>VLOOKUP(C1416,'[2]Customer Detail'!$A$1:$H$501,8,FALSE)</f>
        <v>Platinum</v>
      </c>
      <c r="Q1416" s="8" t="str">
        <f>VLOOKUP(G1416,[2]Store_Dim!$A$1:$E$21,4,FALSE)</f>
        <v>Vasquezborough</v>
      </c>
      <c r="R1416" s="8" t="str">
        <f>VLOOKUP(G1416,[2]Store_Dim!$A$2:$E$21,3,FALSE)</f>
        <v>East</v>
      </c>
    </row>
    <row r="1417" spans="1:18" x14ac:dyDescent="0.3">
      <c r="A1417" s="7" t="s">
        <v>3241</v>
      </c>
      <c r="B1417" s="48">
        <v>45755</v>
      </c>
      <c r="C1417" s="8" t="s">
        <v>490</v>
      </c>
      <c r="D1417" s="8" t="s">
        <v>1666</v>
      </c>
      <c r="E1417" s="7" t="str">
        <f>VLOOKUP(D1417,[2]Product_Dim!$A$2:$G$101,2,FALSE)</f>
        <v>Men's Hair Styling Gel</v>
      </c>
      <c r="F1417" s="9">
        <f>VLOOKUP(D1417,[2]Product_Dim!$A$2:$G$101,6,FALSE)</f>
        <v>17.309999999999999</v>
      </c>
      <c r="G1417" s="8" t="s">
        <v>1792</v>
      </c>
      <c r="H1417" s="10">
        <v>4</v>
      </c>
      <c r="I1417" s="11">
        <v>511.43</v>
      </c>
      <c r="J1417" s="8">
        <v>0.18</v>
      </c>
      <c r="K1417" s="8" t="s">
        <v>1829</v>
      </c>
      <c r="L1417" s="11">
        <v>1677.4904000000001</v>
      </c>
      <c r="M1417" s="8" t="str">
        <f>VLOOKUP(C1417,'[2]Customer Detail'!$A$2:$H$501,4,FALSE)</f>
        <v>Male</v>
      </c>
      <c r="N1417" s="8">
        <f>VLOOKUP(C1417,'[2]Customer Detail'!$A$2:$H$501,3,FALSE)</f>
        <v>46</v>
      </c>
      <c r="O1417" s="8" t="str">
        <f>VLOOKUP(C1417,'[2]Customer Detail'!$A$2:$H$501,5,FALSE)</f>
        <v>Michaelfort</v>
      </c>
      <c r="P1417" s="8" t="str">
        <f>VLOOKUP(C1417,'[2]Customer Detail'!$A$1:$H$501,8,FALSE)</f>
        <v>Platinum</v>
      </c>
      <c r="Q1417" s="8" t="str">
        <f>VLOOKUP(G1417,[2]Store_Dim!$A$1:$E$21,4,FALSE)</f>
        <v>Lake Michael</v>
      </c>
      <c r="R1417" s="8" t="str">
        <f>VLOOKUP(G1417,[2]Store_Dim!$A$2:$E$21,3,FALSE)</f>
        <v>South</v>
      </c>
    </row>
    <row r="1418" spans="1:18" x14ac:dyDescent="0.3">
      <c r="A1418" s="7" t="s">
        <v>3242</v>
      </c>
      <c r="B1418" s="48">
        <v>45473</v>
      </c>
      <c r="C1418" s="8" t="s">
        <v>550</v>
      </c>
      <c r="D1418" s="8" t="s">
        <v>1674</v>
      </c>
      <c r="E1418" s="7" t="str">
        <f>VLOOKUP(D1418,[2]Product_Dim!$A$2:$G$101,2,FALSE)</f>
        <v>Organic Sunscreen Lotion</v>
      </c>
      <c r="F1418" s="9">
        <f>VLOOKUP(D1418,[2]Product_Dim!$A$2:$G$101,6,FALSE)</f>
        <v>266.86</v>
      </c>
      <c r="G1418" s="8" t="s">
        <v>1807</v>
      </c>
      <c r="H1418" s="10">
        <v>4</v>
      </c>
      <c r="I1418" s="11">
        <v>194.67</v>
      </c>
      <c r="J1418" s="8">
        <v>0.23</v>
      </c>
      <c r="K1418" s="8" t="s">
        <v>1826</v>
      </c>
      <c r="L1418" s="11">
        <v>599.58359999999993</v>
      </c>
      <c r="M1418" s="8" t="str">
        <f>VLOOKUP(C1418,'[2]Customer Detail'!$A$2:$H$501,4,FALSE)</f>
        <v>Female</v>
      </c>
      <c r="N1418" s="8">
        <f>VLOOKUP(C1418,'[2]Customer Detail'!$A$2:$H$501,3,FALSE)</f>
        <v>47</v>
      </c>
      <c r="O1418" s="8" t="str">
        <f>VLOOKUP(C1418,'[2]Customer Detail'!$A$2:$H$501,5,FALSE)</f>
        <v>Carolview</v>
      </c>
      <c r="P1418" s="8" t="str">
        <f>VLOOKUP(C1418,'[2]Customer Detail'!$A$1:$H$501,8,FALSE)</f>
        <v>Platinum</v>
      </c>
      <c r="Q1418" s="8" t="str">
        <f>VLOOKUP(G1418,[2]Store_Dim!$A$1:$E$21,4,FALSE)</f>
        <v>Bensonhaven</v>
      </c>
      <c r="R1418" s="8" t="str">
        <f>VLOOKUP(G1418,[2]Store_Dim!$A$2:$E$21,3,FALSE)</f>
        <v>North</v>
      </c>
    </row>
    <row r="1419" spans="1:18" x14ac:dyDescent="0.3">
      <c r="A1419" s="7" t="s">
        <v>3243</v>
      </c>
      <c r="B1419" s="48">
        <v>45304</v>
      </c>
      <c r="C1419" s="8" t="s">
        <v>221</v>
      </c>
      <c r="D1419" s="8" t="s">
        <v>1594</v>
      </c>
      <c r="E1419" s="7" t="str">
        <f>VLOOKUP(D1419,[2]Product_Dim!$A$2:$G$101,2,FALSE)</f>
        <v>Men's Formal Shirt</v>
      </c>
      <c r="F1419" s="9">
        <f>VLOOKUP(D1419,[2]Product_Dim!$A$2:$G$101,6,FALSE)</f>
        <v>254.04361702127662</v>
      </c>
      <c r="G1419" s="8" t="s">
        <v>1757</v>
      </c>
      <c r="H1419" s="10">
        <v>2</v>
      </c>
      <c r="I1419" s="11">
        <v>54.51</v>
      </c>
      <c r="J1419" s="8">
        <v>7.0000000000000007E-2</v>
      </c>
      <c r="K1419" s="8" t="s">
        <v>1824</v>
      </c>
      <c r="L1419" s="11">
        <v>101.3886</v>
      </c>
      <c r="M1419" s="8" t="str">
        <f>VLOOKUP(C1419,'[2]Customer Detail'!$A$2:$H$501,4,FALSE)</f>
        <v>Male</v>
      </c>
      <c r="N1419" s="8">
        <f>VLOOKUP(C1419,'[2]Customer Detail'!$A$2:$H$501,3,FALSE)</f>
        <v>53</v>
      </c>
      <c r="O1419" s="8" t="str">
        <f>VLOOKUP(C1419,'[2]Customer Detail'!$A$2:$H$501,5,FALSE)</f>
        <v>New Kathrynland</v>
      </c>
      <c r="P1419" s="8" t="str">
        <f>VLOOKUP(C1419,'[2]Customer Detail'!$A$1:$H$501,8,FALSE)</f>
        <v>Platinum</v>
      </c>
      <c r="Q1419" s="8" t="str">
        <f>VLOOKUP(G1419,[2]Store_Dim!$A$1:$E$21,4,FALSE)</f>
        <v>Danielmouth</v>
      </c>
      <c r="R1419" s="8" t="str">
        <f>VLOOKUP(G1419,[2]Store_Dim!$A$2:$E$21,3,FALSE)</f>
        <v>North</v>
      </c>
    </row>
    <row r="1420" spans="1:18" x14ac:dyDescent="0.3">
      <c r="A1420" s="7" t="s">
        <v>3244</v>
      </c>
      <c r="B1420" s="48">
        <v>45557</v>
      </c>
      <c r="C1420" s="8" t="s">
        <v>278</v>
      </c>
      <c r="D1420" s="8" t="s">
        <v>1672</v>
      </c>
      <c r="E1420" s="7" t="str">
        <f>VLOOKUP(D1420,[2]Product_Dim!$A$2:$G$101,2,FALSE)</f>
        <v>Laptop Cooling Pad</v>
      </c>
      <c r="F1420" s="9">
        <f>VLOOKUP(D1420,[2]Product_Dim!$A$2:$G$101,6,FALSE)</f>
        <v>86.42</v>
      </c>
      <c r="G1420" s="8" t="s">
        <v>1792</v>
      </c>
      <c r="H1420" s="10">
        <v>4</v>
      </c>
      <c r="I1420" s="11">
        <v>964</v>
      </c>
      <c r="J1420" s="8">
        <v>0.14000000000000001</v>
      </c>
      <c r="K1420" s="8" t="s">
        <v>1826</v>
      </c>
      <c r="L1420" s="11">
        <v>3316.16</v>
      </c>
      <c r="M1420" s="8" t="str">
        <f>VLOOKUP(C1420,'[2]Customer Detail'!$A$2:$H$501,4,FALSE)</f>
        <v>Male</v>
      </c>
      <c r="N1420" s="8">
        <f>VLOOKUP(C1420,'[2]Customer Detail'!$A$2:$H$501,3,FALSE)</f>
        <v>37</v>
      </c>
      <c r="O1420" s="8" t="str">
        <f>VLOOKUP(C1420,'[2]Customer Detail'!$A$2:$H$501,5,FALSE)</f>
        <v>Rodrigueztown</v>
      </c>
      <c r="P1420" s="8" t="str">
        <f>VLOOKUP(C1420,'[2]Customer Detail'!$A$1:$H$501,8,FALSE)</f>
        <v>Gold</v>
      </c>
      <c r="Q1420" s="8" t="str">
        <f>VLOOKUP(G1420,[2]Store_Dim!$A$1:$E$21,4,FALSE)</f>
        <v>Lake Michael</v>
      </c>
      <c r="R1420" s="8" t="str">
        <f>VLOOKUP(G1420,[2]Store_Dim!$A$2:$E$21,3,FALSE)</f>
        <v>South</v>
      </c>
    </row>
    <row r="1421" spans="1:18" x14ac:dyDescent="0.3">
      <c r="A1421" s="7" t="s">
        <v>3245</v>
      </c>
      <c r="B1421" s="48">
        <v>45527</v>
      </c>
      <c r="C1421" s="8" t="s">
        <v>157</v>
      </c>
      <c r="D1421" s="8" t="s">
        <v>1726</v>
      </c>
      <c r="E1421" s="7" t="str">
        <f>VLOOKUP(D1421,[2]Product_Dim!$A$2:$G$101,2,FALSE)</f>
        <v>Face Foundation Kit</v>
      </c>
      <c r="F1421" s="9">
        <f>VLOOKUP(D1421,[2]Product_Dim!$A$2:$G$101,6,FALSE)</f>
        <v>183.04</v>
      </c>
      <c r="G1421" s="8" t="s">
        <v>1769</v>
      </c>
      <c r="H1421" s="10">
        <v>1</v>
      </c>
      <c r="I1421" s="11">
        <v>170.12</v>
      </c>
      <c r="J1421" s="8">
        <v>0.26</v>
      </c>
      <c r="K1421" s="8" t="s">
        <v>1826</v>
      </c>
      <c r="L1421" s="11">
        <v>125.8888</v>
      </c>
      <c r="M1421" s="8" t="str">
        <f>VLOOKUP(C1421,'[2]Customer Detail'!$A$2:$H$501,4,FALSE)</f>
        <v>Male</v>
      </c>
      <c r="N1421" s="8">
        <f>VLOOKUP(C1421,'[2]Customer Detail'!$A$2:$H$501,3,FALSE)</f>
        <v>50</v>
      </c>
      <c r="O1421" s="8" t="str">
        <f>VLOOKUP(C1421,'[2]Customer Detail'!$A$2:$H$501,5,FALSE)</f>
        <v>Williamsonland</v>
      </c>
      <c r="P1421" s="8" t="str">
        <f>VLOOKUP(C1421,'[2]Customer Detail'!$A$1:$H$501,8,FALSE)</f>
        <v>Gold</v>
      </c>
      <c r="Q1421" s="8" t="str">
        <f>VLOOKUP(G1421,[2]Store_Dim!$A$1:$E$21,4,FALSE)</f>
        <v>Port Sharon</v>
      </c>
      <c r="R1421" s="8" t="str">
        <f>VLOOKUP(G1421,[2]Store_Dim!$A$2:$E$21,3,FALSE)</f>
        <v>South</v>
      </c>
    </row>
    <row r="1422" spans="1:18" x14ac:dyDescent="0.3">
      <c r="A1422" s="7" t="s">
        <v>3246</v>
      </c>
      <c r="B1422" s="48">
        <v>45875</v>
      </c>
      <c r="C1422" s="8" t="s">
        <v>511</v>
      </c>
      <c r="D1422" s="8" t="s">
        <v>1654</v>
      </c>
      <c r="E1422" s="7" t="str">
        <f>VLOOKUP(D1422,[2]Product_Dim!$A$2:$G$101,2,FALSE)</f>
        <v>Men's Track Pants</v>
      </c>
      <c r="F1422" s="9">
        <f>VLOOKUP(D1422,[2]Product_Dim!$A$2:$G$101,6,FALSE)</f>
        <v>386.56</v>
      </c>
      <c r="G1422" s="8" t="s">
        <v>1813</v>
      </c>
      <c r="H1422" s="10">
        <v>2</v>
      </c>
      <c r="I1422" s="11">
        <v>664.5</v>
      </c>
      <c r="J1422" s="8">
        <v>0.23</v>
      </c>
      <c r="K1422" s="8" t="s">
        <v>1824</v>
      </c>
      <c r="L1422" s="11">
        <v>1023.3299999999999</v>
      </c>
      <c r="M1422" s="8" t="str">
        <f>VLOOKUP(C1422,'[2]Customer Detail'!$A$2:$H$501,4,FALSE)</f>
        <v>Female</v>
      </c>
      <c r="N1422" s="8">
        <f>VLOOKUP(C1422,'[2]Customer Detail'!$A$2:$H$501,3,FALSE)</f>
        <v>41</v>
      </c>
      <c r="O1422" s="8" t="str">
        <f>VLOOKUP(C1422,'[2]Customer Detail'!$A$2:$H$501,5,FALSE)</f>
        <v>Jaredville</v>
      </c>
      <c r="P1422" s="8" t="str">
        <f>VLOOKUP(C1422,'[2]Customer Detail'!$A$1:$H$501,8,FALSE)</f>
        <v>Platinum</v>
      </c>
      <c r="Q1422" s="8" t="str">
        <f>VLOOKUP(G1422,[2]Store_Dim!$A$1:$E$21,4,FALSE)</f>
        <v>Vasquezborough</v>
      </c>
      <c r="R1422" s="8" t="str">
        <f>VLOOKUP(G1422,[2]Store_Dim!$A$2:$E$21,3,FALSE)</f>
        <v>East</v>
      </c>
    </row>
    <row r="1423" spans="1:18" x14ac:dyDescent="0.3">
      <c r="A1423" s="7" t="s">
        <v>3247</v>
      </c>
      <c r="B1423" s="48">
        <v>45936</v>
      </c>
      <c r="C1423" s="8" t="s">
        <v>1160</v>
      </c>
      <c r="D1423" s="8" t="s">
        <v>1638</v>
      </c>
      <c r="E1423" s="7" t="str">
        <f>VLOOKUP(D1423,[2]Product_Dim!$A$2:$G$101,2,FALSE)</f>
        <v>High-Grip Football</v>
      </c>
      <c r="F1423" s="9">
        <f>VLOOKUP(D1423,[2]Product_Dim!$A$2:$G$101,6,FALSE)</f>
        <v>318.91000000000003</v>
      </c>
      <c r="G1423" s="8" t="s">
        <v>1789</v>
      </c>
      <c r="H1423" s="10">
        <v>4</v>
      </c>
      <c r="I1423" s="11">
        <v>557.51</v>
      </c>
      <c r="J1423" s="8">
        <v>0.11</v>
      </c>
      <c r="K1423" s="8" t="s">
        <v>1824</v>
      </c>
      <c r="L1423" s="11">
        <v>1984.7356</v>
      </c>
      <c r="M1423" s="8" t="str">
        <f>VLOOKUP(C1423,'[2]Customer Detail'!$A$2:$H$501,4,FALSE)</f>
        <v>Female</v>
      </c>
      <c r="N1423" s="8">
        <f>VLOOKUP(C1423,'[2]Customer Detail'!$A$2:$H$501,3,FALSE)</f>
        <v>21</v>
      </c>
      <c r="O1423" s="8" t="str">
        <f>VLOOKUP(C1423,'[2]Customer Detail'!$A$2:$H$501,5,FALSE)</f>
        <v>Port Crystal</v>
      </c>
      <c r="P1423" s="8" t="str">
        <f>VLOOKUP(C1423,'[2]Customer Detail'!$A$1:$H$501,8,FALSE)</f>
        <v>Platinum</v>
      </c>
      <c r="Q1423" s="8" t="str">
        <f>VLOOKUP(G1423,[2]Store_Dim!$A$1:$E$21,4,FALSE)</f>
        <v>East Davidville</v>
      </c>
      <c r="R1423" s="8" t="str">
        <f>VLOOKUP(G1423,[2]Store_Dim!$A$2:$E$21,3,FALSE)</f>
        <v>East</v>
      </c>
    </row>
    <row r="1424" spans="1:18" x14ac:dyDescent="0.3">
      <c r="A1424" s="7" t="s">
        <v>3248</v>
      </c>
      <c r="B1424" s="48">
        <v>45807</v>
      </c>
      <c r="C1424" s="8" t="s">
        <v>1238</v>
      </c>
      <c r="D1424" s="8" t="s">
        <v>1728</v>
      </c>
      <c r="E1424" s="7" t="str">
        <f>VLOOKUP(D1424,[2]Product_Dim!$A$2:$G$101,2,FALSE)</f>
        <v>Gaming Mouse Pad XL</v>
      </c>
      <c r="F1424" s="9">
        <f>VLOOKUP(D1424,[2]Product_Dim!$A$2:$G$101,6,FALSE)</f>
        <v>340.14</v>
      </c>
      <c r="G1424" s="8" t="s">
        <v>1757</v>
      </c>
      <c r="H1424" s="10">
        <v>2</v>
      </c>
      <c r="I1424" s="11">
        <v>410</v>
      </c>
      <c r="J1424" s="8">
        <v>0.13</v>
      </c>
      <c r="K1424" s="8" t="s">
        <v>1829</v>
      </c>
      <c r="L1424" s="11">
        <v>713.4</v>
      </c>
      <c r="M1424" s="8" t="str">
        <f>VLOOKUP(C1424,'[2]Customer Detail'!$A$2:$H$501,4,FALSE)</f>
        <v>Female</v>
      </c>
      <c r="N1424" s="8">
        <f>VLOOKUP(C1424,'[2]Customer Detail'!$A$2:$H$501,3,FALSE)</f>
        <v>62</v>
      </c>
      <c r="O1424" s="8" t="str">
        <f>VLOOKUP(C1424,'[2]Customer Detail'!$A$2:$H$501,5,FALSE)</f>
        <v>East Jennifer</v>
      </c>
      <c r="P1424" s="8" t="str">
        <f>VLOOKUP(C1424,'[2]Customer Detail'!$A$1:$H$501,8,FALSE)</f>
        <v>Platinum</v>
      </c>
      <c r="Q1424" s="8" t="str">
        <f>VLOOKUP(G1424,[2]Store_Dim!$A$1:$E$21,4,FALSE)</f>
        <v>Danielmouth</v>
      </c>
      <c r="R1424" s="8" t="str">
        <f>VLOOKUP(G1424,[2]Store_Dim!$A$2:$E$21,3,FALSE)</f>
        <v>North</v>
      </c>
    </row>
    <row r="1425" spans="1:18" x14ac:dyDescent="0.3">
      <c r="A1425" s="7" t="s">
        <v>3249</v>
      </c>
      <c r="B1425" s="48">
        <v>45473</v>
      </c>
      <c r="C1425" s="8" t="s">
        <v>966</v>
      </c>
      <c r="D1425" s="8" t="s">
        <v>1714</v>
      </c>
      <c r="E1425" s="7" t="str">
        <f>VLOOKUP(D1425,[2]Product_Dim!$A$2:$G$101,2,FALSE)</f>
        <v>Hydrating Face Cleanser</v>
      </c>
      <c r="F1425" s="9">
        <f>VLOOKUP(D1425,[2]Product_Dim!$A$2:$G$101,6,FALSE)</f>
        <v>254.04361702127662</v>
      </c>
      <c r="G1425" s="8" t="s">
        <v>1773</v>
      </c>
      <c r="H1425" s="10">
        <v>2</v>
      </c>
      <c r="I1425" s="11">
        <v>879.93</v>
      </c>
      <c r="J1425" s="8">
        <v>0.28999999999999998</v>
      </c>
      <c r="K1425" s="8" t="s">
        <v>1829</v>
      </c>
      <c r="L1425" s="11">
        <v>1249.5005999999998</v>
      </c>
      <c r="M1425" s="8" t="str">
        <f>VLOOKUP(C1425,'[2]Customer Detail'!$A$2:$H$501,4,FALSE)</f>
        <v>Male</v>
      </c>
      <c r="N1425" s="8">
        <f>VLOOKUP(C1425,'[2]Customer Detail'!$A$2:$H$501,3,FALSE)</f>
        <v>44</v>
      </c>
      <c r="O1425" s="8" t="str">
        <f>VLOOKUP(C1425,'[2]Customer Detail'!$A$2:$H$501,5,FALSE)</f>
        <v>New Nicholasstad</v>
      </c>
      <c r="P1425" s="8" t="str">
        <f>VLOOKUP(C1425,'[2]Customer Detail'!$A$1:$H$501,8,FALSE)</f>
        <v>Platinum</v>
      </c>
      <c r="Q1425" s="8" t="str">
        <f>VLOOKUP(G1425,[2]Store_Dim!$A$1:$E$21,4,FALSE)</f>
        <v>New Michaelchester</v>
      </c>
      <c r="R1425" s="8" t="str">
        <f>VLOOKUP(G1425,[2]Store_Dim!$A$2:$E$21,3,FALSE)</f>
        <v>North</v>
      </c>
    </row>
    <row r="1426" spans="1:18" x14ac:dyDescent="0.3">
      <c r="A1426" s="7" t="s">
        <v>3250</v>
      </c>
      <c r="B1426" s="48">
        <v>45664</v>
      </c>
      <c r="C1426" s="8" t="s">
        <v>40</v>
      </c>
      <c r="D1426" s="8" t="s">
        <v>1574</v>
      </c>
      <c r="E1426" s="7" t="str">
        <f>VLOOKUP(D1426,[2]Product_Dim!$A$2:$G$101,2,FALSE)</f>
        <v>USB-C Fast Charger</v>
      </c>
      <c r="F1426" s="9">
        <f>VLOOKUP(D1426,[2]Product_Dim!$A$2:$G$101,6,FALSE)</f>
        <v>242.23</v>
      </c>
      <c r="G1426" s="8" t="s">
        <v>1810</v>
      </c>
      <c r="H1426" s="10">
        <v>1</v>
      </c>
      <c r="I1426" s="11">
        <v>350.58</v>
      </c>
      <c r="J1426" s="8">
        <v>0.03</v>
      </c>
      <c r="K1426" s="8" t="s">
        <v>1829</v>
      </c>
      <c r="L1426" s="11">
        <v>340.06259999999997</v>
      </c>
      <c r="M1426" s="8" t="str">
        <f>VLOOKUP(C1426,'[2]Customer Detail'!$A$2:$H$501,4,FALSE)</f>
        <v>Female</v>
      </c>
      <c r="N1426" s="8">
        <f>VLOOKUP(C1426,'[2]Customer Detail'!$A$2:$H$501,3,FALSE)</f>
        <v>29</v>
      </c>
      <c r="O1426" s="8" t="str">
        <f>VLOOKUP(C1426,'[2]Customer Detail'!$A$2:$H$501,5,FALSE)</f>
        <v>West Pamelafurt</v>
      </c>
      <c r="P1426" s="8" t="str">
        <f>VLOOKUP(C1426,'[2]Customer Detail'!$A$1:$H$501,8,FALSE)</f>
        <v>Bronze</v>
      </c>
      <c r="Q1426" s="8" t="str">
        <f>VLOOKUP(G1426,[2]Store_Dim!$A$1:$E$21,4,FALSE)</f>
        <v>East Stevechester</v>
      </c>
      <c r="R1426" s="8" t="str">
        <f>VLOOKUP(G1426,[2]Store_Dim!$A$2:$E$21,3,FALSE)</f>
        <v>East</v>
      </c>
    </row>
    <row r="1427" spans="1:18" x14ac:dyDescent="0.3">
      <c r="A1427" s="7" t="s">
        <v>3251</v>
      </c>
      <c r="B1427" s="48">
        <v>45633</v>
      </c>
      <c r="C1427" s="8" t="s">
        <v>1098</v>
      </c>
      <c r="D1427" s="8" t="s">
        <v>1664</v>
      </c>
      <c r="E1427" s="7" t="str">
        <f>VLOOKUP(D1427,[2]Product_Dim!$A$2:$G$101,2,FALSE)</f>
        <v>Womens Cotton Scarf</v>
      </c>
      <c r="F1427" s="9">
        <f>VLOOKUP(D1427,[2]Product_Dim!$A$2:$G$101,6,FALSE)</f>
        <v>113.83</v>
      </c>
      <c r="G1427" s="8" t="s">
        <v>1766</v>
      </c>
      <c r="H1427" s="10">
        <v>4</v>
      </c>
      <c r="I1427" s="11">
        <v>348.58</v>
      </c>
      <c r="J1427" s="8">
        <v>0.16</v>
      </c>
      <c r="K1427" s="8" t="s">
        <v>1824</v>
      </c>
      <c r="L1427" s="11">
        <v>1171.2287999999999</v>
      </c>
      <c r="M1427" s="8" t="str">
        <f>VLOOKUP(C1427,'[2]Customer Detail'!$A$2:$H$501,4,FALSE)</f>
        <v>Male</v>
      </c>
      <c r="N1427" s="8">
        <f>VLOOKUP(C1427,'[2]Customer Detail'!$A$2:$H$501,3,FALSE)</f>
        <v>26</v>
      </c>
      <c r="O1427" s="8" t="str">
        <f>VLOOKUP(C1427,'[2]Customer Detail'!$A$2:$H$501,5,FALSE)</f>
        <v>Lake Allisonborough</v>
      </c>
      <c r="P1427" s="8" t="str">
        <f>VLOOKUP(C1427,'[2]Customer Detail'!$A$1:$H$501,8,FALSE)</f>
        <v>Silver</v>
      </c>
      <c r="Q1427" s="8" t="str">
        <f>VLOOKUP(G1427,[2]Store_Dim!$A$1:$E$21,4,FALSE)</f>
        <v>Hoodberg</v>
      </c>
      <c r="R1427" s="8" t="str">
        <f>VLOOKUP(G1427,[2]Store_Dim!$A$2:$E$21,3,FALSE)</f>
        <v>North</v>
      </c>
    </row>
    <row r="1428" spans="1:18" x14ac:dyDescent="0.3">
      <c r="A1428" s="7" t="s">
        <v>3252</v>
      </c>
      <c r="B1428" s="48">
        <v>45548</v>
      </c>
      <c r="C1428" s="8" t="s">
        <v>1417</v>
      </c>
      <c r="D1428" s="8" t="s">
        <v>1598</v>
      </c>
      <c r="E1428" s="7" t="str">
        <f>VLOOKUP(D1428,[2]Product_Dim!$A$2:$G$101,2,FALSE)</f>
        <v>Women's Scarf Set</v>
      </c>
      <c r="F1428" s="9">
        <f>VLOOKUP(D1428,[2]Product_Dim!$A$2:$G$101,6,FALSE)</f>
        <v>174.02</v>
      </c>
      <c r="G1428" s="8" t="s">
        <v>1766</v>
      </c>
      <c r="H1428" s="10">
        <v>3</v>
      </c>
      <c r="I1428" s="11">
        <v>247.66</v>
      </c>
      <c r="J1428" s="8">
        <v>0.02</v>
      </c>
      <c r="K1428" s="8" t="s">
        <v>1829</v>
      </c>
      <c r="L1428" s="11">
        <v>728.12040000000002</v>
      </c>
      <c r="M1428" s="8" t="str">
        <f>VLOOKUP(C1428,'[2]Customer Detail'!$A$2:$H$501,4,FALSE)</f>
        <v>Female</v>
      </c>
      <c r="N1428" s="8">
        <f>VLOOKUP(C1428,'[2]Customer Detail'!$A$2:$H$501,3,FALSE)</f>
        <v>29</v>
      </c>
      <c r="O1428" s="8" t="str">
        <f>VLOOKUP(C1428,'[2]Customer Detail'!$A$2:$H$501,5,FALSE)</f>
        <v>Brandontown</v>
      </c>
      <c r="P1428" s="8" t="str">
        <f>VLOOKUP(C1428,'[2]Customer Detail'!$A$1:$H$501,8,FALSE)</f>
        <v>Gold</v>
      </c>
      <c r="Q1428" s="8" t="str">
        <f>VLOOKUP(G1428,[2]Store_Dim!$A$1:$E$21,4,FALSE)</f>
        <v>Hoodberg</v>
      </c>
      <c r="R1428" s="8" t="str">
        <f>VLOOKUP(G1428,[2]Store_Dim!$A$2:$E$21,3,FALSE)</f>
        <v>North</v>
      </c>
    </row>
    <row r="1429" spans="1:18" x14ac:dyDescent="0.3">
      <c r="A1429" s="7" t="s">
        <v>3253</v>
      </c>
      <c r="B1429" s="48">
        <v>45244</v>
      </c>
      <c r="C1429" s="8" t="s">
        <v>1211</v>
      </c>
      <c r="D1429" s="8" t="s">
        <v>1626</v>
      </c>
      <c r="E1429" s="7" t="str">
        <f>VLOOKUP(D1429,[2]Product_Dim!$A$2:$G$101,2,FALSE)</f>
        <v>Portable Power Bank</v>
      </c>
      <c r="F1429" s="9">
        <f>VLOOKUP(D1429,[2]Product_Dim!$A$2:$G$101,6,FALSE)</f>
        <v>326.06</v>
      </c>
      <c r="G1429" s="8" t="s">
        <v>1801</v>
      </c>
      <c r="H1429" s="10">
        <v>3</v>
      </c>
      <c r="I1429" s="11">
        <v>836.27</v>
      </c>
      <c r="J1429" s="8">
        <v>0.16</v>
      </c>
      <c r="K1429" s="8" t="s">
        <v>1824</v>
      </c>
      <c r="L1429" s="11">
        <v>2107.4004</v>
      </c>
      <c r="M1429" s="8" t="str">
        <f>VLOOKUP(C1429,'[2]Customer Detail'!$A$2:$H$501,4,FALSE)</f>
        <v>Male</v>
      </c>
      <c r="N1429" s="8">
        <f>VLOOKUP(C1429,'[2]Customer Detail'!$A$2:$H$501,3,FALSE)</f>
        <v>53</v>
      </c>
      <c r="O1429" s="8" t="str">
        <f>VLOOKUP(C1429,'[2]Customer Detail'!$A$2:$H$501,5,FALSE)</f>
        <v>Stevensshire</v>
      </c>
      <c r="P1429" s="8" t="str">
        <f>VLOOKUP(C1429,'[2]Customer Detail'!$A$1:$H$501,8,FALSE)</f>
        <v>Platinum</v>
      </c>
      <c r="Q1429" s="8" t="str">
        <f>VLOOKUP(G1429,[2]Store_Dim!$A$1:$E$21,4,FALSE)</f>
        <v>East Jenniferstad</v>
      </c>
      <c r="R1429" s="8" t="str">
        <f>VLOOKUP(G1429,[2]Store_Dim!$A$2:$E$21,3,FALSE)</f>
        <v>North</v>
      </c>
    </row>
    <row r="1430" spans="1:18" x14ac:dyDescent="0.3">
      <c r="A1430" s="7" t="s">
        <v>3254</v>
      </c>
      <c r="B1430" s="48">
        <v>45753</v>
      </c>
      <c r="C1430" s="8" t="s">
        <v>640</v>
      </c>
      <c r="D1430" s="8" t="s">
        <v>1576</v>
      </c>
      <c r="E1430" s="7" t="str">
        <f>VLOOKUP(D1430,[2]Product_Dim!$A$2:$G$101,2,FALSE)</f>
        <v>Decorative Wall Mirror</v>
      </c>
      <c r="F1430" s="9">
        <f>VLOOKUP(D1430,[2]Product_Dim!$A$2:$G$101,6,FALSE)</f>
        <v>48.01</v>
      </c>
      <c r="G1430" s="8" t="s">
        <v>1789</v>
      </c>
      <c r="H1430" s="10">
        <v>3</v>
      </c>
      <c r="I1430" s="11">
        <v>696.74</v>
      </c>
      <c r="J1430" s="8">
        <v>0.13</v>
      </c>
      <c r="K1430" s="8" t="s">
        <v>1829</v>
      </c>
      <c r="L1430" s="11">
        <v>1818.4914000000003</v>
      </c>
      <c r="M1430" s="8" t="str">
        <f>VLOOKUP(C1430,'[2]Customer Detail'!$A$2:$H$501,4,FALSE)</f>
        <v>Male</v>
      </c>
      <c r="N1430" s="8">
        <f>VLOOKUP(C1430,'[2]Customer Detail'!$A$2:$H$501,3,FALSE)</f>
        <v>60</v>
      </c>
      <c r="O1430" s="8" t="str">
        <f>VLOOKUP(C1430,'[2]Customer Detail'!$A$2:$H$501,5,FALSE)</f>
        <v>Taraberg</v>
      </c>
      <c r="P1430" s="8" t="str">
        <f>VLOOKUP(C1430,'[2]Customer Detail'!$A$1:$H$501,8,FALSE)</f>
        <v>Silver</v>
      </c>
      <c r="Q1430" s="8" t="str">
        <f>VLOOKUP(G1430,[2]Store_Dim!$A$1:$E$21,4,FALSE)</f>
        <v>East Davidville</v>
      </c>
      <c r="R1430" s="8" t="str">
        <f>VLOOKUP(G1430,[2]Store_Dim!$A$2:$E$21,3,FALSE)</f>
        <v>East</v>
      </c>
    </row>
    <row r="1431" spans="1:18" x14ac:dyDescent="0.3">
      <c r="A1431" s="7" t="s">
        <v>3255</v>
      </c>
      <c r="B1431" s="48">
        <v>45804</v>
      </c>
      <c r="C1431" s="8" t="s">
        <v>785</v>
      </c>
      <c r="D1431" s="8" t="s">
        <v>1736</v>
      </c>
      <c r="E1431" s="7" t="str">
        <f>VLOOKUP(D1431,[2]Product_Dim!$A$2:$G$101,2,FALSE)</f>
        <v>Vitamin E Body Lotion</v>
      </c>
      <c r="F1431" s="9">
        <f>VLOOKUP(D1431,[2]Product_Dim!$A$2:$G$101,6,FALSE)</f>
        <v>358.47</v>
      </c>
      <c r="G1431" s="8" t="s">
        <v>1797</v>
      </c>
      <c r="H1431" s="10">
        <v>2</v>
      </c>
      <c r="I1431" s="11">
        <v>822.59</v>
      </c>
      <c r="J1431" s="8">
        <v>0.22</v>
      </c>
      <c r="K1431" s="8" t="s">
        <v>1826</v>
      </c>
      <c r="L1431" s="11">
        <v>1283.2404000000001</v>
      </c>
      <c r="M1431" s="8" t="str">
        <f>VLOOKUP(C1431,'[2]Customer Detail'!$A$2:$H$501,4,FALSE)</f>
        <v>Female</v>
      </c>
      <c r="N1431" s="8">
        <f>VLOOKUP(C1431,'[2]Customer Detail'!$A$2:$H$501,3,FALSE)</f>
        <v>57</v>
      </c>
      <c r="O1431" s="8" t="str">
        <f>VLOOKUP(C1431,'[2]Customer Detail'!$A$2:$H$501,5,FALSE)</f>
        <v>Rodriguezton</v>
      </c>
      <c r="P1431" s="8" t="str">
        <f>VLOOKUP(C1431,'[2]Customer Detail'!$A$1:$H$501,8,FALSE)</f>
        <v>Platinum</v>
      </c>
      <c r="Q1431" s="8" t="str">
        <f>VLOOKUP(G1431,[2]Store_Dim!$A$1:$E$21,4,FALSE)</f>
        <v>Johnsonville</v>
      </c>
      <c r="R1431" s="8" t="str">
        <f>VLOOKUP(G1431,[2]Store_Dim!$A$2:$E$21,3,FALSE)</f>
        <v>East</v>
      </c>
    </row>
    <row r="1432" spans="1:18" x14ac:dyDescent="0.3">
      <c r="A1432" s="7" t="s">
        <v>3256</v>
      </c>
      <c r="B1432" s="48">
        <v>45263</v>
      </c>
      <c r="C1432" s="8" t="s">
        <v>719</v>
      </c>
      <c r="D1432" s="8" t="s">
        <v>1706</v>
      </c>
      <c r="E1432" s="7" t="str">
        <f>VLOOKUP(D1432,[2]Product_Dim!$A$2:$G$101,2,FALSE)</f>
        <v>Decorative Lamp Shade</v>
      </c>
      <c r="F1432" s="9">
        <f>VLOOKUP(D1432,[2]Product_Dim!$A$2:$G$101,6,FALSE)</f>
        <v>228.53</v>
      </c>
      <c r="G1432" s="8" t="s">
        <v>1761</v>
      </c>
      <c r="H1432" s="10">
        <v>1</v>
      </c>
      <c r="I1432" s="11">
        <v>462.23</v>
      </c>
      <c r="J1432" s="8">
        <v>0.3</v>
      </c>
      <c r="K1432" s="8" t="s">
        <v>1826</v>
      </c>
      <c r="L1432" s="11">
        <v>323.56100000000004</v>
      </c>
      <c r="M1432" s="8" t="str">
        <f>VLOOKUP(C1432,'[2]Customer Detail'!$A$2:$H$501,4,FALSE)</f>
        <v>Male</v>
      </c>
      <c r="N1432" s="8">
        <f>VLOOKUP(C1432,'[2]Customer Detail'!$A$2:$H$501,3,FALSE)</f>
        <v>35</v>
      </c>
      <c r="O1432" s="8" t="str">
        <f>VLOOKUP(C1432,'[2]Customer Detail'!$A$2:$H$501,5,FALSE)</f>
        <v>East Crystalton</v>
      </c>
      <c r="P1432" s="8" t="str">
        <f>VLOOKUP(C1432,'[2]Customer Detail'!$A$1:$H$501,8,FALSE)</f>
        <v>Platinum</v>
      </c>
      <c r="Q1432" s="8" t="str">
        <f>VLOOKUP(G1432,[2]Store_Dim!$A$1:$E$21,4,FALSE)</f>
        <v>North Nancyview</v>
      </c>
      <c r="R1432" s="8" t="str">
        <f>VLOOKUP(G1432,[2]Store_Dim!$A$2:$E$21,3,FALSE)</f>
        <v>South</v>
      </c>
    </row>
    <row r="1433" spans="1:18" x14ac:dyDescent="0.3">
      <c r="A1433" s="7" t="s">
        <v>3257</v>
      </c>
      <c r="B1433" s="48">
        <v>45906</v>
      </c>
      <c r="C1433" s="8" t="s">
        <v>1383</v>
      </c>
      <c r="D1433" s="8" t="s">
        <v>1632</v>
      </c>
      <c r="E1433" s="7" t="str">
        <f>VLOOKUP(D1433,[2]Product_Dim!$A$2:$G$101,2,FALSE)</f>
        <v>Smart Home WiFi Camera</v>
      </c>
      <c r="F1433" s="9">
        <f>VLOOKUP(D1433,[2]Product_Dim!$A$2:$G$101,6,FALSE)</f>
        <v>450.71</v>
      </c>
      <c r="G1433" s="8" t="s">
        <v>1807</v>
      </c>
      <c r="H1433" s="10">
        <v>1</v>
      </c>
      <c r="I1433" s="11">
        <v>361.09</v>
      </c>
      <c r="J1433" s="8">
        <v>0.06</v>
      </c>
      <c r="K1433" s="8" t="s">
        <v>1826</v>
      </c>
      <c r="L1433" s="11">
        <v>339.4246</v>
      </c>
      <c r="M1433" s="8" t="str">
        <f>VLOOKUP(C1433,'[2]Customer Detail'!$A$2:$H$501,4,FALSE)</f>
        <v>Male</v>
      </c>
      <c r="N1433" s="8">
        <f>VLOOKUP(C1433,'[2]Customer Detail'!$A$2:$H$501,3,FALSE)</f>
        <v>45</v>
      </c>
      <c r="O1433" s="8" t="str">
        <f>VLOOKUP(C1433,'[2]Customer Detail'!$A$2:$H$501,5,FALSE)</f>
        <v>Paulside</v>
      </c>
      <c r="P1433" s="8" t="str">
        <f>VLOOKUP(C1433,'[2]Customer Detail'!$A$1:$H$501,8,FALSE)</f>
        <v>Gold</v>
      </c>
      <c r="Q1433" s="8" t="str">
        <f>VLOOKUP(G1433,[2]Store_Dim!$A$1:$E$21,4,FALSE)</f>
        <v>Bensonhaven</v>
      </c>
      <c r="R1433" s="8" t="str">
        <f>VLOOKUP(G1433,[2]Store_Dim!$A$2:$E$21,3,FALSE)</f>
        <v>North</v>
      </c>
    </row>
    <row r="1434" spans="1:18" x14ac:dyDescent="0.3">
      <c r="A1434" s="7" t="s">
        <v>3258</v>
      </c>
      <c r="B1434" s="48">
        <v>45243</v>
      </c>
      <c r="C1434" s="8" t="s">
        <v>1196</v>
      </c>
      <c r="D1434" s="8" t="s">
        <v>1694</v>
      </c>
      <c r="E1434" s="7" t="str">
        <f>VLOOKUP(D1434,[2]Product_Dim!$A$2:$G$101,2,FALSE)</f>
        <v>Shin Guards – Adult</v>
      </c>
      <c r="F1434" s="9">
        <f>VLOOKUP(D1434,[2]Product_Dim!$A$2:$G$101,6,FALSE)</f>
        <v>107.06</v>
      </c>
      <c r="G1434" s="8" t="s">
        <v>1813</v>
      </c>
      <c r="H1434" s="10">
        <v>3</v>
      </c>
      <c r="I1434" s="11">
        <v>59.37</v>
      </c>
      <c r="J1434" s="8">
        <v>0.03</v>
      </c>
      <c r="K1434" s="8" t="s">
        <v>1826</v>
      </c>
      <c r="L1434" s="11">
        <v>172.76669999999999</v>
      </c>
      <c r="M1434" s="8" t="str">
        <f>VLOOKUP(C1434,'[2]Customer Detail'!$A$2:$H$501,4,FALSE)</f>
        <v>Female</v>
      </c>
      <c r="N1434" s="8">
        <f>VLOOKUP(C1434,'[2]Customer Detail'!$A$2:$H$501,3,FALSE)</f>
        <v>27</v>
      </c>
      <c r="O1434" s="8" t="str">
        <f>VLOOKUP(C1434,'[2]Customer Detail'!$A$2:$H$501,5,FALSE)</f>
        <v>Jennifertown</v>
      </c>
      <c r="P1434" s="8" t="str">
        <f>VLOOKUP(C1434,'[2]Customer Detail'!$A$1:$H$501,8,FALSE)</f>
        <v>Silver</v>
      </c>
      <c r="Q1434" s="8" t="str">
        <f>VLOOKUP(G1434,[2]Store_Dim!$A$1:$E$21,4,FALSE)</f>
        <v>Vasquezborough</v>
      </c>
      <c r="R1434" s="8" t="str">
        <f>VLOOKUP(G1434,[2]Store_Dim!$A$2:$E$21,3,FALSE)</f>
        <v>East</v>
      </c>
    </row>
    <row r="1435" spans="1:18" x14ac:dyDescent="0.3">
      <c r="A1435" s="7" t="s">
        <v>3259</v>
      </c>
      <c r="B1435" s="48">
        <v>45686</v>
      </c>
      <c r="C1435" s="8" t="s">
        <v>144</v>
      </c>
      <c r="D1435" s="8" t="s">
        <v>1628</v>
      </c>
      <c r="E1435" s="7" t="str">
        <f>VLOOKUP(D1435,[2]Product_Dim!$A$2:$G$101,2,FALSE)</f>
        <v>Noise-Canceling Headphones</v>
      </c>
      <c r="F1435" s="9">
        <f>VLOOKUP(D1435,[2]Product_Dim!$A$2:$G$101,6,FALSE)</f>
        <v>38.520000000000003</v>
      </c>
      <c r="G1435" s="8" t="s">
        <v>1757</v>
      </c>
      <c r="H1435" s="10">
        <v>3</v>
      </c>
      <c r="I1435" s="11">
        <v>765.21</v>
      </c>
      <c r="J1435" s="8">
        <v>0.14000000000000001</v>
      </c>
      <c r="K1435" s="8" t="s">
        <v>1829</v>
      </c>
      <c r="L1435" s="11">
        <v>1974.2418</v>
      </c>
      <c r="M1435" s="8" t="str">
        <f>VLOOKUP(C1435,'[2]Customer Detail'!$A$2:$H$501,4,FALSE)</f>
        <v>Female</v>
      </c>
      <c r="N1435" s="8">
        <f>VLOOKUP(C1435,'[2]Customer Detail'!$A$2:$H$501,3,FALSE)</f>
        <v>20</v>
      </c>
      <c r="O1435" s="8" t="str">
        <f>VLOOKUP(C1435,'[2]Customer Detail'!$A$2:$H$501,5,FALSE)</f>
        <v>Luisfurt</v>
      </c>
      <c r="P1435" s="8" t="str">
        <f>VLOOKUP(C1435,'[2]Customer Detail'!$A$1:$H$501,8,FALSE)</f>
        <v>Gold</v>
      </c>
      <c r="Q1435" s="8" t="str">
        <f>VLOOKUP(G1435,[2]Store_Dim!$A$1:$E$21,4,FALSE)</f>
        <v>Danielmouth</v>
      </c>
      <c r="R1435" s="8" t="str">
        <f>VLOOKUP(G1435,[2]Store_Dim!$A$2:$E$21,3,FALSE)</f>
        <v>North</v>
      </c>
    </row>
    <row r="1436" spans="1:18" x14ac:dyDescent="0.3">
      <c r="A1436" s="7" t="s">
        <v>3260</v>
      </c>
      <c r="B1436" s="48">
        <v>45472</v>
      </c>
      <c r="C1436" s="8" t="s">
        <v>779</v>
      </c>
      <c r="D1436" s="8" t="s">
        <v>1612</v>
      </c>
      <c r="E1436" s="7" t="str">
        <f>VLOOKUP(D1436,[2]Product_Dim!$A$2:$G$101,2,FALSE)</f>
        <v>Vitamin C Face Serum</v>
      </c>
      <c r="F1436" s="9">
        <f>VLOOKUP(D1436,[2]Product_Dim!$A$2:$G$101,6,FALSE)</f>
        <v>283.83</v>
      </c>
      <c r="G1436" s="8" t="s">
        <v>1794</v>
      </c>
      <c r="H1436" s="10">
        <v>4</v>
      </c>
      <c r="I1436" s="11">
        <v>303.56</v>
      </c>
      <c r="J1436" s="8">
        <v>0.2</v>
      </c>
      <c r="K1436" s="8" t="s">
        <v>1829</v>
      </c>
      <c r="L1436" s="11">
        <v>971.39200000000005</v>
      </c>
      <c r="M1436" s="8" t="str">
        <f>VLOOKUP(C1436,'[2]Customer Detail'!$A$2:$H$501,4,FALSE)</f>
        <v>Female</v>
      </c>
      <c r="N1436" s="8">
        <f>VLOOKUP(C1436,'[2]Customer Detail'!$A$2:$H$501,3,FALSE)</f>
        <v>56</v>
      </c>
      <c r="O1436" s="8" t="str">
        <f>VLOOKUP(C1436,'[2]Customer Detail'!$A$2:$H$501,5,FALSE)</f>
        <v>North Nicholas</v>
      </c>
      <c r="P1436" s="8" t="str">
        <f>VLOOKUP(C1436,'[2]Customer Detail'!$A$1:$H$501,8,FALSE)</f>
        <v>Gold</v>
      </c>
      <c r="Q1436" s="8" t="str">
        <f>VLOOKUP(G1436,[2]Store_Dim!$A$1:$E$21,4,FALSE)</f>
        <v>Sabrinatown</v>
      </c>
      <c r="R1436" s="8" t="str">
        <f>VLOOKUP(G1436,[2]Store_Dim!$A$2:$E$21,3,FALSE)</f>
        <v>North</v>
      </c>
    </row>
    <row r="1437" spans="1:18" x14ac:dyDescent="0.3">
      <c r="A1437" s="7" t="s">
        <v>3261</v>
      </c>
      <c r="B1437" s="48">
        <v>45779</v>
      </c>
      <c r="C1437" s="8" t="s">
        <v>1371</v>
      </c>
      <c r="D1437" s="8" t="s">
        <v>1602</v>
      </c>
      <c r="E1437" s="7" t="str">
        <f>VLOOKUP(D1437,[2]Product_Dim!$A$2:$G$101,2,FALSE)</f>
        <v>Decorative Floor Vase</v>
      </c>
      <c r="F1437" s="9">
        <f>VLOOKUP(D1437,[2]Product_Dim!$A$2:$G$101,6,FALSE)</f>
        <v>254.04361702127662</v>
      </c>
      <c r="G1437" s="8" t="s">
        <v>1752</v>
      </c>
      <c r="H1437" s="10">
        <v>1</v>
      </c>
      <c r="I1437" s="11">
        <v>640.92999999999995</v>
      </c>
      <c r="J1437" s="8">
        <v>0.19</v>
      </c>
      <c r="K1437" s="8" t="s">
        <v>1826</v>
      </c>
      <c r="L1437" s="11">
        <v>519.15329999999994</v>
      </c>
      <c r="M1437" s="8" t="str">
        <f>VLOOKUP(C1437,'[2]Customer Detail'!$A$2:$H$501,4,FALSE)</f>
        <v>Male</v>
      </c>
      <c r="N1437" s="8">
        <f>VLOOKUP(C1437,'[2]Customer Detail'!$A$2:$H$501,3,FALSE)</f>
        <v>51</v>
      </c>
      <c r="O1437" s="8" t="str">
        <f>VLOOKUP(C1437,'[2]Customer Detail'!$A$2:$H$501,5,FALSE)</f>
        <v>New Donnabury</v>
      </c>
      <c r="P1437" s="8" t="str">
        <f>VLOOKUP(C1437,'[2]Customer Detail'!$A$1:$H$501,8,FALSE)</f>
        <v>Silver</v>
      </c>
      <c r="Q1437" s="8" t="str">
        <f>VLOOKUP(G1437,[2]Store_Dim!$A$1:$E$21,4,FALSE)</f>
        <v>Washingtonfurt</v>
      </c>
      <c r="R1437" s="8" t="str">
        <f>VLOOKUP(G1437,[2]Store_Dim!$A$2:$E$21,3,FALSE)</f>
        <v>East</v>
      </c>
    </row>
    <row r="1438" spans="1:18" x14ac:dyDescent="0.3">
      <c r="A1438" s="7" t="s">
        <v>3262</v>
      </c>
      <c r="B1438" s="48">
        <v>45830</v>
      </c>
      <c r="C1438" s="8" t="s">
        <v>576</v>
      </c>
      <c r="D1438" s="8" t="s">
        <v>1720</v>
      </c>
      <c r="E1438" s="7" t="str">
        <f>VLOOKUP(D1438,[2]Product_Dim!$A$2:$G$101,2,FALSE)</f>
        <v>Kitchen Cutting Board</v>
      </c>
      <c r="F1438" s="9">
        <f>VLOOKUP(D1438,[2]Product_Dim!$A$2:$G$101,6,FALSE)</f>
        <v>176.07</v>
      </c>
      <c r="G1438" s="8" t="s">
        <v>1789</v>
      </c>
      <c r="H1438" s="10">
        <v>2</v>
      </c>
      <c r="I1438" s="11">
        <v>611.25</v>
      </c>
      <c r="J1438" s="8">
        <v>0.22</v>
      </c>
      <c r="K1438" s="8" t="s">
        <v>1824</v>
      </c>
      <c r="L1438" s="11">
        <v>953.55</v>
      </c>
      <c r="M1438" s="8" t="str">
        <f>VLOOKUP(C1438,'[2]Customer Detail'!$A$2:$H$501,4,FALSE)</f>
        <v>Female</v>
      </c>
      <c r="N1438" s="8">
        <f>VLOOKUP(C1438,'[2]Customer Detail'!$A$2:$H$501,3,FALSE)</f>
        <v>26</v>
      </c>
      <c r="O1438" s="8" t="str">
        <f>VLOOKUP(C1438,'[2]Customer Detail'!$A$2:$H$501,5,FALSE)</f>
        <v>Avilahaven</v>
      </c>
      <c r="P1438" s="8" t="str">
        <f>VLOOKUP(C1438,'[2]Customer Detail'!$A$1:$H$501,8,FALSE)</f>
        <v>Gold</v>
      </c>
      <c r="Q1438" s="8" t="str">
        <f>VLOOKUP(G1438,[2]Store_Dim!$A$1:$E$21,4,FALSE)</f>
        <v>East Davidville</v>
      </c>
      <c r="R1438" s="8" t="str">
        <f>VLOOKUP(G1438,[2]Store_Dim!$A$2:$E$21,3,FALSE)</f>
        <v>East</v>
      </c>
    </row>
    <row r="1439" spans="1:18" x14ac:dyDescent="0.3">
      <c r="A1439" s="7" t="s">
        <v>3263</v>
      </c>
      <c r="B1439" s="48">
        <v>45756</v>
      </c>
      <c r="C1439" s="8" t="s">
        <v>1422</v>
      </c>
      <c r="D1439" s="8" t="s">
        <v>1680</v>
      </c>
      <c r="E1439" s="7" t="str">
        <f>VLOOKUP(D1439,[2]Product_Dim!$A$2:$G$101,2,FALSE)</f>
        <v>Women's Hair Dryer Brush</v>
      </c>
      <c r="F1439" s="9">
        <f>VLOOKUP(D1439,[2]Product_Dim!$A$2:$G$101,6,FALSE)</f>
        <v>340.39</v>
      </c>
      <c r="G1439" s="8" t="s">
        <v>1757</v>
      </c>
      <c r="H1439" s="10">
        <v>1</v>
      </c>
      <c r="I1439" s="11">
        <v>209.93</v>
      </c>
      <c r="J1439" s="8">
        <v>0.21</v>
      </c>
      <c r="K1439" s="8" t="s">
        <v>1824</v>
      </c>
      <c r="L1439" s="11">
        <v>165.84470000000002</v>
      </c>
      <c r="M1439" s="8" t="str">
        <f>VLOOKUP(C1439,'[2]Customer Detail'!$A$2:$H$501,4,FALSE)</f>
        <v>Female</v>
      </c>
      <c r="N1439" s="8">
        <f>VLOOKUP(C1439,'[2]Customer Detail'!$A$2:$H$501,3,FALSE)</f>
        <v>60</v>
      </c>
      <c r="O1439" s="8" t="str">
        <f>VLOOKUP(C1439,'[2]Customer Detail'!$A$2:$H$501,5,FALSE)</f>
        <v>East Julie</v>
      </c>
      <c r="P1439" s="8" t="str">
        <f>VLOOKUP(C1439,'[2]Customer Detail'!$A$1:$H$501,8,FALSE)</f>
        <v>Silver</v>
      </c>
      <c r="Q1439" s="8" t="str">
        <f>VLOOKUP(G1439,[2]Store_Dim!$A$1:$E$21,4,FALSE)</f>
        <v>Danielmouth</v>
      </c>
      <c r="R1439" s="8" t="str">
        <f>VLOOKUP(G1439,[2]Store_Dim!$A$2:$E$21,3,FALSE)</f>
        <v>North</v>
      </c>
    </row>
    <row r="1440" spans="1:18" x14ac:dyDescent="0.3">
      <c r="A1440" s="7" t="s">
        <v>3264</v>
      </c>
      <c r="B1440" s="48">
        <v>45847</v>
      </c>
      <c r="C1440" s="8" t="s">
        <v>387</v>
      </c>
      <c r="D1440" s="8" t="s">
        <v>1746</v>
      </c>
      <c r="E1440" s="7" t="str">
        <f>VLOOKUP(D1440,[2]Product_Dim!$A$2:$G$101,2,FALSE)</f>
        <v>Stainless Steel Cookware Set</v>
      </c>
      <c r="F1440" s="9">
        <f>VLOOKUP(D1440,[2]Product_Dim!$A$2:$G$101,6,FALSE)</f>
        <v>201.41</v>
      </c>
      <c r="G1440" s="8" t="s">
        <v>1789</v>
      </c>
      <c r="H1440" s="10">
        <v>3</v>
      </c>
      <c r="I1440" s="11">
        <v>130.38999999999999</v>
      </c>
      <c r="J1440" s="8">
        <v>0.24</v>
      </c>
      <c r="K1440" s="8" t="s">
        <v>1826</v>
      </c>
      <c r="L1440" s="11">
        <v>297.28919999999994</v>
      </c>
      <c r="M1440" s="8" t="str">
        <f>VLOOKUP(C1440,'[2]Customer Detail'!$A$2:$H$501,4,FALSE)</f>
        <v>Female</v>
      </c>
      <c r="N1440" s="8">
        <f>VLOOKUP(C1440,'[2]Customer Detail'!$A$2:$H$501,3,FALSE)</f>
        <v>40</v>
      </c>
      <c r="O1440" s="8" t="str">
        <f>VLOOKUP(C1440,'[2]Customer Detail'!$A$2:$H$501,5,FALSE)</f>
        <v>New Dawnton</v>
      </c>
      <c r="P1440" s="8" t="str">
        <f>VLOOKUP(C1440,'[2]Customer Detail'!$A$1:$H$501,8,FALSE)</f>
        <v>Gold</v>
      </c>
      <c r="Q1440" s="8" t="str">
        <f>VLOOKUP(G1440,[2]Store_Dim!$A$1:$E$21,4,FALSE)</f>
        <v>East Davidville</v>
      </c>
      <c r="R1440" s="8" t="str">
        <f>VLOOKUP(G1440,[2]Store_Dim!$A$2:$E$21,3,FALSE)</f>
        <v>East</v>
      </c>
    </row>
    <row r="1441" spans="1:18" x14ac:dyDescent="0.3">
      <c r="A1441" s="7" t="s">
        <v>3265</v>
      </c>
      <c r="B1441" s="48">
        <v>45322</v>
      </c>
      <c r="C1441" s="8" t="s">
        <v>923</v>
      </c>
      <c r="D1441" s="8" t="s">
        <v>1734</v>
      </c>
      <c r="E1441" s="7" t="str">
        <f>VLOOKUP(D1441,[2]Product_Dim!$A$2:$G$101,2,FALSE)</f>
        <v>USB-C Laptop Charger</v>
      </c>
      <c r="F1441" s="9">
        <f>VLOOKUP(D1441,[2]Product_Dim!$A$2:$G$101,6,FALSE)</f>
        <v>377.52</v>
      </c>
      <c r="G1441" s="8" t="s">
        <v>1779</v>
      </c>
      <c r="H1441" s="10">
        <v>2</v>
      </c>
      <c r="I1441" s="11">
        <v>846.18</v>
      </c>
      <c r="J1441" s="8">
        <v>0.1</v>
      </c>
      <c r="K1441" s="8" t="s">
        <v>1829</v>
      </c>
      <c r="L1441" s="11">
        <v>1523.1239999999998</v>
      </c>
      <c r="M1441" s="8" t="str">
        <f>VLOOKUP(C1441,'[2]Customer Detail'!$A$2:$H$501,4,FALSE)</f>
        <v>Female</v>
      </c>
      <c r="N1441" s="8">
        <f>VLOOKUP(C1441,'[2]Customer Detail'!$A$2:$H$501,3,FALSE)</f>
        <v>40</v>
      </c>
      <c r="O1441" s="8" t="str">
        <f>VLOOKUP(C1441,'[2]Customer Detail'!$A$2:$H$501,5,FALSE)</f>
        <v>West Beverlymouth</v>
      </c>
      <c r="P1441" s="8" t="str">
        <f>VLOOKUP(C1441,'[2]Customer Detail'!$A$1:$H$501,8,FALSE)</f>
        <v>Bronze</v>
      </c>
      <c r="Q1441" s="8" t="str">
        <f>VLOOKUP(G1441,[2]Store_Dim!$A$1:$E$21,4,FALSE)</f>
        <v>Williamsfurt</v>
      </c>
      <c r="R1441" s="8" t="str">
        <f>VLOOKUP(G1441,[2]Store_Dim!$A$2:$E$21,3,FALSE)</f>
        <v>South</v>
      </c>
    </row>
    <row r="1442" spans="1:18" x14ac:dyDescent="0.3">
      <c r="A1442" s="7" t="s">
        <v>3266</v>
      </c>
      <c r="B1442" s="48">
        <v>45829</v>
      </c>
      <c r="C1442" s="8" t="s">
        <v>1109</v>
      </c>
      <c r="D1442" s="8" t="s">
        <v>1688</v>
      </c>
      <c r="E1442" s="7" t="str">
        <f>VLOOKUP(D1442,[2]Product_Dim!$A$2:$G$101,2,FALSE)</f>
        <v>Kitchen Storage Rack</v>
      </c>
      <c r="F1442" s="9">
        <f>VLOOKUP(D1442,[2]Product_Dim!$A$2:$G$101,6,FALSE)</f>
        <v>138.05000000000001</v>
      </c>
      <c r="G1442" s="8" t="s">
        <v>1799</v>
      </c>
      <c r="H1442" s="10">
        <v>2</v>
      </c>
      <c r="I1442" s="11">
        <v>424.53</v>
      </c>
      <c r="J1442" s="8">
        <v>0.14000000000000001</v>
      </c>
      <c r="K1442" s="8" t="s">
        <v>1829</v>
      </c>
      <c r="L1442" s="11">
        <v>730.19159999999988</v>
      </c>
      <c r="M1442" s="8" t="str">
        <f>VLOOKUP(C1442,'[2]Customer Detail'!$A$2:$H$501,4,FALSE)</f>
        <v>Male</v>
      </c>
      <c r="N1442" s="8">
        <f>VLOOKUP(C1442,'[2]Customer Detail'!$A$2:$H$501,3,FALSE)</f>
        <v>38</v>
      </c>
      <c r="O1442" s="8" t="str">
        <f>VLOOKUP(C1442,'[2]Customer Detail'!$A$2:$H$501,5,FALSE)</f>
        <v>Guerreroport</v>
      </c>
      <c r="P1442" s="8" t="str">
        <f>VLOOKUP(C1442,'[2]Customer Detail'!$A$1:$H$501,8,FALSE)</f>
        <v>Silver</v>
      </c>
      <c r="Q1442" s="8" t="str">
        <f>VLOOKUP(G1442,[2]Store_Dim!$A$1:$E$21,4,FALSE)</f>
        <v>Christopherland</v>
      </c>
      <c r="R1442" s="8" t="str">
        <f>VLOOKUP(G1442,[2]Store_Dim!$A$2:$E$21,3,FALSE)</f>
        <v>South</v>
      </c>
    </row>
    <row r="1443" spans="1:18" x14ac:dyDescent="0.3">
      <c r="A1443" s="7" t="s">
        <v>3267</v>
      </c>
      <c r="B1443" s="48">
        <v>45539</v>
      </c>
      <c r="C1443" s="8" t="s">
        <v>824</v>
      </c>
      <c r="D1443" s="8" t="s">
        <v>1724</v>
      </c>
      <c r="E1443" s="7" t="str">
        <f>VLOOKUP(D1443,[2]Product_Dim!$A$2:$G$101,2,FALSE)</f>
        <v>Sports Wrist Sweatbands</v>
      </c>
      <c r="F1443" s="9">
        <f>VLOOKUP(D1443,[2]Product_Dim!$A$2:$G$101,6,FALSE)</f>
        <v>131.24</v>
      </c>
      <c r="G1443" s="8" t="s">
        <v>1799</v>
      </c>
      <c r="H1443" s="10">
        <v>4</v>
      </c>
      <c r="I1443" s="11">
        <v>450.42</v>
      </c>
      <c r="J1443" s="8">
        <v>0.08</v>
      </c>
      <c r="K1443" s="8" t="s">
        <v>1829</v>
      </c>
      <c r="L1443" s="11">
        <v>1657.5456000000001</v>
      </c>
      <c r="M1443" s="8" t="str">
        <f>VLOOKUP(C1443,'[2]Customer Detail'!$A$2:$H$501,4,FALSE)</f>
        <v>Female</v>
      </c>
      <c r="N1443" s="8">
        <f>VLOOKUP(C1443,'[2]Customer Detail'!$A$2:$H$501,3,FALSE)</f>
        <v>24</v>
      </c>
      <c r="O1443" s="8" t="str">
        <f>VLOOKUP(C1443,'[2]Customer Detail'!$A$2:$H$501,5,FALSE)</f>
        <v>East Richard</v>
      </c>
      <c r="P1443" s="8" t="str">
        <f>VLOOKUP(C1443,'[2]Customer Detail'!$A$1:$H$501,8,FALSE)</f>
        <v>Platinum</v>
      </c>
      <c r="Q1443" s="8" t="str">
        <f>VLOOKUP(G1443,[2]Store_Dim!$A$1:$E$21,4,FALSE)</f>
        <v>Christopherland</v>
      </c>
      <c r="R1443" s="8" t="str">
        <f>VLOOKUP(G1443,[2]Store_Dim!$A$2:$E$21,3,FALSE)</f>
        <v>South</v>
      </c>
    </row>
    <row r="1444" spans="1:18" x14ac:dyDescent="0.3">
      <c r="A1444" s="7" t="s">
        <v>3268</v>
      </c>
      <c r="B1444" s="48">
        <v>45893</v>
      </c>
      <c r="C1444" s="8" t="s">
        <v>523</v>
      </c>
      <c r="D1444" s="8" t="s">
        <v>1600</v>
      </c>
      <c r="E1444" s="7" t="str">
        <f>VLOOKUP(D1444,[2]Product_Dim!$A$2:$G$101,2,FALSE)</f>
        <v>Wireless Bluetooth Speaker</v>
      </c>
      <c r="F1444" s="9">
        <f>VLOOKUP(D1444,[2]Product_Dim!$A$2:$G$101,6,FALSE)</f>
        <v>322.41000000000003</v>
      </c>
      <c r="G1444" s="8" t="s">
        <v>1786</v>
      </c>
      <c r="H1444" s="10">
        <v>4</v>
      </c>
      <c r="I1444" s="11">
        <v>896.91</v>
      </c>
      <c r="J1444" s="8">
        <v>0.1</v>
      </c>
      <c r="K1444" s="8" t="s">
        <v>1824</v>
      </c>
      <c r="L1444" s="11">
        <v>3228.8759999999997</v>
      </c>
      <c r="M1444" s="8" t="str">
        <f>VLOOKUP(C1444,'[2]Customer Detail'!$A$2:$H$501,4,FALSE)</f>
        <v>Male</v>
      </c>
      <c r="N1444" s="8">
        <f>VLOOKUP(C1444,'[2]Customer Detail'!$A$2:$H$501,3,FALSE)</f>
        <v>46</v>
      </c>
      <c r="O1444" s="8" t="str">
        <f>VLOOKUP(C1444,'[2]Customer Detail'!$A$2:$H$501,5,FALSE)</f>
        <v>East Peterbury</v>
      </c>
      <c r="P1444" s="8" t="str">
        <f>VLOOKUP(C1444,'[2]Customer Detail'!$A$1:$H$501,8,FALSE)</f>
        <v>Bronze</v>
      </c>
      <c r="Q1444" s="8" t="str">
        <f>VLOOKUP(G1444,[2]Store_Dim!$A$1:$E$21,4,FALSE)</f>
        <v>East Johnstad</v>
      </c>
      <c r="R1444" s="8" t="str">
        <f>VLOOKUP(G1444,[2]Store_Dim!$A$2:$E$21,3,FALSE)</f>
        <v>South</v>
      </c>
    </row>
    <row r="1445" spans="1:18" x14ac:dyDescent="0.3">
      <c r="A1445" s="7" t="s">
        <v>3269</v>
      </c>
      <c r="B1445" s="48">
        <v>45814</v>
      </c>
      <c r="C1445" s="8" t="s">
        <v>1492</v>
      </c>
      <c r="D1445" s="8" t="s">
        <v>1742</v>
      </c>
      <c r="E1445" s="7" t="str">
        <f>VLOOKUP(D1445,[2]Product_Dim!$A$2:$G$101,2,FALSE)</f>
        <v>Cricket Bat</v>
      </c>
      <c r="F1445" s="9">
        <f>VLOOKUP(D1445,[2]Product_Dim!$A$2:$G$101,6,FALSE)</f>
        <v>245.98</v>
      </c>
      <c r="G1445" s="8" t="s">
        <v>1789</v>
      </c>
      <c r="H1445" s="10">
        <v>3</v>
      </c>
      <c r="I1445" s="11">
        <v>679.38</v>
      </c>
      <c r="J1445" s="8">
        <v>0.3</v>
      </c>
      <c r="K1445" s="8" t="s">
        <v>1829</v>
      </c>
      <c r="L1445" s="11">
        <v>1426.6979999999999</v>
      </c>
      <c r="M1445" s="8" t="str">
        <f>VLOOKUP(C1445,'[2]Customer Detail'!$A$2:$H$501,4,FALSE)</f>
        <v>Female</v>
      </c>
      <c r="N1445" s="8">
        <f>VLOOKUP(C1445,'[2]Customer Detail'!$A$2:$H$501,3,FALSE)</f>
        <v>46</v>
      </c>
      <c r="O1445" s="8" t="str">
        <f>VLOOKUP(C1445,'[2]Customer Detail'!$A$2:$H$501,5,FALSE)</f>
        <v>East Dillonview</v>
      </c>
      <c r="P1445" s="8" t="str">
        <f>VLOOKUP(C1445,'[2]Customer Detail'!$A$1:$H$501,8,FALSE)</f>
        <v>Bronze</v>
      </c>
      <c r="Q1445" s="8" t="str">
        <f>VLOOKUP(G1445,[2]Store_Dim!$A$1:$E$21,4,FALSE)</f>
        <v>East Davidville</v>
      </c>
      <c r="R1445" s="8" t="str">
        <f>VLOOKUP(G1445,[2]Store_Dim!$A$2:$E$21,3,FALSE)</f>
        <v>East</v>
      </c>
    </row>
    <row r="1446" spans="1:18" x14ac:dyDescent="0.3">
      <c r="A1446" s="7" t="s">
        <v>3270</v>
      </c>
      <c r="B1446" s="48">
        <v>45571</v>
      </c>
      <c r="C1446" s="8" t="s">
        <v>75</v>
      </c>
      <c r="D1446" s="8" t="s">
        <v>1708</v>
      </c>
      <c r="E1446" s="7" t="str">
        <f>VLOOKUP(D1446,[2]Product_Dim!$A$2:$G$101,2,FALSE)</f>
        <v>Wall-Mounted Spice Rack</v>
      </c>
      <c r="F1446" s="9">
        <f>VLOOKUP(D1446,[2]Product_Dim!$A$2:$G$101,6,FALSE)</f>
        <v>143.43</v>
      </c>
      <c r="G1446" s="8" t="s">
        <v>1804</v>
      </c>
      <c r="H1446" s="10">
        <v>3</v>
      </c>
      <c r="I1446" s="11">
        <v>483.63</v>
      </c>
      <c r="J1446" s="8" t="s">
        <v>3983</v>
      </c>
      <c r="K1446" s="8" t="s">
        <v>1824</v>
      </c>
      <c r="L1446" s="11">
        <v>1450.8899999999999</v>
      </c>
      <c r="M1446" s="8" t="str">
        <f>VLOOKUP(C1446,'[2]Customer Detail'!$A$2:$H$501,4,FALSE)</f>
        <v>Female</v>
      </c>
      <c r="N1446" s="8">
        <f>VLOOKUP(C1446,'[2]Customer Detail'!$A$2:$H$501,3,FALSE)</f>
        <v>24</v>
      </c>
      <c r="O1446" s="8" t="str">
        <f>VLOOKUP(C1446,'[2]Customer Detail'!$A$2:$H$501,5,FALSE)</f>
        <v>South Christopher</v>
      </c>
      <c r="P1446" s="8" t="str">
        <f>VLOOKUP(C1446,'[2]Customer Detail'!$A$1:$H$501,8,FALSE)</f>
        <v>Bronze</v>
      </c>
      <c r="Q1446" s="8" t="str">
        <f>VLOOKUP(G1446,[2]Store_Dim!$A$1:$E$21,4,FALSE)</f>
        <v>New Jimmymouth</v>
      </c>
      <c r="R1446" s="8" t="str">
        <f>VLOOKUP(G1446,[2]Store_Dim!$A$2:$E$21,3,FALSE)</f>
        <v>West</v>
      </c>
    </row>
    <row r="1447" spans="1:18" x14ac:dyDescent="0.3">
      <c r="A1447" s="7" t="s">
        <v>3271</v>
      </c>
      <c r="B1447" s="48">
        <v>45542</v>
      </c>
      <c r="C1447" s="8" t="s">
        <v>124</v>
      </c>
      <c r="D1447" s="8" t="s">
        <v>1626</v>
      </c>
      <c r="E1447" s="7" t="str">
        <f>VLOOKUP(D1447,[2]Product_Dim!$A$2:$G$101,2,FALSE)</f>
        <v>Portable Power Bank</v>
      </c>
      <c r="F1447" s="9">
        <f>VLOOKUP(D1447,[2]Product_Dim!$A$2:$G$101,6,FALSE)</f>
        <v>326.06</v>
      </c>
      <c r="G1447" s="8" t="s">
        <v>1752</v>
      </c>
      <c r="H1447" s="10">
        <v>3</v>
      </c>
      <c r="I1447" s="11">
        <v>158.27000000000001</v>
      </c>
      <c r="J1447" s="8">
        <v>0.24</v>
      </c>
      <c r="K1447" s="8" t="s">
        <v>1829</v>
      </c>
      <c r="L1447" s="11">
        <v>360.85560000000004</v>
      </c>
      <c r="M1447" s="8" t="str">
        <f>VLOOKUP(C1447,'[2]Customer Detail'!$A$2:$H$501,4,FALSE)</f>
        <v>Female</v>
      </c>
      <c r="N1447" s="8">
        <f>VLOOKUP(C1447,'[2]Customer Detail'!$A$2:$H$501,3,FALSE)</f>
        <v>64</v>
      </c>
      <c r="O1447" s="8" t="str">
        <f>VLOOKUP(C1447,'[2]Customer Detail'!$A$2:$H$501,5,FALSE)</f>
        <v>Amybury</v>
      </c>
      <c r="P1447" s="8" t="str">
        <f>VLOOKUP(C1447,'[2]Customer Detail'!$A$1:$H$501,8,FALSE)</f>
        <v>Bronze</v>
      </c>
      <c r="Q1447" s="8" t="str">
        <f>VLOOKUP(G1447,[2]Store_Dim!$A$1:$E$21,4,FALSE)</f>
        <v>Washingtonfurt</v>
      </c>
      <c r="R1447" s="8" t="str">
        <f>VLOOKUP(G1447,[2]Store_Dim!$A$2:$E$21,3,FALSE)</f>
        <v>East</v>
      </c>
    </row>
    <row r="1448" spans="1:18" x14ac:dyDescent="0.3">
      <c r="A1448" s="7" t="s">
        <v>3272</v>
      </c>
      <c r="B1448" s="48">
        <v>45758</v>
      </c>
      <c r="C1448" s="8" t="s">
        <v>402</v>
      </c>
      <c r="D1448" s="8" t="s">
        <v>1549</v>
      </c>
      <c r="E1448" s="7" t="str">
        <f>VLOOKUP(D1448,[2]Product_Dim!$A$2:$G$101,2,FALSE)</f>
        <v>Women's Casual Hoodie</v>
      </c>
      <c r="F1448" s="9">
        <f>VLOOKUP(D1448,[2]Product_Dim!$A$2:$G$101,6,FALSE)</f>
        <v>254.04361702127662</v>
      </c>
      <c r="G1448" s="8" t="s">
        <v>1801</v>
      </c>
      <c r="H1448" s="10">
        <v>4</v>
      </c>
      <c r="I1448" s="11">
        <v>601.5</v>
      </c>
      <c r="J1448" s="8">
        <v>0.18</v>
      </c>
      <c r="K1448" s="8" t="s">
        <v>1824</v>
      </c>
      <c r="L1448" s="11">
        <v>1972.92</v>
      </c>
      <c r="M1448" s="8" t="str">
        <f>VLOOKUP(C1448,'[2]Customer Detail'!$A$2:$H$501,4,FALSE)</f>
        <v>Female</v>
      </c>
      <c r="N1448" s="8">
        <f>VLOOKUP(C1448,'[2]Customer Detail'!$A$2:$H$501,3,FALSE)</f>
        <v>53</v>
      </c>
      <c r="O1448" s="8" t="str">
        <f>VLOOKUP(C1448,'[2]Customer Detail'!$A$2:$H$501,5,FALSE)</f>
        <v>North Curtischester</v>
      </c>
      <c r="P1448" s="8" t="str">
        <f>VLOOKUP(C1448,'[2]Customer Detail'!$A$1:$H$501,8,FALSE)</f>
        <v>Platinum</v>
      </c>
      <c r="Q1448" s="8" t="str">
        <f>VLOOKUP(G1448,[2]Store_Dim!$A$1:$E$21,4,FALSE)</f>
        <v>East Jenniferstad</v>
      </c>
      <c r="R1448" s="8" t="str">
        <f>VLOOKUP(G1448,[2]Store_Dim!$A$2:$E$21,3,FALSE)</f>
        <v>North</v>
      </c>
    </row>
    <row r="1449" spans="1:18" x14ac:dyDescent="0.3">
      <c r="A1449" s="7" t="s">
        <v>3273</v>
      </c>
      <c r="B1449" s="48">
        <v>45709</v>
      </c>
      <c r="C1449" s="8" t="s">
        <v>255</v>
      </c>
      <c r="D1449" s="8" t="s">
        <v>1610</v>
      </c>
      <c r="E1449" s="7" t="str">
        <f>VLOOKUP(D1449,[2]Product_Dim!$A$2:$G$101,2,FALSE)</f>
        <v>Basketball</v>
      </c>
      <c r="F1449" s="9">
        <f>VLOOKUP(D1449,[2]Product_Dim!$A$2:$G$101,6,FALSE)</f>
        <v>204.39</v>
      </c>
      <c r="G1449" s="8" t="s">
        <v>1810</v>
      </c>
      <c r="H1449" s="10">
        <v>2</v>
      </c>
      <c r="I1449" s="11">
        <v>46.39</v>
      </c>
      <c r="J1449" s="8">
        <v>7.0000000000000007E-2</v>
      </c>
      <c r="K1449" s="8" t="s">
        <v>1824</v>
      </c>
      <c r="L1449" s="11">
        <v>86.285399999999996</v>
      </c>
      <c r="M1449" s="8" t="str">
        <f>VLOOKUP(C1449,'[2]Customer Detail'!$A$2:$H$501,4,FALSE)</f>
        <v>Female</v>
      </c>
      <c r="N1449" s="8">
        <f>VLOOKUP(C1449,'[2]Customer Detail'!$A$2:$H$501,3,FALSE)</f>
        <v>24</v>
      </c>
      <c r="O1449" s="8" t="str">
        <f>VLOOKUP(C1449,'[2]Customer Detail'!$A$2:$H$501,5,FALSE)</f>
        <v>North Cynthiatown</v>
      </c>
      <c r="P1449" s="8" t="str">
        <f>VLOOKUP(C1449,'[2]Customer Detail'!$A$1:$H$501,8,FALSE)</f>
        <v>Platinum</v>
      </c>
      <c r="Q1449" s="8" t="str">
        <f>VLOOKUP(G1449,[2]Store_Dim!$A$1:$E$21,4,FALSE)</f>
        <v>East Stevechester</v>
      </c>
      <c r="R1449" s="8" t="str">
        <f>VLOOKUP(G1449,[2]Store_Dim!$A$2:$E$21,3,FALSE)</f>
        <v>East</v>
      </c>
    </row>
    <row r="1450" spans="1:18" x14ac:dyDescent="0.3">
      <c r="A1450" s="7" t="s">
        <v>3274</v>
      </c>
      <c r="B1450" s="48">
        <v>45587</v>
      </c>
      <c r="C1450" s="8" t="s">
        <v>414</v>
      </c>
      <c r="D1450" s="8" t="s">
        <v>1712</v>
      </c>
      <c r="E1450" s="7" t="str">
        <f>VLOOKUP(D1450,[2]Product_Dim!$A$2:$G$101,2,FALSE)</f>
        <v>Fitness Resistance Bands</v>
      </c>
      <c r="F1450" s="9">
        <f>VLOOKUP(D1450,[2]Product_Dim!$A$2:$G$101,6,FALSE)</f>
        <v>152.91999999999999</v>
      </c>
      <c r="G1450" s="8" t="s">
        <v>1782</v>
      </c>
      <c r="H1450" s="10">
        <v>4</v>
      </c>
      <c r="I1450" s="11">
        <v>892.28</v>
      </c>
      <c r="J1450" s="8">
        <v>0.23</v>
      </c>
      <c r="K1450" s="8" t="s">
        <v>1824</v>
      </c>
      <c r="L1450" s="11">
        <v>2748.2223999999997</v>
      </c>
      <c r="M1450" s="8" t="str">
        <f>VLOOKUP(C1450,'[2]Customer Detail'!$A$2:$H$501,4,FALSE)</f>
        <v>Male</v>
      </c>
      <c r="N1450" s="8">
        <f>VLOOKUP(C1450,'[2]Customer Detail'!$A$2:$H$501,3,FALSE)</f>
        <v>40</v>
      </c>
      <c r="O1450" s="8" t="str">
        <f>VLOOKUP(C1450,'[2]Customer Detail'!$A$2:$H$501,5,FALSE)</f>
        <v>North Edwardton</v>
      </c>
      <c r="P1450" s="8" t="str">
        <f>VLOOKUP(C1450,'[2]Customer Detail'!$A$1:$H$501,8,FALSE)</f>
        <v>Bronze</v>
      </c>
      <c r="Q1450" s="8" t="str">
        <f>VLOOKUP(G1450,[2]Store_Dim!$A$1:$E$21,4,FALSE)</f>
        <v>Thompsonborough</v>
      </c>
      <c r="R1450" s="8" t="str">
        <f>VLOOKUP(G1450,[2]Store_Dim!$A$2:$E$21,3,FALSE)</f>
        <v>West</v>
      </c>
    </row>
    <row r="1451" spans="1:18" x14ac:dyDescent="0.3">
      <c r="A1451" s="7" t="s">
        <v>3275</v>
      </c>
      <c r="B1451" s="48">
        <v>45494</v>
      </c>
      <c r="C1451" s="8" t="s">
        <v>716</v>
      </c>
      <c r="D1451" s="8" t="s">
        <v>1568</v>
      </c>
      <c r="E1451" s="7" t="str">
        <f>VLOOKUP(D1451,[2]Product_Dim!$A$2:$G$101,2,FALSE)</f>
        <v>Ceramic Kitchen Bowl Set</v>
      </c>
      <c r="F1451" s="9">
        <f>VLOOKUP(D1451,[2]Product_Dim!$A$2:$G$101,6,FALSE)</f>
        <v>298.86</v>
      </c>
      <c r="G1451" s="8" t="s">
        <v>1779</v>
      </c>
      <c r="H1451" s="10">
        <v>2</v>
      </c>
      <c r="I1451" s="11">
        <v>164.23</v>
      </c>
      <c r="J1451" s="8">
        <v>0.17</v>
      </c>
      <c r="K1451" s="8" t="s">
        <v>1824</v>
      </c>
      <c r="L1451" s="11">
        <v>272.62180000000001</v>
      </c>
      <c r="M1451" s="8" t="str">
        <f>VLOOKUP(C1451,'[2]Customer Detail'!$A$2:$H$501,4,FALSE)</f>
        <v>Male</v>
      </c>
      <c r="N1451" s="8">
        <f>VLOOKUP(C1451,'[2]Customer Detail'!$A$2:$H$501,3,FALSE)</f>
        <v>38</v>
      </c>
      <c r="O1451" s="8" t="str">
        <f>VLOOKUP(C1451,'[2]Customer Detail'!$A$2:$H$501,5,FALSE)</f>
        <v>Maybury</v>
      </c>
      <c r="P1451" s="8" t="str">
        <f>VLOOKUP(C1451,'[2]Customer Detail'!$A$1:$H$501,8,FALSE)</f>
        <v>Platinum</v>
      </c>
      <c r="Q1451" s="8" t="str">
        <f>VLOOKUP(G1451,[2]Store_Dim!$A$1:$E$21,4,FALSE)</f>
        <v>Williamsfurt</v>
      </c>
      <c r="R1451" s="8" t="str">
        <f>VLOOKUP(G1451,[2]Store_Dim!$A$2:$E$21,3,FALSE)</f>
        <v>South</v>
      </c>
    </row>
    <row r="1452" spans="1:18" x14ac:dyDescent="0.3">
      <c r="A1452" s="7" t="s">
        <v>3276</v>
      </c>
      <c r="B1452" s="48">
        <v>45305</v>
      </c>
      <c r="C1452" s="8" t="s">
        <v>1397</v>
      </c>
      <c r="D1452" s="8" t="s">
        <v>1565</v>
      </c>
      <c r="E1452" s="7" t="str">
        <f>VLOOKUP(D1452,[2]Product_Dim!$A$2:$G$101,2,FALSE)</f>
        <v>Adjustable Dumbbell Set</v>
      </c>
      <c r="F1452" s="9">
        <f>VLOOKUP(D1452,[2]Product_Dim!$A$2:$G$101,6,FALSE)</f>
        <v>495.72</v>
      </c>
      <c r="G1452" s="8" t="s">
        <v>1779</v>
      </c>
      <c r="H1452" s="10">
        <v>1</v>
      </c>
      <c r="I1452" s="11">
        <v>484.23</v>
      </c>
      <c r="J1452" s="8">
        <v>0.12</v>
      </c>
      <c r="K1452" s="8" t="s">
        <v>1829</v>
      </c>
      <c r="L1452" s="11">
        <v>426.12240000000003</v>
      </c>
      <c r="M1452" s="8" t="str">
        <f>VLOOKUP(C1452,'[2]Customer Detail'!$A$2:$H$501,4,FALSE)</f>
        <v>Female</v>
      </c>
      <c r="N1452" s="8">
        <f>VLOOKUP(C1452,'[2]Customer Detail'!$A$2:$H$501,3,FALSE)</f>
        <v>60</v>
      </c>
      <c r="O1452" s="8" t="str">
        <f>VLOOKUP(C1452,'[2]Customer Detail'!$A$2:$H$501,5,FALSE)</f>
        <v>New Laura</v>
      </c>
      <c r="P1452" s="8" t="str">
        <f>VLOOKUP(C1452,'[2]Customer Detail'!$A$1:$H$501,8,FALSE)</f>
        <v>Bronze</v>
      </c>
      <c r="Q1452" s="8" t="str">
        <f>VLOOKUP(G1452,[2]Store_Dim!$A$1:$E$21,4,FALSE)</f>
        <v>Williamsfurt</v>
      </c>
      <c r="R1452" s="8" t="str">
        <f>VLOOKUP(G1452,[2]Store_Dim!$A$2:$E$21,3,FALSE)</f>
        <v>South</v>
      </c>
    </row>
    <row r="1453" spans="1:18" x14ac:dyDescent="0.3">
      <c r="A1453" s="7" t="s">
        <v>3277</v>
      </c>
      <c r="B1453" s="48">
        <v>45383</v>
      </c>
      <c r="C1453" s="8" t="s">
        <v>32</v>
      </c>
      <c r="D1453" s="8" t="s">
        <v>1618</v>
      </c>
      <c r="E1453" s="7" t="str">
        <f>VLOOKUP(D1453,[2]Product_Dim!$A$2:$G$101,2,FALSE)</f>
        <v>Bedroom Table Lamp</v>
      </c>
      <c r="F1453" s="9">
        <f>VLOOKUP(D1453,[2]Product_Dim!$A$2:$G$101,6,FALSE)</f>
        <v>382.22</v>
      </c>
      <c r="G1453" s="8" t="s">
        <v>1810</v>
      </c>
      <c r="H1453" s="10">
        <v>3</v>
      </c>
      <c r="I1453" s="11">
        <v>341.51</v>
      </c>
      <c r="J1453" s="8">
        <v>0.22</v>
      </c>
      <c r="K1453" s="8" t="s">
        <v>1829</v>
      </c>
      <c r="L1453" s="11">
        <v>799.13339999999994</v>
      </c>
      <c r="M1453" s="8" t="str">
        <f>VLOOKUP(C1453,'[2]Customer Detail'!$A$2:$H$501,4,FALSE)</f>
        <v>Male</v>
      </c>
      <c r="N1453" s="8">
        <f>VLOOKUP(C1453,'[2]Customer Detail'!$A$2:$H$501,3,FALSE)</f>
        <v>24</v>
      </c>
      <c r="O1453" s="8" t="str">
        <f>VLOOKUP(C1453,'[2]Customer Detail'!$A$2:$H$501,5,FALSE)</f>
        <v>East Amandamouth</v>
      </c>
      <c r="P1453" s="8" t="str">
        <f>VLOOKUP(C1453,'[2]Customer Detail'!$A$1:$H$501,8,FALSE)</f>
        <v>Bronze</v>
      </c>
      <c r="Q1453" s="8" t="str">
        <f>VLOOKUP(G1453,[2]Store_Dim!$A$1:$E$21,4,FALSE)</f>
        <v>East Stevechester</v>
      </c>
      <c r="R1453" s="8" t="str">
        <f>VLOOKUP(G1453,[2]Store_Dim!$A$2:$E$21,3,FALSE)</f>
        <v>East</v>
      </c>
    </row>
    <row r="1454" spans="1:18" x14ac:dyDescent="0.3">
      <c r="A1454" s="7" t="s">
        <v>3278</v>
      </c>
      <c r="B1454" s="48">
        <v>45788</v>
      </c>
      <c r="C1454" s="8" t="s">
        <v>384</v>
      </c>
      <c r="D1454" s="8" t="s">
        <v>1744</v>
      </c>
      <c r="E1454" s="7" t="str">
        <f>VLOOKUP(D1454,[2]Product_Dim!$A$2:$G$101,2,FALSE)</f>
        <v>Portable Bluetooth Speaker</v>
      </c>
      <c r="F1454" s="9">
        <f>VLOOKUP(D1454,[2]Product_Dim!$A$2:$G$101,6,FALSE)</f>
        <v>431.67</v>
      </c>
      <c r="G1454" s="8" t="s">
        <v>1797</v>
      </c>
      <c r="H1454" s="10">
        <v>3</v>
      </c>
      <c r="I1454" s="11">
        <v>758.87</v>
      </c>
      <c r="J1454" s="8">
        <v>0.11</v>
      </c>
      <c r="K1454" s="8" t="s">
        <v>1826</v>
      </c>
      <c r="L1454" s="11">
        <v>2026.1829</v>
      </c>
      <c r="M1454" s="8" t="str">
        <f>VLOOKUP(C1454,'[2]Customer Detail'!$A$2:$H$501,4,FALSE)</f>
        <v>Male</v>
      </c>
      <c r="N1454" s="8">
        <f>VLOOKUP(C1454,'[2]Customer Detail'!$A$2:$H$501,3,FALSE)</f>
        <v>27</v>
      </c>
      <c r="O1454" s="8" t="str">
        <f>VLOOKUP(C1454,'[2]Customer Detail'!$A$2:$H$501,5,FALSE)</f>
        <v>Smithland</v>
      </c>
      <c r="P1454" s="8" t="str">
        <f>VLOOKUP(C1454,'[2]Customer Detail'!$A$1:$H$501,8,FALSE)</f>
        <v>Silver</v>
      </c>
      <c r="Q1454" s="8" t="str">
        <f>VLOOKUP(G1454,[2]Store_Dim!$A$1:$E$21,4,FALSE)</f>
        <v>Johnsonville</v>
      </c>
      <c r="R1454" s="8" t="str">
        <f>VLOOKUP(G1454,[2]Store_Dim!$A$2:$E$21,3,FALSE)</f>
        <v>East</v>
      </c>
    </row>
    <row r="1455" spans="1:18" x14ac:dyDescent="0.3">
      <c r="A1455" s="7" t="s">
        <v>3279</v>
      </c>
      <c r="B1455" s="48">
        <v>45855</v>
      </c>
      <c r="C1455" s="8" t="s">
        <v>1449</v>
      </c>
      <c r="D1455" s="8" t="s">
        <v>1660</v>
      </c>
      <c r="E1455" s="7" t="str">
        <f>VLOOKUP(D1455,[2]Product_Dim!$A$2:$G$101,2,FALSE)</f>
        <v>Premium Blanket Throw</v>
      </c>
      <c r="F1455" s="9">
        <f>VLOOKUP(D1455,[2]Product_Dim!$A$2:$G$101,6,FALSE)</f>
        <v>461.47</v>
      </c>
      <c r="G1455" s="8" t="s">
        <v>1794</v>
      </c>
      <c r="H1455" s="10">
        <v>3</v>
      </c>
      <c r="I1455" s="11">
        <v>560.52</v>
      </c>
      <c r="J1455" s="8">
        <v>0.17</v>
      </c>
      <c r="K1455" s="8" t="s">
        <v>1824</v>
      </c>
      <c r="L1455" s="11">
        <v>1395.6948</v>
      </c>
      <c r="M1455" s="8" t="str">
        <f>VLOOKUP(C1455,'[2]Customer Detail'!$A$2:$H$501,4,FALSE)</f>
        <v>Female</v>
      </c>
      <c r="N1455" s="8">
        <f>VLOOKUP(C1455,'[2]Customer Detail'!$A$2:$H$501,3,FALSE)</f>
        <v>21</v>
      </c>
      <c r="O1455" s="8" t="str">
        <f>VLOOKUP(C1455,'[2]Customer Detail'!$A$2:$H$501,5,FALSE)</f>
        <v>Kanebury</v>
      </c>
      <c r="P1455" s="8" t="str">
        <f>VLOOKUP(C1455,'[2]Customer Detail'!$A$1:$H$501,8,FALSE)</f>
        <v>Gold</v>
      </c>
      <c r="Q1455" s="8" t="str">
        <f>VLOOKUP(G1455,[2]Store_Dim!$A$1:$E$21,4,FALSE)</f>
        <v>Sabrinatown</v>
      </c>
      <c r="R1455" s="8" t="str">
        <f>VLOOKUP(G1455,[2]Store_Dim!$A$2:$E$21,3,FALSE)</f>
        <v>North</v>
      </c>
    </row>
    <row r="1456" spans="1:18" x14ac:dyDescent="0.3">
      <c r="A1456" s="7" t="s">
        <v>3280</v>
      </c>
      <c r="B1456" s="48">
        <v>45533</v>
      </c>
      <c r="C1456" s="8" t="s">
        <v>1101</v>
      </c>
      <c r="D1456" s="8" t="s">
        <v>1740</v>
      </c>
      <c r="E1456" s="7" t="str">
        <f>VLOOKUP(D1456,[2]Product_Dim!$A$2:$G$101,2,FALSE)</f>
        <v>Women's Formal Blazer</v>
      </c>
      <c r="F1456" s="9">
        <f>VLOOKUP(D1456,[2]Product_Dim!$A$2:$G$101,6,FALSE)</f>
        <v>358.47</v>
      </c>
      <c r="G1456" s="8" t="s">
        <v>1807</v>
      </c>
      <c r="H1456" s="10">
        <v>2</v>
      </c>
      <c r="I1456" s="11">
        <v>977.18</v>
      </c>
      <c r="J1456" s="8">
        <v>0.19</v>
      </c>
      <c r="K1456" s="8" t="s">
        <v>1824</v>
      </c>
      <c r="L1456" s="11">
        <v>1583.0315999999998</v>
      </c>
      <c r="M1456" s="8" t="str">
        <f>VLOOKUP(C1456,'[2]Customer Detail'!$A$2:$H$501,4,FALSE)</f>
        <v>Female</v>
      </c>
      <c r="N1456" s="8">
        <f>VLOOKUP(C1456,'[2]Customer Detail'!$A$2:$H$501,3,FALSE)</f>
        <v>25</v>
      </c>
      <c r="O1456" s="8" t="str">
        <f>VLOOKUP(C1456,'[2]Customer Detail'!$A$2:$H$501,5,FALSE)</f>
        <v>North Samuel</v>
      </c>
      <c r="P1456" s="8" t="str">
        <f>VLOOKUP(C1456,'[2]Customer Detail'!$A$1:$H$501,8,FALSE)</f>
        <v>Bronze</v>
      </c>
      <c r="Q1456" s="8" t="str">
        <f>VLOOKUP(G1456,[2]Store_Dim!$A$1:$E$21,4,FALSE)</f>
        <v>Bensonhaven</v>
      </c>
      <c r="R1456" s="8" t="str">
        <f>VLOOKUP(G1456,[2]Store_Dim!$A$2:$E$21,3,FALSE)</f>
        <v>North</v>
      </c>
    </row>
    <row r="1457" spans="1:18" x14ac:dyDescent="0.3">
      <c r="A1457" s="7" t="s">
        <v>3281</v>
      </c>
      <c r="B1457" s="48">
        <v>45763</v>
      </c>
      <c r="C1457" s="8" t="s">
        <v>758</v>
      </c>
      <c r="D1457" s="8" t="s">
        <v>1580</v>
      </c>
      <c r="E1457" s="7" t="str">
        <f>VLOOKUP(D1457,[2]Product_Dim!$A$2:$G$101,2,FALSE)</f>
        <v>Beard Grooming Kit</v>
      </c>
      <c r="F1457" s="9">
        <f>VLOOKUP(D1457,[2]Product_Dim!$A$2:$G$101,6,FALSE)</f>
        <v>337.42</v>
      </c>
      <c r="G1457" s="8" t="s">
        <v>1799</v>
      </c>
      <c r="H1457" s="10">
        <v>4</v>
      </c>
      <c r="I1457" s="11">
        <v>761.35</v>
      </c>
      <c r="J1457" s="8">
        <v>0.08</v>
      </c>
      <c r="K1457" s="8" t="s">
        <v>1824</v>
      </c>
      <c r="L1457" s="11">
        <v>2801.768</v>
      </c>
      <c r="M1457" s="8" t="str">
        <f>VLOOKUP(C1457,'[2]Customer Detail'!$A$2:$H$501,4,FALSE)</f>
        <v>Female</v>
      </c>
      <c r="N1457" s="8">
        <f>VLOOKUP(C1457,'[2]Customer Detail'!$A$2:$H$501,3,FALSE)</f>
        <v>42</v>
      </c>
      <c r="O1457" s="8" t="str">
        <f>VLOOKUP(C1457,'[2]Customer Detail'!$A$2:$H$501,5,FALSE)</f>
        <v>North Larryport</v>
      </c>
      <c r="P1457" s="8" t="str">
        <f>VLOOKUP(C1457,'[2]Customer Detail'!$A$1:$H$501,8,FALSE)</f>
        <v>Bronze</v>
      </c>
      <c r="Q1457" s="8" t="str">
        <f>VLOOKUP(G1457,[2]Store_Dim!$A$1:$E$21,4,FALSE)</f>
        <v>Christopherland</v>
      </c>
      <c r="R1457" s="8" t="str">
        <f>VLOOKUP(G1457,[2]Store_Dim!$A$2:$E$21,3,FALSE)</f>
        <v>South</v>
      </c>
    </row>
    <row r="1458" spans="1:18" x14ac:dyDescent="0.3">
      <c r="A1458" s="7" t="s">
        <v>3282</v>
      </c>
      <c r="B1458" s="48">
        <v>45900</v>
      </c>
      <c r="C1458" s="8" t="s">
        <v>592</v>
      </c>
      <c r="D1458" s="8" t="s">
        <v>1682</v>
      </c>
      <c r="E1458" s="7" t="str">
        <f>VLOOKUP(D1458,[2]Product_Dim!$A$2:$G$101,2,FALSE)</f>
        <v>Smart LED Light Strip</v>
      </c>
      <c r="F1458" s="9">
        <f>VLOOKUP(D1458,[2]Product_Dim!$A$2:$G$101,6,FALSE)</f>
        <v>349.17</v>
      </c>
      <c r="G1458" s="8" t="s">
        <v>1810</v>
      </c>
      <c r="H1458" s="10">
        <v>2</v>
      </c>
      <c r="I1458" s="11">
        <v>947.56</v>
      </c>
      <c r="J1458" s="8">
        <v>0.02</v>
      </c>
      <c r="K1458" s="8" t="s">
        <v>1829</v>
      </c>
      <c r="L1458" s="11">
        <v>1857.2175999999999</v>
      </c>
      <c r="M1458" s="8" t="str">
        <f>VLOOKUP(C1458,'[2]Customer Detail'!$A$2:$H$501,4,FALSE)</f>
        <v>Female</v>
      </c>
      <c r="N1458" s="8">
        <f>VLOOKUP(C1458,'[2]Customer Detail'!$A$2:$H$501,3,FALSE)</f>
        <v>43</v>
      </c>
      <c r="O1458" s="8" t="str">
        <f>VLOOKUP(C1458,'[2]Customer Detail'!$A$2:$H$501,5,FALSE)</f>
        <v>Murphyfurt</v>
      </c>
      <c r="P1458" s="8" t="str">
        <f>VLOOKUP(C1458,'[2]Customer Detail'!$A$1:$H$501,8,FALSE)</f>
        <v>Silver</v>
      </c>
      <c r="Q1458" s="8" t="str">
        <f>VLOOKUP(G1458,[2]Store_Dim!$A$1:$E$21,4,FALSE)</f>
        <v>East Stevechester</v>
      </c>
      <c r="R1458" s="8" t="str">
        <f>VLOOKUP(G1458,[2]Store_Dim!$A$2:$E$21,3,FALSE)</f>
        <v>East</v>
      </c>
    </row>
    <row r="1459" spans="1:18" x14ac:dyDescent="0.3">
      <c r="A1459" s="7" t="s">
        <v>3283</v>
      </c>
      <c r="B1459" s="48">
        <v>45943</v>
      </c>
      <c r="C1459" s="8" t="s">
        <v>764</v>
      </c>
      <c r="D1459" s="8" t="s">
        <v>1634</v>
      </c>
      <c r="E1459" s="7" t="str">
        <f>VLOOKUP(D1459,[2]Product_Dim!$A$2:$G$101,2,FALSE)</f>
        <v>USB External Hard Drive</v>
      </c>
      <c r="F1459" s="9">
        <f>VLOOKUP(D1459,[2]Product_Dim!$A$2:$G$101,6,FALSE)</f>
        <v>253.33</v>
      </c>
      <c r="G1459" s="8" t="s">
        <v>1810</v>
      </c>
      <c r="H1459" s="10">
        <v>4</v>
      </c>
      <c r="I1459" s="11">
        <v>975.47</v>
      </c>
      <c r="J1459" s="8">
        <v>0.04</v>
      </c>
      <c r="K1459" s="8" t="s">
        <v>1824</v>
      </c>
      <c r="L1459" s="11">
        <v>3745.8047999999999</v>
      </c>
      <c r="M1459" s="8" t="str">
        <f>VLOOKUP(C1459,'[2]Customer Detail'!$A$2:$H$501,4,FALSE)</f>
        <v>Male</v>
      </c>
      <c r="N1459" s="8">
        <f>VLOOKUP(C1459,'[2]Customer Detail'!$A$2:$H$501,3,FALSE)</f>
        <v>40</v>
      </c>
      <c r="O1459" s="8" t="str">
        <f>VLOOKUP(C1459,'[2]Customer Detail'!$A$2:$H$501,5,FALSE)</f>
        <v>Port Krista</v>
      </c>
      <c r="P1459" s="8" t="str">
        <f>VLOOKUP(C1459,'[2]Customer Detail'!$A$1:$H$501,8,FALSE)</f>
        <v>Platinum</v>
      </c>
      <c r="Q1459" s="8" t="str">
        <f>VLOOKUP(G1459,[2]Store_Dim!$A$1:$E$21,4,FALSE)</f>
        <v>East Stevechester</v>
      </c>
      <c r="R1459" s="8" t="str">
        <f>VLOOKUP(G1459,[2]Store_Dim!$A$2:$E$21,3,FALSE)</f>
        <v>East</v>
      </c>
    </row>
    <row r="1460" spans="1:18" x14ac:dyDescent="0.3">
      <c r="A1460" s="7" t="s">
        <v>3284</v>
      </c>
      <c r="B1460" s="48">
        <v>45448</v>
      </c>
      <c r="C1460" s="8" t="s">
        <v>1469</v>
      </c>
      <c r="D1460" s="8" t="s">
        <v>1574</v>
      </c>
      <c r="E1460" s="7" t="str">
        <f>VLOOKUP(D1460,[2]Product_Dim!$A$2:$G$101,2,FALSE)</f>
        <v>USB-C Fast Charger</v>
      </c>
      <c r="F1460" s="9">
        <f>VLOOKUP(D1460,[2]Product_Dim!$A$2:$G$101,6,FALSE)</f>
        <v>242.23</v>
      </c>
      <c r="G1460" s="8" t="s">
        <v>1786</v>
      </c>
      <c r="H1460" s="10">
        <v>3</v>
      </c>
      <c r="I1460" s="11">
        <v>769.06</v>
      </c>
      <c r="J1460" s="8">
        <v>0.23</v>
      </c>
      <c r="K1460" s="8" t="s">
        <v>1829</v>
      </c>
      <c r="L1460" s="11">
        <v>1776.5285999999999</v>
      </c>
      <c r="M1460" s="8" t="str">
        <f>VLOOKUP(C1460,'[2]Customer Detail'!$A$2:$H$501,4,FALSE)</f>
        <v>Female</v>
      </c>
      <c r="N1460" s="8">
        <f>VLOOKUP(C1460,'[2]Customer Detail'!$A$2:$H$501,3,FALSE)</f>
        <v>41</v>
      </c>
      <c r="O1460" s="8" t="str">
        <f>VLOOKUP(C1460,'[2]Customer Detail'!$A$2:$H$501,5,FALSE)</f>
        <v>West Kelseyberg</v>
      </c>
      <c r="P1460" s="8" t="str">
        <f>VLOOKUP(C1460,'[2]Customer Detail'!$A$1:$H$501,8,FALSE)</f>
        <v>Platinum</v>
      </c>
      <c r="Q1460" s="8" t="str">
        <f>VLOOKUP(G1460,[2]Store_Dim!$A$1:$E$21,4,FALSE)</f>
        <v>East Johnstad</v>
      </c>
      <c r="R1460" s="8" t="str">
        <f>VLOOKUP(G1460,[2]Store_Dim!$A$2:$E$21,3,FALSE)</f>
        <v>South</v>
      </c>
    </row>
    <row r="1461" spans="1:18" x14ac:dyDescent="0.3">
      <c r="A1461" s="7" t="s">
        <v>3285</v>
      </c>
      <c r="B1461" s="48">
        <v>45929</v>
      </c>
      <c r="C1461" s="8" t="s">
        <v>1495</v>
      </c>
      <c r="D1461" s="8" t="s">
        <v>1626</v>
      </c>
      <c r="E1461" s="7" t="str">
        <f>VLOOKUP(D1461,[2]Product_Dim!$A$2:$G$101,2,FALSE)</f>
        <v>Portable Power Bank</v>
      </c>
      <c r="F1461" s="9">
        <f>VLOOKUP(D1461,[2]Product_Dim!$A$2:$G$101,6,FALSE)</f>
        <v>326.06</v>
      </c>
      <c r="G1461" s="8" t="s">
        <v>1761</v>
      </c>
      <c r="H1461" s="10">
        <v>3</v>
      </c>
      <c r="I1461" s="11">
        <v>824.75</v>
      </c>
      <c r="J1461" s="8">
        <v>0.23</v>
      </c>
      <c r="K1461" s="8" t="s">
        <v>1824</v>
      </c>
      <c r="L1461" s="11">
        <v>1905.1725000000001</v>
      </c>
      <c r="M1461" s="8" t="str">
        <f>VLOOKUP(C1461,'[2]Customer Detail'!$A$2:$H$501,4,FALSE)</f>
        <v>Female</v>
      </c>
      <c r="N1461" s="8">
        <f>VLOOKUP(C1461,'[2]Customer Detail'!$A$2:$H$501,3,FALSE)</f>
        <v>22</v>
      </c>
      <c r="O1461" s="8" t="str">
        <f>VLOOKUP(C1461,'[2]Customer Detail'!$A$2:$H$501,5,FALSE)</f>
        <v>Lake April</v>
      </c>
      <c r="P1461" s="8" t="str">
        <f>VLOOKUP(C1461,'[2]Customer Detail'!$A$1:$H$501,8,FALSE)</f>
        <v>Bronze</v>
      </c>
      <c r="Q1461" s="8" t="str">
        <f>VLOOKUP(G1461,[2]Store_Dim!$A$1:$E$21,4,FALSE)</f>
        <v>North Nancyview</v>
      </c>
      <c r="R1461" s="8" t="str">
        <f>VLOOKUP(G1461,[2]Store_Dim!$A$2:$E$21,3,FALSE)</f>
        <v>South</v>
      </c>
    </row>
    <row r="1462" spans="1:18" x14ac:dyDescent="0.3">
      <c r="A1462" s="7" t="s">
        <v>3286</v>
      </c>
      <c r="B1462" s="48">
        <v>45478</v>
      </c>
      <c r="C1462" s="8" t="s">
        <v>1249</v>
      </c>
      <c r="D1462" s="8" t="s">
        <v>1684</v>
      </c>
      <c r="E1462" s="7" t="str">
        <f>VLOOKUP(D1462,[2]Product_Dim!$A$2:$G$101,2,FALSE)</f>
        <v>Wooden Nightstand</v>
      </c>
      <c r="F1462" s="9">
        <f>VLOOKUP(D1462,[2]Product_Dim!$A$2:$G$101,6,FALSE)</f>
        <v>243.7</v>
      </c>
      <c r="G1462" s="8" t="s">
        <v>1769</v>
      </c>
      <c r="H1462" s="10">
        <v>2</v>
      </c>
      <c r="I1462" s="11">
        <v>821.35</v>
      </c>
      <c r="J1462" s="8">
        <v>0.11</v>
      </c>
      <c r="K1462" s="8" t="s">
        <v>1826</v>
      </c>
      <c r="L1462" s="11">
        <v>1462.0030000000002</v>
      </c>
      <c r="M1462" s="8" t="str">
        <f>VLOOKUP(C1462,'[2]Customer Detail'!$A$2:$H$501,4,FALSE)</f>
        <v>Female</v>
      </c>
      <c r="N1462" s="8">
        <f>VLOOKUP(C1462,'[2]Customer Detail'!$A$2:$H$501,3,FALSE)</f>
        <v>51</v>
      </c>
      <c r="O1462" s="8" t="str">
        <f>VLOOKUP(C1462,'[2]Customer Detail'!$A$2:$H$501,5,FALSE)</f>
        <v>Leahmouth</v>
      </c>
      <c r="P1462" s="8" t="str">
        <f>VLOOKUP(C1462,'[2]Customer Detail'!$A$1:$H$501,8,FALSE)</f>
        <v>Platinum</v>
      </c>
      <c r="Q1462" s="8" t="str">
        <f>VLOOKUP(G1462,[2]Store_Dim!$A$1:$E$21,4,FALSE)</f>
        <v>Port Sharon</v>
      </c>
      <c r="R1462" s="8" t="str">
        <f>VLOOKUP(G1462,[2]Store_Dim!$A$2:$E$21,3,FALSE)</f>
        <v>South</v>
      </c>
    </row>
    <row r="1463" spans="1:18" x14ac:dyDescent="0.3">
      <c r="A1463" s="7" t="s">
        <v>3287</v>
      </c>
      <c r="B1463" s="48">
        <v>45723</v>
      </c>
      <c r="C1463" s="8" t="s">
        <v>1260</v>
      </c>
      <c r="D1463" s="8" t="s">
        <v>1574</v>
      </c>
      <c r="E1463" s="7" t="str">
        <f>VLOOKUP(D1463,[2]Product_Dim!$A$2:$G$101,2,FALSE)</f>
        <v>USB-C Fast Charger</v>
      </c>
      <c r="F1463" s="9">
        <f>VLOOKUP(D1463,[2]Product_Dim!$A$2:$G$101,6,FALSE)</f>
        <v>242.23</v>
      </c>
      <c r="G1463" s="8" t="s">
        <v>1789</v>
      </c>
      <c r="H1463" s="10">
        <v>1</v>
      </c>
      <c r="I1463" s="11">
        <v>120.57</v>
      </c>
      <c r="J1463" s="8">
        <v>0.06</v>
      </c>
      <c r="K1463" s="8" t="s">
        <v>1826</v>
      </c>
      <c r="L1463" s="11">
        <v>113.33579999999999</v>
      </c>
      <c r="M1463" s="8" t="str">
        <f>VLOOKUP(C1463,'[2]Customer Detail'!$A$2:$H$501,4,FALSE)</f>
        <v>Female</v>
      </c>
      <c r="N1463" s="8">
        <f>VLOOKUP(C1463,'[2]Customer Detail'!$A$2:$H$501,3,FALSE)</f>
        <v>18</v>
      </c>
      <c r="O1463" s="8" t="str">
        <f>VLOOKUP(C1463,'[2]Customer Detail'!$A$2:$H$501,5,FALSE)</f>
        <v>Garciaview</v>
      </c>
      <c r="P1463" s="8" t="str">
        <f>VLOOKUP(C1463,'[2]Customer Detail'!$A$1:$H$501,8,FALSE)</f>
        <v>Gold</v>
      </c>
      <c r="Q1463" s="8" t="str">
        <f>VLOOKUP(G1463,[2]Store_Dim!$A$1:$E$21,4,FALSE)</f>
        <v>East Davidville</v>
      </c>
      <c r="R1463" s="8" t="str">
        <f>VLOOKUP(G1463,[2]Store_Dim!$A$2:$E$21,3,FALSE)</f>
        <v>East</v>
      </c>
    </row>
    <row r="1464" spans="1:18" x14ac:dyDescent="0.3">
      <c r="A1464" s="7" t="s">
        <v>3288</v>
      </c>
      <c r="B1464" s="48">
        <v>45240</v>
      </c>
      <c r="C1464" s="8" t="s">
        <v>1053</v>
      </c>
      <c r="D1464" s="8" t="s">
        <v>1726</v>
      </c>
      <c r="E1464" s="7" t="str">
        <f>VLOOKUP(D1464,[2]Product_Dim!$A$2:$G$101,2,FALSE)</f>
        <v>Face Foundation Kit</v>
      </c>
      <c r="F1464" s="9">
        <f>VLOOKUP(D1464,[2]Product_Dim!$A$2:$G$101,6,FALSE)</f>
        <v>183.04</v>
      </c>
      <c r="G1464" s="8" t="s">
        <v>1757</v>
      </c>
      <c r="H1464" s="10">
        <v>1</v>
      </c>
      <c r="I1464" s="11">
        <v>122.27</v>
      </c>
      <c r="J1464" s="8">
        <v>0.26</v>
      </c>
      <c r="K1464" s="8" t="s">
        <v>1826</v>
      </c>
      <c r="L1464" s="11">
        <v>90.479799999999997</v>
      </c>
      <c r="M1464" s="8" t="str">
        <f>VLOOKUP(C1464,'[2]Customer Detail'!$A$2:$H$501,4,FALSE)</f>
        <v>Male</v>
      </c>
      <c r="N1464" s="8">
        <f>VLOOKUP(C1464,'[2]Customer Detail'!$A$2:$H$501,3,FALSE)</f>
        <v>37</v>
      </c>
      <c r="O1464" s="8" t="str">
        <f>VLOOKUP(C1464,'[2]Customer Detail'!$A$2:$H$501,5,FALSE)</f>
        <v>West Brendamouth</v>
      </c>
      <c r="P1464" s="8" t="str">
        <f>VLOOKUP(C1464,'[2]Customer Detail'!$A$1:$H$501,8,FALSE)</f>
        <v>Platinum</v>
      </c>
      <c r="Q1464" s="8" t="str">
        <f>VLOOKUP(G1464,[2]Store_Dim!$A$1:$E$21,4,FALSE)</f>
        <v>Danielmouth</v>
      </c>
      <c r="R1464" s="8" t="str">
        <f>VLOOKUP(G1464,[2]Store_Dim!$A$2:$E$21,3,FALSE)</f>
        <v>North</v>
      </c>
    </row>
    <row r="1465" spans="1:18" x14ac:dyDescent="0.3">
      <c r="A1465" s="7" t="s">
        <v>3289</v>
      </c>
      <c r="B1465" s="48">
        <v>45890</v>
      </c>
      <c r="C1465" s="8" t="s">
        <v>565</v>
      </c>
      <c r="D1465" s="8" t="s">
        <v>1600</v>
      </c>
      <c r="E1465" s="7" t="str">
        <f>VLOOKUP(D1465,[2]Product_Dim!$A$2:$G$101,2,FALSE)</f>
        <v>Wireless Bluetooth Speaker</v>
      </c>
      <c r="F1465" s="9">
        <f>VLOOKUP(D1465,[2]Product_Dim!$A$2:$G$101,6,FALSE)</f>
        <v>322.41000000000003</v>
      </c>
      <c r="G1465" s="8" t="s">
        <v>1761</v>
      </c>
      <c r="H1465" s="10">
        <v>2</v>
      </c>
      <c r="I1465" s="11">
        <v>182.89</v>
      </c>
      <c r="J1465" s="8">
        <v>0.11</v>
      </c>
      <c r="K1465" s="8" t="s">
        <v>1824</v>
      </c>
      <c r="L1465" s="11">
        <v>325.54419999999999</v>
      </c>
      <c r="M1465" s="8" t="str">
        <f>VLOOKUP(C1465,'[2]Customer Detail'!$A$2:$H$501,4,FALSE)</f>
        <v>Male</v>
      </c>
      <c r="N1465" s="8">
        <f>VLOOKUP(C1465,'[2]Customer Detail'!$A$2:$H$501,3,FALSE)</f>
        <v>18</v>
      </c>
      <c r="O1465" s="8" t="str">
        <f>VLOOKUP(C1465,'[2]Customer Detail'!$A$2:$H$501,5,FALSE)</f>
        <v>New Joseph</v>
      </c>
      <c r="P1465" s="8" t="str">
        <f>VLOOKUP(C1465,'[2]Customer Detail'!$A$1:$H$501,8,FALSE)</f>
        <v>Gold</v>
      </c>
      <c r="Q1465" s="8" t="str">
        <f>VLOOKUP(G1465,[2]Store_Dim!$A$1:$E$21,4,FALSE)</f>
        <v>North Nancyview</v>
      </c>
      <c r="R1465" s="8" t="str">
        <f>VLOOKUP(G1465,[2]Store_Dim!$A$2:$E$21,3,FALSE)</f>
        <v>South</v>
      </c>
    </row>
    <row r="1466" spans="1:18" x14ac:dyDescent="0.3">
      <c r="A1466" s="7" t="s">
        <v>3290</v>
      </c>
      <c r="B1466" s="48">
        <v>45796</v>
      </c>
      <c r="C1466" s="8" t="s">
        <v>1160</v>
      </c>
      <c r="D1466" s="8" t="s">
        <v>1640</v>
      </c>
      <c r="E1466" s="7" t="str">
        <f>VLOOKUP(D1466,[2]Product_Dim!$A$2:$G$101,2,FALSE)</f>
        <v>Men's Winter Jacket</v>
      </c>
      <c r="F1466" s="9">
        <f>VLOOKUP(D1466,[2]Product_Dim!$A$2:$G$101,6,FALSE)</f>
        <v>167.34</v>
      </c>
      <c r="G1466" s="8" t="s">
        <v>1769</v>
      </c>
      <c r="H1466" s="10">
        <v>1</v>
      </c>
      <c r="I1466" s="11">
        <v>695.26</v>
      </c>
      <c r="J1466" s="8">
        <v>0.23</v>
      </c>
      <c r="K1466" s="8" t="s">
        <v>1826</v>
      </c>
      <c r="L1466" s="11">
        <v>535.35019999999997</v>
      </c>
      <c r="M1466" s="8" t="str">
        <f>VLOOKUP(C1466,'[2]Customer Detail'!$A$2:$H$501,4,FALSE)</f>
        <v>Female</v>
      </c>
      <c r="N1466" s="8">
        <f>VLOOKUP(C1466,'[2]Customer Detail'!$A$2:$H$501,3,FALSE)</f>
        <v>21</v>
      </c>
      <c r="O1466" s="8" t="str">
        <f>VLOOKUP(C1466,'[2]Customer Detail'!$A$2:$H$501,5,FALSE)</f>
        <v>Port Crystal</v>
      </c>
      <c r="P1466" s="8" t="str">
        <f>VLOOKUP(C1466,'[2]Customer Detail'!$A$1:$H$501,8,FALSE)</f>
        <v>Platinum</v>
      </c>
      <c r="Q1466" s="8" t="str">
        <f>VLOOKUP(G1466,[2]Store_Dim!$A$1:$E$21,4,FALSE)</f>
        <v>Port Sharon</v>
      </c>
      <c r="R1466" s="8" t="str">
        <f>VLOOKUP(G1466,[2]Store_Dim!$A$2:$E$21,3,FALSE)</f>
        <v>South</v>
      </c>
    </row>
    <row r="1467" spans="1:18" x14ac:dyDescent="0.3">
      <c r="A1467" s="7" t="s">
        <v>3291</v>
      </c>
      <c r="B1467" s="48">
        <v>45895</v>
      </c>
      <c r="C1467" s="8" t="s">
        <v>114</v>
      </c>
      <c r="D1467" s="8" t="s">
        <v>1606</v>
      </c>
      <c r="E1467" s="7" t="str">
        <f>VLOOKUP(D1467,[2]Product_Dim!$A$2:$G$101,2,FALSE)</f>
        <v>Fabric Sofa Throw Blanket</v>
      </c>
      <c r="F1467" s="9">
        <f>VLOOKUP(D1467,[2]Product_Dim!$A$2:$G$101,6,FALSE)</f>
        <v>218.48</v>
      </c>
      <c r="G1467" s="8" t="s">
        <v>1776</v>
      </c>
      <c r="H1467" s="10">
        <v>2</v>
      </c>
      <c r="I1467" s="11">
        <v>408.8</v>
      </c>
      <c r="J1467" s="8">
        <v>0.17</v>
      </c>
      <c r="K1467" s="8" t="s">
        <v>1829</v>
      </c>
      <c r="L1467" s="11">
        <v>678.60799999999995</v>
      </c>
      <c r="M1467" s="8" t="str">
        <f>VLOOKUP(C1467,'[2]Customer Detail'!$A$2:$H$501,4,FALSE)</f>
        <v>Male</v>
      </c>
      <c r="N1467" s="8">
        <f>VLOOKUP(C1467,'[2]Customer Detail'!$A$2:$H$501,3,FALSE)</f>
        <v>31</v>
      </c>
      <c r="O1467" s="8" t="str">
        <f>VLOOKUP(C1467,'[2]Customer Detail'!$A$2:$H$501,5,FALSE)</f>
        <v>Mollyshire</v>
      </c>
      <c r="P1467" s="8" t="str">
        <f>VLOOKUP(C1467,'[2]Customer Detail'!$A$1:$H$501,8,FALSE)</f>
        <v>Platinum</v>
      </c>
      <c r="Q1467" s="8" t="str">
        <f>VLOOKUP(G1467,[2]Store_Dim!$A$1:$E$21,4,FALSE)</f>
        <v>Port Josephberg</v>
      </c>
      <c r="R1467" s="8" t="str">
        <f>VLOOKUP(G1467,[2]Store_Dim!$A$2:$E$21,3,FALSE)</f>
        <v>East</v>
      </c>
    </row>
    <row r="1468" spans="1:18" x14ac:dyDescent="0.3">
      <c r="A1468" s="7" t="s">
        <v>3292</v>
      </c>
      <c r="B1468" s="48">
        <v>45676</v>
      </c>
      <c r="C1468" s="8" t="s">
        <v>730</v>
      </c>
      <c r="D1468" s="8" t="s">
        <v>1646</v>
      </c>
      <c r="E1468" s="7" t="str">
        <f>VLOOKUP(D1468,[2]Product_Dim!$A$2:$G$101,2,FALSE)</f>
        <v>Men's Roll-On Perfume</v>
      </c>
      <c r="F1468" s="9">
        <f>VLOOKUP(D1468,[2]Product_Dim!$A$2:$G$101,6,FALSE)</f>
        <v>43.29</v>
      </c>
      <c r="G1468" s="8" t="s">
        <v>1782</v>
      </c>
      <c r="H1468" s="10">
        <v>3</v>
      </c>
      <c r="I1468" s="11">
        <v>512.15</v>
      </c>
      <c r="J1468" s="8">
        <v>0.12</v>
      </c>
      <c r="K1468" s="8" t="s">
        <v>1824</v>
      </c>
      <c r="L1468" s="11">
        <v>1352.0759999999998</v>
      </c>
      <c r="M1468" s="8" t="str">
        <f>VLOOKUP(C1468,'[2]Customer Detail'!$A$2:$H$501,4,FALSE)</f>
        <v>Male</v>
      </c>
      <c r="N1468" s="8">
        <f>VLOOKUP(C1468,'[2]Customer Detail'!$A$2:$H$501,3,FALSE)</f>
        <v>54</v>
      </c>
      <c r="O1468" s="8" t="str">
        <f>VLOOKUP(C1468,'[2]Customer Detail'!$A$2:$H$501,5,FALSE)</f>
        <v>Morrisbury</v>
      </c>
      <c r="P1468" s="8" t="str">
        <f>VLOOKUP(C1468,'[2]Customer Detail'!$A$1:$H$501,8,FALSE)</f>
        <v>Gold</v>
      </c>
      <c r="Q1468" s="8" t="str">
        <f>VLOOKUP(G1468,[2]Store_Dim!$A$1:$E$21,4,FALSE)</f>
        <v>Thompsonborough</v>
      </c>
      <c r="R1468" s="8" t="str">
        <f>VLOOKUP(G1468,[2]Store_Dim!$A$2:$E$21,3,FALSE)</f>
        <v>West</v>
      </c>
    </row>
    <row r="1469" spans="1:18" x14ac:dyDescent="0.3">
      <c r="A1469" s="7" t="s">
        <v>3293</v>
      </c>
      <c r="B1469" s="48">
        <v>45568</v>
      </c>
      <c r="C1469" s="8" t="s">
        <v>1272</v>
      </c>
      <c r="D1469" s="8" t="s">
        <v>1565</v>
      </c>
      <c r="E1469" s="7" t="str">
        <f>VLOOKUP(D1469,[2]Product_Dim!$A$2:$G$101,2,FALSE)</f>
        <v>Adjustable Dumbbell Set</v>
      </c>
      <c r="F1469" s="9">
        <f>VLOOKUP(D1469,[2]Product_Dim!$A$2:$G$101,6,FALSE)</f>
        <v>495.72</v>
      </c>
      <c r="G1469" s="8" t="s">
        <v>1782</v>
      </c>
      <c r="H1469" s="10">
        <v>3</v>
      </c>
      <c r="I1469" s="11">
        <v>136.4</v>
      </c>
      <c r="J1469" s="8">
        <v>0.15</v>
      </c>
      <c r="K1469" s="8" t="s">
        <v>1826</v>
      </c>
      <c r="L1469" s="11">
        <v>347.82000000000005</v>
      </c>
      <c r="M1469" s="8" t="str">
        <f>VLOOKUP(C1469,'[2]Customer Detail'!$A$2:$H$501,4,FALSE)</f>
        <v>Male</v>
      </c>
      <c r="N1469" s="8">
        <f>VLOOKUP(C1469,'[2]Customer Detail'!$A$2:$H$501,3,FALSE)</f>
        <v>55</v>
      </c>
      <c r="O1469" s="8" t="str">
        <f>VLOOKUP(C1469,'[2]Customer Detail'!$A$2:$H$501,5,FALSE)</f>
        <v>Kathleenport</v>
      </c>
      <c r="P1469" s="8" t="str">
        <f>VLOOKUP(C1469,'[2]Customer Detail'!$A$1:$H$501,8,FALSE)</f>
        <v>Gold</v>
      </c>
      <c r="Q1469" s="8" t="str">
        <f>VLOOKUP(G1469,[2]Store_Dim!$A$1:$E$21,4,FALSE)</f>
        <v>Thompsonborough</v>
      </c>
      <c r="R1469" s="8" t="str">
        <f>VLOOKUP(G1469,[2]Store_Dim!$A$2:$E$21,3,FALSE)</f>
        <v>West</v>
      </c>
    </row>
    <row r="1470" spans="1:18" x14ac:dyDescent="0.3">
      <c r="A1470" s="7" t="s">
        <v>3294</v>
      </c>
      <c r="B1470" s="48">
        <v>45272</v>
      </c>
      <c r="C1470" s="8" t="s">
        <v>579</v>
      </c>
      <c r="D1470" s="8" t="s">
        <v>1557</v>
      </c>
      <c r="E1470" s="7" t="str">
        <f>VLOOKUP(D1470,[2]Product_Dim!$A$2:$G$101,2,FALSE)</f>
        <v>Herbal Face Moisturizer</v>
      </c>
      <c r="F1470" s="9">
        <f>VLOOKUP(D1470,[2]Product_Dim!$A$2:$G$101,6,FALSE)</f>
        <v>312.8</v>
      </c>
      <c r="G1470" s="8" t="s">
        <v>1766</v>
      </c>
      <c r="H1470" s="10">
        <v>2</v>
      </c>
      <c r="I1470" s="11">
        <v>42.51</v>
      </c>
      <c r="J1470" s="8">
        <v>0.04</v>
      </c>
      <c r="K1470" s="8" t="s">
        <v>1829</v>
      </c>
      <c r="L1470" s="11">
        <v>81.619199999999992</v>
      </c>
      <c r="M1470" s="8" t="str">
        <f>VLOOKUP(C1470,'[2]Customer Detail'!$A$2:$H$501,4,FALSE)</f>
        <v>Male</v>
      </c>
      <c r="N1470" s="8">
        <f>VLOOKUP(C1470,'[2]Customer Detail'!$A$2:$H$501,3,FALSE)</f>
        <v>56</v>
      </c>
      <c r="O1470" s="8" t="str">
        <f>VLOOKUP(C1470,'[2]Customer Detail'!$A$2:$H$501,5,FALSE)</f>
        <v>East Jessicaborough</v>
      </c>
      <c r="P1470" s="8" t="str">
        <f>VLOOKUP(C1470,'[2]Customer Detail'!$A$1:$H$501,8,FALSE)</f>
        <v>Platinum</v>
      </c>
      <c r="Q1470" s="8" t="str">
        <f>VLOOKUP(G1470,[2]Store_Dim!$A$1:$E$21,4,FALSE)</f>
        <v>Hoodberg</v>
      </c>
      <c r="R1470" s="8" t="str">
        <f>VLOOKUP(G1470,[2]Store_Dim!$A$2:$E$21,3,FALSE)</f>
        <v>North</v>
      </c>
    </row>
    <row r="1471" spans="1:18" x14ac:dyDescent="0.3">
      <c r="A1471" s="7" t="s">
        <v>3295</v>
      </c>
      <c r="B1471" s="48">
        <v>45718</v>
      </c>
      <c r="C1471" s="8" t="s">
        <v>1124</v>
      </c>
      <c r="D1471" s="8" t="s">
        <v>1698</v>
      </c>
      <c r="E1471" s="7" t="str">
        <f>VLOOKUP(D1471,[2]Product_Dim!$A$2:$G$101,2,FALSE)</f>
        <v>Women's Ankle Boots</v>
      </c>
      <c r="F1471" s="9">
        <f>VLOOKUP(D1471,[2]Product_Dim!$A$2:$G$101,6,FALSE)</f>
        <v>158.13999999999999</v>
      </c>
      <c r="G1471" s="8" t="s">
        <v>1779</v>
      </c>
      <c r="H1471" s="10">
        <v>3</v>
      </c>
      <c r="I1471" s="11">
        <v>582.1</v>
      </c>
      <c r="J1471" s="8">
        <v>0.12</v>
      </c>
      <c r="K1471" s="8" t="s">
        <v>1826</v>
      </c>
      <c r="L1471" s="11">
        <v>1536.7440000000001</v>
      </c>
      <c r="M1471" s="8" t="str">
        <f>VLOOKUP(C1471,'[2]Customer Detail'!$A$2:$H$501,4,FALSE)</f>
        <v>Male</v>
      </c>
      <c r="N1471" s="8">
        <f>VLOOKUP(C1471,'[2]Customer Detail'!$A$2:$H$501,3,FALSE)</f>
        <v>32</v>
      </c>
      <c r="O1471" s="8" t="str">
        <f>VLOOKUP(C1471,'[2]Customer Detail'!$A$2:$H$501,5,FALSE)</f>
        <v>East Michaelton</v>
      </c>
      <c r="P1471" s="8" t="str">
        <f>VLOOKUP(C1471,'[2]Customer Detail'!$A$1:$H$501,8,FALSE)</f>
        <v>Silver</v>
      </c>
      <c r="Q1471" s="8" t="str">
        <f>VLOOKUP(G1471,[2]Store_Dim!$A$1:$E$21,4,FALSE)</f>
        <v>Williamsfurt</v>
      </c>
      <c r="R1471" s="8" t="str">
        <f>VLOOKUP(G1471,[2]Store_Dim!$A$2:$E$21,3,FALSE)</f>
        <v>South</v>
      </c>
    </row>
    <row r="1472" spans="1:18" x14ac:dyDescent="0.3">
      <c r="A1472" s="7" t="s">
        <v>3296</v>
      </c>
      <c r="B1472" s="48">
        <v>45356</v>
      </c>
      <c r="C1472" s="8" t="s">
        <v>711</v>
      </c>
      <c r="D1472" s="8" t="s">
        <v>1712</v>
      </c>
      <c r="E1472" s="7" t="str">
        <f>VLOOKUP(D1472,[2]Product_Dim!$A$2:$G$101,2,FALSE)</f>
        <v>Fitness Resistance Bands</v>
      </c>
      <c r="F1472" s="9">
        <f>VLOOKUP(D1472,[2]Product_Dim!$A$2:$G$101,6,FALSE)</f>
        <v>152.91999999999999</v>
      </c>
      <c r="G1472" s="8" t="s">
        <v>1807</v>
      </c>
      <c r="H1472" s="10">
        <v>4</v>
      </c>
      <c r="I1472" s="11">
        <v>461.52</v>
      </c>
      <c r="J1472" s="8" t="s">
        <v>3983</v>
      </c>
      <c r="K1472" s="8" t="s">
        <v>1829</v>
      </c>
      <c r="L1472" s="11">
        <v>1846.08</v>
      </c>
      <c r="M1472" s="8" t="str">
        <f>VLOOKUP(C1472,'[2]Customer Detail'!$A$2:$H$501,4,FALSE)</f>
        <v>Female</v>
      </c>
      <c r="N1472" s="8">
        <f>VLOOKUP(C1472,'[2]Customer Detail'!$A$2:$H$501,3,FALSE)</f>
        <v>47</v>
      </c>
      <c r="O1472" s="8" t="str">
        <f>VLOOKUP(C1472,'[2]Customer Detail'!$A$2:$H$501,5,FALSE)</f>
        <v xml:space="preserve">Phillipschester   </v>
      </c>
      <c r="P1472" s="8" t="str">
        <f>VLOOKUP(C1472,'[2]Customer Detail'!$A$1:$H$501,8,FALSE)</f>
        <v>Gold</v>
      </c>
      <c r="Q1472" s="8" t="str">
        <f>VLOOKUP(G1472,[2]Store_Dim!$A$1:$E$21,4,FALSE)</f>
        <v>Bensonhaven</v>
      </c>
      <c r="R1472" s="8" t="str">
        <f>VLOOKUP(G1472,[2]Store_Dim!$A$2:$E$21,3,FALSE)</f>
        <v>North</v>
      </c>
    </row>
    <row r="1473" spans="1:18" x14ac:dyDescent="0.3">
      <c r="A1473" s="7" t="s">
        <v>3297</v>
      </c>
      <c r="B1473" s="48">
        <v>45552</v>
      </c>
      <c r="C1473" s="8" t="s">
        <v>1524</v>
      </c>
      <c r="D1473" s="8" t="s">
        <v>1580</v>
      </c>
      <c r="E1473" s="7" t="str">
        <f>VLOOKUP(D1473,[2]Product_Dim!$A$2:$G$101,2,FALSE)</f>
        <v>Beard Grooming Kit</v>
      </c>
      <c r="F1473" s="9">
        <f>VLOOKUP(D1473,[2]Product_Dim!$A$2:$G$101,6,FALSE)</f>
        <v>337.42</v>
      </c>
      <c r="G1473" s="8" t="s">
        <v>1792</v>
      </c>
      <c r="H1473" s="10">
        <v>1</v>
      </c>
      <c r="I1473" s="11">
        <v>558.41999999999996</v>
      </c>
      <c r="J1473" s="8">
        <v>0.03</v>
      </c>
      <c r="K1473" s="8" t="s">
        <v>1824</v>
      </c>
      <c r="L1473" s="11">
        <v>541.66739999999993</v>
      </c>
      <c r="M1473" s="8" t="str">
        <f>VLOOKUP(C1473,'[2]Customer Detail'!$A$2:$H$501,4,FALSE)</f>
        <v>Male</v>
      </c>
      <c r="N1473" s="8">
        <f>VLOOKUP(C1473,'[2]Customer Detail'!$A$2:$H$501,3,FALSE)</f>
        <v>56</v>
      </c>
      <c r="O1473" s="8" t="str">
        <f>VLOOKUP(C1473,'[2]Customer Detail'!$A$2:$H$501,5,FALSE)</f>
        <v>North Seanfurt</v>
      </c>
      <c r="P1473" s="8" t="str">
        <f>VLOOKUP(C1473,'[2]Customer Detail'!$A$1:$H$501,8,FALSE)</f>
        <v>Bronze</v>
      </c>
      <c r="Q1473" s="8" t="str">
        <f>VLOOKUP(G1473,[2]Store_Dim!$A$1:$E$21,4,FALSE)</f>
        <v>Lake Michael</v>
      </c>
      <c r="R1473" s="8" t="str">
        <f>VLOOKUP(G1473,[2]Store_Dim!$A$2:$E$21,3,FALSE)</f>
        <v>South</v>
      </c>
    </row>
    <row r="1474" spans="1:18" x14ac:dyDescent="0.3">
      <c r="A1474" s="7" t="s">
        <v>3298</v>
      </c>
      <c r="B1474" s="48">
        <v>45288</v>
      </c>
      <c r="C1474" s="8" t="s">
        <v>839</v>
      </c>
      <c r="D1474" s="8" t="s">
        <v>1572</v>
      </c>
      <c r="E1474" s="7" t="str">
        <f>VLOOKUP(D1474,[2]Product_Dim!$A$2:$G$101,2,FALSE)</f>
        <v>Hair Strengthening Shampoo</v>
      </c>
      <c r="F1474" s="9">
        <f>VLOOKUP(D1474,[2]Product_Dim!$A$2:$G$101,6,FALSE)</f>
        <v>115.82</v>
      </c>
      <c r="G1474" s="8" t="s">
        <v>1810</v>
      </c>
      <c r="H1474" s="10">
        <v>4</v>
      </c>
      <c r="I1474" s="11">
        <v>700.98</v>
      </c>
      <c r="J1474" s="8">
        <v>0.12</v>
      </c>
      <c r="K1474" s="8" t="s">
        <v>1826</v>
      </c>
      <c r="L1474" s="11">
        <v>2467.4495999999999</v>
      </c>
      <c r="M1474" s="8" t="str">
        <f>VLOOKUP(C1474,'[2]Customer Detail'!$A$2:$H$501,4,FALSE)</f>
        <v>Male</v>
      </c>
      <c r="N1474" s="8">
        <f>VLOOKUP(C1474,'[2]Customer Detail'!$A$2:$H$501,3,FALSE)</f>
        <v>50</v>
      </c>
      <c r="O1474" s="8" t="str">
        <f>VLOOKUP(C1474,'[2]Customer Detail'!$A$2:$H$501,5,FALSE)</f>
        <v>Sallymouth</v>
      </c>
      <c r="P1474" s="8" t="str">
        <f>VLOOKUP(C1474,'[2]Customer Detail'!$A$1:$H$501,8,FALSE)</f>
        <v>Bronze</v>
      </c>
      <c r="Q1474" s="8" t="str">
        <f>VLOOKUP(G1474,[2]Store_Dim!$A$1:$E$21,4,FALSE)</f>
        <v>East Stevechester</v>
      </c>
      <c r="R1474" s="8" t="str">
        <f>VLOOKUP(G1474,[2]Store_Dim!$A$2:$E$21,3,FALSE)</f>
        <v>East</v>
      </c>
    </row>
    <row r="1475" spans="1:18" x14ac:dyDescent="0.3">
      <c r="A1475" s="7" t="s">
        <v>3299</v>
      </c>
      <c r="B1475" s="48">
        <v>45605</v>
      </c>
      <c r="C1475" s="8" t="s">
        <v>1260</v>
      </c>
      <c r="D1475" s="8" t="s">
        <v>1718</v>
      </c>
      <c r="E1475" s="7" t="str">
        <f>VLOOKUP(D1475,[2]Product_Dim!$A$2:$G$101,2,FALSE)</f>
        <v>Women's Beanie Hat</v>
      </c>
      <c r="F1475" s="9">
        <f>VLOOKUP(D1475,[2]Product_Dim!$A$2:$G$101,6,FALSE)</f>
        <v>119.57</v>
      </c>
      <c r="G1475" s="8" t="s">
        <v>1810</v>
      </c>
      <c r="H1475" s="10">
        <v>2</v>
      </c>
      <c r="I1475" s="11">
        <v>227.97</v>
      </c>
      <c r="J1475" s="8">
        <v>0.08</v>
      </c>
      <c r="K1475" s="8" t="s">
        <v>1829</v>
      </c>
      <c r="L1475" s="11">
        <v>419.46479999999997</v>
      </c>
      <c r="M1475" s="8" t="str">
        <f>VLOOKUP(C1475,'[2]Customer Detail'!$A$2:$H$501,4,FALSE)</f>
        <v>Female</v>
      </c>
      <c r="N1475" s="8">
        <f>VLOOKUP(C1475,'[2]Customer Detail'!$A$2:$H$501,3,FALSE)</f>
        <v>18</v>
      </c>
      <c r="O1475" s="8" t="str">
        <f>VLOOKUP(C1475,'[2]Customer Detail'!$A$2:$H$501,5,FALSE)</f>
        <v>Garciaview</v>
      </c>
      <c r="P1475" s="8" t="str">
        <f>VLOOKUP(C1475,'[2]Customer Detail'!$A$1:$H$501,8,FALSE)</f>
        <v>Gold</v>
      </c>
      <c r="Q1475" s="8" t="str">
        <f>VLOOKUP(G1475,[2]Store_Dim!$A$1:$E$21,4,FALSE)</f>
        <v>East Stevechester</v>
      </c>
      <c r="R1475" s="8" t="str">
        <f>VLOOKUP(G1475,[2]Store_Dim!$A$2:$E$21,3,FALSE)</f>
        <v>East</v>
      </c>
    </row>
    <row r="1476" spans="1:18" x14ac:dyDescent="0.3">
      <c r="A1476" s="7" t="s">
        <v>3300</v>
      </c>
      <c r="B1476" s="48">
        <v>45516</v>
      </c>
      <c r="C1476" s="8" t="s">
        <v>1461</v>
      </c>
      <c r="D1476" s="8" t="s">
        <v>1626</v>
      </c>
      <c r="E1476" s="7" t="str">
        <f>VLOOKUP(D1476,[2]Product_Dim!$A$2:$G$101,2,FALSE)</f>
        <v>Portable Power Bank</v>
      </c>
      <c r="F1476" s="9">
        <f>VLOOKUP(D1476,[2]Product_Dim!$A$2:$G$101,6,FALSE)</f>
        <v>326.06</v>
      </c>
      <c r="G1476" s="8" t="s">
        <v>1792</v>
      </c>
      <c r="H1476" s="10">
        <v>4</v>
      </c>
      <c r="I1476" s="11">
        <v>278.70999999999998</v>
      </c>
      <c r="J1476" s="8">
        <v>0.2</v>
      </c>
      <c r="K1476" s="8" t="s">
        <v>1826</v>
      </c>
      <c r="L1476" s="11">
        <v>891.87199999999996</v>
      </c>
      <c r="M1476" s="8" t="str">
        <f>VLOOKUP(C1476,'[2]Customer Detail'!$A$2:$H$501,4,FALSE)</f>
        <v>Female</v>
      </c>
      <c r="N1476" s="8">
        <f>VLOOKUP(C1476,'[2]Customer Detail'!$A$2:$H$501,3,FALSE)</f>
        <v>32</v>
      </c>
      <c r="O1476" s="8" t="str">
        <f>VLOOKUP(C1476,'[2]Customer Detail'!$A$2:$H$501,5,FALSE)</f>
        <v>East Christopherhaven</v>
      </c>
      <c r="P1476" s="8" t="str">
        <f>VLOOKUP(C1476,'[2]Customer Detail'!$A$1:$H$501,8,FALSE)</f>
        <v>Platinum</v>
      </c>
      <c r="Q1476" s="8" t="str">
        <f>VLOOKUP(G1476,[2]Store_Dim!$A$1:$E$21,4,FALSE)</f>
        <v>Lake Michael</v>
      </c>
      <c r="R1476" s="8" t="str">
        <f>VLOOKUP(G1476,[2]Store_Dim!$A$2:$E$21,3,FALSE)</f>
        <v>South</v>
      </c>
    </row>
    <row r="1477" spans="1:18" x14ac:dyDescent="0.3">
      <c r="A1477" s="7" t="s">
        <v>3301</v>
      </c>
      <c r="B1477" s="48">
        <v>45379</v>
      </c>
      <c r="C1477" s="8" t="s">
        <v>827</v>
      </c>
      <c r="D1477" s="8" t="s">
        <v>1746</v>
      </c>
      <c r="E1477" s="7" t="str">
        <f>VLOOKUP(D1477,[2]Product_Dim!$A$2:$G$101,2,FALSE)</f>
        <v>Stainless Steel Cookware Set</v>
      </c>
      <c r="F1477" s="9">
        <f>VLOOKUP(D1477,[2]Product_Dim!$A$2:$G$101,6,FALSE)</f>
        <v>201.41</v>
      </c>
      <c r="G1477" s="8" t="s">
        <v>1782</v>
      </c>
      <c r="H1477" s="10">
        <v>2</v>
      </c>
      <c r="I1477" s="11">
        <v>916.12</v>
      </c>
      <c r="J1477" s="8">
        <v>0.05</v>
      </c>
      <c r="K1477" s="8" t="s">
        <v>1826</v>
      </c>
      <c r="L1477" s="11">
        <v>1740.6279999999999</v>
      </c>
      <c r="M1477" s="8" t="str">
        <f>VLOOKUP(C1477,'[2]Customer Detail'!$A$2:$H$501,4,FALSE)</f>
        <v>Female</v>
      </c>
      <c r="N1477" s="8">
        <f>VLOOKUP(C1477,'[2]Customer Detail'!$A$2:$H$501,3,FALSE)</f>
        <v>32</v>
      </c>
      <c r="O1477" s="8" t="str">
        <f>VLOOKUP(C1477,'[2]Customer Detail'!$A$2:$H$501,5,FALSE)</f>
        <v>South Kathrynmouth</v>
      </c>
      <c r="P1477" s="8" t="str">
        <f>VLOOKUP(C1477,'[2]Customer Detail'!$A$1:$H$501,8,FALSE)</f>
        <v>Silver</v>
      </c>
      <c r="Q1477" s="8" t="str">
        <f>VLOOKUP(G1477,[2]Store_Dim!$A$1:$E$21,4,FALSE)</f>
        <v>Thompsonborough</v>
      </c>
      <c r="R1477" s="8" t="str">
        <f>VLOOKUP(G1477,[2]Store_Dim!$A$2:$E$21,3,FALSE)</f>
        <v>West</v>
      </c>
    </row>
    <row r="1478" spans="1:18" x14ac:dyDescent="0.3">
      <c r="A1478" s="7" t="s">
        <v>3302</v>
      </c>
      <c r="B1478" s="48">
        <v>45567</v>
      </c>
      <c r="C1478" s="8" t="s">
        <v>455</v>
      </c>
      <c r="D1478" s="8" t="s">
        <v>1568</v>
      </c>
      <c r="E1478" s="7" t="str">
        <f>VLOOKUP(D1478,[2]Product_Dim!$A$2:$G$101,2,FALSE)</f>
        <v>Ceramic Kitchen Bowl Set</v>
      </c>
      <c r="F1478" s="9">
        <f>VLOOKUP(D1478,[2]Product_Dim!$A$2:$G$101,6,FALSE)</f>
        <v>298.86</v>
      </c>
      <c r="G1478" s="8" t="s">
        <v>1794</v>
      </c>
      <c r="H1478" s="10">
        <v>4</v>
      </c>
      <c r="I1478" s="11">
        <v>228.98</v>
      </c>
      <c r="J1478" s="8">
        <v>0.22</v>
      </c>
      <c r="K1478" s="8" t="s">
        <v>1826</v>
      </c>
      <c r="L1478" s="11">
        <v>714.41759999999999</v>
      </c>
      <c r="M1478" s="8" t="str">
        <f>VLOOKUP(C1478,'[2]Customer Detail'!$A$2:$H$501,4,FALSE)</f>
        <v>Female</v>
      </c>
      <c r="N1478" s="8">
        <f>VLOOKUP(C1478,'[2]Customer Detail'!$A$2:$H$501,3,FALSE)</f>
        <v>62</v>
      </c>
      <c r="O1478" s="8" t="str">
        <f>VLOOKUP(C1478,'[2]Customer Detail'!$A$2:$H$501,5,FALSE)</f>
        <v>West Stephenville</v>
      </c>
      <c r="P1478" s="8" t="str">
        <f>VLOOKUP(C1478,'[2]Customer Detail'!$A$1:$H$501,8,FALSE)</f>
        <v>Bronze</v>
      </c>
      <c r="Q1478" s="8" t="str">
        <f>VLOOKUP(G1478,[2]Store_Dim!$A$1:$E$21,4,FALSE)</f>
        <v>Sabrinatown</v>
      </c>
      <c r="R1478" s="8" t="str">
        <f>VLOOKUP(G1478,[2]Store_Dim!$A$2:$E$21,3,FALSE)</f>
        <v>North</v>
      </c>
    </row>
    <row r="1479" spans="1:18" x14ac:dyDescent="0.3">
      <c r="A1479" s="7" t="s">
        <v>3303</v>
      </c>
      <c r="B1479" s="48">
        <v>45510</v>
      </c>
      <c r="C1479" s="8" t="s">
        <v>752</v>
      </c>
      <c r="D1479" s="8" t="s">
        <v>1726</v>
      </c>
      <c r="E1479" s="7" t="str">
        <f>VLOOKUP(D1479,[2]Product_Dim!$A$2:$G$101,2,FALSE)</f>
        <v>Face Foundation Kit</v>
      </c>
      <c r="F1479" s="9">
        <f>VLOOKUP(D1479,[2]Product_Dim!$A$2:$G$101,6,FALSE)</f>
        <v>183.04</v>
      </c>
      <c r="G1479" s="8" t="s">
        <v>1801</v>
      </c>
      <c r="H1479" s="10">
        <v>4</v>
      </c>
      <c r="I1479" s="11">
        <v>904.82</v>
      </c>
      <c r="J1479" s="8">
        <v>0.09</v>
      </c>
      <c r="K1479" s="8" t="s">
        <v>1826</v>
      </c>
      <c r="L1479" s="11">
        <v>3293.5448000000001</v>
      </c>
      <c r="M1479" s="8" t="str">
        <f>VLOOKUP(C1479,'[2]Customer Detail'!$A$2:$H$501,4,FALSE)</f>
        <v>Female</v>
      </c>
      <c r="N1479" s="8">
        <f>VLOOKUP(C1479,'[2]Customer Detail'!$A$2:$H$501,3,FALSE)</f>
        <v>43</v>
      </c>
      <c r="O1479" s="8" t="str">
        <f>VLOOKUP(C1479,'[2]Customer Detail'!$A$2:$H$501,5,FALSE)</f>
        <v>Lake Mark</v>
      </c>
      <c r="P1479" s="8" t="str">
        <f>VLOOKUP(C1479,'[2]Customer Detail'!$A$1:$H$501,8,FALSE)</f>
        <v>Gold</v>
      </c>
      <c r="Q1479" s="8" t="str">
        <f>VLOOKUP(G1479,[2]Store_Dim!$A$1:$E$21,4,FALSE)</f>
        <v>East Jenniferstad</v>
      </c>
      <c r="R1479" s="8" t="str">
        <f>VLOOKUP(G1479,[2]Store_Dim!$A$2:$E$21,3,FALSE)</f>
        <v>North</v>
      </c>
    </row>
    <row r="1480" spans="1:18" x14ac:dyDescent="0.3">
      <c r="A1480" s="7" t="s">
        <v>3304</v>
      </c>
      <c r="B1480" s="48">
        <v>45806</v>
      </c>
      <c r="C1480" s="8" t="s">
        <v>295</v>
      </c>
      <c r="D1480" s="8" t="s">
        <v>1594</v>
      </c>
      <c r="E1480" s="7" t="str">
        <f>VLOOKUP(D1480,[2]Product_Dim!$A$2:$G$101,2,FALSE)</f>
        <v>Men's Formal Shirt</v>
      </c>
      <c r="F1480" s="9">
        <f>VLOOKUP(D1480,[2]Product_Dim!$A$2:$G$101,6,FALSE)</f>
        <v>254.04361702127662</v>
      </c>
      <c r="G1480" s="8" t="s">
        <v>1792</v>
      </c>
      <c r="H1480" s="10">
        <v>1</v>
      </c>
      <c r="I1480" s="11">
        <v>588.61</v>
      </c>
      <c r="J1480" s="8">
        <v>0.1</v>
      </c>
      <c r="K1480" s="8" t="s">
        <v>1826</v>
      </c>
      <c r="L1480" s="11">
        <v>529.74900000000002</v>
      </c>
      <c r="M1480" s="8" t="str">
        <f>VLOOKUP(C1480,'[2]Customer Detail'!$A$2:$H$501,4,FALSE)</f>
        <v>Female</v>
      </c>
      <c r="N1480" s="8">
        <f>VLOOKUP(C1480,'[2]Customer Detail'!$A$2:$H$501,3,FALSE)</f>
        <v>34</v>
      </c>
      <c r="O1480" s="8" t="str">
        <f>VLOOKUP(C1480,'[2]Customer Detail'!$A$2:$H$501,5,FALSE)</f>
        <v>South David</v>
      </c>
      <c r="P1480" s="8" t="str">
        <f>VLOOKUP(C1480,'[2]Customer Detail'!$A$1:$H$501,8,FALSE)</f>
        <v>Platinum</v>
      </c>
      <c r="Q1480" s="8" t="str">
        <f>VLOOKUP(G1480,[2]Store_Dim!$A$1:$E$21,4,FALSE)</f>
        <v>Lake Michael</v>
      </c>
      <c r="R1480" s="8" t="str">
        <f>VLOOKUP(G1480,[2]Store_Dim!$A$2:$E$21,3,FALSE)</f>
        <v>South</v>
      </c>
    </row>
    <row r="1481" spans="1:18" x14ac:dyDescent="0.3">
      <c r="A1481" s="7" t="s">
        <v>3305</v>
      </c>
      <c r="B1481" s="48">
        <v>45240</v>
      </c>
      <c r="C1481" s="8" t="s">
        <v>396</v>
      </c>
      <c r="D1481" s="8" t="s">
        <v>1614</v>
      </c>
      <c r="E1481" s="7" t="str">
        <f>VLOOKUP(D1481,[2]Product_Dim!$A$2:$G$101,2,FALSE)</f>
        <v>Modern Wall Clock</v>
      </c>
      <c r="F1481" s="9">
        <f>VLOOKUP(D1481,[2]Product_Dim!$A$2:$G$101,6,FALSE)</f>
        <v>179.77</v>
      </c>
      <c r="G1481" s="8" t="s">
        <v>1766</v>
      </c>
      <c r="H1481" s="10">
        <v>4</v>
      </c>
      <c r="I1481" s="11">
        <v>695.97</v>
      </c>
      <c r="J1481" s="8">
        <v>0.02</v>
      </c>
      <c r="K1481" s="8" t="s">
        <v>1824</v>
      </c>
      <c r="L1481" s="11">
        <v>2728.2024000000001</v>
      </c>
      <c r="M1481" s="8" t="str">
        <f>VLOOKUP(C1481,'[2]Customer Detail'!$A$2:$H$501,4,FALSE)</f>
        <v>Male</v>
      </c>
      <c r="N1481" s="8">
        <f>VLOOKUP(C1481,'[2]Customer Detail'!$A$2:$H$501,3,FALSE)</f>
        <v>51</v>
      </c>
      <c r="O1481" s="8" t="str">
        <f>VLOOKUP(C1481,'[2]Customer Detail'!$A$2:$H$501,5,FALSE)</f>
        <v>New William</v>
      </c>
      <c r="P1481" s="8" t="str">
        <f>VLOOKUP(C1481,'[2]Customer Detail'!$A$1:$H$501,8,FALSE)</f>
        <v>Gold</v>
      </c>
      <c r="Q1481" s="8" t="str">
        <f>VLOOKUP(G1481,[2]Store_Dim!$A$1:$E$21,4,FALSE)</f>
        <v>Hoodberg</v>
      </c>
      <c r="R1481" s="8" t="str">
        <f>VLOOKUP(G1481,[2]Store_Dim!$A$2:$E$21,3,FALSE)</f>
        <v>North</v>
      </c>
    </row>
    <row r="1482" spans="1:18" x14ac:dyDescent="0.3">
      <c r="A1482" s="7" t="s">
        <v>3306</v>
      </c>
      <c r="B1482" s="48">
        <v>45309</v>
      </c>
      <c r="C1482" s="8" t="s">
        <v>951</v>
      </c>
      <c r="D1482" s="8" t="s">
        <v>1742</v>
      </c>
      <c r="E1482" s="7" t="str">
        <f>VLOOKUP(D1482,[2]Product_Dim!$A$2:$G$101,2,FALSE)</f>
        <v>Cricket Bat</v>
      </c>
      <c r="F1482" s="9">
        <f>VLOOKUP(D1482,[2]Product_Dim!$A$2:$G$101,6,FALSE)</f>
        <v>245.98</v>
      </c>
      <c r="G1482" s="8" t="s">
        <v>1792</v>
      </c>
      <c r="H1482" s="10">
        <v>2</v>
      </c>
      <c r="I1482" s="11">
        <v>181.42</v>
      </c>
      <c r="J1482" s="8">
        <v>0.08</v>
      </c>
      <c r="K1482" s="8" t="s">
        <v>1826</v>
      </c>
      <c r="L1482" s="11">
        <v>333.81279999999998</v>
      </c>
      <c r="M1482" s="8" t="str">
        <f>VLOOKUP(C1482,'[2]Customer Detail'!$A$2:$H$501,4,FALSE)</f>
        <v>Male</v>
      </c>
      <c r="N1482" s="8">
        <f>VLOOKUP(C1482,'[2]Customer Detail'!$A$2:$H$501,3,FALSE)</f>
        <v>50</v>
      </c>
      <c r="O1482" s="8" t="str">
        <f>VLOOKUP(C1482,'[2]Customer Detail'!$A$2:$H$501,5,FALSE)</f>
        <v>West Bruceburgh</v>
      </c>
      <c r="P1482" s="8" t="str">
        <f>VLOOKUP(C1482,'[2]Customer Detail'!$A$1:$H$501,8,FALSE)</f>
        <v>Gold</v>
      </c>
      <c r="Q1482" s="8" t="str">
        <f>VLOOKUP(G1482,[2]Store_Dim!$A$1:$E$21,4,FALSE)</f>
        <v>Lake Michael</v>
      </c>
      <c r="R1482" s="8" t="str">
        <f>VLOOKUP(G1482,[2]Store_Dim!$A$2:$E$21,3,FALSE)</f>
        <v>South</v>
      </c>
    </row>
    <row r="1483" spans="1:18" x14ac:dyDescent="0.3">
      <c r="A1483" s="7" t="s">
        <v>3307</v>
      </c>
      <c r="B1483" s="48">
        <v>45375</v>
      </c>
      <c r="C1483" s="8" t="s">
        <v>100</v>
      </c>
      <c r="D1483" s="8" t="s">
        <v>1742</v>
      </c>
      <c r="E1483" s="7" t="str">
        <f>VLOOKUP(D1483,[2]Product_Dim!$A$2:$G$101,2,FALSE)</f>
        <v>Cricket Bat</v>
      </c>
      <c r="F1483" s="9">
        <f>VLOOKUP(D1483,[2]Product_Dim!$A$2:$G$101,6,FALSE)</f>
        <v>245.98</v>
      </c>
      <c r="G1483" s="8" t="s">
        <v>1797</v>
      </c>
      <c r="H1483" s="10">
        <v>1</v>
      </c>
      <c r="I1483" s="11">
        <v>439.55</v>
      </c>
      <c r="J1483" s="8">
        <v>0.28999999999999998</v>
      </c>
      <c r="K1483" s="8" t="s">
        <v>1829</v>
      </c>
      <c r="L1483" s="11">
        <v>312.08050000000003</v>
      </c>
      <c r="M1483" s="8" t="str">
        <f>VLOOKUP(C1483,'[2]Customer Detail'!$A$2:$H$501,4,FALSE)</f>
        <v>Female</v>
      </c>
      <c r="N1483" s="8">
        <f>VLOOKUP(C1483,'[2]Customer Detail'!$A$2:$H$501,3,FALSE)</f>
        <v>52</v>
      </c>
      <c r="O1483" s="8" t="str">
        <f>VLOOKUP(C1483,'[2]Customer Detail'!$A$2:$H$501,5,FALSE)</f>
        <v>Molinabury</v>
      </c>
      <c r="P1483" s="8" t="str">
        <f>VLOOKUP(C1483,'[2]Customer Detail'!$A$1:$H$501,8,FALSE)</f>
        <v>Silver</v>
      </c>
      <c r="Q1483" s="8" t="str">
        <f>VLOOKUP(G1483,[2]Store_Dim!$A$1:$E$21,4,FALSE)</f>
        <v>Johnsonville</v>
      </c>
      <c r="R1483" s="8" t="str">
        <f>VLOOKUP(G1483,[2]Store_Dim!$A$2:$E$21,3,FALSE)</f>
        <v>East</v>
      </c>
    </row>
    <row r="1484" spans="1:18" x14ac:dyDescent="0.3">
      <c r="A1484" s="7" t="s">
        <v>3308</v>
      </c>
      <c r="B1484" s="48">
        <v>45733</v>
      </c>
      <c r="C1484" s="8" t="s">
        <v>399</v>
      </c>
      <c r="D1484" s="8" t="s">
        <v>1658</v>
      </c>
      <c r="E1484" s="7" t="str">
        <f>VLOOKUP(D1484,[2]Product_Dim!$A$2:$G$101,2,FALSE)</f>
        <v>Ceramic Plant Pot</v>
      </c>
      <c r="F1484" s="9">
        <f>VLOOKUP(D1484,[2]Product_Dim!$A$2:$G$101,6,FALSE)</f>
        <v>81.75</v>
      </c>
      <c r="G1484" s="8" t="s">
        <v>1810</v>
      </c>
      <c r="H1484" s="10">
        <v>3</v>
      </c>
      <c r="I1484" s="11">
        <v>471.27</v>
      </c>
      <c r="J1484" s="8">
        <v>0.27</v>
      </c>
      <c r="K1484" s="8" t="s">
        <v>1829</v>
      </c>
      <c r="L1484" s="11">
        <v>1032.0812999999998</v>
      </c>
      <c r="M1484" s="8" t="str">
        <f>VLOOKUP(C1484,'[2]Customer Detail'!$A$2:$H$501,4,FALSE)</f>
        <v>Male</v>
      </c>
      <c r="N1484" s="8">
        <f>VLOOKUP(C1484,'[2]Customer Detail'!$A$2:$H$501,3,FALSE)</f>
        <v>30</v>
      </c>
      <c r="O1484" s="8" t="str">
        <f>VLOOKUP(C1484,'[2]Customer Detail'!$A$2:$H$501,5,FALSE)</f>
        <v>East Donna</v>
      </c>
      <c r="P1484" s="8" t="str">
        <f>VLOOKUP(C1484,'[2]Customer Detail'!$A$1:$H$501,8,FALSE)</f>
        <v>Bronze</v>
      </c>
      <c r="Q1484" s="8" t="str">
        <f>VLOOKUP(G1484,[2]Store_Dim!$A$1:$E$21,4,FALSE)</f>
        <v>East Stevechester</v>
      </c>
      <c r="R1484" s="8" t="str">
        <f>VLOOKUP(G1484,[2]Store_Dim!$A$2:$E$21,3,FALSE)</f>
        <v>East</v>
      </c>
    </row>
    <row r="1485" spans="1:18" x14ac:dyDescent="0.3">
      <c r="A1485" s="7" t="s">
        <v>3309</v>
      </c>
      <c r="B1485" s="48">
        <v>45435</v>
      </c>
      <c r="C1485" s="8" t="s">
        <v>172</v>
      </c>
      <c r="D1485" s="8" t="s">
        <v>1666</v>
      </c>
      <c r="E1485" s="7" t="str">
        <f>VLOOKUP(D1485,[2]Product_Dim!$A$2:$G$101,2,FALSE)</f>
        <v>Men's Hair Styling Gel</v>
      </c>
      <c r="F1485" s="9">
        <f>VLOOKUP(D1485,[2]Product_Dim!$A$2:$G$101,6,FALSE)</f>
        <v>17.309999999999999</v>
      </c>
      <c r="G1485" s="8" t="s">
        <v>1794</v>
      </c>
      <c r="H1485" s="10">
        <v>1</v>
      </c>
      <c r="I1485" s="11">
        <v>758.89</v>
      </c>
      <c r="J1485" s="8">
        <v>0.1</v>
      </c>
      <c r="K1485" s="8" t="s">
        <v>1824</v>
      </c>
      <c r="L1485" s="11">
        <v>683.00099999999998</v>
      </c>
      <c r="M1485" s="8" t="str">
        <f>VLOOKUP(C1485,'[2]Customer Detail'!$A$2:$H$501,4,FALSE)</f>
        <v>Male</v>
      </c>
      <c r="N1485" s="8">
        <f>VLOOKUP(C1485,'[2]Customer Detail'!$A$2:$H$501,3,FALSE)</f>
        <v>34</v>
      </c>
      <c r="O1485" s="8" t="str">
        <f>VLOOKUP(C1485,'[2]Customer Detail'!$A$2:$H$501,5,FALSE)</f>
        <v>Christianstad</v>
      </c>
      <c r="P1485" s="8" t="str">
        <f>VLOOKUP(C1485,'[2]Customer Detail'!$A$1:$H$501,8,FALSE)</f>
        <v>Bronze</v>
      </c>
      <c r="Q1485" s="8" t="str">
        <f>VLOOKUP(G1485,[2]Store_Dim!$A$1:$E$21,4,FALSE)</f>
        <v>Sabrinatown</v>
      </c>
      <c r="R1485" s="8" t="str">
        <f>VLOOKUP(G1485,[2]Store_Dim!$A$2:$E$21,3,FALSE)</f>
        <v>North</v>
      </c>
    </row>
    <row r="1486" spans="1:18" x14ac:dyDescent="0.3">
      <c r="A1486" s="7" t="s">
        <v>3310</v>
      </c>
      <c r="B1486" s="48">
        <v>45864</v>
      </c>
      <c r="C1486" s="8" t="s">
        <v>1492</v>
      </c>
      <c r="D1486" s="8" t="s">
        <v>1738</v>
      </c>
      <c r="E1486" s="7" t="str">
        <f>VLOOKUP(D1486,[2]Product_Dim!$A$2:$G$101,2,FALSE)</f>
        <v>Sports Stopwatch Basic</v>
      </c>
      <c r="F1486" s="9">
        <f>VLOOKUP(D1486,[2]Product_Dim!$A$2:$G$101,6,FALSE)</f>
        <v>60.65</v>
      </c>
      <c r="G1486" s="8" t="s">
        <v>1801</v>
      </c>
      <c r="H1486" s="10">
        <v>4</v>
      </c>
      <c r="I1486" s="11">
        <v>918.1</v>
      </c>
      <c r="J1486" s="8">
        <v>0.19</v>
      </c>
      <c r="K1486" s="8" t="s">
        <v>1829</v>
      </c>
      <c r="L1486" s="11">
        <v>2974.6440000000002</v>
      </c>
      <c r="M1486" s="8" t="str">
        <f>VLOOKUP(C1486,'[2]Customer Detail'!$A$2:$H$501,4,FALSE)</f>
        <v>Female</v>
      </c>
      <c r="N1486" s="8">
        <f>VLOOKUP(C1486,'[2]Customer Detail'!$A$2:$H$501,3,FALSE)</f>
        <v>46</v>
      </c>
      <c r="O1486" s="8" t="str">
        <f>VLOOKUP(C1486,'[2]Customer Detail'!$A$2:$H$501,5,FALSE)</f>
        <v>East Dillonview</v>
      </c>
      <c r="P1486" s="8" t="str">
        <f>VLOOKUP(C1486,'[2]Customer Detail'!$A$1:$H$501,8,FALSE)</f>
        <v>Bronze</v>
      </c>
      <c r="Q1486" s="8" t="str">
        <f>VLOOKUP(G1486,[2]Store_Dim!$A$1:$E$21,4,FALSE)</f>
        <v>East Jenniferstad</v>
      </c>
      <c r="R1486" s="8" t="str">
        <f>VLOOKUP(G1486,[2]Store_Dim!$A$2:$E$21,3,FALSE)</f>
        <v>North</v>
      </c>
    </row>
    <row r="1487" spans="1:18" x14ac:dyDescent="0.3">
      <c r="A1487" s="7" t="s">
        <v>3311</v>
      </c>
      <c r="B1487" s="48">
        <v>45569</v>
      </c>
      <c r="C1487" s="8" t="s">
        <v>827</v>
      </c>
      <c r="D1487" s="8" t="s">
        <v>1736</v>
      </c>
      <c r="E1487" s="7" t="str">
        <f>VLOOKUP(D1487,[2]Product_Dim!$A$2:$G$101,2,FALSE)</f>
        <v>Vitamin E Body Lotion</v>
      </c>
      <c r="F1487" s="9">
        <f>VLOOKUP(D1487,[2]Product_Dim!$A$2:$G$101,6,FALSE)</f>
        <v>358.47</v>
      </c>
      <c r="G1487" s="8" t="s">
        <v>1792</v>
      </c>
      <c r="H1487" s="10">
        <v>1</v>
      </c>
      <c r="I1487" s="11">
        <v>861.5</v>
      </c>
      <c r="J1487" s="8">
        <v>0.05</v>
      </c>
      <c r="K1487" s="8" t="s">
        <v>1829</v>
      </c>
      <c r="L1487" s="11">
        <v>818.42499999999995</v>
      </c>
      <c r="M1487" s="8" t="str">
        <f>VLOOKUP(C1487,'[2]Customer Detail'!$A$2:$H$501,4,FALSE)</f>
        <v>Female</v>
      </c>
      <c r="N1487" s="8">
        <f>VLOOKUP(C1487,'[2]Customer Detail'!$A$2:$H$501,3,FALSE)</f>
        <v>32</v>
      </c>
      <c r="O1487" s="8" t="str">
        <f>VLOOKUP(C1487,'[2]Customer Detail'!$A$2:$H$501,5,FALSE)</f>
        <v>South Kathrynmouth</v>
      </c>
      <c r="P1487" s="8" t="str">
        <f>VLOOKUP(C1487,'[2]Customer Detail'!$A$1:$H$501,8,FALSE)</f>
        <v>Silver</v>
      </c>
      <c r="Q1487" s="8" t="str">
        <f>VLOOKUP(G1487,[2]Store_Dim!$A$1:$E$21,4,FALSE)</f>
        <v>Lake Michael</v>
      </c>
      <c r="R1487" s="8" t="str">
        <f>VLOOKUP(G1487,[2]Store_Dim!$A$2:$E$21,3,FALSE)</f>
        <v>South</v>
      </c>
    </row>
    <row r="1488" spans="1:18" x14ac:dyDescent="0.3">
      <c r="A1488" s="7" t="s">
        <v>3312</v>
      </c>
      <c r="B1488" s="48">
        <v>45664</v>
      </c>
      <c r="C1488" s="8" t="s">
        <v>1425</v>
      </c>
      <c r="D1488" s="8" t="s">
        <v>1592</v>
      </c>
      <c r="E1488" s="7" t="str">
        <f>VLOOKUP(D1488,[2]Product_Dim!$A$2:$G$101,2,FALSE)</f>
        <v>Carbon Fiber Tennis Racket</v>
      </c>
      <c r="F1488" s="9">
        <f>VLOOKUP(D1488,[2]Product_Dim!$A$2:$G$101,6,FALSE)</f>
        <v>484.62</v>
      </c>
      <c r="G1488" s="8" t="s">
        <v>1799</v>
      </c>
      <c r="H1488" s="10">
        <v>1</v>
      </c>
      <c r="I1488" s="11">
        <v>588.29999999999995</v>
      </c>
      <c r="J1488" s="8">
        <v>0.26</v>
      </c>
      <c r="K1488" s="8" t="s">
        <v>1829</v>
      </c>
      <c r="L1488" s="11">
        <v>435.34199999999998</v>
      </c>
      <c r="M1488" s="8" t="str">
        <f>VLOOKUP(C1488,'[2]Customer Detail'!$A$2:$H$501,4,FALSE)</f>
        <v>Female</v>
      </c>
      <c r="N1488" s="8">
        <f>VLOOKUP(C1488,'[2]Customer Detail'!$A$2:$H$501,3,FALSE)</f>
        <v>34</v>
      </c>
      <c r="O1488" s="8" t="str">
        <f>VLOOKUP(C1488,'[2]Customer Detail'!$A$2:$H$501,5,FALSE)</f>
        <v>Burkefurt</v>
      </c>
      <c r="P1488" s="8" t="str">
        <f>VLOOKUP(C1488,'[2]Customer Detail'!$A$1:$H$501,8,FALSE)</f>
        <v>Silver</v>
      </c>
      <c r="Q1488" s="8" t="str">
        <f>VLOOKUP(G1488,[2]Store_Dim!$A$1:$E$21,4,FALSE)</f>
        <v>Christopherland</v>
      </c>
      <c r="R1488" s="8" t="str">
        <f>VLOOKUP(G1488,[2]Store_Dim!$A$2:$E$21,3,FALSE)</f>
        <v>South</v>
      </c>
    </row>
    <row r="1489" spans="1:18" x14ac:dyDescent="0.3">
      <c r="A1489" s="7" t="s">
        <v>3313</v>
      </c>
      <c r="B1489" s="48">
        <v>45645</v>
      </c>
      <c r="C1489" s="8" t="s">
        <v>1425</v>
      </c>
      <c r="D1489" s="8" t="s">
        <v>1658</v>
      </c>
      <c r="E1489" s="7" t="str">
        <f>VLOOKUP(D1489,[2]Product_Dim!$A$2:$G$101,2,FALSE)</f>
        <v>Ceramic Plant Pot</v>
      </c>
      <c r="F1489" s="9">
        <f>VLOOKUP(D1489,[2]Product_Dim!$A$2:$G$101,6,FALSE)</f>
        <v>81.75</v>
      </c>
      <c r="G1489" s="8" t="s">
        <v>1779</v>
      </c>
      <c r="H1489" s="10">
        <v>1</v>
      </c>
      <c r="I1489" s="11">
        <v>917.26</v>
      </c>
      <c r="J1489" s="8">
        <v>0.05</v>
      </c>
      <c r="K1489" s="8" t="s">
        <v>1826</v>
      </c>
      <c r="L1489" s="11">
        <v>871.39699999999993</v>
      </c>
      <c r="M1489" s="8" t="str">
        <f>VLOOKUP(C1489,'[2]Customer Detail'!$A$2:$H$501,4,FALSE)</f>
        <v>Female</v>
      </c>
      <c r="N1489" s="8">
        <f>VLOOKUP(C1489,'[2]Customer Detail'!$A$2:$H$501,3,FALSE)</f>
        <v>34</v>
      </c>
      <c r="O1489" s="8" t="str">
        <f>VLOOKUP(C1489,'[2]Customer Detail'!$A$2:$H$501,5,FALSE)</f>
        <v>Burkefurt</v>
      </c>
      <c r="P1489" s="8" t="str">
        <f>VLOOKUP(C1489,'[2]Customer Detail'!$A$1:$H$501,8,FALSE)</f>
        <v>Silver</v>
      </c>
      <c r="Q1489" s="8" t="str">
        <f>VLOOKUP(G1489,[2]Store_Dim!$A$1:$E$21,4,FALSE)</f>
        <v>Williamsfurt</v>
      </c>
      <c r="R1489" s="8" t="str">
        <f>VLOOKUP(G1489,[2]Store_Dim!$A$2:$E$21,3,FALSE)</f>
        <v>South</v>
      </c>
    </row>
    <row r="1490" spans="1:18" x14ac:dyDescent="0.3">
      <c r="A1490" s="7" t="s">
        <v>3314</v>
      </c>
      <c r="B1490" s="48">
        <v>45449</v>
      </c>
      <c r="C1490" s="8" t="s">
        <v>749</v>
      </c>
      <c r="D1490" s="8" t="s">
        <v>1557</v>
      </c>
      <c r="E1490" s="7" t="str">
        <f>VLOOKUP(D1490,[2]Product_Dim!$A$2:$G$101,2,FALSE)</f>
        <v>Herbal Face Moisturizer</v>
      </c>
      <c r="F1490" s="9">
        <f>VLOOKUP(D1490,[2]Product_Dim!$A$2:$G$101,6,FALSE)</f>
        <v>312.8</v>
      </c>
      <c r="G1490" s="8" t="s">
        <v>1810</v>
      </c>
      <c r="H1490" s="10">
        <v>4</v>
      </c>
      <c r="I1490" s="11">
        <v>96.78</v>
      </c>
      <c r="J1490" s="8">
        <v>0.11</v>
      </c>
      <c r="K1490" s="8" t="s">
        <v>1826</v>
      </c>
      <c r="L1490" s="11">
        <v>344.53680000000003</v>
      </c>
      <c r="M1490" s="8" t="str">
        <f>VLOOKUP(C1490,'[2]Customer Detail'!$A$2:$H$501,4,FALSE)</f>
        <v>Male</v>
      </c>
      <c r="N1490" s="8">
        <f>VLOOKUP(C1490,'[2]Customer Detail'!$A$2:$H$501,3,FALSE)</f>
        <v>59</v>
      </c>
      <c r="O1490" s="8" t="str">
        <f>VLOOKUP(C1490,'[2]Customer Detail'!$A$2:$H$501,5,FALSE)</f>
        <v>Clarkport</v>
      </c>
      <c r="P1490" s="8" t="str">
        <f>VLOOKUP(C1490,'[2]Customer Detail'!$A$1:$H$501,8,FALSE)</f>
        <v>Silver</v>
      </c>
      <c r="Q1490" s="8" t="str">
        <f>VLOOKUP(G1490,[2]Store_Dim!$A$1:$E$21,4,FALSE)</f>
        <v>East Stevechester</v>
      </c>
      <c r="R1490" s="8" t="str">
        <f>VLOOKUP(G1490,[2]Store_Dim!$A$2:$E$21,3,FALSE)</f>
        <v>East</v>
      </c>
    </row>
    <row r="1491" spans="1:18" x14ac:dyDescent="0.3">
      <c r="A1491" s="7" t="s">
        <v>3315</v>
      </c>
      <c r="B1491" s="48">
        <v>45629</v>
      </c>
      <c r="C1491" s="8" t="s">
        <v>1472</v>
      </c>
      <c r="D1491" s="8" t="s">
        <v>1604</v>
      </c>
      <c r="E1491" s="7" t="str">
        <f>VLOOKUP(D1491,[2]Product_Dim!$A$2:$G$101,2,FALSE)</f>
        <v>Sports Stopwatch Timer</v>
      </c>
      <c r="F1491" s="9">
        <f>VLOOKUP(D1491,[2]Product_Dim!$A$2:$G$101,6,FALSE)</f>
        <v>38.76</v>
      </c>
      <c r="G1491" s="8" t="s">
        <v>1769</v>
      </c>
      <c r="H1491" s="10">
        <v>3</v>
      </c>
      <c r="I1491" s="11">
        <v>199.41</v>
      </c>
      <c r="J1491" s="8">
        <v>0.16</v>
      </c>
      <c r="K1491" s="8" t="s">
        <v>1829</v>
      </c>
      <c r="L1491" s="11">
        <v>502.51319999999998</v>
      </c>
      <c r="M1491" s="8" t="str">
        <f>VLOOKUP(C1491,'[2]Customer Detail'!$A$2:$H$501,4,FALSE)</f>
        <v>Male</v>
      </c>
      <c r="N1491" s="8">
        <f>VLOOKUP(C1491,'[2]Customer Detail'!$A$2:$H$501,3,FALSE)</f>
        <v>59</v>
      </c>
      <c r="O1491" s="8" t="str">
        <f>VLOOKUP(C1491,'[2]Customer Detail'!$A$2:$H$501,5,FALSE)</f>
        <v>West Sarah</v>
      </c>
      <c r="P1491" s="8" t="str">
        <f>VLOOKUP(C1491,'[2]Customer Detail'!$A$1:$H$501,8,FALSE)</f>
        <v>Gold</v>
      </c>
      <c r="Q1491" s="8" t="str">
        <f>VLOOKUP(G1491,[2]Store_Dim!$A$1:$E$21,4,FALSE)</f>
        <v>Port Sharon</v>
      </c>
      <c r="R1491" s="8" t="str">
        <f>VLOOKUP(G1491,[2]Store_Dim!$A$2:$E$21,3,FALSE)</f>
        <v>South</v>
      </c>
    </row>
    <row r="1492" spans="1:18" x14ac:dyDescent="0.3">
      <c r="A1492" s="7" t="s">
        <v>3316</v>
      </c>
      <c r="B1492" s="48">
        <v>45739</v>
      </c>
      <c r="C1492" s="8" t="s">
        <v>85</v>
      </c>
      <c r="D1492" s="8" t="s">
        <v>1656</v>
      </c>
      <c r="E1492" s="7" t="str">
        <f>VLOOKUP(D1492,[2]Product_Dim!$A$2:$G$101,2,FALSE)</f>
        <v>Sports Stopwatch Pro</v>
      </c>
      <c r="F1492" s="9">
        <f>VLOOKUP(D1492,[2]Product_Dim!$A$2:$G$101,6,FALSE)</f>
        <v>434.84</v>
      </c>
      <c r="G1492" s="8" t="s">
        <v>1786</v>
      </c>
      <c r="H1492" s="10">
        <v>1</v>
      </c>
      <c r="I1492" s="11">
        <v>687.91</v>
      </c>
      <c r="J1492" s="8">
        <v>0.25</v>
      </c>
      <c r="K1492" s="8" t="s">
        <v>1824</v>
      </c>
      <c r="L1492" s="11">
        <v>515.9325</v>
      </c>
      <c r="M1492" s="8" t="str">
        <f>VLOOKUP(C1492,'[2]Customer Detail'!$A$2:$H$501,4,FALSE)</f>
        <v>Female</v>
      </c>
      <c r="N1492" s="8">
        <f>VLOOKUP(C1492,'[2]Customer Detail'!$A$2:$H$501,3,FALSE)</f>
        <v>46</v>
      </c>
      <c r="O1492" s="8" t="str">
        <f>VLOOKUP(C1492,'[2]Customer Detail'!$A$2:$H$501,5,FALSE)</f>
        <v>Gonzalezfort</v>
      </c>
      <c r="P1492" s="8" t="str">
        <f>VLOOKUP(C1492,'[2]Customer Detail'!$A$1:$H$501,8,FALSE)</f>
        <v>Platinum</v>
      </c>
      <c r="Q1492" s="8" t="str">
        <f>VLOOKUP(G1492,[2]Store_Dim!$A$1:$E$21,4,FALSE)</f>
        <v>East Johnstad</v>
      </c>
      <c r="R1492" s="8" t="str">
        <f>VLOOKUP(G1492,[2]Store_Dim!$A$2:$E$21,3,FALSE)</f>
        <v>South</v>
      </c>
    </row>
    <row r="1493" spans="1:18" x14ac:dyDescent="0.3">
      <c r="A1493" s="7" t="s">
        <v>3317</v>
      </c>
      <c r="B1493" s="48">
        <v>45849</v>
      </c>
      <c r="C1493" s="8" t="s">
        <v>153</v>
      </c>
      <c r="D1493" s="8" t="s">
        <v>1690</v>
      </c>
      <c r="E1493" s="7" t="str">
        <f>VLOOKUP(D1493,[2]Product_Dim!$A$2:$G$101,2,FALSE)</f>
        <v>Hair Repair Oil Treatment</v>
      </c>
      <c r="F1493" s="9">
        <f>VLOOKUP(D1493,[2]Product_Dim!$A$2:$G$101,6,FALSE)</f>
        <v>214.32</v>
      </c>
      <c r="G1493" s="8" t="s">
        <v>1761</v>
      </c>
      <c r="H1493" s="10">
        <v>3</v>
      </c>
      <c r="I1493" s="11">
        <v>769.62</v>
      </c>
      <c r="J1493" s="8">
        <v>0.09</v>
      </c>
      <c r="K1493" s="8" t="s">
        <v>1826</v>
      </c>
      <c r="L1493" s="11">
        <v>2101.0626000000002</v>
      </c>
      <c r="M1493" s="8" t="str">
        <f>VLOOKUP(C1493,'[2]Customer Detail'!$A$2:$H$501,4,FALSE)</f>
        <v>Female</v>
      </c>
      <c r="N1493" s="8">
        <f>VLOOKUP(C1493,'[2]Customer Detail'!$A$2:$H$501,3,FALSE)</f>
        <v>55</v>
      </c>
      <c r="O1493" s="8" t="str">
        <f>VLOOKUP(C1493,'[2]Customer Detail'!$A$2:$H$501,5,FALSE)</f>
        <v>Darleneton</v>
      </c>
      <c r="P1493" s="8" t="str">
        <f>VLOOKUP(C1493,'[2]Customer Detail'!$A$1:$H$501,8,FALSE)</f>
        <v>Gold</v>
      </c>
      <c r="Q1493" s="8" t="str">
        <f>VLOOKUP(G1493,[2]Store_Dim!$A$1:$E$21,4,FALSE)</f>
        <v>North Nancyview</v>
      </c>
      <c r="R1493" s="8" t="str">
        <f>VLOOKUP(G1493,[2]Store_Dim!$A$2:$E$21,3,FALSE)</f>
        <v>South</v>
      </c>
    </row>
    <row r="1494" spans="1:18" x14ac:dyDescent="0.3">
      <c r="A1494" s="7" t="s">
        <v>3318</v>
      </c>
      <c r="B1494" s="48">
        <v>45230</v>
      </c>
      <c r="C1494" s="8" t="s">
        <v>713</v>
      </c>
      <c r="D1494" s="8" t="s">
        <v>1553</v>
      </c>
      <c r="E1494" s="7" t="str">
        <f>VLOOKUP(D1494,[2]Product_Dim!$A$2:$G$101,2,FALSE)</f>
        <v>Women's Yoga Pants</v>
      </c>
      <c r="F1494" s="9">
        <f>VLOOKUP(D1494,[2]Product_Dim!$A$2:$G$101,6,FALSE)</f>
        <v>306.45999999999998</v>
      </c>
      <c r="G1494" s="8" t="s">
        <v>1766</v>
      </c>
      <c r="H1494" s="10">
        <v>1</v>
      </c>
      <c r="I1494" s="11">
        <v>492.05</v>
      </c>
      <c r="J1494" s="8">
        <v>0.27</v>
      </c>
      <c r="K1494" s="8" t="s">
        <v>1824</v>
      </c>
      <c r="L1494" s="11">
        <v>359.19650000000001</v>
      </c>
      <c r="M1494" s="8" t="str">
        <f>VLOOKUP(C1494,'[2]Customer Detail'!$A$2:$H$501,4,FALSE)</f>
        <v>Female</v>
      </c>
      <c r="N1494" s="8">
        <f>VLOOKUP(C1494,'[2]Customer Detail'!$A$2:$H$501,3,FALSE)</f>
        <v>50</v>
      </c>
      <c r="O1494" s="8" t="str">
        <f>VLOOKUP(C1494,'[2]Customer Detail'!$A$2:$H$501,5,FALSE)</f>
        <v xml:space="preserve">    Lake Lisa</v>
      </c>
      <c r="P1494" s="8" t="str">
        <f>VLOOKUP(C1494,'[2]Customer Detail'!$A$1:$H$501,8,FALSE)</f>
        <v>Bronze</v>
      </c>
      <c r="Q1494" s="8" t="str">
        <f>VLOOKUP(G1494,[2]Store_Dim!$A$1:$E$21,4,FALSE)</f>
        <v>Hoodberg</v>
      </c>
      <c r="R1494" s="8" t="str">
        <f>VLOOKUP(G1494,[2]Store_Dim!$A$2:$E$21,3,FALSE)</f>
        <v>North</v>
      </c>
    </row>
    <row r="1495" spans="1:18" x14ac:dyDescent="0.3">
      <c r="A1495" s="7" t="s">
        <v>3319</v>
      </c>
      <c r="B1495" s="48">
        <v>45292</v>
      </c>
      <c r="C1495" s="8" t="s">
        <v>369</v>
      </c>
      <c r="D1495" s="8" t="s">
        <v>1582</v>
      </c>
      <c r="E1495" s="7" t="str">
        <f>VLOOKUP(D1495,[2]Product_Dim!$A$2:$G$101,2,FALSE)</f>
        <v>Soccer Training Cone Set</v>
      </c>
      <c r="F1495" s="9">
        <f>VLOOKUP(D1495,[2]Product_Dim!$A$2:$G$101,6,FALSE)</f>
        <v>144.53</v>
      </c>
      <c r="G1495" s="8" t="s">
        <v>1794</v>
      </c>
      <c r="H1495" s="10">
        <v>2</v>
      </c>
      <c r="I1495" s="11">
        <v>428.55</v>
      </c>
      <c r="J1495" s="8" t="s">
        <v>3983</v>
      </c>
      <c r="K1495" s="8" t="s">
        <v>1826</v>
      </c>
      <c r="L1495" s="11">
        <v>857.1</v>
      </c>
      <c r="M1495" s="8" t="str">
        <f>VLOOKUP(C1495,'[2]Customer Detail'!$A$2:$H$501,4,FALSE)</f>
        <v>Male</v>
      </c>
      <c r="N1495" s="8">
        <f>VLOOKUP(C1495,'[2]Customer Detail'!$A$2:$H$501,3,FALSE)</f>
        <v>64</v>
      </c>
      <c r="O1495" s="8" t="str">
        <f>VLOOKUP(C1495,'[2]Customer Detail'!$A$2:$H$501,5,FALSE)</f>
        <v>South Jenniferville</v>
      </c>
      <c r="P1495" s="8" t="str">
        <f>VLOOKUP(C1495,'[2]Customer Detail'!$A$1:$H$501,8,FALSE)</f>
        <v>Silver</v>
      </c>
      <c r="Q1495" s="8" t="str">
        <f>VLOOKUP(G1495,[2]Store_Dim!$A$1:$E$21,4,FALSE)</f>
        <v>Sabrinatown</v>
      </c>
      <c r="R1495" s="8" t="str">
        <f>VLOOKUP(G1495,[2]Store_Dim!$A$2:$E$21,3,FALSE)</f>
        <v>North</v>
      </c>
    </row>
    <row r="1496" spans="1:18" x14ac:dyDescent="0.3">
      <c r="A1496" s="7" t="s">
        <v>3320</v>
      </c>
      <c r="B1496" s="48">
        <v>45251</v>
      </c>
      <c r="C1496" s="8" t="s">
        <v>737</v>
      </c>
      <c r="D1496" s="8" t="s">
        <v>1568</v>
      </c>
      <c r="E1496" s="7" t="str">
        <f>VLOOKUP(D1496,[2]Product_Dim!$A$2:$G$101,2,FALSE)</f>
        <v>Ceramic Kitchen Bowl Set</v>
      </c>
      <c r="F1496" s="9">
        <f>VLOOKUP(D1496,[2]Product_Dim!$A$2:$G$101,6,FALSE)</f>
        <v>298.86</v>
      </c>
      <c r="G1496" s="8" t="s">
        <v>1801</v>
      </c>
      <c r="H1496" s="10">
        <v>4</v>
      </c>
      <c r="I1496" s="11">
        <v>316.18</v>
      </c>
      <c r="J1496" s="8">
        <v>0.12</v>
      </c>
      <c r="K1496" s="8" t="s">
        <v>1824</v>
      </c>
      <c r="L1496" s="11">
        <v>1112.9536000000001</v>
      </c>
      <c r="M1496" s="8" t="str">
        <f>VLOOKUP(C1496,'[2]Customer Detail'!$A$2:$H$501,4,FALSE)</f>
        <v>Female</v>
      </c>
      <c r="N1496" s="8">
        <f>VLOOKUP(C1496,'[2]Customer Detail'!$A$2:$H$501,3,FALSE)</f>
        <v>32</v>
      </c>
      <c r="O1496" s="8" t="str">
        <f>VLOOKUP(C1496,'[2]Customer Detail'!$A$2:$H$501,5,FALSE)</f>
        <v>Port Lisashire</v>
      </c>
      <c r="P1496" s="8" t="str">
        <f>VLOOKUP(C1496,'[2]Customer Detail'!$A$1:$H$501,8,FALSE)</f>
        <v>Bronze</v>
      </c>
      <c r="Q1496" s="8" t="str">
        <f>VLOOKUP(G1496,[2]Store_Dim!$A$1:$E$21,4,FALSE)</f>
        <v>East Jenniferstad</v>
      </c>
      <c r="R1496" s="8" t="str">
        <f>VLOOKUP(G1496,[2]Store_Dim!$A$2:$E$21,3,FALSE)</f>
        <v>North</v>
      </c>
    </row>
    <row r="1497" spans="1:18" x14ac:dyDescent="0.3">
      <c r="A1497" s="7" t="s">
        <v>3321</v>
      </c>
      <c r="B1497" s="48">
        <v>45555</v>
      </c>
      <c r="C1497" s="8" t="s">
        <v>40</v>
      </c>
      <c r="D1497" s="8" t="s">
        <v>1574</v>
      </c>
      <c r="E1497" s="7" t="str">
        <f>VLOOKUP(D1497,[2]Product_Dim!$A$2:$G$101,2,FALSE)</f>
        <v>USB-C Fast Charger</v>
      </c>
      <c r="F1497" s="9">
        <f>VLOOKUP(D1497,[2]Product_Dim!$A$2:$G$101,6,FALSE)</f>
        <v>242.23</v>
      </c>
      <c r="G1497" s="8" t="s">
        <v>1766</v>
      </c>
      <c r="H1497" s="10">
        <v>3</v>
      </c>
      <c r="I1497" s="11">
        <v>162.16999999999999</v>
      </c>
      <c r="J1497" s="8">
        <v>0.15</v>
      </c>
      <c r="K1497" s="8" t="s">
        <v>1826</v>
      </c>
      <c r="L1497" s="11">
        <v>413.5335</v>
      </c>
      <c r="M1497" s="8" t="str">
        <f>VLOOKUP(C1497,'[2]Customer Detail'!$A$2:$H$501,4,FALSE)</f>
        <v>Female</v>
      </c>
      <c r="N1497" s="8">
        <f>VLOOKUP(C1497,'[2]Customer Detail'!$A$2:$H$501,3,FALSE)</f>
        <v>29</v>
      </c>
      <c r="O1497" s="8" t="str">
        <f>VLOOKUP(C1497,'[2]Customer Detail'!$A$2:$H$501,5,FALSE)</f>
        <v>West Pamelafurt</v>
      </c>
      <c r="P1497" s="8" t="str">
        <f>VLOOKUP(C1497,'[2]Customer Detail'!$A$1:$H$501,8,FALSE)</f>
        <v>Bronze</v>
      </c>
      <c r="Q1497" s="8" t="str">
        <f>VLOOKUP(G1497,[2]Store_Dim!$A$1:$E$21,4,FALSE)</f>
        <v>Hoodberg</v>
      </c>
      <c r="R1497" s="8" t="str">
        <f>VLOOKUP(G1497,[2]Store_Dim!$A$2:$E$21,3,FALSE)</f>
        <v>North</v>
      </c>
    </row>
    <row r="1498" spans="1:18" x14ac:dyDescent="0.3">
      <c r="A1498" s="7" t="s">
        <v>3322</v>
      </c>
      <c r="B1498" s="48">
        <v>45385</v>
      </c>
      <c r="C1498" s="8" t="s">
        <v>1041</v>
      </c>
      <c r="D1498" s="8" t="s">
        <v>1553</v>
      </c>
      <c r="E1498" s="7" t="str">
        <f>VLOOKUP(D1498,[2]Product_Dim!$A$2:$G$101,2,FALSE)</f>
        <v>Women's Yoga Pants</v>
      </c>
      <c r="F1498" s="9">
        <f>VLOOKUP(D1498,[2]Product_Dim!$A$2:$G$101,6,FALSE)</f>
        <v>306.45999999999998</v>
      </c>
      <c r="G1498" s="8" t="s">
        <v>1766</v>
      </c>
      <c r="H1498" s="10">
        <v>3</v>
      </c>
      <c r="I1498" s="11">
        <v>698.14</v>
      </c>
      <c r="J1498" s="8">
        <v>0.04</v>
      </c>
      <c r="K1498" s="8" t="s">
        <v>1826</v>
      </c>
      <c r="L1498" s="11">
        <v>2010.6432</v>
      </c>
      <c r="M1498" s="8" t="str">
        <f>VLOOKUP(C1498,'[2]Customer Detail'!$A$2:$H$501,4,FALSE)</f>
        <v>Female</v>
      </c>
      <c r="N1498" s="8">
        <f>VLOOKUP(C1498,'[2]Customer Detail'!$A$2:$H$501,3,FALSE)</f>
        <v>38</v>
      </c>
      <c r="O1498" s="8" t="str">
        <f>VLOOKUP(C1498,'[2]Customer Detail'!$A$2:$H$501,5,FALSE)</f>
        <v>North Kathytown</v>
      </c>
      <c r="P1498" s="8" t="str">
        <f>VLOOKUP(C1498,'[2]Customer Detail'!$A$1:$H$501,8,FALSE)</f>
        <v>Bronze</v>
      </c>
      <c r="Q1498" s="8" t="str">
        <f>VLOOKUP(G1498,[2]Store_Dim!$A$1:$E$21,4,FALSE)</f>
        <v>Hoodberg</v>
      </c>
      <c r="R1498" s="8" t="str">
        <f>VLOOKUP(G1498,[2]Store_Dim!$A$2:$E$21,3,FALSE)</f>
        <v>North</v>
      </c>
    </row>
    <row r="1499" spans="1:18" x14ac:dyDescent="0.3">
      <c r="A1499" s="7" t="s">
        <v>3323</v>
      </c>
      <c r="B1499" s="48">
        <v>45787</v>
      </c>
      <c r="C1499" s="8" t="s">
        <v>978</v>
      </c>
      <c r="D1499" s="8" t="s">
        <v>1696</v>
      </c>
      <c r="E1499" s="7" t="str">
        <f>VLOOKUP(D1499,[2]Product_Dim!$A$2:$G$101,2,FALSE)</f>
        <v>Bluetooth Car Audio System</v>
      </c>
      <c r="F1499" s="9">
        <f>VLOOKUP(D1499,[2]Product_Dim!$A$2:$G$101,6,FALSE)</f>
        <v>403.71</v>
      </c>
      <c r="G1499" s="8" t="s">
        <v>1810</v>
      </c>
      <c r="H1499" s="10">
        <v>1</v>
      </c>
      <c r="I1499" s="11">
        <v>478.08</v>
      </c>
      <c r="J1499" s="8">
        <v>7.0000000000000007E-2</v>
      </c>
      <c r="K1499" s="8" t="s">
        <v>1829</v>
      </c>
      <c r="L1499" s="11">
        <v>444.61439999999999</v>
      </c>
      <c r="M1499" s="8" t="str">
        <f>VLOOKUP(C1499,'[2]Customer Detail'!$A$2:$H$501,4,FALSE)</f>
        <v>Male</v>
      </c>
      <c r="N1499" s="8">
        <f>VLOOKUP(C1499,'[2]Customer Detail'!$A$2:$H$501,3,FALSE)</f>
        <v>20</v>
      </c>
      <c r="O1499" s="8" t="str">
        <f>VLOOKUP(C1499,'[2]Customer Detail'!$A$2:$H$501,5,FALSE)</f>
        <v>Joelside</v>
      </c>
      <c r="P1499" s="8" t="str">
        <f>VLOOKUP(C1499,'[2]Customer Detail'!$A$1:$H$501,8,FALSE)</f>
        <v>Silver</v>
      </c>
      <c r="Q1499" s="8" t="str">
        <f>VLOOKUP(G1499,[2]Store_Dim!$A$1:$E$21,4,FALSE)</f>
        <v>East Stevechester</v>
      </c>
      <c r="R1499" s="8" t="str">
        <f>VLOOKUP(G1499,[2]Store_Dim!$A$2:$E$21,3,FALSE)</f>
        <v>East</v>
      </c>
    </row>
    <row r="1500" spans="1:18" x14ac:dyDescent="0.3">
      <c r="A1500" s="7" t="s">
        <v>3324</v>
      </c>
      <c r="B1500" s="48">
        <v>45822</v>
      </c>
      <c r="C1500" s="8" t="s">
        <v>678</v>
      </c>
      <c r="D1500" s="8" t="s">
        <v>1666</v>
      </c>
      <c r="E1500" s="7" t="str">
        <f>VLOOKUP(D1500,[2]Product_Dim!$A$2:$G$101,2,FALSE)</f>
        <v>Men's Hair Styling Gel</v>
      </c>
      <c r="F1500" s="9">
        <f>VLOOKUP(D1500,[2]Product_Dim!$A$2:$G$101,6,FALSE)</f>
        <v>17.309999999999999</v>
      </c>
      <c r="G1500" s="8" t="s">
        <v>1779</v>
      </c>
      <c r="H1500" s="10">
        <v>2</v>
      </c>
      <c r="I1500" s="11">
        <v>958.64</v>
      </c>
      <c r="J1500" s="8">
        <v>0.2</v>
      </c>
      <c r="K1500" s="8" t="s">
        <v>1826</v>
      </c>
      <c r="L1500" s="11">
        <v>1533.8240000000001</v>
      </c>
      <c r="M1500" s="8" t="str">
        <f>VLOOKUP(C1500,'[2]Customer Detail'!$A$2:$H$501,4,FALSE)</f>
        <v>Male</v>
      </c>
      <c r="N1500" s="8">
        <f>VLOOKUP(C1500,'[2]Customer Detail'!$A$2:$H$501,3,FALSE)</f>
        <v>54</v>
      </c>
      <c r="O1500" s="8" t="str">
        <f>VLOOKUP(C1500,'[2]Customer Detail'!$A$2:$H$501,5,FALSE)</f>
        <v>Kathrynview</v>
      </c>
      <c r="P1500" s="8" t="str">
        <f>VLOOKUP(C1500,'[2]Customer Detail'!$A$1:$H$501,8,FALSE)</f>
        <v>Platinum</v>
      </c>
      <c r="Q1500" s="8" t="str">
        <f>VLOOKUP(G1500,[2]Store_Dim!$A$1:$E$21,4,FALSE)</f>
        <v>Williamsfurt</v>
      </c>
      <c r="R1500" s="8" t="str">
        <f>VLOOKUP(G1500,[2]Store_Dim!$A$2:$E$21,3,FALSE)</f>
        <v>South</v>
      </c>
    </row>
    <row r="1501" spans="1:18" x14ac:dyDescent="0.3">
      <c r="A1501" s="7" t="s">
        <v>3325</v>
      </c>
      <c r="B1501" s="48">
        <v>45590</v>
      </c>
      <c r="C1501" s="8" t="s">
        <v>1431</v>
      </c>
      <c r="D1501" s="8" t="s">
        <v>1630</v>
      </c>
      <c r="E1501" s="7" t="str">
        <f>VLOOKUP(D1501,[2]Product_Dim!$A$2:$G$101,2,FALSE)</f>
        <v>Yoga Exercise Mat</v>
      </c>
      <c r="F1501" s="9">
        <f>VLOOKUP(D1501,[2]Product_Dim!$A$2:$G$101,6,FALSE)</f>
        <v>313.26</v>
      </c>
      <c r="G1501" s="8" t="s">
        <v>1794</v>
      </c>
      <c r="H1501" s="10">
        <v>2</v>
      </c>
      <c r="I1501" s="11">
        <v>581.19000000000005</v>
      </c>
      <c r="J1501" s="8">
        <v>7.0000000000000007E-2</v>
      </c>
      <c r="K1501" s="8" t="s">
        <v>1829</v>
      </c>
      <c r="L1501" s="11">
        <v>1081.0134</v>
      </c>
      <c r="M1501" s="8" t="str">
        <f>VLOOKUP(C1501,'[2]Customer Detail'!$A$2:$H$501,4,FALSE)</f>
        <v>Female</v>
      </c>
      <c r="N1501" s="8">
        <f>VLOOKUP(C1501,'[2]Customer Detail'!$A$2:$H$501,3,FALSE)</f>
        <v>45</v>
      </c>
      <c r="O1501" s="8" t="str">
        <f>VLOOKUP(C1501,'[2]Customer Detail'!$A$2:$H$501,5,FALSE)</f>
        <v>Grayland</v>
      </c>
      <c r="P1501" s="8" t="str">
        <f>VLOOKUP(C1501,'[2]Customer Detail'!$A$1:$H$501,8,FALSE)</f>
        <v>Platinum</v>
      </c>
      <c r="Q1501" s="8" t="str">
        <f>VLOOKUP(G1501,[2]Store_Dim!$A$1:$E$21,4,FALSE)</f>
        <v>Sabrinatown</v>
      </c>
      <c r="R1501" s="8" t="str">
        <f>VLOOKUP(G1501,[2]Store_Dim!$A$2:$E$21,3,FALSE)</f>
        <v>North</v>
      </c>
    </row>
    <row r="1502" spans="1:18" x14ac:dyDescent="0.3">
      <c r="A1502" s="7" t="s">
        <v>3326</v>
      </c>
      <c r="B1502" s="48">
        <v>45618</v>
      </c>
      <c r="C1502" s="8" t="s">
        <v>393</v>
      </c>
      <c r="D1502" s="8" t="s">
        <v>1746</v>
      </c>
      <c r="E1502" s="7" t="str">
        <f>VLOOKUP(D1502,[2]Product_Dim!$A$2:$G$101,2,FALSE)</f>
        <v>Stainless Steel Cookware Set</v>
      </c>
      <c r="F1502" s="9">
        <f>VLOOKUP(D1502,[2]Product_Dim!$A$2:$G$101,6,FALSE)</f>
        <v>201.41</v>
      </c>
      <c r="G1502" s="8" t="s">
        <v>1792</v>
      </c>
      <c r="H1502" s="10">
        <v>1</v>
      </c>
      <c r="I1502" s="11">
        <v>736.54</v>
      </c>
      <c r="J1502" s="8">
        <v>0.16</v>
      </c>
      <c r="K1502" s="8" t="s">
        <v>1826</v>
      </c>
      <c r="L1502" s="11">
        <v>618.69359999999995</v>
      </c>
      <c r="M1502" s="8" t="str">
        <f>VLOOKUP(C1502,'[2]Customer Detail'!$A$2:$H$501,4,FALSE)</f>
        <v>Female</v>
      </c>
      <c r="N1502" s="8">
        <f>VLOOKUP(C1502,'[2]Customer Detail'!$A$2:$H$501,3,FALSE)</f>
        <v>27</v>
      </c>
      <c r="O1502" s="8" t="str">
        <f>VLOOKUP(C1502,'[2]Customer Detail'!$A$2:$H$501,5,FALSE)</f>
        <v>Lake Michael</v>
      </c>
      <c r="P1502" s="8" t="str">
        <f>VLOOKUP(C1502,'[2]Customer Detail'!$A$1:$H$501,8,FALSE)</f>
        <v>Silver</v>
      </c>
      <c r="Q1502" s="8" t="str">
        <f>VLOOKUP(G1502,[2]Store_Dim!$A$1:$E$21,4,FALSE)</f>
        <v>Lake Michael</v>
      </c>
      <c r="R1502" s="8" t="str">
        <f>VLOOKUP(G1502,[2]Store_Dim!$A$2:$E$21,3,FALSE)</f>
        <v>South</v>
      </c>
    </row>
    <row r="1503" spans="1:18" x14ac:dyDescent="0.3">
      <c r="A1503" s="7" t="s">
        <v>3327</v>
      </c>
      <c r="B1503" s="48">
        <v>45586</v>
      </c>
      <c r="C1503" s="8" t="s">
        <v>1249</v>
      </c>
      <c r="D1503" s="8" t="s">
        <v>1678</v>
      </c>
      <c r="E1503" s="7" t="str">
        <f>VLOOKUP(D1503,[2]Product_Dim!$A$2:$G$101,2,FALSE)</f>
        <v>Adjustable Dumbbells 20kg</v>
      </c>
      <c r="F1503" s="9">
        <f>VLOOKUP(D1503,[2]Product_Dim!$A$2:$G$101,6,FALSE)</f>
        <v>240.63</v>
      </c>
      <c r="G1503" s="8" t="s">
        <v>1801</v>
      </c>
      <c r="H1503" s="10">
        <v>1</v>
      </c>
      <c r="I1503" s="11">
        <v>524</v>
      </c>
      <c r="J1503" s="8">
        <v>0.28000000000000003</v>
      </c>
      <c r="K1503" s="8" t="s">
        <v>1824</v>
      </c>
      <c r="L1503" s="11">
        <v>377.28</v>
      </c>
      <c r="M1503" s="8" t="str">
        <f>VLOOKUP(C1503,'[2]Customer Detail'!$A$2:$H$501,4,FALSE)</f>
        <v>Female</v>
      </c>
      <c r="N1503" s="8">
        <f>VLOOKUP(C1503,'[2]Customer Detail'!$A$2:$H$501,3,FALSE)</f>
        <v>51</v>
      </c>
      <c r="O1503" s="8" t="str">
        <f>VLOOKUP(C1503,'[2]Customer Detail'!$A$2:$H$501,5,FALSE)</f>
        <v>Leahmouth</v>
      </c>
      <c r="P1503" s="8" t="str">
        <f>VLOOKUP(C1503,'[2]Customer Detail'!$A$1:$H$501,8,FALSE)</f>
        <v>Platinum</v>
      </c>
      <c r="Q1503" s="8" t="str">
        <f>VLOOKUP(G1503,[2]Store_Dim!$A$1:$E$21,4,FALSE)</f>
        <v>East Jenniferstad</v>
      </c>
      <c r="R1503" s="8" t="str">
        <f>VLOOKUP(G1503,[2]Store_Dim!$A$2:$E$21,3,FALSE)</f>
        <v>North</v>
      </c>
    </row>
    <row r="1504" spans="1:18" x14ac:dyDescent="0.3">
      <c r="A1504" s="7" t="s">
        <v>3328</v>
      </c>
      <c r="B1504" s="48">
        <v>45548</v>
      </c>
      <c r="C1504" s="8" t="s">
        <v>178</v>
      </c>
      <c r="D1504" s="8" t="s">
        <v>1604</v>
      </c>
      <c r="E1504" s="7" t="str">
        <f>VLOOKUP(D1504,[2]Product_Dim!$A$2:$G$101,2,FALSE)</f>
        <v>Sports Stopwatch Timer</v>
      </c>
      <c r="F1504" s="9">
        <f>VLOOKUP(D1504,[2]Product_Dim!$A$2:$G$101,6,FALSE)</f>
        <v>38.76</v>
      </c>
      <c r="G1504" s="8" t="s">
        <v>1766</v>
      </c>
      <c r="H1504" s="10">
        <v>4</v>
      </c>
      <c r="I1504" s="11">
        <v>566.09</v>
      </c>
      <c r="J1504" s="8">
        <v>0.28000000000000003</v>
      </c>
      <c r="K1504" s="8" t="s">
        <v>1829</v>
      </c>
      <c r="L1504" s="11">
        <v>1630.3391999999999</v>
      </c>
      <c r="M1504" s="8" t="str">
        <f>VLOOKUP(C1504,'[2]Customer Detail'!$A$2:$H$501,4,FALSE)</f>
        <v>Female</v>
      </c>
      <c r="N1504" s="8">
        <f>VLOOKUP(C1504,'[2]Customer Detail'!$A$2:$H$501,3,FALSE)</f>
        <v>55</v>
      </c>
      <c r="O1504" s="8" t="str">
        <f>VLOOKUP(C1504,'[2]Customer Detail'!$A$2:$H$501,5,FALSE)</f>
        <v>Perezbury</v>
      </c>
      <c r="P1504" s="8" t="str">
        <f>VLOOKUP(C1504,'[2]Customer Detail'!$A$1:$H$501,8,FALSE)</f>
        <v>Platinum</v>
      </c>
      <c r="Q1504" s="8" t="str">
        <f>VLOOKUP(G1504,[2]Store_Dim!$A$1:$E$21,4,FALSE)</f>
        <v>Hoodberg</v>
      </c>
      <c r="R1504" s="8" t="str">
        <f>VLOOKUP(G1504,[2]Store_Dim!$A$2:$E$21,3,FALSE)</f>
        <v>North</v>
      </c>
    </row>
    <row r="1505" spans="1:18" x14ac:dyDescent="0.3">
      <c r="A1505" s="7" t="s">
        <v>3329</v>
      </c>
      <c r="B1505" s="48">
        <v>45772</v>
      </c>
      <c r="C1505" s="8" t="s">
        <v>827</v>
      </c>
      <c r="D1505" s="8" t="s">
        <v>1590</v>
      </c>
      <c r="E1505" s="7" t="str">
        <f>VLOOKUP(D1505,[2]Product_Dim!$A$2:$G$101,2,FALSE)</f>
        <v>Multi-Purpose Storage Box</v>
      </c>
      <c r="F1505" s="9">
        <f>VLOOKUP(D1505,[2]Product_Dim!$A$2:$G$101,6,FALSE)</f>
        <v>123.46</v>
      </c>
      <c r="G1505" s="8" t="s">
        <v>1789</v>
      </c>
      <c r="H1505" s="10">
        <v>1</v>
      </c>
      <c r="I1505" s="11">
        <v>251.99</v>
      </c>
      <c r="J1505" s="8">
        <v>0.09</v>
      </c>
      <c r="K1505" s="8" t="s">
        <v>1824</v>
      </c>
      <c r="L1505" s="11">
        <v>229.3109</v>
      </c>
      <c r="M1505" s="8" t="str">
        <f>VLOOKUP(C1505,'[2]Customer Detail'!$A$2:$H$501,4,FALSE)</f>
        <v>Female</v>
      </c>
      <c r="N1505" s="8">
        <f>VLOOKUP(C1505,'[2]Customer Detail'!$A$2:$H$501,3,FALSE)</f>
        <v>32</v>
      </c>
      <c r="O1505" s="8" t="str">
        <f>VLOOKUP(C1505,'[2]Customer Detail'!$A$2:$H$501,5,FALSE)</f>
        <v>South Kathrynmouth</v>
      </c>
      <c r="P1505" s="8" t="str">
        <f>VLOOKUP(C1505,'[2]Customer Detail'!$A$1:$H$501,8,FALSE)</f>
        <v>Silver</v>
      </c>
      <c r="Q1505" s="8" t="str">
        <f>VLOOKUP(G1505,[2]Store_Dim!$A$1:$E$21,4,FALSE)</f>
        <v>East Davidville</v>
      </c>
      <c r="R1505" s="8" t="str">
        <f>VLOOKUP(G1505,[2]Store_Dim!$A$2:$E$21,3,FALSE)</f>
        <v>East</v>
      </c>
    </row>
    <row r="1506" spans="1:18" x14ac:dyDescent="0.3">
      <c r="A1506" s="7" t="s">
        <v>3330</v>
      </c>
      <c r="B1506" s="48">
        <v>45361</v>
      </c>
      <c r="C1506" s="8" t="s">
        <v>716</v>
      </c>
      <c r="D1506" s="8" t="s">
        <v>1582</v>
      </c>
      <c r="E1506" s="7" t="str">
        <f>VLOOKUP(D1506,[2]Product_Dim!$A$2:$G$101,2,FALSE)</f>
        <v>Soccer Training Cone Set</v>
      </c>
      <c r="F1506" s="9">
        <f>VLOOKUP(D1506,[2]Product_Dim!$A$2:$G$101,6,FALSE)</f>
        <v>144.53</v>
      </c>
      <c r="G1506" s="8" t="s">
        <v>1813</v>
      </c>
      <c r="H1506" s="10">
        <v>1</v>
      </c>
      <c r="I1506" s="11">
        <v>259.2</v>
      </c>
      <c r="J1506" s="8">
        <v>0.27</v>
      </c>
      <c r="K1506" s="8" t="s">
        <v>1829</v>
      </c>
      <c r="L1506" s="11">
        <v>189.21600000000001</v>
      </c>
      <c r="M1506" s="8" t="str">
        <f>VLOOKUP(C1506,'[2]Customer Detail'!$A$2:$H$501,4,FALSE)</f>
        <v>Male</v>
      </c>
      <c r="N1506" s="8">
        <f>VLOOKUP(C1506,'[2]Customer Detail'!$A$2:$H$501,3,FALSE)</f>
        <v>38</v>
      </c>
      <c r="O1506" s="8" t="str">
        <f>VLOOKUP(C1506,'[2]Customer Detail'!$A$2:$H$501,5,FALSE)</f>
        <v>Maybury</v>
      </c>
      <c r="P1506" s="8" t="str">
        <f>VLOOKUP(C1506,'[2]Customer Detail'!$A$1:$H$501,8,FALSE)</f>
        <v>Platinum</v>
      </c>
      <c r="Q1506" s="8" t="str">
        <f>VLOOKUP(G1506,[2]Store_Dim!$A$1:$E$21,4,FALSE)</f>
        <v>Vasquezborough</v>
      </c>
      <c r="R1506" s="8" t="str">
        <f>VLOOKUP(G1506,[2]Store_Dim!$A$2:$E$21,3,FALSE)</f>
        <v>East</v>
      </c>
    </row>
    <row r="1507" spans="1:18" x14ac:dyDescent="0.3">
      <c r="A1507" s="7" t="s">
        <v>3331</v>
      </c>
      <c r="B1507" s="48">
        <v>45235</v>
      </c>
      <c r="C1507" s="8" t="s">
        <v>1380</v>
      </c>
      <c r="D1507" s="8" t="s">
        <v>1666</v>
      </c>
      <c r="E1507" s="7" t="str">
        <f>VLOOKUP(D1507,[2]Product_Dim!$A$2:$G$101,2,FALSE)</f>
        <v>Men's Hair Styling Gel</v>
      </c>
      <c r="F1507" s="9">
        <f>VLOOKUP(D1507,[2]Product_Dim!$A$2:$G$101,6,FALSE)</f>
        <v>17.309999999999999</v>
      </c>
      <c r="G1507" s="8" t="s">
        <v>1801</v>
      </c>
      <c r="H1507" s="10">
        <v>1</v>
      </c>
      <c r="I1507" s="11">
        <v>935.66</v>
      </c>
      <c r="J1507" s="8">
        <v>0.26</v>
      </c>
      <c r="K1507" s="8" t="s">
        <v>1826</v>
      </c>
      <c r="L1507" s="11">
        <v>692.38839999999993</v>
      </c>
      <c r="M1507" s="8" t="str">
        <f>VLOOKUP(C1507,'[2]Customer Detail'!$A$2:$H$501,4,FALSE)</f>
        <v>Male</v>
      </c>
      <c r="N1507" s="8">
        <f>VLOOKUP(C1507,'[2]Customer Detail'!$A$2:$H$501,3,FALSE)</f>
        <v>35</v>
      </c>
      <c r="O1507" s="8" t="str">
        <f>VLOOKUP(C1507,'[2]Customer Detail'!$A$2:$H$501,5,FALSE)</f>
        <v>West Jorge</v>
      </c>
      <c r="P1507" s="8" t="str">
        <f>VLOOKUP(C1507,'[2]Customer Detail'!$A$1:$H$501,8,FALSE)</f>
        <v>Silver</v>
      </c>
      <c r="Q1507" s="8" t="str">
        <f>VLOOKUP(G1507,[2]Store_Dim!$A$1:$E$21,4,FALSE)</f>
        <v>East Jenniferstad</v>
      </c>
      <c r="R1507" s="8" t="str">
        <f>VLOOKUP(G1507,[2]Store_Dim!$A$2:$E$21,3,FALSE)</f>
        <v>North</v>
      </c>
    </row>
    <row r="1508" spans="1:18" x14ac:dyDescent="0.3">
      <c r="A1508" s="7" t="s">
        <v>3332</v>
      </c>
      <c r="B1508" s="48">
        <v>45864</v>
      </c>
      <c r="C1508" s="8" t="s">
        <v>1446</v>
      </c>
      <c r="D1508" s="8" t="s">
        <v>1618</v>
      </c>
      <c r="E1508" s="7" t="str">
        <f>VLOOKUP(D1508,[2]Product_Dim!$A$2:$G$101,2,FALSE)</f>
        <v>Bedroom Table Lamp</v>
      </c>
      <c r="F1508" s="9">
        <f>VLOOKUP(D1508,[2]Product_Dim!$A$2:$G$101,6,FALSE)</f>
        <v>382.22</v>
      </c>
      <c r="G1508" s="8" t="s">
        <v>1782</v>
      </c>
      <c r="H1508" s="10">
        <v>4</v>
      </c>
      <c r="I1508" s="11">
        <v>480.75</v>
      </c>
      <c r="J1508" s="8">
        <v>0.02</v>
      </c>
      <c r="K1508" s="8" t="s">
        <v>1824</v>
      </c>
      <c r="L1508" s="11">
        <v>1884.54</v>
      </c>
      <c r="M1508" s="8" t="str">
        <f>VLOOKUP(C1508,'[2]Customer Detail'!$A$2:$H$501,4,FALSE)</f>
        <v>Male</v>
      </c>
      <c r="N1508" s="8">
        <f>VLOOKUP(C1508,'[2]Customer Detail'!$A$2:$H$501,3,FALSE)</f>
        <v>19</v>
      </c>
      <c r="O1508" s="8" t="str">
        <f>VLOOKUP(C1508,'[2]Customer Detail'!$A$2:$H$501,5,FALSE)</f>
        <v>East Audrey</v>
      </c>
      <c r="P1508" s="8" t="str">
        <f>VLOOKUP(C1508,'[2]Customer Detail'!$A$1:$H$501,8,FALSE)</f>
        <v>Gold</v>
      </c>
      <c r="Q1508" s="8" t="str">
        <f>VLOOKUP(G1508,[2]Store_Dim!$A$1:$E$21,4,FALSE)</f>
        <v>Thompsonborough</v>
      </c>
      <c r="R1508" s="8" t="str">
        <f>VLOOKUP(G1508,[2]Store_Dim!$A$2:$E$21,3,FALSE)</f>
        <v>West</v>
      </c>
    </row>
    <row r="1509" spans="1:18" x14ac:dyDescent="0.3">
      <c r="A1509" s="7" t="s">
        <v>3333</v>
      </c>
      <c r="B1509" s="48">
        <v>45681</v>
      </c>
      <c r="C1509" s="8" t="s">
        <v>1154</v>
      </c>
      <c r="D1509" s="8" t="s">
        <v>1710</v>
      </c>
      <c r="E1509" s="7" t="str">
        <f>VLOOKUP(D1509,[2]Product_Dim!$A$2:$G$101,2,FALSE)</f>
        <v>Badminton Racket Set</v>
      </c>
      <c r="F1509" s="9">
        <f>VLOOKUP(D1509,[2]Product_Dim!$A$2:$G$101,6,FALSE)</f>
        <v>285.54000000000002</v>
      </c>
      <c r="G1509" s="8" t="s">
        <v>1801</v>
      </c>
      <c r="H1509" s="10">
        <v>2</v>
      </c>
      <c r="I1509" s="11">
        <v>457.83</v>
      </c>
      <c r="J1509" s="8">
        <v>0.01</v>
      </c>
      <c r="K1509" s="8" t="s">
        <v>1829</v>
      </c>
      <c r="L1509" s="11">
        <v>906.50339999999994</v>
      </c>
      <c r="M1509" s="8" t="str">
        <f>VLOOKUP(C1509,'[2]Customer Detail'!$A$2:$H$501,4,FALSE)</f>
        <v>Female</v>
      </c>
      <c r="N1509" s="8">
        <f>VLOOKUP(C1509,'[2]Customer Detail'!$A$2:$H$501,3,FALSE)</f>
        <v>20</v>
      </c>
      <c r="O1509" s="8" t="str">
        <f>VLOOKUP(C1509,'[2]Customer Detail'!$A$2:$H$501,5,FALSE)</f>
        <v>West Bruce</v>
      </c>
      <c r="P1509" s="8" t="str">
        <f>VLOOKUP(C1509,'[2]Customer Detail'!$A$1:$H$501,8,FALSE)</f>
        <v>Platinum</v>
      </c>
      <c r="Q1509" s="8" t="str">
        <f>VLOOKUP(G1509,[2]Store_Dim!$A$1:$E$21,4,FALSE)</f>
        <v>East Jenniferstad</v>
      </c>
      <c r="R1509" s="8" t="str">
        <f>VLOOKUP(G1509,[2]Store_Dim!$A$2:$E$21,3,FALSE)</f>
        <v>North</v>
      </c>
    </row>
    <row r="1510" spans="1:18" x14ac:dyDescent="0.3">
      <c r="A1510" s="7" t="s">
        <v>3334</v>
      </c>
      <c r="B1510" s="48">
        <v>45905</v>
      </c>
      <c r="C1510" s="8" t="s">
        <v>547</v>
      </c>
      <c r="D1510" s="8" t="s">
        <v>1644</v>
      </c>
      <c r="E1510" s="7" t="str">
        <f>VLOOKUP(D1510,[2]Product_Dim!$A$2:$G$101,2,FALSE)</f>
        <v>Car Dashboard Phone Holder</v>
      </c>
      <c r="F1510" s="9">
        <f>VLOOKUP(D1510,[2]Product_Dim!$A$2:$G$101,6,FALSE)</f>
        <v>177.98</v>
      </c>
      <c r="G1510" s="8" t="s">
        <v>1799</v>
      </c>
      <c r="H1510" s="10">
        <v>1</v>
      </c>
      <c r="I1510" s="11">
        <v>994.63</v>
      </c>
      <c r="J1510" s="8">
        <v>0.28000000000000003</v>
      </c>
      <c r="K1510" s="8" t="s">
        <v>1824</v>
      </c>
      <c r="L1510" s="11">
        <v>716.13359999999989</v>
      </c>
      <c r="M1510" s="8" t="str">
        <f>VLOOKUP(C1510,'[2]Customer Detail'!$A$2:$H$501,4,FALSE)</f>
        <v>Female</v>
      </c>
      <c r="N1510" s="8">
        <f>VLOOKUP(C1510,'[2]Customer Detail'!$A$2:$H$501,3,FALSE)</f>
        <v>39</v>
      </c>
      <c r="O1510" s="8" t="str">
        <f>VLOOKUP(C1510,'[2]Customer Detail'!$A$2:$H$501,5,FALSE)</f>
        <v>Dominiquefort</v>
      </c>
      <c r="P1510" s="8" t="str">
        <f>VLOOKUP(C1510,'[2]Customer Detail'!$A$1:$H$501,8,FALSE)</f>
        <v>Silver</v>
      </c>
      <c r="Q1510" s="8" t="str">
        <f>VLOOKUP(G1510,[2]Store_Dim!$A$1:$E$21,4,FALSE)</f>
        <v>Christopherland</v>
      </c>
      <c r="R1510" s="8" t="str">
        <f>VLOOKUP(G1510,[2]Store_Dim!$A$2:$E$21,3,FALSE)</f>
        <v>South</v>
      </c>
    </row>
    <row r="1511" spans="1:18" x14ac:dyDescent="0.3">
      <c r="A1511" s="7" t="s">
        <v>3335</v>
      </c>
      <c r="B1511" s="48">
        <v>45765</v>
      </c>
      <c r="C1511" s="8" t="s">
        <v>785</v>
      </c>
      <c r="D1511" s="8" t="s">
        <v>1728</v>
      </c>
      <c r="E1511" s="7" t="str">
        <f>VLOOKUP(D1511,[2]Product_Dim!$A$2:$G$101,2,FALSE)</f>
        <v>Gaming Mouse Pad XL</v>
      </c>
      <c r="F1511" s="9">
        <f>VLOOKUP(D1511,[2]Product_Dim!$A$2:$G$101,6,FALSE)</f>
        <v>340.14</v>
      </c>
      <c r="G1511" s="8" t="s">
        <v>1752</v>
      </c>
      <c r="H1511" s="10">
        <v>3</v>
      </c>
      <c r="I1511" s="11">
        <v>65.569999999999993</v>
      </c>
      <c r="J1511" s="8">
        <v>0.3</v>
      </c>
      <c r="K1511" s="8" t="s">
        <v>1829</v>
      </c>
      <c r="L1511" s="11">
        <v>137.697</v>
      </c>
      <c r="M1511" s="8" t="str">
        <f>VLOOKUP(C1511,'[2]Customer Detail'!$A$2:$H$501,4,FALSE)</f>
        <v>Female</v>
      </c>
      <c r="N1511" s="8">
        <f>VLOOKUP(C1511,'[2]Customer Detail'!$A$2:$H$501,3,FALSE)</f>
        <v>57</v>
      </c>
      <c r="O1511" s="8" t="str">
        <f>VLOOKUP(C1511,'[2]Customer Detail'!$A$2:$H$501,5,FALSE)</f>
        <v>Rodriguezton</v>
      </c>
      <c r="P1511" s="8" t="str">
        <f>VLOOKUP(C1511,'[2]Customer Detail'!$A$1:$H$501,8,FALSE)</f>
        <v>Platinum</v>
      </c>
      <c r="Q1511" s="8" t="str">
        <f>VLOOKUP(G1511,[2]Store_Dim!$A$1:$E$21,4,FALSE)</f>
        <v>Washingtonfurt</v>
      </c>
      <c r="R1511" s="8" t="str">
        <f>VLOOKUP(G1511,[2]Store_Dim!$A$2:$E$21,3,FALSE)</f>
        <v>East</v>
      </c>
    </row>
    <row r="1512" spans="1:18" x14ac:dyDescent="0.3">
      <c r="A1512" s="7" t="s">
        <v>3336</v>
      </c>
      <c r="B1512" s="48">
        <v>45821</v>
      </c>
      <c r="C1512" s="8" t="s">
        <v>535</v>
      </c>
      <c r="D1512" s="8" t="s">
        <v>1664</v>
      </c>
      <c r="E1512" s="7" t="str">
        <f>VLOOKUP(D1512,[2]Product_Dim!$A$2:$G$101,2,FALSE)</f>
        <v>Womens Cotton Scarf</v>
      </c>
      <c r="F1512" s="9">
        <f>VLOOKUP(D1512,[2]Product_Dim!$A$2:$G$101,6,FALSE)</f>
        <v>113.83</v>
      </c>
      <c r="G1512" s="8" t="s">
        <v>1807</v>
      </c>
      <c r="H1512" s="10">
        <v>3</v>
      </c>
      <c r="I1512" s="11">
        <v>622.98</v>
      </c>
      <c r="J1512" s="8">
        <v>0.28000000000000003</v>
      </c>
      <c r="K1512" s="8" t="s">
        <v>1826</v>
      </c>
      <c r="L1512" s="11">
        <v>1345.6368</v>
      </c>
      <c r="M1512" s="8" t="str">
        <f>VLOOKUP(C1512,'[2]Customer Detail'!$A$2:$H$501,4,FALSE)</f>
        <v>Female</v>
      </c>
      <c r="N1512" s="8">
        <f>VLOOKUP(C1512,'[2]Customer Detail'!$A$2:$H$501,3,FALSE)</f>
        <v>41</v>
      </c>
      <c r="O1512" s="8" t="str">
        <f>VLOOKUP(C1512,'[2]Customer Detail'!$A$2:$H$501,5,FALSE)</f>
        <v>New Juliemouth</v>
      </c>
      <c r="P1512" s="8" t="str">
        <f>VLOOKUP(C1512,'[2]Customer Detail'!$A$1:$H$501,8,FALSE)</f>
        <v>Platinum</v>
      </c>
      <c r="Q1512" s="8" t="str">
        <f>VLOOKUP(G1512,[2]Store_Dim!$A$1:$E$21,4,FALSE)</f>
        <v>Bensonhaven</v>
      </c>
      <c r="R1512" s="8" t="str">
        <f>VLOOKUP(G1512,[2]Store_Dim!$A$2:$E$21,3,FALSE)</f>
        <v>North</v>
      </c>
    </row>
    <row r="1513" spans="1:18" x14ac:dyDescent="0.3">
      <c r="A1513" s="7" t="s">
        <v>3337</v>
      </c>
      <c r="B1513" s="48">
        <v>45691</v>
      </c>
      <c r="C1513" s="8" t="s">
        <v>800</v>
      </c>
      <c r="D1513" s="8" t="s">
        <v>1658</v>
      </c>
      <c r="E1513" s="7" t="str">
        <f>VLOOKUP(D1513,[2]Product_Dim!$A$2:$G$101,2,FALSE)</f>
        <v>Ceramic Plant Pot</v>
      </c>
      <c r="F1513" s="9">
        <f>VLOOKUP(D1513,[2]Product_Dim!$A$2:$G$101,6,FALSE)</f>
        <v>81.75</v>
      </c>
      <c r="G1513" s="8" t="s">
        <v>1797</v>
      </c>
      <c r="H1513" s="10">
        <v>1</v>
      </c>
      <c r="I1513" s="11">
        <v>170.68</v>
      </c>
      <c r="J1513" s="8">
        <v>0.13</v>
      </c>
      <c r="K1513" s="8" t="s">
        <v>1826</v>
      </c>
      <c r="L1513" s="11">
        <v>148.49160000000001</v>
      </c>
      <c r="M1513" s="8" t="str">
        <f>VLOOKUP(C1513,'[2]Customer Detail'!$A$2:$H$501,4,FALSE)</f>
        <v>Male</v>
      </c>
      <c r="N1513" s="8">
        <f>VLOOKUP(C1513,'[2]Customer Detail'!$A$2:$H$501,3,FALSE)</f>
        <v>48</v>
      </c>
      <c r="O1513" s="8" t="str">
        <f>VLOOKUP(C1513,'[2]Customer Detail'!$A$2:$H$501,5,FALSE)</f>
        <v>New Daniel</v>
      </c>
      <c r="P1513" s="8" t="str">
        <f>VLOOKUP(C1513,'[2]Customer Detail'!$A$1:$H$501,8,FALSE)</f>
        <v>Platinum</v>
      </c>
      <c r="Q1513" s="8" t="str">
        <f>VLOOKUP(G1513,[2]Store_Dim!$A$1:$E$21,4,FALSE)</f>
        <v>Johnsonville</v>
      </c>
      <c r="R1513" s="8" t="str">
        <f>VLOOKUP(G1513,[2]Store_Dim!$A$2:$E$21,3,FALSE)</f>
        <v>East</v>
      </c>
    </row>
    <row r="1514" spans="1:18" x14ac:dyDescent="0.3">
      <c r="A1514" s="7" t="s">
        <v>3338</v>
      </c>
      <c r="B1514" s="48">
        <v>45860</v>
      </c>
      <c r="C1514" s="8" t="s">
        <v>344</v>
      </c>
      <c r="D1514" s="8" t="s">
        <v>1560</v>
      </c>
      <c r="E1514" s="7" t="str">
        <f>VLOOKUP(D1514,[2]Product_Dim!$A$2:$G$101,2,FALSE)</f>
        <v>LED Table Lamp</v>
      </c>
      <c r="F1514" s="9">
        <f>VLOOKUP(D1514,[2]Product_Dim!$A$2:$G$101,6,FALSE)</f>
        <v>218.86</v>
      </c>
      <c r="G1514" s="8" t="s">
        <v>1782</v>
      </c>
      <c r="H1514" s="10">
        <v>4</v>
      </c>
      <c r="I1514" s="11">
        <v>797.83</v>
      </c>
      <c r="J1514" s="8">
        <v>0.08</v>
      </c>
      <c r="K1514" s="8" t="s">
        <v>1824</v>
      </c>
      <c r="L1514" s="11">
        <v>2936.0144</v>
      </c>
      <c r="M1514" s="8" t="str">
        <f>VLOOKUP(C1514,'[2]Customer Detail'!$A$2:$H$501,4,FALSE)</f>
        <v>Female</v>
      </c>
      <c r="N1514" s="8">
        <f>VLOOKUP(C1514,'[2]Customer Detail'!$A$2:$H$501,3,FALSE)</f>
        <v>30</v>
      </c>
      <c r="O1514" s="8" t="str">
        <f>VLOOKUP(C1514,'[2]Customer Detail'!$A$2:$H$501,5,FALSE)</f>
        <v>Timothyburgh</v>
      </c>
      <c r="P1514" s="8" t="str">
        <f>VLOOKUP(C1514,'[2]Customer Detail'!$A$1:$H$501,8,FALSE)</f>
        <v>Platinum</v>
      </c>
      <c r="Q1514" s="8" t="str">
        <f>VLOOKUP(G1514,[2]Store_Dim!$A$1:$E$21,4,FALSE)</f>
        <v>Thompsonborough</v>
      </c>
      <c r="R1514" s="8" t="str">
        <f>VLOOKUP(G1514,[2]Store_Dim!$A$2:$E$21,3,FALSE)</f>
        <v>West</v>
      </c>
    </row>
    <row r="1515" spans="1:18" x14ac:dyDescent="0.3">
      <c r="A1515" s="7" t="s">
        <v>3339</v>
      </c>
      <c r="B1515" s="48">
        <v>45922</v>
      </c>
      <c r="C1515" s="8" t="s">
        <v>350</v>
      </c>
      <c r="D1515" s="8" t="s">
        <v>1549</v>
      </c>
      <c r="E1515" s="7" t="str">
        <f>VLOOKUP(D1515,[2]Product_Dim!$A$2:$G$101,2,FALSE)</f>
        <v>Women's Casual Hoodie</v>
      </c>
      <c r="F1515" s="9">
        <f>VLOOKUP(D1515,[2]Product_Dim!$A$2:$G$101,6,FALSE)</f>
        <v>254.04361702127662</v>
      </c>
      <c r="G1515" s="8" t="s">
        <v>1804</v>
      </c>
      <c r="H1515" s="10">
        <v>1</v>
      </c>
      <c r="I1515" s="11">
        <v>372.75</v>
      </c>
      <c r="J1515" s="8">
        <v>0.12</v>
      </c>
      <c r="K1515" s="8" t="s">
        <v>1824</v>
      </c>
      <c r="L1515" s="11">
        <v>328.02</v>
      </c>
      <c r="M1515" s="8" t="str">
        <f>VLOOKUP(C1515,'[2]Customer Detail'!$A$2:$H$501,4,FALSE)</f>
        <v>Male</v>
      </c>
      <c r="N1515" s="8">
        <f>VLOOKUP(C1515,'[2]Customer Detail'!$A$2:$H$501,3,FALSE)</f>
        <v>24</v>
      </c>
      <c r="O1515" s="8" t="str">
        <f>VLOOKUP(C1515,'[2]Customer Detail'!$A$2:$H$501,5,FALSE)</f>
        <v>Lake Kaylahaven</v>
      </c>
      <c r="P1515" s="8" t="str">
        <f>VLOOKUP(C1515,'[2]Customer Detail'!$A$1:$H$501,8,FALSE)</f>
        <v>Gold</v>
      </c>
      <c r="Q1515" s="8" t="str">
        <f>VLOOKUP(G1515,[2]Store_Dim!$A$1:$E$21,4,FALSE)</f>
        <v>New Jimmymouth</v>
      </c>
      <c r="R1515" s="8" t="str">
        <f>VLOOKUP(G1515,[2]Store_Dim!$A$2:$E$21,3,FALSE)</f>
        <v>West</v>
      </c>
    </row>
    <row r="1516" spans="1:18" x14ac:dyDescent="0.3">
      <c r="A1516" s="7" t="s">
        <v>3340</v>
      </c>
      <c r="B1516" s="48">
        <v>45477</v>
      </c>
      <c r="C1516" s="8" t="s">
        <v>1235</v>
      </c>
      <c r="D1516" s="8" t="s">
        <v>1670</v>
      </c>
      <c r="E1516" s="7" t="str">
        <f>VLOOKUP(D1516,[2]Product_Dim!$A$2:$G$101,2,FALSE)</f>
        <v>Tennis Ball 3-Pack</v>
      </c>
      <c r="F1516" s="9">
        <f>VLOOKUP(D1516,[2]Product_Dim!$A$2:$G$101,6,FALSE)</f>
        <v>103.45</v>
      </c>
      <c r="G1516" s="8" t="s">
        <v>1769</v>
      </c>
      <c r="H1516" s="10">
        <v>1</v>
      </c>
      <c r="I1516" s="11">
        <v>994.18</v>
      </c>
      <c r="J1516" s="8">
        <v>0.05</v>
      </c>
      <c r="K1516" s="8" t="s">
        <v>1826</v>
      </c>
      <c r="L1516" s="11">
        <v>944.471</v>
      </c>
      <c r="M1516" s="8" t="str">
        <f>VLOOKUP(C1516,'[2]Customer Detail'!$A$2:$H$501,4,FALSE)</f>
        <v>Female</v>
      </c>
      <c r="N1516" s="8">
        <f>VLOOKUP(C1516,'[2]Customer Detail'!$A$2:$H$501,3,FALSE)</f>
        <v>25</v>
      </c>
      <c r="O1516" s="8" t="str">
        <f>VLOOKUP(C1516,'[2]Customer Detail'!$A$2:$H$501,5,FALSE)</f>
        <v>Parkerview</v>
      </c>
      <c r="P1516" s="8" t="str">
        <f>VLOOKUP(C1516,'[2]Customer Detail'!$A$1:$H$501,8,FALSE)</f>
        <v>Silver</v>
      </c>
      <c r="Q1516" s="8" t="str">
        <f>VLOOKUP(G1516,[2]Store_Dim!$A$1:$E$21,4,FALSE)</f>
        <v>Port Sharon</v>
      </c>
      <c r="R1516" s="8" t="str">
        <f>VLOOKUP(G1516,[2]Store_Dim!$A$2:$E$21,3,FALSE)</f>
        <v>South</v>
      </c>
    </row>
    <row r="1517" spans="1:18" x14ac:dyDescent="0.3">
      <c r="A1517" s="7" t="s">
        <v>3341</v>
      </c>
      <c r="B1517" s="48">
        <v>45504</v>
      </c>
      <c r="C1517" s="8" t="s">
        <v>1310</v>
      </c>
      <c r="D1517" s="8" t="s">
        <v>1588</v>
      </c>
      <c r="E1517" s="7" t="str">
        <f>VLOOKUP(D1517,[2]Product_Dim!$A$2:$G$101,2,FALSE)</f>
        <v>Outdoor Sports Water Bottle</v>
      </c>
      <c r="F1517" s="9">
        <f>VLOOKUP(D1517,[2]Product_Dim!$A$2:$G$101,6,FALSE)</f>
        <v>131.51</v>
      </c>
      <c r="G1517" s="8" t="s">
        <v>1797</v>
      </c>
      <c r="H1517" s="10">
        <v>1</v>
      </c>
      <c r="I1517" s="11">
        <v>136.12</v>
      </c>
      <c r="J1517" s="8">
        <v>7.0000000000000007E-2</v>
      </c>
      <c r="K1517" s="8" t="s">
        <v>1824</v>
      </c>
      <c r="L1517" s="11">
        <v>126.5916</v>
      </c>
      <c r="M1517" s="8" t="str">
        <f>VLOOKUP(C1517,'[2]Customer Detail'!$A$2:$H$501,4,FALSE)</f>
        <v>Female</v>
      </c>
      <c r="N1517" s="8">
        <f>VLOOKUP(C1517,'[2]Customer Detail'!$A$2:$H$501,3,FALSE)</f>
        <v>42</v>
      </c>
      <c r="O1517" s="8" t="str">
        <f>VLOOKUP(C1517,'[2]Customer Detail'!$A$2:$H$501,5,FALSE)</f>
        <v>Aliciahaven</v>
      </c>
      <c r="P1517" s="8" t="str">
        <f>VLOOKUP(C1517,'[2]Customer Detail'!$A$1:$H$501,8,FALSE)</f>
        <v>Platinum</v>
      </c>
      <c r="Q1517" s="8" t="str">
        <f>VLOOKUP(G1517,[2]Store_Dim!$A$1:$E$21,4,FALSE)</f>
        <v>Johnsonville</v>
      </c>
      <c r="R1517" s="8" t="str">
        <f>VLOOKUP(G1517,[2]Store_Dim!$A$2:$E$21,3,FALSE)</f>
        <v>East</v>
      </c>
    </row>
    <row r="1518" spans="1:18" x14ac:dyDescent="0.3">
      <c r="A1518" s="7" t="s">
        <v>3342</v>
      </c>
      <c r="B1518" s="48">
        <v>45862</v>
      </c>
      <c r="C1518" s="8" t="s">
        <v>124</v>
      </c>
      <c r="D1518" s="8" t="s">
        <v>1652</v>
      </c>
      <c r="E1518" s="7" t="str">
        <f>VLOOKUP(D1518,[2]Product_Dim!$A$2:$G$101,2,FALSE)</f>
        <v>Rugby Ball</v>
      </c>
      <c r="F1518" s="9">
        <f>VLOOKUP(D1518,[2]Product_Dim!$A$2:$G$101,6,FALSE)</f>
        <v>212.26</v>
      </c>
      <c r="G1518" s="8" t="s">
        <v>1810</v>
      </c>
      <c r="H1518" s="10">
        <v>3</v>
      </c>
      <c r="I1518" s="11">
        <v>634.45000000000005</v>
      </c>
      <c r="J1518" s="8">
        <v>0.17</v>
      </c>
      <c r="K1518" s="8" t="s">
        <v>1826</v>
      </c>
      <c r="L1518" s="11">
        <v>1579.7805000000001</v>
      </c>
      <c r="M1518" s="8" t="str">
        <f>VLOOKUP(C1518,'[2]Customer Detail'!$A$2:$H$501,4,FALSE)</f>
        <v>Female</v>
      </c>
      <c r="N1518" s="8">
        <f>VLOOKUP(C1518,'[2]Customer Detail'!$A$2:$H$501,3,FALSE)</f>
        <v>64</v>
      </c>
      <c r="O1518" s="8" t="str">
        <f>VLOOKUP(C1518,'[2]Customer Detail'!$A$2:$H$501,5,FALSE)</f>
        <v>Amybury</v>
      </c>
      <c r="P1518" s="8" t="str">
        <f>VLOOKUP(C1518,'[2]Customer Detail'!$A$1:$H$501,8,FALSE)</f>
        <v>Bronze</v>
      </c>
      <c r="Q1518" s="8" t="str">
        <f>VLOOKUP(G1518,[2]Store_Dim!$A$1:$E$21,4,FALSE)</f>
        <v>East Stevechester</v>
      </c>
      <c r="R1518" s="8" t="str">
        <f>VLOOKUP(G1518,[2]Store_Dim!$A$2:$E$21,3,FALSE)</f>
        <v>East</v>
      </c>
    </row>
    <row r="1519" spans="1:18" x14ac:dyDescent="0.3">
      <c r="A1519" s="7" t="s">
        <v>3343</v>
      </c>
      <c r="B1519" s="48">
        <v>45579</v>
      </c>
      <c r="C1519" s="8" t="s">
        <v>1035</v>
      </c>
      <c r="D1519" s="8" t="s">
        <v>1676</v>
      </c>
      <c r="E1519" s="7" t="str">
        <f>VLOOKUP(D1519,[2]Product_Dim!$A$2:$G$101,2,FALSE)</f>
        <v>Matte Lipstick Set</v>
      </c>
      <c r="F1519" s="9">
        <f>VLOOKUP(D1519,[2]Product_Dim!$A$2:$G$101,6,FALSE)</f>
        <v>299.11</v>
      </c>
      <c r="G1519" s="8" t="s">
        <v>1752</v>
      </c>
      <c r="H1519" s="10">
        <v>4</v>
      </c>
      <c r="I1519" s="11">
        <v>179.62</v>
      </c>
      <c r="J1519" s="8">
        <v>0.05</v>
      </c>
      <c r="K1519" s="8" t="s">
        <v>1824</v>
      </c>
      <c r="L1519" s="11">
        <v>682.55600000000004</v>
      </c>
      <c r="M1519" s="8" t="str">
        <f>VLOOKUP(C1519,'[2]Customer Detail'!$A$2:$H$501,4,FALSE)</f>
        <v>Female</v>
      </c>
      <c r="N1519" s="8">
        <f>VLOOKUP(C1519,'[2]Customer Detail'!$A$2:$H$501,3,FALSE)</f>
        <v>62</v>
      </c>
      <c r="O1519" s="8" t="str">
        <f>VLOOKUP(C1519,'[2]Customer Detail'!$A$2:$H$501,5,FALSE)</f>
        <v>Tiffanyshire</v>
      </c>
      <c r="P1519" s="8" t="str">
        <f>VLOOKUP(C1519,'[2]Customer Detail'!$A$1:$H$501,8,FALSE)</f>
        <v>Bronze</v>
      </c>
      <c r="Q1519" s="8" t="str">
        <f>VLOOKUP(G1519,[2]Store_Dim!$A$1:$E$21,4,FALSE)</f>
        <v>Washingtonfurt</v>
      </c>
      <c r="R1519" s="8" t="str">
        <f>VLOOKUP(G1519,[2]Store_Dim!$A$2:$E$21,3,FALSE)</f>
        <v>East</v>
      </c>
    </row>
    <row r="1520" spans="1:18" x14ac:dyDescent="0.3">
      <c r="A1520" s="7" t="s">
        <v>3344</v>
      </c>
      <c r="B1520" s="48">
        <v>45658</v>
      </c>
      <c r="C1520" s="8" t="s">
        <v>932</v>
      </c>
      <c r="D1520" s="8" t="s">
        <v>1588</v>
      </c>
      <c r="E1520" s="7" t="str">
        <f>VLOOKUP(D1520,[2]Product_Dim!$A$2:$G$101,2,FALSE)</f>
        <v>Outdoor Sports Water Bottle</v>
      </c>
      <c r="F1520" s="9">
        <f>VLOOKUP(D1520,[2]Product_Dim!$A$2:$G$101,6,FALSE)</f>
        <v>131.51</v>
      </c>
      <c r="G1520" s="8" t="s">
        <v>1810</v>
      </c>
      <c r="H1520" s="10">
        <v>4</v>
      </c>
      <c r="I1520" s="11">
        <v>558.83000000000004</v>
      </c>
      <c r="J1520" s="8">
        <v>0.16</v>
      </c>
      <c r="K1520" s="8" t="s">
        <v>1826</v>
      </c>
      <c r="L1520" s="11">
        <v>1877.6688000000001</v>
      </c>
      <c r="M1520" s="8" t="str">
        <f>VLOOKUP(C1520,'[2]Customer Detail'!$A$2:$H$501,4,FALSE)</f>
        <v>Male</v>
      </c>
      <c r="N1520" s="8">
        <f>VLOOKUP(C1520,'[2]Customer Detail'!$A$2:$H$501,3,FALSE)</f>
        <v>29</v>
      </c>
      <c r="O1520" s="8" t="str">
        <f>VLOOKUP(C1520,'[2]Customer Detail'!$A$2:$H$501,5,FALSE)</f>
        <v>Port Richard</v>
      </c>
      <c r="P1520" s="8" t="str">
        <f>VLOOKUP(C1520,'[2]Customer Detail'!$A$1:$H$501,8,FALSE)</f>
        <v>Platinum</v>
      </c>
      <c r="Q1520" s="8" t="str">
        <f>VLOOKUP(G1520,[2]Store_Dim!$A$1:$E$21,4,FALSE)</f>
        <v>East Stevechester</v>
      </c>
      <c r="R1520" s="8" t="str">
        <f>VLOOKUP(G1520,[2]Store_Dim!$A$2:$E$21,3,FALSE)</f>
        <v>East</v>
      </c>
    </row>
    <row r="1521" spans="1:18" x14ac:dyDescent="0.3">
      <c r="A1521" s="7" t="s">
        <v>3345</v>
      </c>
      <c r="B1521" s="48">
        <v>45664</v>
      </c>
      <c r="C1521" s="8" t="s">
        <v>568</v>
      </c>
      <c r="D1521" s="8" t="s">
        <v>1736</v>
      </c>
      <c r="E1521" s="7" t="str">
        <f>VLOOKUP(D1521,[2]Product_Dim!$A$2:$G$101,2,FALSE)</f>
        <v>Vitamin E Body Lotion</v>
      </c>
      <c r="F1521" s="9">
        <f>VLOOKUP(D1521,[2]Product_Dim!$A$2:$G$101,6,FALSE)</f>
        <v>358.47</v>
      </c>
      <c r="G1521" s="8" t="s">
        <v>1776</v>
      </c>
      <c r="H1521" s="10">
        <v>2</v>
      </c>
      <c r="I1521" s="11">
        <v>859.74</v>
      </c>
      <c r="J1521" s="8">
        <v>0.25</v>
      </c>
      <c r="K1521" s="8" t="s">
        <v>1829</v>
      </c>
      <c r="L1521" s="11">
        <v>1289.6100000000001</v>
      </c>
      <c r="M1521" s="8" t="str">
        <f>VLOOKUP(C1521,'[2]Customer Detail'!$A$2:$H$501,4,FALSE)</f>
        <v>Female</v>
      </c>
      <c r="N1521" s="8">
        <f>VLOOKUP(C1521,'[2]Customer Detail'!$A$2:$H$501,3,FALSE)</f>
        <v>44</v>
      </c>
      <c r="O1521" s="8" t="str">
        <f>VLOOKUP(C1521,'[2]Customer Detail'!$A$2:$H$501,5,FALSE)</f>
        <v>Morrisburgh</v>
      </c>
      <c r="P1521" s="8" t="str">
        <f>VLOOKUP(C1521,'[2]Customer Detail'!$A$1:$H$501,8,FALSE)</f>
        <v>Platinum</v>
      </c>
      <c r="Q1521" s="8" t="str">
        <f>VLOOKUP(G1521,[2]Store_Dim!$A$1:$E$21,4,FALSE)</f>
        <v>Port Josephberg</v>
      </c>
      <c r="R1521" s="8" t="str">
        <f>VLOOKUP(G1521,[2]Store_Dim!$A$2:$E$21,3,FALSE)</f>
        <v>East</v>
      </c>
    </row>
    <row r="1522" spans="1:18" x14ac:dyDescent="0.3">
      <c r="A1522" s="7" t="s">
        <v>3346</v>
      </c>
      <c r="B1522" s="48">
        <v>45936</v>
      </c>
      <c r="C1522" s="8" t="s">
        <v>375</v>
      </c>
      <c r="D1522" s="8" t="s">
        <v>1678</v>
      </c>
      <c r="E1522" s="7" t="str">
        <f>VLOOKUP(D1522,[2]Product_Dim!$A$2:$G$101,2,FALSE)</f>
        <v>Adjustable Dumbbells 20kg</v>
      </c>
      <c r="F1522" s="9">
        <f>VLOOKUP(D1522,[2]Product_Dim!$A$2:$G$101,6,FALSE)</f>
        <v>240.63</v>
      </c>
      <c r="G1522" s="8" t="s">
        <v>1804</v>
      </c>
      <c r="H1522" s="10">
        <v>3</v>
      </c>
      <c r="I1522" s="11">
        <v>578.47</v>
      </c>
      <c r="J1522" s="8">
        <v>0.06</v>
      </c>
      <c r="K1522" s="8" t="s">
        <v>1829</v>
      </c>
      <c r="L1522" s="11">
        <v>1631.2854</v>
      </c>
      <c r="M1522" s="8" t="str">
        <f>VLOOKUP(C1522,'[2]Customer Detail'!$A$2:$H$501,4,FALSE)</f>
        <v>Female</v>
      </c>
      <c r="N1522" s="8">
        <f>VLOOKUP(C1522,'[2]Customer Detail'!$A$2:$H$501,3,FALSE)</f>
        <v>53</v>
      </c>
      <c r="O1522" s="8" t="str">
        <f>VLOOKUP(C1522,'[2]Customer Detail'!$A$2:$H$501,5,FALSE)</f>
        <v>East Linda</v>
      </c>
      <c r="P1522" s="8" t="str">
        <f>VLOOKUP(C1522,'[2]Customer Detail'!$A$1:$H$501,8,FALSE)</f>
        <v>Bronze</v>
      </c>
      <c r="Q1522" s="8" t="str">
        <f>VLOOKUP(G1522,[2]Store_Dim!$A$1:$E$21,4,FALSE)</f>
        <v>New Jimmymouth</v>
      </c>
      <c r="R1522" s="8" t="str">
        <f>VLOOKUP(G1522,[2]Store_Dim!$A$2:$E$21,3,FALSE)</f>
        <v>West</v>
      </c>
    </row>
    <row r="1523" spans="1:18" x14ac:dyDescent="0.3">
      <c r="A1523" s="7" t="s">
        <v>3347</v>
      </c>
      <c r="B1523" s="48">
        <v>45344</v>
      </c>
      <c r="C1523" s="8" t="s">
        <v>208</v>
      </c>
      <c r="D1523" s="8" t="s">
        <v>1590</v>
      </c>
      <c r="E1523" s="7" t="str">
        <f>VLOOKUP(D1523,[2]Product_Dim!$A$2:$G$101,2,FALSE)</f>
        <v>Multi-Purpose Storage Box</v>
      </c>
      <c r="F1523" s="9">
        <f>VLOOKUP(D1523,[2]Product_Dim!$A$2:$G$101,6,FALSE)</f>
        <v>123.46</v>
      </c>
      <c r="G1523" s="8" t="s">
        <v>1794</v>
      </c>
      <c r="H1523" s="10">
        <v>1</v>
      </c>
      <c r="I1523" s="11">
        <v>440.48</v>
      </c>
      <c r="J1523" s="8">
        <v>0.11</v>
      </c>
      <c r="K1523" s="8" t="s">
        <v>1829</v>
      </c>
      <c r="L1523" s="11">
        <v>392.02719999999999</v>
      </c>
      <c r="M1523" s="8" t="str">
        <f>VLOOKUP(C1523,'[2]Customer Detail'!$A$2:$H$501,4,FALSE)</f>
        <v>Female</v>
      </c>
      <c r="N1523" s="8">
        <f>VLOOKUP(C1523,'[2]Customer Detail'!$A$2:$H$501,3,FALSE)</f>
        <v>56</v>
      </c>
      <c r="O1523" s="8" t="str">
        <f>VLOOKUP(C1523,'[2]Customer Detail'!$A$2:$H$501,5,FALSE)</f>
        <v>Edwardsfort</v>
      </c>
      <c r="P1523" s="8" t="str">
        <f>VLOOKUP(C1523,'[2]Customer Detail'!$A$1:$H$501,8,FALSE)</f>
        <v>Bronze</v>
      </c>
      <c r="Q1523" s="8" t="str">
        <f>VLOOKUP(G1523,[2]Store_Dim!$A$1:$E$21,4,FALSE)</f>
        <v>Sabrinatown</v>
      </c>
      <c r="R1523" s="8" t="str">
        <f>VLOOKUP(G1523,[2]Store_Dim!$A$2:$E$21,3,FALSE)</f>
        <v>North</v>
      </c>
    </row>
    <row r="1524" spans="1:18" x14ac:dyDescent="0.3">
      <c r="A1524" s="7" t="s">
        <v>3348</v>
      </c>
      <c r="B1524" s="48">
        <v>45329</v>
      </c>
      <c r="C1524" s="8" t="s">
        <v>75</v>
      </c>
      <c r="D1524" s="8" t="s">
        <v>1580</v>
      </c>
      <c r="E1524" s="7" t="str">
        <f>VLOOKUP(D1524,[2]Product_Dim!$A$2:$G$101,2,FALSE)</f>
        <v>Beard Grooming Kit</v>
      </c>
      <c r="F1524" s="9">
        <f>VLOOKUP(D1524,[2]Product_Dim!$A$2:$G$101,6,FALSE)</f>
        <v>337.42</v>
      </c>
      <c r="G1524" s="8" t="s">
        <v>1813</v>
      </c>
      <c r="H1524" s="10">
        <v>2</v>
      </c>
      <c r="I1524" s="11">
        <v>303.67</v>
      </c>
      <c r="J1524" s="8">
        <v>0.05</v>
      </c>
      <c r="K1524" s="8" t="s">
        <v>1826</v>
      </c>
      <c r="L1524" s="11">
        <v>576.97300000000007</v>
      </c>
      <c r="M1524" s="8" t="str">
        <f>VLOOKUP(C1524,'[2]Customer Detail'!$A$2:$H$501,4,FALSE)</f>
        <v>Female</v>
      </c>
      <c r="N1524" s="8">
        <f>VLOOKUP(C1524,'[2]Customer Detail'!$A$2:$H$501,3,FALSE)</f>
        <v>24</v>
      </c>
      <c r="O1524" s="8" t="str">
        <f>VLOOKUP(C1524,'[2]Customer Detail'!$A$2:$H$501,5,FALSE)</f>
        <v>South Christopher</v>
      </c>
      <c r="P1524" s="8" t="str">
        <f>VLOOKUP(C1524,'[2]Customer Detail'!$A$1:$H$501,8,FALSE)</f>
        <v>Bronze</v>
      </c>
      <c r="Q1524" s="8" t="str">
        <f>VLOOKUP(G1524,[2]Store_Dim!$A$1:$E$21,4,FALSE)</f>
        <v>Vasquezborough</v>
      </c>
      <c r="R1524" s="8" t="str">
        <f>VLOOKUP(G1524,[2]Store_Dim!$A$2:$E$21,3,FALSE)</f>
        <v>East</v>
      </c>
    </row>
    <row r="1525" spans="1:18" x14ac:dyDescent="0.3">
      <c r="A1525" s="7" t="s">
        <v>3349</v>
      </c>
      <c r="B1525" s="48">
        <v>45895</v>
      </c>
      <c r="C1525" s="8" t="s">
        <v>1056</v>
      </c>
      <c r="D1525" s="8" t="s">
        <v>1696</v>
      </c>
      <c r="E1525" s="7" t="str">
        <f>VLOOKUP(D1525,[2]Product_Dim!$A$2:$G$101,2,FALSE)</f>
        <v>Bluetooth Car Audio System</v>
      </c>
      <c r="F1525" s="9">
        <f>VLOOKUP(D1525,[2]Product_Dim!$A$2:$G$101,6,FALSE)</f>
        <v>403.71</v>
      </c>
      <c r="G1525" s="8" t="s">
        <v>1799</v>
      </c>
      <c r="H1525" s="10">
        <v>2</v>
      </c>
      <c r="I1525" s="11">
        <v>611.21</v>
      </c>
      <c r="J1525" s="8">
        <v>0.22</v>
      </c>
      <c r="K1525" s="8" t="s">
        <v>1829</v>
      </c>
      <c r="L1525" s="11">
        <v>953.48760000000004</v>
      </c>
      <c r="M1525" s="8" t="str">
        <f>VLOOKUP(C1525,'[2]Customer Detail'!$A$2:$H$501,4,FALSE)</f>
        <v>Female</v>
      </c>
      <c r="N1525" s="8">
        <f>VLOOKUP(C1525,'[2]Customer Detail'!$A$2:$H$501,3,FALSE)</f>
        <v>58</v>
      </c>
      <c r="O1525" s="8" t="str">
        <f>VLOOKUP(C1525,'[2]Customer Detail'!$A$2:$H$501,5,FALSE)</f>
        <v>North Michaelborough</v>
      </c>
      <c r="P1525" s="8" t="str">
        <f>VLOOKUP(C1525,'[2]Customer Detail'!$A$1:$H$501,8,FALSE)</f>
        <v>Silver</v>
      </c>
      <c r="Q1525" s="8" t="str">
        <f>VLOOKUP(G1525,[2]Store_Dim!$A$1:$E$21,4,FALSE)</f>
        <v>Christopherland</v>
      </c>
      <c r="R1525" s="8" t="str">
        <f>VLOOKUP(G1525,[2]Store_Dim!$A$2:$E$21,3,FALSE)</f>
        <v>South</v>
      </c>
    </row>
    <row r="1526" spans="1:18" x14ac:dyDescent="0.3">
      <c r="A1526" s="7" t="s">
        <v>3350</v>
      </c>
      <c r="B1526" s="48">
        <v>45239</v>
      </c>
      <c r="C1526" s="8" t="s">
        <v>660</v>
      </c>
      <c r="D1526" s="8" t="s">
        <v>1626</v>
      </c>
      <c r="E1526" s="7" t="str">
        <f>VLOOKUP(D1526,[2]Product_Dim!$A$2:$G$101,2,FALSE)</f>
        <v>Portable Power Bank</v>
      </c>
      <c r="F1526" s="9">
        <f>VLOOKUP(D1526,[2]Product_Dim!$A$2:$G$101,6,FALSE)</f>
        <v>326.06</v>
      </c>
      <c r="G1526" s="8" t="s">
        <v>1801</v>
      </c>
      <c r="H1526" s="10">
        <v>2</v>
      </c>
      <c r="I1526" s="11">
        <v>768.08</v>
      </c>
      <c r="J1526" s="8">
        <v>0.26</v>
      </c>
      <c r="K1526" s="8" t="s">
        <v>1826</v>
      </c>
      <c r="L1526" s="11">
        <v>1136.7584000000002</v>
      </c>
      <c r="M1526" s="8" t="str">
        <f>VLOOKUP(C1526,'[2]Customer Detail'!$A$2:$H$501,4,FALSE)</f>
        <v>Female</v>
      </c>
      <c r="N1526" s="8">
        <f>VLOOKUP(C1526,'[2]Customer Detail'!$A$2:$H$501,3,FALSE)</f>
        <v>37</v>
      </c>
      <c r="O1526" s="8" t="str">
        <f>VLOOKUP(C1526,'[2]Customer Detail'!$A$2:$H$501,5,FALSE)</f>
        <v>Clarkeside</v>
      </c>
      <c r="P1526" s="8" t="str">
        <f>VLOOKUP(C1526,'[2]Customer Detail'!$A$1:$H$501,8,FALSE)</f>
        <v>Platinum</v>
      </c>
      <c r="Q1526" s="8" t="str">
        <f>VLOOKUP(G1526,[2]Store_Dim!$A$1:$E$21,4,FALSE)</f>
        <v>East Jenniferstad</v>
      </c>
      <c r="R1526" s="8" t="str">
        <f>VLOOKUP(G1526,[2]Store_Dim!$A$2:$E$21,3,FALSE)</f>
        <v>North</v>
      </c>
    </row>
    <row r="1527" spans="1:18" x14ac:dyDescent="0.3">
      <c r="A1527" s="7" t="s">
        <v>3351</v>
      </c>
      <c r="B1527" s="48">
        <v>45296</v>
      </c>
      <c r="C1527" s="8" t="s">
        <v>937</v>
      </c>
      <c r="D1527" s="8" t="s">
        <v>1594</v>
      </c>
      <c r="E1527" s="7" t="str">
        <f>VLOOKUP(D1527,[2]Product_Dim!$A$2:$G$101,2,FALSE)</f>
        <v>Men's Formal Shirt</v>
      </c>
      <c r="F1527" s="9">
        <f>VLOOKUP(D1527,[2]Product_Dim!$A$2:$G$101,6,FALSE)</f>
        <v>254.04361702127662</v>
      </c>
      <c r="G1527" s="8" t="s">
        <v>1810</v>
      </c>
      <c r="H1527" s="10">
        <v>1</v>
      </c>
      <c r="I1527" s="11">
        <v>616.82000000000005</v>
      </c>
      <c r="J1527" s="8">
        <v>0.24</v>
      </c>
      <c r="K1527" s="8" t="s">
        <v>1824</v>
      </c>
      <c r="L1527" s="11">
        <v>468.78320000000008</v>
      </c>
      <c r="M1527" s="8" t="str">
        <f>VLOOKUP(C1527,'[2]Customer Detail'!$A$2:$H$501,4,FALSE)</f>
        <v>Female</v>
      </c>
      <c r="N1527" s="8">
        <f>VLOOKUP(C1527,'[2]Customer Detail'!$A$2:$H$501,3,FALSE)</f>
        <v>28</v>
      </c>
      <c r="O1527" s="8" t="str">
        <f>VLOOKUP(C1527,'[2]Customer Detail'!$A$2:$H$501,5,FALSE)</f>
        <v>South David</v>
      </c>
      <c r="P1527" s="8" t="str">
        <f>VLOOKUP(C1527,'[2]Customer Detail'!$A$1:$H$501,8,FALSE)</f>
        <v>Bronze</v>
      </c>
      <c r="Q1527" s="8" t="str">
        <f>VLOOKUP(G1527,[2]Store_Dim!$A$1:$E$21,4,FALSE)</f>
        <v>East Stevechester</v>
      </c>
      <c r="R1527" s="8" t="str">
        <f>VLOOKUP(G1527,[2]Store_Dim!$A$2:$E$21,3,FALSE)</f>
        <v>East</v>
      </c>
    </row>
    <row r="1528" spans="1:18" x14ac:dyDescent="0.3">
      <c r="A1528" s="7" t="s">
        <v>3352</v>
      </c>
      <c r="B1528" s="48">
        <v>45672</v>
      </c>
      <c r="C1528" s="8" t="s">
        <v>604</v>
      </c>
      <c r="D1528" s="8" t="s">
        <v>1628</v>
      </c>
      <c r="E1528" s="7" t="str">
        <f>VLOOKUP(D1528,[2]Product_Dim!$A$2:$G$101,2,FALSE)</f>
        <v>Noise-Canceling Headphones</v>
      </c>
      <c r="F1528" s="9">
        <f>VLOOKUP(D1528,[2]Product_Dim!$A$2:$G$101,6,FALSE)</f>
        <v>38.520000000000003</v>
      </c>
      <c r="G1528" s="8" t="s">
        <v>1810</v>
      </c>
      <c r="H1528" s="10">
        <v>1</v>
      </c>
      <c r="I1528" s="11">
        <v>470.34</v>
      </c>
      <c r="J1528" s="8">
        <v>0.18</v>
      </c>
      <c r="K1528" s="8" t="s">
        <v>1829</v>
      </c>
      <c r="L1528" s="11">
        <v>385.67879999999997</v>
      </c>
      <c r="M1528" s="8" t="str">
        <f>VLOOKUP(C1528,'[2]Customer Detail'!$A$2:$H$501,4,FALSE)</f>
        <v>Male</v>
      </c>
      <c r="N1528" s="8">
        <f>VLOOKUP(C1528,'[2]Customer Detail'!$A$2:$H$501,3,FALSE)</f>
        <v>18</v>
      </c>
      <c r="O1528" s="8" t="str">
        <f>VLOOKUP(C1528,'[2]Customer Detail'!$A$2:$H$501,5,FALSE)</f>
        <v>Port James</v>
      </c>
      <c r="P1528" s="8" t="str">
        <f>VLOOKUP(C1528,'[2]Customer Detail'!$A$1:$H$501,8,FALSE)</f>
        <v>Platinum</v>
      </c>
      <c r="Q1528" s="8" t="str">
        <f>VLOOKUP(G1528,[2]Store_Dim!$A$1:$E$21,4,FALSE)</f>
        <v>East Stevechester</v>
      </c>
      <c r="R1528" s="8" t="str">
        <f>VLOOKUP(G1528,[2]Store_Dim!$A$2:$E$21,3,FALSE)</f>
        <v>East</v>
      </c>
    </row>
    <row r="1529" spans="1:18" x14ac:dyDescent="0.3">
      <c r="A1529" s="7" t="s">
        <v>3353</v>
      </c>
      <c r="B1529" s="48">
        <v>45499</v>
      </c>
      <c r="C1529" s="8" t="s">
        <v>711</v>
      </c>
      <c r="D1529" s="8" t="s">
        <v>1654</v>
      </c>
      <c r="E1529" s="7" t="str">
        <f>VLOOKUP(D1529,[2]Product_Dim!$A$2:$G$101,2,FALSE)</f>
        <v>Men's Track Pants</v>
      </c>
      <c r="F1529" s="9">
        <f>VLOOKUP(D1529,[2]Product_Dim!$A$2:$G$101,6,FALSE)</f>
        <v>386.56</v>
      </c>
      <c r="G1529" s="8" t="s">
        <v>1782</v>
      </c>
      <c r="H1529" s="10">
        <v>2</v>
      </c>
      <c r="I1529" s="11">
        <v>616.36</v>
      </c>
      <c r="J1529" s="8">
        <v>0.12</v>
      </c>
      <c r="K1529" s="8" t="s">
        <v>1826</v>
      </c>
      <c r="L1529" s="11">
        <v>1084.7936</v>
      </c>
      <c r="M1529" s="8" t="str">
        <f>VLOOKUP(C1529,'[2]Customer Detail'!$A$2:$H$501,4,FALSE)</f>
        <v>Female</v>
      </c>
      <c r="N1529" s="8">
        <f>VLOOKUP(C1529,'[2]Customer Detail'!$A$2:$H$501,3,FALSE)</f>
        <v>47</v>
      </c>
      <c r="O1529" s="8" t="str">
        <f>VLOOKUP(C1529,'[2]Customer Detail'!$A$2:$H$501,5,FALSE)</f>
        <v xml:space="preserve">Phillipschester   </v>
      </c>
      <c r="P1529" s="8" t="str">
        <f>VLOOKUP(C1529,'[2]Customer Detail'!$A$1:$H$501,8,FALSE)</f>
        <v>Gold</v>
      </c>
      <c r="Q1529" s="8" t="str">
        <f>VLOOKUP(G1529,[2]Store_Dim!$A$1:$E$21,4,FALSE)</f>
        <v>Thompsonborough</v>
      </c>
      <c r="R1529" s="8" t="str">
        <f>VLOOKUP(G1529,[2]Store_Dim!$A$2:$E$21,3,FALSE)</f>
        <v>West</v>
      </c>
    </row>
    <row r="1530" spans="1:18" x14ac:dyDescent="0.3">
      <c r="A1530" s="7" t="s">
        <v>3354</v>
      </c>
      <c r="B1530" s="48">
        <v>45434</v>
      </c>
      <c r="C1530" s="8" t="s">
        <v>298</v>
      </c>
      <c r="D1530" s="8" t="s">
        <v>1551</v>
      </c>
      <c r="E1530" s="7" t="str">
        <f>VLOOKUP(D1530,[2]Product_Dim!$A$2:$G$101,2,FALSE)</f>
        <v>Men's Running Jacket</v>
      </c>
      <c r="F1530" s="9">
        <f>VLOOKUP(D1530,[2]Product_Dim!$A$2:$G$101,6,FALSE)</f>
        <v>364.67</v>
      </c>
      <c r="G1530" s="8" t="s">
        <v>1786</v>
      </c>
      <c r="H1530" s="10">
        <v>3</v>
      </c>
      <c r="I1530" s="11">
        <v>657.24</v>
      </c>
      <c r="J1530" s="8">
        <v>0.18</v>
      </c>
      <c r="K1530" s="8" t="s">
        <v>1826</v>
      </c>
      <c r="L1530" s="11">
        <v>1616.8104000000001</v>
      </c>
      <c r="M1530" s="8" t="str">
        <f>VLOOKUP(C1530,'[2]Customer Detail'!$A$2:$H$501,4,FALSE)</f>
        <v>Male</v>
      </c>
      <c r="N1530" s="8">
        <f>VLOOKUP(C1530,'[2]Customer Detail'!$A$2:$H$501,3,FALSE)</f>
        <v>53</v>
      </c>
      <c r="O1530" s="8" t="str">
        <f>VLOOKUP(C1530,'[2]Customer Detail'!$A$2:$H$501,5,FALSE)</f>
        <v>Leburgh</v>
      </c>
      <c r="P1530" s="8" t="str">
        <f>VLOOKUP(C1530,'[2]Customer Detail'!$A$1:$H$501,8,FALSE)</f>
        <v>Bronze</v>
      </c>
      <c r="Q1530" s="8" t="str">
        <f>VLOOKUP(G1530,[2]Store_Dim!$A$1:$E$21,4,FALSE)</f>
        <v>East Johnstad</v>
      </c>
      <c r="R1530" s="8" t="str">
        <f>VLOOKUP(G1530,[2]Store_Dim!$A$2:$E$21,3,FALSE)</f>
        <v>South</v>
      </c>
    </row>
    <row r="1531" spans="1:18" x14ac:dyDescent="0.3">
      <c r="A1531" s="7" t="s">
        <v>3355</v>
      </c>
      <c r="B1531" s="48">
        <v>45893</v>
      </c>
      <c r="C1531" s="8" t="s">
        <v>137</v>
      </c>
      <c r="D1531" s="8" t="s">
        <v>1630</v>
      </c>
      <c r="E1531" s="7" t="str">
        <f>VLOOKUP(D1531,[2]Product_Dim!$A$2:$G$101,2,FALSE)</f>
        <v>Yoga Exercise Mat</v>
      </c>
      <c r="F1531" s="9">
        <f>VLOOKUP(D1531,[2]Product_Dim!$A$2:$G$101,6,FALSE)</f>
        <v>313.26</v>
      </c>
      <c r="G1531" s="8" t="s">
        <v>1813</v>
      </c>
      <c r="H1531" s="10">
        <v>2</v>
      </c>
      <c r="I1531" s="11">
        <v>392.45</v>
      </c>
      <c r="J1531" s="8">
        <v>0.04</v>
      </c>
      <c r="K1531" s="8" t="s">
        <v>1826</v>
      </c>
      <c r="L1531" s="11">
        <v>753.50400000000002</v>
      </c>
      <c r="M1531" s="8" t="str">
        <f>VLOOKUP(C1531,'[2]Customer Detail'!$A$2:$H$501,4,FALSE)</f>
        <v>Female</v>
      </c>
      <c r="N1531" s="8">
        <f>VLOOKUP(C1531,'[2]Customer Detail'!$A$2:$H$501,3,FALSE)</f>
        <v>27</v>
      </c>
      <c r="O1531" s="8" t="str">
        <f>VLOOKUP(C1531,'[2]Customer Detail'!$A$2:$H$501,5,FALSE)</f>
        <v>West Richard</v>
      </c>
      <c r="P1531" s="8" t="str">
        <f>VLOOKUP(C1531,'[2]Customer Detail'!$A$1:$H$501,8,FALSE)</f>
        <v>Platinum</v>
      </c>
      <c r="Q1531" s="8" t="str">
        <f>VLOOKUP(G1531,[2]Store_Dim!$A$1:$E$21,4,FALSE)</f>
        <v>Vasquezborough</v>
      </c>
      <c r="R1531" s="8" t="str">
        <f>VLOOKUP(G1531,[2]Store_Dim!$A$2:$E$21,3,FALSE)</f>
        <v>East</v>
      </c>
    </row>
    <row r="1532" spans="1:18" x14ac:dyDescent="0.3">
      <c r="A1532" s="7" t="s">
        <v>3356</v>
      </c>
      <c r="B1532" s="48">
        <v>45346</v>
      </c>
      <c r="C1532" s="8" t="s">
        <v>785</v>
      </c>
      <c r="D1532" s="8" t="s">
        <v>1628</v>
      </c>
      <c r="E1532" s="7" t="str">
        <f>VLOOKUP(D1532,[2]Product_Dim!$A$2:$G$101,2,FALSE)</f>
        <v>Noise-Canceling Headphones</v>
      </c>
      <c r="F1532" s="9">
        <f>VLOOKUP(D1532,[2]Product_Dim!$A$2:$G$101,6,FALSE)</f>
        <v>38.520000000000003</v>
      </c>
      <c r="G1532" s="8" t="s">
        <v>1799</v>
      </c>
      <c r="H1532" s="10">
        <v>3</v>
      </c>
      <c r="I1532" s="11">
        <v>62.03</v>
      </c>
      <c r="J1532" s="8">
        <v>0.01</v>
      </c>
      <c r="K1532" s="8" t="s">
        <v>1829</v>
      </c>
      <c r="L1532" s="11">
        <v>184.22910000000002</v>
      </c>
      <c r="M1532" s="8" t="str">
        <f>VLOOKUP(C1532,'[2]Customer Detail'!$A$2:$H$501,4,FALSE)</f>
        <v>Female</v>
      </c>
      <c r="N1532" s="8">
        <f>VLOOKUP(C1532,'[2]Customer Detail'!$A$2:$H$501,3,FALSE)</f>
        <v>57</v>
      </c>
      <c r="O1532" s="8" t="str">
        <f>VLOOKUP(C1532,'[2]Customer Detail'!$A$2:$H$501,5,FALSE)</f>
        <v>Rodriguezton</v>
      </c>
      <c r="P1532" s="8" t="str">
        <f>VLOOKUP(C1532,'[2]Customer Detail'!$A$1:$H$501,8,FALSE)</f>
        <v>Platinum</v>
      </c>
      <c r="Q1532" s="8" t="str">
        <f>VLOOKUP(G1532,[2]Store_Dim!$A$1:$E$21,4,FALSE)</f>
        <v>Christopherland</v>
      </c>
      <c r="R1532" s="8" t="str">
        <f>VLOOKUP(G1532,[2]Store_Dim!$A$2:$E$21,3,FALSE)</f>
        <v>South</v>
      </c>
    </row>
    <row r="1533" spans="1:18" x14ac:dyDescent="0.3">
      <c r="A1533" s="7" t="s">
        <v>3357</v>
      </c>
      <c r="B1533" s="48">
        <v>45613</v>
      </c>
      <c r="C1533" s="8" t="s">
        <v>332</v>
      </c>
      <c r="D1533" s="8" t="s">
        <v>1740</v>
      </c>
      <c r="E1533" s="7" t="str">
        <f>VLOOKUP(D1533,[2]Product_Dim!$A$2:$G$101,2,FALSE)</f>
        <v>Women's Formal Blazer</v>
      </c>
      <c r="F1533" s="9">
        <f>VLOOKUP(D1533,[2]Product_Dim!$A$2:$G$101,6,FALSE)</f>
        <v>358.47</v>
      </c>
      <c r="G1533" s="8" t="s">
        <v>1766</v>
      </c>
      <c r="H1533" s="10">
        <v>4</v>
      </c>
      <c r="I1533" s="11">
        <v>933.73</v>
      </c>
      <c r="J1533" s="8">
        <v>0.25</v>
      </c>
      <c r="K1533" s="8" t="s">
        <v>1826</v>
      </c>
      <c r="L1533" s="11">
        <v>2801.19</v>
      </c>
      <c r="M1533" s="8" t="str">
        <f>VLOOKUP(C1533,'[2]Customer Detail'!$A$2:$H$501,4,FALSE)</f>
        <v>Female</v>
      </c>
      <c r="N1533" s="8">
        <f>VLOOKUP(C1533,'[2]Customer Detail'!$A$2:$H$501,3,FALSE)</f>
        <v>44</v>
      </c>
      <c r="O1533" s="8" t="str">
        <f>VLOOKUP(C1533,'[2]Customer Detail'!$A$2:$H$501,5,FALSE)</f>
        <v>Lake Brandy</v>
      </c>
      <c r="P1533" s="8" t="str">
        <f>VLOOKUP(C1533,'[2]Customer Detail'!$A$1:$H$501,8,FALSE)</f>
        <v>Platinum</v>
      </c>
      <c r="Q1533" s="8" t="str">
        <f>VLOOKUP(G1533,[2]Store_Dim!$A$1:$E$21,4,FALSE)</f>
        <v>Hoodberg</v>
      </c>
      <c r="R1533" s="8" t="str">
        <f>VLOOKUP(G1533,[2]Store_Dim!$A$2:$E$21,3,FALSE)</f>
        <v>North</v>
      </c>
    </row>
    <row r="1534" spans="1:18" x14ac:dyDescent="0.3">
      <c r="A1534" s="7" t="s">
        <v>3358</v>
      </c>
      <c r="B1534" s="48">
        <v>45928</v>
      </c>
      <c r="C1534" s="8" t="s">
        <v>520</v>
      </c>
      <c r="D1534" s="8" t="s">
        <v>1718</v>
      </c>
      <c r="E1534" s="7" t="str">
        <f>VLOOKUP(D1534,[2]Product_Dim!$A$2:$G$101,2,FALSE)</f>
        <v>Women's Beanie Hat</v>
      </c>
      <c r="F1534" s="9">
        <f>VLOOKUP(D1534,[2]Product_Dim!$A$2:$G$101,6,FALSE)</f>
        <v>119.57</v>
      </c>
      <c r="G1534" s="8" t="s">
        <v>1804</v>
      </c>
      <c r="H1534" s="10">
        <v>3</v>
      </c>
      <c r="I1534" s="11">
        <v>615.30999999999995</v>
      </c>
      <c r="J1534" s="8">
        <v>0.14000000000000001</v>
      </c>
      <c r="K1534" s="8" t="s">
        <v>1826</v>
      </c>
      <c r="L1534" s="11">
        <v>1587.4997999999998</v>
      </c>
      <c r="M1534" s="8" t="str">
        <f>VLOOKUP(C1534,'[2]Customer Detail'!$A$2:$H$501,4,FALSE)</f>
        <v>Female</v>
      </c>
      <c r="N1534" s="8">
        <f>VLOOKUP(C1534,'[2]Customer Detail'!$A$2:$H$501,3,FALSE)</f>
        <v>60</v>
      </c>
      <c r="O1534" s="8" t="str">
        <f>VLOOKUP(C1534,'[2]Customer Detail'!$A$2:$H$501,5,FALSE)</f>
        <v>Estradaside</v>
      </c>
      <c r="P1534" s="8" t="str">
        <f>VLOOKUP(C1534,'[2]Customer Detail'!$A$1:$H$501,8,FALSE)</f>
        <v>Gold</v>
      </c>
      <c r="Q1534" s="8" t="str">
        <f>VLOOKUP(G1534,[2]Store_Dim!$A$1:$E$21,4,FALSE)</f>
        <v>New Jimmymouth</v>
      </c>
      <c r="R1534" s="8" t="str">
        <f>VLOOKUP(G1534,[2]Store_Dim!$A$2:$E$21,3,FALSE)</f>
        <v>West</v>
      </c>
    </row>
    <row r="1535" spans="1:18" x14ac:dyDescent="0.3">
      <c r="A1535" s="7" t="s">
        <v>3359</v>
      </c>
      <c r="B1535" s="48">
        <v>45619</v>
      </c>
      <c r="C1535" s="8" t="s">
        <v>1166</v>
      </c>
      <c r="D1535" s="8" t="s">
        <v>1666</v>
      </c>
      <c r="E1535" s="7" t="str">
        <f>VLOOKUP(D1535,[2]Product_Dim!$A$2:$G$101,2,FALSE)</f>
        <v>Men's Hair Styling Gel</v>
      </c>
      <c r="F1535" s="9">
        <f>VLOOKUP(D1535,[2]Product_Dim!$A$2:$G$101,6,FALSE)</f>
        <v>17.309999999999999</v>
      </c>
      <c r="G1535" s="8" t="s">
        <v>1810</v>
      </c>
      <c r="H1535" s="10">
        <v>4</v>
      </c>
      <c r="I1535" s="11">
        <v>790.38</v>
      </c>
      <c r="J1535" s="8">
        <v>0.22</v>
      </c>
      <c r="K1535" s="8" t="s">
        <v>1829</v>
      </c>
      <c r="L1535" s="11">
        <v>2465.9856</v>
      </c>
      <c r="M1535" s="8" t="str">
        <f>VLOOKUP(C1535,'[2]Customer Detail'!$A$2:$H$501,4,FALSE)</f>
        <v>Female</v>
      </c>
      <c r="N1535" s="8">
        <f>VLOOKUP(C1535,'[2]Customer Detail'!$A$2:$H$501,3,FALSE)</f>
        <v>37</v>
      </c>
      <c r="O1535" s="8" t="str">
        <f>VLOOKUP(C1535,'[2]Customer Detail'!$A$2:$H$501,5,FALSE)</f>
        <v>Simpsonfort</v>
      </c>
      <c r="P1535" s="8" t="str">
        <f>VLOOKUP(C1535,'[2]Customer Detail'!$A$1:$H$501,8,FALSE)</f>
        <v>Gold</v>
      </c>
      <c r="Q1535" s="8" t="str">
        <f>VLOOKUP(G1535,[2]Store_Dim!$A$1:$E$21,4,FALSE)</f>
        <v>East Stevechester</v>
      </c>
      <c r="R1535" s="8" t="str">
        <f>VLOOKUP(G1535,[2]Store_Dim!$A$2:$E$21,3,FALSE)</f>
        <v>East</v>
      </c>
    </row>
    <row r="1536" spans="1:18" x14ac:dyDescent="0.3">
      <c r="A1536" s="7" t="s">
        <v>3360</v>
      </c>
      <c r="B1536" s="48">
        <v>45533</v>
      </c>
      <c r="C1536" s="8" t="s">
        <v>857</v>
      </c>
      <c r="D1536" s="8" t="s">
        <v>1666</v>
      </c>
      <c r="E1536" s="7" t="str">
        <f>VLOOKUP(D1536,[2]Product_Dim!$A$2:$G$101,2,FALSE)</f>
        <v>Men's Hair Styling Gel</v>
      </c>
      <c r="F1536" s="9">
        <f>VLOOKUP(D1536,[2]Product_Dim!$A$2:$G$101,6,FALSE)</f>
        <v>17.309999999999999</v>
      </c>
      <c r="G1536" s="8" t="s">
        <v>1807</v>
      </c>
      <c r="H1536" s="10">
        <v>2</v>
      </c>
      <c r="I1536" s="11">
        <v>102.85</v>
      </c>
      <c r="J1536" s="8">
        <v>0.08</v>
      </c>
      <c r="K1536" s="8" t="s">
        <v>1826</v>
      </c>
      <c r="L1536" s="11">
        <v>189.244</v>
      </c>
      <c r="M1536" s="8" t="str">
        <f>VLOOKUP(C1536,'[2]Customer Detail'!$A$2:$H$501,4,FALSE)</f>
        <v>Female</v>
      </c>
      <c r="N1536" s="8">
        <f>VLOOKUP(C1536,'[2]Customer Detail'!$A$2:$H$501,3,FALSE)</f>
        <v>45</v>
      </c>
      <c r="O1536" s="8" t="str">
        <f>VLOOKUP(C1536,'[2]Customer Detail'!$A$2:$H$501,5,FALSE)</f>
        <v>Emilytown</v>
      </c>
      <c r="P1536" s="8" t="str">
        <f>VLOOKUP(C1536,'[2]Customer Detail'!$A$1:$H$501,8,FALSE)</f>
        <v>Silver</v>
      </c>
      <c r="Q1536" s="8" t="str">
        <f>VLOOKUP(G1536,[2]Store_Dim!$A$1:$E$21,4,FALSE)</f>
        <v>Bensonhaven</v>
      </c>
      <c r="R1536" s="8" t="str">
        <f>VLOOKUP(G1536,[2]Store_Dim!$A$2:$E$21,3,FALSE)</f>
        <v>North</v>
      </c>
    </row>
    <row r="1537" spans="1:18" x14ac:dyDescent="0.3">
      <c r="A1537" s="7" t="s">
        <v>3361</v>
      </c>
      <c r="B1537" s="48">
        <v>45781</v>
      </c>
      <c r="C1537" s="8" t="s">
        <v>153</v>
      </c>
      <c r="D1537" s="8" t="s">
        <v>1570</v>
      </c>
      <c r="E1537" s="7" t="str">
        <f>VLOOKUP(D1537,[2]Product_Dim!$A$2:$G$101,2,FALSE)</f>
        <v>HD Smart TV Stick</v>
      </c>
      <c r="F1537" s="9">
        <f>VLOOKUP(D1537,[2]Product_Dim!$A$2:$G$101,6,FALSE)</f>
        <v>449.4</v>
      </c>
      <c r="G1537" s="8" t="s">
        <v>1804</v>
      </c>
      <c r="H1537" s="10">
        <v>3</v>
      </c>
      <c r="I1537" s="11">
        <v>866.78</v>
      </c>
      <c r="J1537" s="8">
        <v>0.27</v>
      </c>
      <c r="K1537" s="8" t="s">
        <v>1826</v>
      </c>
      <c r="L1537" s="11">
        <v>1898.2482</v>
      </c>
      <c r="M1537" s="8" t="str">
        <f>VLOOKUP(C1537,'[2]Customer Detail'!$A$2:$H$501,4,FALSE)</f>
        <v>Female</v>
      </c>
      <c r="N1537" s="8">
        <f>VLOOKUP(C1537,'[2]Customer Detail'!$A$2:$H$501,3,FALSE)</f>
        <v>55</v>
      </c>
      <c r="O1537" s="8" t="str">
        <f>VLOOKUP(C1537,'[2]Customer Detail'!$A$2:$H$501,5,FALSE)</f>
        <v>Darleneton</v>
      </c>
      <c r="P1537" s="8" t="str">
        <f>VLOOKUP(C1537,'[2]Customer Detail'!$A$1:$H$501,8,FALSE)</f>
        <v>Gold</v>
      </c>
      <c r="Q1537" s="8" t="str">
        <f>VLOOKUP(G1537,[2]Store_Dim!$A$1:$E$21,4,FALSE)</f>
        <v>New Jimmymouth</v>
      </c>
      <c r="R1537" s="8" t="str">
        <f>VLOOKUP(G1537,[2]Store_Dim!$A$2:$E$21,3,FALSE)</f>
        <v>West</v>
      </c>
    </row>
    <row r="1538" spans="1:18" x14ac:dyDescent="0.3">
      <c r="A1538" s="7" t="s">
        <v>3362</v>
      </c>
      <c r="B1538" s="48">
        <v>45378</v>
      </c>
      <c r="C1538" s="8" t="s">
        <v>678</v>
      </c>
      <c r="D1538" s="8" t="s">
        <v>1704</v>
      </c>
      <c r="E1538" s="7" t="str">
        <f>VLOOKUP(D1538,[2]Product_Dim!$A$2:$G$101,2,FALSE)</f>
        <v>Essential Oil Diffuser</v>
      </c>
      <c r="F1538" s="9">
        <f>VLOOKUP(D1538,[2]Product_Dim!$A$2:$G$101,6,FALSE)</f>
        <v>325.26</v>
      </c>
      <c r="G1538" s="8" t="s">
        <v>1804</v>
      </c>
      <c r="H1538" s="10">
        <v>3</v>
      </c>
      <c r="I1538" s="11">
        <v>392.84</v>
      </c>
      <c r="J1538" s="8">
        <v>0.27</v>
      </c>
      <c r="K1538" s="8" t="s">
        <v>1826</v>
      </c>
      <c r="L1538" s="11">
        <v>860.31960000000004</v>
      </c>
      <c r="M1538" s="8" t="str">
        <f>VLOOKUP(C1538,'[2]Customer Detail'!$A$2:$H$501,4,FALSE)</f>
        <v>Male</v>
      </c>
      <c r="N1538" s="8">
        <f>VLOOKUP(C1538,'[2]Customer Detail'!$A$2:$H$501,3,FALSE)</f>
        <v>54</v>
      </c>
      <c r="O1538" s="8" t="str">
        <f>VLOOKUP(C1538,'[2]Customer Detail'!$A$2:$H$501,5,FALSE)</f>
        <v>Kathrynview</v>
      </c>
      <c r="P1538" s="8" t="str">
        <f>VLOOKUP(C1538,'[2]Customer Detail'!$A$1:$H$501,8,FALSE)</f>
        <v>Platinum</v>
      </c>
      <c r="Q1538" s="8" t="str">
        <f>VLOOKUP(G1538,[2]Store_Dim!$A$1:$E$21,4,FALSE)</f>
        <v>New Jimmymouth</v>
      </c>
      <c r="R1538" s="8" t="str">
        <f>VLOOKUP(G1538,[2]Store_Dim!$A$2:$E$21,3,FALSE)</f>
        <v>West</v>
      </c>
    </row>
    <row r="1539" spans="1:18" x14ac:dyDescent="0.3">
      <c r="A1539" s="7" t="s">
        <v>3363</v>
      </c>
      <c r="B1539" s="48">
        <v>45688</v>
      </c>
      <c r="C1539" s="8" t="s">
        <v>1017</v>
      </c>
      <c r="D1539" s="8" t="s">
        <v>1565</v>
      </c>
      <c r="E1539" s="7" t="str">
        <f>VLOOKUP(D1539,[2]Product_Dim!$A$2:$G$101,2,FALSE)</f>
        <v>Adjustable Dumbbell Set</v>
      </c>
      <c r="F1539" s="9">
        <f>VLOOKUP(D1539,[2]Product_Dim!$A$2:$G$101,6,FALSE)</f>
        <v>495.72</v>
      </c>
      <c r="G1539" s="8" t="s">
        <v>1773</v>
      </c>
      <c r="H1539" s="10">
        <v>2</v>
      </c>
      <c r="I1539" s="11">
        <v>753.1</v>
      </c>
      <c r="J1539" s="8">
        <v>0.19</v>
      </c>
      <c r="K1539" s="8" t="s">
        <v>1826</v>
      </c>
      <c r="L1539" s="11">
        <v>1220.0219999999999</v>
      </c>
      <c r="M1539" s="8" t="str">
        <f>VLOOKUP(C1539,'[2]Customer Detail'!$A$2:$H$501,4,FALSE)</f>
        <v>Female</v>
      </c>
      <c r="N1539" s="8">
        <f>VLOOKUP(C1539,'[2]Customer Detail'!$A$2:$H$501,3,FALSE)</f>
        <v>64</v>
      </c>
      <c r="O1539" s="8" t="str">
        <f>VLOOKUP(C1539,'[2]Customer Detail'!$A$2:$H$501,5,FALSE)</f>
        <v>Whiteport</v>
      </c>
      <c r="P1539" s="8" t="str">
        <f>VLOOKUP(C1539,'[2]Customer Detail'!$A$1:$H$501,8,FALSE)</f>
        <v>Platinum</v>
      </c>
      <c r="Q1539" s="8" t="str">
        <f>VLOOKUP(G1539,[2]Store_Dim!$A$1:$E$21,4,FALSE)</f>
        <v>New Michaelchester</v>
      </c>
      <c r="R1539" s="8" t="str">
        <f>VLOOKUP(G1539,[2]Store_Dim!$A$2:$E$21,3,FALSE)</f>
        <v>North</v>
      </c>
    </row>
    <row r="1540" spans="1:18" x14ac:dyDescent="0.3">
      <c r="A1540" s="7" t="s">
        <v>3364</v>
      </c>
      <c r="B1540" s="48">
        <v>45927</v>
      </c>
      <c r="C1540" s="8" t="s">
        <v>40</v>
      </c>
      <c r="D1540" s="8" t="s">
        <v>1656</v>
      </c>
      <c r="E1540" s="7" t="str">
        <f>VLOOKUP(D1540,[2]Product_Dim!$A$2:$G$101,2,FALSE)</f>
        <v>Sports Stopwatch Pro</v>
      </c>
      <c r="F1540" s="9">
        <f>VLOOKUP(D1540,[2]Product_Dim!$A$2:$G$101,6,FALSE)</f>
        <v>434.84</v>
      </c>
      <c r="G1540" s="8" t="s">
        <v>1807</v>
      </c>
      <c r="H1540" s="10">
        <v>2</v>
      </c>
      <c r="I1540" s="11">
        <v>700.91</v>
      </c>
      <c r="J1540" s="8">
        <v>0.1</v>
      </c>
      <c r="K1540" s="8" t="s">
        <v>1826</v>
      </c>
      <c r="L1540" s="11">
        <v>1261.6379999999999</v>
      </c>
      <c r="M1540" s="8" t="str">
        <f>VLOOKUP(C1540,'[2]Customer Detail'!$A$2:$H$501,4,FALSE)</f>
        <v>Female</v>
      </c>
      <c r="N1540" s="8">
        <f>VLOOKUP(C1540,'[2]Customer Detail'!$A$2:$H$501,3,FALSE)</f>
        <v>29</v>
      </c>
      <c r="O1540" s="8" t="str">
        <f>VLOOKUP(C1540,'[2]Customer Detail'!$A$2:$H$501,5,FALSE)</f>
        <v>West Pamelafurt</v>
      </c>
      <c r="P1540" s="8" t="str">
        <f>VLOOKUP(C1540,'[2]Customer Detail'!$A$1:$H$501,8,FALSE)</f>
        <v>Bronze</v>
      </c>
      <c r="Q1540" s="8" t="str">
        <f>VLOOKUP(G1540,[2]Store_Dim!$A$1:$E$21,4,FALSE)</f>
        <v>Bensonhaven</v>
      </c>
      <c r="R1540" s="8" t="str">
        <f>VLOOKUP(G1540,[2]Store_Dim!$A$2:$E$21,3,FALSE)</f>
        <v>North</v>
      </c>
    </row>
    <row r="1541" spans="1:18" x14ac:dyDescent="0.3">
      <c r="A1541" s="7" t="s">
        <v>3365</v>
      </c>
      <c r="B1541" s="48">
        <v>45775</v>
      </c>
      <c r="C1541" s="8" t="s">
        <v>264</v>
      </c>
      <c r="D1541" s="8" t="s">
        <v>1578</v>
      </c>
      <c r="E1541" s="7" t="str">
        <f>VLOOKUP(D1541,[2]Product_Dim!$A$2:$G$101,2,FALSE)</f>
        <v>4K Home Projector</v>
      </c>
      <c r="F1541" s="9">
        <f>VLOOKUP(D1541,[2]Product_Dim!$A$2:$G$101,6,FALSE)</f>
        <v>465.34</v>
      </c>
      <c r="G1541" s="8" t="s">
        <v>1794</v>
      </c>
      <c r="H1541" s="10">
        <v>4</v>
      </c>
      <c r="I1541" s="11">
        <v>935.98</v>
      </c>
      <c r="J1541" s="8">
        <v>0.11</v>
      </c>
      <c r="K1541" s="8" t="s">
        <v>1826</v>
      </c>
      <c r="L1541" s="11">
        <v>3332.0888</v>
      </c>
      <c r="M1541" s="8" t="str">
        <f>VLOOKUP(C1541,'[2]Customer Detail'!$A$2:$H$501,4,FALSE)</f>
        <v>Female</v>
      </c>
      <c r="N1541" s="8">
        <f>VLOOKUP(C1541,'[2]Customer Detail'!$A$2:$H$501,3,FALSE)</f>
        <v>39</v>
      </c>
      <c r="O1541" s="8" t="str">
        <f>VLOOKUP(C1541,'[2]Customer Detail'!$A$2:$H$501,5,FALSE)</f>
        <v>Olsonhaven</v>
      </c>
      <c r="P1541" s="8" t="str">
        <f>VLOOKUP(C1541,'[2]Customer Detail'!$A$1:$H$501,8,FALSE)</f>
        <v>Gold</v>
      </c>
      <c r="Q1541" s="8" t="str">
        <f>VLOOKUP(G1541,[2]Store_Dim!$A$1:$E$21,4,FALSE)</f>
        <v>Sabrinatown</v>
      </c>
      <c r="R1541" s="8" t="str">
        <f>VLOOKUP(G1541,[2]Store_Dim!$A$2:$E$21,3,FALSE)</f>
        <v>North</v>
      </c>
    </row>
    <row r="1542" spans="1:18" x14ac:dyDescent="0.3">
      <c r="A1542" s="7" t="s">
        <v>3366</v>
      </c>
      <c r="B1542" s="48">
        <v>45849</v>
      </c>
      <c r="C1542" s="8" t="s">
        <v>1492</v>
      </c>
      <c r="D1542" s="8" t="s">
        <v>1700</v>
      </c>
      <c r="E1542" s="7" t="str">
        <f>VLOOKUP(D1542,[2]Product_Dim!$A$2:$G$101,2,FALSE)</f>
        <v>Wireless Mouse</v>
      </c>
      <c r="F1542" s="9">
        <f>VLOOKUP(D1542,[2]Product_Dim!$A$2:$G$101,6,FALSE)</f>
        <v>392.89</v>
      </c>
      <c r="G1542" s="8" t="s">
        <v>1804</v>
      </c>
      <c r="H1542" s="10">
        <v>1</v>
      </c>
      <c r="I1542" s="11">
        <v>539.9</v>
      </c>
      <c r="J1542" s="8">
        <v>7.0000000000000007E-2</v>
      </c>
      <c r="K1542" s="8" t="s">
        <v>1824</v>
      </c>
      <c r="L1542" s="11">
        <v>502.10699999999997</v>
      </c>
      <c r="M1542" s="8" t="str">
        <f>VLOOKUP(C1542,'[2]Customer Detail'!$A$2:$H$501,4,FALSE)</f>
        <v>Female</v>
      </c>
      <c r="N1542" s="8">
        <f>VLOOKUP(C1542,'[2]Customer Detail'!$A$2:$H$501,3,FALSE)</f>
        <v>46</v>
      </c>
      <c r="O1542" s="8" t="str">
        <f>VLOOKUP(C1542,'[2]Customer Detail'!$A$2:$H$501,5,FALSE)</f>
        <v>East Dillonview</v>
      </c>
      <c r="P1542" s="8" t="str">
        <f>VLOOKUP(C1542,'[2]Customer Detail'!$A$1:$H$501,8,FALSE)</f>
        <v>Bronze</v>
      </c>
      <c r="Q1542" s="8" t="str">
        <f>VLOOKUP(G1542,[2]Store_Dim!$A$1:$E$21,4,FALSE)</f>
        <v>New Jimmymouth</v>
      </c>
      <c r="R1542" s="8" t="str">
        <f>VLOOKUP(G1542,[2]Store_Dim!$A$2:$E$21,3,FALSE)</f>
        <v>West</v>
      </c>
    </row>
    <row r="1543" spans="1:18" x14ac:dyDescent="0.3">
      <c r="A1543" s="7" t="s">
        <v>3367</v>
      </c>
      <c r="B1543" s="48">
        <v>45573</v>
      </c>
      <c r="C1543" s="8" t="s">
        <v>568</v>
      </c>
      <c r="D1543" s="8" t="s">
        <v>1628</v>
      </c>
      <c r="E1543" s="7" t="str">
        <f>VLOOKUP(D1543,[2]Product_Dim!$A$2:$G$101,2,FALSE)</f>
        <v>Noise-Canceling Headphones</v>
      </c>
      <c r="F1543" s="9">
        <f>VLOOKUP(D1543,[2]Product_Dim!$A$2:$G$101,6,FALSE)</f>
        <v>38.520000000000003</v>
      </c>
      <c r="G1543" s="8" t="s">
        <v>1776</v>
      </c>
      <c r="H1543" s="10">
        <v>1</v>
      </c>
      <c r="I1543" s="11">
        <v>312.81</v>
      </c>
      <c r="J1543" s="8">
        <v>0.14000000000000001</v>
      </c>
      <c r="K1543" s="8" t="s">
        <v>1826</v>
      </c>
      <c r="L1543" s="11">
        <v>269.01659999999998</v>
      </c>
      <c r="M1543" s="8" t="str">
        <f>VLOOKUP(C1543,'[2]Customer Detail'!$A$2:$H$501,4,FALSE)</f>
        <v>Female</v>
      </c>
      <c r="N1543" s="8">
        <f>VLOOKUP(C1543,'[2]Customer Detail'!$A$2:$H$501,3,FALSE)</f>
        <v>44</v>
      </c>
      <c r="O1543" s="8" t="str">
        <f>VLOOKUP(C1543,'[2]Customer Detail'!$A$2:$H$501,5,FALSE)</f>
        <v>Morrisburgh</v>
      </c>
      <c r="P1543" s="8" t="str">
        <f>VLOOKUP(C1543,'[2]Customer Detail'!$A$1:$H$501,8,FALSE)</f>
        <v>Platinum</v>
      </c>
      <c r="Q1543" s="8" t="str">
        <f>VLOOKUP(G1543,[2]Store_Dim!$A$1:$E$21,4,FALSE)</f>
        <v>Port Josephberg</v>
      </c>
      <c r="R1543" s="8" t="str">
        <f>VLOOKUP(G1543,[2]Store_Dim!$A$2:$E$21,3,FALSE)</f>
        <v>East</v>
      </c>
    </row>
    <row r="1544" spans="1:18" x14ac:dyDescent="0.3">
      <c r="A1544" s="7" t="s">
        <v>3368</v>
      </c>
      <c r="B1544" s="48">
        <v>45356</v>
      </c>
      <c r="C1544" s="8" t="s">
        <v>797</v>
      </c>
      <c r="D1544" s="8" t="s">
        <v>1644</v>
      </c>
      <c r="E1544" s="7" t="str">
        <f>VLOOKUP(D1544,[2]Product_Dim!$A$2:$G$101,2,FALSE)</f>
        <v>Car Dashboard Phone Holder</v>
      </c>
      <c r="F1544" s="9">
        <f>VLOOKUP(D1544,[2]Product_Dim!$A$2:$G$101,6,FALSE)</f>
        <v>177.98</v>
      </c>
      <c r="G1544" s="8" t="s">
        <v>1779</v>
      </c>
      <c r="H1544" s="10">
        <v>3</v>
      </c>
      <c r="I1544" s="11">
        <v>855.96</v>
      </c>
      <c r="J1544" s="8">
        <v>0.28999999999999998</v>
      </c>
      <c r="K1544" s="8" t="s">
        <v>1829</v>
      </c>
      <c r="L1544" s="11">
        <v>1823.1948000000002</v>
      </c>
      <c r="M1544" s="8" t="str">
        <f>VLOOKUP(C1544,'[2]Customer Detail'!$A$2:$H$501,4,FALSE)</f>
        <v>Female</v>
      </c>
      <c r="N1544" s="8">
        <f>VLOOKUP(C1544,'[2]Customer Detail'!$A$2:$H$501,3,FALSE)</f>
        <v>41</v>
      </c>
      <c r="O1544" s="8" t="str">
        <f>VLOOKUP(C1544,'[2]Customer Detail'!$A$2:$H$501,5,FALSE)</f>
        <v>Garciamouth</v>
      </c>
      <c r="P1544" s="8" t="str">
        <f>VLOOKUP(C1544,'[2]Customer Detail'!$A$1:$H$501,8,FALSE)</f>
        <v>Gold</v>
      </c>
      <c r="Q1544" s="8" t="str">
        <f>VLOOKUP(G1544,[2]Store_Dim!$A$1:$E$21,4,FALSE)</f>
        <v>Williamsfurt</v>
      </c>
      <c r="R1544" s="8" t="str">
        <f>VLOOKUP(G1544,[2]Store_Dim!$A$2:$E$21,3,FALSE)</f>
        <v>South</v>
      </c>
    </row>
    <row r="1545" spans="1:18" x14ac:dyDescent="0.3">
      <c r="A1545" s="7" t="s">
        <v>3369</v>
      </c>
      <c r="B1545" s="48">
        <v>45326</v>
      </c>
      <c r="C1545" s="8" t="s">
        <v>1112</v>
      </c>
      <c r="D1545" s="8" t="s">
        <v>1546</v>
      </c>
      <c r="E1545" s="7" t="str">
        <f>VLOOKUP(D1545,[2]Product_Dim!$A$2:$G$101,2,FALSE)</f>
        <v>Men's Graphic T-Shirt</v>
      </c>
      <c r="F1545" s="9">
        <f>VLOOKUP(D1545,[2]Product_Dim!$A$2:$G$101,6,FALSE)</f>
        <v>342.56</v>
      </c>
      <c r="G1545" s="8" t="s">
        <v>1792</v>
      </c>
      <c r="H1545" s="10">
        <v>3</v>
      </c>
      <c r="I1545" s="11">
        <v>305</v>
      </c>
      <c r="J1545" s="8">
        <v>0.01</v>
      </c>
      <c r="K1545" s="8" t="s">
        <v>1829</v>
      </c>
      <c r="L1545" s="11">
        <v>905.85</v>
      </c>
      <c r="M1545" s="8" t="str">
        <f>VLOOKUP(C1545,'[2]Customer Detail'!$A$2:$H$501,4,FALSE)</f>
        <v>Male</v>
      </c>
      <c r="N1545" s="8">
        <f>VLOOKUP(C1545,'[2]Customer Detail'!$A$2:$H$501,3,FALSE)</f>
        <v>20</v>
      </c>
      <c r="O1545" s="8" t="str">
        <f>VLOOKUP(C1545,'[2]Customer Detail'!$A$2:$H$501,5,FALSE)</f>
        <v>North Johnfurt</v>
      </c>
      <c r="P1545" s="8" t="str">
        <f>VLOOKUP(C1545,'[2]Customer Detail'!$A$1:$H$501,8,FALSE)</f>
        <v>Gold</v>
      </c>
      <c r="Q1545" s="8" t="str">
        <f>VLOOKUP(G1545,[2]Store_Dim!$A$1:$E$21,4,FALSE)</f>
        <v>Lake Michael</v>
      </c>
      <c r="R1545" s="8" t="str">
        <f>VLOOKUP(G1545,[2]Store_Dim!$A$2:$E$21,3,FALSE)</f>
        <v>South</v>
      </c>
    </row>
    <row r="1546" spans="1:18" x14ac:dyDescent="0.3">
      <c r="A1546" s="7" t="s">
        <v>3370</v>
      </c>
      <c r="B1546" s="48">
        <v>45361</v>
      </c>
      <c r="C1546" s="8" t="s">
        <v>1443</v>
      </c>
      <c r="D1546" s="8" t="s">
        <v>1746</v>
      </c>
      <c r="E1546" s="7" t="str">
        <f>VLOOKUP(D1546,[2]Product_Dim!$A$2:$G$101,2,FALSE)</f>
        <v>Stainless Steel Cookware Set</v>
      </c>
      <c r="F1546" s="9">
        <f>VLOOKUP(D1546,[2]Product_Dim!$A$2:$G$101,6,FALSE)</f>
        <v>201.41</v>
      </c>
      <c r="G1546" s="8" t="s">
        <v>1794</v>
      </c>
      <c r="H1546" s="10">
        <v>3</v>
      </c>
      <c r="I1546" s="11">
        <v>831.15</v>
      </c>
      <c r="J1546" s="8">
        <v>0.19</v>
      </c>
      <c r="K1546" s="8" t="s">
        <v>1824</v>
      </c>
      <c r="L1546" s="11">
        <v>2019.6944999999998</v>
      </c>
      <c r="M1546" s="8" t="str">
        <f>VLOOKUP(C1546,'[2]Customer Detail'!$A$2:$H$501,4,FALSE)</f>
        <v>Male</v>
      </c>
      <c r="N1546" s="8">
        <f>VLOOKUP(C1546,'[2]Customer Detail'!$A$2:$H$501,3,FALSE)</f>
        <v>45</v>
      </c>
      <c r="O1546" s="8" t="str">
        <f>VLOOKUP(C1546,'[2]Customer Detail'!$A$2:$H$501,5,FALSE)</f>
        <v>Bergermouth</v>
      </c>
      <c r="P1546" s="8" t="str">
        <f>VLOOKUP(C1546,'[2]Customer Detail'!$A$1:$H$501,8,FALSE)</f>
        <v>Bronze</v>
      </c>
      <c r="Q1546" s="8" t="str">
        <f>VLOOKUP(G1546,[2]Store_Dim!$A$1:$E$21,4,FALSE)</f>
        <v>Sabrinatown</v>
      </c>
      <c r="R1546" s="8" t="str">
        <f>VLOOKUP(G1546,[2]Store_Dim!$A$2:$E$21,3,FALSE)</f>
        <v>North</v>
      </c>
    </row>
    <row r="1547" spans="1:18" x14ac:dyDescent="0.3">
      <c r="A1547" s="7" t="s">
        <v>3371</v>
      </c>
      <c r="B1547" s="48">
        <v>45926</v>
      </c>
      <c r="C1547" s="8" t="s">
        <v>675</v>
      </c>
      <c r="D1547" s="8" t="s">
        <v>1740</v>
      </c>
      <c r="E1547" s="7" t="str">
        <f>VLOOKUP(D1547,[2]Product_Dim!$A$2:$G$101,2,FALSE)</f>
        <v>Women's Formal Blazer</v>
      </c>
      <c r="F1547" s="9">
        <f>VLOOKUP(D1547,[2]Product_Dim!$A$2:$G$101,6,FALSE)</f>
        <v>358.47</v>
      </c>
      <c r="G1547" s="8" t="s">
        <v>1766</v>
      </c>
      <c r="H1547" s="10">
        <v>2</v>
      </c>
      <c r="I1547" s="11">
        <v>644.97</v>
      </c>
      <c r="J1547" s="8">
        <v>0.24</v>
      </c>
      <c r="K1547" s="8" t="s">
        <v>1829</v>
      </c>
      <c r="L1547" s="11">
        <v>980.35440000000006</v>
      </c>
      <c r="M1547" s="8" t="str">
        <f>VLOOKUP(C1547,'[2]Customer Detail'!$A$2:$H$501,4,FALSE)</f>
        <v>Female</v>
      </c>
      <c r="N1547" s="8">
        <f>VLOOKUP(C1547,'[2]Customer Detail'!$A$2:$H$501,3,FALSE)</f>
        <v>28</v>
      </c>
      <c r="O1547" s="8" t="str">
        <f>VLOOKUP(C1547,'[2]Customer Detail'!$A$2:$H$501,5,FALSE)</f>
        <v>South Emily</v>
      </c>
      <c r="P1547" s="8" t="str">
        <f>VLOOKUP(C1547,'[2]Customer Detail'!$A$1:$H$501,8,FALSE)</f>
        <v>Bronze</v>
      </c>
      <c r="Q1547" s="8" t="str">
        <f>VLOOKUP(G1547,[2]Store_Dim!$A$1:$E$21,4,FALSE)</f>
        <v>Hoodberg</v>
      </c>
      <c r="R1547" s="8" t="str">
        <f>VLOOKUP(G1547,[2]Store_Dim!$A$2:$E$21,3,FALSE)</f>
        <v>North</v>
      </c>
    </row>
    <row r="1548" spans="1:18" x14ac:dyDescent="0.3">
      <c r="A1548" s="7" t="s">
        <v>3372</v>
      </c>
      <c r="B1548" s="48">
        <v>45839</v>
      </c>
      <c r="C1548" s="8" t="s">
        <v>341</v>
      </c>
      <c r="D1548" s="8" t="s">
        <v>1724</v>
      </c>
      <c r="E1548" s="7" t="str">
        <f>VLOOKUP(D1548,[2]Product_Dim!$A$2:$G$101,2,FALSE)</f>
        <v>Sports Wrist Sweatbands</v>
      </c>
      <c r="F1548" s="9">
        <f>VLOOKUP(D1548,[2]Product_Dim!$A$2:$G$101,6,FALSE)</f>
        <v>131.24</v>
      </c>
      <c r="G1548" s="8" t="s">
        <v>1757</v>
      </c>
      <c r="H1548" s="10">
        <v>1</v>
      </c>
      <c r="I1548" s="11">
        <v>149.56</v>
      </c>
      <c r="J1548" s="8">
        <v>0.09</v>
      </c>
      <c r="K1548" s="8" t="s">
        <v>1824</v>
      </c>
      <c r="L1548" s="11">
        <v>136.09960000000001</v>
      </c>
      <c r="M1548" s="8" t="str">
        <f>VLOOKUP(C1548,'[2]Customer Detail'!$A$2:$H$501,4,FALSE)</f>
        <v>Female</v>
      </c>
      <c r="N1548" s="8">
        <f>VLOOKUP(C1548,'[2]Customer Detail'!$A$2:$H$501,3,FALSE)</f>
        <v>62</v>
      </c>
      <c r="O1548" s="8" t="str">
        <f>VLOOKUP(C1548,'[2]Customer Detail'!$A$2:$H$501,5,FALSE)</f>
        <v>West Bobbyshire</v>
      </c>
      <c r="P1548" s="8" t="str">
        <f>VLOOKUP(C1548,'[2]Customer Detail'!$A$1:$H$501,8,FALSE)</f>
        <v>Platinum</v>
      </c>
      <c r="Q1548" s="8" t="str">
        <f>VLOOKUP(G1548,[2]Store_Dim!$A$1:$E$21,4,FALSE)</f>
        <v>Danielmouth</v>
      </c>
      <c r="R1548" s="8" t="str">
        <f>VLOOKUP(G1548,[2]Store_Dim!$A$2:$E$21,3,FALSE)</f>
        <v>North</v>
      </c>
    </row>
    <row r="1549" spans="1:18" x14ac:dyDescent="0.3">
      <c r="A1549" s="7" t="s">
        <v>3373</v>
      </c>
      <c r="B1549" s="48">
        <v>45434</v>
      </c>
      <c r="C1549" s="8" t="s">
        <v>705</v>
      </c>
      <c r="D1549" s="8" t="s">
        <v>1634</v>
      </c>
      <c r="E1549" s="7" t="str">
        <f>VLOOKUP(D1549,[2]Product_Dim!$A$2:$G$101,2,FALSE)</f>
        <v>USB External Hard Drive</v>
      </c>
      <c r="F1549" s="9">
        <f>VLOOKUP(D1549,[2]Product_Dim!$A$2:$G$101,6,FALSE)</f>
        <v>253.33</v>
      </c>
      <c r="G1549" s="8" t="s">
        <v>1813</v>
      </c>
      <c r="H1549" s="10">
        <v>1</v>
      </c>
      <c r="I1549" s="11">
        <v>661.77</v>
      </c>
      <c r="J1549" s="8">
        <v>0.03</v>
      </c>
      <c r="K1549" s="8" t="s">
        <v>1826</v>
      </c>
      <c r="L1549" s="11">
        <v>641.91689999999994</v>
      </c>
      <c r="M1549" s="8" t="str">
        <f>VLOOKUP(C1549,'[2]Customer Detail'!$A$2:$H$501,4,FALSE)</f>
        <v>Male</v>
      </c>
      <c r="N1549" s="8">
        <f>VLOOKUP(C1549,'[2]Customer Detail'!$A$2:$H$501,3,FALSE)</f>
        <v>42</v>
      </c>
      <c r="O1549" s="8" t="str">
        <f>VLOOKUP(C1549,'[2]Customer Detail'!$A$2:$H$501,5,FALSE)</f>
        <v>North Christinemouth</v>
      </c>
      <c r="P1549" s="8" t="str">
        <f>VLOOKUP(C1549,'[2]Customer Detail'!$A$1:$H$501,8,FALSE)</f>
        <v>Silver</v>
      </c>
      <c r="Q1549" s="8" t="str">
        <f>VLOOKUP(G1549,[2]Store_Dim!$A$1:$E$21,4,FALSE)</f>
        <v>Vasquezborough</v>
      </c>
      <c r="R1549" s="8" t="str">
        <f>VLOOKUP(G1549,[2]Store_Dim!$A$2:$E$21,3,FALSE)</f>
        <v>East</v>
      </c>
    </row>
    <row r="1550" spans="1:18" x14ac:dyDescent="0.3">
      <c r="A1550" s="7" t="s">
        <v>3374</v>
      </c>
      <c r="B1550" s="48">
        <v>45819</v>
      </c>
      <c r="C1550" s="8" t="s">
        <v>381</v>
      </c>
      <c r="D1550" s="8" t="s">
        <v>1736</v>
      </c>
      <c r="E1550" s="7" t="str">
        <f>VLOOKUP(D1550,[2]Product_Dim!$A$2:$G$101,2,FALSE)</f>
        <v>Vitamin E Body Lotion</v>
      </c>
      <c r="F1550" s="9">
        <f>VLOOKUP(D1550,[2]Product_Dim!$A$2:$G$101,6,FALSE)</f>
        <v>358.47</v>
      </c>
      <c r="G1550" s="8" t="s">
        <v>1779</v>
      </c>
      <c r="H1550" s="10">
        <v>3</v>
      </c>
      <c r="I1550" s="11">
        <v>99.67</v>
      </c>
      <c r="J1550" s="8">
        <v>0.17</v>
      </c>
      <c r="K1550" s="8" t="s">
        <v>1824</v>
      </c>
      <c r="L1550" s="11">
        <v>248.17829999999998</v>
      </c>
      <c r="M1550" s="8" t="str">
        <f>VLOOKUP(C1550,'[2]Customer Detail'!$A$2:$H$501,4,FALSE)</f>
        <v>Male</v>
      </c>
      <c r="N1550" s="8">
        <f>VLOOKUP(C1550,'[2]Customer Detail'!$A$2:$H$501,3,FALSE)</f>
        <v>38</v>
      </c>
      <c r="O1550" s="8" t="str">
        <f>VLOOKUP(C1550,'[2]Customer Detail'!$A$2:$H$501,5,FALSE)</f>
        <v>Webstermouth</v>
      </c>
      <c r="P1550" s="8" t="str">
        <f>VLOOKUP(C1550,'[2]Customer Detail'!$A$1:$H$501,8,FALSE)</f>
        <v>Bronze</v>
      </c>
      <c r="Q1550" s="8" t="str">
        <f>VLOOKUP(G1550,[2]Store_Dim!$A$1:$E$21,4,FALSE)</f>
        <v>Williamsfurt</v>
      </c>
      <c r="R1550" s="8" t="str">
        <f>VLOOKUP(G1550,[2]Store_Dim!$A$2:$E$21,3,FALSE)</f>
        <v>South</v>
      </c>
    </row>
    <row r="1551" spans="1:18" x14ac:dyDescent="0.3">
      <c r="A1551" s="7" t="s">
        <v>3375</v>
      </c>
      <c r="B1551" s="48">
        <v>45553</v>
      </c>
      <c r="C1551" s="8" t="s">
        <v>716</v>
      </c>
      <c r="D1551" s="8" t="s">
        <v>1672</v>
      </c>
      <c r="E1551" s="7" t="str">
        <f>VLOOKUP(D1551,[2]Product_Dim!$A$2:$G$101,2,FALSE)</f>
        <v>Laptop Cooling Pad</v>
      </c>
      <c r="F1551" s="9">
        <f>VLOOKUP(D1551,[2]Product_Dim!$A$2:$G$101,6,FALSE)</f>
        <v>86.42</v>
      </c>
      <c r="G1551" s="8" t="s">
        <v>1757</v>
      </c>
      <c r="H1551" s="10">
        <v>3</v>
      </c>
      <c r="I1551" s="11">
        <v>103.66</v>
      </c>
      <c r="J1551" s="8">
        <v>0.26</v>
      </c>
      <c r="K1551" s="8" t="s">
        <v>1829</v>
      </c>
      <c r="L1551" s="11">
        <v>230.12520000000001</v>
      </c>
      <c r="M1551" s="8" t="str">
        <f>VLOOKUP(C1551,'[2]Customer Detail'!$A$2:$H$501,4,FALSE)</f>
        <v>Male</v>
      </c>
      <c r="N1551" s="8">
        <f>VLOOKUP(C1551,'[2]Customer Detail'!$A$2:$H$501,3,FALSE)</f>
        <v>38</v>
      </c>
      <c r="O1551" s="8" t="str">
        <f>VLOOKUP(C1551,'[2]Customer Detail'!$A$2:$H$501,5,FALSE)</f>
        <v>Maybury</v>
      </c>
      <c r="P1551" s="8" t="str">
        <f>VLOOKUP(C1551,'[2]Customer Detail'!$A$1:$H$501,8,FALSE)</f>
        <v>Platinum</v>
      </c>
      <c r="Q1551" s="8" t="str">
        <f>VLOOKUP(G1551,[2]Store_Dim!$A$1:$E$21,4,FALSE)</f>
        <v>Danielmouth</v>
      </c>
      <c r="R1551" s="8" t="str">
        <f>VLOOKUP(G1551,[2]Store_Dim!$A$2:$E$21,3,FALSE)</f>
        <v>North</v>
      </c>
    </row>
    <row r="1552" spans="1:18" x14ac:dyDescent="0.3">
      <c r="A1552" s="7" t="s">
        <v>3376</v>
      </c>
      <c r="B1552" s="48">
        <v>45258</v>
      </c>
      <c r="C1552" s="8" t="s">
        <v>1352</v>
      </c>
      <c r="D1552" s="8" t="s">
        <v>1628</v>
      </c>
      <c r="E1552" s="7" t="str">
        <f>VLOOKUP(D1552,[2]Product_Dim!$A$2:$G$101,2,FALSE)</f>
        <v>Noise-Canceling Headphones</v>
      </c>
      <c r="F1552" s="9">
        <f>VLOOKUP(D1552,[2]Product_Dim!$A$2:$G$101,6,FALSE)</f>
        <v>38.520000000000003</v>
      </c>
      <c r="G1552" s="8" t="s">
        <v>1761</v>
      </c>
      <c r="H1552" s="10">
        <v>4</v>
      </c>
      <c r="I1552" s="11">
        <v>54.4</v>
      </c>
      <c r="J1552" s="8">
        <v>0.22</v>
      </c>
      <c r="K1552" s="8" t="s">
        <v>1824</v>
      </c>
      <c r="L1552" s="11">
        <v>169.72800000000001</v>
      </c>
      <c r="M1552" s="8" t="str">
        <f>VLOOKUP(C1552,'[2]Customer Detail'!$A$2:$H$501,4,FALSE)</f>
        <v>Male</v>
      </c>
      <c r="N1552" s="8">
        <f>VLOOKUP(C1552,'[2]Customer Detail'!$A$2:$H$501,3,FALSE)</f>
        <v>61</v>
      </c>
      <c r="O1552" s="8" t="str">
        <f>VLOOKUP(C1552,'[2]Customer Detail'!$A$2:$H$501,5,FALSE)</f>
        <v>South Michellebury</v>
      </c>
      <c r="P1552" s="8" t="str">
        <f>VLOOKUP(C1552,'[2]Customer Detail'!$A$1:$H$501,8,FALSE)</f>
        <v>Gold</v>
      </c>
      <c r="Q1552" s="8" t="str">
        <f>VLOOKUP(G1552,[2]Store_Dim!$A$1:$E$21,4,FALSE)</f>
        <v>North Nancyview</v>
      </c>
      <c r="R1552" s="8" t="str">
        <f>VLOOKUP(G1552,[2]Store_Dim!$A$2:$E$21,3,FALSE)</f>
        <v>South</v>
      </c>
    </row>
    <row r="1553" spans="1:18" x14ac:dyDescent="0.3">
      <c r="A1553" s="7" t="s">
        <v>3377</v>
      </c>
      <c r="B1553" s="48">
        <v>45435</v>
      </c>
      <c r="C1553" s="8" t="s">
        <v>1507</v>
      </c>
      <c r="D1553" s="8" t="s">
        <v>1716</v>
      </c>
      <c r="E1553" s="7" t="str">
        <f>VLOOKUP(D1553,[2]Product_Dim!$A$2:$G$101,2,FALSE)</f>
        <v>Wooden Bookshelf</v>
      </c>
      <c r="F1553" s="9">
        <f>VLOOKUP(D1553,[2]Product_Dim!$A$2:$G$101,6,FALSE)</f>
        <v>388.46</v>
      </c>
      <c r="G1553" s="8" t="s">
        <v>1799</v>
      </c>
      <c r="H1553" s="10">
        <v>1</v>
      </c>
      <c r="I1553" s="11">
        <v>46.66</v>
      </c>
      <c r="J1553" s="8">
        <v>0.2</v>
      </c>
      <c r="K1553" s="8" t="s">
        <v>1824</v>
      </c>
      <c r="L1553" s="11">
        <v>37.327999999999996</v>
      </c>
      <c r="M1553" s="8" t="str">
        <f>VLOOKUP(C1553,'[2]Customer Detail'!$A$2:$H$501,4,FALSE)</f>
        <v>Male</v>
      </c>
      <c r="N1553" s="8">
        <f>VLOOKUP(C1553,'[2]Customer Detail'!$A$2:$H$501,3,FALSE)</f>
        <v>23</v>
      </c>
      <c r="O1553" s="8" t="str">
        <f>VLOOKUP(C1553,'[2]Customer Detail'!$A$2:$H$501,5,FALSE)</f>
        <v>North Nataliemouth</v>
      </c>
      <c r="P1553" s="8" t="str">
        <f>VLOOKUP(C1553,'[2]Customer Detail'!$A$1:$H$501,8,FALSE)</f>
        <v>Platinum</v>
      </c>
      <c r="Q1553" s="8" t="str">
        <f>VLOOKUP(G1553,[2]Store_Dim!$A$1:$E$21,4,FALSE)</f>
        <v>Christopherland</v>
      </c>
      <c r="R1553" s="8" t="str">
        <f>VLOOKUP(G1553,[2]Store_Dim!$A$2:$E$21,3,FALSE)</f>
        <v>South</v>
      </c>
    </row>
    <row r="1554" spans="1:18" x14ac:dyDescent="0.3">
      <c r="A1554" s="7" t="s">
        <v>3378</v>
      </c>
      <c r="B1554" s="48">
        <v>45447</v>
      </c>
      <c r="C1554" s="8" t="s">
        <v>40</v>
      </c>
      <c r="D1554" s="8" t="s">
        <v>1694</v>
      </c>
      <c r="E1554" s="7" t="str">
        <f>VLOOKUP(D1554,[2]Product_Dim!$A$2:$G$101,2,FALSE)</f>
        <v>Shin Guards – Adult</v>
      </c>
      <c r="F1554" s="9">
        <f>VLOOKUP(D1554,[2]Product_Dim!$A$2:$G$101,6,FALSE)</f>
        <v>107.06</v>
      </c>
      <c r="G1554" s="8" t="s">
        <v>1792</v>
      </c>
      <c r="H1554" s="10">
        <v>4</v>
      </c>
      <c r="I1554" s="11">
        <v>871.2</v>
      </c>
      <c r="J1554" s="8">
        <v>0.28999999999999998</v>
      </c>
      <c r="K1554" s="8" t="s">
        <v>1824</v>
      </c>
      <c r="L1554" s="11">
        <v>2474.2080000000001</v>
      </c>
      <c r="M1554" s="8" t="str">
        <f>VLOOKUP(C1554,'[2]Customer Detail'!$A$2:$H$501,4,FALSE)</f>
        <v>Female</v>
      </c>
      <c r="N1554" s="8">
        <f>VLOOKUP(C1554,'[2]Customer Detail'!$A$2:$H$501,3,FALSE)</f>
        <v>29</v>
      </c>
      <c r="O1554" s="8" t="str">
        <f>VLOOKUP(C1554,'[2]Customer Detail'!$A$2:$H$501,5,FALSE)</f>
        <v>West Pamelafurt</v>
      </c>
      <c r="P1554" s="8" t="str">
        <f>VLOOKUP(C1554,'[2]Customer Detail'!$A$1:$H$501,8,FALSE)</f>
        <v>Bronze</v>
      </c>
      <c r="Q1554" s="8" t="str">
        <f>VLOOKUP(G1554,[2]Store_Dim!$A$1:$E$21,4,FALSE)</f>
        <v>Lake Michael</v>
      </c>
      <c r="R1554" s="8" t="str">
        <f>VLOOKUP(G1554,[2]Store_Dim!$A$2:$E$21,3,FALSE)</f>
        <v>South</v>
      </c>
    </row>
    <row r="1555" spans="1:18" x14ac:dyDescent="0.3">
      <c r="A1555" s="7" t="s">
        <v>3379</v>
      </c>
      <c r="B1555" s="48">
        <v>45724</v>
      </c>
      <c r="C1555" s="8" t="s">
        <v>1184</v>
      </c>
      <c r="D1555" s="8" t="s">
        <v>1584</v>
      </c>
      <c r="E1555" s="7" t="str">
        <f>VLOOKUP(D1555,[2]Product_Dim!$A$2:$G$101,2,FALSE)</f>
        <v>Women's Denim Jeans</v>
      </c>
      <c r="F1555" s="9">
        <f>VLOOKUP(D1555,[2]Product_Dim!$A$2:$G$101,6,FALSE)</f>
        <v>254.04361702127662</v>
      </c>
      <c r="G1555" s="8" t="s">
        <v>1799</v>
      </c>
      <c r="H1555" s="10">
        <v>4</v>
      </c>
      <c r="I1555" s="11">
        <v>317.11</v>
      </c>
      <c r="J1555" s="8">
        <v>0.16</v>
      </c>
      <c r="K1555" s="8" t="s">
        <v>1826</v>
      </c>
      <c r="L1555" s="11">
        <v>1065.4896000000001</v>
      </c>
      <c r="M1555" s="8" t="str">
        <f>VLOOKUP(C1555,'[2]Customer Detail'!$A$2:$H$501,4,FALSE)</f>
        <v>Female</v>
      </c>
      <c r="N1555" s="8">
        <f>VLOOKUP(C1555,'[2]Customer Detail'!$A$2:$H$501,3,FALSE)</f>
        <v>34</v>
      </c>
      <c r="O1555" s="8" t="str">
        <f>VLOOKUP(C1555,'[2]Customer Detail'!$A$2:$H$501,5,FALSE)</f>
        <v>West Jeffreyburgh</v>
      </c>
      <c r="P1555" s="8" t="str">
        <f>VLOOKUP(C1555,'[2]Customer Detail'!$A$1:$H$501,8,FALSE)</f>
        <v>Gold</v>
      </c>
      <c r="Q1555" s="8" t="str">
        <f>VLOOKUP(G1555,[2]Store_Dim!$A$1:$E$21,4,FALSE)</f>
        <v>Christopherland</v>
      </c>
      <c r="R1555" s="8" t="str">
        <f>VLOOKUP(G1555,[2]Store_Dim!$A$2:$E$21,3,FALSE)</f>
        <v>South</v>
      </c>
    </row>
    <row r="1556" spans="1:18" x14ac:dyDescent="0.3">
      <c r="A1556" s="7" t="s">
        <v>3380</v>
      </c>
      <c r="B1556" s="48">
        <v>45338</v>
      </c>
      <c r="C1556" s="8" t="s">
        <v>824</v>
      </c>
      <c r="D1556" s="8" t="s">
        <v>1598</v>
      </c>
      <c r="E1556" s="7" t="str">
        <f>VLOOKUP(D1556,[2]Product_Dim!$A$2:$G$101,2,FALSE)</f>
        <v>Women's Scarf Set</v>
      </c>
      <c r="F1556" s="9">
        <f>VLOOKUP(D1556,[2]Product_Dim!$A$2:$G$101,6,FALSE)</f>
        <v>174.02</v>
      </c>
      <c r="G1556" s="8" t="s">
        <v>1797</v>
      </c>
      <c r="H1556" s="10">
        <v>2</v>
      </c>
      <c r="I1556" s="11">
        <v>388.34</v>
      </c>
      <c r="J1556" s="8">
        <v>0.09</v>
      </c>
      <c r="K1556" s="8" t="s">
        <v>1826</v>
      </c>
      <c r="L1556" s="11">
        <v>706.77879999999993</v>
      </c>
      <c r="M1556" s="8" t="str">
        <f>VLOOKUP(C1556,'[2]Customer Detail'!$A$2:$H$501,4,FALSE)</f>
        <v>Female</v>
      </c>
      <c r="N1556" s="8">
        <f>VLOOKUP(C1556,'[2]Customer Detail'!$A$2:$H$501,3,FALSE)</f>
        <v>24</v>
      </c>
      <c r="O1556" s="8" t="str">
        <f>VLOOKUP(C1556,'[2]Customer Detail'!$A$2:$H$501,5,FALSE)</f>
        <v>East Richard</v>
      </c>
      <c r="P1556" s="8" t="str">
        <f>VLOOKUP(C1556,'[2]Customer Detail'!$A$1:$H$501,8,FALSE)</f>
        <v>Platinum</v>
      </c>
      <c r="Q1556" s="8" t="str">
        <f>VLOOKUP(G1556,[2]Store_Dim!$A$1:$E$21,4,FALSE)</f>
        <v>Johnsonville</v>
      </c>
      <c r="R1556" s="8" t="str">
        <f>VLOOKUP(G1556,[2]Store_Dim!$A$2:$E$21,3,FALSE)</f>
        <v>East</v>
      </c>
    </row>
    <row r="1557" spans="1:18" x14ac:dyDescent="0.3">
      <c r="A1557" s="7" t="s">
        <v>3381</v>
      </c>
      <c r="B1557" s="48">
        <v>45252</v>
      </c>
      <c r="C1557" s="8" t="s">
        <v>1005</v>
      </c>
      <c r="D1557" s="8" t="s">
        <v>1608</v>
      </c>
      <c r="E1557" s="7" t="str">
        <f>VLOOKUP(D1557,[2]Product_Dim!$A$2:$G$101,2,FALSE)</f>
        <v>Stainless Steel Cutlery Set</v>
      </c>
      <c r="F1557" s="9">
        <f>VLOOKUP(D1557,[2]Product_Dim!$A$2:$G$101,6,FALSE)</f>
        <v>19.52</v>
      </c>
      <c r="G1557" s="8" t="s">
        <v>1776</v>
      </c>
      <c r="H1557" s="10">
        <v>4</v>
      </c>
      <c r="I1557" s="11">
        <v>998.2</v>
      </c>
      <c r="J1557" s="8">
        <v>0.15</v>
      </c>
      <c r="K1557" s="8" t="s">
        <v>1824</v>
      </c>
      <c r="L1557" s="11">
        <v>3393.88</v>
      </c>
      <c r="M1557" s="8" t="str">
        <f>VLOOKUP(C1557,'[2]Customer Detail'!$A$2:$H$501,4,FALSE)</f>
        <v>Male</v>
      </c>
      <c r="N1557" s="8">
        <f>VLOOKUP(C1557,'[2]Customer Detail'!$A$2:$H$501,3,FALSE)</f>
        <v>54</v>
      </c>
      <c r="O1557" s="8" t="str">
        <f>VLOOKUP(C1557,'[2]Customer Detail'!$A$2:$H$501,5,FALSE)</f>
        <v>West Mathewside</v>
      </c>
      <c r="P1557" s="8" t="str">
        <f>VLOOKUP(C1557,'[2]Customer Detail'!$A$1:$H$501,8,FALSE)</f>
        <v>Platinum</v>
      </c>
      <c r="Q1557" s="8" t="str">
        <f>VLOOKUP(G1557,[2]Store_Dim!$A$1:$E$21,4,FALSE)</f>
        <v>Port Josephberg</v>
      </c>
      <c r="R1557" s="8" t="str">
        <f>VLOOKUP(G1557,[2]Store_Dim!$A$2:$E$21,3,FALSE)</f>
        <v>East</v>
      </c>
    </row>
    <row r="1558" spans="1:18" x14ac:dyDescent="0.3">
      <c r="A1558" s="7" t="s">
        <v>3382</v>
      </c>
      <c r="B1558" s="48">
        <v>45606</v>
      </c>
      <c r="C1558" s="8" t="s">
        <v>1516</v>
      </c>
      <c r="D1558" s="8" t="s">
        <v>1620</v>
      </c>
      <c r="E1558" s="7" t="str">
        <f>VLOOKUP(D1558,[2]Product_Dim!$A$2:$G$101,2,FALSE)</f>
        <v>Women's Summer Dress</v>
      </c>
      <c r="F1558" s="9">
        <f>VLOOKUP(D1558,[2]Product_Dim!$A$2:$G$101,6,FALSE)</f>
        <v>223.43</v>
      </c>
      <c r="G1558" s="8" t="s">
        <v>1752</v>
      </c>
      <c r="H1558" s="10">
        <v>1</v>
      </c>
      <c r="I1558" s="11">
        <v>887.38</v>
      </c>
      <c r="J1558" s="8">
        <v>0.01</v>
      </c>
      <c r="K1558" s="8" t="s">
        <v>1829</v>
      </c>
      <c r="L1558" s="11">
        <v>878.50620000000004</v>
      </c>
      <c r="M1558" s="8" t="str">
        <f>VLOOKUP(C1558,'[2]Customer Detail'!$A$2:$H$501,4,FALSE)</f>
        <v>Male</v>
      </c>
      <c r="N1558" s="8">
        <f>VLOOKUP(C1558,'[2]Customer Detail'!$A$2:$H$501,3,FALSE)</f>
        <v>28</v>
      </c>
      <c r="O1558" s="8" t="str">
        <f>VLOOKUP(C1558,'[2]Customer Detail'!$A$2:$H$501,5,FALSE)</f>
        <v>South William</v>
      </c>
      <c r="P1558" s="8" t="str">
        <f>VLOOKUP(C1558,'[2]Customer Detail'!$A$1:$H$501,8,FALSE)</f>
        <v>Silver</v>
      </c>
      <c r="Q1558" s="8" t="str">
        <f>VLOOKUP(G1558,[2]Store_Dim!$A$1:$E$21,4,FALSE)</f>
        <v>Washingtonfurt</v>
      </c>
      <c r="R1558" s="8" t="str">
        <f>VLOOKUP(G1558,[2]Store_Dim!$A$2:$E$21,3,FALSE)</f>
        <v>East</v>
      </c>
    </row>
    <row r="1559" spans="1:18" x14ac:dyDescent="0.3">
      <c r="A1559" s="7" t="s">
        <v>3383</v>
      </c>
      <c r="B1559" s="48">
        <v>45524</v>
      </c>
      <c r="C1559" s="8" t="s">
        <v>984</v>
      </c>
      <c r="D1559" s="8" t="s">
        <v>1622</v>
      </c>
      <c r="E1559" s="7" t="str">
        <f>VLOOKUP(D1559,[2]Product_Dim!$A$2:$G$101,2,FALSE)</f>
        <v>Men's Casual Sneakers</v>
      </c>
      <c r="F1559" s="9">
        <f>VLOOKUP(D1559,[2]Product_Dim!$A$2:$G$101,6,FALSE)</f>
        <v>353.47</v>
      </c>
      <c r="G1559" s="8" t="s">
        <v>1794</v>
      </c>
      <c r="H1559" s="10">
        <v>4</v>
      </c>
      <c r="I1559" s="11">
        <v>332.97</v>
      </c>
      <c r="J1559" s="8">
        <v>0.28000000000000003</v>
      </c>
      <c r="K1559" s="8" t="s">
        <v>1824</v>
      </c>
      <c r="L1559" s="11">
        <v>958.95360000000005</v>
      </c>
      <c r="M1559" s="8" t="str">
        <f>VLOOKUP(C1559,'[2]Customer Detail'!$A$2:$H$501,4,FALSE)</f>
        <v>Female</v>
      </c>
      <c r="N1559" s="8">
        <f>VLOOKUP(C1559,'[2]Customer Detail'!$A$2:$H$501,3,FALSE)</f>
        <v>47</v>
      </c>
      <c r="O1559" s="8" t="str">
        <f>VLOOKUP(C1559,'[2]Customer Detail'!$A$2:$H$501,5,FALSE)</f>
        <v>Brianchester</v>
      </c>
      <c r="P1559" s="8" t="str">
        <f>VLOOKUP(C1559,'[2]Customer Detail'!$A$1:$H$501,8,FALSE)</f>
        <v>Silver</v>
      </c>
      <c r="Q1559" s="8" t="str">
        <f>VLOOKUP(G1559,[2]Store_Dim!$A$1:$E$21,4,FALSE)</f>
        <v>Sabrinatown</v>
      </c>
      <c r="R1559" s="8" t="str">
        <f>VLOOKUP(G1559,[2]Store_Dim!$A$2:$E$21,3,FALSE)</f>
        <v>North</v>
      </c>
    </row>
    <row r="1560" spans="1:18" x14ac:dyDescent="0.3">
      <c r="A1560" s="7" t="s">
        <v>3384</v>
      </c>
      <c r="B1560" s="48">
        <v>45934</v>
      </c>
      <c r="C1560" s="8" t="s">
        <v>93</v>
      </c>
      <c r="D1560" s="8" t="s">
        <v>1640</v>
      </c>
      <c r="E1560" s="7" t="str">
        <f>VLOOKUP(D1560,[2]Product_Dim!$A$2:$G$101,2,FALSE)</f>
        <v>Men's Winter Jacket</v>
      </c>
      <c r="F1560" s="9">
        <f>VLOOKUP(D1560,[2]Product_Dim!$A$2:$G$101,6,FALSE)</f>
        <v>167.34</v>
      </c>
      <c r="G1560" s="8" t="s">
        <v>1752</v>
      </c>
      <c r="H1560" s="10">
        <v>2</v>
      </c>
      <c r="I1560" s="11">
        <v>157.91</v>
      </c>
      <c r="J1560" s="8">
        <v>0.09</v>
      </c>
      <c r="K1560" s="8" t="s">
        <v>1829</v>
      </c>
      <c r="L1560" s="11">
        <v>287.39620000000002</v>
      </c>
      <c r="M1560" s="8" t="str">
        <f>VLOOKUP(C1560,'[2]Customer Detail'!$A$2:$H$501,4,FALSE)</f>
        <v>Female</v>
      </c>
      <c r="N1560" s="8">
        <f>VLOOKUP(C1560,'[2]Customer Detail'!$A$2:$H$501,3,FALSE)</f>
        <v>36</v>
      </c>
      <c r="O1560" s="8" t="str">
        <f>VLOOKUP(C1560,'[2]Customer Detail'!$A$2:$H$501,5,FALSE)</f>
        <v>Smithburgh</v>
      </c>
      <c r="P1560" s="8" t="str">
        <f>VLOOKUP(C1560,'[2]Customer Detail'!$A$1:$H$501,8,FALSE)</f>
        <v>Gold</v>
      </c>
      <c r="Q1560" s="8" t="str">
        <f>VLOOKUP(G1560,[2]Store_Dim!$A$1:$E$21,4,FALSE)</f>
        <v>Washingtonfurt</v>
      </c>
      <c r="R1560" s="8" t="str">
        <f>VLOOKUP(G1560,[2]Store_Dim!$A$2:$E$21,3,FALSE)</f>
        <v>East</v>
      </c>
    </row>
    <row r="1561" spans="1:18" x14ac:dyDescent="0.3">
      <c r="A1561" s="7" t="s">
        <v>3385</v>
      </c>
      <c r="B1561" s="48">
        <v>45539</v>
      </c>
      <c r="C1561" s="8" t="s">
        <v>1115</v>
      </c>
      <c r="D1561" s="8" t="s">
        <v>1572</v>
      </c>
      <c r="E1561" s="7" t="str">
        <f>VLOOKUP(D1561,[2]Product_Dim!$A$2:$G$101,2,FALSE)</f>
        <v>Hair Strengthening Shampoo</v>
      </c>
      <c r="F1561" s="9">
        <f>VLOOKUP(D1561,[2]Product_Dim!$A$2:$G$101,6,FALSE)</f>
        <v>115.82</v>
      </c>
      <c r="G1561" s="8" t="s">
        <v>1810</v>
      </c>
      <c r="H1561" s="10">
        <v>1</v>
      </c>
      <c r="I1561" s="11">
        <v>548.15</v>
      </c>
      <c r="J1561" s="8">
        <v>0.11</v>
      </c>
      <c r="K1561" s="8" t="s">
        <v>1824</v>
      </c>
      <c r="L1561" s="11">
        <v>487.8535</v>
      </c>
      <c r="M1561" s="8" t="str">
        <f>VLOOKUP(C1561,'[2]Customer Detail'!$A$2:$H$501,4,FALSE)</f>
        <v>Male</v>
      </c>
      <c r="N1561" s="8">
        <f>VLOOKUP(C1561,'[2]Customer Detail'!$A$2:$H$501,3,FALSE)</f>
        <v>54</v>
      </c>
      <c r="O1561" s="8" t="str">
        <f>VLOOKUP(C1561,'[2]Customer Detail'!$A$2:$H$501,5,FALSE)</f>
        <v>North Richard</v>
      </c>
      <c r="P1561" s="8" t="str">
        <f>VLOOKUP(C1561,'[2]Customer Detail'!$A$1:$H$501,8,FALSE)</f>
        <v>Bronze</v>
      </c>
      <c r="Q1561" s="8" t="str">
        <f>VLOOKUP(G1561,[2]Store_Dim!$A$1:$E$21,4,FALSE)</f>
        <v>East Stevechester</v>
      </c>
      <c r="R1561" s="8" t="str">
        <f>VLOOKUP(G1561,[2]Store_Dim!$A$2:$E$21,3,FALSE)</f>
        <v>East</v>
      </c>
    </row>
    <row r="1562" spans="1:18" x14ac:dyDescent="0.3">
      <c r="A1562" s="7" t="s">
        <v>3386</v>
      </c>
      <c r="B1562" s="48">
        <v>45555</v>
      </c>
      <c r="C1562" s="8" t="s">
        <v>681</v>
      </c>
      <c r="D1562" s="8" t="s">
        <v>1644</v>
      </c>
      <c r="E1562" s="7" t="str">
        <f>VLOOKUP(D1562,[2]Product_Dim!$A$2:$G$101,2,FALSE)</f>
        <v>Car Dashboard Phone Holder</v>
      </c>
      <c r="F1562" s="9">
        <f>VLOOKUP(D1562,[2]Product_Dim!$A$2:$G$101,6,FALSE)</f>
        <v>177.98</v>
      </c>
      <c r="G1562" s="8" t="s">
        <v>1801</v>
      </c>
      <c r="H1562" s="10">
        <v>1</v>
      </c>
      <c r="I1562" s="11">
        <v>135.13</v>
      </c>
      <c r="J1562" s="8">
        <v>0.04</v>
      </c>
      <c r="K1562" s="8" t="s">
        <v>1824</v>
      </c>
      <c r="L1562" s="11">
        <v>129.72479999999999</v>
      </c>
      <c r="M1562" s="8" t="str">
        <f>VLOOKUP(C1562,'[2]Customer Detail'!$A$2:$H$501,4,FALSE)</f>
        <v>Female</v>
      </c>
      <c r="N1562" s="8">
        <f>VLOOKUP(C1562,'[2]Customer Detail'!$A$2:$H$501,3,FALSE)</f>
        <v>50</v>
      </c>
      <c r="O1562" s="8" t="str">
        <f>VLOOKUP(C1562,'[2]Customer Detail'!$A$2:$H$501,5,FALSE)</f>
        <v>Lake Josephport</v>
      </c>
      <c r="P1562" s="8" t="str">
        <f>VLOOKUP(C1562,'[2]Customer Detail'!$A$1:$H$501,8,FALSE)</f>
        <v>Platinum</v>
      </c>
      <c r="Q1562" s="8" t="str">
        <f>VLOOKUP(G1562,[2]Store_Dim!$A$1:$E$21,4,FALSE)</f>
        <v>East Jenniferstad</v>
      </c>
      <c r="R1562" s="8" t="str">
        <f>VLOOKUP(G1562,[2]Store_Dim!$A$2:$E$21,3,FALSE)</f>
        <v>North</v>
      </c>
    </row>
    <row r="1563" spans="1:18" x14ac:dyDescent="0.3">
      <c r="A1563" s="7" t="s">
        <v>3387</v>
      </c>
      <c r="B1563" s="48">
        <v>45281</v>
      </c>
      <c r="C1563" s="8" t="s">
        <v>711</v>
      </c>
      <c r="D1563" s="8" t="s">
        <v>1660</v>
      </c>
      <c r="E1563" s="7" t="str">
        <f>VLOOKUP(D1563,[2]Product_Dim!$A$2:$G$101,2,FALSE)</f>
        <v>Premium Blanket Throw</v>
      </c>
      <c r="F1563" s="9">
        <f>VLOOKUP(D1563,[2]Product_Dim!$A$2:$G$101,6,FALSE)</f>
        <v>461.47</v>
      </c>
      <c r="G1563" s="8" t="s">
        <v>1766</v>
      </c>
      <c r="H1563" s="10">
        <v>3</v>
      </c>
      <c r="I1563" s="11">
        <v>579.26</v>
      </c>
      <c r="J1563" s="8">
        <v>0.19</v>
      </c>
      <c r="K1563" s="8" t="s">
        <v>1824</v>
      </c>
      <c r="L1563" s="11">
        <v>1407.6017999999999</v>
      </c>
      <c r="M1563" s="8" t="str">
        <f>VLOOKUP(C1563,'[2]Customer Detail'!$A$2:$H$501,4,FALSE)</f>
        <v>Female</v>
      </c>
      <c r="N1563" s="8">
        <f>VLOOKUP(C1563,'[2]Customer Detail'!$A$2:$H$501,3,FALSE)</f>
        <v>47</v>
      </c>
      <c r="O1563" s="8" t="str">
        <f>VLOOKUP(C1563,'[2]Customer Detail'!$A$2:$H$501,5,FALSE)</f>
        <v xml:space="preserve">Phillipschester   </v>
      </c>
      <c r="P1563" s="8" t="str">
        <f>VLOOKUP(C1563,'[2]Customer Detail'!$A$1:$H$501,8,FALSE)</f>
        <v>Gold</v>
      </c>
      <c r="Q1563" s="8" t="str">
        <f>VLOOKUP(G1563,[2]Store_Dim!$A$1:$E$21,4,FALSE)</f>
        <v>Hoodberg</v>
      </c>
      <c r="R1563" s="8" t="str">
        <f>VLOOKUP(G1563,[2]Store_Dim!$A$2:$E$21,3,FALSE)</f>
        <v>North</v>
      </c>
    </row>
    <row r="1564" spans="1:18" x14ac:dyDescent="0.3">
      <c r="A1564" s="7" t="s">
        <v>3388</v>
      </c>
      <c r="B1564" s="48">
        <v>45582</v>
      </c>
      <c r="C1564" s="8" t="s">
        <v>1214</v>
      </c>
      <c r="D1564" s="8" t="s">
        <v>1582</v>
      </c>
      <c r="E1564" s="7" t="str">
        <f>VLOOKUP(D1564,[2]Product_Dim!$A$2:$G$101,2,FALSE)</f>
        <v>Soccer Training Cone Set</v>
      </c>
      <c r="F1564" s="9">
        <f>VLOOKUP(D1564,[2]Product_Dim!$A$2:$G$101,6,FALSE)</f>
        <v>144.53</v>
      </c>
      <c r="G1564" s="8" t="s">
        <v>1752</v>
      </c>
      <c r="H1564" s="10">
        <v>1</v>
      </c>
      <c r="I1564" s="11">
        <v>465.63</v>
      </c>
      <c r="J1564" s="8">
        <v>0.25</v>
      </c>
      <c r="K1564" s="8" t="s">
        <v>1824</v>
      </c>
      <c r="L1564" s="11">
        <v>349.22249999999997</v>
      </c>
      <c r="M1564" s="8" t="str">
        <f>VLOOKUP(C1564,'[2]Customer Detail'!$A$2:$H$501,4,FALSE)</f>
        <v>Male</v>
      </c>
      <c r="N1564" s="8">
        <f>VLOOKUP(C1564,'[2]Customer Detail'!$A$2:$H$501,3,FALSE)</f>
        <v>50</v>
      </c>
      <c r="O1564" s="8" t="str">
        <f>VLOOKUP(C1564,'[2]Customer Detail'!$A$2:$H$501,5,FALSE)</f>
        <v>Joseland</v>
      </c>
      <c r="P1564" s="8" t="str">
        <f>VLOOKUP(C1564,'[2]Customer Detail'!$A$1:$H$501,8,FALSE)</f>
        <v>Platinum</v>
      </c>
      <c r="Q1564" s="8" t="str">
        <f>VLOOKUP(G1564,[2]Store_Dim!$A$1:$E$21,4,FALSE)</f>
        <v>Washingtonfurt</v>
      </c>
      <c r="R1564" s="8" t="str">
        <f>VLOOKUP(G1564,[2]Store_Dim!$A$2:$E$21,3,FALSE)</f>
        <v>East</v>
      </c>
    </row>
    <row r="1565" spans="1:18" x14ac:dyDescent="0.3">
      <c r="A1565" s="7" t="s">
        <v>3389</v>
      </c>
      <c r="B1565" s="48">
        <v>45372</v>
      </c>
      <c r="C1565" s="8" t="s">
        <v>181</v>
      </c>
      <c r="D1565" s="8" t="s">
        <v>1700</v>
      </c>
      <c r="E1565" s="7" t="str">
        <f>VLOOKUP(D1565,[2]Product_Dim!$A$2:$G$101,2,FALSE)</f>
        <v>Wireless Mouse</v>
      </c>
      <c r="F1565" s="9">
        <f>VLOOKUP(D1565,[2]Product_Dim!$A$2:$G$101,6,FALSE)</f>
        <v>392.89</v>
      </c>
      <c r="G1565" s="8" t="s">
        <v>1804</v>
      </c>
      <c r="H1565" s="10">
        <v>2</v>
      </c>
      <c r="I1565" s="11">
        <v>675.61</v>
      </c>
      <c r="J1565" s="8">
        <v>0.08</v>
      </c>
      <c r="K1565" s="8" t="s">
        <v>1829</v>
      </c>
      <c r="L1565" s="11">
        <v>1243.1224</v>
      </c>
      <c r="M1565" s="8" t="str">
        <f>VLOOKUP(C1565,'[2]Customer Detail'!$A$2:$H$501,4,FALSE)</f>
        <v>Female</v>
      </c>
      <c r="N1565" s="8">
        <f>VLOOKUP(C1565,'[2]Customer Detail'!$A$2:$H$501,3,FALSE)</f>
        <v>54</v>
      </c>
      <c r="O1565" s="8" t="str">
        <f>VLOOKUP(C1565,'[2]Customer Detail'!$A$2:$H$501,5,FALSE)</f>
        <v>Lake Roberthaven</v>
      </c>
      <c r="P1565" s="8" t="str">
        <f>VLOOKUP(C1565,'[2]Customer Detail'!$A$1:$H$501,8,FALSE)</f>
        <v>Silver</v>
      </c>
      <c r="Q1565" s="8" t="str">
        <f>VLOOKUP(G1565,[2]Store_Dim!$A$1:$E$21,4,FALSE)</f>
        <v>New Jimmymouth</v>
      </c>
      <c r="R1565" s="8" t="str">
        <f>VLOOKUP(G1565,[2]Store_Dim!$A$2:$E$21,3,FALSE)</f>
        <v>West</v>
      </c>
    </row>
    <row r="1566" spans="1:18" x14ac:dyDescent="0.3">
      <c r="A1566" s="7" t="s">
        <v>3390</v>
      </c>
      <c r="B1566" s="48">
        <v>45458</v>
      </c>
      <c r="C1566" s="8" t="s">
        <v>1292</v>
      </c>
      <c r="D1566" s="8" t="s">
        <v>1614</v>
      </c>
      <c r="E1566" s="7" t="str">
        <f>VLOOKUP(D1566,[2]Product_Dim!$A$2:$G$101,2,FALSE)</f>
        <v>Modern Wall Clock</v>
      </c>
      <c r="F1566" s="9">
        <f>VLOOKUP(D1566,[2]Product_Dim!$A$2:$G$101,6,FALSE)</f>
        <v>179.77</v>
      </c>
      <c r="G1566" s="8" t="s">
        <v>1776</v>
      </c>
      <c r="H1566" s="10">
        <v>1</v>
      </c>
      <c r="I1566" s="11">
        <v>718.99</v>
      </c>
      <c r="J1566" s="8">
        <v>0.08</v>
      </c>
      <c r="K1566" s="8" t="s">
        <v>1826</v>
      </c>
      <c r="L1566" s="11">
        <v>661.47080000000005</v>
      </c>
      <c r="M1566" s="8" t="str">
        <f>VLOOKUP(C1566,'[2]Customer Detail'!$A$2:$H$501,4,FALSE)</f>
        <v>Male</v>
      </c>
      <c r="N1566" s="8">
        <f>VLOOKUP(C1566,'[2]Customer Detail'!$A$2:$H$501,3,FALSE)</f>
        <v>46</v>
      </c>
      <c r="O1566" s="8" t="str">
        <f>VLOOKUP(C1566,'[2]Customer Detail'!$A$2:$H$501,5,FALSE)</f>
        <v>Marthaborough</v>
      </c>
      <c r="P1566" s="8" t="str">
        <f>VLOOKUP(C1566,'[2]Customer Detail'!$A$1:$H$501,8,FALSE)</f>
        <v>Platinum</v>
      </c>
      <c r="Q1566" s="8" t="str">
        <f>VLOOKUP(G1566,[2]Store_Dim!$A$1:$E$21,4,FALSE)</f>
        <v>Port Josephberg</v>
      </c>
      <c r="R1566" s="8" t="str">
        <f>VLOOKUP(G1566,[2]Store_Dim!$A$2:$E$21,3,FALSE)</f>
        <v>East</v>
      </c>
    </row>
    <row r="1567" spans="1:18" x14ac:dyDescent="0.3">
      <c r="A1567" s="7" t="s">
        <v>3391</v>
      </c>
      <c r="B1567" s="48">
        <v>45943</v>
      </c>
      <c r="C1567" s="8" t="s">
        <v>1175</v>
      </c>
      <c r="D1567" s="8" t="s">
        <v>1576</v>
      </c>
      <c r="E1567" s="7" t="str">
        <f>VLOOKUP(D1567,[2]Product_Dim!$A$2:$G$101,2,FALSE)</f>
        <v>Decorative Wall Mirror</v>
      </c>
      <c r="F1567" s="9">
        <f>VLOOKUP(D1567,[2]Product_Dim!$A$2:$G$101,6,FALSE)</f>
        <v>48.01</v>
      </c>
      <c r="G1567" s="8" t="s">
        <v>1789</v>
      </c>
      <c r="H1567" s="10">
        <v>2</v>
      </c>
      <c r="I1567" s="11">
        <v>675.65</v>
      </c>
      <c r="J1567" s="8">
        <v>0.2</v>
      </c>
      <c r="K1567" s="8" t="s">
        <v>1829</v>
      </c>
      <c r="L1567" s="11">
        <v>1081.04</v>
      </c>
      <c r="M1567" s="8" t="str">
        <f>VLOOKUP(C1567,'[2]Customer Detail'!$A$2:$H$501,4,FALSE)</f>
        <v>Male</v>
      </c>
      <c r="N1567" s="8">
        <f>VLOOKUP(C1567,'[2]Customer Detail'!$A$2:$H$501,3,FALSE)</f>
        <v>30</v>
      </c>
      <c r="O1567" s="8" t="str">
        <f>VLOOKUP(C1567,'[2]Customer Detail'!$A$2:$H$501,5,FALSE)</f>
        <v>Chambersberg</v>
      </c>
      <c r="P1567" s="8" t="str">
        <f>VLOOKUP(C1567,'[2]Customer Detail'!$A$1:$H$501,8,FALSE)</f>
        <v>Bronze</v>
      </c>
      <c r="Q1567" s="8" t="str">
        <f>VLOOKUP(G1567,[2]Store_Dim!$A$1:$E$21,4,FALSE)</f>
        <v>East Davidville</v>
      </c>
      <c r="R1567" s="8" t="str">
        <f>VLOOKUP(G1567,[2]Store_Dim!$A$2:$E$21,3,FALSE)</f>
        <v>East</v>
      </c>
    </row>
    <row r="1568" spans="1:18" x14ac:dyDescent="0.3">
      <c r="A1568" s="7" t="s">
        <v>3392</v>
      </c>
      <c r="B1568" s="48">
        <v>45374</v>
      </c>
      <c r="C1568" s="8" t="s">
        <v>1056</v>
      </c>
      <c r="D1568" s="8" t="s">
        <v>1738</v>
      </c>
      <c r="E1568" s="7" t="str">
        <f>VLOOKUP(D1568,[2]Product_Dim!$A$2:$G$101,2,FALSE)</f>
        <v>Sports Stopwatch Basic</v>
      </c>
      <c r="F1568" s="9">
        <f>VLOOKUP(D1568,[2]Product_Dim!$A$2:$G$101,6,FALSE)</f>
        <v>60.65</v>
      </c>
      <c r="G1568" s="8" t="s">
        <v>1801</v>
      </c>
      <c r="H1568" s="10">
        <v>4</v>
      </c>
      <c r="I1568" s="11">
        <v>284.24</v>
      </c>
      <c r="J1568" s="8">
        <v>0.1</v>
      </c>
      <c r="K1568" s="8" t="s">
        <v>1824</v>
      </c>
      <c r="L1568" s="11">
        <v>1023.264</v>
      </c>
      <c r="M1568" s="8" t="str">
        <f>VLOOKUP(C1568,'[2]Customer Detail'!$A$2:$H$501,4,FALSE)</f>
        <v>Female</v>
      </c>
      <c r="N1568" s="8">
        <f>VLOOKUP(C1568,'[2]Customer Detail'!$A$2:$H$501,3,FALSE)</f>
        <v>58</v>
      </c>
      <c r="O1568" s="8" t="str">
        <f>VLOOKUP(C1568,'[2]Customer Detail'!$A$2:$H$501,5,FALSE)</f>
        <v>North Michaelborough</v>
      </c>
      <c r="P1568" s="8" t="str">
        <f>VLOOKUP(C1568,'[2]Customer Detail'!$A$1:$H$501,8,FALSE)</f>
        <v>Silver</v>
      </c>
      <c r="Q1568" s="8" t="str">
        <f>VLOOKUP(G1568,[2]Store_Dim!$A$1:$E$21,4,FALSE)</f>
        <v>East Jenniferstad</v>
      </c>
      <c r="R1568" s="8" t="str">
        <f>VLOOKUP(G1568,[2]Store_Dim!$A$2:$E$21,3,FALSE)</f>
        <v>North</v>
      </c>
    </row>
    <row r="1569" spans="1:18" x14ac:dyDescent="0.3">
      <c r="A1569" s="7" t="s">
        <v>3393</v>
      </c>
      <c r="B1569" s="48">
        <v>45374</v>
      </c>
      <c r="C1569" s="8" t="s">
        <v>693</v>
      </c>
      <c r="D1569" s="8" t="s">
        <v>1546</v>
      </c>
      <c r="E1569" s="7" t="str">
        <f>VLOOKUP(D1569,[2]Product_Dim!$A$2:$G$101,2,FALSE)</f>
        <v>Men's Graphic T-Shirt</v>
      </c>
      <c r="F1569" s="9">
        <f>VLOOKUP(D1569,[2]Product_Dim!$A$2:$G$101,6,FALSE)</f>
        <v>342.56</v>
      </c>
      <c r="G1569" s="8" t="s">
        <v>1766</v>
      </c>
      <c r="H1569" s="10">
        <v>1</v>
      </c>
      <c r="I1569" s="11">
        <v>94.26</v>
      </c>
      <c r="J1569" s="8">
        <v>0.18</v>
      </c>
      <c r="K1569" s="8" t="s">
        <v>1826</v>
      </c>
      <c r="L1569" s="11">
        <v>77.293200000000013</v>
      </c>
      <c r="M1569" s="8" t="str">
        <f>VLOOKUP(C1569,'[2]Customer Detail'!$A$2:$H$501,4,FALSE)</f>
        <v>Female</v>
      </c>
      <c r="N1569" s="8">
        <f>VLOOKUP(C1569,'[2]Customer Detail'!$A$2:$H$501,3,FALSE)</f>
        <v>42</v>
      </c>
      <c r="O1569" s="8" t="str">
        <f>VLOOKUP(C1569,'[2]Customer Detail'!$A$2:$H$501,5,FALSE)</f>
        <v>West Markport</v>
      </c>
      <c r="P1569" s="8" t="str">
        <f>VLOOKUP(C1569,'[2]Customer Detail'!$A$1:$H$501,8,FALSE)</f>
        <v>Platinum</v>
      </c>
      <c r="Q1569" s="8" t="str">
        <f>VLOOKUP(G1569,[2]Store_Dim!$A$1:$E$21,4,FALSE)</f>
        <v>Hoodberg</v>
      </c>
      <c r="R1569" s="8" t="str">
        <f>VLOOKUP(G1569,[2]Store_Dim!$A$2:$E$21,3,FALSE)</f>
        <v>North</v>
      </c>
    </row>
    <row r="1570" spans="1:18" x14ac:dyDescent="0.3">
      <c r="A1570" s="7" t="s">
        <v>3394</v>
      </c>
      <c r="B1570" s="48">
        <v>45789</v>
      </c>
      <c r="C1570" s="8" t="s">
        <v>1292</v>
      </c>
      <c r="D1570" s="8" t="s">
        <v>1557</v>
      </c>
      <c r="E1570" s="7" t="str">
        <f>VLOOKUP(D1570,[2]Product_Dim!$A$2:$G$101,2,FALSE)</f>
        <v>Herbal Face Moisturizer</v>
      </c>
      <c r="F1570" s="9">
        <f>VLOOKUP(D1570,[2]Product_Dim!$A$2:$G$101,6,FALSE)</f>
        <v>312.8</v>
      </c>
      <c r="G1570" s="8" t="s">
        <v>1789</v>
      </c>
      <c r="H1570" s="10">
        <v>4</v>
      </c>
      <c r="I1570" s="11">
        <v>458.58</v>
      </c>
      <c r="J1570" s="8">
        <v>0.28999999999999998</v>
      </c>
      <c r="K1570" s="8" t="s">
        <v>1829</v>
      </c>
      <c r="L1570" s="11">
        <v>1302.3672000000001</v>
      </c>
      <c r="M1570" s="8" t="str">
        <f>VLOOKUP(C1570,'[2]Customer Detail'!$A$2:$H$501,4,FALSE)</f>
        <v>Male</v>
      </c>
      <c r="N1570" s="8">
        <f>VLOOKUP(C1570,'[2]Customer Detail'!$A$2:$H$501,3,FALSE)</f>
        <v>46</v>
      </c>
      <c r="O1570" s="8" t="str">
        <f>VLOOKUP(C1570,'[2]Customer Detail'!$A$2:$H$501,5,FALSE)</f>
        <v>Marthaborough</v>
      </c>
      <c r="P1570" s="8" t="str">
        <f>VLOOKUP(C1570,'[2]Customer Detail'!$A$1:$H$501,8,FALSE)</f>
        <v>Platinum</v>
      </c>
      <c r="Q1570" s="8" t="str">
        <f>VLOOKUP(G1570,[2]Store_Dim!$A$1:$E$21,4,FALSE)</f>
        <v>East Davidville</v>
      </c>
      <c r="R1570" s="8" t="str">
        <f>VLOOKUP(G1570,[2]Store_Dim!$A$2:$E$21,3,FALSE)</f>
        <v>East</v>
      </c>
    </row>
    <row r="1571" spans="1:18" x14ac:dyDescent="0.3">
      <c r="A1571" s="7" t="s">
        <v>3395</v>
      </c>
      <c r="B1571" s="48">
        <v>45452</v>
      </c>
      <c r="C1571" s="8" t="s">
        <v>396</v>
      </c>
      <c r="D1571" s="8" t="s">
        <v>1678</v>
      </c>
      <c r="E1571" s="7" t="str">
        <f>VLOOKUP(D1571,[2]Product_Dim!$A$2:$G$101,2,FALSE)</f>
        <v>Adjustable Dumbbells 20kg</v>
      </c>
      <c r="F1571" s="9">
        <f>VLOOKUP(D1571,[2]Product_Dim!$A$2:$G$101,6,FALSE)</f>
        <v>240.63</v>
      </c>
      <c r="G1571" s="8" t="s">
        <v>1789</v>
      </c>
      <c r="H1571" s="10">
        <v>4</v>
      </c>
      <c r="I1571" s="11">
        <v>704.49</v>
      </c>
      <c r="J1571" s="8">
        <v>0.05</v>
      </c>
      <c r="K1571" s="8" t="s">
        <v>1829</v>
      </c>
      <c r="L1571" s="11">
        <v>2677.0619999999999</v>
      </c>
      <c r="M1571" s="8" t="str">
        <f>VLOOKUP(C1571,'[2]Customer Detail'!$A$2:$H$501,4,FALSE)</f>
        <v>Male</v>
      </c>
      <c r="N1571" s="8">
        <f>VLOOKUP(C1571,'[2]Customer Detail'!$A$2:$H$501,3,FALSE)</f>
        <v>51</v>
      </c>
      <c r="O1571" s="8" t="str">
        <f>VLOOKUP(C1571,'[2]Customer Detail'!$A$2:$H$501,5,FALSE)</f>
        <v>New William</v>
      </c>
      <c r="P1571" s="8" t="str">
        <f>VLOOKUP(C1571,'[2]Customer Detail'!$A$1:$H$501,8,FALSE)</f>
        <v>Gold</v>
      </c>
      <c r="Q1571" s="8" t="str">
        <f>VLOOKUP(G1571,[2]Store_Dim!$A$1:$E$21,4,FALSE)</f>
        <v>East Davidville</v>
      </c>
      <c r="R1571" s="8" t="str">
        <f>VLOOKUP(G1571,[2]Store_Dim!$A$2:$E$21,3,FALSE)</f>
        <v>East</v>
      </c>
    </row>
    <row r="1572" spans="1:18" x14ac:dyDescent="0.3">
      <c r="A1572" s="7" t="s">
        <v>3396</v>
      </c>
      <c r="B1572" s="48">
        <v>45284</v>
      </c>
      <c r="C1572" s="8" t="s">
        <v>130</v>
      </c>
      <c r="D1572" s="8" t="s">
        <v>1602</v>
      </c>
      <c r="E1572" s="7" t="str">
        <f>VLOOKUP(D1572,[2]Product_Dim!$A$2:$G$101,2,FALSE)</f>
        <v>Decorative Floor Vase</v>
      </c>
      <c r="F1572" s="9">
        <f>VLOOKUP(D1572,[2]Product_Dim!$A$2:$G$101,6,FALSE)</f>
        <v>254.04361702127662</v>
      </c>
      <c r="G1572" s="8" t="s">
        <v>1813</v>
      </c>
      <c r="H1572" s="10">
        <v>4</v>
      </c>
      <c r="I1572" s="11">
        <v>822.32</v>
      </c>
      <c r="J1572" s="8">
        <v>0.26</v>
      </c>
      <c r="K1572" s="8" t="s">
        <v>1826</v>
      </c>
      <c r="L1572" s="11">
        <v>2434.0672</v>
      </c>
      <c r="M1572" s="8" t="str">
        <f>VLOOKUP(C1572,'[2]Customer Detail'!$A$2:$H$501,4,FALSE)</f>
        <v>Female</v>
      </c>
      <c r="N1572" s="8">
        <f>VLOOKUP(C1572,'[2]Customer Detail'!$A$2:$H$501,3,FALSE)</f>
        <v>48</v>
      </c>
      <c r="O1572" s="8" t="str">
        <f>VLOOKUP(C1572,'[2]Customer Detail'!$A$2:$H$501,5,FALSE)</f>
        <v>Fostermouth</v>
      </c>
      <c r="P1572" s="8" t="str">
        <f>VLOOKUP(C1572,'[2]Customer Detail'!$A$1:$H$501,8,FALSE)</f>
        <v>Gold</v>
      </c>
      <c r="Q1572" s="8" t="str">
        <f>VLOOKUP(G1572,[2]Store_Dim!$A$1:$E$21,4,FALSE)</f>
        <v>Vasquezborough</v>
      </c>
      <c r="R1572" s="8" t="str">
        <f>VLOOKUP(G1572,[2]Store_Dim!$A$2:$E$21,3,FALSE)</f>
        <v>East</v>
      </c>
    </row>
    <row r="1573" spans="1:18" x14ac:dyDescent="0.3">
      <c r="A1573" s="7" t="s">
        <v>3397</v>
      </c>
      <c r="B1573" s="48">
        <v>45325</v>
      </c>
      <c r="C1573" s="8" t="s">
        <v>785</v>
      </c>
      <c r="D1573" s="8" t="s">
        <v>1551</v>
      </c>
      <c r="E1573" s="7" t="str">
        <f>VLOOKUP(D1573,[2]Product_Dim!$A$2:$G$101,2,FALSE)</f>
        <v>Men's Running Jacket</v>
      </c>
      <c r="F1573" s="9">
        <f>VLOOKUP(D1573,[2]Product_Dim!$A$2:$G$101,6,FALSE)</f>
        <v>364.67</v>
      </c>
      <c r="G1573" s="8" t="s">
        <v>1797</v>
      </c>
      <c r="H1573" s="10">
        <v>4</v>
      </c>
      <c r="I1573" s="11">
        <v>785.41</v>
      </c>
      <c r="J1573" s="8">
        <v>0.13</v>
      </c>
      <c r="K1573" s="8" t="s">
        <v>1829</v>
      </c>
      <c r="L1573" s="11">
        <v>2733.2267999999999</v>
      </c>
      <c r="M1573" s="8" t="str">
        <f>VLOOKUP(C1573,'[2]Customer Detail'!$A$2:$H$501,4,FALSE)</f>
        <v>Female</v>
      </c>
      <c r="N1573" s="8">
        <f>VLOOKUP(C1573,'[2]Customer Detail'!$A$2:$H$501,3,FALSE)</f>
        <v>57</v>
      </c>
      <c r="O1573" s="8" t="str">
        <f>VLOOKUP(C1573,'[2]Customer Detail'!$A$2:$H$501,5,FALSE)</f>
        <v>Rodriguezton</v>
      </c>
      <c r="P1573" s="8" t="str">
        <f>VLOOKUP(C1573,'[2]Customer Detail'!$A$1:$H$501,8,FALSE)</f>
        <v>Platinum</v>
      </c>
      <c r="Q1573" s="8" t="str">
        <f>VLOOKUP(G1573,[2]Store_Dim!$A$1:$E$21,4,FALSE)</f>
        <v>Johnsonville</v>
      </c>
      <c r="R1573" s="8" t="str">
        <f>VLOOKUP(G1573,[2]Store_Dim!$A$2:$E$21,3,FALSE)</f>
        <v>East</v>
      </c>
    </row>
    <row r="1574" spans="1:18" x14ac:dyDescent="0.3">
      <c r="A1574" s="7" t="s">
        <v>3398</v>
      </c>
      <c r="B1574" s="48">
        <v>45465</v>
      </c>
      <c r="C1574" s="8" t="s">
        <v>127</v>
      </c>
      <c r="D1574" s="8" t="s">
        <v>1626</v>
      </c>
      <c r="E1574" s="7" t="str">
        <f>VLOOKUP(D1574,[2]Product_Dim!$A$2:$G$101,2,FALSE)</f>
        <v>Portable Power Bank</v>
      </c>
      <c r="F1574" s="9">
        <f>VLOOKUP(D1574,[2]Product_Dim!$A$2:$G$101,6,FALSE)</f>
        <v>326.06</v>
      </c>
      <c r="G1574" s="8" t="s">
        <v>1799</v>
      </c>
      <c r="H1574" s="10">
        <v>1</v>
      </c>
      <c r="I1574" s="11">
        <v>405.8</v>
      </c>
      <c r="J1574" s="8">
        <v>0.11</v>
      </c>
      <c r="K1574" s="8" t="s">
        <v>1826</v>
      </c>
      <c r="L1574" s="11">
        <v>361.16200000000003</v>
      </c>
      <c r="M1574" s="8" t="str">
        <f>VLOOKUP(C1574,'[2]Customer Detail'!$A$2:$H$501,4,FALSE)</f>
        <v>Male</v>
      </c>
      <c r="N1574" s="8">
        <f>VLOOKUP(C1574,'[2]Customer Detail'!$A$2:$H$501,3,FALSE)</f>
        <v>41</v>
      </c>
      <c r="O1574" s="8" t="str">
        <f>VLOOKUP(C1574,'[2]Customer Detail'!$A$2:$H$501,5,FALSE)</f>
        <v>Johnsonville</v>
      </c>
      <c r="P1574" s="8" t="str">
        <f>VLOOKUP(C1574,'[2]Customer Detail'!$A$1:$H$501,8,FALSE)</f>
        <v>Silver</v>
      </c>
      <c r="Q1574" s="8" t="str">
        <f>VLOOKUP(G1574,[2]Store_Dim!$A$1:$E$21,4,FALSE)</f>
        <v>Christopherland</v>
      </c>
      <c r="R1574" s="8" t="str">
        <f>VLOOKUP(G1574,[2]Store_Dim!$A$2:$E$21,3,FALSE)</f>
        <v>South</v>
      </c>
    </row>
    <row r="1575" spans="1:18" x14ac:dyDescent="0.3">
      <c r="A1575" s="7" t="s">
        <v>3399</v>
      </c>
      <c r="B1575" s="48">
        <v>45612</v>
      </c>
      <c r="C1575" s="8" t="s">
        <v>1343</v>
      </c>
      <c r="D1575" s="8" t="s">
        <v>1730</v>
      </c>
      <c r="E1575" s="7" t="str">
        <f>VLOOKUP(D1575,[2]Product_Dim!$A$2:$G$101,2,FALSE)</f>
        <v>Women's High Heels</v>
      </c>
      <c r="F1575" s="9">
        <f>VLOOKUP(D1575,[2]Product_Dim!$A$2:$G$101,6,FALSE)</f>
        <v>438.25</v>
      </c>
      <c r="G1575" s="8" t="s">
        <v>1786</v>
      </c>
      <c r="H1575" s="10">
        <v>2</v>
      </c>
      <c r="I1575" s="11">
        <v>976.83</v>
      </c>
      <c r="J1575" s="8">
        <v>0.1</v>
      </c>
      <c r="K1575" s="8" t="s">
        <v>1826</v>
      </c>
      <c r="L1575" s="11">
        <v>1758.2940000000001</v>
      </c>
      <c r="M1575" s="8" t="str">
        <f>VLOOKUP(C1575,'[2]Customer Detail'!$A$2:$H$501,4,FALSE)</f>
        <v>Female</v>
      </c>
      <c r="N1575" s="8">
        <f>VLOOKUP(C1575,'[2]Customer Detail'!$A$2:$H$501,3,FALSE)</f>
        <v>51</v>
      </c>
      <c r="O1575" s="8" t="str">
        <f>VLOOKUP(C1575,'[2]Customer Detail'!$A$2:$H$501,5,FALSE)</f>
        <v>Williamsberg</v>
      </c>
      <c r="P1575" s="8" t="str">
        <f>VLOOKUP(C1575,'[2]Customer Detail'!$A$1:$H$501,8,FALSE)</f>
        <v>Silver</v>
      </c>
      <c r="Q1575" s="8" t="str">
        <f>VLOOKUP(G1575,[2]Store_Dim!$A$1:$E$21,4,FALSE)</f>
        <v>East Johnstad</v>
      </c>
      <c r="R1575" s="8" t="str">
        <f>VLOOKUP(G1575,[2]Store_Dim!$A$2:$E$21,3,FALSE)</f>
        <v>South</v>
      </c>
    </row>
    <row r="1576" spans="1:18" x14ac:dyDescent="0.3">
      <c r="A1576" s="7" t="s">
        <v>3400</v>
      </c>
      <c r="B1576" s="48">
        <v>45472</v>
      </c>
      <c r="C1576" s="8" t="s">
        <v>869</v>
      </c>
      <c r="D1576" s="8" t="s">
        <v>1676</v>
      </c>
      <c r="E1576" s="7" t="str">
        <f>VLOOKUP(D1576,[2]Product_Dim!$A$2:$G$101,2,FALSE)</f>
        <v>Matte Lipstick Set</v>
      </c>
      <c r="F1576" s="9">
        <f>VLOOKUP(D1576,[2]Product_Dim!$A$2:$G$101,6,FALSE)</f>
        <v>299.11</v>
      </c>
      <c r="G1576" s="8" t="s">
        <v>1761</v>
      </c>
      <c r="H1576" s="10">
        <v>1</v>
      </c>
      <c r="I1576" s="11">
        <v>644.15</v>
      </c>
      <c r="J1576" s="8">
        <v>0.06</v>
      </c>
      <c r="K1576" s="8" t="s">
        <v>1824</v>
      </c>
      <c r="L1576" s="11">
        <v>605.50099999999998</v>
      </c>
      <c r="M1576" s="8" t="str">
        <f>VLOOKUP(C1576,'[2]Customer Detail'!$A$2:$H$501,4,FALSE)</f>
        <v>Male</v>
      </c>
      <c r="N1576" s="8">
        <f>VLOOKUP(C1576,'[2]Customer Detail'!$A$2:$H$501,3,FALSE)</f>
        <v>23</v>
      </c>
      <c r="O1576" s="8" t="str">
        <f>VLOOKUP(C1576,'[2]Customer Detail'!$A$2:$H$501,5,FALSE)</f>
        <v>North Roy</v>
      </c>
      <c r="P1576" s="8" t="str">
        <f>VLOOKUP(C1576,'[2]Customer Detail'!$A$1:$H$501,8,FALSE)</f>
        <v>Bronze</v>
      </c>
      <c r="Q1576" s="8" t="str">
        <f>VLOOKUP(G1576,[2]Store_Dim!$A$1:$E$21,4,FALSE)</f>
        <v>North Nancyview</v>
      </c>
      <c r="R1576" s="8" t="str">
        <f>VLOOKUP(G1576,[2]Store_Dim!$A$2:$E$21,3,FALSE)</f>
        <v>South</v>
      </c>
    </row>
    <row r="1577" spans="1:18" x14ac:dyDescent="0.3">
      <c r="A1577" s="7" t="s">
        <v>3401</v>
      </c>
      <c r="B1577" s="48">
        <v>45897</v>
      </c>
      <c r="C1577" s="8" t="s">
        <v>1059</v>
      </c>
      <c r="D1577" s="8" t="s">
        <v>1682</v>
      </c>
      <c r="E1577" s="7" t="str">
        <f>VLOOKUP(D1577,[2]Product_Dim!$A$2:$G$101,2,FALSE)</f>
        <v>Smart LED Light Strip</v>
      </c>
      <c r="F1577" s="9">
        <f>VLOOKUP(D1577,[2]Product_Dim!$A$2:$G$101,6,FALSE)</f>
        <v>349.17</v>
      </c>
      <c r="G1577" s="8" t="s">
        <v>1797</v>
      </c>
      <c r="H1577" s="10">
        <v>1</v>
      </c>
      <c r="I1577" s="11">
        <v>470.55</v>
      </c>
      <c r="J1577" s="8">
        <v>0.23</v>
      </c>
      <c r="K1577" s="8" t="s">
        <v>1826</v>
      </c>
      <c r="L1577" s="11">
        <v>362.32350000000002</v>
      </c>
      <c r="M1577" s="8" t="str">
        <f>VLOOKUP(C1577,'[2]Customer Detail'!$A$2:$H$501,4,FALSE)</f>
        <v>Female</v>
      </c>
      <c r="N1577" s="8">
        <f>VLOOKUP(C1577,'[2]Customer Detail'!$A$2:$H$501,3,FALSE)</f>
        <v>40</v>
      </c>
      <c r="O1577" s="8" t="str">
        <f>VLOOKUP(C1577,'[2]Customer Detail'!$A$2:$H$501,5,FALSE)</f>
        <v>Ryanport</v>
      </c>
      <c r="P1577" s="8" t="str">
        <f>VLOOKUP(C1577,'[2]Customer Detail'!$A$1:$H$501,8,FALSE)</f>
        <v>Bronze</v>
      </c>
      <c r="Q1577" s="8" t="str">
        <f>VLOOKUP(G1577,[2]Store_Dim!$A$1:$E$21,4,FALSE)</f>
        <v>Johnsonville</v>
      </c>
      <c r="R1577" s="8" t="str">
        <f>VLOOKUP(G1577,[2]Store_Dim!$A$2:$E$21,3,FALSE)</f>
        <v>East</v>
      </c>
    </row>
    <row r="1578" spans="1:18" x14ac:dyDescent="0.3">
      <c r="A1578" s="7" t="s">
        <v>3402</v>
      </c>
      <c r="B1578" s="48">
        <v>45241</v>
      </c>
      <c r="C1578" s="8" t="s">
        <v>1472</v>
      </c>
      <c r="D1578" s="8" t="s">
        <v>1560</v>
      </c>
      <c r="E1578" s="7" t="str">
        <f>VLOOKUP(D1578,[2]Product_Dim!$A$2:$G$101,2,FALSE)</f>
        <v>LED Table Lamp</v>
      </c>
      <c r="F1578" s="9">
        <f>VLOOKUP(D1578,[2]Product_Dim!$A$2:$G$101,6,FALSE)</f>
        <v>218.86</v>
      </c>
      <c r="G1578" s="8" t="s">
        <v>1776</v>
      </c>
      <c r="H1578" s="10">
        <v>3</v>
      </c>
      <c r="I1578" s="11">
        <v>598.82000000000005</v>
      </c>
      <c r="J1578" s="8">
        <v>0.19</v>
      </c>
      <c r="K1578" s="8" t="s">
        <v>1829</v>
      </c>
      <c r="L1578" s="11">
        <v>1455.1325999999999</v>
      </c>
      <c r="M1578" s="8" t="str">
        <f>VLOOKUP(C1578,'[2]Customer Detail'!$A$2:$H$501,4,FALSE)</f>
        <v>Male</v>
      </c>
      <c r="N1578" s="8">
        <f>VLOOKUP(C1578,'[2]Customer Detail'!$A$2:$H$501,3,FALSE)</f>
        <v>59</v>
      </c>
      <c r="O1578" s="8" t="str">
        <f>VLOOKUP(C1578,'[2]Customer Detail'!$A$2:$H$501,5,FALSE)</f>
        <v>West Sarah</v>
      </c>
      <c r="P1578" s="8" t="str">
        <f>VLOOKUP(C1578,'[2]Customer Detail'!$A$1:$H$501,8,FALSE)</f>
        <v>Gold</v>
      </c>
      <c r="Q1578" s="8" t="str">
        <f>VLOOKUP(G1578,[2]Store_Dim!$A$1:$E$21,4,FALSE)</f>
        <v>Port Josephberg</v>
      </c>
      <c r="R1578" s="8" t="str">
        <f>VLOOKUP(G1578,[2]Store_Dim!$A$2:$E$21,3,FALSE)</f>
        <v>East</v>
      </c>
    </row>
    <row r="1579" spans="1:18" x14ac:dyDescent="0.3">
      <c r="A1579" s="7" t="s">
        <v>3403</v>
      </c>
      <c r="B1579" s="48">
        <v>45851</v>
      </c>
      <c r="C1579" s="8" t="s">
        <v>360</v>
      </c>
      <c r="D1579" s="8" t="s">
        <v>1588</v>
      </c>
      <c r="E1579" s="7" t="str">
        <f>VLOOKUP(D1579,[2]Product_Dim!$A$2:$G$101,2,FALSE)</f>
        <v>Outdoor Sports Water Bottle</v>
      </c>
      <c r="F1579" s="9">
        <f>VLOOKUP(D1579,[2]Product_Dim!$A$2:$G$101,6,FALSE)</f>
        <v>131.51</v>
      </c>
      <c r="G1579" s="8" t="s">
        <v>1794</v>
      </c>
      <c r="H1579" s="10">
        <v>4</v>
      </c>
      <c r="I1579" s="11">
        <v>659.17</v>
      </c>
      <c r="J1579" s="8">
        <v>0.12</v>
      </c>
      <c r="K1579" s="8" t="s">
        <v>1824</v>
      </c>
      <c r="L1579" s="11">
        <v>2320.2783999999997</v>
      </c>
      <c r="M1579" s="8" t="str">
        <f>VLOOKUP(C1579,'[2]Customer Detail'!$A$2:$H$501,4,FALSE)</f>
        <v>Male</v>
      </c>
      <c r="N1579" s="8">
        <f>VLOOKUP(C1579,'[2]Customer Detail'!$A$2:$H$501,3,FALSE)</f>
        <v>29</v>
      </c>
      <c r="O1579" s="8" t="str">
        <f>VLOOKUP(C1579,'[2]Customer Detail'!$A$2:$H$501,5,FALSE)</f>
        <v>Singletonmouth</v>
      </c>
      <c r="P1579" s="8" t="str">
        <f>VLOOKUP(C1579,'[2]Customer Detail'!$A$1:$H$501,8,FALSE)</f>
        <v>Gold</v>
      </c>
      <c r="Q1579" s="8" t="str">
        <f>VLOOKUP(G1579,[2]Store_Dim!$A$1:$E$21,4,FALSE)</f>
        <v>Sabrinatown</v>
      </c>
      <c r="R1579" s="8" t="str">
        <f>VLOOKUP(G1579,[2]Store_Dim!$A$2:$E$21,3,FALSE)</f>
        <v>North</v>
      </c>
    </row>
    <row r="1580" spans="1:18" x14ac:dyDescent="0.3">
      <c r="A1580" s="7" t="s">
        <v>3404</v>
      </c>
      <c r="B1580" s="48">
        <v>45572</v>
      </c>
      <c r="C1580" s="8" t="s">
        <v>369</v>
      </c>
      <c r="D1580" s="8" t="s">
        <v>1640</v>
      </c>
      <c r="E1580" s="7" t="str">
        <f>VLOOKUP(D1580,[2]Product_Dim!$A$2:$G$101,2,FALSE)</f>
        <v>Men's Winter Jacket</v>
      </c>
      <c r="F1580" s="9">
        <f>VLOOKUP(D1580,[2]Product_Dim!$A$2:$G$101,6,FALSE)</f>
        <v>167.34</v>
      </c>
      <c r="G1580" s="8" t="s">
        <v>1757</v>
      </c>
      <c r="H1580" s="10">
        <v>2</v>
      </c>
      <c r="I1580" s="11">
        <v>216.02</v>
      </c>
      <c r="J1580" s="8">
        <v>0.25</v>
      </c>
      <c r="K1580" s="8" t="s">
        <v>1824</v>
      </c>
      <c r="L1580" s="11">
        <v>324.03000000000003</v>
      </c>
      <c r="M1580" s="8" t="str">
        <f>VLOOKUP(C1580,'[2]Customer Detail'!$A$2:$H$501,4,FALSE)</f>
        <v>Male</v>
      </c>
      <c r="N1580" s="8">
        <f>VLOOKUP(C1580,'[2]Customer Detail'!$A$2:$H$501,3,FALSE)</f>
        <v>64</v>
      </c>
      <c r="O1580" s="8" t="str">
        <f>VLOOKUP(C1580,'[2]Customer Detail'!$A$2:$H$501,5,FALSE)</f>
        <v>South Jenniferville</v>
      </c>
      <c r="P1580" s="8" t="str">
        <f>VLOOKUP(C1580,'[2]Customer Detail'!$A$1:$H$501,8,FALSE)</f>
        <v>Silver</v>
      </c>
      <c r="Q1580" s="8" t="str">
        <f>VLOOKUP(G1580,[2]Store_Dim!$A$1:$E$21,4,FALSE)</f>
        <v>Danielmouth</v>
      </c>
      <c r="R1580" s="8" t="str">
        <f>VLOOKUP(G1580,[2]Store_Dim!$A$2:$E$21,3,FALSE)</f>
        <v>North</v>
      </c>
    </row>
    <row r="1581" spans="1:18" x14ac:dyDescent="0.3">
      <c r="A1581" s="7" t="s">
        <v>3405</v>
      </c>
      <c r="B1581" s="48">
        <v>45774</v>
      </c>
      <c r="C1581" s="8" t="s">
        <v>124</v>
      </c>
      <c r="D1581" s="8" t="s">
        <v>1610</v>
      </c>
      <c r="E1581" s="7" t="str">
        <f>VLOOKUP(D1581,[2]Product_Dim!$A$2:$G$101,2,FALSE)</f>
        <v>Basketball</v>
      </c>
      <c r="F1581" s="9">
        <f>VLOOKUP(D1581,[2]Product_Dim!$A$2:$G$101,6,FALSE)</f>
        <v>204.39</v>
      </c>
      <c r="G1581" s="8" t="s">
        <v>1789</v>
      </c>
      <c r="H1581" s="10">
        <v>2</v>
      </c>
      <c r="I1581" s="11">
        <v>613.47</v>
      </c>
      <c r="J1581" s="8">
        <v>0.02</v>
      </c>
      <c r="K1581" s="8" t="s">
        <v>1826</v>
      </c>
      <c r="L1581" s="11">
        <v>1202.4012</v>
      </c>
      <c r="M1581" s="8" t="str">
        <f>VLOOKUP(C1581,'[2]Customer Detail'!$A$2:$H$501,4,FALSE)</f>
        <v>Female</v>
      </c>
      <c r="N1581" s="8">
        <f>VLOOKUP(C1581,'[2]Customer Detail'!$A$2:$H$501,3,FALSE)</f>
        <v>64</v>
      </c>
      <c r="O1581" s="8" t="str">
        <f>VLOOKUP(C1581,'[2]Customer Detail'!$A$2:$H$501,5,FALSE)</f>
        <v>Amybury</v>
      </c>
      <c r="P1581" s="8" t="str">
        <f>VLOOKUP(C1581,'[2]Customer Detail'!$A$1:$H$501,8,FALSE)</f>
        <v>Bronze</v>
      </c>
      <c r="Q1581" s="8" t="str">
        <f>VLOOKUP(G1581,[2]Store_Dim!$A$1:$E$21,4,FALSE)</f>
        <v>East Davidville</v>
      </c>
      <c r="R1581" s="8" t="str">
        <f>VLOOKUP(G1581,[2]Store_Dim!$A$2:$E$21,3,FALSE)</f>
        <v>East</v>
      </c>
    </row>
    <row r="1582" spans="1:18" x14ac:dyDescent="0.3">
      <c r="A1582" s="7" t="s">
        <v>3406</v>
      </c>
      <c r="B1582" s="48">
        <v>45921</v>
      </c>
      <c r="C1582" s="8" t="s">
        <v>350</v>
      </c>
      <c r="D1582" s="8" t="s">
        <v>1664</v>
      </c>
      <c r="E1582" s="7" t="str">
        <f>VLOOKUP(D1582,[2]Product_Dim!$A$2:$G$101,2,FALSE)</f>
        <v>Womens Cotton Scarf</v>
      </c>
      <c r="F1582" s="9">
        <f>VLOOKUP(D1582,[2]Product_Dim!$A$2:$G$101,6,FALSE)</f>
        <v>113.83</v>
      </c>
      <c r="G1582" s="8" t="s">
        <v>1794</v>
      </c>
      <c r="H1582" s="10">
        <v>2</v>
      </c>
      <c r="I1582" s="11">
        <v>485.17</v>
      </c>
      <c r="J1582" s="8">
        <v>0.11</v>
      </c>
      <c r="K1582" s="8" t="s">
        <v>1826</v>
      </c>
      <c r="L1582" s="11">
        <v>863.60260000000005</v>
      </c>
      <c r="M1582" s="8" t="str">
        <f>VLOOKUP(C1582,'[2]Customer Detail'!$A$2:$H$501,4,FALSE)</f>
        <v>Male</v>
      </c>
      <c r="N1582" s="8">
        <f>VLOOKUP(C1582,'[2]Customer Detail'!$A$2:$H$501,3,FALSE)</f>
        <v>24</v>
      </c>
      <c r="O1582" s="8" t="str">
        <f>VLOOKUP(C1582,'[2]Customer Detail'!$A$2:$H$501,5,FALSE)</f>
        <v>Lake Kaylahaven</v>
      </c>
      <c r="P1582" s="8" t="str">
        <f>VLOOKUP(C1582,'[2]Customer Detail'!$A$1:$H$501,8,FALSE)</f>
        <v>Gold</v>
      </c>
      <c r="Q1582" s="8" t="str">
        <f>VLOOKUP(G1582,[2]Store_Dim!$A$1:$E$21,4,FALSE)</f>
        <v>Sabrinatown</v>
      </c>
      <c r="R1582" s="8" t="str">
        <f>VLOOKUP(G1582,[2]Store_Dim!$A$2:$E$21,3,FALSE)</f>
        <v>North</v>
      </c>
    </row>
    <row r="1583" spans="1:18" x14ac:dyDescent="0.3">
      <c r="A1583" s="7" t="s">
        <v>3407</v>
      </c>
      <c r="B1583" s="48">
        <v>45268</v>
      </c>
      <c r="C1583" s="8" t="s">
        <v>969</v>
      </c>
      <c r="D1583" s="8" t="s">
        <v>1640</v>
      </c>
      <c r="E1583" s="7" t="str">
        <f>VLOOKUP(D1583,[2]Product_Dim!$A$2:$G$101,2,FALSE)</f>
        <v>Men's Winter Jacket</v>
      </c>
      <c r="F1583" s="9">
        <f>VLOOKUP(D1583,[2]Product_Dim!$A$2:$G$101,6,FALSE)</f>
        <v>167.34</v>
      </c>
      <c r="G1583" s="8" t="s">
        <v>1789</v>
      </c>
      <c r="H1583" s="10">
        <v>1</v>
      </c>
      <c r="I1583" s="11">
        <v>209.7</v>
      </c>
      <c r="J1583" s="8">
        <v>0.2</v>
      </c>
      <c r="K1583" s="8" t="s">
        <v>1826</v>
      </c>
      <c r="L1583" s="11">
        <v>167.76</v>
      </c>
      <c r="M1583" s="8" t="str">
        <f>VLOOKUP(C1583,'[2]Customer Detail'!$A$2:$H$501,4,FALSE)</f>
        <v>Female</v>
      </c>
      <c r="N1583" s="8">
        <f>VLOOKUP(C1583,'[2]Customer Detail'!$A$2:$H$501,3,FALSE)</f>
        <v>56</v>
      </c>
      <c r="O1583" s="8" t="str">
        <f>VLOOKUP(C1583,'[2]Customer Detail'!$A$2:$H$501,5,FALSE)</f>
        <v>West Patriciaview</v>
      </c>
      <c r="P1583" s="8" t="str">
        <f>VLOOKUP(C1583,'[2]Customer Detail'!$A$1:$H$501,8,FALSE)</f>
        <v>Bronze</v>
      </c>
      <c r="Q1583" s="8" t="str">
        <f>VLOOKUP(G1583,[2]Store_Dim!$A$1:$E$21,4,FALSE)</f>
        <v>East Davidville</v>
      </c>
      <c r="R1583" s="8" t="str">
        <f>VLOOKUP(G1583,[2]Store_Dim!$A$2:$E$21,3,FALSE)</f>
        <v>East</v>
      </c>
    </row>
    <row r="1584" spans="1:18" x14ac:dyDescent="0.3">
      <c r="A1584" s="7" t="s">
        <v>3408</v>
      </c>
      <c r="B1584" s="48">
        <v>45402</v>
      </c>
      <c r="C1584" s="8" t="s">
        <v>1026</v>
      </c>
      <c r="D1584" s="8" t="s">
        <v>1732</v>
      </c>
      <c r="E1584" s="7" t="str">
        <f>VLOOKUP(D1584,[2]Product_Dim!$A$2:$G$101,2,FALSE)</f>
        <v>Microwave Oven</v>
      </c>
      <c r="F1584" s="9">
        <f>VLOOKUP(D1584,[2]Product_Dim!$A$2:$G$101,6,FALSE)</f>
        <v>447.43</v>
      </c>
      <c r="G1584" s="8" t="s">
        <v>1752</v>
      </c>
      <c r="H1584" s="10">
        <v>1</v>
      </c>
      <c r="I1584" s="11">
        <v>681.47</v>
      </c>
      <c r="J1584" s="8">
        <v>0.15</v>
      </c>
      <c r="K1584" s="8" t="s">
        <v>1824</v>
      </c>
      <c r="L1584" s="11">
        <v>579.24950000000001</v>
      </c>
      <c r="M1584" s="8" t="str">
        <f>VLOOKUP(C1584,'[2]Customer Detail'!$A$2:$H$501,4,FALSE)</f>
        <v>Female</v>
      </c>
      <c r="N1584" s="8">
        <f>VLOOKUP(C1584,'[2]Customer Detail'!$A$2:$H$501,3,FALSE)</f>
        <v>58</v>
      </c>
      <c r="O1584" s="8" t="str">
        <f>VLOOKUP(C1584,'[2]Customer Detail'!$A$2:$H$501,5,FALSE)</f>
        <v>Cindyton</v>
      </c>
      <c r="P1584" s="8" t="str">
        <f>VLOOKUP(C1584,'[2]Customer Detail'!$A$1:$H$501,8,FALSE)</f>
        <v>Gold</v>
      </c>
      <c r="Q1584" s="8" t="str">
        <f>VLOOKUP(G1584,[2]Store_Dim!$A$1:$E$21,4,FALSE)</f>
        <v>Washingtonfurt</v>
      </c>
      <c r="R1584" s="8" t="str">
        <f>VLOOKUP(G1584,[2]Store_Dim!$A$2:$E$21,3,FALSE)</f>
        <v>East</v>
      </c>
    </row>
    <row r="1585" spans="1:18" x14ac:dyDescent="0.3">
      <c r="A1585" s="7" t="s">
        <v>3409</v>
      </c>
      <c r="B1585" s="48">
        <v>45667</v>
      </c>
      <c r="C1585" s="8" t="s">
        <v>1362</v>
      </c>
      <c r="D1585" s="8" t="s">
        <v>1700</v>
      </c>
      <c r="E1585" s="7" t="str">
        <f>VLOOKUP(D1585,[2]Product_Dim!$A$2:$G$101,2,FALSE)</f>
        <v>Wireless Mouse</v>
      </c>
      <c r="F1585" s="9">
        <f>VLOOKUP(D1585,[2]Product_Dim!$A$2:$G$101,6,FALSE)</f>
        <v>392.89</v>
      </c>
      <c r="G1585" s="8" t="s">
        <v>1807</v>
      </c>
      <c r="H1585" s="10">
        <v>2</v>
      </c>
      <c r="I1585" s="11">
        <v>877.21</v>
      </c>
      <c r="J1585" s="8">
        <v>0.1</v>
      </c>
      <c r="K1585" s="8" t="s">
        <v>1824</v>
      </c>
      <c r="L1585" s="11">
        <v>1578.9780000000001</v>
      </c>
      <c r="M1585" s="8" t="str">
        <f>VLOOKUP(C1585,'[2]Customer Detail'!$A$2:$H$501,4,FALSE)</f>
        <v>Male</v>
      </c>
      <c r="N1585" s="8">
        <f>VLOOKUP(C1585,'[2]Customer Detail'!$A$2:$H$501,3,FALSE)</f>
        <v>60</v>
      </c>
      <c r="O1585" s="8" t="str">
        <f>VLOOKUP(C1585,'[2]Customer Detail'!$A$2:$H$501,5,FALSE)</f>
        <v>Justinberg</v>
      </c>
      <c r="P1585" s="8" t="str">
        <f>VLOOKUP(C1585,'[2]Customer Detail'!$A$1:$H$501,8,FALSE)</f>
        <v>Silver</v>
      </c>
      <c r="Q1585" s="8" t="str">
        <f>VLOOKUP(G1585,[2]Store_Dim!$A$1:$E$21,4,FALSE)</f>
        <v>Bensonhaven</v>
      </c>
      <c r="R1585" s="8" t="str">
        <f>VLOOKUP(G1585,[2]Store_Dim!$A$2:$E$21,3,FALSE)</f>
        <v>North</v>
      </c>
    </row>
    <row r="1586" spans="1:18" x14ac:dyDescent="0.3">
      <c r="A1586" s="7" t="s">
        <v>3410</v>
      </c>
      <c r="B1586" s="48">
        <v>45902</v>
      </c>
      <c r="C1586" s="8" t="s">
        <v>1002</v>
      </c>
      <c r="D1586" s="8" t="s">
        <v>1704</v>
      </c>
      <c r="E1586" s="7" t="str">
        <f>VLOOKUP(D1586,[2]Product_Dim!$A$2:$G$101,2,FALSE)</f>
        <v>Essential Oil Diffuser</v>
      </c>
      <c r="F1586" s="9">
        <f>VLOOKUP(D1586,[2]Product_Dim!$A$2:$G$101,6,FALSE)</f>
        <v>325.26</v>
      </c>
      <c r="G1586" s="8" t="s">
        <v>1773</v>
      </c>
      <c r="H1586" s="10">
        <v>2</v>
      </c>
      <c r="I1586" s="11">
        <v>479.77</v>
      </c>
      <c r="J1586" s="8">
        <v>0.21</v>
      </c>
      <c r="K1586" s="8" t="s">
        <v>1826</v>
      </c>
      <c r="L1586" s="11">
        <v>758.03660000000002</v>
      </c>
      <c r="M1586" s="8" t="str">
        <f>VLOOKUP(C1586,'[2]Customer Detail'!$A$2:$H$501,4,FALSE)</f>
        <v>Male</v>
      </c>
      <c r="N1586" s="8">
        <f>VLOOKUP(C1586,'[2]Customer Detail'!$A$2:$H$501,3,FALSE)</f>
        <v>25</v>
      </c>
      <c r="O1586" s="8" t="str">
        <f>VLOOKUP(C1586,'[2]Customer Detail'!$A$2:$H$501,5,FALSE)</f>
        <v>Monicaview</v>
      </c>
      <c r="P1586" s="8" t="str">
        <f>VLOOKUP(C1586,'[2]Customer Detail'!$A$1:$H$501,8,FALSE)</f>
        <v>Platinum</v>
      </c>
      <c r="Q1586" s="8" t="str">
        <f>VLOOKUP(G1586,[2]Store_Dim!$A$1:$E$21,4,FALSE)</f>
        <v>New Michaelchester</v>
      </c>
      <c r="R1586" s="8" t="str">
        <f>VLOOKUP(G1586,[2]Store_Dim!$A$2:$E$21,3,FALSE)</f>
        <v>North</v>
      </c>
    </row>
    <row r="1587" spans="1:18" x14ac:dyDescent="0.3">
      <c r="A1587" s="7" t="s">
        <v>3411</v>
      </c>
      <c r="B1587" s="48">
        <v>45589</v>
      </c>
      <c r="C1587" s="8" t="s">
        <v>1014</v>
      </c>
      <c r="D1587" s="8" t="s">
        <v>1714</v>
      </c>
      <c r="E1587" s="7" t="str">
        <f>VLOOKUP(D1587,[2]Product_Dim!$A$2:$G$101,2,FALSE)</f>
        <v>Hydrating Face Cleanser</v>
      </c>
      <c r="F1587" s="9">
        <f>VLOOKUP(D1587,[2]Product_Dim!$A$2:$G$101,6,FALSE)</f>
        <v>254.04361702127662</v>
      </c>
      <c r="G1587" s="8" t="s">
        <v>1801</v>
      </c>
      <c r="H1587" s="10">
        <v>1</v>
      </c>
      <c r="I1587" s="11">
        <v>140.72</v>
      </c>
      <c r="J1587" s="8" t="s">
        <v>3983</v>
      </c>
      <c r="K1587" s="8" t="s">
        <v>1829</v>
      </c>
      <c r="L1587" s="11">
        <v>140.72</v>
      </c>
      <c r="M1587" s="8" t="str">
        <f>VLOOKUP(C1587,'[2]Customer Detail'!$A$2:$H$501,4,FALSE)</f>
        <v>Male</v>
      </c>
      <c r="N1587" s="8">
        <f>VLOOKUP(C1587,'[2]Customer Detail'!$A$2:$H$501,3,FALSE)</f>
        <v>54</v>
      </c>
      <c r="O1587" s="8" t="str">
        <f>VLOOKUP(C1587,'[2]Customer Detail'!$A$2:$H$501,5,FALSE)</f>
        <v>North Nicole</v>
      </c>
      <c r="P1587" s="8" t="str">
        <f>VLOOKUP(C1587,'[2]Customer Detail'!$A$1:$H$501,8,FALSE)</f>
        <v>Bronze</v>
      </c>
      <c r="Q1587" s="8" t="str">
        <f>VLOOKUP(G1587,[2]Store_Dim!$A$1:$E$21,4,FALSE)</f>
        <v>East Jenniferstad</v>
      </c>
      <c r="R1587" s="8" t="str">
        <f>VLOOKUP(G1587,[2]Store_Dim!$A$2:$E$21,3,FALSE)</f>
        <v>North</v>
      </c>
    </row>
    <row r="1588" spans="1:18" x14ac:dyDescent="0.3">
      <c r="A1588" s="7" t="s">
        <v>3412</v>
      </c>
      <c r="B1588" s="48">
        <v>45668</v>
      </c>
      <c r="C1588" s="8" t="s">
        <v>114</v>
      </c>
      <c r="D1588" s="8" t="s">
        <v>1586</v>
      </c>
      <c r="E1588" s="7" t="str">
        <f>VLOOKUP(D1588,[2]Product_Dim!$A$2:$G$101,2,FALSE)</f>
        <v>Knee Support Brace</v>
      </c>
      <c r="F1588" s="9">
        <f>VLOOKUP(D1588,[2]Product_Dim!$A$2:$G$101,6,FALSE)</f>
        <v>21.34</v>
      </c>
      <c r="G1588" s="8" t="s">
        <v>1776</v>
      </c>
      <c r="H1588" s="10">
        <v>2</v>
      </c>
      <c r="I1588" s="11">
        <v>764.25</v>
      </c>
      <c r="J1588" s="8">
        <v>0.23</v>
      </c>
      <c r="K1588" s="8" t="s">
        <v>1826</v>
      </c>
      <c r="L1588" s="11">
        <v>1176.9449999999999</v>
      </c>
      <c r="M1588" s="8" t="str">
        <f>VLOOKUP(C1588,'[2]Customer Detail'!$A$2:$H$501,4,FALSE)</f>
        <v>Male</v>
      </c>
      <c r="N1588" s="8">
        <f>VLOOKUP(C1588,'[2]Customer Detail'!$A$2:$H$501,3,FALSE)</f>
        <v>31</v>
      </c>
      <c r="O1588" s="8" t="str">
        <f>VLOOKUP(C1588,'[2]Customer Detail'!$A$2:$H$501,5,FALSE)</f>
        <v>Mollyshire</v>
      </c>
      <c r="P1588" s="8" t="str">
        <f>VLOOKUP(C1588,'[2]Customer Detail'!$A$1:$H$501,8,FALSE)</f>
        <v>Platinum</v>
      </c>
      <c r="Q1588" s="8" t="str">
        <f>VLOOKUP(G1588,[2]Store_Dim!$A$1:$E$21,4,FALSE)</f>
        <v>Port Josephberg</v>
      </c>
      <c r="R1588" s="8" t="str">
        <f>VLOOKUP(G1588,[2]Store_Dim!$A$2:$E$21,3,FALSE)</f>
        <v>East</v>
      </c>
    </row>
    <row r="1589" spans="1:18" x14ac:dyDescent="0.3">
      <c r="A1589" s="7" t="s">
        <v>3413</v>
      </c>
      <c r="B1589" s="48">
        <v>45300</v>
      </c>
      <c r="C1589" s="8" t="s">
        <v>719</v>
      </c>
      <c r="D1589" s="8" t="s">
        <v>1714</v>
      </c>
      <c r="E1589" s="7" t="str">
        <f>VLOOKUP(D1589,[2]Product_Dim!$A$2:$G$101,2,FALSE)</f>
        <v>Hydrating Face Cleanser</v>
      </c>
      <c r="F1589" s="9">
        <f>VLOOKUP(D1589,[2]Product_Dim!$A$2:$G$101,6,FALSE)</f>
        <v>254.04361702127662</v>
      </c>
      <c r="G1589" s="8" t="s">
        <v>1773</v>
      </c>
      <c r="H1589" s="10">
        <v>3</v>
      </c>
      <c r="I1589" s="11">
        <v>107.8</v>
      </c>
      <c r="J1589" s="8">
        <v>0.28999999999999998</v>
      </c>
      <c r="K1589" s="8" t="s">
        <v>1826</v>
      </c>
      <c r="L1589" s="11">
        <v>229.61399999999998</v>
      </c>
      <c r="M1589" s="8" t="str">
        <f>VLOOKUP(C1589,'[2]Customer Detail'!$A$2:$H$501,4,FALSE)</f>
        <v>Male</v>
      </c>
      <c r="N1589" s="8">
        <f>VLOOKUP(C1589,'[2]Customer Detail'!$A$2:$H$501,3,FALSE)</f>
        <v>35</v>
      </c>
      <c r="O1589" s="8" t="str">
        <f>VLOOKUP(C1589,'[2]Customer Detail'!$A$2:$H$501,5,FALSE)</f>
        <v>East Crystalton</v>
      </c>
      <c r="P1589" s="8" t="str">
        <f>VLOOKUP(C1589,'[2]Customer Detail'!$A$1:$H$501,8,FALSE)</f>
        <v>Platinum</v>
      </c>
      <c r="Q1589" s="8" t="str">
        <f>VLOOKUP(G1589,[2]Store_Dim!$A$1:$E$21,4,FALSE)</f>
        <v>New Michaelchester</v>
      </c>
      <c r="R1589" s="8" t="str">
        <f>VLOOKUP(G1589,[2]Store_Dim!$A$2:$E$21,3,FALSE)</f>
        <v>North</v>
      </c>
    </row>
    <row r="1590" spans="1:18" x14ac:dyDescent="0.3">
      <c r="A1590" s="7" t="s">
        <v>3414</v>
      </c>
      <c r="B1590" s="48">
        <v>45757</v>
      </c>
      <c r="C1590" s="8" t="s">
        <v>496</v>
      </c>
      <c r="D1590" s="8" t="s">
        <v>1592</v>
      </c>
      <c r="E1590" s="7" t="str">
        <f>VLOOKUP(D1590,[2]Product_Dim!$A$2:$G$101,2,FALSE)</f>
        <v>Carbon Fiber Tennis Racket</v>
      </c>
      <c r="F1590" s="9">
        <f>VLOOKUP(D1590,[2]Product_Dim!$A$2:$G$101,6,FALSE)</f>
        <v>484.62</v>
      </c>
      <c r="G1590" s="8" t="s">
        <v>1782</v>
      </c>
      <c r="H1590" s="10">
        <v>4</v>
      </c>
      <c r="I1590" s="11">
        <v>565.37</v>
      </c>
      <c r="J1590" s="8">
        <v>7.0000000000000007E-2</v>
      </c>
      <c r="K1590" s="8" t="s">
        <v>1826</v>
      </c>
      <c r="L1590" s="11">
        <v>2103.1763999999998</v>
      </c>
      <c r="M1590" s="8" t="str">
        <f>VLOOKUP(C1590,'[2]Customer Detail'!$A$2:$H$501,4,FALSE)</f>
        <v>Female</v>
      </c>
      <c r="N1590" s="8">
        <f>VLOOKUP(C1590,'[2]Customer Detail'!$A$2:$H$501,3,FALSE)</f>
        <v>49</v>
      </c>
      <c r="O1590" s="8" t="str">
        <f>VLOOKUP(C1590,'[2]Customer Detail'!$A$2:$H$501,5,FALSE)</f>
        <v>Lake Nathanfort</v>
      </c>
      <c r="P1590" s="8" t="str">
        <f>VLOOKUP(C1590,'[2]Customer Detail'!$A$1:$H$501,8,FALSE)</f>
        <v>Platinum</v>
      </c>
      <c r="Q1590" s="8" t="str">
        <f>VLOOKUP(G1590,[2]Store_Dim!$A$1:$E$21,4,FALSE)</f>
        <v>Thompsonborough</v>
      </c>
      <c r="R1590" s="8" t="str">
        <f>VLOOKUP(G1590,[2]Store_Dim!$A$2:$E$21,3,FALSE)</f>
        <v>West</v>
      </c>
    </row>
    <row r="1591" spans="1:18" x14ac:dyDescent="0.3">
      <c r="A1591" s="7" t="s">
        <v>3415</v>
      </c>
      <c r="B1591" s="48">
        <v>45235</v>
      </c>
      <c r="C1591" s="8" t="s">
        <v>137</v>
      </c>
      <c r="D1591" s="8" t="s">
        <v>1620</v>
      </c>
      <c r="E1591" s="7" t="str">
        <f>VLOOKUP(D1591,[2]Product_Dim!$A$2:$G$101,2,FALSE)</f>
        <v>Women's Summer Dress</v>
      </c>
      <c r="F1591" s="9">
        <f>VLOOKUP(D1591,[2]Product_Dim!$A$2:$G$101,6,FALSE)</f>
        <v>223.43</v>
      </c>
      <c r="G1591" s="8" t="s">
        <v>1769</v>
      </c>
      <c r="H1591" s="10">
        <v>3</v>
      </c>
      <c r="I1591" s="11">
        <v>811.45</v>
      </c>
      <c r="J1591" s="8">
        <v>0.26</v>
      </c>
      <c r="K1591" s="8" t="s">
        <v>1824</v>
      </c>
      <c r="L1591" s="11">
        <v>1801.4190000000003</v>
      </c>
      <c r="M1591" s="8" t="str">
        <f>VLOOKUP(C1591,'[2]Customer Detail'!$A$2:$H$501,4,FALSE)</f>
        <v>Female</v>
      </c>
      <c r="N1591" s="8">
        <f>VLOOKUP(C1591,'[2]Customer Detail'!$A$2:$H$501,3,FALSE)</f>
        <v>27</v>
      </c>
      <c r="O1591" s="8" t="str">
        <f>VLOOKUP(C1591,'[2]Customer Detail'!$A$2:$H$501,5,FALSE)</f>
        <v>West Richard</v>
      </c>
      <c r="P1591" s="8" t="str">
        <f>VLOOKUP(C1591,'[2]Customer Detail'!$A$1:$H$501,8,FALSE)</f>
        <v>Platinum</v>
      </c>
      <c r="Q1591" s="8" t="str">
        <f>VLOOKUP(G1591,[2]Store_Dim!$A$1:$E$21,4,FALSE)</f>
        <v>Port Sharon</v>
      </c>
      <c r="R1591" s="8" t="str">
        <f>VLOOKUP(G1591,[2]Store_Dim!$A$2:$E$21,3,FALSE)</f>
        <v>South</v>
      </c>
    </row>
    <row r="1592" spans="1:18" x14ac:dyDescent="0.3">
      <c r="A1592" s="7" t="s">
        <v>3416</v>
      </c>
      <c r="B1592" s="48">
        <v>45749</v>
      </c>
      <c r="C1592" s="8" t="s">
        <v>1275</v>
      </c>
      <c r="D1592" s="8" t="s">
        <v>1614</v>
      </c>
      <c r="E1592" s="7" t="str">
        <f>VLOOKUP(D1592,[2]Product_Dim!$A$2:$G$101,2,FALSE)</f>
        <v>Modern Wall Clock</v>
      </c>
      <c r="F1592" s="9">
        <f>VLOOKUP(D1592,[2]Product_Dim!$A$2:$G$101,6,FALSE)</f>
        <v>179.77</v>
      </c>
      <c r="G1592" s="8" t="s">
        <v>1813</v>
      </c>
      <c r="H1592" s="10">
        <v>4</v>
      </c>
      <c r="I1592" s="11">
        <v>62.25</v>
      </c>
      <c r="J1592" s="8">
        <v>0.11</v>
      </c>
      <c r="K1592" s="8" t="s">
        <v>1826</v>
      </c>
      <c r="L1592" s="11">
        <v>221.61</v>
      </c>
      <c r="M1592" s="8" t="str">
        <f>VLOOKUP(C1592,'[2]Customer Detail'!$A$2:$H$501,4,FALSE)</f>
        <v>Female</v>
      </c>
      <c r="N1592" s="8">
        <f>VLOOKUP(C1592,'[2]Customer Detail'!$A$2:$H$501,3,FALSE)</f>
        <v>48</v>
      </c>
      <c r="O1592" s="8" t="str">
        <f>VLOOKUP(C1592,'[2]Customer Detail'!$A$2:$H$501,5,FALSE)</f>
        <v>South Edwin</v>
      </c>
      <c r="P1592" s="8" t="str">
        <f>VLOOKUP(C1592,'[2]Customer Detail'!$A$1:$H$501,8,FALSE)</f>
        <v>Bronze</v>
      </c>
      <c r="Q1592" s="8" t="str">
        <f>VLOOKUP(G1592,[2]Store_Dim!$A$1:$E$21,4,FALSE)</f>
        <v>Vasquezborough</v>
      </c>
      <c r="R1592" s="8" t="str">
        <f>VLOOKUP(G1592,[2]Store_Dim!$A$2:$E$21,3,FALSE)</f>
        <v>East</v>
      </c>
    </row>
    <row r="1593" spans="1:18" x14ac:dyDescent="0.3">
      <c r="A1593" s="7" t="s">
        <v>3417</v>
      </c>
      <c r="B1593" s="48">
        <v>45807</v>
      </c>
      <c r="C1593" s="8" t="s">
        <v>107</v>
      </c>
      <c r="D1593" s="8" t="s">
        <v>1738</v>
      </c>
      <c r="E1593" s="7" t="str">
        <f>VLOOKUP(D1593,[2]Product_Dim!$A$2:$G$101,2,FALSE)</f>
        <v>Sports Stopwatch Basic</v>
      </c>
      <c r="F1593" s="9">
        <f>VLOOKUP(D1593,[2]Product_Dim!$A$2:$G$101,6,FALSE)</f>
        <v>60.65</v>
      </c>
      <c r="G1593" s="8" t="s">
        <v>1789</v>
      </c>
      <c r="H1593" s="10">
        <v>1</v>
      </c>
      <c r="I1593" s="11">
        <v>749.78</v>
      </c>
      <c r="J1593" s="8">
        <v>0.03</v>
      </c>
      <c r="K1593" s="8" t="s">
        <v>1824</v>
      </c>
      <c r="L1593" s="11">
        <v>727.28660000000002</v>
      </c>
      <c r="M1593" s="8" t="str">
        <f>VLOOKUP(C1593,'[2]Customer Detail'!$A$2:$H$501,4,FALSE)</f>
        <v>Female</v>
      </c>
      <c r="N1593" s="8">
        <f>VLOOKUP(C1593,'[2]Customer Detail'!$A$2:$H$501,3,FALSE)</f>
        <v>59</v>
      </c>
      <c r="O1593" s="8" t="str">
        <f>VLOOKUP(C1593,'[2]Customer Detail'!$A$2:$H$501,5,FALSE)</f>
        <v>Vasqueztown</v>
      </c>
      <c r="P1593" s="8" t="str">
        <f>VLOOKUP(C1593,'[2]Customer Detail'!$A$1:$H$501,8,FALSE)</f>
        <v>Bronze</v>
      </c>
      <c r="Q1593" s="8" t="str">
        <f>VLOOKUP(G1593,[2]Store_Dim!$A$1:$E$21,4,FALSE)</f>
        <v>East Davidville</v>
      </c>
      <c r="R1593" s="8" t="str">
        <f>VLOOKUP(G1593,[2]Store_Dim!$A$2:$E$21,3,FALSE)</f>
        <v>East</v>
      </c>
    </row>
    <row r="1594" spans="1:18" x14ac:dyDescent="0.3">
      <c r="A1594" s="7" t="s">
        <v>3418</v>
      </c>
      <c r="B1594" s="48">
        <v>45496</v>
      </c>
      <c r="C1594" s="8" t="s">
        <v>1098</v>
      </c>
      <c r="D1594" s="8" t="s">
        <v>1666</v>
      </c>
      <c r="E1594" s="7" t="str">
        <f>VLOOKUP(D1594,[2]Product_Dim!$A$2:$G$101,2,FALSE)</f>
        <v>Men's Hair Styling Gel</v>
      </c>
      <c r="F1594" s="9">
        <f>VLOOKUP(D1594,[2]Product_Dim!$A$2:$G$101,6,FALSE)</f>
        <v>17.309999999999999</v>
      </c>
      <c r="G1594" s="8" t="s">
        <v>1773</v>
      </c>
      <c r="H1594" s="10">
        <v>3</v>
      </c>
      <c r="I1594" s="11">
        <v>630.28</v>
      </c>
      <c r="J1594" s="8">
        <v>7.0000000000000007E-2</v>
      </c>
      <c r="K1594" s="8" t="s">
        <v>1829</v>
      </c>
      <c r="L1594" s="11">
        <v>1758.4811999999999</v>
      </c>
      <c r="M1594" s="8" t="str">
        <f>VLOOKUP(C1594,'[2]Customer Detail'!$A$2:$H$501,4,FALSE)</f>
        <v>Male</v>
      </c>
      <c r="N1594" s="8">
        <f>VLOOKUP(C1594,'[2]Customer Detail'!$A$2:$H$501,3,FALSE)</f>
        <v>26</v>
      </c>
      <c r="O1594" s="8" t="str">
        <f>VLOOKUP(C1594,'[2]Customer Detail'!$A$2:$H$501,5,FALSE)</f>
        <v>Lake Allisonborough</v>
      </c>
      <c r="P1594" s="8" t="str">
        <f>VLOOKUP(C1594,'[2]Customer Detail'!$A$1:$H$501,8,FALSE)</f>
        <v>Silver</v>
      </c>
      <c r="Q1594" s="8" t="str">
        <f>VLOOKUP(G1594,[2]Store_Dim!$A$1:$E$21,4,FALSE)</f>
        <v>New Michaelchester</v>
      </c>
      <c r="R1594" s="8" t="str">
        <f>VLOOKUP(G1594,[2]Store_Dim!$A$2:$E$21,3,FALSE)</f>
        <v>North</v>
      </c>
    </row>
    <row r="1595" spans="1:18" x14ac:dyDescent="0.3">
      <c r="A1595" s="7" t="s">
        <v>3419</v>
      </c>
      <c r="B1595" s="48">
        <v>45355</v>
      </c>
      <c r="C1595" s="8" t="s">
        <v>484</v>
      </c>
      <c r="D1595" s="8" t="s">
        <v>1608</v>
      </c>
      <c r="E1595" s="7" t="str">
        <f>VLOOKUP(D1595,[2]Product_Dim!$A$2:$G$101,2,FALSE)</f>
        <v>Stainless Steel Cutlery Set</v>
      </c>
      <c r="F1595" s="9">
        <f>VLOOKUP(D1595,[2]Product_Dim!$A$2:$G$101,6,FALSE)</f>
        <v>19.52</v>
      </c>
      <c r="G1595" s="8" t="s">
        <v>1804</v>
      </c>
      <c r="H1595" s="10">
        <v>1</v>
      </c>
      <c r="I1595" s="11">
        <v>101.84</v>
      </c>
      <c r="J1595" s="8">
        <v>0.17</v>
      </c>
      <c r="K1595" s="8" t="s">
        <v>1824</v>
      </c>
      <c r="L1595" s="11">
        <v>84.527199999999993</v>
      </c>
      <c r="M1595" s="8" t="str">
        <f>VLOOKUP(C1595,'[2]Customer Detail'!$A$2:$H$501,4,FALSE)</f>
        <v>Male</v>
      </c>
      <c r="N1595" s="8">
        <f>VLOOKUP(C1595,'[2]Customer Detail'!$A$2:$H$501,3,FALSE)</f>
        <v>46</v>
      </c>
      <c r="O1595" s="8" t="str">
        <f>VLOOKUP(C1595,'[2]Customer Detail'!$A$2:$H$501,5,FALSE)</f>
        <v>Dwaynemouth</v>
      </c>
      <c r="P1595" s="8" t="str">
        <f>VLOOKUP(C1595,'[2]Customer Detail'!$A$1:$H$501,8,FALSE)</f>
        <v>Bronze</v>
      </c>
      <c r="Q1595" s="8" t="str">
        <f>VLOOKUP(G1595,[2]Store_Dim!$A$1:$E$21,4,FALSE)</f>
        <v>New Jimmymouth</v>
      </c>
      <c r="R1595" s="8" t="str">
        <f>VLOOKUP(G1595,[2]Store_Dim!$A$2:$E$21,3,FALSE)</f>
        <v>West</v>
      </c>
    </row>
    <row r="1596" spans="1:18" x14ac:dyDescent="0.3">
      <c r="A1596" s="7" t="s">
        <v>3420</v>
      </c>
      <c r="B1596" s="48">
        <v>45256</v>
      </c>
      <c r="C1596" s="8" t="s">
        <v>208</v>
      </c>
      <c r="D1596" s="8" t="s">
        <v>1596</v>
      </c>
      <c r="E1596" s="7" t="str">
        <f>VLOOKUP(D1596,[2]Product_Dim!$A$2:$G$101,2,FALSE)</f>
        <v>Foldable Camping Chair</v>
      </c>
      <c r="F1596" s="9">
        <f>VLOOKUP(D1596,[2]Product_Dim!$A$2:$G$101,6,FALSE)</f>
        <v>166.06</v>
      </c>
      <c r="G1596" s="8" t="s">
        <v>1810</v>
      </c>
      <c r="H1596" s="10">
        <v>4</v>
      </c>
      <c r="I1596" s="11">
        <v>641.45000000000005</v>
      </c>
      <c r="J1596" s="8">
        <v>0.16</v>
      </c>
      <c r="K1596" s="8" t="s">
        <v>1829</v>
      </c>
      <c r="L1596" s="11">
        <v>2155.2719999999999</v>
      </c>
      <c r="M1596" s="8" t="str">
        <f>VLOOKUP(C1596,'[2]Customer Detail'!$A$2:$H$501,4,FALSE)</f>
        <v>Female</v>
      </c>
      <c r="N1596" s="8">
        <f>VLOOKUP(C1596,'[2]Customer Detail'!$A$2:$H$501,3,FALSE)</f>
        <v>56</v>
      </c>
      <c r="O1596" s="8" t="str">
        <f>VLOOKUP(C1596,'[2]Customer Detail'!$A$2:$H$501,5,FALSE)</f>
        <v>Edwardsfort</v>
      </c>
      <c r="P1596" s="8" t="str">
        <f>VLOOKUP(C1596,'[2]Customer Detail'!$A$1:$H$501,8,FALSE)</f>
        <v>Bronze</v>
      </c>
      <c r="Q1596" s="8" t="str">
        <f>VLOOKUP(G1596,[2]Store_Dim!$A$1:$E$21,4,FALSE)</f>
        <v>East Stevechester</v>
      </c>
      <c r="R1596" s="8" t="str">
        <f>VLOOKUP(G1596,[2]Store_Dim!$A$2:$E$21,3,FALSE)</f>
        <v>East</v>
      </c>
    </row>
    <row r="1597" spans="1:18" x14ac:dyDescent="0.3">
      <c r="A1597" s="7" t="s">
        <v>3421</v>
      </c>
      <c r="B1597" s="48">
        <v>45849</v>
      </c>
      <c r="C1597" s="8" t="s">
        <v>1452</v>
      </c>
      <c r="D1597" s="8" t="s">
        <v>1634</v>
      </c>
      <c r="E1597" s="7" t="str">
        <f>VLOOKUP(D1597,[2]Product_Dim!$A$2:$G$101,2,FALSE)</f>
        <v>USB External Hard Drive</v>
      </c>
      <c r="F1597" s="9">
        <f>VLOOKUP(D1597,[2]Product_Dim!$A$2:$G$101,6,FALSE)</f>
        <v>253.33</v>
      </c>
      <c r="G1597" s="8" t="s">
        <v>1757</v>
      </c>
      <c r="H1597" s="10">
        <v>1</v>
      </c>
      <c r="I1597" s="11">
        <v>135.87</v>
      </c>
      <c r="J1597" s="8">
        <v>0.23</v>
      </c>
      <c r="K1597" s="8" t="s">
        <v>1826</v>
      </c>
      <c r="L1597" s="11">
        <v>104.6199</v>
      </c>
      <c r="M1597" s="8" t="str">
        <f>VLOOKUP(C1597,'[2]Customer Detail'!$A$2:$H$501,4,FALSE)</f>
        <v>Male</v>
      </c>
      <c r="N1597" s="8">
        <f>VLOOKUP(C1597,'[2]Customer Detail'!$A$2:$H$501,3,FALSE)</f>
        <v>42</v>
      </c>
      <c r="O1597" s="8" t="str">
        <f>VLOOKUP(C1597,'[2]Customer Detail'!$A$2:$H$501,5,FALSE)</f>
        <v>Mcdanielfurt</v>
      </c>
      <c r="P1597" s="8" t="str">
        <f>VLOOKUP(C1597,'[2]Customer Detail'!$A$1:$H$501,8,FALSE)</f>
        <v>Platinum</v>
      </c>
      <c r="Q1597" s="8" t="str">
        <f>VLOOKUP(G1597,[2]Store_Dim!$A$1:$E$21,4,FALSE)</f>
        <v>Danielmouth</v>
      </c>
      <c r="R1597" s="8" t="str">
        <f>VLOOKUP(G1597,[2]Store_Dim!$A$2:$E$21,3,FALSE)</f>
        <v>North</v>
      </c>
    </row>
    <row r="1598" spans="1:18" x14ac:dyDescent="0.3">
      <c r="A1598" s="7" t="s">
        <v>3422</v>
      </c>
      <c r="B1598" s="48">
        <v>45344</v>
      </c>
      <c r="C1598" s="8" t="s">
        <v>341</v>
      </c>
      <c r="D1598" s="8" t="s">
        <v>1590</v>
      </c>
      <c r="E1598" s="7" t="str">
        <f>VLOOKUP(D1598,[2]Product_Dim!$A$2:$G$101,2,FALSE)</f>
        <v>Multi-Purpose Storage Box</v>
      </c>
      <c r="F1598" s="9">
        <f>VLOOKUP(D1598,[2]Product_Dim!$A$2:$G$101,6,FALSE)</f>
        <v>123.46</v>
      </c>
      <c r="G1598" s="8" t="s">
        <v>1776</v>
      </c>
      <c r="H1598" s="10">
        <v>1</v>
      </c>
      <c r="I1598" s="11">
        <v>388.35</v>
      </c>
      <c r="J1598" s="8">
        <v>0.01</v>
      </c>
      <c r="K1598" s="8" t="s">
        <v>1826</v>
      </c>
      <c r="L1598" s="11">
        <v>384.4665</v>
      </c>
      <c r="M1598" s="8" t="str">
        <f>VLOOKUP(C1598,'[2]Customer Detail'!$A$2:$H$501,4,FALSE)</f>
        <v>Female</v>
      </c>
      <c r="N1598" s="8">
        <f>VLOOKUP(C1598,'[2]Customer Detail'!$A$2:$H$501,3,FALSE)</f>
        <v>62</v>
      </c>
      <c r="O1598" s="8" t="str">
        <f>VLOOKUP(C1598,'[2]Customer Detail'!$A$2:$H$501,5,FALSE)</f>
        <v>West Bobbyshire</v>
      </c>
      <c r="P1598" s="8" t="str">
        <f>VLOOKUP(C1598,'[2]Customer Detail'!$A$1:$H$501,8,FALSE)</f>
        <v>Platinum</v>
      </c>
      <c r="Q1598" s="8" t="str">
        <f>VLOOKUP(G1598,[2]Store_Dim!$A$1:$E$21,4,FALSE)</f>
        <v>Port Josephberg</v>
      </c>
      <c r="R1598" s="8" t="str">
        <f>VLOOKUP(G1598,[2]Store_Dim!$A$2:$E$21,3,FALSE)</f>
        <v>East</v>
      </c>
    </row>
    <row r="1599" spans="1:18" x14ac:dyDescent="0.3">
      <c r="A1599" s="7" t="s">
        <v>3423</v>
      </c>
      <c r="B1599" s="48">
        <v>45367</v>
      </c>
      <c r="C1599" s="8" t="s">
        <v>1495</v>
      </c>
      <c r="D1599" s="8" t="s">
        <v>1624</v>
      </c>
      <c r="E1599" s="7" t="str">
        <f>VLOOKUP(D1599,[2]Product_Dim!$A$2:$G$101,2,FALSE)</f>
        <v>Sports Water Hydration Pack</v>
      </c>
      <c r="F1599" s="9">
        <f>VLOOKUP(D1599,[2]Product_Dim!$A$2:$G$101,6,FALSE)</f>
        <v>135.61000000000001</v>
      </c>
      <c r="G1599" s="8" t="s">
        <v>1786</v>
      </c>
      <c r="H1599" s="10">
        <v>2</v>
      </c>
      <c r="I1599" s="11">
        <v>999.08</v>
      </c>
      <c r="J1599" s="8">
        <v>0.3</v>
      </c>
      <c r="K1599" s="8" t="s">
        <v>1826</v>
      </c>
      <c r="L1599" s="11">
        <v>1398.712</v>
      </c>
      <c r="M1599" s="8" t="str">
        <f>VLOOKUP(C1599,'[2]Customer Detail'!$A$2:$H$501,4,FALSE)</f>
        <v>Female</v>
      </c>
      <c r="N1599" s="8">
        <f>VLOOKUP(C1599,'[2]Customer Detail'!$A$2:$H$501,3,FALSE)</f>
        <v>22</v>
      </c>
      <c r="O1599" s="8" t="str">
        <f>VLOOKUP(C1599,'[2]Customer Detail'!$A$2:$H$501,5,FALSE)</f>
        <v>Lake April</v>
      </c>
      <c r="P1599" s="8" t="str">
        <f>VLOOKUP(C1599,'[2]Customer Detail'!$A$1:$H$501,8,FALSE)</f>
        <v>Bronze</v>
      </c>
      <c r="Q1599" s="8" t="str">
        <f>VLOOKUP(G1599,[2]Store_Dim!$A$1:$E$21,4,FALSE)</f>
        <v>East Johnstad</v>
      </c>
      <c r="R1599" s="8" t="str">
        <f>VLOOKUP(G1599,[2]Store_Dim!$A$2:$E$21,3,FALSE)</f>
        <v>South</v>
      </c>
    </row>
    <row r="1600" spans="1:18" x14ac:dyDescent="0.3">
      <c r="A1600" s="7" t="s">
        <v>3424</v>
      </c>
      <c r="B1600" s="48">
        <v>45887</v>
      </c>
      <c r="C1600" s="8" t="s">
        <v>565</v>
      </c>
      <c r="D1600" s="8" t="s">
        <v>1624</v>
      </c>
      <c r="E1600" s="7" t="str">
        <f>VLOOKUP(D1600,[2]Product_Dim!$A$2:$G$101,2,FALSE)</f>
        <v>Sports Water Hydration Pack</v>
      </c>
      <c r="F1600" s="9">
        <f>VLOOKUP(D1600,[2]Product_Dim!$A$2:$G$101,6,FALSE)</f>
        <v>135.61000000000001</v>
      </c>
      <c r="G1600" s="8" t="s">
        <v>1807</v>
      </c>
      <c r="H1600" s="10">
        <v>3</v>
      </c>
      <c r="I1600" s="11">
        <v>453.19</v>
      </c>
      <c r="J1600" s="8">
        <v>0.08</v>
      </c>
      <c r="K1600" s="8" t="s">
        <v>1829</v>
      </c>
      <c r="L1600" s="11">
        <v>1250.8044</v>
      </c>
      <c r="M1600" s="8" t="str">
        <f>VLOOKUP(C1600,'[2]Customer Detail'!$A$2:$H$501,4,FALSE)</f>
        <v>Male</v>
      </c>
      <c r="N1600" s="8">
        <f>VLOOKUP(C1600,'[2]Customer Detail'!$A$2:$H$501,3,FALSE)</f>
        <v>18</v>
      </c>
      <c r="O1600" s="8" t="str">
        <f>VLOOKUP(C1600,'[2]Customer Detail'!$A$2:$H$501,5,FALSE)</f>
        <v>New Joseph</v>
      </c>
      <c r="P1600" s="8" t="str">
        <f>VLOOKUP(C1600,'[2]Customer Detail'!$A$1:$H$501,8,FALSE)</f>
        <v>Gold</v>
      </c>
      <c r="Q1600" s="8" t="str">
        <f>VLOOKUP(G1600,[2]Store_Dim!$A$1:$E$21,4,FALSE)</f>
        <v>Bensonhaven</v>
      </c>
      <c r="R1600" s="8" t="str">
        <f>VLOOKUP(G1600,[2]Store_Dim!$A$2:$E$21,3,FALSE)</f>
        <v>North</v>
      </c>
    </row>
    <row r="1601" spans="1:18" x14ac:dyDescent="0.3">
      <c r="A1601" s="7" t="s">
        <v>3425</v>
      </c>
      <c r="B1601" s="48">
        <v>45567</v>
      </c>
      <c r="C1601" s="8" t="s">
        <v>755</v>
      </c>
      <c r="D1601" s="8" t="s">
        <v>1708</v>
      </c>
      <c r="E1601" s="7" t="str">
        <f>VLOOKUP(D1601,[2]Product_Dim!$A$2:$G$101,2,FALSE)</f>
        <v>Wall-Mounted Spice Rack</v>
      </c>
      <c r="F1601" s="9">
        <f>VLOOKUP(D1601,[2]Product_Dim!$A$2:$G$101,6,FALSE)</f>
        <v>143.43</v>
      </c>
      <c r="G1601" s="8" t="s">
        <v>1789</v>
      </c>
      <c r="H1601" s="10">
        <v>2</v>
      </c>
      <c r="I1601" s="11">
        <v>61.31</v>
      </c>
      <c r="J1601" s="8">
        <v>0.15</v>
      </c>
      <c r="K1601" s="8" t="s">
        <v>1829</v>
      </c>
      <c r="L1601" s="11">
        <v>104.227</v>
      </c>
      <c r="M1601" s="8" t="str">
        <f>VLOOKUP(C1601,'[2]Customer Detail'!$A$2:$H$501,4,FALSE)</f>
        <v>Female</v>
      </c>
      <c r="N1601" s="8">
        <f>VLOOKUP(C1601,'[2]Customer Detail'!$A$2:$H$501,3,FALSE)</f>
        <v>28</v>
      </c>
      <c r="O1601" s="8" t="str">
        <f>VLOOKUP(C1601,'[2]Customer Detail'!$A$2:$H$501,5,FALSE)</f>
        <v>South Angelaport</v>
      </c>
      <c r="P1601" s="8" t="str">
        <f>VLOOKUP(C1601,'[2]Customer Detail'!$A$1:$H$501,8,FALSE)</f>
        <v>Bronze</v>
      </c>
      <c r="Q1601" s="8" t="str">
        <f>VLOOKUP(G1601,[2]Store_Dim!$A$1:$E$21,4,FALSE)</f>
        <v>East Davidville</v>
      </c>
      <c r="R1601" s="8" t="str">
        <f>VLOOKUP(G1601,[2]Store_Dim!$A$2:$E$21,3,FALSE)</f>
        <v>East</v>
      </c>
    </row>
    <row r="1602" spans="1:18" x14ac:dyDescent="0.3">
      <c r="A1602" s="7" t="s">
        <v>3426</v>
      </c>
      <c r="B1602" s="48">
        <v>45223</v>
      </c>
      <c r="C1602" s="8" t="s">
        <v>1074</v>
      </c>
      <c r="D1602" s="8" t="s">
        <v>1710</v>
      </c>
      <c r="E1602" s="7" t="str">
        <f>VLOOKUP(D1602,[2]Product_Dim!$A$2:$G$101,2,FALSE)</f>
        <v>Badminton Racket Set</v>
      </c>
      <c r="F1602" s="9">
        <f>VLOOKUP(D1602,[2]Product_Dim!$A$2:$G$101,6,FALSE)</f>
        <v>285.54000000000002</v>
      </c>
      <c r="G1602" s="8" t="s">
        <v>1789</v>
      </c>
      <c r="H1602" s="10">
        <v>2</v>
      </c>
      <c r="I1602" s="11">
        <v>870.13</v>
      </c>
      <c r="J1602" s="8">
        <v>0.23</v>
      </c>
      <c r="K1602" s="8" t="s">
        <v>1824</v>
      </c>
      <c r="L1602" s="11">
        <v>1340.0001999999999</v>
      </c>
      <c r="M1602" s="8" t="str">
        <f>VLOOKUP(C1602,'[2]Customer Detail'!$A$2:$H$501,4,FALSE)</f>
        <v>Female</v>
      </c>
      <c r="N1602" s="8">
        <f>VLOOKUP(C1602,'[2]Customer Detail'!$A$2:$H$501,3,FALSE)</f>
        <v>30</v>
      </c>
      <c r="O1602" s="8" t="str">
        <f>VLOOKUP(C1602,'[2]Customer Detail'!$A$2:$H$501,5,FALSE)</f>
        <v>Amandaborough</v>
      </c>
      <c r="P1602" s="8" t="str">
        <f>VLOOKUP(C1602,'[2]Customer Detail'!$A$1:$H$501,8,FALSE)</f>
        <v>Bronze</v>
      </c>
      <c r="Q1602" s="8" t="str">
        <f>VLOOKUP(G1602,[2]Store_Dim!$A$1:$E$21,4,FALSE)</f>
        <v>East Davidville</v>
      </c>
      <c r="R1602" s="8" t="str">
        <f>VLOOKUP(G1602,[2]Store_Dim!$A$2:$E$21,3,FALSE)</f>
        <v>East</v>
      </c>
    </row>
    <row r="1603" spans="1:18" x14ac:dyDescent="0.3">
      <c r="A1603" s="7" t="s">
        <v>3427</v>
      </c>
      <c r="B1603" s="48">
        <v>45664</v>
      </c>
      <c r="C1603" s="8" t="s">
        <v>247</v>
      </c>
      <c r="D1603" s="8" t="s">
        <v>1578</v>
      </c>
      <c r="E1603" s="7" t="str">
        <f>VLOOKUP(D1603,[2]Product_Dim!$A$2:$G$101,2,FALSE)</f>
        <v>4K Home Projector</v>
      </c>
      <c r="F1603" s="9">
        <f>VLOOKUP(D1603,[2]Product_Dim!$A$2:$G$101,6,FALSE)</f>
        <v>465.34</v>
      </c>
      <c r="G1603" s="8" t="s">
        <v>1813</v>
      </c>
      <c r="H1603" s="10">
        <v>1</v>
      </c>
      <c r="I1603" s="11">
        <v>336.51</v>
      </c>
      <c r="J1603" s="8">
        <v>0.11</v>
      </c>
      <c r="K1603" s="8" t="s">
        <v>1826</v>
      </c>
      <c r="L1603" s="11">
        <v>299.4939</v>
      </c>
      <c r="M1603" s="8" t="str">
        <f>VLOOKUP(C1603,'[2]Customer Detail'!$A$2:$H$501,4,FALSE)</f>
        <v>Male</v>
      </c>
      <c r="N1603" s="8">
        <f>VLOOKUP(C1603,'[2]Customer Detail'!$A$2:$H$501,3,FALSE)</f>
        <v>58</v>
      </c>
      <c r="O1603" s="8" t="str">
        <f>VLOOKUP(C1603,'[2]Customer Detail'!$A$2:$H$501,5,FALSE)</f>
        <v>Brendaburgh</v>
      </c>
      <c r="P1603" s="8" t="str">
        <f>VLOOKUP(C1603,'[2]Customer Detail'!$A$1:$H$501,8,FALSE)</f>
        <v>Silver</v>
      </c>
      <c r="Q1603" s="8" t="str">
        <f>VLOOKUP(G1603,[2]Store_Dim!$A$1:$E$21,4,FALSE)</f>
        <v>Vasquezborough</v>
      </c>
      <c r="R1603" s="8" t="str">
        <f>VLOOKUP(G1603,[2]Store_Dim!$A$2:$E$21,3,FALSE)</f>
        <v>East</v>
      </c>
    </row>
    <row r="1604" spans="1:18" x14ac:dyDescent="0.3">
      <c r="A1604" s="7" t="s">
        <v>3428</v>
      </c>
      <c r="B1604" s="48">
        <v>45313</v>
      </c>
      <c r="C1604" s="8" t="s">
        <v>598</v>
      </c>
      <c r="D1604" s="8" t="s">
        <v>1682</v>
      </c>
      <c r="E1604" s="7" t="str">
        <f>VLOOKUP(D1604,[2]Product_Dim!$A$2:$G$101,2,FALSE)</f>
        <v>Smart LED Light Strip</v>
      </c>
      <c r="F1604" s="9">
        <f>VLOOKUP(D1604,[2]Product_Dim!$A$2:$G$101,6,FALSE)</f>
        <v>349.17</v>
      </c>
      <c r="G1604" s="8" t="s">
        <v>1752</v>
      </c>
      <c r="H1604" s="10">
        <v>1</v>
      </c>
      <c r="I1604" s="11">
        <v>305.70999999999998</v>
      </c>
      <c r="J1604" s="8">
        <v>0.26</v>
      </c>
      <c r="K1604" s="8" t="s">
        <v>1829</v>
      </c>
      <c r="L1604" s="11">
        <v>226.22539999999998</v>
      </c>
      <c r="M1604" s="8" t="str">
        <f>VLOOKUP(C1604,'[2]Customer Detail'!$A$2:$H$501,4,FALSE)</f>
        <v>Male</v>
      </c>
      <c r="N1604" s="8">
        <f>VLOOKUP(C1604,'[2]Customer Detail'!$A$2:$H$501,3,FALSE)</f>
        <v>60</v>
      </c>
      <c r="O1604" s="8" t="str">
        <f>VLOOKUP(C1604,'[2]Customer Detail'!$A$2:$H$501,5,FALSE)</f>
        <v>New Brianchester</v>
      </c>
      <c r="P1604" s="8" t="str">
        <f>VLOOKUP(C1604,'[2]Customer Detail'!$A$1:$H$501,8,FALSE)</f>
        <v>Bronze</v>
      </c>
      <c r="Q1604" s="8" t="str">
        <f>VLOOKUP(G1604,[2]Store_Dim!$A$1:$E$21,4,FALSE)</f>
        <v>Washingtonfurt</v>
      </c>
      <c r="R1604" s="8" t="str">
        <f>VLOOKUP(G1604,[2]Store_Dim!$A$2:$E$21,3,FALSE)</f>
        <v>East</v>
      </c>
    </row>
    <row r="1605" spans="1:18" x14ac:dyDescent="0.3">
      <c r="A1605" s="7" t="s">
        <v>3429</v>
      </c>
      <c r="B1605" s="48">
        <v>45224</v>
      </c>
      <c r="C1605" s="8" t="s">
        <v>419</v>
      </c>
      <c r="D1605" s="8" t="s">
        <v>1568</v>
      </c>
      <c r="E1605" s="7" t="str">
        <f>VLOOKUP(D1605,[2]Product_Dim!$A$2:$G$101,2,FALSE)</f>
        <v>Ceramic Kitchen Bowl Set</v>
      </c>
      <c r="F1605" s="9">
        <f>VLOOKUP(D1605,[2]Product_Dim!$A$2:$G$101,6,FALSE)</f>
        <v>298.86</v>
      </c>
      <c r="G1605" s="8" t="s">
        <v>1810</v>
      </c>
      <c r="H1605" s="10">
        <v>2</v>
      </c>
      <c r="I1605" s="11">
        <v>635.39</v>
      </c>
      <c r="J1605" s="8">
        <v>0.28999999999999998</v>
      </c>
      <c r="K1605" s="8" t="s">
        <v>1829</v>
      </c>
      <c r="L1605" s="11">
        <v>902.25379999999996</v>
      </c>
      <c r="M1605" s="8" t="str">
        <f>VLOOKUP(C1605,'[2]Customer Detail'!$A$2:$H$501,4,FALSE)</f>
        <v>Male</v>
      </c>
      <c r="N1605" s="8">
        <f>VLOOKUP(C1605,'[2]Customer Detail'!$A$2:$H$501,3,FALSE)</f>
        <v>62</v>
      </c>
      <c r="O1605" s="8" t="str">
        <f>VLOOKUP(C1605,'[2]Customer Detail'!$A$2:$H$501,5,FALSE)</f>
        <v>Lake Danielport</v>
      </c>
      <c r="P1605" s="8" t="str">
        <f>VLOOKUP(C1605,'[2]Customer Detail'!$A$1:$H$501,8,FALSE)</f>
        <v>Platinum</v>
      </c>
      <c r="Q1605" s="8" t="str">
        <f>VLOOKUP(G1605,[2]Store_Dim!$A$1:$E$21,4,FALSE)</f>
        <v>East Stevechester</v>
      </c>
      <c r="R1605" s="8" t="str">
        <f>VLOOKUP(G1605,[2]Store_Dim!$A$2:$E$21,3,FALSE)</f>
        <v>East</v>
      </c>
    </row>
    <row r="1606" spans="1:18" x14ac:dyDescent="0.3">
      <c r="A1606" s="7" t="s">
        <v>3430</v>
      </c>
      <c r="B1606" s="48">
        <v>45491</v>
      </c>
      <c r="C1606" s="8" t="s">
        <v>405</v>
      </c>
      <c r="D1606" s="8" t="s">
        <v>1732</v>
      </c>
      <c r="E1606" s="7" t="str">
        <f>VLOOKUP(D1606,[2]Product_Dim!$A$2:$G$101,2,FALSE)</f>
        <v>Microwave Oven</v>
      </c>
      <c r="F1606" s="9">
        <f>VLOOKUP(D1606,[2]Product_Dim!$A$2:$G$101,6,FALSE)</f>
        <v>447.43</v>
      </c>
      <c r="G1606" s="8" t="s">
        <v>1813</v>
      </c>
      <c r="H1606" s="10">
        <v>2</v>
      </c>
      <c r="I1606" s="11">
        <v>253.87</v>
      </c>
      <c r="J1606" s="8">
        <v>0.23</v>
      </c>
      <c r="K1606" s="8" t="s">
        <v>1829</v>
      </c>
      <c r="L1606" s="11">
        <v>390.95979999999997</v>
      </c>
      <c r="M1606" s="8" t="str">
        <f>VLOOKUP(C1606,'[2]Customer Detail'!$A$2:$H$501,4,FALSE)</f>
        <v>Female</v>
      </c>
      <c r="N1606" s="8">
        <f>VLOOKUP(C1606,'[2]Customer Detail'!$A$2:$H$501,3,FALSE)</f>
        <v>18</v>
      </c>
      <c r="O1606" s="8" t="str">
        <f>VLOOKUP(C1606,'[2]Customer Detail'!$A$2:$H$501,5,FALSE)</f>
        <v>North Davidport</v>
      </c>
      <c r="P1606" s="8" t="str">
        <f>VLOOKUP(C1606,'[2]Customer Detail'!$A$1:$H$501,8,FALSE)</f>
        <v>Platinum</v>
      </c>
      <c r="Q1606" s="8" t="str">
        <f>VLOOKUP(G1606,[2]Store_Dim!$A$1:$E$21,4,FALSE)</f>
        <v>Vasquezborough</v>
      </c>
      <c r="R1606" s="8" t="str">
        <f>VLOOKUP(G1606,[2]Store_Dim!$A$2:$E$21,3,FALSE)</f>
        <v>East</v>
      </c>
    </row>
    <row r="1607" spans="1:18" x14ac:dyDescent="0.3">
      <c r="A1607" s="7" t="s">
        <v>3431</v>
      </c>
      <c r="B1607" s="48">
        <v>45472</v>
      </c>
      <c r="C1607" s="8" t="s">
        <v>1489</v>
      </c>
      <c r="D1607" s="8" t="s">
        <v>1700</v>
      </c>
      <c r="E1607" s="7" t="str">
        <f>VLOOKUP(D1607,[2]Product_Dim!$A$2:$G$101,2,FALSE)</f>
        <v>Wireless Mouse</v>
      </c>
      <c r="F1607" s="9">
        <f>VLOOKUP(D1607,[2]Product_Dim!$A$2:$G$101,6,FALSE)</f>
        <v>392.89</v>
      </c>
      <c r="G1607" s="8" t="s">
        <v>1807</v>
      </c>
      <c r="H1607" s="10">
        <v>3</v>
      </c>
      <c r="I1607" s="11">
        <v>915.81</v>
      </c>
      <c r="J1607" s="8">
        <v>0.17</v>
      </c>
      <c r="K1607" s="8" t="s">
        <v>1829</v>
      </c>
      <c r="L1607" s="11">
        <v>2280.3669</v>
      </c>
      <c r="M1607" s="8" t="str">
        <f>VLOOKUP(C1607,'[2]Customer Detail'!$A$2:$H$501,4,FALSE)</f>
        <v>Male</v>
      </c>
      <c r="N1607" s="8">
        <f>VLOOKUP(C1607,'[2]Customer Detail'!$A$2:$H$501,3,FALSE)</f>
        <v>32</v>
      </c>
      <c r="O1607" s="8" t="str">
        <f>VLOOKUP(C1607,'[2]Customer Detail'!$A$2:$H$501,5,FALSE)</f>
        <v>West Markton</v>
      </c>
      <c r="P1607" s="8" t="str">
        <f>VLOOKUP(C1607,'[2]Customer Detail'!$A$1:$H$501,8,FALSE)</f>
        <v>Bronze</v>
      </c>
      <c r="Q1607" s="8" t="str">
        <f>VLOOKUP(G1607,[2]Store_Dim!$A$1:$E$21,4,FALSE)</f>
        <v>Bensonhaven</v>
      </c>
      <c r="R1607" s="8" t="str">
        <f>VLOOKUP(G1607,[2]Store_Dim!$A$2:$E$21,3,FALSE)</f>
        <v>North</v>
      </c>
    </row>
    <row r="1608" spans="1:18" x14ac:dyDescent="0.3">
      <c r="A1608" s="7" t="s">
        <v>3432</v>
      </c>
      <c r="B1608" s="48">
        <v>45795</v>
      </c>
      <c r="C1608" s="8" t="s">
        <v>681</v>
      </c>
      <c r="D1608" s="8" t="s">
        <v>1632</v>
      </c>
      <c r="E1608" s="7" t="str">
        <f>VLOOKUP(D1608,[2]Product_Dim!$A$2:$G$101,2,FALSE)</f>
        <v>Smart Home WiFi Camera</v>
      </c>
      <c r="F1608" s="9">
        <f>VLOOKUP(D1608,[2]Product_Dim!$A$2:$G$101,6,FALSE)</f>
        <v>450.71</v>
      </c>
      <c r="G1608" s="8" t="s">
        <v>1782</v>
      </c>
      <c r="H1608" s="10">
        <v>3</v>
      </c>
      <c r="I1608" s="11">
        <v>779.5</v>
      </c>
      <c r="J1608" s="8">
        <v>0.02</v>
      </c>
      <c r="K1608" s="8" t="s">
        <v>1824</v>
      </c>
      <c r="L1608" s="11">
        <v>2291.73</v>
      </c>
      <c r="M1608" s="8" t="str">
        <f>VLOOKUP(C1608,'[2]Customer Detail'!$A$2:$H$501,4,FALSE)</f>
        <v>Female</v>
      </c>
      <c r="N1608" s="8">
        <f>VLOOKUP(C1608,'[2]Customer Detail'!$A$2:$H$501,3,FALSE)</f>
        <v>50</v>
      </c>
      <c r="O1608" s="8" t="str">
        <f>VLOOKUP(C1608,'[2]Customer Detail'!$A$2:$H$501,5,FALSE)</f>
        <v>Lake Josephport</v>
      </c>
      <c r="P1608" s="8" t="str">
        <f>VLOOKUP(C1608,'[2]Customer Detail'!$A$1:$H$501,8,FALSE)</f>
        <v>Platinum</v>
      </c>
      <c r="Q1608" s="8" t="str">
        <f>VLOOKUP(G1608,[2]Store_Dim!$A$1:$E$21,4,FALSE)</f>
        <v>Thompsonborough</v>
      </c>
      <c r="R1608" s="8" t="str">
        <f>VLOOKUP(G1608,[2]Store_Dim!$A$2:$E$21,3,FALSE)</f>
        <v>West</v>
      </c>
    </row>
    <row r="1609" spans="1:18" x14ac:dyDescent="0.3">
      <c r="A1609" s="7" t="s">
        <v>3433</v>
      </c>
      <c r="B1609" s="48">
        <v>45470</v>
      </c>
      <c r="C1609" s="8" t="s">
        <v>1446</v>
      </c>
      <c r="D1609" s="8" t="s">
        <v>1670</v>
      </c>
      <c r="E1609" s="7" t="str">
        <f>VLOOKUP(D1609,[2]Product_Dim!$A$2:$G$101,2,FALSE)</f>
        <v>Tennis Ball 3-Pack</v>
      </c>
      <c r="F1609" s="9">
        <f>VLOOKUP(D1609,[2]Product_Dim!$A$2:$G$101,6,FALSE)</f>
        <v>103.45</v>
      </c>
      <c r="G1609" s="8" t="s">
        <v>1804</v>
      </c>
      <c r="H1609" s="10">
        <v>2</v>
      </c>
      <c r="I1609" s="11">
        <v>780.57</v>
      </c>
      <c r="J1609" s="8">
        <v>0.26</v>
      </c>
      <c r="K1609" s="8" t="s">
        <v>1824</v>
      </c>
      <c r="L1609" s="11">
        <v>1155.2436</v>
      </c>
      <c r="M1609" s="8" t="str">
        <f>VLOOKUP(C1609,'[2]Customer Detail'!$A$2:$H$501,4,FALSE)</f>
        <v>Male</v>
      </c>
      <c r="N1609" s="8">
        <f>VLOOKUP(C1609,'[2]Customer Detail'!$A$2:$H$501,3,FALSE)</f>
        <v>19</v>
      </c>
      <c r="O1609" s="8" t="str">
        <f>VLOOKUP(C1609,'[2]Customer Detail'!$A$2:$H$501,5,FALSE)</f>
        <v>East Audrey</v>
      </c>
      <c r="P1609" s="8" t="str">
        <f>VLOOKUP(C1609,'[2]Customer Detail'!$A$1:$H$501,8,FALSE)</f>
        <v>Gold</v>
      </c>
      <c r="Q1609" s="8" t="str">
        <f>VLOOKUP(G1609,[2]Store_Dim!$A$1:$E$21,4,FALSE)</f>
        <v>New Jimmymouth</v>
      </c>
      <c r="R1609" s="8" t="str">
        <f>VLOOKUP(G1609,[2]Store_Dim!$A$2:$E$21,3,FALSE)</f>
        <v>West</v>
      </c>
    </row>
    <row r="1610" spans="1:18" x14ac:dyDescent="0.3">
      <c r="A1610" s="7" t="s">
        <v>3434</v>
      </c>
      <c r="B1610" s="48">
        <v>45390</v>
      </c>
      <c r="C1610" s="8" t="s">
        <v>1196</v>
      </c>
      <c r="D1610" s="8" t="s">
        <v>1738</v>
      </c>
      <c r="E1610" s="7" t="str">
        <f>VLOOKUP(D1610,[2]Product_Dim!$A$2:$G$101,2,FALSE)</f>
        <v>Sports Stopwatch Basic</v>
      </c>
      <c r="F1610" s="9">
        <f>VLOOKUP(D1610,[2]Product_Dim!$A$2:$G$101,6,FALSE)</f>
        <v>60.65</v>
      </c>
      <c r="G1610" s="8" t="s">
        <v>1813</v>
      </c>
      <c r="H1610" s="10">
        <v>1</v>
      </c>
      <c r="I1610" s="11">
        <v>511.35</v>
      </c>
      <c r="J1610" s="8" t="s">
        <v>3983</v>
      </c>
      <c r="K1610" s="8" t="s">
        <v>1824</v>
      </c>
      <c r="L1610" s="11">
        <v>511.35</v>
      </c>
      <c r="M1610" s="8" t="str">
        <f>VLOOKUP(C1610,'[2]Customer Detail'!$A$2:$H$501,4,FALSE)</f>
        <v>Female</v>
      </c>
      <c r="N1610" s="8">
        <f>VLOOKUP(C1610,'[2]Customer Detail'!$A$2:$H$501,3,FALSE)</f>
        <v>27</v>
      </c>
      <c r="O1610" s="8" t="str">
        <f>VLOOKUP(C1610,'[2]Customer Detail'!$A$2:$H$501,5,FALSE)</f>
        <v>Jennifertown</v>
      </c>
      <c r="P1610" s="8" t="str">
        <f>VLOOKUP(C1610,'[2]Customer Detail'!$A$1:$H$501,8,FALSE)</f>
        <v>Silver</v>
      </c>
      <c r="Q1610" s="8" t="str">
        <f>VLOOKUP(G1610,[2]Store_Dim!$A$1:$E$21,4,FALSE)</f>
        <v>Vasquezborough</v>
      </c>
      <c r="R1610" s="8" t="str">
        <f>VLOOKUP(G1610,[2]Store_Dim!$A$2:$E$21,3,FALSE)</f>
        <v>East</v>
      </c>
    </row>
    <row r="1611" spans="1:18" x14ac:dyDescent="0.3">
      <c r="A1611" s="7" t="s">
        <v>3435</v>
      </c>
      <c r="B1611" s="48">
        <v>45803</v>
      </c>
      <c r="C1611" s="8" t="s">
        <v>75</v>
      </c>
      <c r="D1611" s="8" t="s">
        <v>1742</v>
      </c>
      <c r="E1611" s="7" t="str">
        <f>VLOOKUP(D1611,[2]Product_Dim!$A$2:$G$101,2,FALSE)</f>
        <v>Cricket Bat</v>
      </c>
      <c r="F1611" s="9">
        <f>VLOOKUP(D1611,[2]Product_Dim!$A$2:$G$101,6,FALSE)</f>
        <v>245.98</v>
      </c>
      <c r="G1611" s="8" t="s">
        <v>1766</v>
      </c>
      <c r="H1611" s="10">
        <v>4</v>
      </c>
      <c r="I1611" s="11">
        <v>44.07</v>
      </c>
      <c r="J1611" s="8">
        <v>0.28999999999999998</v>
      </c>
      <c r="K1611" s="8" t="s">
        <v>1829</v>
      </c>
      <c r="L1611" s="11">
        <v>125.15880000000001</v>
      </c>
      <c r="M1611" s="8" t="str">
        <f>VLOOKUP(C1611,'[2]Customer Detail'!$A$2:$H$501,4,FALSE)</f>
        <v>Female</v>
      </c>
      <c r="N1611" s="8">
        <f>VLOOKUP(C1611,'[2]Customer Detail'!$A$2:$H$501,3,FALSE)</f>
        <v>24</v>
      </c>
      <c r="O1611" s="8" t="str">
        <f>VLOOKUP(C1611,'[2]Customer Detail'!$A$2:$H$501,5,FALSE)</f>
        <v>South Christopher</v>
      </c>
      <c r="P1611" s="8" t="str">
        <f>VLOOKUP(C1611,'[2]Customer Detail'!$A$1:$H$501,8,FALSE)</f>
        <v>Bronze</v>
      </c>
      <c r="Q1611" s="8" t="str">
        <f>VLOOKUP(G1611,[2]Store_Dim!$A$1:$E$21,4,FALSE)</f>
        <v>Hoodberg</v>
      </c>
      <c r="R1611" s="8" t="str">
        <f>VLOOKUP(G1611,[2]Store_Dim!$A$2:$E$21,3,FALSE)</f>
        <v>North</v>
      </c>
    </row>
    <row r="1612" spans="1:18" x14ac:dyDescent="0.3">
      <c r="A1612" s="7" t="s">
        <v>3436</v>
      </c>
      <c r="B1612" s="48">
        <v>45320</v>
      </c>
      <c r="C1612" s="8" t="s">
        <v>646</v>
      </c>
      <c r="D1612" s="8" t="s">
        <v>1686</v>
      </c>
      <c r="E1612" s="7" t="str">
        <f>VLOOKUP(D1612,[2]Product_Dim!$A$2:$G$101,2,FALSE)</f>
        <v>Men's Sports Shorts</v>
      </c>
      <c r="F1612" s="9">
        <f>VLOOKUP(D1612,[2]Product_Dim!$A$2:$G$101,6,FALSE)</f>
        <v>218.22</v>
      </c>
      <c r="G1612" s="8" t="s">
        <v>1792</v>
      </c>
      <c r="H1612" s="10">
        <v>2</v>
      </c>
      <c r="I1612" s="11">
        <v>895.92</v>
      </c>
      <c r="J1612" s="8">
        <v>0.15</v>
      </c>
      <c r="K1612" s="8" t="s">
        <v>1824</v>
      </c>
      <c r="L1612" s="11">
        <v>1523.0639999999999</v>
      </c>
      <c r="M1612" s="8" t="str">
        <f>VLOOKUP(C1612,'[2]Customer Detail'!$A$2:$H$501,4,FALSE)</f>
        <v>Female</v>
      </c>
      <c r="N1612" s="8">
        <f>VLOOKUP(C1612,'[2]Customer Detail'!$A$2:$H$501,3,FALSE)</f>
        <v>45</v>
      </c>
      <c r="O1612" s="8" t="str">
        <f>VLOOKUP(C1612,'[2]Customer Detail'!$A$2:$H$501,5,FALSE)</f>
        <v>Christopherland</v>
      </c>
      <c r="P1612" s="8" t="str">
        <f>VLOOKUP(C1612,'[2]Customer Detail'!$A$1:$H$501,8,FALSE)</f>
        <v>Platinum</v>
      </c>
      <c r="Q1612" s="8" t="str">
        <f>VLOOKUP(G1612,[2]Store_Dim!$A$1:$E$21,4,FALSE)</f>
        <v>Lake Michael</v>
      </c>
      <c r="R1612" s="8" t="str">
        <f>VLOOKUP(G1612,[2]Store_Dim!$A$2:$E$21,3,FALSE)</f>
        <v>South</v>
      </c>
    </row>
    <row r="1613" spans="1:18" x14ac:dyDescent="0.3">
      <c r="A1613" s="7" t="s">
        <v>3437</v>
      </c>
      <c r="B1613" s="48">
        <v>45619</v>
      </c>
      <c r="C1613" s="8" t="s">
        <v>963</v>
      </c>
      <c r="D1613" s="8" t="s">
        <v>1654</v>
      </c>
      <c r="E1613" s="7" t="str">
        <f>VLOOKUP(D1613,[2]Product_Dim!$A$2:$G$101,2,FALSE)</f>
        <v>Men's Track Pants</v>
      </c>
      <c r="F1613" s="9">
        <f>VLOOKUP(D1613,[2]Product_Dim!$A$2:$G$101,6,FALSE)</f>
        <v>386.56</v>
      </c>
      <c r="G1613" s="8" t="s">
        <v>1761</v>
      </c>
      <c r="H1613" s="10">
        <v>4</v>
      </c>
      <c r="I1613" s="11">
        <v>456.32</v>
      </c>
      <c r="J1613" s="8">
        <v>0.22</v>
      </c>
      <c r="K1613" s="8" t="s">
        <v>1829</v>
      </c>
      <c r="L1613" s="11">
        <v>1423.7184</v>
      </c>
      <c r="M1613" s="8" t="str">
        <f>VLOOKUP(C1613,'[2]Customer Detail'!$A$2:$H$501,4,FALSE)</f>
        <v>Male</v>
      </c>
      <c r="N1613" s="8">
        <f>VLOOKUP(C1613,'[2]Customer Detail'!$A$2:$H$501,3,FALSE)</f>
        <v>64</v>
      </c>
      <c r="O1613" s="8" t="str">
        <f>VLOOKUP(C1613,'[2]Customer Detail'!$A$2:$H$501,5,FALSE)</f>
        <v>West Joseph</v>
      </c>
      <c r="P1613" s="8" t="str">
        <f>VLOOKUP(C1613,'[2]Customer Detail'!$A$1:$H$501,8,FALSE)</f>
        <v>Platinum</v>
      </c>
      <c r="Q1613" s="8" t="str">
        <f>VLOOKUP(G1613,[2]Store_Dim!$A$1:$E$21,4,FALSE)</f>
        <v>North Nancyview</v>
      </c>
      <c r="R1613" s="8" t="str">
        <f>VLOOKUP(G1613,[2]Store_Dim!$A$2:$E$21,3,FALSE)</f>
        <v>South</v>
      </c>
    </row>
    <row r="1614" spans="1:18" x14ac:dyDescent="0.3">
      <c r="A1614" s="7" t="s">
        <v>3438</v>
      </c>
      <c r="B1614" s="48">
        <v>45777</v>
      </c>
      <c r="C1614" s="8" t="s">
        <v>1304</v>
      </c>
      <c r="D1614" s="8" t="s">
        <v>1616</v>
      </c>
      <c r="E1614" s="7" t="str">
        <f>VLOOKUP(D1614,[2]Product_Dim!$A$2:$G$101,2,FALSE)</f>
        <v>Gaming Mechanical Keyboard</v>
      </c>
      <c r="F1614" s="9">
        <f>VLOOKUP(D1614,[2]Product_Dim!$A$2:$G$101,6,FALSE)</f>
        <v>419.28</v>
      </c>
      <c r="G1614" s="8" t="s">
        <v>1752</v>
      </c>
      <c r="H1614" s="10">
        <v>1</v>
      </c>
      <c r="I1614" s="11">
        <v>905.5</v>
      </c>
      <c r="J1614" s="8">
        <v>0.28999999999999998</v>
      </c>
      <c r="K1614" s="8" t="s">
        <v>1829</v>
      </c>
      <c r="L1614" s="11">
        <v>642.90499999999997</v>
      </c>
      <c r="M1614" s="8" t="str">
        <f>VLOOKUP(C1614,'[2]Customer Detail'!$A$2:$H$501,4,FALSE)</f>
        <v>Male</v>
      </c>
      <c r="N1614" s="8">
        <f>VLOOKUP(C1614,'[2]Customer Detail'!$A$2:$H$501,3,FALSE)</f>
        <v>60</v>
      </c>
      <c r="O1614" s="8" t="str">
        <f>VLOOKUP(C1614,'[2]Customer Detail'!$A$2:$H$501,5,FALSE)</f>
        <v>New Benjamin</v>
      </c>
      <c r="P1614" s="8" t="str">
        <f>VLOOKUP(C1614,'[2]Customer Detail'!$A$1:$H$501,8,FALSE)</f>
        <v>Bronze</v>
      </c>
      <c r="Q1614" s="8" t="str">
        <f>VLOOKUP(G1614,[2]Store_Dim!$A$1:$E$21,4,FALSE)</f>
        <v>Washingtonfurt</v>
      </c>
      <c r="R1614" s="8" t="str">
        <f>VLOOKUP(G1614,[2]Store_Dim!$A$2:$E$21,3,FALSE)</f>
        <v>East</v>
      </c>
    </row>
    <row r="1615" spans="1:18" x14ac:dyDescent="0.3">
      <c r="A1615" s="7" t="s">
        <v>3439</v>
      </c>
      <c r="B1615" s="48">
        <v>45523</v>
      </c>
      <c r="C1615" s="8" t="s">
        <v>666</v>
      </c>
      <c r="D1615" s="8" t="s">
        <v>1580</v>
      </c>
      <c r="E1615" s="7" t="str">
        <f>VLOOKUP(D1615,[2]Product_Dim!$A$2:$G$101,2,FALSE)</f>
        <v>Beard Grooming Kit</v>
      </c>
      <c r="F1615" s="9">
        <f>VLOOKUP(D1615,[2]Product_Dim!$A$2:$G$101,6,FALSE)</f>
        <v>337.42</v>
      </c>
      <c r="G1615" s="8" t="s">
        <v>1797</v>
      </c>
      <c r="H1615" s="10">
        <v>3</v>
      </c>
      <c r="I1615" s="11">
        <v>63.19</v>
      </c>
      <c r="J1615" s="8">
        <v>0.08</v>
      </c>
      <c r="K1615" s="8" t="s">
        <v>1824</v>
      </c>
      <c r="L1615" s="11">
        <v>174.40439999999998</v>
      </c>
      <c r="M1615" s="8" t="str">
        <f>VLOOKUP(C1615,'[2]Customer Detail'!$A$2:$H$501,4,FALSE)</f>
        <v>Male</v>
      </c>
      <c r="N1615" s="8">
        <f>VLOOKUP(C1615,'[2]Customer Detail'!$A$2:$H$501,3,FALSE)</f>
        <v>52</v>
      </c>
      <c r="O1615" s="8" t="str">
        <f>VLOOKUP(C1615,'[2]Customer Detail'!$A$2:$H$501,5,FALSE)</f>
        <v>New Dianebury</v>
      </c>
      <c r="P1615" s="8" t="str">
        <f>VLOOKUP(C1615,'[2]Customer Detail'!$A$1:$H$501,8,FALSE)</f>
        <v>Platinum</v>
      </c>
      <c r="Q1615" s="8" t="str">
        <f>VLOOKUP(G1615,[2]Store_Dim!$A$1:$E$21,4,FALSE)</f>
        <v>Johnsonville</v>
      </c>
      <c r="R1615" s="8" t="str">
        <f>VLOOKUP(G1615,[2]Store_Dim!$A$2:$E$21,3,FALSE)</f>
        <v>East</v>
      </c>
    </row>
    <row r="1616" spans="1:18" x14ac:dyDescent="0.3">
      <c r="A1616" s="7" t="s">
        <v>3440</v>
      </c>
      <c r="B1616" s="48">
        <v>45628</v>
      </c>
      <c r="C1616" s="8" t="s">
        <v>191</v>
      </c>
      <c r="D1616" s="8" t="s">
        <v>1688</v>
      </c>
      <c r="E1616" s="7" t="str">
        <f>VLOOKUP(D1616,[2]Product_Dim!$A$2:$G$101,2,FALSE)</f>
        <v>Kitchen Storage Rack</v>
      </c>
      <c r="F1616" s="9">
        <f>VLOOKUP(D1616,[2]Product_Dim!$A$2:$G$101,6,FALSE)</f>
        <v>138.05000000000001</v>
      </c>
      <c r="G1616" s="8" t="s">
        <v>1779</v>
      </c>
      <c r="H1616" s="10">
        <v>3</v>
      </c>
      <c r="I1616" s="11">
        <v>687.66</v>
      </c>
      <c r="J1616" s="8">
        <v>0.06</v>
      </c>
      <c r="K1616" s="8" t="s">
        <v>1826</v>
      </c>
      <c r="L1616" s="11">
        <v>1939.2012</v>
      </c>
      <c r="M1616" s="8" t="str">
        <f>VLOOKUP(C1616,'[2]Customer Detail'!$A$2:$H$501,4,FALSE)</f>
        <v>Female</v>
      </c>
      <c r="N1616" s="8">
        <f>VLOOKUP(C1616,'[2]Customer Detail'!$A$2:$H$501,3,FALSE)</f>
        <v>61</v>
      </c>
      <c r="O1616" s="8" t="str">
        <f>VLOOKUP(C1616,'[2]Customer Detail'!$A$2:$H$501,5,FALSE)</f>
        <v>Gregoryview</v>
      </c>
      <c r="P1616" s="8" t="str">
        <f>VLOOKUP(C1616,'[2]Customer Detail'!$A$1:$H$501,8,FALSE)</f>
        <v>Gold</v>
      </c>
      <c r="Q1616" s="8" t="str">
        <f>VLOOKUP(G1616,[2]Store_Dim!$A$1:$E$21,4,FALSE)</f>
        <v>Williamsfurt</v>
      </c>
      <c r="R1616" s="8" t="str">
        <f>VLOOKUP(G1616,[2]Store_Dim!$A$2:$E$21,3,FALSE)</f>
        <v>South</v>
      </c>
    </row>
    <row r="1617" spans="1:18" x14ac:dyDescent="0.3">
      <c r="A1617" s="7" t="s">
        <v>3441</v>
      </c>
      <c r="B1617" s="48">
        <v>45742</v>
      </c>
      <c r="C1617" s="8" t="s">
        <v>711</v>
      </c>
      <c r="D1617" s="8" t="s">
        <v>1634</v>
      </c>
      <c r="E1617" s="7" t="str">
        <f>VLOOKUP(D1617,[2]Product_Dim!$A$2:$G$101,2,FALSE)</f>
        <v>USB External Hard Drive</v>
      </c>
      <c r="F1617" s="9">
        <f>VLOOKUP(D1617,[2]Product_Dim!$A$2:$G$101,6,FALSE)</f>
        <v>253.33</v>
      </c>
      <c r="G1617" s="8" t="s">
        <v>1786</v>
      </c>
      <c r="H1617" s="10">
        <v>4</v>
      </c>
      <c r="I1617" s="11">
        <v>639.05999999999995</v>
      </c>
      <c r="J1617" s="8">
        <v>0.12</v>
      </c>
      <c r="K1617" s="8" t="s">
        <v>1826</v>
      </c>
      <c r="L1617" s="11">
        <v>2249.4911999999999</v>
      </c>
      <c r="M1617" s="8" t="str">
        <f>VLOOKUP(C1617,'[2]Customer Detail'!$A$2:$H$501,4,FALSE)</f>
        <v>Female</v>
      </c>
      <c r="N1617" s="8">
        <f>VLOOKUP(C1617,'[2]Customer Detail'!$A$2:$H$501,3,FALSE)</f>
        <v>47</v>
      </c>
      <c r="O1617" s="8" t="str">
        <f>VLOOKUP(C1617,'[2]Customer Detail'!$A$2:$H$501,5,FALSE)</f>
        <v xml:space="preserve">Phillipschester   </v>
      </c>
      <c r="P1617" s="8" t="str">
        <f>VLOOKUP(C1617,'[2]Customer Detail'!$A$1:$H$501,8,FALSE)</f>
        <v>Gold</v>
      </c>
      <c r="Q1617" s="8" t="str">
        <f>VLOOKUP(G1617,[2]Store_Dim!$A$1:$E$21,4,FALSE)</f>
        <v>East Johnstad</v>
      </c>
      <c r="R1617" s="8" t="str">
        <f>VLOOKUP(G1617,[2]Store_Dim!$A$2:$E$21,3,FALSE)</f>
        <v>South</v>
      </c>
    </row>
    <row r="1618" spans="1:18" x14ac:dyDescent="0.3">
      <c r="A1618" s="7" t="s">
        <v>3442</v>
      </c>
      <c r="B1618" s="48">
        <v>45456</v>
      </c>
      <c r="C1618" s="8" t="s">
        <v>247</v>
      </c>
      <c r="D1618" s="8" t="s">
        <v>1690</v>
      </c>
      <c r="E1618" s="7" t="str">
        <f>VLOOKUP(D1618,[2]Product_Dim!$A$2:$G$101,2,FALSE)</f>
        <v>Hair Repair Oil Treatment</v>
      </c>
      <c r="F1618" s="9">
        <f>VLOOKUP(D1618,[2]Product_Dim!$A$2:$G$101,6,FALSE)</f>
        <v>214.32</v>
      </c>
      <c r="G1618" s="8" t="s">
        <v>1779</v>
      </c>
      <c r="H1618" s="10">
        <v>1</v>
      </c>
      <c r="I1618" s="11">
        <v>475.15</v>
      </c>
      <c r="J1618" s="8">
        <v>0.04</v>
      </c>
      <c r="K1618" s="8" t="s">
        <v>1829</v>
      </c>
      <c r="L1618" s="11">
        <v>456.14400000000001</v>
      </c>
      <c r="M1618" s="8" t="str">
        <f>VLOOKUP(C1618,'[2]Customer Detail'!$A$2:$H$501,4,FALSE)</f>
        <v>Male</v>
      </c>
      <c r="N1618" s="8">
        <f>VLOOKUP(C1618,'[2]Customer Detail'!$A$2:$H$501,3,FALSE)</f>
        <v>58</v>
      </c>
      <c r="O1618" s="8" t="str">
        <f>VLOOKUP(C1618,'[2]Customer Detail'!$A$2:$H$501,5,FALSE)</f>
        <v>Brendaburgh</v>
      </c>
      <c r="P1618" s="8" t="str">
        <f>VLOOKUP(C1618,'[2]Customer Detail'!$A$1:$H$501,8,FALSE)</f>
        <v>Silver</v>
      </c>
      <c r="Q1618" s="8" t="str">
        <f>VLOOKUP(G1618,[2]Store_Dim!$A$1:$E$21,4,FALSE)</f>
        <v>Williamsfurt</v>
      </c>
      <c r="R1618" s="8" t="str">
        <f>VLOOKUP(G1618,[2]Store_Dim!$A$2:$E$21,3,FALSE)</f>
        <v>South</v>
      </c>
    </row>
    <row r="1619" spans="1:18" x14ac:dyDescent="0.3">
      <c r="A1619" s="7" t="s">
        <v>3443</v>
      </c>
      <c r="B1619" s="48">
        <v>45534</v>
      </c>
      <c r="C1619" s="8" t="s">
        <v>625</v>
      </c>
      <c r="D1619" s="8" t="s">
        <v>1636</v>
      </c>
      <c r="E1619" s="7" t="str">
        <f>VLOOKUP(D1619,[2]Product_Dim!$A$2:$G$101,2,FALSE)</f>
        <v>Adjustable Jump Rope</v>
      </c>
      <c r="F1619" s="9">
        <f>VLOOKUP(D1619,[2]Product_Dim!$A$2:$G$101,6,FALSE)</f>
        <v>167.12</v>
      </c>
      <c r="G1619" s="8" t="s">
        <v>1776</v>
      </c>
      <c r="H1619" s="10">
        <v>1</v>
      </c>
      <c r="I1619" s="11">
        <v>62.38</v>
      </c>
      <c r="J1619" s="8">
        <v>0.08</v>
      </c>
      <c r="K1619" s="8" t="s">
        <v>1829</v>
      </c>
      <c r="L1619" s="11">
        <v>57.389600000000002</v>
      </c>
      <c r="M1619" s="8" t="str">
        <f>VLOOKUP(C1619,'[2]Customer Detail'!$A$2:$H$501,4,FALSE)</f>
        <v>Male</v>
      </c>
      <c r="N1619" s="8">
        <f>VLOOKUP(C1619,'[2]Customer Detail'!$A$2:$H$501,3,FALSE)</f>
        <v>21</v>
      </c>
      <c r="O1619" s="8" t="str">
        <f>VLOOKUP(C1619,'[2]Customer Detail'!$A$2:$H$501,5,FALSE)</f>
        <v>Amandaside</v>
      </c>
      <c r="P1619" s="8" t="str">
        <f>VLOOKUP(C1619,'[2]Customer Detail'!$A$1:$H$501,8,FALSE)</f>
        <v>Bronze</v>
      </c>
      <c r="Q1619" s="8" t="str">
        <f>VLOOKUP(G1619,[2]Store_Dim!$A$1:$E$21,4,FALSE)</f>
        <v>Port Josephberg</v>
      </c>
      <c r="R1619" s="8" t="str">
        <f>VLOOKUP(G1619,[2]Store_Dim!$A$2:$E$21,3,FALSE)</f>
        <v>East</v>
      </c>
    </row>
    <row r="1620" spans="1:18" x14ac:dyDescent="0.3">
      <c r="A1620" s="7" t="s">
        <v>3444</v>
      </c>
      <c r="B1620" s="48">
        <v>45375</v>
      </c>
      <c r="C1620" s="8" t="s">
        <v>1109</v>
      </c>
      <c r="D1620" s="8" t="s">
        <v>1578</v>
      </c>
      <c r="E1620" s="7" t="str">
        <f>VLOOKUP(D1620,[2]Product_Dim!$A$2:$G$101,2,FALSE)</f>
        <v>4K Home Projector</v>
      </c>
      <c r="F1620" s="9">
        <f>VLOOKUP(D1620,[2]Product_Dim!$A$2:$G$101,6,FALSE)</f>
        <v>465.34</v>
      </c>
      <c r="G1620" s="8" t="s">
        <v>1779</v>
      </c>
      <c r="H1620" s="10">
        <v>1</v>
      </c>
      <c r="I1620" s="11">
        <v>977.02</v>
      </c>
      <c r="J1620" s="8">
        <v>0.2</v>
      </c>
      <c r="K1620" s="8" t="s">
        <v>1829</v>
      </c>
      <c r="L1620" s="11">
        <v>781.61599999999999</v>
      </c>
      <c r="M1620" s="8" t="str">
        <f>VLOOKUP(C1620,'[2]Customer Detail'!$A$2:$H$501,4,FALSE)</f>
        <v>Male</v>
      </c>
      <c r="N1620" s="8">
        <f>VLOOKUP(C1620,'[2]Customer Detail'!$A$2:$H$501,3,FALSE)</f>
        <v>38</v>
      </c>
      <c r="O1620" s="8" t="str">
        <f>VLOOKUP(C1620,'[2]Customer Detail'!$A$2:$H$501,5,FALSE)</f>
        <v>Guerreroport</v>
      </c>
      <c r="P1620" s="8" t="str">
        <f>VLOOKUP(C1620,'[2]Customer Detail'!$A$1:$H$501,8,FALSE)</f>
        <v>Silver</v>
      </c>
      <c r="Q1620" s="8" t="str">
        <f>VLOOKUP(G1620,[2]Store_Dim!$A$1:$E$21,4,FALSE)</f>
        <v>Williamsfurt</v>
      </c>
      <c r="R1620" s="8" t="str">
        <f>VLOOKUP(G1620,[2]Store_Dim!$A$2:$E$21,3,FALSE)</f>
        <v>South</v>
      </c>
    </row>
    <row r="1621" spans="1:18" x14ac:dyDescent="0.3">
      <c r="A1621" s="7" t="s">
        <v>3445</v>
      </c>
      <c r="B1621" s="48">
        <v>45546</v>
      </c>
      <c r="C1621" s="8" t="s">
        <v>271</v>
      </c>
      <c r="D1621" s="8" t="s">
        <v>1714</v>
      </c>
      <c r="E1621" s="7" t="str">
        <f>VLOOKUP(D1621,[2]Product_Dim!$A$2:$G$101,2,FALSE)</f>
        <v>Hydrating Face Cleanser</v>
      </c>
      <c r="F1621" s="9">
        <f>VLOOKUP(D1621,[2]Product_Dim!$A$2:$G$101,6,FALSE)</f>
        <v>254.04361702127662</v>
      </c>
      <c r="G1621" s="8" t="s">
        <v>1769</v>
      </c>
      <c r="H1621" s="10">
        <v>2</v>
      </c>
      <c r="I1621" s="11">
        <v>898.81</v>
      </c>
      <c r="J1621" s="8">
        <v>0.25</v>
      </c>
      <c r="K1621" s="8" t="s">
        <v>1824</v>
      </c>
      <c r="L1621" s="11">
        <v>1348.2149999999999</v>
      </c>
      <c r="M1621" s="8" t="str">
        <f>VLOOKUP(C1621,'[2]Customer Detail'!$A$2:$H$501,4,FALSE)</f>
        <v>Male</v>
      </c>
      <c r="N1621" s="8">
        <f>VLOOKUP(C1621,'[2]Customer Detail'!$A$2:$H$501,3,FALSE)</f>
        <v>58</v>
      </c>
      <c r="O1621" s="8" t="str">
        <f>VLOOKUP(C1621,'[2]Customer Detail'!$A$2:$H$501,5,FALSE)</f>
        <v>Longport</v>
      </c>
      <c r="P1621" s="8" t="str">
        <f>VLOOKUP(C1621,'[2]Customer Detail'!$A$1:$H$501,8,FALSE)</f>
        <v>Bronze</v>
      </c>
      <c r="Q1621" s="8" t="str">
        <f>VLOOKUP(G1621,[2]Store_Dim!$A$1:$E$21,4,FALSE)</f>
        <v>Port Sharon</v>
      </c>
      <c r="R1621" s="8" t="str">
        <f>VLOOKUP(G1621,[2]Store_Dim!$A$2:$E$21,3,FALSE)</f>
        <v>South</v>
      </c>
    </row>
    <row r="1622" spans="1:18" x14ac:dyDescent="0.3">
      <c r="A1622" s="7" t="s">
        <v>3446</v>
      </c>
      <c r="B1622" s="48">
        <v>45769</v>
      </c>
      <c r="C1622" s="8" t="s">
        <v>1101</v>
      </c>
      <c r="D1622" s="8" t="s">
        <v>1662</v>
      </c>
      <c r="E1622" s="7" t="str">
        <f>VLOOKUP(D1622,[2]Product_Dim!$A$2:$G$101,2,FALSE)</f>
        <v>Foam Roller</v>
      </c>
      <c r="F1622" s="9">
        <f>VLOOKUP(D1622,[2]Product_Dim!$A$2:$G$101,6,FALSE)</f>
        <v>30.62</v>
      </c>
      <c r="G1622" s="8" t="s">
        <v>1766</v>
      </c>
      <c r="H1622" s="10">
        <v>2</v>
      </c>
      <c r="I1622" s="11">
        <v>422.13</v>
      </c>
      <c r="J1622" s="8">
        <v>0.28000000000000003</v>
      </c>
      <c r="K1622" s="8" t="s">
        <v>1824</v>
      </c>
      <c r="L1622" s="11">
        <v>607.86719999999991</v>
      </c>
      <c r="M1622" s="8" t="str">
        <f>VLOOKUP(C1622,'[2]Customer Detail'!$A$2:$H$501,4,FALSE)</f>
        <v>Female</v>
      </c>
      <c r="N1622" s="8">
        <f>VLOOKUP(C1622,'[2]Customer Detail'!$A$2:$H$501,3,FALSE)</f>
        <v>25</v>
      </c>
      <c r="O1622" s="8" t="str">
        <f>VLOOKUP(C1622,'[2]Customer Detail'!$A$2:$H$501,5,FALSE)</f>
        <v>North Samuel</v>
      </c>
      <c r="P1622" s="8" t="str">
        <f>VLOOKUP(C1622,'[2]Customer Detail'!$A$1:$H$501,8,FALSE)</f>
        <v>Bronze</v>
      </c>
      <c r="Q1622" s="8" t="str">
        <f>VLOOKUP(G1622,[2]Store_Dim!$A$1:$E$21,4,FALSE)</f>
        <v>Hoodberg</v>
      </c>
      <c r="R1622" s="8" t="str">
        <f>VLOOKUP(G1622,[2]Store_Dim!$A$2:$E$21,3,FALSE)</f>
        <v>North</v>
      </c>
    </row>
    <row r="1623" spans="1:18" x14ac:dyDescent="0.3">
      <c r="A1623" s="7" t="s">
        <v>3447</v>
      </c>
      <c r="B1623" s="48">
        <v>45524</v>
      </c>
      <c r="C1623" s="8" t="s">
        <v>191</v>
      </c>
      <c r="D1623" s="8" t="s">
        <v>1616</v>
      </c>
      <c r="E1623" s="7" t="str">
        <f>VLOOKUP(D1623,[2]Product_Dim!$A$2:$G$101,2,FALSE)</f>
        <v>Gaming Mechanical Keyboard</v>
      </c>
      <c r="F1623" s="9">
        <f>VLOOKUP(D1623,[2]Product_Dim!$A$2:$G$101,6,FALSE)</f>
        <v>419.28</v>
      </c>
      <c r="G1623" s="8" t="s">
        <v>1792</v>
      </c>
      <c r="H1623" s="10">
        <v>1</v>
      </c>
      <c r="I1623" s="11">
        <v>324.56</v>
      </c>
      <c r="J1623" s="8">
        <v>0.03</v>
      </c>
      <c r="K1623" s="8" t="s">
        <v>1829</v>
      </c>
      <c r="L1623" s="11">
        <v>314.82319999999999</v>
      </c>
      <c r="M1623" s="8" t="str">
        <f>VLOOKUP(C1623,'[2]Customer Detail'!$A$2:$H$501,4,FALSE)</f>
        <v>Female</v>
      </c>
      <c r="N1623" s="8">
        <f>VLOOKUP(C1623,'[2]Customer Detail'!$A$2:$H$501,3,FALSE)</f>
        <v>61</v>
      </c>
      <c r="O1623" s="8" t="str">
        <f>VLOOKUP(C1623,'[2]Customer Detail'!$A$2:$H$501,5,FALSE)</f>
        <v>Gregoryview</v>
      </c>
      <c r="P1623" s="8" t="str">
        <f>VLOOKUP(C1623,'[2]Customer Detail'!$A$1:$H$501,8,FALSE)</f>
        <v>Gold</v>
      </c>
      <c r="Q1623" s="8" t="str">
        <f>VLOOKUP(G1623,[2]Store_Dim!$A$1:$E$21,4,FALSE)</f>
        <v>Lake Michael</v>
      </c>
      <c r="R1623" s="8" t="str">
        <f>VLOOKUP(G1623,[2]Store_Dim!$A$2:$E$21,3,FALSE)</f>
        <v>South</v>
      </c>
    </row>
    <row r="1624" spans="1:18" x14ac:dyDescent="0.3">
      <c r="A1624" s="7" t="s">
        <v>3448</v>
      </c>
      <c r="B1624" s="48">
        <v>45531</v>
      </c>
      <c r="C1624" s="8" t="s">
        <v>1443</v>
      </c>
      <c r="D1624" s="8" t="s">
        <v>1658</v>
      </c>
      <c r="E1624" s="7" t="str">
        <f>VLOOKUP(D1624,[2]Product_Dim!$A$2:$G$101,2,FALSE)</f>
        <v>Ceramic Plant Pot</v>
      </c>
      <c r="F1624" s="9">
        <f>VLOOKUP(D1624,[2]Product_Dim!$A$2:$G$101,6,FALSE)</f>
        <v>81.75</v>
      </c>
      <c r="G1624" s="8" t="s">
        <v>1804</v>
      </c>
      <c r="H1624" s="10">
        <v>4</v>
      </c>
      <c r="I1624" s="11">
        <v>570.38</v>
      </c>
      <c r="J1624" s="8">
        <v>0.26</v>
      </c>
      <c r="K1624" s="8" t="s">
        <v>1826</v>
      </c>
      <c r="L1624" s="11">
        <v>1688.3247999999999</v>
      </c>
      <c r="M1624" s="8" t="str">
        <f>VLOOKUP(C1624,'[2]Customer Detail'!$A$2:$H$501,4,FALSE)</f>
        <v>Male</v>
      </c>
      <c r="N1624" s="8">
        <f>VLOOKUP(C1624,'[2]Customer Detail'!$A$2:$H$501,3,FALSE)</f>
        <v>45</v>
      </c>
      <c r="O1624" s="8" t="str">
        <f>VLOOKUP(C1624,'[2]Customer Detail'!$A$2:$H$501,5,FALSE)</f>
        <v>Bergermouth</v>
      </c>
      <c r="P1624" s="8" t="str">
        <f>VLOOKUP(C1624,'[2]Customer Detail'!$A$1:$H$501,8,FALSE)</f>
        <v>Bronze</v>
      </c>
      <c r="Q1624" s="8" t="str">
        <f>VLOOKUP(G1624,[2]Store_Dim!$A$1:$E$21,4,FALSE)</f>
        <v>New Jimmymouth</v>
      </c>
      <c r="R1624" s="8" t="str">
        <f>VLOOKUP(G1624,[2]Store_Dim!$A$2:$E$21,3,FALSE)</f>
        <v>West</v>
      </c>
    </row>
    <row r="1625" spans="1:18" x14ac:dyDescent="0.3">
      <c r="A1625" s="7" t="s">
        <v>3449</v>
      </c>
      <c r="B1625" s="48">
        <v>45479</v>
      </c>
      <c r="C1625" s="8" t="s">
        <v>1229</v>
      </c>
      <c r="D1625" s="8" t="s">
        <v>1616</v>
      </c>
      <c r="E1625" s="7" t="str">
        <f>VLOOKUP(D1625,[2]Product_Dim!$A$2:$G$101,2,FALSE)</f>
        <v>Gaming Mechanical Keyboard</v>
      </c>
      <c r="F1625" s="9">
        <f>VLOOKUP(D1625,[2]Product_Dim!$A$2:$G$101,6,FALSE)</f>
        <v>419.28</v>
      </c>
      <c r="G1625" s="8" t="s">
        <v>1801</v>
      </c>
      <c r="H1625" s="10">
        <v>2</v>
      </c>
      <c r="I1625" s="11">
        <v>223.73</v>
      </c>
      <c r="J1625" s="8">
        <v>0.11</v>
      </c>
      <c r="K1625" s="8" t="s">
        <v>1826</v>
      </c>
      <c r="L1625" s="11">
        <v>398.23939999999999</v>
      </c>
      <c r="M1625" s="8" t="str">
        <f>VLOOKUP(C1625,'[2]Customer Detail'!$A$2:$H$501,4,FALSE)</f>
        <v>Female</v>
      </c>
      <c r="N1625" s="8">
        <f>VLOOKUP(C1625,'[2]Customer Detail'!$A$2:$H$501,3,FALSE)</f>
        <v>43</v>
      </c>
      <c r="O1625" s="8" t="str">
        <f>VLOOKUP(C1625,'[2]Customer Detail'!$A$2:$H$501,5,FALSE)</f>
        <v>Cannonberg</v>
      </c>
      <c r="P1625" s="8" t="str">
        <f>VLOOKUP(C1625,'[2]Customer Detail'!$A$1:$H$501,8,FALSE)</f>
        <v>Bronze</v>
      </c>
      <c r="Q1625" s="8" t="str">
        <f>VLOOKUP(G1625,[2]Store_Dim!$A$1:$E$21,4,FALSE)</f>
        <v>East Jenniferstad</v>
      </c>
      <c r="R1625" s="8" t="str">
        <f>VLOOKUP(G1625,[2]Store_Dim!$A$2:$E$21,3,FALSE)</f>
        <v>North</v>
      </c>
    </row>
    <row r="1626" spans="1:18" x14ac:dyDescent="0.3">
      <c r="A1626" s="7" t="s">
        <v>3450</v>
      </c>
      <c r="B1626" s="48">
        <v>45868</v>
      </c>
      <c r="C1626" s="8" t="s">
        <v>1101</v>
      </c>
      <c r="D1626" s="8" t="s">
        <v>1720</v>
      </c>
      <c r="E1626" s="7" t="str">
        <f>VLOOKUP(D1626,[2]Product_Dim!$A$2:$G$101,2,FALSE)</f>
        <v>Kitchen Cutting Board</v>
      </c>
      <c r="F1626" s="9">
        <f>VLOOKUP(D1626,[2]Product_Dim!$A$2:$G$101,6,FALSE)</f>
        <v>176.07</v>
      </c>
      <c r="G1626" s="8" t="s">
        <v>1804</v>
      </c>
      <c r="H1626" s="10">
        <v>4</v>
      </c>
      <c r="I1626" s="11">
        <v>164.93</v>
      </c>
      <c r="J1626" s="8">
        <v>0.11</v>
      </c>
      <c r="K1626" s="8" t="s">
        <v>1824</v>
      </c>
      <c r="L1626" s="11">
        <v>587.1508</v>
      </c>
      <c r="M1626" s="8" t="str">
        <f>VLOOKUP(C1626,'[2]Customer Detail'!$A$2:$H$501,4,FALSE)</f>
        <v>Female</v>
      </c>
      <c r="N1626" s="8">
        <f>VLOOKUP(C1626,'[2]Customer Detail'!$A$2:$H$501,3,FALSE)</f>
        <v>25</v>
      </c>
      <c r="O1626" s="8" t="str">
        <f>VLOOKUP(C1626,'[2]Customer Detail'!$A$2:$H$501,5,FALSE)</f>
        <v>North Samuel</v>
      </c>
      <c r="P1626" s="8" t="str">
        <f>VLOOKUP(C1626,'[2]Customer Detail'!$A$1:$H$501,8,FALSE)</f>
        <v>Bronze</v>
      </c>
      <c r="Q1626" s="8" t="str">
        <f>VLOOKUP(G1626,[2]Store_Dim!$A$1:$E$21,4,FALSE)</f>
        <v>New Jimmymouth</v>
      </c>
      <c r="R1626" s="8" t="str">
        <f>VLOOKUP(G1626,[2]Store_Dim!$A$2:$E$21,3,FALSE)</f>
        <v>West</v>
      </c>
    </row>
    <row r="1627" spans="1:18" x14ac:dyDescent="0.3">
      <c r="A1627" s="7" t="s">
        <v>3451</v>
      </c>
      <c r="B1627" s="48">
        <v>45569</v>
      </c>
      <c r="C1627" s="8" t="s">
        <v>797</v>
      </c>
      <c r="D1627" s="8" t="s">
        <v>1578</v>
      </c>
      <c r="E1627" s="7" t="str">
        <f>VLOOKUP(D1627,[2]Product_Dim!$A$2:$G$101,2,FALSE)</f>
        <v>4K Home Projector</v>
      </c>
      <c r="F1627" s="9">
        <f>VLOOKUP(D1627,[2]Product_Dim!$A$2:$G$101,6,FALSE)</f>
        <v>465.34</v>
      </c>
      <c r="G1627" s="8" t="s">
        <v>1779</v>
      </c>
      <c r="H1627" s="10">
        <v>3</v>
      </c>
      <c r="I1627" s="11">
        <v>326.66000000000003</v>
      </c>
      <c r="J1627" s="8">
        <v>0.28000000000000003</v>
      </c>
      <c r="K1627" s="8" t="s">
        <v>1829</v>
      </c>
      <c r="L1627" s="11">
        <v>705.5856</v>
      </c>
      <c r="M1627" s="8" t="str">
        <f>VLOOKUP(C1627,'[2]Customer Detail'!$A$2:$H$501,4,FALSE)</f>
        <v>Female</v>
      </c>
      <c r="N1627" s="8">
        <f>VLOOKUP(C1627,'[2]Customer Detail'!$A$2:$H$501,3,FALSE)</f>
        <v>41</v>
      </c>
      <c r="O1627" s="8" t="str">
        <f>VLOOKUP(C1627,'[2]Customer Detail'!$A$2:$H$501,5,FALSE)</f>
        <v>Garciamouth</v>
      </c>
      <c r="P1627" s="8" t="str">
        <f>VLOOKUP(C1627,'[2]Customer Detail'!$A$1:$H$501,8,FALSE)</f>
        <v>Gold</v>
      </c>
      <c r="Q1627" s="8" t="str">
        <f>VLOOKUP(G1627,[2]Store_Dim!$A$1:$E$21,4,FALSE)</f>
        <v>Williamsfurt</v>
      </c>
      <c r="R1627" s="8" t="str">
        <f>VLOOKUP(G1627,[2]Store_Dim!$A$2:$E$21,3,FALSE)</f>
        <v>South</v>
      </c>
    </row>
    <row r="1628" spans="1:18" x14ac:dyDescent="0.3">
      <c r="A1628" s="7" t="s">
        <v>3452</v>
      </c>
      <c r="B1628" s="48">
        <v>45382</v>
      </c>
      <c r="C1628" s="8" t="s">
        <v>601</v>
      </c>
      <c r="D1628" s="8" t="s">
        <v>1546</v>
      </c>
      <c r="E1628" s="7" t="str">
        <f>VLOOKUP(D1628,[2]Product_Dim!$A$2:$G$101,2,FALSE)</f>
        <v>Men's Graphic T-Shirt</v>
      </c>
      <c r="F1628" s="9">
        <f>VLOOKUP(D1628,[2]Product_Dim!$A$2:$G$101,6,FALSE)</f>
        <v>342.56</v>
      </c>
      <c r="G1628" s="8" t="s">
        <v>1801</v>
      </c>
      <c r="H1628" s="10">
        <v>2</v>
      </c>
      <c r="I1628" s="11">
        <v>462.93</v>
      </c>
      <c r="J1628" s="8">
        <v>0.17</v>
      </c>
      <c r="K1628" s="8" t="s">
        <v>1826</v>
      </c>
      <c r="L1628" s="11">
        <v>768.46379999999999</v>
      </c>
      <c r="M1628" s="8" t="str">
        <f>VLOOKUP(C1628,'[2]Customer Detail'!$A$2:$H$501,4,FALSE)</f>
        <v>Female</v>
      </c>
      <c r="N1628" s="8">
        <f>VLOOKUP(C1628,'[2]Customer Detail'!$A$2:$H$501,3,FALSE)</f>
        <v>23</v>
      </c>
      <c r="O1628" s="8" t="str">
        <f>VLOOKUP(C1628,'[2]Customer Detail'!$A$2:$H$501,5,FALSE)</f>
        <v>Hutchinsonville</v>
      </c>
      <c r="P1628" s="8" t="str">
        <f>VLOOKUP(C1628,'[2]Customer Detail'!$A$1:$H$501,8,FALSE)</f>
        <v>Silver</v>
      </c>
      <c r="Q1628" s="8" t="str">
        <f>VLOOKUP(G1628,[2]Store_Dim!$A$1:$E$21,4,FALSE)</f>
        <v>East Jenniferstad</v>
      </c>
      <c r="R1628" s="8" t="str">
        <f>VLOOKUP(G1628,[2]Store_Dim!$A$2:$E$21,3,FALSE)</f>
        <v>North</v>
      </c>
    </row>
    <row r="1629" spans="1:18" x14ac:dyDescent="0.3">
      <c r="A1629" s="7" t="s">
        <v>3453</v>
      </c>
      <c r="B1629" s="48">
        <v>45885</v>
      </c>
      <c r="C1629" s="8" t="s">
        <v>496</v>
      </c>
      <c r="D1629" s="8" t="s">
        <v>1543</v>
      </c>
      <c r="E1629" s="7" t="str">
        <f>VLOOKUP(D1629,[2]Product_Dim!$A$2:$G$101,2,FALSE)</f>
        <v>Brother Laser Printer</v>
      </c>
      <c r="F1629" s="9">
        <f>VLOOKUP(D1629,[2]Product_Dim!$A$2:$G$101,6,FALSE)</f>
        <v>112.42</v>
      </c>
      <c r="G1629" s="8" t="s">
        <v>1804</v>
      </c>
      <c r="H1629" s="10">
        <v>3</v>
      </c>
      <c r="I1629" s="11">
        <v>60.26</v>
      </c>
      <c r="J1629" s="8">
        <v>0.04</v>
      </c>
      <c r="K1629" s="8" t="s">
        <v>1824</v>
      </c>
      <c r="L1629" s="11">
        <v>173.5488</v>
      </c>
      <c r="M1629" s="8" t="str">
        <f>VLOOKUP(C1629,'[2]Customer Detail'!$A$2:$H$501,4,FALSE)</f>
        <v>Female</v>
      </c>
      <c r="N1629" s="8">
        <f>VLOOKUP(C1629,'[2]Customer Detail'!$A$2:$H$501,3,FALSE)</f>
        <v>49</v>
      </c>
      <c r="O1629" s="8" t="str">
        <f>VLOOKUP(C1629,'[2]Customer Detail'!$A$2:$H$501,5,FALSE)</f>
        <v>Lake Nathanfort</v>
      </c>
      <c r="P1629" s="8" t="str">
        <f>VLOOKUP(C1629,'[2]Customer Detail'!$A$1:$H$501,8,FALSE)</f>
        <v>Platinum</v>
      </c>
      <c r="Q1629" s="8" t="str">
        <f>VLOOKUP(G1629,[2]Store_Dim!$A$1:$E$21,4,FALSE)</f>
        <v>New Jimmymouth</v>
      </c>
      <c r="R1629" s="8" t="str">
        <f>VLOOKUP(G1629,[2]Store_Dim!$A$2:$E$21,3,FALSE)</f>
        <v>West</v>
      </c>
    </row>
    <row r="1630" spans="1:18" x14ac:dyDescent="0.3">
      <c r="A1630" s="7" t="s">
        <v>3454</v>
      </c>
      <c r="B1630" s="48">
        <v>45829</v>
      </c>
      <c r="C1630" s="8" t="s">
        <v>261</v>
      </c>
      <c r="D1630" s="8" t="s">
        <v>1616</v>
      </c>
      <c r="E1630" s="7" t="str">
        <f>VLOOKUP(D1630,[2]Product_Dim!$A$2:$G$101,2,FALSE)</f>
        <v>Gaming Mechanical Keyboard</v>
      </c>
      <c r="F1630" s="9">
        <f>VLOOKUP(D1630,[2]Product_Dim!$A$2:$G$101,6,FALSE)</f>
        <v>419.28</v>
      </c>
      <c r="G1630" s="8" t="s">
        <v>1786</v>
      </c>
      <c r="H1630" s="10">
        <v>3</v>
      </c>
      <c r="I1630" s="11">
        <v>109.5</v>
      </c>
      <c r="J1630" s="8">
        <v>0.06</v>
      </c>
      <c r="K1630" s="8" t="s">
        <v>1829</v>
      </c>
      <c r="L1630" s="11">
        <v>308.79000000000002</v>
      </c>
      <c r="M1630" s="8" t="str">
        <f>VLOOKUP(C1630,'[2]Customer Detail'!$A$2:$H$501,4,FALSE)</f>
        <v>Female</v>
      </c>
      <c r="N1630" s="8">
        <f>VLOOKUP(C1630,'[2]Customer Detail'!$A$2:$H$501,3,FALSE)</f>
        <v>61</v>
      </c>
      <c r="O1630" s="8" t="str">
        <f>VLOOKUP(C1630,'[2]Customer Detail'!$A$2:$H$501,5,FALSE)</f>
        <v>South Shaun</v>
      </c>
      <c r="P1630" s="8" t="str">
        <f>VLOOKUP(C1630,'[2]Customer Detail'!$A$1:$H$501,8,FALSE)</f>
        <v>Gold</v>
      </c>
      <c r="Q1630" s="8" t="str">
        <f>VLOOKUP(G1630,[2]Store_Dim!$A$1:$E$21,4,FALSE)</f>
        <v>East Johnstad</v>
      </c>
      <c r="R1630" s="8" t="str">
        <f>VLOOKUP(G1630,[2]Store_Dim!$A$2:$E$21,3,FALSE)</f>
        <v>South</v>
      </c>
    </row>
    <row r="1631" spans="1:18" x14ac:dyDescent="0.3">
      <c r="A1631" s="7" t="s">
        <v>3455</v>
      </c>
      <c r="B1631" s="48">
        <v>45721</v>
      </c>
      <c r="C1631" s="8" t="s">
        <v>1193</v>
      </c>
      <c r="D1631" s="8" t="s">
        <v>1688</v>
      </c>
      <c r="E1631" s="7" t="str">
        <f>VLOOKUP(D1631,[2]Product_Dim!$A$2:$G$101,2,FALSE)</f>
        <v>Kitchen Storage Rack</v>
      </c>
      <c r="F1631" s="9">
        <f>VLOOKUP(D1631,[2]Product_Dim!$A$2:$G$101,6,FALSE)</f>
        <v>138.05000000000001</v>
      </c>
      <c r="G1631" s="8" t="s">
        <v>1804</v>
      </c>
      <c r="H1631" s="10">
        <v>1</v>
      </c>
      <c r="I1631" s="11">
        <v>505.83</v>
      </c>
      <c r="J1631" s="8">
        <v>0.14000000000000001</v>
      </c>
      <c r="K1631" s="8" t="s">
        <v>1829</v>
      </c>
      <c r="L1631" s="11">
        <v>435.01379999999995</v>
      </c>
      <c r="M1631" s="8" t="str">
        <f>VLOOKUP(C1631,'[2]Customer Detail'!$A$2:$H$501,4,FALSE)</f>
        <v>Female</v>
      </c>
      <c r="N1631" s="8">
        <f>VLOOKUP(C1631,'[2]Customer Detail'!$A$2:$H$501,3,FALSE)</f>
        <v>20</v>
      </c>
      <c r="O1631" s="8" t="str">
        <f>VLOOKUP(C1631,'[2]Customer Detail'!$A$2:$H$501,5,FALSE)</f>
        <v>Novakstad</v>
      </c>
      <c r="P1631" s="8" t="str">
        <f>VLOOKUP(C1631,'[2]Customer Detail'!$A$1:$H$501,8,FALSE)</f>
        <v>Gold</v>
      </c>
      <c r="Q1631" s="8" t="str">
        <f>VLOOKUP(G1631,[2]Store_Dim!$A$1:$E$21,4,FALSE)</f>
        <v>New Jimmymouth</v>
      </c>
      <c r="R1631" s="8" t="str">
        <f>VLOOKUP(G1631,[2]Store_Dim!$A$2:$E$21,3,FALSE)</f>
        <v>West</v>
      </c>
    </row>
    <row r="1632" spans="1:18" x14ac:dyDescent="0.3">
      <c r="A1632" s="7" t="s">
        <v>3456</v>
      </c>
      <c r="B1632" s="48">
        <v>45511</v>
      </c>
      <c r="C1632" s="8" t="s">
        <v>544</v>
      </c>
      <c r="D1632" s="8" t="s">
        <v>1744</v>
      </c>
      <c r="E1632" s="7" t="str">
        <f>VLOOKUP(D1632,[2]Product_Dim!$A$2:$G$101,2,FALSE)</f>
        <v>Portable Bluetooth Speaker</v>
      </c>
      <c r="F1632" s="9">
        <f>VLOOKUP(D1632,[2]Product_Dim!$A$2:$G$101,6,FALSE)</f>
        <v>431.67</v>
      </c>
      <c r="G1632" s="8" t="s">
        <v>1789</v>
      </c>
      <c r="H1632" s="10">
        <v>2</v>
      </c>
      <c r="I1632" s="11">
        <v>443.15</v>
      </c>
      <c r="J1632" s="8">
        <v>0.27</v>
      </c>
      <c r="K1632" s="8" t="s">
        <v>1826</v>
      </c>
      <c r="L1632" s="11">
        <v>646.99899999999991</v>
      </c>
      <c r="M1632" s="8" t="str">
        <f>VLOOKUP(C1632,'[2]Customer Detail'!$A$2:$H$501,4,FALSE)</f>
        <v>Male</v>
      </c>
      <c r="N1632" s="8">
        <f>VLOOKUP(C1632,'[2]Customer Detail'!$A$2:$H$501,3,FALSE)</f>
        <v>21</v>
      </c>
      <c r="O1632" s="8" t="str">
        <f>VLOOKUP(C1632,'[2]Customer Detail'!$A$2:$H$501,5,FALSE)</f>
        <v>North Matthew</v>
      </c>
      <c r="P1632" s="8" t="str">
        <f>VLOOKUP(C1632,'[2]Customer Detail'!$A$1:$H$501,8,FALSE)</f>
        <v>Bronze</v>
      </c>
      <c r="Q1632" s="8" t="str">
        <f>VLOOKUP(G1632,[2]Store_Dim!$A$1:$E$21,4,FALSE)</f>
        <v>East Davidville</v>
      </c>
      <c r="R1632" s="8" t="str">
        <f>VLOOKUP(G1632,[2]Store_Dim!$A$2:$E$21,3,FALSE)</f>
        <v>East</v>
      </c>
    </row>
    <row r="1633" spans="1:18" x14ac:dyDescent="0.3">
      <c r="A1633" s="7" t="s">
        <v>3457</v>
      </c>
      <c r="B1633" s="48">
        <v>45739</v>
      </c>
      <c r="C1633" s="8" t="s">
        <v>1527</v>
      </c>
      <c r="D1633" s="8" t="s">
        <v>1560</v>
      </c>
      <c r="E1633" s="7" t="str">
        <f>VLOOKUP(D1633,[2]Product_Dim!$A$2:$G$101,2,FALSE)</f>
        <v>LED Table Lamp</v>
      </c>
      <c r="F1633" s="9">
        <f>VLOOKUP(D1633,[2]Product_Dim!$A$2:$G$101,6,FALSE)</f>
        <v>218.86</v>
      </c>
      <c r="G1633" s="8" t="s">
        <v>1779</v>
      </c>
      <c r="H1633" s="10">
        <v>2</v>
      </c>
      <c r="I1633" s="11">
        <v>784.26</v>
      </c>
      <c r="J1633" s="8">
        <v>0.23</v>
      </c>
      <c r="K1633" s="8" t="s">
        <v>1826</v>
      </c>
      <c r="L1633" s="11">
        <v>1207.7603999999999</v>
      </c>
      <c r="M1633" s="8" t="str">
        <f>VLOOKUP(C1633,'[2]Customer Detail'!$A$2:$H$501,4,FALSE)</f>
        <v>Female</v>
      </c>
      <c r="N1633" s="8">
        <f>VLOOKUP(C1633,'[2]Customer Detail'!$A$2:$H$501,3,FALSE)</f>
        <v>47</v>
      </c>
      <c r="O1633" s="8" t="str">
        <f>VLOOKUP(C1633,'[2]Customer Detail'!$A$2:$H$501,5,FALSE)</f>
        <v>Port William</v>
      </c>
      <c r="P1633" s="8" t="str">
        <f>VLOOKUP(C1633,'[2]Customer Detail'!$A$1:$H$501,8,FALSE)</f>
        <v>Gold</v>
      </c>
      <c r="Q1633" s="8" t="str">
        <f>VLOOKUP(G1633,[2]Store_Dim!$A$1:$E$21,4,FALSE)</f>
        <v>Williamsfurt</v>
      </c>
      <c r="R1633" s="8" t="str">
        <f>VLOOKUP(G1633,[2]Store_Dim!$A$2:$E$21,3,FALSE)</f>
        <v>South</v>
      </c>
    </row>
    <row r="1634" spans="1:18" x14ac:dyDescent="0.3">
      <c r="A1634" s="7" t="s">
        <v>3458</v>
      </c>
      <c r="B1634" s="48">
        <v>45533</v>
      </c>
      <c r="C1634" s="8" t="s">
        <v>1405</v>
      </c>
      <c r="D1634" s="8" t="s">
        <v>1626</v>
      </c>
      <c r="E1634" s="7" t="str">
        <f>VLOOKUP(D1634,[2]Product_Dim!$A$2:$G$101,2,FALSE)</f>
        <v>Portable Power Bank</v>
      </c>
      <c r="F1634" s="9">
        <f>VLOOKUP(D1634,[2]Product_Dim!$A$2:$G$101,6,FALSE)</f>
        <v>326.06</v>
      </c>
      <c r="G1634" s="8" t="s">
        <v>1792</v>
      </c>
      <c r="H1634" s="10">
        <v>3</v>
      </c>
      <c r="I1634" s="11">
        <v>590.30999999999995</v>
      </c>
      <c r="J1634" s="8">
        <v>0.17</v>
      </c>
      <c r="K1634" s="8" t="s">
        <v>1826</v>
      </c>
      <c r="L1634" s="11">
        <v>1469.8718999999999</v>
      </c>
      <c r="M1634" s="8" t="str">
        <f>VLOOKUP(C1634,'[2]Customer Detail'!$A$2:$H$501,4,FALSE)</f>
        <v>Male</v>
      </c>
      <c r="N1634" s="8">
        <f>VLOOKUP(C1634,'[2]Customer Detail'!$A$2:$H$501,3,FALSE)</f>
        <v>54</v>
      </c>
      <c r="O1634" s="8" t="str">
        <f>VLOOKUP(C1634,'[2]Customer Detail'!$A$2:$H$501,5,FALSE)</f>
        <v>East Yvette</v>
      </c>
      <c r="P1634" s="8" t="str">
        <f>VLOOKUP(C1634,'[2]Customer Detail'!$A$1:$H$501,8,FALSE)</f>
        <v>Gold</v>
      </c>
      <c r="Q1634" s="8" t="str">
        <f>VLOOKUP(G1634,[2]Store_Dim!$A$1:$E$21,4,FALSE)</f>
        <v>Lake Michael</v>
      </c>
      <c r="R1634" s="8" t="str">
        <f>VLOOKUP(G1634,[2]Store_Dim!$A$2:$E$21,3,FALSE)</f>
        <v>South</v>
      </c>
    </row>
    <row r="1635" spans="1:18" x14ac:dyDescent="0.3">
      <c r="A1635" s="7" t="s">
        <v>3459</v>
      </c>
      <c r="B1635" s="48">
        <v>45553</v>
      </c>
      <c r="C1635" s="8" t="s">
        <v>417</v>
      </c>
      <c r="D1635" s="8" t="s">
        <v>1686</v>
      </c>
      <c r="E1635" s="7" t="str">
        <f>VLOOKUP(D1635,[2]Product_Dim!$A$2:$G$101,2,FALSE)</f>
        <v>Men's Sports Shorts</v>
      </c>
      <c r="F1635" s="9">
        <f>VLOOKUP(D1635,[2]Product_Dim!$A$2:$G$101,6,FALSE)</f>
        <v>218.22</v>
      </c>
      <c r="G1635" s="8" t="s">
        <v>1804</v>
      </c>
      <c r="H1635" s="10">
        <v>1</v>
      </c>
      <c r="I1635" s="11">
        <v>696.13</v>
      </c>
      <c r="J1635" s="8">
        <v>0.06</v>
      </c>
      <c r="K1635" s="8" t="s">
        <v>1829</v>
      </c>
      <c r="L1635" s="11">
        <v>654.36220000000003</v>
      </c>
      <c r="M1635" s="8" t="str">
        <f>VLOOKUP(C1635,'[2]Customer Detail'!$A$2:$H$501,4,FALSE)</f>
        <v>Female</v>
      </c>
      <c r="N1635" s="8">
        <f>VLOOKUP(C1635,'[2]Customer Detail'!$A$2:$H$501,3,FALSE)</f>
        <v>44</v>
      </c>
      <c r="O1635" s="8" t="str">
        <f>VLOOKUP(C1635,'[2]Customer Detail'!$A$2:$H$501,5,FALSE)</f>
        <v>Lake Tylerfort</v>
      </c>
      <c r="P1635" s="8" t="str">
        <f>VLOOKUP(C1635,'[2]Customer Detail'!$A$1:$H$501,8,FALSE)</f>
        <v>Platinum</v>
      </c>
      <c r="Q1635" s="8" t="str">
        <f>VLOOKUP(G1635,[2]Store_Dim!$A$1:$E$21,4,FALSE)</f>
        <v>New Jimmymouth</v>
      </c>
      <c r="R1635" s="8" t="str">
        <f>VLOOKUP(G1635,[2]Store_Dim!$A$2:$E$21,3,FALSE)</f>
        <v>West</v>
      </c>
    </row>
    <row r="1636" spans="1:18" x14ac:dyDescent="0.3">
      <c r="A1636" s="7" t="s">
        <v>3460</v>
      </c>
      <c r="B1636" s="48">
        <v>45341</v>
      </c>
      <c r="C1636" s="8" t="s">
        <v>369</v>
      </c>
      <c r="D1636" s="8" t="s">
        <v>1650</v>
      </c>
      <c r="E1636" s="7" t="str">
        <f>VLOOKUP(D1636,[2]Product_Dim!$A$2:$G$101,2,FALSE)</f>
        <v>HDMI Cable – 2m</v>
      </c>
      <c r="F1636" s="9">
        <f>VLOOKUP(D1636,[2]Product_Dim!$A$2:$G$101,6,FALSE)</f>
        <v>88.49</v>
      </c>
      <c r="G1636" s="8" t="s">
        <v>1776</v>
      </c>
      <c r="H1636" s="10">
        <v>4</v>
      </c>
      <c r="I1636" s="11">
        <v>194.39</v>
      </c>
      <c r="J1636" s="8">
        <v>0.25</v>
      </c>
      <c r="K1636" s="8" t="s">
        <v>1824</v>
      </c>
      <c r="L1636" s="11">
        <v>583.16999999999996</v>
      </c>
      <c r="M1636" s="8" t="str">
        <f>VLOOKUP(C1636,'[2]Customer Detail'!$A$2:$H$501,4,FALSE)</f>
        <v>Male</v>
      </c>
      <c r="N1636" s="8">
        <f>VLOOKUP(C1636,'[2]Customer Detail'!$A$2:$H$501,3,FALSE)</f>
        <v>64</v>
      </c>
      <c r="O1636" s="8" t="str">
        <f>VLOOKUP(C1636,'[2]Customer Detail'!$A$2:$H$501,5,FALSE)</f>
        <v>South Jenniferville</v>
      </c>
      <c r="P1636" s="8" t="str">
        <f>VLOOKUP(C1636,'[2]Customer Detail'!$A$1:$H$501,8,FALSE)</f>
        <v>Silver</v>
      </c>
      <c r="Q1636" s="8" t="str">
        <f>VLOOKUP(G1636,[2]Store_Dim!$A$1:$E$21,4,FALSE)</f>
        <v>Port Josephberg</v>
      </c>
      <c r="R1636" s="8" t="str">
        <f>VLOOKUP(G1636,[2]Store_Dim!$A$2:$E$21,3,FALSE)</f>
        <v>East</v>
      </c>
    </row>
    <row r="1637" spans="1:18" x14ac:dyDescent="0.3">
      <c r="A1637" s="7" t="s">
        <v>3461</v>
      </c>
      <c r="B1637" s="48">
        <v>45430</v>
      </c>
      <c r="C1637" s="8" t="s">
        <v>1038</v>
      </c>
      <c r="D1637" s="8" t="s">
        <v>1614</v>
      </c>
      <c r="E1637" s="7" t="str">
        <f>VLOOKUP(D1637,[2]Product_Dim!$A$2:$G$101,2,FALSE)</f>
        <v>Modern Wall Clock</v>
      </c>
      <c r="F1637" s="9">
        <f>VLOOKUP(D1637,[2]Product_Dim!$A$2:$G$101,6,FALSE)</f>
        <v>179.77</v>
      </c>
      <c r="G1637" s="8" t="s">
        <v>1757</v>
      </c>
      <c r="H1637" s="10">
        <v>1</v>
      </c>
      <c r="I1637" s="11">
        <v>339.7</v>
      </c>
      <c r="J1637" s="8">
        <v>0.1</v>
      </c>
      <c r="K1637" s="8" t="s">
        <v>1824</v>
      </c>
      <c r="L1637" s="11">
        <v>305.73</v>
      </c>
      <c r="M1637" s="8" t="str">
        <f>VLOOKUP(C1637,'[2]Customer Detail'!$A$2:$H$501,4,FALSE)</f>
        <v>Male</v>
      </c>
      <c r="N1637" s="8">
        <f>VLOOKUP(C1637,'[2]Customer Detail'!$A$2:$H$501,3,FALSE)</f>
        <v>54</v>
      </c>
      <c r="O1637" s="8" t="str">
        <f>VLOOKUP(C1637,'[2]Customer Detail'!$A$2:$H$501,5,FALSE)</f>
        <v>South Jasontown</v>
      </c>
      <c r="P1637" s="8" t="str">
        <f>VLOOKUP(C1637,'[2]Customer Detail'!$A$1:$H$501,8,FALSE)</f>
        <v>Platinum</v>
      </c>
      <c r="Q1637" s="8" t="str">
        <f>VLOOKUP(G1637,[2]Store_Dim!$A$1:$E$21,4,FALSE)</f>
        <v>Danielmouth</v>
      </c>
      <c r="R1637" s="8" t="str">
        <f>VLOOKUP(G1637,[2]Store_Dim!$A$2:$E$21,3,FALSE)</f>
        <v>North</v>
      </c>
    </row>
    <row r="1638" spans="1:18" x14ac:dyDescent="0.3">
      <c r="A1638" s="7" t="s">
        <v>3462</v>
      </c>
      <c r="B1638" s="48">
        <v>45912</v>
      </c>
      <c r="C1638" s="8" t="s">
        <v>185</v>
      </c>
      <c r="D1638" s="8" t="s">
        <v>1684</v>
      </c>
      <c r="E1638" s="7" t="str">
        <f>VLOOKUP(D1638,[2]Product_Dim!$A$2:$G$101,2,FALSE)</f>
        <v>Wooden Nightstand</v>
      </c>
      <c r="F1638" s="9">
        <f>VLOOKUP(D1638,[2]Product_Dim!$A$2:$G$101,6,FALSE)</f>
        <v>243.7</v>
      </c>
      <c r="G1638" s="8" t="s">
        <v>1797</v>
      </c>
      <c r="H1638" s="10">
        <v>4</v>
      </c>
      <c r="I1638" s="11">
        <v>463.16</v>
      </c>
      <c r="J1638" s="8">
        <v>0.27</v>
      </c>
      <c r="K1638" s="8" t="s">
        <v>1826</v>
      </c>
      <c r="L1638" s="11">
        <v>1352.4272000000001</v>
      </c>
      <c r="M1638" s="8" t="str">
        <f>VLOOKUP(C1638,'[2]Customer Detail'!$A$2:$H$501,4,FALSE)</f>
        <v>Male</v>
      </c>
      <c r="N1638" s="8">
        <f>VLOOKUP(C1638,'[2]Customer Detail'!$A$2:$H$501,3,FALSE)</f>
        <v>54</v>
      </c>
      <c r="O1638" s="8" t="str">
        <f>VLOOKUP(C1638,'[2]Customer Detail'!$A$2:$H$501,5,FALSE)</f>
        <v>Dawsonbury</v>
      </c>
      <c r="P1638" s="8" t="str">
        <f>VLOOKUP(C1638,'[2]Customer Detail'!$A$1:$H$501,8,FALSE)</f>
        <v>Platinum</v>
      </c>
      <c r="Q1638" s="8" t="str">
        <f>VLOOKUP(G1638,[2]Store_Dim!$A$1:$E$21,4,FALSE)</f>
        <v>Johnsonville</v>
      </c>
      <c r="R1638" s="8" t="str">
        <f>VLOOKUP(G1638,[2]Store_Dim!$A$2:$E$21,3,FALSE)</f>
        <v>East</v>
      </c>
    </row>
    <row r="1639" spans="1:18" x14ac:dyDescent="0.3">
      <c r="A1639" s="7" t="s">
        <v>3463</v>
      </c>
      <c r="B1639" s="48">
        <v>45709</v>
      </c>
      <c r="C1639" s="8" t="s">
        <v>378</v>
      </c>
      <c r="D1639" s="8" t="s">
        <v>1555</v>
      </c>
      <c r="E1639" s="7" t="str">
        <f>VLOOKUP(D1639,[2]Product_Dim!$A$2:$G$101,2,FALSE)</f>
        <v>Men's Leather Belt</v>
      </c>
      <c r="F1639" s="9">
        <f>VLOOKUP(D1639,[2]Product_Dim!$A$2:$G$101,6,FALSE)</f>
        <v>261</v>
      </c>
      <c r="G1639" s="8" t="s">
        <v>1789</v>
      </c>
      <c r="H1639" s="10">
        <v>2</v>
      </c>
      <c r="I1639" s="11">
        <v>824.91</v>
      </c>
      <c r="J1639" s="8">
        <v>0.09</v>
      </c>
      <c r="K1639" s="8" t="s">
        <v>1824</v>
      </c>
      <c r="L1639" s="11">
        <v>1501.3362</v>
      </c>
      <c r="M1639" s="8" t="str">
        <f>VLOOKUP(C1639,'[2]Customer Detail'!$A$2:$H$501,4,FALSE)</f>
        <v>Female</v>
      </c>
      <c r="N1639" s="8">
        <f>VLOOKUP(C1639,'[2]Customer Detail'!$A$2:$H$501,3,FALSE)</f>
        <v>62</v>
      </c>
      <c r="O1639" s="8" t="str">
        <f>VLOOKUP(C1639,'[2]Customer Detail'!$A$2:$H$501,5,FALSE)</f>
        <v>North Justin</v>
      </c>
      <c r="P1639" s="8" t="str">
        <f>VLOOKUP(C1639,'[2]Customer Detail'!$A$1:$H$501,8,FALSE)</f>
        <v>Platinum</v>
      </c>
      <c r="Q1639" s="8" t="str">
        <f>VLOOKUP(G1639,[2]Store_Dim!$A$1:$E$21,4,FALSE)</f>
        <v>East Davidville</v>
      </c>
      <c r="R1639" s="8" t="str">
        <f>VLOOKUP(G1639,[2]Store_Dim!$A$2:$E$21,3,FALSE)</f>
        <v>East</v>
      </c>
    </row>
    <row r="1640" spans="1:18" x14ac:dyDescent="0.3">
      <c r="A1640" s="7" t="s">
        <v>3464</v>
      </c>
      <c r="B1640" s="48">
        <v>45520</v>
      </c>
      <c r="C1640" s="8" t="s">
        <v>258</v>
      </c>
      <c r="D1640" s="8" t="s">
        <v>1555</v>
      </c>
      <c r="E1640" s="7" t="str">
        <f>VLOOKUP(D1640,[2]Product_Dim!$A$2:$G$101,2,FALSE)</f>
        <v>Men's Leather Belt</v>
      </c>
      <c r="F1640" s="9">
        <f>VLOOKUP(D1640,[2]Product_Dim!$A$2:$G$101,6,FALSE)</f>
        <v>261</v>
      </c>
      <c r="G1640" s="8" t="s">
        <v>1761</v>
      </c>
      <c r="H1640" s="10">
        <v>4</v>
      </c>
      <c r="I1640" s="11">
        <v>796.89</v>
      </c>
      <c r="J1640" s="8">
        <v>0.17</v>
      </c>
      <c r="K1640" s="8" t="s">
        <v>1824</v>
      </c>
      <c r="L1640" s="11">
        <v>2645.6747999999998</v>
      </c>
      <c r="M1640" s="8" t="str">
        <f>VLOOKUP(C1640,'[2]Customer Detail'!$A$2:$H$501,4,FALSE)</f>
        <v>Female</v>
      </c>
      <c r="N1640" s="8">
        <f>VLOOKUP(C1640,'[2]Customer Detail'!$A$2:$H$501,3,FALSE)</f>
        <v>29</v>
      </c>
      <c r="O1640" s="8" t="str">
        <f>VLOOKUP(C1640,'[2]Customer Detail'!$A$2:$H$501,5,FALSE)</f>
        <v>Port Lisa</v>
      </c>
      <c r="P1640" s="8" t="str">
        <f>VLOOKUP(C1640,'[2]Customer Detail'!$A$1:$H$501,8,FALSE)</f>
        <v>Gold</v>
      </c>
      <c r="Q1640" s="8" t="str">
        <f>VLOOKUP(G1640,[2]Store_Dim!$A$1:$E$21,4,FALSE)</f>
        <v>North Nancyview</v>
      </c>
      <c r="R1640" s="8" t="str">
        <f>VLOOKUP(G1640,[2]Store_Dim!$A$2:$E$21,3,FALSE)</f>
        <v>South</v>
      </c>
    </row>
    <row r="1641" spans="1:18" x14ac:dyDescent="0.3">
      <c r="A1641" s="7" t="s">
        <v>3465</v>
      </c>
      <c r="B1641" s="48">
        <v>45478</v>
      </c>
      <c r="C1641" s="8" t="s">
        <v>770</v>
      </c>
      <c r="D1641" s="8" t="s">
        <v>1600</v>
      </c>
      <c r="E1641" s="7" t="str">
        <f>VLOOKUP(D1641,[2]Product_Dim!$A$2:$G$101,2,FALSE)</f>
        <v>Wireless Bluetooth Speaker</v>
      </c>
      <c r="F1641" s="9">
        <f>VLOOKUP(D1641,[2]Product_Dim!$A$2:$G$101,6,FALSE)</f>
        <v>322.41000000000003</v>
      </c>
      <c r="G1641" s="8" t="s">
        <v>1807</v>
      </c>
      <c r="H1641" s="10">
        <v>3</v>
      </c>
      <c r="I1641" s="11">
        <v>543.92999999999995</v>
      </c>
      <c r="J1641" s="8">
        <v>0.3</v>
      </c>
      <c r="K1641" s="8" t="s">
        <v>1829</v>
      </c>
      <c r="L1641" s="11">
        <v>1142.2529999999999</v>
      </c>
      <c r="M1641" s="8" t="str">
        <f>VLOOKUP(C1641,'[2]Customer Detail'!$A$2:$H$501,4,FALSE)</f>
        <v>Female</v>
      </c>
      <c r="N1641" s="8">
        <f>VLOOKUP(C1641,'[2]Customer Detail'!$A$2:$H$501,3,FALSE)</f>
        <v>59</v>
      </c>
      <c r="O1641" s="8" t="str">
        <f>VLOOKUP(C1641,'[2]Customer Detail'!$A$2:$H$501,5,FALSE)</f>
        <v>Heathfort</v>
      </c>
      <c r="P1641" s="8" t="str">
        <f>VLOOKUP(C1641,'[2]Customer Detail'!$A$1:$H$501,8,FALSE)</f>
        <v>Platinum</v>
      </c>
      <c r="Q1641" s="8" t="str">
        <f>VLOOKUP(G1641,[2]Store_Dim!$A$1:$E$21,4,FALSE)</f>
        <v>Bensonhaven</v>
      </c>
      <c r="R1641" s="8" t="str">
        <f>VLOOKUP(G1641,[2]Store_Dim!$A$2:$E$21,3,FALSE)</f>
        <v>North</v>
      </c>
    </row>
    <row r="1642" spans="1:18" x14ac:dyDescent="0.3">
      <c r="A1642" s="7" t="s">
        <v>3466</v>
      </c>
      <c r="B1642" s="48">
        <v>45496</v>
      </c>
      <c r="C1642" s="8" t="s">
        <v>574</v>
      </c>
      <c r="D1642" s="8" t="s">
        <v>1576</v>
      </c>
      <c r="E1642" s="7" t="str">
        <f>VLOOKUP(D1642,[2]Product_Dim!$A$2:$G$101,2,FALSE)</f>
        <v>Decorative Wall Mirror</v>
      </c>
      <c r="F1642" s="9">
        <f>VLOOKUP(D1642,[2]Product_Dim!$A$2:$G$101,6,FALSE)</f>
        <v>48.01</v>
      </c>
      <c r="G1642" s="8" t="s">
        <v>1779</v>
      </c>
      <c r="H1642" s="10">
        <v>2</v>
      </c>
      <c r="I1642" s="11">
        <v>44.65</v>
      </c>
      <c r="J1642" s="8">
        <v>0.03</v>
      </c>
      <c r="K1642" s="8" t="s">
        <v>1826</v>
      </c>
      <c r="L1642" s="11">
        <v>86.620999999999995</v>
      </c>
      <c r="M1642" s="8" t="str">
        <f>VLOOKUP(C1642,'[2]Customer Detail'!$A$2:$H$501,4,FALSE)</f>
        <v>Female</v>
      </c>
      <c r="N1642" s="8">
        <f>VLOOKUP(C1642,'[2]Customer Detail'!$A$2:$H$501,3,FALSE)</f>
        <v>41</v>
      </c>
      <c r="O1642" s="8" t="str">
        <f>VLOOKUP(C1642,'[2]Customer Detail'!$A$2:$H$501,5,FALSE)</f>
        <v>New William</v>
      </c>
      <c r="P1642" s="8" t="str">
        <f>VLOOKUP(C1642,'[2]Customer Detail'!$A$1:$H$501,8,FALSE)</f>
        <v>Platinum</v>
      </c>
      <c r="Q1642" s="8" t="str">
        <f>VLOOKUP(G1642,[2]Store_Dim!$A$1:$E$21,4,FALSE)</f>
        <v>Williamsfurt</v>
      </c>
      <c r="R1642" s="8" t="str">
        <f>VLOOKUP(G1642,[2]Store_Dim!$A$2:$E$21,3,FALSE)</f>
        <v>South</v>
      </c>
    </row>
    <row r="1643" spans="1:18" x14ac:dyDescent="0.3">
      <c r="A1643" s="7" t="s">
        <v>3467</v>
      </c>
      <c r="B1643" s="48">
        <v>45742</v>
      </c>
      <c r="C1643" s="8" t="s">
        <v>800</v>
      </c>
      <c r="D1643" s="8" t="s">
        <v>1660</v>
      </c>
      <c r="E1643" s="7" t="str">
        <f>VLOOKUP(D1643,[2]Product_Dim!$A$2:$G$101,2,FALSE)</f>
        <v>Premium Blanket Throw</v>
      </c>
      <c r="F1643" s="9">
        <f>VLOOKUP(D1643,[2]Product_Dim!$A$2:$G$101,6,FALSE)</f>
        <v>461.47</v>
      </c>
      <c r="G1643" s="8" t="s">
        <v>1752</v>
      </c>
      <c r="H1643" s="10">
        <v>4</v>
      </c>
      <c r="I1643" s="11">
        <v>827.39</v>
      </c>
      <c r="J1643" s="8">
        <v>0.06</v>
      </c>
      <c r="K1643" s="8" t="s">
        <v>1829</v>
      </c>
      <c r="L1643" s="11">
        <v>3110.9863999999998</v>
      </c>
      <c r="M1643" s="8" t="str">
        <f>VLOOKUP(C1643,'[2]Customer Detail'!$A$2:$H$501,4,FALSE)</f>
        <v>Male</v>
      </c>
      <c r="N1643" s="8">
        <f>VLOOKUP(C1643,'[2]Customer Detail'!$A$2:$H$501,3,FALSE)</f>
        <v>48</v>
      </c>
      <c r="O1643" s="8" t="str">
        <f>VLOOKUP(C1643,'[2]Customer Detail'!$A$2:$H$501,5,FALSE)</f>
        <v>New Daniel</v>
      </c>
      <c r="P1643" s="8" t="str">
        <f>VLOOKUP(C1643,'[2]Customer Detail'!$A$1:$H$501,8,FALSE)</f>
        <v>Platinum</v>
      </c>
      <c r="Q1643" s="8" t="str">
        <f>VLOOKUP(G1643,[2]Store_Dim!$A$1:$E$21,4,FALSE)</f>
        <v>Washingtonfurt</v>
      </c>
      <c r="R1643" s="8" t="str">
        <f>VLOOKUP(G1643,[2]Store_Dim!$A$2:$E$21,3,FALSE)</f>
        <v>East</v>
      </c>
    </row>
    <row r="1644" spans="1:18" x14ac:dyDescent="0.3">
      <c r="A1644" s="7" t="s">
        <v>3468</v>
      </c>
      <c r="B1644" s="48">
        <v>45301</v>
      </c>
      <c r="C1644" s="8" t="s">
        <v>972</v>
      </c>
      <c r="D1644" s="8" t="s">
        <v>1576</v>
      </c>
      <c r="E1644" s="7" t="str">
        <f>VLOOKUP(D1644,[2]Product_Dim!$A$2:$G$101,2,FALSE)</f>
        <v>Decorative Wall Mirror</v>
      </c>
      <c r="F1644" s="9">
        <f>VLOOKUP(D1644,[2]Product_Dim!$A$2:$G$101,6,FALSE)</f>
        <v>48.01</v>
      </c>
      <c r="G1644" s="8" t="s">
        <v>1794</v>
      </c>
      <c r="H1644" s="10">
        <v>2</v>
      </c>
      <c r="I1644" s="11">
        <v>403.2</v>
      </c>
      <c r="J1644" s="8">
        <v>0.21</v>
      </c>
      <c r="K1644" s="8" t="s">
        <v>1826</v>
      </c>
      <c r="L1644" s="11">
        <v>637.05600000000004</v>
      </c>
      <c r="M1644" s="8" t="str">
        <f>VLOOKUP(C1644,'[2]Customer Detail'!$A$2:$H$501,4,FALSE)</f>
        <v>Female</v>
      </c>
      <c r="N1644" s="8">
        <f>VLOOKUP(C1644,'[2]Customer Detail'!$A$2:$H$501,3,FALSE)</f>
        <v>60</v>
      </c>
      <c r="O1644" s="8" t="str">
        <f>VLOOKUP(C1644,'[2]Customer Detail'!$A$2:$H$501,5,FALSE)</f>
        <v>Sarahland</v>
      </c>
      <c r="P1644" s="8" t="str">
        <f>VLOOKUP(C1644,'[2]Customer Detail'!$A$1:$H$501,8,FALSE)</f>
        <v>Gold</v>
      </c>
      <c r="Q1644" s="8" t="str">
        <f>VLOOKUP(G1644,[2]Store_Dim!$A$1:$E$21,4,FALSE)</f>
        <v>Sabrinatown</v>
      </c>
      <c r="R1644" s="8" t="str">
        <f>VLOOKUP(G1644,[2]Store_Dim!$A$2:$E$21,3,FALSE)</f>
        <v>North</v>
      </c>
    </row>
    <row r="1645" spans="1:18" x14ac:dyDescent="0.3">
      <c r="A1645" s="7" t="s">
        <v>3469</v>
      </c>
      <c r="B1645" s="48">
        <v>45547</v>
      </c>
      <c r="C1645" s="8" t="s">
        <v>78</v>
      </c>
      <c r="D1645" s="8" t="s">
        <v>1720</v>
      </c>
      <c r="E1645" s="7" t="str">
        <f>VLOOKUP(D1645,[2]Product_Dim!$A$2:$G$101,2,FALSE)</f>
        <v>Kitchen Cutting Board</v>
      </c>
      <c r="F1645" s="9">
        <f>VLOOKUP(D1645,[2]Product_Dim!$A$2:$G$101,6,FALSE)</f>
        <v>176.07</v>
      </c>
      <c r="G1645" s="8" t="s">
        <v>1797</v>
      </c>
      <c r="H1645" s="10">
        <v>4</v>
      </c>
      <c r="I1645" s="11">
        <v>292.31</v>
      </c>
      <c r="J1645" s="8">
        <v>0.27</v>
      </c>
      <c r="K1645" s="8" t="s">
        <v>1826</v>
      </c>
      <c r="L1645" s="11">
        <v>853.54520000000002</v>
      </c>
      <c r="M1645" s="8" t="str">
        <f>VLOOKUP(C1645,'[2]Customer Detail'!$A$2:$H$501,4,FALSE)</f>
        <v>Female</v>
      </c>
      <c r="N1645" s="8">
        <f>VLOOKUP(C1645,'[2]Customer Detail'!$A$2:$H$501,3,FALSE)</f>
        <v>60</v>
      </c>
      <c r="O1645" s="8" t="str">
        <f>VLOOKUP(C1645,'[2]Customer Detail'!$A$2:$H$501,5,FALSE)</f>
        <v>Brandonville</v>
      </c>
      <c r="P1645" s="8" t="str">
        <f>VLOOKUP(C1645,'[2]Customer Detail'!$A$1:$H$501,8,FALSE)</f>
        <v>Platinum</v>
      </c>
      <c r="Q1645" s="8" t="str">
        <f>VLOOKUP(G1645,[2]Store_Dim!$A$1:$E$21,4,FALSE)</f>
        <v>Johnsonville</v>
      </c>
      <c r="R1645" s="8" t="str">
        <f>VLOOKUP(G1645,[2]Store_Dim!$A$2:$E$21,3,FALSE)</f>
        <v>East</v>
      </c>
    </row>
    <row r="1646" spans="1:18" x14ac:dyDescent="0.3">
      <c r="A1646" s="7" t="s">
        <v>3470</v>
      </c>
      <c r="B1646" s="48">
        <v>45806</v>
      </c>
      <c r="C1646" s="8" t="s">
        <v>1513</v>
      </c>
      <c r="D1646" s="8" t="s">
        <v>1549</v>
      </c>
      <c r="E1646" s="7" t="str">
        <f>VLOOKUP(D1646,[2]Product_Dim!$A$2:$G$101,2,FALSE)</f>
        <v>Women's Casual Hoodie</v>
      </c>
      <c r="F1646" s="9">
        <f>VLOOKUP(D1646,[2]Product_Dim!$A$2:$G$101,6,FALSE)</f>
        <v>254.04361702127662</v>
      </c>
      <c r="G1646" s="8" t="s">
        <v>1789</v>
      </c>
      <c r="H1646" s="10">
        <v>1</v>
      </c>
      <c r="I1646" s="11">
        <v>948.33</v>
      </c>
      <c r="J1646" s="8">
        <v>0.11</v>
      </c>
      <c r="K1646" s="8" t="s">
        <v>1824</v>
      </c>
      <c r="L1646" s="11">
        <v>844.01370000000009</v>
      </c>
      <c r="M1646" s="8" t="str">
        <f>VLOOKUP(C1646,'[2]Customer Detail'!$A$2:$H$501,4,FALSE)</f>
        <v>Female</v>
      </c>
      <c r="N1646" s="8">
        <f>VLOOKUP(C1646,'[2]Customer Detail'!$A$2:$H$501,3,FALSE)</f>
        <v>59</v>
      </c>
      <c r="O1646" s="8" t="str">
        <f>VLOOKUP(C1646,'[2]Customer Detail'!$A$2:$H$501,5,FALSE)</f>
        <v>Port Carol</v>
      </c>
      <c r="P1646" s="8" t="str">
        <f>VLOOKUP(C1646,'[2]Customer Detail'!$A$1:$H$501,8,FALSE)</f>
        <v>Platinum</v>
      </c>
      <c r="Q1646" s="8" t="str">
        <f>VLOOKUP(G1646,[2]Store_Dim!$A$1:$E$21,4,FALSE)</f>
        <v>East Davidville</v>
      </c>
      <c r="R1646" s="8" t="str">
        <f>VLOOKUP(G1646,[2]Store_Dim!$A$2:$E$21,3,FALSE)</f>
        <v>East</v>
      </c>
    </row>
    <row r="1647" spans="1:18" x14ac:dyDescent="0.3">
      <c r="A1647" s="7" t="s">
        <v>3471</v>
      </c>
      <c r="B1647" s="48">
        <v>45294</v>
      </c>
      <c r="C1647" s="8" t="s">
        <v>1077</v>
      </c>
      <c r="D1647" s="8" t="s">
        <v>1626</v>
      </c>
      <c r="E1647" s="7" t="str">
        <f>VLOOKUP(D1647,[2]Product_Dim!$A$2:$G$101,2,FALSE)</f>
        <v>Portable Power Bank</v>
      </c>
      <c r="F1647" s="9">
        <f>VLOOKUP(D1647,[2]Product_Dim!$A$2:$G$101,6,FALSE)</f>
        <v>326.06</v>
      </c>
      <c r="G1647" s="8" t="s">
        <v>1773</v>
      </c>
      <c r="H1647" s="10">
        <v>1</v>
      </c>
      <c r="I1647" s="11">
        <v>702.27</v>
      </c>
      <c r="J1647" s="8">
        <v>0.17</v>
      </c>
      <c r="K1647" s="8" t="s">
        <v>1829</v>
      </c>
      <c r="L1647" s="11">
        <v>582.88409999999999</v>
      </c>
      <c r="M1647" s="8" t="str">
        <f>VLOOKUP(C1647,'[2]Customer Detail'!$A$2:$H$501,4,FALSE)</f>
        <v>Male</v>
      </c>
      <c r="N1647" s="8">
        <f>VLOOKUP(C1647,'[2]Customer Detail'!$A$2:$H$501,3,FALSE)</f>
        <v>38</v>
      </c>
      <c r="O1647" s="8" t="str">
        <f>VLOOKUP(C1647,'[2]Customer Detail'!$A$2:$H$501,5,FALSE)</f>
        <v>Cartershire</v>
      </c>
      <c r="P1647" s="8" t="str">
        <f>VLOOKUP(C1647,'[2]Customer Detail'!$A$1:$H$501,8,FALSE)</f>
        <v>Bronze</v>
      </c>
      <c r="Q1647" s="8" t="str">
        <f>VLOOKUP(G1647,[2]Store_Dim!$A$1:$E$21,4,FALSE)</f>
        <v>New Michaelchester</v>
      </c>
      <c r="R1647" s="8" t="str">
        <f>VLOOKUP(G1647,[2]Store_Dim!$A$2:$E$21,3,FALSE)</f>
        <v>North</v>
      </c>
    </row>
    <row r="1648" spans="1:18" x14ac:dyDescent="0.3">
      <c r="A1648" s="7" t="s">
        <v>3472</v>
      </c>
      <c r="B1648" s="48">
        <v>45875</v>
      </c>
      <c r="C1648" s="8" t="s">
        <v>160</v>
      </c>
      <c r="D1648" s="8" t="s">
        <v>1608</v>
      </c>
      <c r="E1648" s="7" t="str">
        <f>VLOOKUP(D1648,[2]Product_Dim!$A$2:$G$101,2,FALSE)</f>
        <v>Stainless Steel Cutlery Set</v>
      </c>
      <c r="F1648" s="9">
        <f>VLOOKUP(D1648,[2]Product_Dim!$A$2:$G$101,6,FALSE)</f>
        <v>19.52</v>
      </c>
      <c r="G1648" s="8" t="s">
        <v>1766</v>
      </c>
      <c r="H1648" s="10">
        <v>2</v>
      </c>
      <c r="I1648" s="11">
        <v>379.28</v>
      </c>
      <c r="J1648" s="8">
        <v>0.26</v>
      </c>
      <c r="K1648" s="8" t="s">
        <v>1824</v>
      </c>
      <c r="L1648" s="11">
        <v>561.33439999999996</v>
      </c>
      <c r="M1648" s="8" t="str">
        <f>VLOOKUP(C1648,'[2]Customer Detail'!$A$2:$H$501,4,FALSE)</f>
        <v>Male</v>
      </c>
      <c r="N1648" s="8">
        <f>VLOOKUP(C1648,'[2]Customer Detail'!$A$2:$H$501,3,FALSE)</f>
        <v>21</v>
      </c>
      <c r="O1648" s="8" t="str">
        <f>VLOOKUP(C1648,'[2]Customer Detail'!$A$2:$H$501,5,FALSE)</f>
        <v>Mooneyshire</v>
      </c>
      <c r="P1648" s="8" t="str">
        <f>VLOOKUP(C1648,'[2]Customer Detail'!$A$1:$H$501,8,FALSE)</f>
        <v>Platinum</v>
      </c>
      <c r="Q1648" s="8" t="str">
        <f>VLOOKUP(G1648,[2]Store_Dim!$A$1:$E$21,4,FALSE)</f>
        <v>Hoodberg</v>
      </c>
      <c r="R1648" s="8" t="str">
        <f>VLOOKUP(G1648,[2]Store_Dim!$A$2:$E$21,3,FALSE)</f>
        <v>North</v>
      </c>
    </row>
    <row r="1649" spans="1:18" x14ac:dyDescent="0.3">
      <c r="A1649" s="7" t="s">
        <v>3473</v>
      </c>
      <c r="B1649" s="48">
        <v>45669</v>
      </c>
      <c r="C1649" s="8" t="s">
        <v>452</v>
      </c>
      <c r="D1649" s="8" t="s">
        <v>1642</v>
      </c>
      <c r="E1649" s="7" t="str">
        <f>VLOOKUP(D1649,[2]Product_Dim!$A$2:$G$101,2,FALSE)</f>
        <v>Makeup Brush Set</v>
      </c>
      <c r="F1649" s="9">
        <f>VLOOKUP(D1649,[2]Product_Dim!$A$2:$G$101,6,FALSE)</f>
        <v>254.04361702127662</v>
      </c>
      <c r="G1649" s="8" t="s">
        <v>1752</v>
      </c>
      <c r="H1649" s="10">
        <v>4</v>
      </c>
      <c r="I1649" s="11">
        <v>92.35</v>
      </c>
      <c r="J1649" s="8">
        <v>0.15</v>
      </c>
      <c r="K1649" s="8" t="s">
        <v>1824</v>
      </c>
      <c r="L1649" s="11">
        <v>313.99</v>
      </c>
      <c r="M1649" s="8" t="str">
        <f>VLOOKUP(C1649,'[2]Customer Detail'!$A$2:$H$501,4,FALSE)</f>
        <v>Female</v>
      </c>
      <c r="N1649" s="8">
        <f>VLOOKUP(C1649,'[2]Customer Detail'!$A$2:$H$501,3,FALSE)</f>
        <v>57</v>
      </c>
      <c r="O1649" s="8" t="str">
        <f>VLOOKUP(C1649,'[2]Customer Detail'!$A$2:$H$501,5,FALSE)</f>
        <v>Taylorberg</v>
      </c>
      <c r="P1649" s="8" t="str">
        <f>VLOOKUP(C1649,'[2]Customer Detail'!$A$1:$H$501,8,FALSE)</f>
        <v>Gold</v>
      </c>
      <c r="Q1649" s="8" t="str">
        <f>VLOOKUP(G1649,[2]Store_Dim!$A$1:$E$21,4,FALSE)</f>
        <v>Washingtonfurt</v>
      </c>
      <c r="R1649" s="8" t="str">
        <f>VLOOKUP(G1649,[2]Store_Dim!$A$2:$E$21,3,FALSE)</f>
        <v>East</v>
      </c>
    </row>
    <row r="1650" spans="1:18" x14ac:dyDescent="0.3">
      <c r="A1650" s="7" t="s">
        <v>3474</v>
      </c>
      <c r="B1650" s="48">
        <v>45606</v>
      </c>
      <c r="C1650" s="8" t="s">
        <v>711</v>
      </c>
      <c r="D1650" s="8" t="s">
        <v>1626</v>
      </c>
      <c r="E1650" s="7" t="str">
        <f>VLOOKUP(D1650,[2]Product_Dim!$A$2:$G$101,2,FALSE)</f>
        <v>Portable Power Bank</v>
      </c>
      <c r="F1650" s="9">
        <f>VLOOKUP(D1650,[2]Product_Dim!$A$2:$G$101,6,FALSE)</f>
        <v>326.06</v>
      </c>
      <c r="G1650" s="8" t="s">
        <v>1794</v>
      </c>
      <c r="H1650" s="10">
        <v>4</v>
      </c>
      <c r="I1650" s="11">
        <v>721.54</v>
      </c>
      <c r="J1650" s="8">
        <v>0.21</v>
      </c>
      <c r="K1650" s="8" t="s">
        <v>1824</v>
      </c>
      <c r="L1650" s="11">
        <v>2280.0663999999997</v>
      </c>
      <c r="M1650" s="8" t="str">
        <f>VLOOKUP(C1650,'[2]Customer Detail'!$A$2:$H$501,4,FALSE)</f>
        <v>Female</v>
      </c>
      <c r="N1650" s="8">
        <f>VLOOKUP(C1650,'[2]Customer Detail'!$A$2:$H$501,3,FALSE)</f>
        <v>47</v>
      </c>
      <c r="O1650" s="8" t="str">
        <f>VLOOKUP(C1650,'[2]Customer Detail'!$A$2:$H$501,5,FALSE)</f>
        <v xml:space="preserve">Phillipschester   </v>
      </c>
      <c r="P1650" s="8" t="str">
        <f>VLOOKUP(C1650,'[2]Customer Detail'!$A$1:$H$501,8,FALSE)</f>
        <v>Gold</v>
      </c>
      <c r="Q1650" s="8" t="str">
        <f>VLOOKUP(G1650,[2]Store_Dim!$A$1:$E$21,4,FALSE)</f>
        <v>Sabrinatown</v>
      </c>
      <c r="R1650" s="8" t="str">
        <f>VLOOKUP(G1650,[2]Store_Dim!$A$2:$E$21,3,FALSE)</f>
        <v>North</v>
      </c>
    </row>
    <row r="1651" spans="1:18" x14ac:dyDescent="0.3">
      <c r="A1651" s="7" t="s">
        <v>3475</v>
      </c>
      <c r="B1651" s="48">
        <v>45787</v>
      </c>
      <c r="C1651" s="8" t="s">
        <v>202</v>
      </c>
      <c r="D1651" s="8" t="s">
        <v>1624</v>
      </c>
      <c r="E1651" s="7" t="str">
        <f>VLOOKUP(D1651,[2]Product_Dim!$A$2:$G$101,2,FALSE)</f>
        <v>Sports Water Hydration Pack</v>
      </c>
      <c r="F1651" s="9">
        <f>VLOOKUP(D1651,[2]Product_Dim!$A$2:$G$101,6,FALSE)</f>
        <v>135.61000000000001</v>
      </c>
      <c r="G1651" s="8" t="s">
        <v>1786</v>
      </c>
      <c r="H1651" s="10">
        <v>1</v>
      </c>
      <c r="I1651" s="11">
        <v>228.69</v>
      </c>
      <c r="J1651" s="8">
        <v>0.14000000000000001</v>
      </c>
      <c r="K1651" s="8" t="s">
        <v>1824</v>
      </c>
      <c r="L1651" s="11">
        <v>196.67339999999999</v>
      </c>
      <c r="M1651" s="8" t="str">
        <f>VLOOKUP(C1651,'[2]Customer Detail'!$A$2:$H$501,4,FALSE)</f>
        <v>Female</v>
      </c>
      <c r="N1651" s="8">
        <f>VLOOKUP(C1651,'[2]Customer Detail'!$A$2:$H$501,3,FALSE)</f>
        <v>37</v>
      </c>
      <c r="O1651" s="8" t="str">
        <f>VLOOKUP(C1651,'[2]Customer Detail'!$A$2:$H$501,5,FALSE)</f>
        <v>East Andrea</v>
      </c>
      <c r="P1651" s="8" t="str">
        <f>VLOOKUP(C1651,'[2]Customer Detail'!$A$1:$H$501,8,FALSE)</f>
        <v>Gold</v>
      </c>
      <c r="Q1651" s="8" t="str">
        <f>VLOOKUP(G1651,[2]Store_Dim!$A$1:$E$21,4,FALSE)</f>
        <v>East Johnstad</v>
      </c>
      <c r="R1651" s="8" t="str">
        <f>VLOOKUP(G1651,[2]Store_Dim!$A$2:$E$21,3,FALSE)</f>
        <v>South</v>
      </c>
    </row>
    <row r="1652" spans="1:18" x14ac:dyDescent="0.3">
      <c r="A1652" s="7" t="s">
        <v>3476</v>
      </c>
      <c r="B1652" s="48">
        <v>45929</v>
      </c>
      <c r="C1652" s="8" t="s">
        <v>1112</v>
      </c>
      <c r="D1652" s="8" t="s">
        <v>1654</v>
      </c>
      <c r="E1652" s="7" t="str">
        <f>VLOOKUP(D1652,[2]Product_Dim!$A$2:$G$101,2,FALSE)</f>
        <v>Men's Track Pants</v>
      </c>
      <c r="F1652" s="9">
        <f>VLOOKUP(D1652,[2]Product_Dim!$A$2:$G$101,6,FALSE)</f>
        <v>386.56</v>
      </c>
      <c r="G1652" s="8" t="s">
        <v>1789</v>
      </c>
      <c r="H1652" s="10">
        <v>1</v>
      </c>
      <c r="I1652" s="11">
        <v>899.09</v>
      </c>
      <c r="J1652" s="8">
        <v>0.2</v>
      </c>
      <c r="K1652" s="8" t="s">
        <v>1826</v>
      </c>
      <c r="L1652" s="11">
        <v>719.27200000000005</v>
      </c>
      <c r="M1652" s="8" t="str">
        <f>VLOOKUP(C1652,'[2]Customer Detail'!$A$2:$H$501,4,FALSE)</f>
        <v>Male</v>
      </c>
      <c r="N1652" s="8">
        <f>VLOOKUP(C1652,'[2]Customer Detail'!$A$2:$H$501,3,FALSE)</f>
        <v>20</v>
      </c>
      <c r="O1652" s="8" t="str">
        <f>VLOOKUP(C1652,'[2]Customer Detail'!$A$2:$H$501,5,FALSE)</f>
        <v>North Johnfurt</v>
      </c>
      <c r="P1652" s="8" t="str">
        <f>VLOOKUP(C1652,'[2]Customer Detail'!$A$1:$H$501,8,FALSE)</f>
        <v>Gold</v>
      </c>
      <c r="Q1652" s="8" t="str">
        <f>VLOOKUP(G1652,[2]Store_Dim!$A$1:$E$21,4,FALSE)</f>
        <v>East Davidville</v>
      </c>
      <c r="R1652" s="8" t="str">
        <f>VLOOKUP(G1652,[2]Store_Dim!$A$2:$E$21,3,FALSE)</f>
        <v>East</v>
      </c>
    </row>
    <row r="1653" spans="1:18" x14ac:dyDescent="0.3">
      <c r="A1653" s="7" t="s">
        <v>3477</v>
      </c>
      <c r="B1653" s="48">
        <v>45379</v>
      </c>
      <c r="C1653" s="8" t="s">
        <v>1199</v>
      </c>
      <c r="D1653" s="8" t="s">
        <v>1562</v>
      </c>
      <c r="E1653" s="7" t="str">
        <f>VLOOKUP(D1653,[2]Product_Dim!$A$2:$G$101,2,FALSE)</f>
        <v>Wireless Bluetooth Earbuds</v>
      </c>
      <c r="F1653" s="9">
        <f>VLOOKUP(D1653,[2]Product_Dim!$A$2:$G$101,6,FALSE)</f>
        <v>439.07</v>
      </c>
      <c r="G1653" s="8" t="s">
        <v>1782</v>
      </c>
      <c r="H1653" s="10">
        <v>4</v>
      </c>
      <c r="I1653" s="11">
        <v>195.75</v>
      </c>
      <c r="J1653" s="8">
        <v>0.17</v>
      </c>
      <c r="K1653" s="8" t="s">
        <v>1824</v>
      </c>
      <c r="L1653" s="11">
        <v>649.89</v>
      </c>
      <c r="M1653" s="8" t="str">
        <f>VLOOKUP(C1653,'[2]Customer Detail'!$A$2:$H$501,4,FALSE)</f>
        <v>Female</v>
      </c>
      <c r="N1653" s="8">
        <f>VLOOKUP(C1653,'[2]Customer Detail'!$A$2:$H$501,3,FALSE)</f>
        <v>52</v>
      </c>
      <c r="O1653" s="8" t="str">
        <f>VLOOKUP(C1653,'[2]Customer Detail'!$A$2:$H$501,5,FALSE)</f>
        <v>North Michael</v>
      </c>
      <c r="P1653" s="8" t="str">
        <f>VLOOKUP(C1653,'[2]Customer Detail'!$A$1:$H$501,8,FALSE)</f>
        <v>Bronze</v>
      </c>
      <c r="Q1653" s="8" t="str">
        <f>VLOOKUP(G1653,[2]Store_Dim!$A$1:$E$21,4,FALSE)</f>
        <v>Thompsonborough</v>
      </c>
      <c r="R1653" s="8" t="str">
        <f>VLOOKUP(G1653,[2]Store_Dim!$A$2:$E$21,3,FALSE)</f>
        <v>West</v>
      </c>
    </row>
    <row r="1654" spans="1:18" x14ac:dyDescent="0.3">
      <c r="A1654" s="7" t="s">
        <v>3478</v>
      </c>
      <c r="B1654" s="48">
        <v>45532</v>
      </c>
      <c r="C1654" s="8" t="s">
        <v>1322</v>
      </c>
      <c r="D1654" s="8" t="s">
        <v>1734</v>
      </c>
      <c r="E1654" s="7" t="str">
        <f>VLOOKUP(D1654,[2]Product_Dim!$A$2:$G$101,2,FALSE)</f>
        <v>USB-C Laptop Charger</v>
      </c>
      <c r="F1654" s="9">
        <f>VLOOKUP(D1654,[2]Product_Dim!$A$2:$G$101,6,FALSE)</f>
        <v>377.52</v>
      </c>
      <c r="G1654" s="8" t="s">
        <v>1801</v>
      </c>
      <c r="H1654" s="10">
        <v>3</v>
      </c>
      <c r="I1654" s="11">
        <v>199.13</v>
      </c>
      <c r="J1654" s="8">
        <v>0.24</v>
      </c>
      <c r="K1654" s="8" t="s">
        <v>1824</v>
      </c>
      <c r="L1654" s="11">
        <v>454.01639999999998</v>
      </c>
      <c r="M1654" s="8" t="str">
        <f>VLOOKUP(C1654,'[2]Customer Detail'!$A$2:$H$501,4,FALSE)</f>
        <v>Male</v>
      </c>
      <c r="N1654" s="8">
        <f>VLOOKUP(C1654,'[2]Customer Detail'!$A$2:$H$501,3,FALSE)</f>
        <v>28</v>
      </c>
      <c r="O1654" s="8" t="str">
        <f>VLOOKUP(C1654,'[2]Customer Detail'!$A$2:$H$501,5,FALSE)</f>
        <v>Aguilarland</v>
      </c>
      <c r="P1654" s="8" t="str">
        <f>VLOOKUP(C1654,'[2]Customer Detail'!$A$1:$H$501,8,FALSE)</f>
        <v>Platinum</v>
      </c>
      <c r="Q1654" s="8" t="str">
        <f>VLOOKUP(G1654,[2]Store_Dim!$A$1:$E$21,4,FALSE)</f>
        <v>East Jenniferstad</v>
      </c>
      <c r="R1654" s="8" t="str">
        <f>VLOOKUP(G1654,[2]Store_Dim!$A$2:$E$21,3,FALSE)</f>
        <v>North</v>
      </c>
    </row>
    <row r="1655" spans="1:18" x14ac:dyDescent="0.3">
      <c r="A1655" s="7" t="s">
        <v>3479</v>
      </c>
      <c r="B1655" s="48">
        <v>45466</v>
      </c>
      <c r="C1655" s="8" t="s">
        <v>535</v>
      </c>
      <c r="D1655" s="8" t="s">
        <v>1592</v>
      </c>
      <c r="E1655" s="7" t="str">
        <f>VLOOKUP(D1655,[2]Product_Dim!$A$2:$G$101,2,FALSE)</f>
        <v>Carbon Fiber Tennis Racket</v>
      </c>
      <c r="F1655" s="9">
        <f>VLOOKUP(D1655,[2]Product_Dim!$A$2:$G$101,6,FALSE)</f>
        <v>484.62</v>
      </c>
      <c r="G1655" s="8" t="s">
        <v>1799</v>
      </c>
      <c r="H1655" s="10">
        <v>2</v>
      </c>
      <c r="I1655" s="11">
        <v>833.62</v>
      </c>
      <c r="J1655" s="8">
        <v>0.18</v>
      </c>
      <c r="K1655" s="8" t="s">
        <v>1824</v>
      </c>
      <c r="L1655" s="11">
        <v>1367.1368</v>
      </c>
      <c r="M1655" s="8" t="str">
        <f>VLOOKUP(C1655,'[2]Customer Detail'!$A$2:$H$501,4,FALSE)</f>
        <v>Female</v>
      </c>
      <c r="N1655" s="8">
        <f>VLOOKUP(C1655,'[2]Customer Detail'!$A$2:$H$501,3,FALSE)</f>
        <v>41</v>
      </c>
      <c r="O1655" s="8" t="str">
        <f>VLOOKUP(C1655,'[2]Customer Detail'!$A$2:$H$501,5,FALSE)</f>
        <v>New Juliemouth</v>
      </c>
      <c r="P1655" s="8" t="str">
        <f>VLOOKUP(C1655,'[2]Customer Detail'!$A$1:$H$501,8,FALSE)</f>
        <v>Platinum</v>
      </c>
      <c r="Q1655" s="8" t="str">
        <f>VLOOKUP(G1655,[2]Store_Dim!$A$1:$E$21,4,FALSE)</f>
        <v>Christopherland</v>
      </c>
      <c r="R1655" s="8" t="str">
        <f>VLOOKUP(G1655,[2]Store_Dim!$A$2:$E$21,3,FALSE)</f>
        <v>South</v>
      </c>
    </row>
    <row r="1656" spans="1:18" x14ac:dyDescent="0.3">
      <c r="A1656" s="7" t="s">
        <v>3480</v>
      </c>
      <c r="B1656" s="48">
        <v>45395</v>
      </c>
      <c r="C1656" s="8" t="s">
        <v>1489</v>
      </c>
      <c r="D1656" s="8" t="s">
        <v>1698</v>
      </c>
      <c r="E1656" s="7" t="str">
        <f>VLOOKUP(D1656,[2]Product_Dim!$A$2:$G$101,2,FALSE)</f>
        <v>Women's Ankle Boots</v>
      </c>
      <c r="F1656" s="9">
        <f>VLOOKUP(D1656,[2]Product_Dim!$A$2:$G$101,6,FALSE)</f>
        <v>158.13999999999999</v>
      </c>
      <c r="G1656" s="8" t="s">
        <v>1752</v>
      </c>
      <c r="H1656" s="10">
        <v>1</v>
      </c>
      <c r="I1656" s="11">
        <v>676.26</v>
      </c>
      <c r="J1656" s="8">
        <v>0.14000000000000001</v>
      </c>
      <c r="K1656" s="8" t="s">
        <v>1824</v>
      </c>
      <c r="L1656" s="11">
        <v>581.58359999999993</v>
      </c>
      <c r="M1656" s="8" t="str">
        <f>VLOOKUP(C1656,'[2]Customer Detail'!$A$2:$H$501,4,FALSE)</f>
        <v>Male</v>
      </c>
      <c r="N1656" s="8">
        <f>VLOOKUP(C1656,'[2]Customer Detail'!$A$2:$H$501,3,FALSE)</f>
        <v>32</v>
      </c>
      <c r="O1656" s="8" t="str">
        <f>VLOOKUP(C1656,'[2]Customer Detail'!$A$2:$H$501,5,FALSE)</f>
        <v>West Markton</v>
      </c>
      <c r="P1656" s="8" t="str">
        <f>VLOOKUP(C1656,'[2]Customer Detail'!$A$1:$H$501,8,FALSE)</f>
        <v>Bronze</v>
      </c>
      <c r="Q1656" s="8" t="str">
        <f>VLOOKUP(G1656,[2]Store_Dim!$A$1:$E$21,4,FALSE)</f>
        <v>Washingtonfurt</v>
      </c>
      <c r="R1656" s="8" t="str">
        <f>VLOOKUP(G1656,[2]Store_Dim!$A$2:$E$21,3,FALSE)</f>
        <v>East</v>
      </c>
    </row>
    <row r="1657" spans="1:18" x14ac:dyDescent="0.3">
      <c r="A1657" s="7" t="s">
        <v>3481</v>
      </c>
      <c r="B1657" s="48">
        <v>45708</v>
      </c>
      <c r="C1657" s="8" t="s">
        <v>130</v>
      </c>
      <c r="D1657" s="8" t="s">
        <v>1668</v>
      </c>
      <c r="E1657" s="7" t="str">
        <f>VLOOKUP(D1657,[2]Product_Dim!$A$2:$G$101,2,FALSE)</f>
        <v>Luxury Perfume Spray</v>
      </c>
      <c r="F1657" s="9">
        <f>VLOOKUP(D1657,[2]Product_Dim!$A$2:$G$101,6,FALSE)</f>
        <v>482.75</v>
      </c>
      <c r="G1657" s="8" t="s">
        <v>1786</v>
      </c>
      <c r="H1657" s="10">
        <v>2</v>
      </c>
      <c r="I1657" s="11">
        <v>666.49</v>
      </c>
      <c r="J1657" s="8">
        <v>0.06</v>
      </c>
      <c r="K1657" s="8" t="s">
        <v>1824</v>
      </c>
      <c r="L1657" s="11">
        <v>1253.0011999999999</v>
      </c>
      <c r="M1657" s="8" t="str">
        <f>VLOOKUP(C1657,'[2]Customer Detail'!$A$2:$H$501,4,FALSE)</f>
        <v>Female</v>
      </c>
      <c r="N1657" s="8">
        <f>VLOOKUP(C1657,'[2]Customer Detail'!$A$2:$H$501,3,FALSE)</f>
        <v>48</v>
      </c>
      <c r="O1657" s="8" t="str">
        <f>VLOOKUP(C1657,'[2]Customer Detail'!$A$2:$H$501,5,FALSE)</f>
        <v>Fostermouth</v>
      </c>
      <c r="P1657" s="8" t="str">
        <f>VLOOKUP(C1657,'[2]Customer Detail'!$A$1:$H$501,8,FALSE)</f>
        <v>Gold</v>
      </c>
      <c r="Q1657" s="8" t="str">
        <f>VLOOKUP(G1657,[2]Store_Dim!$A$1:$E$21,4,FALSE)</f>
        <v>East Johnstad</v>
      </c>
      <c r="R1657" s="8" t="str">
        <f>VLOOKUP(G1657,[2]Store_Dim!$A$2:$E$21,3,FALSE)</f>
        <v>South</v>
      </c>
    </row>
    <row r="1658" spans="1:18" x14ac:dyDescent="0.3">
      <c r="A1658" s="7" t="s">
        <v>3482</v>
      </c>
      <c r="B1658" s="48">
        <v>45735</v>
      </c>
      <c r="C1658" s="8" t="s">
        <v>1419</v>
      </c>
      <c r="D1658" s="8" t="s">
        <v>1578</v>
      </c>
      <c r="E1658" s="7" t="str">
        <f>VLOOKUP(D1658,[2]Product_Dim!$A$2:$G$101,2,FALSE)</f>
        <v>4K Home Projector</v>
      </c>
      <c r="F1658" s="9">
        <f>VLOOKUP(D1658,[2]Product_Dim!$A$2:$G$101,6,FALSE)</f>
        <v>465.34</v>
      </c>
      <c r="G1658" s="8" t="s">
        <v>1769</v>
      </c>
      <c r="H1658" s="10">
        <v>3</v>
      </c>
      <c r="I1658" s="11">
        <v>471.19</v>
      </c>
      <c r="J1658" s="8">
        <v>0.28000000000000003</v>
      </c>
      <c r="K1658" s="8" t="s">
        <v>1829</v>
      </c>
      <c r="L1658" s="11">
        <v>1017.7703999999999</v>
      </c>
      <c r="M1658" s="8" t="str">
        <f>VLOOKUP(C1658,'[2]Customer Detail'!$A$2:$H$501,4,FALSE)</f>
        <v>Male</v>
      </c>
      <c r="N1658" s="8">
        <f>VLOOKUP(C1658,'[2]Customer Detail'!$A$2:$H$501,3,FALSE)</f>
        <v>35</v>
      </c>
      <c r="O1658" s="8" t="str">
        <f>VLOOKUP(C1658,'[2]Customer Detail'!$A$2:$H$501,5,FALSE)</f>
        <v>Hughesview</v>
      </c>
      <c r="P1658" s="8" t="str">
        <f>VLOOKUP(C1658,'[2]Customer Detail'!$A$1:$H$501,8,FALSE)</f>
        <v>Gold</v>
      </c>
      <c r="Q1658" s="8" t="str">
        <f>VLOOKUP(G1658,[2]Store_Dim!$A$1:$E$21,4,FALSE)</f>
        <v>Port Sharon</v>
      </c>
      <c r="R1658" s="8" t="str">
        <f>VLOOKUP(G1658,[2]Store_Dim!$A$2:$E$21,3,FALSE)</f>
        <v>South</v>
      </c>
    </row>
    <row r="1659" spans="1:18" x14ac:dyDescent="0.3">
      <c r="A1659" s="7" t="s">
        <v>3483</v>
      </c>
      <c r="B1659" s="48">
        <v>45237</v>
      </c>
      <c r="C1659" s="8" t="s">
        <v>414</v>
      </c>
      <c r="D1659" s="8" t="s">
        <v>1562</v>
      </c>
      <c r="E1659" s="7" t="str">
        <f>VLOOKUP(D1659,[2]Product_Dim!$A$2:$G$101,2,FALSE)</f>
        <v>Wireless Bluetooth Earbuds</v>
      </c>
      <c r="F1659" s="9">
        <f>VLOOKUP(D1659,[2]Product_Dim!$A$2:$G$101,6,FALSE)</f>
        <v>439.07</v>
      </c>
      <c r="G1659" s="8" t="s">
        <v>1766</v>
      </c>
      <c r="H1659" s="10">
        <v>4</v>
      </c>
      <c r="I1659" s="11">
        <v>555.65</v>
      </c>
      <c r="J1659" s="8">
        <v>0.25</v>
      </c>
      <c r="K1659" s="8" t="s">
        <v>1829</v>
      </c>
      <c r="L1659" s="11">
        <v>1666.9499999999998</v>
      </c>
      <c r="M1659" s="8" t="str">
        <f>VLOOKUP(C1659,'[2]Customer Detail'!$A$2:$H$501,4,FALSE)</f>
        <v>Male</v>
      </c>
      <c r="N1659" s="8">
        <f>VLOOKUP(C1659,'[2]Customer Detail'!$A$2:$H$501,3,FALSE)</f>
        <v>40</v>
      </c>
      <c r="O1659" s="8" t="str">
        <f>VLOOKUP(C1659,'[2]Customer Detail'!$A$2:$H$501,5,FALSE)</f>
        <v>North Edwardton</v>
      </c>
      <c r="P1659" s="8" t="str">
        <f>VLOOKUP(C1659,'[2]Customer Detail'!$A$1:$H$501,8,FALSE)</f>
        <v>Bronze</v>
      </c>
      <c r="Q1659" s="8" t="str">
        <f>VLOOKUP(G1659,[2]Store_Dim!$A$1:$E$21,4,FALSE)</f>
        <v>Hoodberg</v>
      </c>
      <c r="R1659" s="8" t="str">
        <f>VLOOKUP(G1659,[2]Store_Dim!$A$2:$E$21,3,FALSE)</f>
        <v>North</v>
      </c>
    </row>
    <row r="1660" spans="1:18" x14ac:dyDescent="0.3">
      <c r="A1660" s="7" t="s">
        <v>3484</v>
      </c>
      <c r="B1660" s="48">
        <v>45282</v>
      </c>
      <c r="C1660" s="8" t="s">
        <v>141</v>
      </c>
      <c r="D1660" s="8" t="s">
        <v>1738</v>
      </c>
      <c r="E1660" s="7" t="str">
        <f>VLOOKUP(D1660,[2]Product_Dim!$A$2:$G$101,2,FALSE)</f>
        <v>Sports Stopwatch Basic</v>
      </c>
      <c r="F1660" s="9">
        <f>VLOOKUP(D1660,[2]Product_Dim!$A$2:$G$101,6,FALSE)</f>
        <v>60.65</v>
      </c>
      <c r="G1660" s="8" t="s">
        <v>1799</v>
      </c>
      <c r="H1660" s="10">
        <v>2</v>
      </c>
      <c r="I1660" s="11">
        <v>100.42</v>
      </c>
      <c r="J1660" s="8">
        <v>0.06</v>
      </c>
      <c r="K1660" s="8" t="s">
        <v>1824</v>
      </c>
      <c r="L1660" s="11">
        <v>188.78960000000001</v>
      </c>
      <c r="M1660" s="8" t="str">
        <f>VLOOKUP(C1660,'[2]Customer Detail'!$A$2:$H$501,4,FALSE)</f>
        <v>Male</v>
      </c>
      <c r="N1660" s="8">
        <f>VLOOKUP(C1660,'[2]Customer Detail'!$A$2:$H$501,3,FALSE)</f>
        <v>52</v>
      </c>
      <c r="O1660" s="8" t="str">
        <f>VLOOKUP(C1660,'[2]Customer Detail'!$A$2:$H$501,5,FALSE)</f>
        <v>Robertberg</v>
      </c>
      <c r="P1660" s="8" t="str">
        <f>VLOOKUP(C1660,'[2]Customer Detail'!$A$1:$H$501,8,FALSE)</f>
        <v>Silver</v>
      </c>
      <c r="Q1660" s="8" t="str">
        <f>VLOOKUP(G1660,[2]Store_Dim!$A$1:$E$21,4,FALSE)</f>
        <v>Christopherland</v>
      </c>
      <c r="R1660" s="8" t="str">
        <f>VLOOKUP(G1660,[2]Store_Dim!$A$2:$E$21,3,FALSE)</f>
        <v>South</v>
      </c>
    </row>
    <row r="1661" spans="1:18" x14ac:dyDescent="0.3">
      <c r="A1661" s="7" t="s">
        <v>3485</v>
      </c>
      <c r="B1661" s="48">
        <v>45337</v>
      </c>
      <c r="C1661" s="8" t="s">
        <v>191</v>
      </c>
      <c r="D1661" s="8" t="s">
        <v>1744</v>
      </c>
      <c r="E1661" s="7" t="str">
        <f>VLOOKUP(D1661,[2]Product_Dim!$A$2:$G$101,2,FALSE)</f>
        <v>Portable Bluetooth Speaker</v>
      </c>
      <c r="F1661" s="9">
        <f>VLOOKUP(D1661,[2]Product_Dim!$A$2:$G$101,6,FALSE)</f>
        <v>431.67</v>
      </c>
      <c r="G1661" s="8" t="s">
        <v>1810</v>
      </c>
      <c r="H1661" s="10">
        <v>3</v>
      </c>
      <c r="I1661" s="11">
        <v>981.69</v>
      </c>
      <c r="J1661" s="8">
        <v>0.05</v>
      </c>
      <c r="K1661" s="8" t="s">
        <v>1829</v>
      </c>
      <c r="L1661" s="11">
        <v>2797.8165000000004</v>
      </c>
      <c r="M1661" s="8" t="str">
        <f>VLOOKUP(C1661,'[2]Customer Detail'!$A$2:$H$501,4,FALSE)</f>
        <v>Female</v>
      </c>
      <c r="N1661" s="8">
        <f>VLOOKUP(C1661,'[2]Customer Detail'!$A$2:$H$501,3,FALSE)</f>
        <v>61</v>
      </c>
      <c r="O1661" s="8" t="str">
        <f>VLOOKUP(C1661,'[2]Customer Detail'!$A$2:$H$501,5,FALSE)</f>
        <v>Gregoryview</v>
      </c>
      <c r="P1661" s="8" t="str">
        <f>VLOOKUP(C1661,'[2]Customer Detail'!$A$1:$H$501,8,FALSE)</f>
        <v>Gold</v>
      </c>
      <c r="Q1661" s="8" t="str">
        <f>VLOOKUP(G1661,[2]Store_Dim!$A$1:$E$21,4,FALSE)</f>
        <v>East Stevechester</v>
      </c>
      <c r="R1661" s="8" t="str">
        <f>VLOOKUP(G1661,[2]Store_Dim!$A$2:$E$21,3,FALSE)</f>
        <v>East</v>
      </c>
    </row>
    <row r="1662" spans="1:18" x14ac:dyDescent="0.3">
      <c r="A1662" s="7" t="s">
        <v>3486</v>
      </c>
      <c r="B1662" s="48">
        <v>45310</v>
      </c>
      <c r="C1662" s="8" t="s">
        <v>1029</v>
      </c>
      <c r="D1662" s="8" t="s">
        <v>1568</v>
      </c>
      <c r="E1662" s="7" t="str">
        <f>VLOOKUP(D1662,[2]Product_Dim!$A$2:$G$101,2,FALSE)</f>
        <v>Ceramic Kitchen Bowl Set</v>
      </c>
      <c r="F1662" s="9">
        <f>VLOOKUP(D1662,[2]Product_Dim!$A$2:$G$101,6,FALSE)</f>
        <v>298.86</v>
      </c>
      <c r="G1662" s="8" t="s">
        <v>1804</v>
      </c>
      <c r="H1662" s="10">
        <v>2</v>
      </c>
      <c r="I1662" s="11">
        <v>848.87</v>
      </c>
      <c r="J1662" s="8">
        <v>0.09</v>
      </c>
      <c r="K1662" s="8" t="s">
        <v>1829</v>
      </c>
      <c r="L1662" s="11">
        <v>1544.9434000000001</v>
      </c>
      <c r="M1662" s="8" t="str">
        <f>VLOOKUP(C1662,'[2]Customer Detail'!$A$2:$H$501,4,FALSE)</f>
        <v>Female</v>
      </c>
      <c r="N1662" s="8">
        <f>VLOOKUP(C1662,'[2]Customer Detail'!$A$2:$H$501,3,FALSE)</f>
        <v>62</v>
      </c>
      <c r="O1662" s="8" t="str">
        <f>VLOOKUP(C1662,'[2]Customer Detail'!$A$2:$H$501,5,FALSE)</f>
        <v>Kellybury</v>
      </c>
      <c r="P1662" s="8" t="str">
        <f>VLOOKUP(C1662,'[2]Customer Detail'!$A$1:$H$501,8,FALSE)</f>
        <v>Bronze</v>
      </c>
      <c r="Q1662" s="8" t="str">
        <f>VLOOKUP(G1662,[2]Store_Dim!$A$1:$E$21,4,FALSE)</f>
        <v>New Jimmymouth</v>
      </c>
      <c r="R1662" s="8" t="str">
        <f>VLOOKUP(G1662,[2]Store_Dim!$A$2:$E$21,3,FALSE)</f>
        <v>West</v>
      </c>
    </row>
    <row r="1663" spans="1:18" x14ac:dyDescent="0.3">
      <c r="A1663" s="7" t="s">
        <v>3487</v>
      </c>
      <c r="B1663" s="48">
        <v>45230</v>
      </c>
      <c r="C1663" s="8" t="s">
        <v>1172</v>
      </c>
      <c r="D1663" s="8" t="s">
        <v>1740</v>
      </c>
      <c r="E1663" s="7" t="str">
        <f>VLOOKUP(D1663,[2]Product_Dim!$A$2:$G$101,2,FALSE)</f>
        <v>Women's Formal Blazer</v>
      </c>
      <c r="F1663" s="9">
        <f>VLOOKUP(D1663,[2]Product_Dim!$A$2:$G$101,6,FALSE)</f>
        <v>358.47</v>
      </c>
      <c r="G1663" s="8" t="s">
        <v>1789</v>
      </c>
      <c r="H1663" s="10">
        <v>3</v>
      </c>
      <c r="I1663" s="11">
        <v>582.32000000000005</v>
      </c>
      <c r="J1663" s="8" t="s">
        <v>3983</v>
      </c>
      <c r="K1663" s="8" t="s">
        <v>1826</v>
      </c>
      <c r="L1663" s="11">
        <v>1746.96</v>
      </c>
      <c r="M1663" s="8" t="str">
        <f>VLOOKUP(C1663,'[2]Customer Detail'!$A$2:$H$501,4,FALSE)</f>
        <v>Male</v>
      </c>
      <c r="N1663" s="8">
        <f>VLOOKUP(C1663,'[2]Customer Detail'!$A$2:$H$501,3,FALSE)</f>
        <v>26</v>
      </c>
      <c r="O1663" s="8" t="str">
        <f>VLOOKUP(C1663,'[2]Customer Detail'!$A$2:$H$501,5,FALSE)</f>
        <v>Port Richardshire</v>
      </c>
      <c r="P1663" s="8" t="str">
        <f>VLOOKUP(C1663,'[2]Customer Detail'!$A$1:$H$501,8,FALSE)</f>
        <v>Platinum</v>
      </c>
      <c r="Q1663" s="8" t="str">
        <f>VLOOKUP(G1663,[2]Store_Dim!$A$1:$E$21,4,FALSE)</f>
        <v>East Davidville</v>
      </c>
      <c r="R1663" s="8" t="str">
        <f>VLOOKUP(G1663,[2]Store_Dim!$A$2:$E$21,3,FALSE)</f>
        <v>East</v>
      </c>
    </row>
    <row r="1664" spans="1:18" x14ac:dyDescent="0.3">
      <c r="A1664" s="7" t="s">
        <v>3488</v>
      </c>
      <c r="B1664" s="48">
        <v>45341</v>
      </c>
      <c r="C1664" s="8" t="s">
        <v>568</v>
      </c>
      <c r="D1664" s="8" t="s">
        <v>1646</v>
      </c>
      <c r="E1664" s="7" t="str">
        <f>VLOOKUP(D1664,[2]Product_Dim!$A$2:$G$101,2,FALSE)</f>
        <v>Men's Roll-On Perfume</v>
      </c>
      <c r="F1664" s="9">
        <f>VLOOKUP(D1664,[2]Product_Dim!$A$2:$G$101,6,FALSE)</f>
        <v>43.29</v>
      </c>
      <c r="G1664" s="8" t="s">
        <v>1807</v>
      </c>
      <c r="H1664" s="10">
        <v>2</v>
      </c>
      <c r="I1664" s="11">
        <v>869.43</v>
      </c>
      <c r="J1664" s="8">
        <v>0.24</v>
      </c>
      <c r="K1664" s="8" t="s">
        <v>1829</v>
      </c>
      <c r="L1664" s="11">
        <v>1321.5336</v>
      </c>
      <c r="M1664" s="8" t="str">
        <f>VLOOKUP(C1664,'[2]Customer Detail'!$A$2:$H$501,4,FALSE)</f>
        <v>Female</v>
      </c>
      <c r="N1664" s="8">
        <f>VLOOKUP(C1664,'[2]Customer Detail'!$A$2:$H$501,3,FALSE)</f>
        <v>44</v>
      </c>
      <c r="O1664" s="8" t="str">
        <f>VLOOKUP(C1664,'[2]Customer Detail'!$A$2:$H$501,5,FALSE)</f>
        <v>Morrisburgh</v>
      </c>
      <c r="P1664" s="8" t="str">
        <f>VLOOKUP(C1664,'[2]Customer Detail'!$A$1:$H$501,8,FALSE)</f>
        <v>Platinum</v>
      </c>
      <c r="Q1664" s="8" t="str">
        <f>VLOOKUP(G1664,[2]Store_Dim!$A$1:$E$21,4,FALSE)</f>
        <v>Bensonhaven</v>
      </c>
      <c r="R1664" s="8" t="str">
        <f>VLOOKUP(G1664,[2]Store_Dim!$A$2:$E$21,3,FALSE)</f>
        <v>North</v>
      </c>
    </row>
    <row r="1665" spans="1:18" x14ac:dyDescent="0.3">
      <c r="A1665" s="7" t="s">
        <v>3489</v>
      </c>
      <c r="B1665" s="48">
        <v>45440</v>
      </c>
      <c r="C1665" s="8" t="s">
        <v>93</v>
      </c>
      <c r="D1665" s="8" t="s">
        <v>1656</v>
      </c>
      <c r="E1665" s="7" t="str">
        <f>VLOOKUP(D1665,[2]Product_Dim!$A$2:$G$101,2,FALSE)</f>
        <v>Sports Stopwatch Pro</v>
      </c>
      <c r="F1665" s="9">
        <f>VLOOKUP(D1665,[2]Product_Dim!$A$2:$G$101,6,FALSE)</f>
        <v>434.84</v>
      </c>
      <c r="G1665" s="8" t="s">
        <v>1769</v>
      </c>
      <c r="H1665" s="10">
        <v>1</v>
      </c>
      <c r="I1665" s="11">
        <v>62.26</v>
      </c>
      <c r="J1665" s="8">
        <v>0.03</v>
      </c>
      <c r="K1665" s="8" t="s">
        <v>1829</v>
      </c>
      <c r="L1665" s="11">
        <v>60.392199999999995</v>
      </c>
      <c r="M1665" s="8" t="str">
        <f>VLOOKUP(C1665,'[2]Customer Detail'!$A$2:$H$501,4,FALSE)</f>
        <v>Female</v>
      </c>
      <c r="N1665" s="8">
        <f>VLOOKUP(C1665,'[2]Customer Detail'!$A$2:$H$501,3,FALSE)</f>
        <v>36</v>
      </c>
      <c r="O1665" s="8" t="str">
        <f>VLOOKUP(C1665,'[2]Customer Detail'!$A$2:$H$501,5,FALSE)</f>
        <v>Smithburgh</v>
      </c>
      <c r="P1665" s="8" t="str">
        <f>VLOOKUP(C1665,'[2]Customer Detail'!$A$1:$H$501,8,FALSE)</f>
        <v>Gold</v>
      </c>
      <c r="Q1665" s="8" t="str">
        <f>VLOOKUP(G1665,[2]Store_Dim!$A$1:$E$21,4,FALSE)</f>
        <v>Port Sharon</v>
      </c>
      <c r="R1665" s="8" t="str">
        <f>VLOOKUP(G1665,[2]Store_Dim!$A$2:$E$21,3,FALSE)</f>
        <v>South</v>
      </c>
    </row>
    <row r="1666" spans="1:18" x14ac:dyDescent="0.3">
      <c r="A1666" s="7" t="s">
        <v>3490</v>
      </c>
      <c r="B1666" s="48">
        <v>45798</v>
      </c>
      <c r="C1666" s="8" t="s">
        <v>511</v>
      </c>
      <c r="D1666" s="8" t="s">
        <v>1626</v>
      </c>
      <c r="E1666" s="7" t="str">
        <f>VLOOKUP(D1666,[2]Product_Dim!$A$2:$G$101,2,FALSE)</f>
        <v>Portable Power Bank</v>
      </c>
      <c r="F1666" s="9">
        <f>VLOOKUP(D1666,[2]Product_Dim!$A$2:$G$101,6,FALSE)</f>
        <v>326.06</v>
      </c>
      <c r="G1666" s="8" t="s">
        <v>1799</v>
      </c>
      <c r="H1666" s="10">
        <v>3</v>
      </c>
      <c r="I1666" s="11">
        <v>343.97</v>
      </c>
      <c r="J1666" s="8">
        <v>0.04</v>
      </c>
      <c r="K1666" s="8" t="s">
        <v>1829</v>
      </c>
      <c r="L1666" s="11">
        <v>990.63360000000011</v>
      </c>
      <c r="M1666" s="8" t="str">
        <f>VLOOKUP(C1666,'[2]Customer Detail'!$A$2:$H$501,4,FALSE)</f>
        <v>Female</v>
      </c>
      <c r="N1666" s="8">
        <f>VLOOKUP(C1666,'[2]Customer Detail'!$A$2:$H$501,3,FALSE)</f>
        <v>41</v>
      </c>
      <c r="O1666" s="8" t="str">
        <f>VLOOKUP(C1666,'[2]Customer Detail'!$A$2:$H$501,5,FALSE)</f>
        <v>Jaredville</v>
      </c>
      <c r="P1666" s="8" t="str">
        <f>VLOOKUP(C1666,'[2]Customer Detail'!$A$1:$H$501,8,FALSE)</f>
        <v>Platinum</v>
      </c>
      <c r="Q1666" s="8" t="str">
        <f>VLOOKUP(G1666,[2]Store_Dim!$A$1:$E$21,4,FALSE)</f>
        <v>Christopherland</v>
      </c>
      <c r="R1666" s="8" t="str">
        <f>VLOOKUP(G1666,[2]Store_Dim!$A$2:$E$21,3,FALSE)</f>
        <v>South</v>
      </c>
    </row>
    <row r="1667" spans="1:18" x14ac:dyDescent="0.3">
      <c r="A1667" s="7" t="s">
        <v>3491</v>
      </c>
      <c r="B1667" s="48">
        <v>45293</v>
      </c>
      <c r="C1667" s="8" t="s">
        <v>957</v>
      </c>
      <c r="D1667" s="8" t="s">
        <v>1596</v>
      </c>
      <c r="E1667" s="7" t="str">
        <f>VLOOKUP(D1667,[2]Product_Dim!$A$2:$G$101,2,FALSE)</f>
        <v>Foldable Camping Chair</v>
      </c>
      <c r="F1667" s="9">
        <f>VLOOKUP(D1667,[2]Product_Dim!$A$2:$G$101,6,FALSE)</f>
        <v>166.06</v>
      </c>
      <c r="G1667" s="8" t="s">
        <v>1794</v>
      </c>
      <c r="H1667" s="10">
        <v>3</v>
      </c>
      <c r="I1667" s="11">
        <v>304.67</v>
      </c>
      <c r="J1667" s="8">
        <v>0.11</v>
      </c>
      <c r="K1667" s="8" t="s">
        <v>1824</v>
      </c>
      <c r="L1667" s="11">
        <v>813.46889999999996</v>
      </c>
      <c r="M1667" s="8" t="str">
        <f>VLOOKUP(C1667,'[2]Customer Detail'!$A$2:$H$501,4,FALSE)</f>
        <v>Female</v>
      </c>
      <c r="N1667" s="8">
        <f>VLOOKUP(C1667,'[2]Customer Detail'!$A$2:$H$501,3,FALSE)</f>
        <v>23</v>
      </c>
      <c r="O1667" s="8" t="str">
        <f>VLOOKUP(C1667,'[2]Customer Detail'!$A$2:$H$501,5,FALSE)</f>
        <v>East Johntown</v>
      </c>
      <c r="P1667" s="8" t="str">
        <f>VLOOKUP(C1667,'[2]Customer Detail'!$A$1:$H$501,8,FALSE)</f>
        <v>Platinum</v>
      </c>
      <c r="Q1667" s="8" t="str">
        <f>VLOOKUP(G1667,[2]Store_Dim!$A$1:$E$21,4,FALSE)</f>
        <v>Sabrinatown</v>
      </c>
      <c r="R1667" s="8" t="str">
        <f>VLOOKUP(G1667,[2]Store_Dim!$A$2:$E$21,3,FALSE)</f>
        <v>North</v>
      </c>
    </row>
    <row r="1668" spans="1:18" x14ac:dyDescent="0.3">
      <c r="A1668" s="7" t="s">
        <v>3492</v>
      </c>
      <c r="B1668" s="48">
        <v>45296</v>
      </c>
      <c r="C1668" s="8" t="s">
        <v>1142</v>
      </c>
      <c r="D1668" s="8" t="s">
        <v>1602</v>
      </c>
      <c r="E1668" s="7" t="str">
        <f>VLOOKUP(D1668,[2]Product_Dim!$A$2:$G$101,2,FALSE)</f>
        <v>Decorative Floor Vase</v>
      </c>
      <c r="F1668" s="9">
        <f>VLOOKUP(D1668,[2]Product_Dim!$A$2:$G$101,6,FALSE)</f>
        <v>254.04361702127662</v>
      </c>
      <c r="G1668" s="8" t="s">
        <v>1786</v>
      </c>
      <c r="H1668" s="10">
        <v>4</v>
      </c>
      <c r="I1668" s="11">
        <v>208.34</v>
      </c>
      <c r="J1668" s="8">
        <v>0.01</v>
      </c>
      <c r="K1668" s="8" t="s">
        <v>1826</v>
      </c>
      <c r="L1668" s="11">
        <v>825.02639999999997</v>
      </c>
      <c r="M1668" s="8" t="str">
        <f>VLOOKUP(C1668,'[2]Customer Detail'!$A$2:$H$501,4,FALSE)</f>
        <v>Female</v>
      </c>
      <c r="N1668" s="8">
        <f>VLOOKUP(C1668,'[2]Customer Detail'!$A$2:$H$501,3,FALSE)</f>
        <v>63</v>
      </c>
      <c r="O1668" s="8" t="str">
        <f>VLOOKUP(C1668,'[2]Customer Detail'!$A$2:$H$501,5,FALSE)</f>
        <v>Kellyside</v>
      </c>
      <c r="P1668" s="8" t="str">
        <f>VLOOKUP(C1668,'[2]Customer Detail'!$A$1:$H$501,8,FALSE)</f>
        <v>Platinum</v>
      </c>
      <c r="Q1668" s="8" t="str">
        <f>VLOOKUP(G1668,[2]Store_Dim!$A$1:$E$21,4,FALSE)</f>
        <v>East Johnstad</v>
      </c>
      <c r="R1668" s="8" t="str">
        <f>VLOOKUP(G1668,[2]Store_Dim!$A$2:$E$21,3,FALSE)</f>
        <v>South</v>
      </c>
    </row>
    <row r="1669" spans="1:18" x14ac:dyDescent="0.3">
      <c r="A1669" s="7" t="s">
        <v>3493</v>
      </c>
      <c r="B1669" s="48">
        <v>45860</v>
      </c>
      <c r="C1669" s="8" t="s">
        <v>984</v>
      </c>
      <c r="D1669" s="8" t="s">
        <v>1720</v>
      </c>
      <c r="E1669" s="7" t="str">
        <f>VLOOKUP(D1669,[2]Product_Dim!$A$2:$G$101,2,FALSE)</f>
        <v>Kitchen Cutting Board</v>
      </c>
      <c r="F1669" s="9">
        <f>VLOOKUP(D1669,[2]Product_Dim!$A$2:$G$101,6,FALSE)</f>
        <v>176.07</v>
      </c>
      <c r="G1669" s="8" t="s">
        <v>1757</v>
      </c>
      <c r="H1669" s="10">
        <v>1</v>
      </c>
      <c r="I1669" s="11">
        <v>119.04</v>
      </c>
      <c r="J1669" s="8">
        <v>0.13</v>
      </c>
      <c r="K1669" s="8" t="s">
        <v>1829</v>
      </c>
      <c r="L1669" s="11">
        <v>103.56480000000001</v>
      </c>
      <c r="M1669" s="8" t="str">
        <f>VLOOKUP(C1669,'[2]Customer Detail'!$A$2:$H$501,4,FALSE)</f>
        <v>Female</v>
      </c>
      <c r="N1669" s="8">
        <f>VLOOKUP(C1669,'[2]Customer Detail'!$A$2:$H$501,3,FALSE)</f>
        <v>47</v>
      </c>
      <c r="O1669" s="8" t="str">
        <f>VLOOKUP(C1669,'[2]Customer Detail'!$A$2:$H$501,5,FALSE)</f>
        <v>Brianchester</v>
      </c>
      <c r="P1669" s="8" t="str">
        <f>VLOOKUP(C1669,'[2]Customer Detail'!$A$1:$H$501,8,FALSE)</f>
        <v>Silver</v>
      </c>
      <c r="Q1669" s="8" t="str">
        <f>VLOOKUP(G1669,[2]Store_Dim!$A$1:$E$21,4,FALSE)</f>
        <v>Danielmouth</v>
      </c>
      <c r="R1669" s="8" t="str">
        <f>VLOOKUP(G1669,[2]Store_Dim!$A$2:$E$21,3,FALSE)</f>
        <v>North</v>
      </c>
    </row>
    <row r="1670" spans="1:18" x14ac:dyDescent="0.3">
      <c r="A1670" s="7" t="s">
        <v>3494</v>
      </c>
      <c r="B1670" s="48">
        <v>45843</v>
      </c>
      <c r="C1670" s="8" t="s">
        <v>1011</v>
      </c>
      <c r="D1670" s="8" t="s">
        <v>1636</v>
      </c>
      <c r="E1670" s="7" t="str">
        <f>VLOOKUP(D1670,[2]Product_Dim!$A$2:$G$101,2,FALSE)</f>
        <v>Adjustable Jump Rope</v>
      </c>
      <c r="F1670" s="9">
        <f>VLOOKUP(D1670,[2]Product_Dim!$A$2:$G$101,6,FALSE)</f>
        <v>167.12</v>
      </c>
      <c r="G1670" s="8" t="s">
        <v>1786</v>
      </c>
      <c r="H1670" s="10">
        <v>4</v>
      </c>
      <c r="I1670" s="11">
        <v>791.65</v>
      </c>
      <c r="J1670" s="8">
        <v>0.06</v>
      </c>
      <c r="K1670" s="8" t="s">
        <v>1829</v>
      </c>
      <c r="L1670" s="11">
        <v>2976.6039999999998</v>
      </c>
      <c r="M1670" s="8" t="str">
        <f>VLOOKUP(C1670,'[2]Customer Detail'!$A$2:$H$501,4,FALSE)</f>
        <v>Female</v>
      </c>
      <c r="N1670" s="8">
        <f>VLOOKUP(C1670,'[2]Customer Detail'!$A$2:$H$501,3,FALSE)</f>
        <v>21</v>
      </c>
      <c r="O1670" s="8" t="str">
        <f>VLOOKUP(C1670,'[2]Customer Detail'!$A$2:$H$501,5,FALSE)</f>
        <v>Lake Alice</v>
      </c>
      <c r="P1670" s="8" t="str">
        <f>VLOOKUP(C1670,'[2]Customer Detail'!$A$1:$H$501,8,FALSE)</f>
        <v>Bronze</v>
      </c>
      <c r="Q1670" s="8" t="str">
        <f>VLOOKUP(G1670,[2]Store_Dim!$A$1:$E$21,4,FALSE)</f>
        <v>East Johnstad</v>
      </c>
      <c r="R1670" s="8" t="str">
        <f>VLOOKUP(G1670,[2]Store_Dim!$A$2:$E$21,3,FALSE)</f>
        <v>South</v>
      </c>
    </row>
    <row r="1671" spans="1:18" x14ac:dyDescent="0.3">
      <c r="A1671" s="7" t="s">
        <v>3495</v>
      </c>
      <c r="B1671" s="48">
        <v>45862</v>
      </c>
      <c r="C1671" s="8" t="s">
        <v>198</v>
      </c>
      <c r="D1671" s="8" t="s">
        <v>1576</v>
      </c>
      <c r="E1671" s="7" t="str">
        <f>VLOOKUP(D1671,[2]Product_Dim!$A$2:$G$101,2,FALSE)</f>
        <v>Decorative Wall Mirror</v>
      </c>
      <c r="F1671" s="9">
        <f>VLOOKUP(D1671,[2]Product_Dim!$A$2:$G$101,6,FALSE)</f>
        <v>48.01</v>
      </c>
      <c r="G1671" s="8" t="s">
        <v>1761</v>
      </c>
      <c r="H1671" s="10">
        <v>2</v>
      </c>
      <c r="I1671" s="11">
        <v>414.86</v>
      </c>
      <c r="J1671" s="8">
        <v>0.23</v>
      </c>
      <c r="K1671" s="8" t="s">
        <v>1824</v>
      </c>
      <c r="L1671" s="11">
        <v>638.88440000000003</v>
      </c>
      <c r="M1671" s="8" t="str">
        <f>VLOOKUP(C1671,'[2]Customer Detail'!$A$2:$H$501,4,FALSE)</f>
        <v>Male</v>
      </c>
      <c r="N1671" s="8">
        <f>VLOOKUP(C1671,'[2]Customer Detail'!$A$2:$H$501,3,FALSE)</f>
        <v>55</v>
      </c>
      <c r="O1671" s="8" t="str">
        <f>VLOOKUP(C1671,'[2]Customer Detail'!$A$2:$H$501,5,FALSE)</f>
        <v>South Timtown</v>
      </c>
      <c r="P1671" s="8" t="str">
        <f>VLOOKUP(C1671,'[2]Customer Detail'!$A$1:$H$501,8,FALSE)</f>
        <v>Bronze</v>
      </c>
      <c r="Q1671" s="8" t="str">
        <f>VLOOKUP(G1671,[2]Store_Dim!$A$1:$E$21,4,FALSE)</f>
        <v>North Nancyview</v>
      </c>
      <c r="R1671" s="8" t="str">
        <f>VLOOKUP(G1671,[2]Store_Dim!$A$2:$E$21,3,FALSE)</f>
        <v>South</v>
      </c>
    </row>
    <row r="1672" spans="1:18" x14ac:dyDescent="0.3">
      <c r="A1672" s="7" t="s">
        <v>3496</v>
      </c>
      <c r="B1672" s="48">
        <v>45385</v>
      </c>
      <c r="C1672" s="8" t="s">
        <v>1472</v>
      </c>
      <c r="D1672" s="8" t="s">
        <v>1624</v>
      </c>
      <c r="E1672" s="7" t="str">
        <f>VLOOKUP(D1672,[2]Product_Dim!$A$2:$G$101,2,FALSE)</f>
        <v>Sports Water Hydration Pack</v>
      </c>
      <c r="F1672" s="9">
        <f>VLOOKUP(D1672,[2]Product_Dim!$A$2:$G$101,6,FALSE)</f>
        <v>135.61000000000001</v>
      </c>
      <c r="G1672" s="8" t="s">
        <v>1794</v>
      </c>
      <c r="H1672" s="10">
        <v>2</v>
      </c>
      <c r="I1672" s="11">
        <v>960.81</v>
      </c>
      <c r="J1672" s="8">
        <v>0.28000000000000003</v>
      </c>
      <c r="K1672" s="8" t="s">
        <v>1826</v>
      </c>
      <c r="L1672" s="11">
        <v>1383.5663999999997</v>
      </c>
      <c r="M1672" s="8" t="str">
        <f>VLOOKUP(C1672,'[2]Customer Detail'!$A$2:$H$501,4,FALSE)</f>
        <v>Male</v>
      </c>
      <c r="N1672" s="8">
        <f>VLOOKUP(C1672,'[2]Customer Detail'!$A$2:$H$501,3,FALSE)</f>
        <v>59</v>
      </c>
      <c r="O1672" s="8" t="str">
        <f>VLOOKUP(C1672,'[2]Customer Detail'!$A$2:$H$501,5,FALSE)</f>
        <v>West Sarah</v>
      </c>
      <c r="P1672" s="8" t="str">
        <f>VLOOKUP(C1672,'[2]Customer Detail'!$A$1:$H$501,8,FALSE)</f>
        <v>Gold</v>
      </c>
      <c r="Q1672" s="8" t="str">
        <f>VLOOKUP(G1672,[2]Store_Dim!$A$1:$E$21,4,FALSE)</f>
        <v>Sabrinatown</v>
      </c>
      <c r="R1672" s="8" t="str">
        <f>VLOOKUP(G1672,[2]Store_Dim!$A$2:$E$21,3,FALSE)</f>
        <v>North</v>
      </c>
    </row>
    <row r="1673" spans="1:18" x14ac:dyDescent="0.3">
      <c r="A1673" s="7" t="s">
        <v>3497</v>
      </c>
      <c r="B1673" s="48">
        <v>45668</v>
      </c>
      <c r="C1673" s="8" t="s">
        <v>690</v>
      </c>
      <c r="D1673" s="8" t="s">
        <v>1648</v>
      </c>
      <c r="E1673" s="7" t="str">
        <f>VLOOKUP(D1673,[2]Product_Dim!$A$2:$G$101,2,FALSE)</f>
        <v>Boxing Hand Wraps</v>
      </c>
      <c r="F1673" s="9">
        <f>VLOOKUP(D1673,[2]Product_Dim!$A$2:$G$101,6,FALSE)</f>
        <v>190.29</v>
      </c>
      <c r="G1673" s="8" t="s">
        <v>1769</v>
      </c>
      <c r="H1673" s="10">
        <v>4</v>
      </c>
      <c r="I1673" s="11">
        <v>943.36</v>
      </c>
      <c r="J1673" s="8">
        <v>0.18</v>
      </c>
      <c r="K1673" s="8" t="s">
        <v>1826</v>
      </c>
      <c r="L1673" s="11">
        <v>3094.2208000000001</v>
      </c>
      <c r="M1673" s="8" t="str">
        <f>VLOOKUP(C1673,'[2]Customer Detail'!$A$2:$H$501,4,FALSE)</f>
        <v>Female</v>
      </c>
      <c r="N1673" s="8">
        <f>VLOOKUP(C1673,'[2]Customer Detail'!$A$2:$H$501,3,FALSE)</f>
        <v>63</v>
      </c>
      <c r="O1673" s="8" t="str">
        <f>VLOOKUP(C1673,'[2]Customer Detail'!$A$2:$H$501,5,FALSE)</f>
        <v>Lyonsfort</v>
      </c>
      <c r="P1673" s="8" t="str">
        <f>VLOOKUP(C1673,'[2]Customer Detail'!$A$1:$H$501,8,FALSE)</f>
        <v>Platinum</v>
      </c>
      <c r="Q1673" s="8" t="str">
        <f>VLOOKUP(G1673,[2]Store_Dim!$A$1:$E$21,4,FALSE)</f>
        <v>Port Sharon</v>
      </c>
      <c r="R1673" s="8" t="str">
        <f>VLOOKUP(G1673,[2]Store_Dim!$A$2:$E$21,3,FALSE)</f>
        <v>South</v>
      </c>
    </row>
    <row r="1674" spans="1:18" x14ac:dyDescent="0.3">
      <c r="A1674" s="7" t="s">
        <v>3498</v>
      </c>
      <c r="B1674" s="48">
        <v>45561</v>
      </c>
      <c r="C1674" s="8" t="s">
        <v>693</v>
      </c>
      <c r="D1674" s="8" t="s">
        <v>1551</v>
      </c>
      <c r="E1674" s="7" t="str">
        <f>VLOOKUP(D1674,[2]Product_Dim!$A$2:$G$101,2,FALSE)</f>
        <v>Men's Running Jacket</v>
      </c>
      <c r="F1674" s="9">
        <f>VLOOKUP(D1674,[2]Product_Dim!$A$2:$G$101,6,FALSE)</f>
        <v>364.67</v>
      </c>
      <c r="G1674" s="8" t="s">
        <v>1797</v>
      </c>
      <c r="H1674" s="10">
        <v>1</v>
      </c>
      <c r="I1674" s="11">
        <v>830.42</v>
      </c>
      <c r="J1674" s="8">
        <v>0.26</v>
      </c>
      <c r="K1674" s="8" t="s">
        <v>1829</v>
      </c>
      <c r="L1674" s="11">
        <v>614.51080000000002</v>
      </c>
      <c r="M1674" s="8" t="str">
        <f>VLOOKUP(C1674,'[2]Customer Detail'!$A$2:$H$501,4,FALSE)</f>
        <v>Female</v>
      </c>
      <c r="N1674" s="8">
        <f>VLOOKUP(C1674,'[2]Customer Detail'!$A$2:$H$501,3,FALSE)</f>
        <v>42</v>
      </c>
      <c r="O1674" s="8" t="str">
        <f>VLOOKUP(C1674,'[2]Customer Detail'!$A$2:$H$501,5,FALSE)</f>
        <v>West Markport</v>
      </c>
      <c r="P1674" s="8" t="str">
        <f>VLOOKUP(C1674,'[2]Customer Detail'!$A$1:$H$501,8,FALSE)</f>
        <v>Platinum</v>
      </c>
      <c r="Q1674" s="8" t="str">
        <f>VLOOKUP(G1674,[2]Store_Dim!$A$1:$E$21,4,FALSE)</f>
        <v>Johnsonville</v>
      </c>
      <c r="R1674" s="8" t="str">
        <f>VLOOKUP(G1674,[2]Store_Dim!$A$2:$E$21,3,FALSE)</f>
        <v>East</v>
      </c>
    </row>
    <row r="1675" spans="1:18" x14ac:dyDescent="0.3">
      <c r="A1675" s="7" t="s">
        <v>3499</v>
      </c>
      <c r="B1675" s="48">
        <v>45637</v>
      </c>
      <c r="C1675" s="8" t="s">
        <v>1107</v>
      </c>
      <c r="D1675" s="8" t="s">
        <v>1682</v>
      </c>
      <c r="E1675" s="7" t="str">
        <f>VLOOKUP(D1675,[2]Product_Dim!$A$2:$G$101,2,FALSE)</f>
        <v>Smart LED Light Strip</v>
      </c>
      <c r="F1675" s="9">
        <f>VLOOKUP(D1675,[2]Product_Dim!$A$2:$G$101,6,FALSE)</f>
        <v>349.17</v>
      </c>
      <c r="G1675" s="8" t="s">
        <v>1807</v>
      </c>
      <c r="H1675" s="10">
        <v>1</v>
      </c>
      <c r="I1675" s="11">
        <v>762.55</v>
      </c>
      <c r="J1675" s="8">
        <v>0.19</v>
      </c>
      <c r="K1675" s="8" t="s">
        <v>1824</v>
      </c>
      <c r="L1675" s="11">
        <v>617.66549999999995</v>
      </c>
      <c r="M1675" s="8" t="str">
        <f>VLOOKUP(C1675,'[2]Customer Detail'!$A$2:$H$501,4,FALSE)</f>
        <v>Female</v>
      </c>
      <c r="N1675" s="8">
        <f>VLOOKUP(C1675,'[2]Customer Detail'!$A$2:$H$501,3,FALSE)</f>
        <v>56</v>
      </c>
      <c r="O1675" s="8" t="str">
        <f>VLOOKUP(C1675,'[2]Customer Detail'!$A$2:$H$501,5,FALSE)</f>
        <v>Westbury</v>
      </c>
      <c r="P1675" s="8" t="str">
        <f>VLOOKUP(C1675,'[2]Customer Detail'!$A$1:$H$501,8,FALSE)</f>
        <v>Platinum</v>
      </c>
      <c r="Q1675" s="8" t="str">
        <f>VLOOKUP(G1675,[2]Store_Dim!$A$1:$E$21,4,FALSE)</f>
        <v>Bensonhaven</v>
      </c>
      <c r="R1675" s="8" t="str">
        <f>VLOOKUP(G1675,[2]Store_Dim!$A$2:$E$21,3,FALSE)</f>
        <v>North</v>
      </c>
    </row>
    <row r="1676" spans="1:18" x14ac:dyDescent="0.3">
      <c r="A1676" s="7" t="s">
        <v>3500</v>
      </c>
      <c r="B1676" s="48">
        <v>45839</v>
      </c>
      <c r="C1676" s="8" t="s">
        <v>1077</v>
      </c>
      <c r="D1676" s="8" t="s">
        <v>1696</v>
      </c>
      <c r="E1676" s="7" t="str">
        <f>VLOOKUP(D1676,[2]Product_Dim!$A$2:$G$101,2,FALSE)</f>
        <v>Bluetooth Car Audio System</v>
      </c>
      <c r="F1676" s="9">
        <f>VLOOKUP(D1676,[2]Product_Dim!$A$2:$G$101,6,FALSE)</f>
        <v>403.71</v>
      </c>
      <c r="G1676" s="8" t="s">
        <v>1810</v>
      </c>
      <c r="H1676" s="10">
        <v>2</v>
      </c>
      <c r="I1676" s="11">
        <v>464.43</v>
      </c>
      <c r="J1676" s="8">
        <v>0.24</v>
      </c>
      <c r="K1676" s="8" t="s">
        <v>1829</v>
      </c>
      <c r="L1676" s="11">
        <v>705.93360000000007</v>
      </c>
      <c r="M1676" s="8" t="str">
        <f>VLOOKUP(C1676,'[2]Customer Detail'!$A$2:$H$501,4,FALSE)</f>
        <v>Male</v>
      </c>
      <c r="N1676" s="8">
        <f>VLOOKUP(C1676,'[2]Customer Detail'!$A$2:$H$501,3,FALSE)</f>
        <v>38</v>
      </c>
      <c r="O1676" s="8" t="str">
        <f>VLOOKUP(C1676,'[2]Customer Detail'!$A$2:$H$501,5,FALSE)</f>
        <v>Cartershire</v>
      </c>
      <c r="P1676" s="8" t="str">
        <f>VLOOKUP(C1676,'[2]Customer Detail'!$A$1:$H$501,8,FALSE)</f>
        <v>Bronze</v>
      </c>
      <c r="Q1676" s="8" t="str">
        <f>VLOOKUP(G1676,[2]Store_Dim!$A$1:$E$21,4,FALSE)</f>
        <v>East Stevechester</v>
      </c>
      <c r="R1676" s="8" t="str">
        <f>VLOOKUP(G1676,[2]Store_Dim!$A$2:$E$21,3,FALSE)</f>
        <v>East</v>
      </c>
    </row>
    <row r="1677" spans="1:18" x14ac:dyDescent="0.3">
      <c r="A1677" s="7" t="s">
        <v>3501</v>
      </c>
      <c r="B1677" s="48">
        <v>45851</v>
      </c>
      <c r="C1677" s="8" t="s">
        <v>75</v>
      </c>
      <c r="D1677" s="8" t="s">
        <v>1676</v>
      </c>
      <c r="E1677" s="7" t="str">
        <f>VLOOKUP(D1677,[2]Product_Dim!$A$2:$G$101,2,FALSE)</f>
        <v>Matte Lipstick Set</v>
      </c>
      <c r="F1677" s="9">
        <f>VLOOKUP(D1677,[2]Product_Dim!$A$2:$G$101,6,FALSE)</f>
        <v>299.11</v>
      </c>
      <c r="G1677" s="8" t="s">
        <v>1810</v>
      </c>
      <c r="H1677" s="10">
        <v>1</v>
      </c>
      <c r="I1677" s="11">
        <v>711.08</v>
      </c>
      <c r="J1677" s="8">
        <v>0.24</v>
      </c>
      <c r="K1677" s="8" t="s">
        <v>1826</v>
      </c>
      <c r="L1677" s="11">
        <v>540.4208000000001</v>
      </c>
      <c r="M1677" s="8" t="str">
        <f>VLOOKUP(C1677,'[2]Customer Detail'!$A$2:$H$501,4,FALSE)</f>
        <v>Female</v>
      </c>
      <c r="N1677" s="8">
        <f>VLOOKUP(C1677,'[2]Customer Detail'!$A$2:$H$501,3,FALSE)</f>
        <v>24</v>
      </c>
      <c r="O1677" s="8" t="str">
        <f>VLOOKUP(C1677,'[2]Customer Detail'!$A$2:$H$501,5,FALSE)</f>
        <v>South Christopher</v>
      </c>
      <c r="P1677" s="8" t="str">
        <f>VLOOKUP(C1677,'[2]Customer Detail'!$A$1:$H$501,8,FALSE)</f>
        <v>Bronze</v>
      </c>
      <c r="Q1677" s="8" t="str">
        <f>VLOOKUP(G1677,[2]Store_Dim!$A$1:$E$21,4,FALSE)</f>
        <v>East Stevechester</v>
      </c>
      <c r="R1677" s="8" t="str">
        <f>VLOOKUP(G1677,[2]Store_Dim!$A$2:$E$21,3,FALSE)</f>
        <v>East</v>
      </c>
    </row>
    <row r="1678" spans="1:18" x14ac:dyDescent="0.3">
      <c r="A1678" s="7" t="s">
        <v>3502</v>
      </c>
      <c r="B1678" s="48">
        <v>45656</v>
      </c>
      <c r="C1678" s="8" t="s">
        <v>803</v>
      </c>
      <c r="D1678" s="8" t="s">
        <v>1638</v>
      </c>
      <c r="E1678" s="7" t="str">
        <f>VLOOKUP(D1678,[2]Product_Dim!$A$2:$G$101,2,FALSE)</f>
        <v>High-Grip Football</v>
      </c>
      <c r="F1678" s="9">
        <f>VLOOKUP(D1678,[2]Product_Dim!$A$2:$G$101,6,FALSE)</f>
        <v>318.91000000000003</v>
      </c>
      <c r="G1678" s="8" t="s">
        <v>1799</v>
      </c>
      <c r="H1678" s="10">
        <v>2</v>
      </c>
      <c r="I1678" s="11">
        <v>984.96</v>
      </c>
      <c r="J1678" s="8">
        <v>0.16</v>
      </c>
      <c r="K1678" s="8" t="s">
        <v>1826</v>
      </c>
      <c r="L1678" s="11">
        <v>1654.7328</v>
      </c>
      <c r="M1678" s="8" t="str">
        <f>VLOOKUP(C1678,'[2]Customer Detail'!$A$2:$H$501,4,FALSE)</f>
        <v>Male</v>
      </c>
      <c r="N1678" s="8">
        <f>VLOOKUP(C1678,'[2]Customer Detail'!$A$2:$H$501,3,FALSE)</f>
        <v>64</v>
      </c>
      <c r="O1678" s="8" t="str">
        <f>VLOOKUP(C1678,'[2]Customer Detail'!$A$2:$H$501,5,FALSE)</f>
        <v>Port Coreyfort</v>
      </c>
      <c r="P1678" s="8" t="str">
        <f>VLOOKUP(C1678,'[2]Customer Detail'!$A$1:$H$501,8,FALSE)</f>
        <v>Silver</v>
      </c>
      <c r="Q1678" s="8" t="str">
        <f>VLOOKUP(G1678,[2]Store_Dim!$A$1:$E$21,4,FALSE)</f>
        <v>Christopherland</v>
      </c>
      <c r="R1678" s="8" t="str">
        <f>VLOOKUP(G1678,[2]Store_Dim!$A$2:$E$21,3,FALSE)</f>
        <v>South</v>
      </c>
    </row>
    <row r="1679" spans="1:18" x14ac:dyDescent="0.3">
      <c r="A1679" s="7" t="s">
        <v>3503</v>
      </c>
      <c r="B1679" s="48">
        <v>45759</v>
      </c>
      <c r="C1679" s="8" t="s">
        <v>1077</v>
      </c>
      <c r="D1679" s="8" t="s">
        <v>1624</v>
      </c>
      <c r="E1679" s="7" t="str">
        <f>VLOOKUP(D1679,[2]Product_Dim!$A$2:$G$101,2,FALSE)</f>
        <v>Sports Water Hydration Pack</v>
      </c>
      <c r="F1679" s="9">
        <f>VLOOKUP(D1679,[2]Product_Dim!$A$2:$G$101,6,FALSE)</f>
        <v>135.61000000000001</v>
      </c>
      <c r="G1679" s="8" t="s">
        <v>1794</v>
      </c>
      <c r="H1679" s="10">
        <v>1</v>
      </c>
      <c r="I1679" s="11">
        <v>21.14</v>
      </c>
      <c r="J1679" s="8">
        <v>0.06</v>
      </c>
      <c r="K1679" s="8" t="s">
        <v>1829</v>
      </c>
      <c r="L1679" s="11">
        <v>19.871600000000001</v>
      </c>
      <c r="M1679" s="8" t="str">
        <f>VLOOKUP(C1679,'[2]Customer Detail'!$A$2:$H$501,4,FALSE)</f>
        <v>Male</v>
      </c>
      <c r="N1679" s="8">
        <f>VLOOKUP(C1679,'[2]Customer Detail'!$A$2:$H$501,3,FALSE)</f>
        <v>38</v>
      </c>
      <c r="O1679" s="8" t="str">
        <f>VLOOKUP(C1679,'[2]Customer Detail'!$A$2:$H$501,5,FALSE)</f>
        <v>Cartershire</v>
      </c>
      <c r="P1679" s="8" t="str">
        <f>VLOOKUP(C1679,'[2]Customer Detail'!$A$1:$H$501,8,FALSE)</f>
        <v>Bronze</v>
      </c>
      <c r="Q1679" s="8" t="str">
        <f>VLOOKUP(G1679,[2]Store_Dim!$A$1:$E$21,4,FALSE)</f>
        <v>Sabrinatown</v>
      </c>
      <c r="R1679" s="8" t="str">
        <f>VLOOKUP(G1679,[2]Store_Dim!$A$2:$E$21,3,FALSE)</f>
        <v>North</v>
      </c>
    </row>
    <row r="1680" spans="1:18" x14ac:dyDescent="0.3">
      <c r="A1680" s="7" t="s">
        <v>3504</v>
      </c>
      <c r="B1680" s="48">
        <v>45679</v>
      </c>
      <c r="C1680" s="8" t="s">
        <v>375</v>
      </c>
      <c r="D1680" s="8" t="s">
        <v>1744</v>
      </c>
      <c r="E1680" s="7" t="str">
        <f>VLOOKUP(D1680,[2]Product_Dim!$A$2:$G$101,2,FALSE)</f>
        <v>Portable Bluetooth Speaker</v>
      </c>
      <c r="F1680" s="9">
        <f>VLOOKUP(D1680,[2]Product_Dim!$A$2:$G$101,6,FALSE)</f>
        <v>431.67</v>
      </c>
      <c r="G1680" s="8" t="s">
        <v>1782</v>
      </c>
      <c r="H1680" s="10">
        <v>1</v>
      </c>
      <c r="I1680" s="11">
        <v>343.03</v>
      </c>
      <c r="J1680" s="8">
        <v>0.16</v>
      </c>
      <c r="K1680" s="8" t="s">
        <v>1824</v>
      </c>
      <c r="L1680" s="11">
        <v>288.14519999999999</v>
      </c>
      <c r="M1680" s="8" t="str">
        <f>VLOOKUP(C1680,'[2]Customer Detail'!$A$2:$H$501,4,FALSE)</f>
        <v>Female</v>
      </c>
      <c r="N1680" s="8">
        <f>VLOOKUP(C1680,'[2]Customer Detail'!$A$2:$H$501,3,FALSE)</f>
        <v>53</v>
      </c>
      <c r="O1680" s="8" t="str">
        <f>VLOOKUP(C1680,'[2]Customer Detail'!$A$2:$H$501,5,FALSE)</f>
        <v>East Linda</v>
      </c>
      <c r="P1680" s="8" t="str">
        <f>VLOOKUP(C1680,'[2]Customer Detail'!$A$1:$H$501,8,FALSE)</f>
        <v>Bronze</v>
      </c>
      <c r="Q1680" s="8" t="str">
        <f>VLOOKUP(G1680,[2]Store_Dim!$A$1:$E$21,4,FALSE)</f>
        <v>Thompsonborough</v>
      </c>
      <c r="R1680" s="8" t="str">
        <f>VLOOKUP(G1680,[2]Store_Dim!$A$2:$E$21,3,FALSE)</f>
        <v>West</v>
      </c>
    </row>
    <row r="1681" spans="1:18" x14ac:dyDescent="0.3">
      <c r="A1681" s="7" t="s">
        <v>3505</v>
      </c>
      <c r="B1681" s="48">
        <v>45237</v>
      </c>
      <c r="C1681" s="8" t="s">
        <v>791</v>
      </c>
      <c r="D1681" s="8" t="s">
        <v>1588</v>
      </c>
      <c r="E1681" s="7" t="str">
        <f>VLOOKUP(D1681,[2]Product_Dim!$A$2:$G$101,2,FALSE)</f>
        <v>Outdoor Sports Water Bottle</v>
      </c>
      <c r="F1681" s="9">
        <f>VLOOKUP(D1681,[2]Product_Dim!$A$2:$G$101,6,FALSE)</f>
        <v>131.51</v>
      </c>
      <c r="G1681" s="8" t="s">
        <v>1810</v>
      </c>
      <c r="H1681" s="10">
        <v>3</v>
      </c>
      <c r="I1681" s="11">
        <v>94.83</v>
      </c>
      <c r="J1681" s="8">
        <v>0.16</v>
      </c>
      <c r="K1681" s="8" t="s">
        <v>1829</v>
      </c>
      <c r="L1681" s="11">
        <v>238.97160000000002</v>
      </c>
      <c r="M1681" s="8" t="str">
        <f>VLOOKUP(C1681,'[2]Customer Detail'!$A$2:$H$501,4,FALSE)</f>
        <v>Male</v>
      </c>
      <c r="N1681" s="8">
        <f>VLOOKUP(C1681,'[2]Customer Detail'!$A$2:$H$501,3,FALSE)</f>
        <v>32</v>
      </c>
      <c r="O1681" s="8" t="str">
        <f>VLOOKUP(C1681,'[2]Customer Detail'!$A$2:$H$501,5,FALSE)</f>
        <v>Mikehaven</v>
      </c>
      <c r="P1681" s="8" t="str">
        <f>VLOOKUP(C1681,'[2]Customer Detail'!$A$1:$H$501,8,FALSE)</f>
        <v>Platinum</v>
      </c>
      <c r="Q1681" s="8" t="str">
        <f>VLOOKUP(G1681,[2]Store_Dim!$A$1:$E$21,4,FALSE)</f>
        <v>East Stevechester</v>
      </c>
      <c r="R1681" s="8" t="str">
        <f>VLOOKUP(G1681,[2]Store_Dim!$A$2:$E$21,3,FALSE)</f>
        <v>East</v>
      </c>
    </row>
    <row r="1682" spans="1:18" x14ac:dyDescent="0.3">
      <c r="A1682" s="7" t="s">
        <v>3506</v>
      </c>
      <c r="B1682" s="48">
        <v>45790</v>
      </c>
      <c r="C1682" s="8" t="s">
        <v>82</v>
      </c>
      <c r="D1682" s="8" t="s">
        <v>1686</v>
      </c>
      <c r="E1682" s="7" t="str">
        <f>VLOOKUP(D1682,[2]Product_Dim!$A$2:$G$101,2,FALSE)</f>
        <v>Men's Sports Shorts</v>
      </c>
      <c r="F1682" s="9">
        <f>VLOOKUP(D1682,[2]Product_Dim!$A$2:$G$101,6,FALSE)</f>
        <v>218.22</v>
      </c>
      <c r="G1682" s="8" t="s">
        <v>1813</v>
      </c>
      <c r="H1682" s="10">
        <v>3</v>
      </c>
      <c r="I1682" s="11">
        <v>74.66</v>
      </c>
      <c r="J1682" s="8">
        <v>0.03</v>
      </c>
      <c r="K1682" s="8" t="s">
        <v>1826</v>
      </c>
      <c r="L1682" s="11">
        <v>217.26059999999998</v>
      </c>
      <c r="M1682" s="8" t="str">
        <f>VLOOKUP(C1682,'[2]Customer Detail'!$A$2:$H$501,4,FALSE)</f>
        <v>Male</v>
      </c>
      <c r="N1682" s="8">
        <f>VLOOKUP(C1682,'[2]Customer Detail'!$A$2:$H$501,3,FALSE)</f>
        <v>43</v>
      </c>
      <c r="O1682" s="8" t="str">
        <f>VLOOKUP(C1682,'[2]Customer Detail'!$A$2:$H$501,5,FALSE)</f>
        <v>South William</v>
      </c>
      <c r="P1682" s="8" t="str">
        <f>VLOOKUP(C1682,'[2]Customer Detail'!$A$1:$H$501,8,FALSE)</f>
        <v>Platinum</v>
      </c>
      <c r="Q1682" s="8" t="str">
        <f>VLOOKUP(G1682,[2]Store_Dim!$A$1:$E$21,4,FALSE)</f>
        <v>Vasquezborough</v>
      </c>
      <c r="R1682" s="8" t="str">
        <f>VLOOKUP(G1682,[2]Store_Dim!$A$2:$E$21,3,FALSE)</f>
        <v>East</v>
      </c>
    </row>
    <row r="1683" spans="1:18" x14ac:dyDescent="0.3">
      <c r="A1683" s="7" t="s">
        <v>3507</v>
      </c>
      <c r="B1683" s="48">
        <v>45268</v>
      </c>
      <c r="C1683" s="8" t="s">
        <v>464</v>
      </c>
      <c r="D1683" s="8" t="s">
        <v>1622</v>
      </c>
      <c r="E1683" s="7" t="str">
        <f>VLOOKUP(D1683,[2]Product_Dim!$A$2:$G$101,2,FALSE)</f>
        <v>Men's Casual Sneakers</v>
      </c>
      <c r="F1683" s="9">
        <f>VLOOKUP(D1683,[2]Product_Dim!$A$2:$G$101,6,FALSE)</f>
        <v>353.47</v>
      </c>
      <c r="G1683" s="8" t="s">
        <v>1801</v>
      </c>
      <c r="H1683" s="10">
        <v>3</v>
      </c>
      <c r="I1683" s="11">
        <v>281.95999999999998</v>
      </c>
      <c r="J1683" s="8">
        <v>0.01</v>
      </c>
      <c r="K1683" s="8" t="s">
        <v>1829</v>
      </c>
      <c r="L1683" s="11">
        <v>837.42119999999989</v>
      </c>
      <c r="M1683" s="8" t="str">
        <f>VLOOKUP(C1683,'[2]Customer Detail'!$A$2:$H$501,4,FALSE)</f>
        <v>Male</v>
      </c>
      <c r="N1683" s="8">
        <f>VLOOKUP(C1683,'[2]Customer Detail'!$A$2:$H$501,3,FALSE)</f>
        <v>29</v>
      </c>
      <c r="O1683" s="8" t="str">
        <f>VLOOKUP(C1683,'[2]Customer Detail'!$A$2:$H$501,5,FALSE)</f>
        <v>New Jeffrey</v>
      </c>
      <c r="P1683" s="8" t="str">
        <f>VLOOKUP(C1683,'[2]Customer Detail'!$A$1:$H$501,8,FALSE)</f>
        <v>Silver</v>
      </c>
      <c r="Q1683" s="8" t="str">
        <f>VLOOKUP(G1683,[2]Store_Dim!$A$1:$E$21,4,FALSE)</f>
        <v>East Jenniferstad</v>
      </c>
      <c r="R1683" s="8" t="str">
        <f>VLOOKUP(G1683,[2]Store_Dim!$A$2:$E$21,3,FALSE)</f>
        <v>North</v>
      </c>
    </row>
    <row r="1684" spans="1:18" x14ac:dyDescent="0.3">
      <c r="A1684" s="7" t="s">
        <v>3508</v>
      </c>
      <c r="B1684" s="48">
        <v>45664</v>
      </c>
      <c r="C1684" s="8" t="s">
        <v>758</v>
      </c>
      <c r="D1684" s="8" t="s">
        <v>1690</v>
      </c>
      <c r="E1684" s="7" t="str">
        <f>VLOOKUP(D1684,[2]Product_Dim!$A$2:$G$101,2,FALSE)</f>
        <v>Hair Repair Oil Treatment</v>
      </c>
      <c r="F1684" s="9">
        <f>VLOOKUP(D1684,[2]Product_Dim!$A$2:$G$101,6,FALSE)</f>
        <v>214.32</v>
      </c>
      <c r="G1684" s="8" t="s">
        <v>1810</v>
      </c>
      <c r="H1684" s="10">
        <v>4</v>
      </c>
      <c r="I1684" s="11">
        <v>622.27</v>
      </c>
      <c r="J1684" s="8">
        <v>0.02</v>
      </c>
      <c r="K1684" s="8" t="s">
        <v>1826</v>
      </c>
      <c r="L1684" s="11">
        <v>2439.2984000000001</v>
      </c>
      <c r="M1684" s="8" t="str">
        <f>VLOOKUP(C1684,'[2]Customer Detail'!$A$2:$H$501,4,FALSE)</f>
        <v>Female</v>
      </c>
      <c r="N1684" s="8">
        <f>VLOOKUP(C1684,'[2]Customer Detail'!$A$2:$H$501,3,FALSE)</f>
        <v>42</v>
      </c>
      <c r="O1684" s="8" t="str">
        <f>VLOOKUP(C1684,'[2]Customer Detail'!$A$2:$H$501,5,FALSE)</f>
        <v>North Larryport</v>
      </c>
      <c r="P1684" s="8" t="str">
        <f>VLOOKUP(C1684,'[2]Customer Detail'!$A$1:$H$501,8,FALSE)</f>
        <v>Bronze</v>
      </c>
      <c r="Q1684" s="8" t="str">
        <f>VLOOKUP(G1684,[2]Store_Dim!$A$1:$E$21,4,FALSE)</f>
        <v>East Stevechester</v>
      </c>
      <c r="R1684" s="8" t="str">
        <f>VLOOKUP(G1684,[2]Store_Dim!$A$2:$E$21,3,FALSE)</f>
        <v>East</v>
      </c>
    </row>
    <row r="1685" spans="1:18" x14ac:dyDescent="0.3">
      <c r="A1685" s="7" t="s">
        <v>3509</v>
      </c>
      <c r="B1685" s="48">
        <v>45475</v>
      </c>
      <c r="C1685" s="8" t="s">
        <v>363</v>
      </c>
      <c r="D1685" s="8" t="s">
        <v>1622</v>
      </c>
      <c r="E1685" s="7" t="str">
        <f>VLOOKUP(D1685,[2]Product_Dim!$A$2:$G$101,2,FALSE)</f>
        <v>Men's Casual Sneakers</v>
      </c>
      <c r="F1685" s="9">
        <f>VLOOKUP(D1685,[2]Product_Dim!$A$2:$G$101,6,FALSE)</f>
        <v>353.47</v>
      </c>
      <c r="G1685" s="8" t="s">
        <v>1779</v>
      </c>
      <c r="H1685" s="10">
        <v>2</v>
      </c>
      <c r="I1685" s="11">
        <v>78.27</v>
      </c>
      <c r="J1685" s="8">
        <v>0.28999999999999998</v>
      </c>
      <c r="K1685" s="8" t="s">
        <v>1829</v>
      </c>
      <c r="L1685" s="11">
        <v>111.1434</v>
      </c>
      <c r="M1685" s="8" t="str">
        <f>VLOOKUP(C1685,'[2]Customer Detail'!$A$2:$H$501,4,FALSE)</f>
        <v>Female</v>
      </c>
      <c r="N1685" s="8">
        <f>VLOOKUP(C1685,'[2]Customer Detail'!$A$2:$H$501,3,FALSE)</f>
        <v>34</v>
      </c>
      <c r="O1685" s="8" t="str">
        <f>VLOOKUP(C1685,'[2]Customer Detail'!$A$2:$H$501,5,FALSE)</f>
        <v>Port Joshuachester</v>
      </c>
      <c r="P1685" s="8" t="str">
        <f>VLOOKUP(C1685,'[2]Customer Detail'!$A$1:$H$501,8,FALSE)</f>
        <v>Bronze</v>
      </c>
      <c r="Q1685" s="8" t="str">
        <f>VLOOKUP(G1685,[2]Store_Dim!$A$1:$E$21,4,FALSE)</f>
        <v>Williamsfurt</v>
      </c>
      <c r="R1685" s="8" t="str">
        <f>VLOOKUP(G1685,[2]Store_Dim!$A$2:$E$21,3,FALSE)</f>
        <v>South</v>
      </c>
    </row>
    <row r="1686" spans="1:18" x14ac:dyDescent="0.3">
      <c r="A1686" s="7" t="s">
        <v>3510</v>
      </c>
      <c r="B1686" s="48">
        <v>45845</v>
      </c>
      <c r="C1686" s="8" t="s">
        <v>59</v>
      </c>
      <c r="D1686" s="8" t="s">
        <v>1672</v>
      </c>
      <c r="E1686" s="7" t="str">
        <f>VLOOKUP(D1686,[2]Product_Dim!$A$2:$G$101,2,FALSE)</f>
        <v>Laptop Cooling Pad</v>
      </c>
      <c r="F1686" s="9">
        <f>VLOOKUP(D1686,[2]Product_Dim!$A$2:$G$101,6,FALSE)</f>
        <v>86.42</v>
      </c>
      <c r="G1686" s="8" t="s">
        <v>1797</v>
      </c>
      <c r="H1686" s="10">
        <v>4</v>
      </c>
      <c r="I1686" s="11">
        <v>676.58</v>
      </c>
      <c r="J1686" s="8">
        <v>0.23</v>
      </c>
      <c r="K1686" s="8" t="s">
        <v>1829</v>
      </c>
      <c r="L1686" s="11">
        <v>2083.8663999999999</v>
      </c>
      <c r="M1686" s="8" t="str">
        <f>VLOOKUP(C1686,'[2]Customer Detail'!$A$2:$H$501,4,FALSE)</f>
        <v>Female</v>
      </c>
      <c r="N1686" s="8">
        <f>VLOOKUP(C1686,'[2]Customer Detail'!$A$2:$H$501,3,FALSE)</f>
        <v>55</v>
      </c>
      <c r="O1686" s="8" t="str">
        <f>VLOOKUP(C1686,'[2]Customer Detail'!$A$2:$H$501,5,FALSE)</f>
        <v>North Kathryn</v>
      </c>
      <c r="P1686" s="8" t="str">
        <f>VLOOKUP(C1686,'[2]Customer Detail'!$A$1:$H$501,8,FALSE)</f>
        <v>Platinum</v>
      </c>
      <c r="Q1686" s="8" t="str">
        <f>VLOOKUP(G1686,[2]Store_Dim!$A$1:$E$21,4,FALSE)</f>
        <v>Johnsonville</v>
      </c>
      <c r="R1686" s="8" t="str">
        <f>VLOOKUP(G1686,[2]Store_Dim!$A$2:$E$21,3,FALSE)</f>
        <v>East</v>
      </c>
    </row>
    <row r="1687" spans="1:18" x14ac:dyDescent="0.3">
      <c r="A1687" s="7" t="s">
        <v>3511</v>
      </c>
      <c r="B1687" s="48">
        <v>45446</v>
      </c>
      <c r="C1687" s="8" t="s">
        <v>1495</v>
      </c>
      <c r="D1687" s="8" t="s">
        <v>1610</v>
      </c>
      <c r="E1687" s="7" t="str">
        <f>VLOOKUP(D1687,[2]Product_Dim!$A$2:$G$101,2,FALSE)</f>
        <v>Basketball</v>
      </c>
      <c r="F1687" s="9">
        <f>VLOOKUP(D1687,[2]Product_Dim!$A$2:$G$101,6,FALSE)</f>
        <v>204.39</v>
      </c>
      <c r="G1687" s="8" t="s">
        <v>1757</v>
      </c>
      <c r="H1687" s="10">
        <v>2</v>
      </c>
      <c r="I1687" s="11">
        <v>938.6</v>
      </c>
      <c r="J1687" s="8">
        <v>0.04</v>
      </c>
      <c r="K1687" s="8" t="s">
        <v>1826</v>
      </c>
      <c r="L1687" s="11">
        <v>1802.1120000000001</v>
      </c>
      <c r="M1687" s="8" t="str">
        <f>VLOOKUP(C1687,'[2]Customer Detail'!$A$2:$H$501,4,FALSE)</f>
        <v>Female</v>
      </c>
      <c r="N1687" s="8">
        <f>VLOOKUP(C1687,'[2]Customer Detail'!$A$2:$H$501,3,FALSE)</f>
        <v>22</v>
      </c>
      <c r="O1687" s="8" t="str">
        <f>VLOOKUP(C1687,'[2]Customer Detail'!$A$2:$H$501,5,FALSE)</f>
        <v>Lake April</v>
      </c>
      <c r="P1687" s="8" t="str">
        <f>VLOOKUP(C1687,'[2]Customer Detail'!$A$1:$H$501,8,FALSE)</f>
        <v>Bronze</v>
      </c>
      <c r="Q1687" s="8" t="str">
        <f>VLOOKUP(G1687,[2]Store_Dim!$A$1:$E$21,4,FALSE)</f>
        <v>Danielmouth</v>
      </c>
      <c r="R1687" s="8" t="str">
        <f>VLOOKUP(G1687,[2]Store_Dim!$A$2:$E$21,3,FALSE)</f>
        <v>North</v>
      </c>
    </row>
    <row r="1688" spans="1:18" x14ac:dyDescent="0.3">
      <c r="A1688" s="7" t="s">
        <v>3512</v>
      </c>
      <c r="B1688" s="48">
        <v>45761</v>
      </c>
      <c r="C1688" s="8" t="s">
        <v>1112</v>
      </c>
      <c r="D1688" s="8" t="s">
        <v>1574</v>
      </c>
      <c r="E1688" s="7" t="str">
        <f>VLOOKUP(D1688,[2]Product_Dim!$A$2:$G$101,2,FALSE)</f>
        <v>USB-C Fast Charger</v>
      </c>
      <c r="F1688" s="9">
        <f>VLOOKUP(D1688,[2]Product_Dim!$A$2:$G$101,6,FALSE)</f>
        <v>242.23</v>
      </c>
      <c r="G1688" s="8" t="s">
        <v>1799</v>
      </c>
      <c r="H1688" s="10">
        <v>2</v>
      </c>
      <c r="I1688" s="11">
        <v>859.47</v>
      </c>
      <c r="J1688" s="8">
        <v>0.01</v>
      </c>
      <c r="K1688" s="8" t="s">
        <v>1824</v>
      </c>
      <c r="L1688" s="11">
        <v>1701.7506000000001</v>
      </c>
      <c r="M1688" s="8" t="str">
        <f>VLOOKUP(C1688,'[2]Customer Detail'!$A$2:$H$501,4,FALSE)</f>
        <v>Male</v>
      </c>
      <c r="N1688" s="8">
        <f>VLOOKUP(C1688,'[2]Customer Detail'!$A$2:$H$501,3,FALSE)</f>
        <v>20</v>
      </c>
      <c r="O1688" s="8" t="str">
        <f>VLOOKUP(C1688,'[2]Customer Detail'!$A$2:$H$501,5,FALSE)</f>
        <v>North Johnfurt</v>
      </c>
      <c r="P1688" s="8" t="str">
        <f>VLOOKUP(C1688,'[2]Customer Detail'!$A$1:$H$501,8,FALSE)</f>
        <v>Gold</v>
      </c>
      <c r="Q1688" s="8" t="str">
        <f>VLOOKUP(G1688,[2]Store_Dim!$A$1:$E$21,4,FALSE)</f>
        <v>Christopherland</v>
      </c>
      <c r="R1688" s="8" t="str">
        <f>VLOOKUP(G1688,[2]Store_Dim!$A$2:$E$21,3,FALSE)</f>
        <v>South</v>
      </c>
    </row>
    <row r="1689" spans="1:18" x14ac:dyDescent="0.3">
      <c r="A1689" s="7" t="s">
        <v>3513</v>
      </c>
      <c r="B1689" s="48">
        <v>45363</v>
      </c>
      <c r="C1689" s="8" t="s">
        <v>214</v>
      </c>
      <c r="D1689" s="8" t="s">
        <v>1602</v>
      </c>
      <c r="E1689" s="7" t="str">
        <f>VLOOKUP(D1689,[2]Product_Dim!$A$2:$G$101,2,FALSE)</f>
        <v>Decorative Floor Vase</v>
      </c>
      <c r="F1689" s="9">
        <f>VLOOKUP(D1689,[2]Product_Dim!$A$2:$G$101,6,FALSE)</f>
        <v>254.04361702127662</v>
      </c>
      <c r="G1689" s="8" t="s">
        <v>1799</v>
      </c>
      <c r="H1689" s="10">
        <v>3</v>
      </c>
      <c r="I1689" s="11">
        <v>672.98</v>
      </c>
      <c r="J1689" s="8">
        <v>0.23</v>
      </c>
      <c r="K1689" s="8" t="s">
        <v>1826</v>
      </c>
      <c r="L1689" s="11">
        <v>1554.5837999999999</v>
      </c>
      <c r="M1689" s="8" t="str">
        <f>VLOOKUP(C1689,'[2]Customer Detail'!$A$2:$H$501,4,FALSE)</f>
        <v>Female</v>
      </c>
      <c r="N1689" s="8">
        <f>VLOOKUP(C1689,'[2]Customer Detail'!$A$2:$H$501,3,FALSE)</f>
        <v>43</v>
      </c>
      <c r="O1689" s="8" t="str">
        <f>VLOOKUP(C1689,'[2]Customer Detail'!$A$2:$H$501,5,FALSE)</f>
        <v>Morrisbury</v>
      </c>
      <c r="P1689" s="8" t="str">
        <f>VLOOKUP(C1689,'[2]Customer Detail'!$A$1:$H$501,8,FALSE)</f>
        <v>Platinum</v>
      </c>
      <c r="Q1689" s="8" t="str">
        <f>VLOOKUP(G1689,[2]Store_Dim!$A$1:$E$21,4,FALSE)</f>
        <v>Christopherland</v>
      </c>
      <c r="R1689" s="8" t="str">
        <f>VLOOKUP(G1689,[2]Store_Dim!$A$2:$E$21,3,FALSE)</f>
        <v>South</v>
      </c>
    </row>
    <row r="1690" spans="1:18" x14ac:dyDescent="0.3">
      <c r="A1690" s="7" t="s">
        <v>3514</v>
      </c>
      <c r="B1690" s="48">
        <v>45420</v>
      </c>
      <c r="C1690" s="8" t="s">
        <v>672</v>
      </c>
      <c r="D1690" s="8" t="s">
        <v>1660</v>
      </c>
      <c r="E1690" s="7" t="str">
        <f>VLOOKUP(D1690,[2]Product_Dim!$A$2:$G$101,2,FALSE)</f>
        <v>Premium Blanket Throw</v>
      </c>
      <c r="F1690" s="9">
        <f>VLOOKUP(D1690,[2]Product_Dim!$A$2:$G$101,6,FALSE)</f>
        <v>461.47</v>
      </c>
      <c r="G1690" s="8" t="s">
        <v>1810</v>
      </c>
      <c r="H1690" s="10">
        <v>1</v>
      </c>
      <c r="I1690" s="11">
        <v>75.8</v>
      </c>
      <c r="J1690" s="8">
        <v>0.28999999999999998</v>
      </c>
      <c r="K1690" s="8" t="s">
        <v>1826</v>
      </c>
      <c r="L1690" s="11">
        <v>53.817999999999998</v>
      </c>
      <c r="M1690" s="8" t="str">
        <f>VLOOKUP(C1690,'[2]Customer Detail'!$A$2:$H$501,4,FALSE)</f>
        <v>Female</v>
      </c>
      <c r="N1690" s="8">
        <f>VLOOKUP(C1690,'[2]Customer Detail'!$A$2:$H$501,3,FALSE)</f>
        <v>26</v>
      </c>
      <c r="O1690" s="8" t="str">
        <f>VLOOKUP(C1690,'[2]Customer Detail'!$A$2:$H$501,5,FALSE)</f>
        <v>Brownshire</v>
      </c>
      <c r="P1690" s="8" t="str">
        <f>VLOOKUP(C1690,'[2]Customer Detail'!$A$1:$H$501,8,FALSE)</f>
        <v>Silver</v>
      </c>
      <c r="Q1690" s="8" t="str">
        <f>VLOOKUP(G1690,[2]Store_Dim!$A$1:$E$21,4,FALSE)</f>
        <v>East Stevechester</v>
      </c>
      <c r="R1690" s="8" t="str">
        <f>VLOOKUP(G1690,[2]Store_Dim!$A$2:$E$21,3,FALSE)</f>
        <v>East</v>
      </c>
    </row>
    <row r="1691" spans="1:18" x14ac:dyDescent="0.3">
      <c r="A1691" s="7" t="s">
        <v>3515</v>
      </c>
      <c r="B1691" s="48">
        <v>45536</v>
      </c>
      <c r="C1691" s="8" t="s">
        <v>137</v>
      </c>
      <c r="D1691" s="8" t="s">
        <v>1582</v>
      </c>
      <c r="E1691" s="7" t="str">
        <f>VLOOKUP(D1691,[2]Product_Dim!$A$2:$G$101,2,FALSE)</f>
        <v>Soccer Training Cone Set</v>
      </c>
      <c r="F1691" s="9">
        <f>VLOOKUP(D1691,[2]Product_Dim!$A$2:$G$101,6,FALSE)</f>
        <v>144.53</v>
      </c>
      <c r="G1691" s="8" t="s">
        <v>1801</v>
      </c>
      <c r="H1691" s="10">
        <v>4</v>
      </c>
      <c r="I1691" s="11">
        <v>742.15</v>
      </c>
      <c r="J1691" s="8">
        <v>0.1</v>
      </c>
      <c r="K1691" s="8" t="s">
        <v>1829</v>
      </c>
      <c r="L1691" s="11">
        <v>2671.74</v>
      </c>
      <c r="M1691" s="8" t="str">
        <f>VLOOKUP(C1691,'[2]Customer Detail'!$A$2:$H$501,4,FALSE)</f>
        <v>Female</v>
      </c>
      <c r="N1691" s="8">
        <f>VLOOKUP(C1691,'[2]Customer Detail'!$A$2:$H$501,3,FALSE)</f>
        <v>27</v>
      </c>
      <c r="O1691" s="8" t="str">
        <f>VLOOKUP(C1691,'[2]Customer Detail'!$A$2:$H$501,5,FALSE)</f>
        <v>West Richard</v>
      </c>
      <c r="P1691" s="8" t="str">
        <f>VLOOKUP(C1691,'[2]Customer Detail'!$A$1:$H$501,8,FALSE)</f>
        <v>Platinum</v>
      </c>
      <c r="Q1691" s="8" t="str">
        <f>VLOOKUP(G1691,[2]Store_Dim!$A$1:$E$21,4,FALSE)</f>
        <v>East Jenniferstad</v>
      </c>
      <c r="R1691" s="8" t="str">
        <f>VLOOKUP(G1691,[2]Store_Dim!$A$2:$E$21,3,FALSE)</f>
        <v>North</v>
      </c>
    </row>
    <row r="1692" spans="1:18" x14ac:dyDescent="0.3">
      <c r="A1692" s="7" t="s">
        <v>3516</v>
      </c>
      <c r="B1692" s="48">
        <v>45445</v>
      </c>
      <c r="C1692" s="8" t="s">
        <v>264</v>
      </c>
      <c r="D1692" s="8" t="s">
        <v>1608</v>
      </c>
      <c r="E1692" s="7" t="str">
        <f>VLOOKUP(D1692,[2]Product_Dim!$A$2:$G$101,2,FALSE)</f>
        <v>Stainless Steel Cutlery Set</v>
      </c>
      <c r="F1692" s="9">
        <f>VLOOKUP(D1692,[2]Product_Dim!$A$2:$G$101,6,FALSE)</f>
        <v>19.52</v>
      </c>
      <c r="G1692" s="8" t="s">
        <v>1779</v>
      </c>
      <c r="H1692" s="10">
        <v>1</v>
      </c>
      <c r="I1692" s="11">
        <v>637.39</v>
      </c>
      <c r="J1692" s="8">
        <v>0.22</v>
      </c>
      <c r="K1692" s="8" t="s">
        <v>1826</v>
      </c>
      <c r="L1692" s="11">
        <v>497.16419999999999</v>
      </c>
      <c r="M1692" s="8" t="str">
        <f>VLOOKUP(C1692,'[2]Customer Detail'!$A$2:$H$501,4,FALSE)</f>
        <v>Female</v>
      </c>
      <c r="N1692" s="8">
        <f>VLOOKUP(C1692,'[2]Customer Detail'!$A$2:$H$501,3,FALSE)</f>
        <v>39</v>
      </c>
      <c r="O1692" s="8" t="str">
        <f>VLOOKUP(C1692,'[2]Customer Detail'!$A$2:$H$501,5,FALSE)</f>
        <v>Olsonhaven</v>
      </c>
      <c r="P1692" s="8" t="str">
        <f>VLOOKUP(C1692,'[2]Customer Detail'!$A$1:$H$501,8,FALSE)</f>
        <v>Gold</v>
      </c>
      <c r="Q1692" s="8" t="str">
        <f>VLOOKUP(G1692,[2]Store_Dim!$A$1:$E$21,4,FALSE)</f>
        <v>Williamsfurt</v>
      </c>
      <c r="R1692" s="8" t="str">
        <f>VLOOKUP(G1692,[2]Store_Dim!$A$2:$E$21,3,FALSE)</f>
        <v>South</v>
      </c>
    </row>
    <row r="1693" spans="1:18" x14ac:dyDescent="0.3">
      <c r="A1693" s="7" t="s">
        <v>3517</v>
      </c>
      <c r="B1693" s="48">
        <v>45230</v>
      </c>
      <c r="C1693" s="8" t="s">
        <v>1220</v>
      </c>
      <c r="D1693" s="8" t="s">
        <v>1557</v>
      </c>
      <c r="E1693" s="7" t="str">
        <f>VLOOKUP(D1693,[2]Product_Dim!$A$2:$G$101,2,FALSE)</f>
        <v>Herbal Face Moisturizer</v>
      </c>
      <c r="F1693" s="9">
        <f>VLOOKUP(D1693,[2]Product_Dim!$A$2:$G$101,6,FALSE)</f>
        <v>312.8</v>
      </c>
      <c r="G1693" s="8" t="s">
        <v>1807</v>
      </c>
      <c r="H1693" s="10">
        <v>1</v>
      </c>
      <c r="I1693" s="11">
        <v>631</v>
      </c>
      <c r="J1693" s="8">
        <v>0.04</v>
      </c>
      <c r="K1693" s="8" t="s">
        <v>1824</v>
      </c>
      <c r="L1693" s="11">
        <v>605.76</v>
      </c>
      <c r="M1693" s="8" t="str">
        <f>VLOOKUP(C1693,'[2]Customer Detail'!$A$2:$H$501,4,FALSE)</f>
        <v>Female</v>
      </c>
      <c r="N1693" s="8">
        <f>VLOOKUP(C1693,'[2]Customer Detail'!$A$2:$H$501,3,FALSE)</f>
        <v>40</v>
      </c>
      <c r="O1693" s="8" t="str">
        <f>VLOOKUP(C1693,'[2]Customer Detail'!$A$2:$H$501,5,FALSE)</f>
        <v>Dawnstad</v>
      </c>
      <c r="P1693" s="8" t="str">
        <f>VLOOKUP(C1693,'[2]Customer Detail'!$A$1:$H$501,8,FALSE)</f>
        <v>Bronze</v>
      </c>
      <c r="Q1693" s="8" t="str">
        <f>VLOOKUP(G1693,[2]Store_Dim!$A$1:$E$21,4,FALSE)</f>
        <v>Bensonhaven</v>
      </c>
      <c r="R1693" s="8" t="str">
        <f>VLOOKUP(G1693,[2]Store_Dim!$A$2:$E$21,3,FALSE)</f>
        <v>North</v>
      </c>
    </row>
    <row r="1694" spans="1:18" x14ac:dyDescent="0.3">
      <c r="A1694" s="7" t="s">
        <v>3518</v>
      </c>
      <c r="B1694" s="48">
        <v>45916</v>
      </c>
      <c r="C1694" s="8" t="s">
        <v>1226</v>
      </c>
      <c r="D1694" s="8" t="s">
        <v>1708</v>
      </c>
      <c r="E1694" s="7" t="str">
        <f>VLOOKUP(D1694,[2]Product_Dim!$A$2:$G$101,2,FALSE)</f>
        <v>Wall-Mounted Spice Rack</v>
      </c>
      <c r="F1694" s="9">
        <f>VLOOKUP(D1694,[2]Product_Dim!$A$2:$G$101,6,FALSE)</f>
        <v>143.43</v>
      </c>
      <c r="G1694" s="8" t="s">
        <v>1766</v>
      </c>
      <c r="H1694" s="10">
        <v>4</v>
      </c>
      <c r="I1694" s="11">
        <v>983.98</v>
      </c>
      <c r="J1694" s="8">
        <v>0.11</v>
      </c>
      <c r="K1694" s="8" t="s">
        <v>1829</v>
      </c>
      <c r="L1694" s="11">
        <v>3502.9688000000001</v>
      </c>
      <c r="M1694" s="8" t="str">
        <f>VLOOKUP(C1694,'[2]Customer Detail'!$A$2:$H$501,4,FALSE)</f>
        <v>Male</v>
      </c>
      <c r="N1694" s="8">
        <f>VLOOKUP(C1694,'[2]Customer Detail'!$A$2:$H$501,3,FALSE)</f>
        <v>46</v>
      </c>
      <c r="O1694" s="8" t="str">
        <f>VLOOKUP(C1694,'[2]Customer Detail'!$A$2:$H$501,5,FALSE)</f>
        <v>Stewartchester</v>
      </c>
      <c r="P1694" s="8" t="str">
        <f>VLOOKUP(C1694,'[2]Customer Detail'!$A$1:$H$501,8,FALSE)</f>
        <v>Bronze</v>
      </c>
      <c r="Q1694" s="8" t="str">
        <f>VLOOKUP(G1694,[2]Store_Dim!$A$1:$E$21,4,FALSE)</f>
        <v>Hoodberg</v>
      </c>
      <c r="R1694" s="8" t="str">
        <f>VLOOKUP(G1694,[2]Store_Dim!$A$2:$E$21,3,FALSE)</f>
        <v>North</v>
      </c>
    </row>
    <row r="1695" spans="1:18" x14ac:dyDescent="0.3">
      <c r="A1695" s="7" t="s">
        <v>3519</v>
      </c>
      <c r="B1695" s="48">
        <v>45353</v>
      </c>
      <c r="C1695" s="8" t="s">
        <v>205</v>
      </c>
      <c r="D1695" s="8" t="s">
        <v>1658</v>
      </c>
      <c r="E1695" s="7" t="str">
        <f>VLOOKUP(D1695,[2]Product_Dim!$A$2:$G$101,2,FALSE)</f>
        <v>Ceramic Plant Pot</v>
      </c>
      <c r="F1695" s="9">
        <f>VLOOKUP(D1695,[2]Product_Dim!$A$2:$G$101,6,FALSE)</f>
        <v>81.75</v>
      </c>
      <c r="G1695" s="8" t="s">
        <v>1792</v>
      </c>
      <c r="H1695" s="10">
        <v>4</v>
      </c>
      <c r="I1695" s="11">
        <v>73.69</v>
      </c>
      <c r="J1695" s="8">
        <v>0.08</v>
      </c>
      <c r="K1695" s="8" t="s">
        <v>1824</v>
      </c>
      <c r="L1695" s="11">
        <v>271.17919999999998</v>
      </c>
      <c r="M1695" s="8" t="str">
        <f>VLOOKUP(C1695,'[2]Customer Detail'!$A$2:$H$501,4,FALSE)</f>
        <v>Male</v>
      </c>
      <c r="N1695" s="8">
        <f>VLOOKUP(C1695,'[2]Customer Detail'!$A$2:$H$501,3,FALSE)</f>
        <v>24</v>
      </c>
      <c r="O1695" s="8" t="str">
        <f>VLOOKUP(C1695,'[2]Customer Detail'!$A$2:$H$501,5,FALSE)</f>
        <v>Christopherland</v>
      </c>
      <c r="P1695" s="8" t="str">
        <f>VLOOKUP(C1695,'[2]Customer Detail'!$A$1:$H$501,8,FALSE)</f>
        <v>Platinum</v>
      </c>
      <c r="Q1695" s="8" t="str">
        <f>VLOOKUP(G1695,[2]Store_Dim!$A$1:$E$21,4,FALSE)</f>
        <v>Lake Michael</v>
      </c>
      <c r="R1695" s="8" t="str">
        <f>VLOOKUP(G1695,[2]Store_Dim!$A$2:$E$21,3,FALSE)</f>
        <v>South</v>
      </c>
    </row>
    <row r="1696" spans="1:18" x14ac:dyDescent="0.3">
      <c r="A1696" s="7" t="s">
        <v>3520</v>
      </c>
      <c r="B1696" s="48">
        <v>45490</v>
      </c>
      <c r="C1696" s="8" t="s">
        <v>1343</v>
      </c>
      <c r="D1696" s="8" t="s">
        <v>1570</v>
      </c>
      <c r="E1696" s="7" t="str">
        <f>VLOOKUP(D1696,[2]Product_Dim!$A$2:$G$101,2,FALSE)</f>
        <v>HD Smart TV Stick</v>
      </c>
      <c r="F1696" s="9">
        <f>VLOOKUP(D1696,[2]Product_Dim!$A$2:$G$101,6,FALSE)</f>
        <v>449.4</v>
      </c>
      <c r="G1696" s="8" t="s">
        <v>1779</v>
      </c>
      <c r="H1696" s="10">
        <v>3</v>
      </c>
      <c r="I1696" s="11">
        <v>110.99</v>
      </c>
      <c r="J1696" s="8">
        <v>0.21</v>
      </c>
      <c r="K1696" s="8" t="s">
        <v>1824</v>
      </c>
      <c r="L1696" s="11">
        <v>263.04629999999997</v>
      </c>
      <c r="M1696" s="8" t="str">
        <f>VLOOKUP(C1696,'[2]Customer Detail'!$A$2:$H$501,4,FALSE)</f>
        <v>Female</v>
      </c>
      <c r="N1696" s="8">
        <f>VLOOKUP(C1696,'[2]Customer Detail'!$A$2:$H$501,3,FALSE)</f>
        <v>51</v>
      </c>
      <c r="O1696" s="8" t="str">
        <f>VLOOKUP(C1696,'[2]Customer Detail'!$A$2:$H$501,5,FALSE)</f>
        <v>Williamsberg</v>
      </c>
      <c r="P1696" s="8" t="str">
        <f>VLOOKUP(C1696,'[2]Customer Detail'!$A$1:$H$501,8,FALSE)</f>
        <v>Silver</v>
      </c>
      <c r="Q1696" s="8" t="str">
        <f>VLOOKUP(G1696,[2]Store_Dim!$A$1:$E$21,4,FALSE)</f>
        <v>Williamsfurt</v>
      </c>
      <c r="R1696" s="8" t="str">
        <f>VLOOKUP(G1696,[2]Store_Dim!$A$2:$E$21,3,FALSE)</f>
        <v>South</v>
      </c>
    </row>
    <row r="1697" spans="1:18" x14ac:dyDescent="0.3">
      <c r="A1697" s="7" t="s">
        <v>3521</v>
      </c>
      <c r="B1697" s="48">
        <v>45850</v>
      </c>
      <c r="C1697" s="8" t="s">
        <v>301</v>
      </c>
      <c r="D1697" s="8" t="s">
        <v>1568</v>
      </c>
      <c r="E1697" s="7" t="str">
        <f>VLOOKUP(D1697,[2]Product_Dim!$A$2:$G$101,2,FALSE)</f>
        <v>Ceramic Kitchen Bowl Set</v>
      </c>
      <c r="F1697" s="9">
        <f>VLOOKUP(D1697,[2]Product_Dim!$A$2:$G$101,6,FALSE)</f>
        <v>298.86</v>
      </c>
      <c r="G1697" s="8" t="s">
        <v>1779</v>
      </c>
      <c r="H1697" s="10">
        <v>1</v>
      </c>
      <c r="I1697" s="11">
        <v>66.86</v>
      </c>
      <c r="J1697" s="8">
        <v>0.22</v>
      </c>
      <c r="K1697" s="8" t="s">
        <v>1829</v>
      </c>
      <c r="L1697" s="11">
        <v>52.150800000000004</v>
      </c>
      <c r="M1697" s="8" t="str">
        <f>VLOOKUP(C1697,'[2]Customer Detail'!$A$2:$H$501,4,FALSE)</f>
        <v>Female</v>
      </c>
      <c r="N1697" s="8">
        <f>VLOOKUP(C1697,'[2]Customer Detail'!$A$2:$H$501,3,FALSE)</f>
        <v>48</v>
      </c>
      <c r="O1697" s="8" t="str">
        <f>VLOOKUP(C1697,'[2]Customer Detail'!$A$2:$H$501,5,FALSE)</f>
        <v>Nicholastown</v>
      </c>
      <c r="P1697" s="8" t="str">
        <f>VLOOKUP(C1697,'[2]Customer Detail'!$A$1:$H$501,8,FALSE)</f>
        <v>Bronze</v>
      </c>
      <c r="Q1697" s="8" t="str">
        <f>VLOOKUP(G1697,[2]Store_Dim!$A$1:$E$21,4,FALSE)</f>
        <v>Williamsfurt</v>
      </c>
      <c r="R1697" s="8" t="str">
        <f>VLOOKUP(G1697,[2]Store_Dim!$A$2:$E$21,3,FALSE)</f>
        <v>South</v>
      </c>
    </row>
    <row r="1698" spans="1:18" x14ac:dyDescent="0.3">
      <c r="A1698" s="7" t="s">
        <v>3522</v>
      </c>
      <c r="B1698" s="48">
        <v>45515</v>
      </c>
      <c r="C1698" s="8" t="s">
        <v>1295</v>
      </c>
      <c r="D1698" s="8" t="s">
        <v>1682</v>
      </c>
      <c r="E1698" s="7" t="str">
        <f>VLOOKUP(D1698,[2]Product_Dim!$A$2:$G$101,2,FALSE)</f>
        <v>Smart LED Light Strip</v>
      </c>
      <c r="F1698" s="9">
        <f>VLOOKUP(D1698,[2]Product_Dim!$A$2:$G$101,6,FALSE)</f>
        <v>349.17</v>
      </c>
      <c r="G1698" s="8" t="s">
        <v>1810</v>
      </c>
      <c r="H1698" s="10">
        <v>1</v>
      </c>
      <c r="I1698" s="11">
        <v>980.26</v>
      </c>
      <c r="J1698" s="8">
        <v>0.14000000000000001</v>
      </c>
      <c r="K1698" s="8" t="s">
        <v>1826</v>
      </c>
      <c r="L1698" s="11">
        <v>843.02359999999999</v>
      </c>
      <c r="M1698" s="8" t="str">
        <f>VLOOKUP(C1698,'[2]Customer Detail'!$A$2:$H$501,4,FALSE)</f>
        <v>Female</v>
      </c>
      <c r="N1698" s="8">
        <f>VLOOKUP(C1698,'[2]Customer Detail'!$A$2:$H$501,3,FALSE)</f>
        <v>64</v>
      </c>
      <c r="O1698" s="8" t="str">
        <f>VLOOKUP(C1698,'[2]Customer Detail'!$A$2:$H$501,5,FALSE)</f>
        <v>Kimburgh</v>
      </c>
      <c r="P1698" s="8" t="str">
        <f>VLOOKUP(C1698,'[2]Customer Detail'!$A$1:$H$501,8,FALSE)</f>
        <v>Bronze</v>
      </c>
      <c r="Q1698" s="8" t="str">
        <f>VLOOKUP(G1698,[2]Store_Dim!$A$1:$E$21,4,FALSE)</f>
        <v>East Stevechester</v>
      </c>
      <c r="R1698" s="8" t="str">
        <f>VLOOKUP(G1698,[2]Store_Dim!$A$2:$E$21,3,FALSE)</f>
        <v>East</v>
      </c>
    </row>
    <row r="1699" spans="1:18" x14ac:dyDescent="0.3">
      <c r="A1699" s="7" t="s">
        <v>3523</v>
      </c>
      <c r="B1699" s="48">
        <v>45322</v>
      </c>
      <c r="C1699" s="8" t="s">
        <v>147</v>
      </c>
      <c r="D1699" s="8" t="s">
        <v>1584</v>
      </c>
      <c r="E1699" s="7" t="str">
        <f>VLOOKUP(D1699,[2]Product_Dim!$A$2:$G$101,2,FALSE)</f>
        <v>Women's Denim Jeans</v>
      </c>
      <c r="F1699" s="9">
        <f>VLOOKUP(D1699,[2]Product_Dim!$A$2:$G$101,6,FALSE)</f>
        <v>254.04361702127662</v>
      </c>
      <c r="G1699" s="8" t="s">
        <v>1810</v>
      </c>
      <c r="H1699" s="10">
        <v>1</v>
      </c>
      <c r="I1699" s="11">
        <v>235.28</v>
      </c>
      <c r="J1699" s="8">
        <v>0.05</v>
      </c>
      <c r="K1699" s="8" t="s">
        <v>1826</v>
      </c>
      <c r="L1699" s="11">
        <v>223.51599999999999</v>
      </c>
      <c r="M1699" s="8" t="str">
        <f>VLOOKUP(C1699,'[2]Customer Detail'!$A$2:$H$501,4,FALSE)</f>
        <v>Female</v>
      </c>
      <c r="N1699" s="8">
        <f>VLOOKUP(C1699,'[2]Customer Detail'!$A$2:$H$501,3,FALSE)</f>
        <v>27</v>
      </c>
      <c r="O1699" s="8" t="str">
        <f>VLOOKUP(C1699,'[2]Customer Detail'!$A$2:$H$501,5,FALSE)</f>
        <v>Brendastad</v>
      </c>
      <c r="P1699" s="8" t="str">
        <f>VLOOKUP(C1699,'[2]Customer Detail'!$A$1:$H$501,8,FALSE)</f>
        <v>Platinum</v>
      </c>
      <c r="Q1699" s="8" t="str">
        <f>VLOOKUP(G1699,[2]Store_Dim!$A$1:$E$21,4,FALSE)</f>
        <v>East Stevechester</v>
      </c>
      <c r="R1699" s="8" t="str">
        <f>VLOOKUP(G1699,[2]Store_Dim!$A$2:$E$21,3,FALSE)</f>
        <v>East</v>
      </c>
    </row>
    <row r="1700" spans="1:18" x14ac:dyDescent="0.3">
      <c r="A1700" s="7" t="s">
        <v>3524</v>
      </c>
      <c r="B1700" s="48">
        <v>45542</v>
      </c>
      <c r="C1700" s="8" t="s">
        <v>1292</v>
      </c>
      <c r="D1700" s="8" t="s">
        <v>1543</v>
      </c>
      <c r="E1700" s="7" t="str">
        <f>VLOOKUP(D1700,[2]Product_Dim!$A$2:$G$101,2,FALSE)</f>
        <v>Brother Laser Printer</v>
      </c>
      <c r="F1700" s="9">
        <f>VLOOKUP(D1700,[2]Product_Dim!$A$2:$G$101,6,FALSE)</f>
        <v>112.42</v>
      </c>
      <c r="G1700" s="8" t="s">
        <v>1801</v>
      </c>
      <c r="H1700" s="10">
        <v>3</v>
      </c>
      <c r="I1700" s="11">
        <v>407.39</v>
      </c>
      <c r="J1700" s="8">
        <v>0.08</v>
      </c>
      <c r="K1700" s="8" t="s">
        <v>1826</v>
      </c>
      <c r="L1700" s="11">
        <v>1124.3964000000001</v>
      </c>
      <c r="M1700" s="8" t="str">
        <f>VLOOKUP(C1700,'[2]Customer Detail'!$A$2:$H$501,4,FALSE)</f>
        <v>Male</v>
      </c>
      <c r="N1700" s="8">
        <f>VLOOKUP(C1700,'[2]Customer Detail'!$A$2:$H$501,3,FALSE)</f>
        <v>46</v>
      </c>
      <c r="O1700" s="8" t="str">
        <f>VLOOKUP(C1700,'[2]Customer Detail'!$A$2:$H$501,5,FALSE)</f>
        <v>Marthaborough</v>
      </c>
      <c r="P1700" s="8" t="str">
        <f>VLOOKUP(C1700,'[2]Customer Detail'!$A$1:$H$501,8,FALSE)</f>
        <v>Platinum</v>
      </c>
      <c r="Q1700" s="8" t="str">
        <f>VLOOKUP(G1700,[2]Store_Dim!$A$1:$E$21,4,FALSE)</f>
        <v>East Jenniferstad</v>
      </c>
      <c r="R1700" s="8" t="str">
        <f>VLOOKUP(G1700,[2]Store_Dim!$A$2:$E$21,3,FALSE)</f>
        <v>North</v>
      </c>
    </row>
    <row r="1701" spans="1:18" x14ac:dyDescent="0.3">
      <c r="A1701" s="7" t="s">
        <v>3525</v>
      </c>
      <c r="B1701" s="48">
        <v>45675</v>
      </c>
      <c r="C1701" s="8" t="s">
        <v>251</v>
      </c>
      <c r="D1701" s="8" t="s">
        <v>1602</v>
      </c>
      <c r="E1701" s="7" t="str">
        <f>VLOOKUP(D1701,[2]Product_Dim!$A$2:$G$101,2,FALSE)</f>
        <v>Decorative Floor Vase</v>
      </c>
      <c r="F1701" s="9">
        <f>VLOOKUP(D1701,[2]Product_Dim!$A$2:$G$101,6,FALSE)</f>
        <v>254.04361702127662</v>
      </c>
      <c r="G1701" s="8" t="s">
        <v>1799</v>
      </c>
      <c r="H1701" s="10">
        <v>4</v>
      </c>
      <c r="I1701" s="11">
        <v>459.83</v>
      </c>
      <c r="J1701" s="8">
        <v>0.12</v>
      </c>
      <c r="K1701" s="8" t="s">
        <v>1829</v>
      </c>
      <c r="L1701" s="11">
        <v>1618.6016</v>
      </c>
      <c r="M1701" s="8" t="str">
        <f>VLOOKUP(C1701,'[2]Customer Detail'!$A$2:$H$501,4,FALSE)</f>
        <v>Female</v>
      </c>
      <c r="N1701" s="8">
        <f>VLOOKUP(C1701,'[2]Customer Detail'!$A$2:$H$501,3,FALSE)</f>
        <v>24</v>
      </c>
      <c r="O1701" s="8" t="str">
        <f>VLOOKUP(C1701,'[2]Customer Detail'!$A$2:$H$501,5,FALSE)</f>
        <v>West Johnchester</v>
      </c>
      <c r="P1701" s="8" t="str">
        <f>VLOOKUP(C1701,'[2]Customer Detail'!$A$1:$H$501,8,FALSE)</f>
        <v>Silver</v>
      </c>
      <c r="Q1701" s="8" t="str">
        <f>VLOOKUP(G1701,[2]Store_Dim!$A$1:$E$21,4,FALSE)</f>
        <v>Christopherland</v>
      </c>
      <c r="R1701" s="8" t="str">
        <f>VLOOKUP(G1701,[2]Store_Dim!$A$2:$E$21,3,FALSE)</f>
        <v>South</v>
      </c>
    </row>
    <row r="1702" spans="1:18" x14ac:dyDescent="0.3">
      <c r="A1702" s="7" t="s">
        <v>3526</v>
      </c>
      <c r="B1702" s="48">
        <v>45333</v>
      </c>
      <c r="C1702" s="8" t="s">
        <v>496</v>
      </c>
      <c r="D1702" s="8" t="s">
        <v>1734</v>
      </c>
      <c r="E1702" s="7" t="str">
        <f>VLOOKUP(D1702,[2]Product_Dim!$A$2:$G$101,2,FALSE)</f>
        <v>USB-C Laptop Charger</v>
      </c>
      <c r="F1702" s="9">
        <f>VLOOKUP(D1702,[2]Product_Dim!$A$2:$G$101,6,FALSE)</f>
        <v>377.52</v>
      </c>
      <c r="G1702" s="8" t="s">
        <v>1769</v>
      </c>
      <c r="H1702" s="10">
        <v>3</v>
      </c>
      <c r="I1702" s="11">
        <v>706.6</v>
      </c>
      <c r="J1702" s="8">
        <v>0.17</v>
      </c>
      <c r="K1702" s="8" t="s">
        <v>1826</v>
      </c>
      <c r="L1702" s="11">
        <v>1759.4340000000002</v>
      </c>
      <c r="M1702" s="8" t="str">
        <f>VLOOKUP(C1702,'[2]Customer Detail'!$A$2:$H$501,4,FALSE)</f>
        <v>Female</v>
      </c>
      <c r="N1702" s="8">
        <f>VLOOKUP(C1702,'[2]Customer Detail'!$A$2:$H$501,3,FALSE)</f>
        <v>49</v>
      </c>
      <c r="O1702" s="8" t="str">
        <f>VLOOKUP(C1702,'[2]Customer Detail'!$A$2:$H$501,5,FALSE)</f>
        <v>Lake Nathanfort</v>
      </c>
      <c r="P1702" s="8" t="str">
        <f>VLOOKUP(C1702,'[2]Customer Detail'!$A$1:$H$501,8,FALSE)</f>
        <v>Platinum</v>
      </c>
      <c r="Q1702" s="8" t="str">
        <f>VLOOKUP(G1702,[2]Store_Dim!$A$1:$E$21,4,FALSE)</f>
        <v>Port Sharon</v>
      </c>
      <c r="R1702" s="8" t="str">
        <f>VLOOKUP(G1702,[2]Store_Dim!$A$2:$E$21,3,FALSE)</f>
        <v>South</v>
      </c>
    </row>
    <row r="1703" spans="1:18" x14ac:dyDescent="0.3">
      <c r="A1703" s="7" t="s">
        <v>3527</v>
      </c>
      <c r="B1703" s="48">
        <v>45819</v>
      </c>
      <c r="C1703" s="8" t="s">
        <v>1425</v>
      </c>
      <c r="D1703" s="8" t="s">
        <v>1730</v>
      </c>
      <c r="E1703" s="7" t="str">
        <f>VLOOKUP(D1703,[2]Product_Dim!$A$2:$G$101,2,FALSE)</f>
        <v>Women's High Heels</v>
      </c>
      <c r="F1703" s="9">
        <f>VLOOKUP(D1703,[2]Product_Dim!$A$2:$G$101,6,FALSE)</f>
        <v>438.25</v>
      </c>
      <c r="G1703" s="8" t="s">
        <v>1813</v>
      </c>
      <c r="H1703" s="10">
        <v>3</v>
      </c>
      <c r="I1703" s="11">
        <v>811.16</v>
      </c>
      <c r="J1703" s="8">
        <v>0.1</v>
      </c>
      <c r="K1703" s="8" t="s">
        <v>1829</v>
      </c>
      <c r="L1703" s="11">
        <v>2190.1320000000001</v>
      </c>
      <c r="M1703" s="8" t="str">
        <f>VLOOKUP(C1703,'[2]Customer Detail'!$A$2:$H$501,4,FALSE)</f>
        <v>Female</v>
      </c>
      <c r="N1703" s="8">
        <f>VLOOKUP(C1703,'[2]Customer Detail'!$A$2:$H$501,3,FALSE)</f>
        <v>34</v>
      </c>
      <c r="O1703" s="8" t="str">
        <f>VLOOKUP(C1703,'[2]Customer Detail'!$A$2:$H$501,5,FALSE)</f>
        <v>Burkefurt</v>
      </c>
      <c r="P1703" s="8" t="str">
        <f>VLOOKUP(C1703,'[2]Customer Detail'!$A$1:$H$501,8,FALSE)</f>
        <v>Silver</v>
      </c>
      <c r="Q1703" s="8" t="str">
        <f>VLOOKUP(G1703,[2]Store_Dim!$A$1:$E$21,4,FALSE)</f>
        <v>Vasquezborough</v>
      </c>
      <c r="R1703" s="8" t="str">
        <f>VLOOKUP(G1703,[2]Store_Dim!$A$2:$E$21,3,FALSE)</f>
        <v>East</v>
      </c>
    </row>
    <row r="1704" spans="1:18" x14ac:dyDescent="0.3">
      <c r="A1704" s="7" t="s">
        <v>3528</v>
      </c>
      <c r="B1704" s="48">
        <v>45268</v>
      </c>
      <c r="C1704" s="8" t="s">
        <v>705</v>
      </c>
      <c r="D1704" s="8" t="s">
        <v>1622</v>
      </c>
      <c r="E1704" s="7" t="str">
        <f>VLOOKUP(D1704,[2]Product_Dim!$A$2:$G$101,2,FALSE)</f>
        <v>Men's Casual Sneakers</v>
      </c>
      <c r="F1704" s="9">
        <f>VLOOKUP(D1704,[2]Product_Dim!$A$2:$G$101,6,FALSE)</f>
        <v>353.47</v>
      </c>
      <c r="G1704" s="8" t="s">
        <v>1779</v>
      </c>
      <c r="H1704" s="10">
        <v>2</v>
      </c>
      <c r="I1704" s="11">
        <v>985.79</v>
      </c>
      <c r="J1704" s="8">
        <v>0.04</v>
      </c>
      <c r="K1704" s="8" t="s">
        <v>1826</v>
      </c>
      <c r="L1704" s="11">
        <v>1892.7167999999999</v>
      </c>
      <c r="M1704" s="8" t="str">
        <f>VLOOKUP(C1704,'[2]Customer Detail'!$A$2:$H$501,4,FALSE)</f>
        <v>Male</v>
      </c>
      <c r="N1704" s="8">
        <f>VLOOKUP(C1704,'[2]Customer Detail'!$A$2:$H$501,3,FALSE)</f>
        <v>42</v>
      </c>
      <c r="O1704" s="8" t="str">
        <f>VLOOKUP(C1704,'[2]Customer Detail'!$A$2:$H$501,5,FALSE)</f>
        <v>North Christinemouth</v>
      </c>
      <c r="P1704" s="8" t="str">
        <f>VLOOKUP(C1704,'[2]Customer Detail'!$A$1:$H$501,8,FALSE)</f>
        <v>Silver</v>
      </c>
      <c r="Q1704" s="8" t="str">
        <f>VLOOKUP(G1704,[2]Store_Dim!$A$1:$E$21,4,FALSE)</f>
        <v>Williamsfurt</v>
      </c>
      <c r="R1704" s="8" t="str">
        <f>VLOOKUP(G1704,[2]Store_Dim!$A$2:$E$21,3,FALSE)</f>
        <v>South</v>
      </c>
    </row>
    <row r="1705" spans="1:18" x14ac:dyDescent="0.3">
      <c r="A1705" s="7" t="s">
        <v>3529</v>
      </c>
      <c r="B1705" s="48">
        <v>45521</v>
      </c>
      <c r="C1705" s="8" t="s">
        <v>616</v>
      </c>
      <c r="D1705" s="8" t="s">
        <v>1614</v>
      </c>
      <c r="E1705" s="7" t="str">
        <f>VLOOKUP(D1705,[2]Product_Dim!$A$2:$G$101,2,FALSE)</f>
        <v>Modern Wall Clock</v>
      </c>
      <c r="F1705" s="9">
        <f>VLOOKUP(D1705,[2]Product_Dim!$A$2:$G$101,6,FALSE)</f>
        <v>179.77</v>
      </c>
      <c r="G1705" s="8" t="s">
        <v>1799</v>
      </c>
      <c r="H1705" s="10">
        <v>1</v>
      </c>
      <c r="I1705" s="11">
        <v>255.02</v>
      </c>
      <c r="J1705" s="8">
        <v>0.3</v>
      </c>
      <c r="K1705" s="8" t="s">
        <v>1824</v>
      </c>
      <c r="L1705" s="11">
        <v>178.51400000000001</v>
      </c>
      <c r="M1705" s="8" t="str">
        <f>VLOOKUP(C1705,'[2]Customer Detail'!$A$2:$H$501,4,FALSE)</f>
        <v>Female</v>
      </c>
      <c r="N1705" s="8">
        <f>VLOOKUP(C1705,'[2]Customer Detail'!$A$2:$H$501,3,FALSE)</f>
        <v>60</v>
      </c>
      <c r="O1705" s="8" t="str">
        <f>VLOOKUP(C1705,'[2]Customer Detail'!$A$2:$H$501,5,FALSE)</f>
        <v>Lake Blaketon</v>
      </c>
      <c r="P1705" s="8" t="str">
        <f>VLOOKUP(C1705,'[2]Customer Detail'!$A$1:$H$501,8,FALSE)</f>
        <v>Platinum</v>
      </c>
      <c r="Q1705" s="8" t="str">
        <f>VLOOKUP(G1705,[2]Store_Dim!$A$1:$E$21,4,FALSE)</f>
        <v>Christopherland</v>
      </c>
      <c r="R1705" s="8" t="str">
        <f>VLOOKUP(G1705,[2]Store_Dim!$A$2:$E$21,3,FALSE)</f>
        <v>South</v>
      </c>
    </row>
    <row r="1706" spans="1:18" x14ac:dyDescent="0.3">
      <c r="A1706" s="7" t="s">
        <v>3530</v>
      </c>
      <c r="B1706" s="48">
        <v>45693</v>
      </c>
      <c r="C1706" s="8" t="s">
        <v>341</v>
      </c>
      <c r="D1706" s="8" t="s">
        <v>1586</v>
      </c>
      <c r="E1706" s="7" t="str">
        <f>VLOOKUP(D1706,[2]Product_Dim!$A$2:$G$101,2,FALSE)</f>
        <v>Knee Support Brace</v>
      </c>
      <c r="F1706" s="9">
        <f>VLOOKUP(D1706,[2]Product_Dim!$A$2:$G$101,6,FALSE)</f>
        <v>21.34</v>
      </c>
      <c r="G1706" s="8" t="s">
        <v>1782</v>
      </c>
      <c r="H1706" s="10">
        <v>1</v>
      </c>
      <c r="I1706" s="11">
        <v>153.57</v>
      </c>
      <c r="J1706" s="8">
        <v>0.01</v>
      </c>
      <c r="K1706" s="8" t="s">
        <v>1826</v>
      </c>
      <c r="L1706" s="11">
        <v>152.0343</v>
      </c>
      <c r="M1706" s="8" t="str">
        <f>VLOOKUP(C1706,'[2]Customer Detail'!$A$2:$H$501,4,FALSE)</f>
        <v>Female</v>
      </c>
      <c r="N1706" s="8">
        <f>VLOOKUP(C1706,'[2]Customer Detail'!$A$2:$H$501,3,FALSE)</f>
        <v>62</v>
      </c>
      <c r="O1706" s="8" t="str">
        <f>VLOOKUP(C1706,'[2]Customer Detail'!$A$2:$H$501,5,FALSE)</f>
        <v>West Bobbyshire</v>
      </c>
      <c r="P1706" s="8" t="str">
        <f>VLOOKUP(C1706,'[2]Customer Detail'!$A$1:$H$501,8,FALSE)</f>
        <v>Platinum</v>
      </c>
      <c r="Q1706" s="8" t="str">
        <f>VLOOKUP(G1706,[2]Store_Dim!$A$1:$E$21,4,FALSE)</f>
        <v>Thompsonborough</v>
      </c>
      <c r="R1706" s="8" t="str">
        <f>VLOOKUP(G1706,[2]Store_Dim!$A$2:$E$21,3,FALSE)</f>
        <v>West</v>
      </c>
    </row>
    <row r="1707" spans="1:18" x14ac:dyDescent="0.3">
      <c r="A1707" s="7" t="s">
        <v>3531</v>
      </c>
      <c r="B1707" s="48">
        <v>45734</v>
      </c>
      <c r="C1707" s="8" t="s">
        <v>809</v>
      </c>
      <c r="D1707" s="8" t="s">
        <v>1634</v>
      </c>
      <c r="E1707" s="7" t="str">
        <f>VLOOKUP(D1707,[2]Product_Dim!$A$2:$G$101,2,FALSE)</f>
        <v>USB External Hard Drive</v>
      </c>
      <c r="F1707" s="9">
        <f>VLOOKUP(D1707,[2]Product_Dim!$A$2:$G$101,6,FALSE)</f>
        <v>253.33</v>
      </c>
      <c r="G1707" s="8" t="s">
        <v>1810</v>
      </c>
      <c r="H1707" s="10">
        <v>3</v>
      </c>
      <c r="I1707" s="11">
        <v>962.98</v>
      </c>
      <c r="J1707" s="8">
        <v>0.21</v>
      </c>
      <c r="K1707" s="8" t="s">
        <v>1824</v>
      </c>
      <c r="L1707" s="11">
        <v>2282.2626</v>
      </c>
      <c r="M1707" s="8" t="str">
        <f>VLOOKUP(C1707,'[2]Customer Detail'!$A$2:$H$501,4,FALSE)</f>
        <v>Male</v>
      </c>
      <c r="N1707" s="8">
        <f>VLOOKUP(C1707,'[2]Customer Detail'!$A$2:$H$501,3,FALSE)</f>
        <v>32</v>
      </c>
      <c r="O1707" s="8" t="str">
        <f>VLOOKUP(C1707,'[2]Customer Detail'!$A$2:$H$501,5,FALSE)</f>
        <v>New Maria</v>
      </c>
      <c r="P1707" s="8" t="str">
        <f>VLOOKUP(C1707,'[2]Customer Detail'!$A$1:$H$501,8,FALSE)</f>
        <v>Bronze</v>
      </c>
      <c r="Q1707" s="8" t="str">
        <f>VLOOKUP(G1707,[2]Store_Dim!$A$1:$E$21,4,FALSE)</f>
        <v>East Stevechester</v>
      </c>
      <c r="R1707" s="8" t="str">
        <f>VLOOKUP(G1707,[2]Store_Dim!$A$2:$E$21,3,FALSE)</f>
        <v>East</v>
      </c>
    </row>
    <row r="1708" spans="1:18" x14ac:dyDescent="0.3">
      <c r="A1708" s="7" t="s">
        <v>3532</v>
      </c>
      <c r="B1708" s="48">
        <v>45377</v>
      </c>
      <c r="C1708" s="8" t="s">
        <v>214</v>
      </c>
      <c r="D1708" s="8" t="s">
        <v>1636</v>
      </c>
      <c r="E1708" s="7" t="str">
        <f>VLOOKUP(D1708,[2]Product_Dim!$A$2:$G$101,2,FALSE)</f>
        <v>Adjustable Jump Rope</v>
      </c>
      <c r="F1708" s="9">
        <f>VLOOKUP(D1708,[2]Product_Dim!$A$2:$G$101,6,FALSE)</f>
        <v>167.12</v>
      </c>
      <c r="G1708" s="8" t="s">
        <v>1782</v>
      </c>
      <c r="H1708" s="10">
        <v>3</v>
      </c>
      <c r="I1708" s="11">
        <v>884.46</v>
      </c>
      <c r="J1708" s="8">
        <v>0.25</v>
      </c>
      <c r="K1708" s="8" t="s">
        <v>1824</v>
      </c>
      <c r="L1708" s="11">
        <v>1990.0350000000001</v>
      </c>
      <c r="M1708" s="8" t="str">
        <f>VLOOKUP(C1708,'[2]Customer Detail'!$A$2:$H$501,4,FALSE)</f>
        <v>Female</v>
      </c>
      <c r="N1708" s="8">
        <f>VLOOKUP(C1708,'[2]Customer Detail'!$A$2:$H$501,3,FALSE)</f>
        <v>43</v>
      </c>
      <c r="O1708" s="8" t="str">
        <f>VLOOKUP(C1708,'[2]Customer Detail'!$A$2:$H$501,5,FALSE)</f>
        <v>Morrisbury</v>
      </c>
      <c r="P1708" s="8" t="str">
        <f>VLOOKUP(C1708,'[2]Customer Detail'!$A$1:$H$501,8,FALSE)</f>
        <v>Platinum</v>
      </c>
      <c r="Q1708" s="8" t="str">
        <f>VLOOKUP(G1708,[2]Store_Dim!$A$1:$E$21,4,FALSE)</f>
        <v>Thompsonborough</v>
      </c>
      <c r="R1708" s="8" t="str">
        <f>VLOOKUP(G1708,[2]Store_Dim!$A$2:$E$21,3,FALSE)</f>
        <v>West</v>
      </c>
    </row>
    <row r="1709" spans="1:18" x14ac:dyDescent="0.3">
      <c r="A1709" s="7" t="s">
        <v>3533</v>
      </c>
      <c r="B1709" s="48">
        <v>45778</v>
      </c>
      <c r="C1709" s="8" t="s">
        <v>1355</v>
      </c>
      <c r="D1709" s="8" t="s">
        <v>1682</v>
      </c>
      <c r="E1709" s="7" t="str">
        <f>VLOOKUP(D1709,[2]Product_Dim!$A$2:$G$101,2,FALSE)</f>
        <v>Smart LED Light Strip</v>
      </c>
      <c r="F1709" s="9">
        <f>VLOOKUP(D1709,[2]Product_Dim!$A$2:$G$101,6,FALSE)</f>
        <v>349.17</v>
      </c>
      <c r="G1709" s="8" t="s">
        <v>1789</v>
      </c>
      <c r="H1709" s="10">
        <v>4</v>
      </c>
      <c r="I1709" s="11">
        <v>359.71</v>
      </c>
      <c r="J1709" s="8">
        <v>0.05</v>
      </c>
      <c r="K1709" s="8" t="s">
        <v>1826</v>
      </c>
      <c r="L1709" s="11">
        <v>1366.8979999999999</v>
      </c>
      <c r="M1709" s="8" t="str">
        <f>VLOOKUP(C1709,'[2]Customer Detail'!$A$2:$H$501,4,FALSE)</f>
        <v>Female</v>
      </c>
      <c r="N1709" s="8">
        <f>VLOOKUP(C1709,'[2]Customer Detail'!$A$2:$H$501,3,FALSE)</f>
        <v>47</v>
      </c>
      <c r="O1709" s="8" t="str">
        <f>VLOOKUP(C1709,'[2]Customer Detail'!$A$2:$H$501,5,FALSE)</f>
        <v>East Davidmouth</v>
      </c>
      <c r="P1709" s="8" t="str">
        <f>VLOOKUP(C1709,'[2]Customer Detail'!$A$1:$H$501,8,FALSE)</f>
        <v>Platinum</v>
      </c>
      <c r="Q1709" s="8" t="str">
        <f>VLOOKUP(G1709,[2]Store_Dim!$A$1:$E$21,4,FALSE)</f>
        <v>East Davidville</v>
      </c>
      <c r="R1709" s="8" t="str">
        <f>VLOOKUP(G1709,[2]Store_Dim!$A$2:$E$21,3,FALSE)</f>
        <v>East</v>
      </c>
    </row>
    <row r="1710" spans="1:18" x14ac:dyDescent="0.3">
      <c r="A1710" s="7" t="s">
        <v>3534</v>
      </c>
      <c r="B1710" s="48">
        <v>45715</v>
      </c>
      <c r="C1710" s="8" t="s">
        <v>195</v>
      </c>
      <c r="D1710" s="8" t="s">
        <v>1648</v>
      </c>
      <c r="E1710" s="7" t="str">
        <f>VLOOKUP(D1710,[2]Product_Dim!$A$2:$G$101,2,FALSE)</f>
        <v>Boxing Hand Wraps</v>
      </c>
      <c r="F1710" s="9">
        <f>VLOOKUP(D1710,[2]Product_Dim!$A$2:$G$101,6,FALSE)</f>
        <v>190.29</v>
      </c>
      <c r="G1710" s="8" t="s">
        <v>1769</v>
      </c>
      <c r="H1710" s="10">
        <v>3</v>
      </c>
      <c r="I1710" s="11">
        <v>766.47</v>
      </c>
      <c r="J1710" s="8">
        <v>0.18</v>
      </c>
      <c r="K1710" s="8" t="s">
        <v>1824</v>
      </c>
      <c r="L1710" s="11">
        <v>1885.5162</v>
      </c>
      <c r="M1710" s="8" t="str">
        <f>VLOOKUP(C1710,'[2]Customer Detail'!$A$2:$H$501,4,FALSE)</f>
        <v>Female</v>
      </c>
      <c r="N1710" s="8">
        <f>VLOOKUP(C1710,'[2]Customer Detail'!$A$2:$H$501,3,FALSE)</f>
        <v>23</v>
      </c>
      <c r="O1710" s="8" t="str">
        <f>VLOOKUP(C1710,'[2]Customer Detail'!$A$2:$H$501,5,FALSE)</f>
        <v>New Julia</v>
      </c>
      <c r="P1710" s="8" t="str">
        <f>VLOOKUP(C1710,'[2]Customer Detail'!$A$1:$H$501,8,FALSE)</f>
        <v>Gold</v>
      </c>
      <c r="Q1710" s="8" t="str">
        <f>VLOOKUP(G1710,[2]Store_Dim!$A$1:$E$21,4,FALSE)</f>
        <v>Port Sharon</v>
      </c>
      <c r="R1710" s="8" t="str">
        <f>VLOOKUP(G1710,[2]Store_Dim!$A$2:$E$21,3,FALSE)</f>
        <v>South</v>
      </c>
    </row>
    <row r="1711" spans="1:18" x14ac:dyDescent="0.3">
      <c r="A1711" s="7" t="s">
        <v>3535</v>
      </c>
      <c r="B1711" s="48">
        <v>45492</v>
      </c>
      <c r="C1711" s="8" t="s">
        <v>722</v>
      </c>
      <c r="D1711" s="8" t="s">
        <v>1660</v>
      </c>
      <c r="E1711" s="7" t="str">
        <f>VLOOKUP(D1711,[2]Product_Dim!$A$2:$G$101,2,FALSE)</f>
        <v>Premium Blanket Throw</v>
      </c>
      <c r="F1711" s="9">
        <f>VLOOKUP(D1711,[2]Product_Dim!$A$2:$G$101,6,FALSE)</f>
        <v>461.47</v>
      </c>
      <c r="G1711" s="8" t="s">
        <v>1810</v>
      </c>
      <c r="H1711" s="10">
        <v>1</v>
      </c>
      <c r="I1711" s="11">
        <v>772.07</v>
      </c>
      <c r="J1711" s="8">
        <v>0.26</v>
      </c>
      <c r="K1711" s="8" t="s">
        <v>1826</v>
      </c>
      <c r="L1711" s="11">
        <v>571.33180000000004</v>
      </c>
      <c r="M1711" s="8" t="str">
        <f>VLOOKUP(C1711,'[2]Customer Detail'!$A$2:$H$501,4,FALSE)</f>
        <v>Male</v>
      </c>
      <c r="N1711" s="8">
        <f>VLOOKUP(C1711,'[2]Customer Detail'!$A$2:$H$501,3,FALSE)</f>
        <v>50</v>
      </c>
      <c r="O1711" s="8" t="str">
        <f>VLOOKUP(C1711,'[2]Customer Detail'!$A$2:$H$501,5,FALSE)</f>
        <v>East Jeremy</v>
      </c>
      <c r="P1711" s="8" t="str">
        <f>VLOOKUP(C1711,'[2]Customer Detail'!$A$1:$H$501,8,FALSE)</f>
        <v>Platinum</v>
      </c>
      <c r="Q1711" s="8" t="str">
        <f>VLOOKUP(G1711,[2]Store_Dim!$A$1:$E$21,4,FALSE)</f>
        <v>East Stevechester</v>
      </c>
      <c r="R1711" s="8" t="str">
        <f>VLOOKUP(G1711,[2]Store_Dim!$A$2:$E$21,3,FALSE)</f>
        <v>East</v>
      </c>
    </row>
    <row r="1712" spans="1:18" x14ac:dyDescent="0.3">
      <c r="A1712" s="7" t="s">
        <v>3536</v>
      </c>
      <c r="B1712" s="48">
        <v>45292</v>
      </c>
      <c r="C1712" s="8" t="s">
        <v>881</v>
      </c>
      <c r="D1712" s="8" t="s">
        <v>1586</v>
      </c>
      <c r="E1712" s="7" t="str">
        <f>VLOOKUP(D1712,[2]Product_Dim!$A$2:$G$101,2,FALSE)</f>
        <v>Knee Support Brace</v>
      </c>
      <c r="F1712" s="9">
        <f>VLOOKUP(D1712,[2]Product_Dim!$A$2:$G$101,6,FALSE)</f>
        <v>21.34</v>
      </c>
      <c r="G1712" s="8" t="s">
        <v>1773</v>
      </c>
      <c r="H1712" s="10">
        <v>3</v>
      </c>
      <c r="I1712" s="11">
        <v>108.31</v>
      </c>
      <c r="J1712" s="8">
        <v>0.26</v>
      </c>
      <c r="K1712" s="8" t="s">
        <v>1829</v>
      </c>
      <c r="L1712" s="11">
        <v>240.44819999999999</v>
      </c>
      <c r="M1712" s="8" t="str">
        <f>VLOOKUP(C1712,'[2]Customer Detail'!$A$2:$H$501,4,FALSE)</f>
        <v>Female</v>
      </c>
      <c r="N1712" s="8">
        <f>VLOOKUP(C1712,'[2]Customer Detail'!$A$2:$H$501,3,FALSE)</f>
        <v>22</v>
      </c>
      <c r="O1712" s="8" t="str">
        <f>VLOOKUP(C1712,'[2]Customer Detail'!$A$2:$H$501,5,FALSE)</f>
        <v>Lake Nicole</v>
      </c>
      <c r="P1712" s="8" t="str">
        <f>VLOOKUP(C1712,'[2]Customer Detail'!$A$1:$H$501,8,FALSE)</f>
        <v>Platinum</v>
      </c>
      <c r="Q1712" s="8" t="str">
        <f>VLOOKUP(G1712,[2]Store_Dim!$A$1:$E$21,4,FALSE)</f>
        <v>New Michaelchester</v>
      </c>
      <c r="R1712" s="8" t="str">
        <f>VLOOKUP(G1712,[2]Store_Dim!$A$2:$E$21,3,FALSE)</f>
        <v>North</v>
      </c>
    </row>
    <row r="1713" spans="1:18" x14ac:dyDescent="0.3">
      <c r="A1713" s="7" t="s">
        <v>3537</v>
      </c>
      <c r="B1713" s="48">
        <v>45316</v>
      </c>
      <c r="C1713" s="8" t="s">
        <v>708</v>
      </c>
      <c r="D1713" s="8" t="s">
        <v>1706</v>
      </c>
      <c r="E1713" s="7" t="str">
        <f>VLOOKUP(D1713,[2]Product_Dim!$A$2:$G$101,2,FALSE)</f>
        <v>Decorative Lamp Shade</v>
      </c>
      <c r="F1713" s="9">
        <f>VLOOKUP(D1713,[2]Product_Dim!$A$2:$G$101,6,FALSE)</f>
        <v>228.53</v>
      </c>
      <c r="G1713" s="8" t="s">
        <v>1776</v>
      </c>
      <c r="H1713" s="10">
        <v>1</v>
      </c>
      <c r="I1713" s="11">
        <v>502.53</v>
      </c>
      <c r="J1713" s="8" t="s">
        <v>3983</v>
      </c>
      <c r="K1713" s="8" t="s">
        <v>1826</v>
      </c>
      <c r="L1713" s="11">
        <v>502.53</v>
      </c>
      <c r="M1713" s="8" t="str">
        <f>VLOOKUP(C1713,'[2]Customer Detail'!$A$2:$H$501,4,FALSE)</f>
        <v>Male</v>
      </c>
      <c r="N1713" s="8">
        <f>VLOOKUP(C1713,'[2]Customer Detail'!$A$2:$H$501,3,FALSE)</f>
        <v>46</v>
      </c>
      <c r="O1713" s="8" t="str">
        <f>VLOOKUP(C1713,'[2]Customer Detail'!$A$2:$H$501,5,FALSE)</f>
        <v>Edwardland</v>
      </c>
      <c r="P1713" s="8" t="str">
        <f>VLOOKUP(C1713,'[2]Customer Detail'!$A$1:$H$501,8,FALSE)</f>
        <v>Platinum</v>
      </c>
      <c r="Q1713" s="8" t="str">
        <f>VLOOKUP(G1713,[2]Store_Dim!$A$1:$E$21,4,FALSE)</f>
        <v>Port Josephberg</v>
      </c>
      <c r="R1713" s="8" t="str">
        <f>VLOOKUP(G1713,[2]Store_Dim!$A$2:$E$21,3,FALSE)</f>
        <v>East</v>
      </c>
    </row>
    <row r="1714" spans="1:18" x14ac:dyDescent="0.3">
      <c r="A1714" s="7" t="s">
        <v>3538</v>
      </c>
      <c r="B1714" s="48">
        <v>45548</v>
      </c>
      <c r="C1714" s="8" t="s">
        <v>278</v>
      </c>
      <c r="D1714" s="8" t="s">
        <v>1546</v>
      </c>
      <c r="E1714" s="7" t="str">
        <f>VLOOKUP(D1714,[2]Product_Dim!$A$2:$G$101,2,FALSE)</f>
        <v>Men's Graphic T-Shirt</v>
      </c>
      <c r="F1714" s="9">
        <f>VLOOKUP(D1714,[2]Product_Dim!$A$2:$G$101,6,FALSE)</f>
        <v>342.56</v>
      </c>
      <c r="G1714" s="8" t="s">
        <v>1804</v>
      </c>
      <c r="H1714" s="10">
        <v>2</v>
      </c>
      <c r="I1714" s="11">
        <v>508.52</v>
      </c>
      <c r="J1714" s="8">
        <v>0.11</v>
      </c>
      <c r="K1714" s="8" t="s">
        <v>1829</v>
      </c>
      <c r="L1714" s="11">
        <v>905.16559999999993</v>
      </c>
      <c r="M1714" s="8" t="str">
        <f>VLOOKUP(C1714,'[2]Customer Detail'!$A$2:$H$501,4,FALSE)</f>
        <v>Male</v>
      </c>
      <c r="N1714" s="8">
        <f>VLOOKUP(C1714,'[2]Customer Detail'!$A$2:$H$501,3,FALSE)</f>
        <v>37</v>
      </c>
      <c r="O1714" s="8" t="str">
        <f>VLOOKUP(C1714,'[2]Customer Detail'!$A$2:$H$501,5,FALSE)</f>
        <v>Rodrigueztown</v>
      </c>
      <c r="P1714" s="8" t="str">
        <f>VLOOKUP(C1714,'[2]Customer Detail'!$A$1:$H$501,8,FALSE)</f>
        <v>Gold</v>
      </c>
      <c r="Q1714" s="8" t="str">
        <f>VLOOKUP(G1714,[2]Store_Dim!$A$1:$E$21,4,FALSE)</f>
        <v>New Jimmymouth</v>
      </c>
      <c r="R1714" s="8" t="str">
        <f>VLOOKUP(G1714,[2]Store_Dim!$A$2:$E$21,3,FALSE)</f>
        <v>West</v>
      </c>
    </row>
    <row r="1715" spans="1:18" x14ac:dyDescent="0.3">
      <c r="A1715" s="7" t="s">
        <v>3539</v>
      </c>
      <c r="B1715" s="48">
        <v>45572</v>
      </c>
      <c r="C1715" s="8" t="s">
        <v>1443</v>
      </c>
      <c r="D1715" s="8" t="s">
        <v>1696</v>
      </c>
      <c r="E1715" s="7" t="str">
        <f>VLOOKUP(D1715,[2]Product_Dim!$A$2:$G$101,2,FALSE)</f>
        <v>Bluetooth Car Audio System</v>
      </c>
      <c r="F1715" s="9">
        <f>VLOOKUP(D1715,[2]Product_Dim!$A$2:$G$101,6,FALSE)</f>
        <v>403.71</v>
      </c>
      <c r="G1715" s="8" t="s">
        <v>1766</v>
      </c>
      <c r="H1715" s="10">
        <v>1</v>
      </c>
      <c r="I1715" s="11">
        <v>492</v>
      </c>
      <c r="J1715" s="8">
        <v>0.26</v>
      </c>
      <c r="K1715" s="8" t="s">
        <v>1826</v>
      </c>
      <c r="L1715" s="11">
        <v>364.08</v>
      </c>
      <c r="M1715" s="8" t="str">
        <f>VLOOKUP(C1715,'[2]Customer Detail'!$A$2:$H$501,4,FALSE)</f>
        <v>Male</v>
      </c>
      <c r="N1715" s="8">
        <f>VLOOKUP(C1715,'[2]Customer Detail'!$A$2:$H$501,3,FALSE)</f>
        <v>45</v>
      </c>
      <c r="O1715" s="8" t="str">
        <f>VLOOKUP(C1715,'[2]Customer Detail'!$A$2:$H$501,5,FALSE)</f>
        <v>Bergermouth</v>
      </c>
      <c r="P1715" s="8" t="str">
        <f>VLOOKUP(C1715,'[2]Customer Detail'!$A$1:$H$501,8,FALSE)</f>
        <v>Bronze</v>
      </c>
      <c r="Q1715" s="8" t="str">
        <f>VLOOKUP(G1715,[2]Store_Dim!$A$1:$E$21,4,FALSE)</f>
        <v>Hoodberg</v>
      </c>
      <c r="R1715" s="8" t="str">
        <f>VLOOKUP(G1715,[2]Store_Dim!$A$2:$E$21,3,FALSE)</f>
        <v>North</v>
      </c>
    </row>
    <row r="1716" spans="1:18" x14ac:dyDescent="0.3">
      <c r="A1716" s="7" t="s">
        <v>3540</v>
      </c>
      <c r="B1716" s="48">
        <v>45347</v>
      </c>
      <c r="C1716" s="8" t="s">
        <v>1492</v>
      </c>
      <c r="D1716" s="8" t="s">
        <v>1622</v>
      </c>
      <c r="E1716" s="7" t="str">
        <f>VLOOKUP(D1716,[2]Product_Dim!$A$2:$G$101,2,FALSE)</f>
        <v>Men's Casual Sneakers</v>
      </c>
      <c r="F1716" s="9">
        <f>VLOOKUP(D1716,[2]Product_Dim!$A$2:$G$101,6,FALSE)</f>
        <v>353.47</v>
      </c>
      <c r="G1716" s="8" t="s">
        <v>1799</v>
      </c>
      <c r="H1716" s="10">
        <v>4</v>
      </c>
      <c r="I1716" s="11">
        <v>746.36</v>
      </c>
      <c r="J1716" s="8">
        <v>0.02</v>
      </c>
      <c r="K1716" s="8" t="s">
        <v>1824</v>
      </c>
      <c r="L1716" s="11">
        <v>2925.7312000000002</v>
      </c>
      <c r="M1716" s="8" t="str">
        <f>VLOOKUP(C1716,'[2]Customer Detail'!$A$2:$H$501,4,FALSE)</f>
        <v>Female</v>
      </c>
      <c r="N1716" s="8">
        <f>VLOOKUP(C1716,'[2]Customer Detail'!$A$2:$H$501,3,FALSE)</f>
        <v>46</v>
      </c>
      <c r="O1716" s="8" t="str">
        <f>VLOOKUP(C1716,'[2]Customer Detail'!$A$2:$H$501,5,FALSE)</f>
        <v>East Dillonview</v>
      </c>
      <c r="P1716" s="8" t="str">
        <f>VLOOKUP(C1716,'[2]Customer Detail'!$A$1:$H$501,8,FALSE)</f>
        <v>Bronze</v>
      </c>
      <c r="Q1716" s="8" t="str">
        <f>VLOOKUP(G1716,[2]Store_Dim!$A$1:$E$21,4,FALSE)</f>
        <v>Christopherland</v>
      </c>
      <c r="R1716" s="8" t="str">
        <f>VLOOKUP(G1716,[2]Store_Dim!$A$2:$E$21,3,FALSE)</f>
        <v>South</v>
      </c>
    </row>
    <row r="1717" spans="1:18" x14ac:dyDescent="0.3">
      <c r="A1717" s="7" t="s">
        <v>3541</v>
      </c>
      <c r="B1717" s="48">
        <v>45823</v>
      </c>
      <c r="C1717" s="8" t="s">
        <v>1343</v>
      </c>
      <c r="D1717" s="8" t="s">
        <v>1572</v>
      </c>
      <c r="E1717" s="7" t="str">
        <f>VLOOKUP(D1717,[2]Product_Dim!$A$2:$G$101,2,FALSE)</f>
        <v>Hair Strengthening Shampoo</v>
      </c>
      <c r="F1717" s="9">
        <f>VLOOKUP(D1717,[2]Product_Dim!$A$2:$G$101,6,FALSE)</f>
        <v>115.82</v>
      </c>
      <c r="G1717" s="8" t="s">
        <v>1757</v>
      </c>
      <c r="H1717" s="10">
        <v>1</v>
      </c>
      <c r="I1717" s="11">
        <v>120.83</v>
      </c>
      <c r="J1717" s="8">
        <v>0.08</v>
      </c>
      <c r="K1717" s="8" t="s">
        <v>1824</v>
      </c>
      <c r="L1717" s="11">
        <v>111.1636</v>
      </c>
      <c r="M1717" s="8" t="str">
        <f>VLOOKUP(C1717,'[2]Customer Detail'!$A$2:$H$501,4,FALSE)</f>
        <v>Female</v>
      </c>
      <c r="N1717" s="8">
        <f>VLOOKUP(C1717,'[2]Customer Detail'!$A$2:$H$501,3,FALSE)</f>
        <v>51</v>
      </c>
      <c r="O1717" s="8" t="str">
        <f>VLOOKUP(C1717,'[2]Customer Detail'!$A$2:$H$501,5,FALSE)</f>
        <v>Williamsberg</v>
      </c>
      <c r="P1717" s="8" t="str">
        <f>VLOOKUP(C1717,'[2]Customer Detail'!$A$1:$H$501,8,FALSE)</f>
        <v>Silver</v>
      </c>
      <c r="Q1717" s="8" t="str">
        <f>VLOOKUP(G1717,[2]Store_Dim!$A$1:$E$21,4,FALSE)</f>
        <v>Danielmouth</v>
      </c>
      <c r="R1717" s="8" t="str">
        <f>VLOOKUP(G1717,[2]Store_Dim!$A$2:$E$21,3,FALSE)</f>
        <v>North</v>
      </c>
    </row>
    <row r="1718" spans="1:18" x14ac:dyDescent="0.3">
      <c r="A1718" s="7" t="s">
        <v>3542</v>
      </c>
      <c r="B1718" s="48">
        <v>45394</v>
      </c>
      <c r="C1718" s="8" t="s">
        <v>1243</v>
      </c>
      <c r="D1718" s="8" t="s">
        <v>1702</v>
      </c>
      <c r="E1718" s="7" t="str">
        <f>VLOOKUP(D1718,[2]Product_Dim!$A$2:$G$101,2,FALSE)</f>
        <v>WiFi Mesh Router</v>
      </c>
      <c r="F1718" s="9">
        <f>VLOOKUP(D1718,[2]Product_Dim!$A$2:$G$101,6,FALSE)</f>
        <v>480.9</v>
      </c>
      <c r="G1718" s="8" t="s">
        <v>1810</v>
      </c>
      <c r="H1718" s="10">
        <v>2</v>
      </c>
      <c r="I1718" s="11">
        <v>68.31</v>
      </c>
      <c r="J1718" s="8">
        <v>0.28999999999999998</v>
      </c>
      <c r="K1718" s="8" t="s">
        <v>1829</v>
      </c>
      <c r="L1718" s="11">
        <v>97.000200000000007</v>
      </c>
      <c r="M1718" s="8" t="str">
        <f>VLOOKUP(C1718,'[2]Customer Detail'!$A$2:$H$501,4,FALSE)</f>
        <v>Male</v>
      </c>
      <c r="N1718" s="8">
        <f>VLOOKUP(C1718,'[2]Customer Detail'!$A$2:$H$501,3,FALSE)</f>
        <v>27</v>
      </c>
      <c r="O1718" s="8" t="str">
        <f>VLOOKUP(C1718,'[2]Customer Detail'!$A$2:$H$501,5,FALSE)</f>
        <v>New Edward</v>
      </c>
      <c r="P1718" s="8" t="str">
        <f>VLOOKUP(C1718,'[2]Customer Detail'!$A$1:$H$501,8,FALSE)</f>
        <v>Bronze</v>
      </c>
      <c r="Q1718" s="8" t="str">
        <f>VLOOKUP(G1718,[2]Store_Dim!$A$1:$E$21,4,FALSE)</f>
        <v>East Stevechester</v>
      </c>
      <c r="R1718" s="8" t="str">
        <f>VLOOKUP(G1718,[2]Store_Dim!$A$2:$E$21,3,FALSE)</f>
        <v>East</v>
      </c>
    </row>
    <row r="1719" spans="1:18" x14ac:dyDescent="0.3">
      <c r="A1719" s="7" t="s">
        <v>3543</v>
      </c>
      <c r="B1719" s="48">
        <v>45265</v>
      </c>
      <c r="C1719" s="8" t="s">
        <v>230</v>
      </c>
      <c r="D1719" s="8" t="s">
        <v>1592</v>
      </c>
      <c r="E1719" s="7" t="str">
        <f>VLOOKUP(D1719,[2]Product_Dim!$A$2:$G$101,2,FALSE)</f>
        <v>Carbon Fiber Tennis Racket</v>
      </c>
      <c r="F1719" s="9">
        <f>VLOOKUP(D1719,[2]Product_Dim!$A$2:$G$101,6,FALSE)</f>
        <v>484.62</v>
      </c>
      <c r="G1719" s="8" t="s">
        <v>1810</v>
      </c>
      <c r="H1719" s="10">
        <v>2</v>
      </c>
      <c r="I1719" s="11">
        <v>761.71</v>
      </c>
      <c r="J1719" s="8">
        <v>0.02</v>
      </c>
      <c r="K1719" s="8" t="s">
        <v>1826</v>
      </c>
      <c r="L1719" s="11">
        <v>1492.9516000000001</v>
      </c>
      <c r="M1719" s="8" t="str">
        <f>VLOOKUP(C1719,'[2]Customer Detail'!$A$2:$H$501,4,FALSE)</f>
        <v>Male</v>
      </c>
      <c r="N1719" s="8">
        <f>VLOOKUP(C1719,'[2]Customer Detail'!$A$2:$H$501,3,FALSE)</f>
        <v>50</v>
      </c>
      <c r="O1719" s="8" t="str">
        <f>VLOOKUP(C1719,'[2]Customer Detail'!$A$2:$H$501,5,FALSE)</f>
        <v>Stevensonton</v>
      </c>
      <c r="P1719" s="8" t="str">
        <f>VLOOKUP(C1719,'[2]Customer Detail'!$A$1:$H$501,8,FALSE)</f>
        <v>Bronze</v>
      </c>
      <c r="Q1719" s="8" t="str">
        <f>VLOOKUP(G1719,[2]Store_Dim!$A$1:$E$21,4,FALSE)</f>
        <v>East Stevechester</v>
      </c>
      <c r="R1719" s="8" t="str">
        <f>VLOOKUP(G1719,[2]Store_Dim!$A$2:$E$21,3,FALSE)</f>
        <v>East</v>
      </c>
    </row>
    <row r="1720" spans="1:18" x14ac:dyDescent="0.3">
      <c r="A1720" s="7" t="s">
        <v>3544</v>
      </c>
      <c r="B1720" s="48">
        <v>45261</v>
      </c>
      <c r="C1720" s="8" t="s">
        <v>244</v>
      </c>
      <c r="D1720" s="8" t="s">
        <v>1704</v>
      </c>
      <c r="E1720" s="7" t="str">
        <f>VLOOKUP(D1720,[2]Product_Dim!$A$2:$G$101,2,FALSE)</f>
        <v>Essential Oil Diffuser</v>
      </c>
      <c r="F1720" s="9">
        <f>VLOOKUP(D1720,[2]Product_Dim!$A$2:$G$101,6,FALSE)</f>
        <v>325.26</v>
      </c>
      <c r="G1720" s="8" t="s">
        <v>1766</v>
      </c>
      <c r="H1720" s="10">
        <v>4</v>
      </c>
      <c r="I1720" s="11">
        <v>346.37</v>
      </c>
      <c r="J1720" s="8">
        <v>0.18</v>
      </c>
      <c r="K1720" s="8" t="s">
        <v>1829</v>
      </c>
      <c r="L1720" s="11">
        <v>1136.0936000000002</v>
      </c>
      <c r="M1720" s="8" t="str">
        <f>VLOOKUP(C1720,'[2]Customer Detail'!$A$2:$H$501,4,FALSE)</f>
        <v>Female</v>
      </c>
      <c r="N1720" s="8">
        <f>VLOOKUP(C1720,'[2]Customer Detail'!$A$2:$H$501,3,FALSE)</f>
        <v>27</v>
      </c>
      <c r="O1720" s="8" t="str">
        <f>VLOOKUP(C1720,'[2]Customer Detail'!$A$2:$H$501,5,FALSE)</f>
        <v>South Aaronside</v>
      </c>
      <c r="P1720" s="8" t="str">
        <f>VLOOKUP(C1720,'[2]Customer Detail'!$A$1:$H$501,8,FALSE)</f>
        <v>Silver</v>
      </c>
      <c r="Q1720" s="8" t="str">
        <f>VLOOKUP(G1720,[2]Store_Dim!$A$1:$E$21,4,FALSE)</f>
        <v>Hoodberg</v>
      </c>
      <c r="R1720" s="8" t="str">
        <f>VLOOKUP(G1720,[2]Store_Dim!$A$2:$E$21,3,FALSE)</f>
        <v>North</v>
      </c>
    </row>
    <row r="1721" spans="1:18" x14ac:dyDescent="0.3">
      <c r="A1721" s="7" t="s">
        <v>3545</v>
      </c>
      <c r="B1721" s="48">
        <v>45702</v>
      </c>
      <c r="C1721" s="8" t="s">
        <v>40</v>
      </c>
      <c r="D1721" s="8" t="s">
        <v>1658</v>
      </c>
      <c r="E1721" s="7" t="str">
        <f>VLOOKUP(D1721,[2]Product_Dim!$A$2:$G$101,2,FALSE)</f>
        <v>Ceramic Plant Pot</v>
      </c>
      <c r="F1721" s="9">
        <f>VLOOKUP(D1721,[2]Product_Dim!$A$2:$G$101,6,FALSE)</f>
        <v>81.75</v>
      </c>
      <c r="G1721" s="8" t="s">
        <v>1794</v>
      </c>
      <c r="H1721" s="10">
        <v>1</v>
      </c>
      <c r="I1721" s="11">
        <v>846.3</v>
      </c>
      <c r="J1721" s="8">
        <v>0.14000000000000001</v>
      </c>
      <c r="K1721" s="8" t="s">
        <v>1826</v>
      </c>
      <c r="L1721" s="11">
        <v>727.81799999999998</v>
      </c>
      <c r="M1721" s="8" t="str">
        <f>VLOOKUP(C1721,'[2]Customer Detail'!$A$2:$H$501,4,FALSE)</f>
        <v>Female</v>
      </c>
      <c r="N1721" s="8">
        <f>VLOOKUP(C1721,'[2]Customer Detail'!$A$2:$H$501,3,FALSE)</f>
        <v>29</v>
      </c>
      <c r="O1721" s="8" t="str">
        <f>VLOOKUP(C1721,'[2]Customer Detail'!$A$2:$H$501,5,FALSE)</f>
        <v>West Pamelafurt</v>
      </c>
      <c r="P1721" s="8" t="str">
        <f>VLOOKUP(C1721,'[2]Customer Detail'!$A$1:$H$501,8,FALSE)</f>
        <v>Bronze</v>
      </c>
      <c r="Q1721" s="8" t="str">
        <f>VLOOKUP(G1721,[2]Store_Dim!$A$1:$E$21,4,FALSE)</f>
        <v>Sabrinatown</v>
      </c>
      <c r="R1721" s="8" t="str">
        <f>VLOOKUP(G1721,[2]Store_Dim!$A$2:$E$21,3,FALSE)</f>
        <v>North</v>
      </c>
    </row>
    <row r="1722" spans="1:18" x14ac:dyDescent="0.3">
      <c r="A1722" s="7" t="s">
        <v>3546</v>
      </c>
      <c r="B1722" s="48">
        <v>45624</v>
      </c>
      <c r="C1722" s="8" t="s">
        <v>1340</v>
      </c>
      <c r="D1722" s="8" t="s">
        <v>1543</v>
      </c>
      <c r="E1722" s="7" t="str">
        <f>VLOOKUP(D1722,[2]Product_Dim!$A$2:$G$101,2,FALSE)</f>
        <v>Brother Laser Printer</v>
      </c>
      <c r="F1722" s="9">
        <f>VLOOKUP(D1722,[2]Product_Dim!$A$2:$G$101,6,FALSE)</f>
        <v>112.42</v>
      </c>
      <c r="G1722" s="8" t="s">
        <v>1813</v>
      </c>
      <c r="H1722" s="10">
        <v>1</v>
      </c>
      <c r="I1722" s="11">
        <v>458.97</v>
      </c>
      <c r="J1722" s="8">
        <v>0.1</v>
      </c>
      <c r="K1722" s="8" t="s">
        <v>1826</v>
      </c>
      <c r="L1722" s="11">
        <v>413.07300000000004</v>
      </c>
      <c r="M1722" s="8" t="str">
        <f>VLOOKUP(C1722,'[2]Customer Detail'!$A$2:$H$501,4,FALSE)</f>
        <v>Male</v>
      </c>
      <c r="N1722" s="8">
        <f>VLOOKUP(C1722,'[2]Customer Detail'!$A$2:$H$501,3,FALSE)</f>
        <v>37</v>
      </c>
      <c r="O1722" s="8" t="str">
        <f>VLOOKUP(C1722,'[2]Customer Detail'!$A$2:$H$501,5,FALSE)</f>
        <v>Phyllisport</v>
      </c>
      <c r="P1722" s="8" t="str">
        <f>VLOOKUP(C1722,'[2]Customer Detail'!$A$1:$H$501,8,FALSE)</f>
        <v>Bronze</v>
      </c>
      <c r="Q1722" s="8" t="str">
        <f>VLOOKUP(G1722,[2]Store_Dim!$A$1:$E$21,4,FALSE)</f>
        <v>Vasquezborough</v>
      </c>
      <c r="R1722" s="8" t="str">
        <f>VLOOKUP(G1722,[2]Store_Dim!$A$2:$E$21,3,FALSE)</f>
        <v>East</v>
      </c>
    </row>
    <row r="1723" spans="1:18" x14ac:dyDescent="0.3">
      <c r="A1723" s="7" t="s">
        <v>3547</v>
      </c>
      <c r="B1723" s="48">
        <v>45736</v>
      </c>
      <c r="C1723" s="8" t="s">
        <v>917</v>
      </c>
      <c r="D1723" s="8" t="s">
        <v>1634</v>
      </c>
      <c r="E1723" s="7" t="str">
        <f>VLOOKUP(D1723,[2]Product_Dim!$A$2:$G$101,2,FALSE)</f>
        <v>USB External Hard Drive</v>
      </c>
      <c r="F1723" s="9">
        <f>VLOOKUP(D1723,[2]Product_Dim!$A$2:$G$101,6,FALSE)</f>
        <v>253.33</v>
      </c>
      <c r="G1723" s="8" t="s">
        <v>1779</v>
      </c>
      <c r="H1723" s="10">
        <v>2</v>
      </c>
      <c r="I1723" s="11">
        <v>536.61</v>
      </c>
      <c r="J1723" s="8">
        <v>0.14000000000000001</v>
      </c>
      <c r="K1723" s="8" t="s">
        <v>1824</v>
      </c>
      <c r="L1723" s="11">
        <v>922.9692</v>
      </c>
      <c r="M1723" s="8" t="str">
        <f>VLOOKUP(C1723,'[2]Customer Detail'!$A$2:$H$501,4,FALSE)</f>
        <v>Male</v>
      </c>
      <c r="N1723" s="8">
        <f>VLOOKUP(C1723,'[2]Customer Detail'!$A$2:$H$501,3,FALSE)</f>
        <v>45</v>
      </c>
      <c r="O1723" s="8" t="str">
        <f>VLOOKUP(C1723,'[2]Customer Detail'!$A$2:$H$501,5,FALSE)</f>
        <v>North Brookestad</v>
      </c>
      <c r="P1723" s="8" t="str">
        <f>VLOOKUP(C1723,'[2]Customer Detail'!$A$1:$H$501,8,FALSE)</f>
        <v>Bronze</v>
      </c>
      <c r="Q1723" s="8" t="str">
        <f>VLOOKUP(G1723,[2]Store_Dim!$A$1:$E$21,4,FALSE)</f>
        <v>Williamsfurt</v>
      </c>
      <c r="R1723" s="8" t="str">
        <f>VLOOKUP(G1723,[2]Store_Dim!$A$2:$E$21,3,FALSE)</f>
        <v>South</v>
      </c>
    </row>
    <row r="1724" spans="1:18" x14ac:dyDescent="0.3">
      <c r="A1724" s="7" t="s">
        <v>3548</v>
      </c>
      <c r="B1724" s="48">
        <v>45709</v>
      </c>
      <c r="C1724" s="8" t="s">
        <v>1304</v>
      </c>
      <c r="D1724" s="8" t="s">
        <v>1664</v>
      </c>
      <c r="E1724" s="7" t="str">
        <f>VLOOKUP(D1724,[2]Product_Dim!$A$2:$G$101,2,FALSE)</f>
        <v>Womens Cotton Scarf</v>
      </c>
      <c r="F1724" s="9">
        <f>VLOOKUP(D1724,[2]Product_Dim!$A$2:$G$101,6,FALSE)</f>
        <v>113.83</v>
      </c>
      <c r="G1724" s="8" t="s">
        <v>1752</v>
      </c>
      <c r="H1724" s="10">
        <v>3</v>
      </c>
      <c r="I1724" s="11">
        <v>130.41</v>
      </c>
      <c r="J1724" s="8">
        <v>0.14000000000000001</v>
      </c>
      <c r="K1724" s="8" t="s">
        <v>1826</v>
      </c>
      <c r="L1724" s="11">
        <v>336.45780000000002</v>
      </c>
      <c r="M1724" s="8" t="str">
        <f>VLOOKUP(C1724,'[2]Customer Detail'!$A$2:$H$501,4,FALSE)</f>
        <v>Male</v>
      </c>
      <c r="N1724" s="8">
        <f>VLOOKUP(C1724,'[2]Customer Detail'!$A$2:$H$501,3,FALSE)</f>
        <v>60</v>
      </c>
      <c r="O1724" s="8" t="str">
        <f>VLOOKUP(C1724,'[2]Customer Detail'!$A$2:$H$501,5,FALSE)</f>
        <v>New Benjamin</v>
      </c>
      <c r="P1724" s="8" t="str">
        <f>VLOOKUP(C1724,'[2]Customer Detail'!$A$1:$H$501,8,FALSE)</f>
        <v>Bronze</v>
      </c>
      <c r="Q1724" s="8" t="str">
        <f>VLOOKUP(G1724,[2]Store_Dim!$A$1:$E$21,4,FALSE)</f>
        <v>Washingtonfurt</v>
      </c>
      <c r="R1724" s="8" t="str">
        <f>VLOOKUP(G1724,[2]Store_Dim!$A$2:$E$21,3,FALSE)</f>
        <v>East</v>
      </c>
    </row>
    <row r="1725" spans="1:18" x14ac:dyDescent="0.3">
      <c r="A1725" s="7" t="s">
        <v>3549</v>
      </c>
      <c r="B1725" s="48">
        <v>45738</v>
      </c>
      <c r="C1725" s="8" t="s">
        <v>1524</v>
      </c>
      <c r="D1725" s="8" t="s">
        <v>1726</v>
      </c>
      <c r="E1725" s="7" t="str">
        <f>VLOOKUP(D1725,[2]Product_Dim!$A$2:$G$101,2,FALSE)</f>
        <v>Face Foundation Kit</v>
      </c>
      <c r="F1725" s="9">
        <f>VLOOKUP(D1725,[2]Product_Dim!$A$2:$G$101,6,FALSE)</f>
        <v>183.04</v>
      </c>
      <c r="G1725" s="8" t="s">
        <v>1794</v>
      </c>
      <c r="H1725" s="10">
        <v>4</v>
      </c>
      <c r="I1725" s="11">
        <v>706.67</v>
      </c>
      <c r="J1725" s="8">
        <v>0.01</v>
      </c>
      <c r="K1725" s="8" t="s">
        <v>1824</v>
      </c>
      <c r="L1725" s="11">
        <v>2798.4132</v>
      </c>
      <c r="M1725" s="8" t="str">
        <f>VLOOKUP(C1725,'[2]Customer Detail'!$A$2:$H$501,4,FALSE)</f>
        <v>Male</v>
      </c>
      <c r="N1725" s="8">
        <f>VLOOKUP(C1725,'[2]Customer Detail'!$A$2:$H$501,3,FALSE)</f>
        <v>56</v>
      </c>
      <c r="O1725" s="8" t="str">
        <f>VLOOKUP(C1725,'[2]Customer Detail'!$A$2:$H$501,5,FALSE)</f>
        <v>North Seanfurt</v>
      </c>
      <c r="P1725" s="8" t="str">
        <f>VLOOKUP(C1725,'[2]Customer Detail'!$A$1:$H$501,8,FALSE)</f>
        <v>Bronze</v>
      </c>
      <c r="Q1725" s="8" t="str">
        <f>VLOOKUP(G1725,[2]Store_Dim!$A$1:$E$21,4,FALSE)</f>
        <v>Sabrinatown</v>
      </c>
      <c r="R1725" s="8" t="str">
        <f>VLOOKUP(G1725,[2]Store_Dim!$A$2:$E$21,3,FALSE)</f>
        <v>North</v>
      </c>
    </row>
    <row r="1726" spans="1:18" x14ac:dyDescent="0.3">
      <c r="A1726" s="7" t="s">
        <v>3550</v>
      </c>
      <c r="B1726" s="48">
        <v>45685</v>
      </c>
      <c r="C1726" s="8" t="s">
        <v>1223</v>
      </c>
      <c r="D1726" s="8" t="s">
        <v>1602</v>
      </c>
      <c r="E1726" s="7" t="str">
        <f>VLOOKUP(D1726,[2]Product_Dim!$A$2:$G$101,2,FALSE)</f>
        <v>Decorative Floor Vase</v>
      </c>
      <c r="F1726" s="9">
        <f>VLOOKUP(D1726,[2]Product_Dim!$A$2:$G$101,6,FALSE)</f>
        <v>254.04361702127662</v>
      </c>
      <c r="G1726" s="8" t="s">
        <v>1766</v>
      </c>
      <c r="H1726" s="10">
        <v>3</v>
      </c>
      <c r="I1726" s="11">
        <v>523.45000000000005</v>
      </c>
      <c r="J1726" s="8">
        <v>0.17</v>
      </c>
      <c r="K1726" s="8" t="s">
        <v>1824</v>
      </c>
      <c r="L1726" s="11">
        <v>1303.3905</v>
      </c>
      <c r="M1726" s="8" t="str">
        <f>VLOOKUP(C1726,'[2]Customer Detail'!$A$2:$H$501,4,FALSE)</f>
        <v>Male</v>
      </c>
      <c r="N1726" s="8">
        <f>VLOOKUP(C1726,'[2]Customer Detail'!$A$2:$H$501,3,FALSE)</f>
        <v>46</v>
      </c>
      <c r="O1726" s="8" t="str">
        <f>VLOOKUP(C1726,'[2]Customer Detail'!$A$2:$H$501,5,FALSE)</f>
        <v>Gutierrezstad</v>
      </c>
      <c r="P1726" s="8" t="str">
        <f>VLOOKUP(C1726,'[2]Customer Detail'!$A$1:$H$501,8,FALSE)</f>
        <v>Gold</v>
      </c>
      <c r="Q1726" s="8" t="str">
        <f>VLOOKUP(G1726,[2]Store_Dim!$A$1:$E$21,4,FALSE)</f>
        <v>Hoodberg</v>
      </c>
      <c r="R1726" s="8" t="str">
        <f>VLOOKUP(G1726,[2]Store_Dim!$A$2:$E$21,3,FALSE)</f>
        <v>North</v>
      </c>
    </row>
    <row r="1727" spans="1:18" x14ac:dyDescent="0.3">
      <c r="A1727" s="7" t="s">
        <v>3551</v>
      </c>
      <c r="B1727" s="48">
        <v>45701</v>
      </c>
      <c r="C1727" s="8" t="s">
        <v>48</v>
      </c>
      <c r="D1727" s="8" t="s">
        <v>1730</v>
      </c>
      <c r="E1727" s="7" t="str">
        <f>VLOOKUP(D1727,[2]Product_Dim!$A$2:$G$101,2,FALSE)</f>
        <v>Women's High Heels</v>
      </c>
      <c r="F1727" s="9">
        <f>VLOOKUP(D1727,[2]Product_Dim!$A$2:$G$101,6,FALSE)</f>
        <v>438.25</v>
      </c>
      <c r="G1727" s="8" t="s">
        <v>1810</v>
      </c>
      <c r="H1727" s="10">
        <v>3</v>
      </c>
      <c r="I1727" s="11">
        <v>482.2</v>
      </c>
      <c r="J1727" s="8">
        <v>0.23</v>
      </c>
      <c r="K1727" s="8" t="s">
        <v>1829</v>
      </c>
      <c r="L1727" s="11">
        <v>1113.8819999999998</v>
      </c>
      <c r="M1727" s="8" t="str">
        <f>VLOOKUP(C1727,'[2]Customer Detail'!$A$2:$H$501,4,FALSE)</f>
        <v>Male</v>
      </c>
      <c r="N1727" s="8">
        <f>VLOOKUP(C1727,'[2]Customer Detail'!$A$2:$H$501,3,FALSE)</f>
        <v>64</v>
      </c>
      <c r="O1727" s="8" t="str">
        <f>VLOOKUP(C1727,'[2]Customer Detail'!$A$2:$H$501,5,FALSE)</f>
        <v>Melissashire</v>
      </c>
      <c r="P1727" s="8" t="str">
        <f>VLOOKUP(C1727,'[2]Customer Detail'!$A$1:$H$501,8,FALSE)</f>
        <v>Platinum</v>
      </c>
      <c r="Q1727" s="8" t="str">
        <f>VLOOKUP(G1727,[2]Store_Dim!$A$1:$E$21,4,FALSE)</f>
        <v>East Stevechester</v>
      </c>
      <c r="R1727" s="8" t="str">
        <f>VLOOKUP(G1727,[2]Store_Dim!$A$2:$E$21,3,FALSE)</f>
        <v>East</v>
      </c>
    </row>
    <row r="1728" spans="1:18" x14ac:dyDescent="0.3">
      <c r="A1728" s="7" t="s">
        <v>3552</v>
      </c>
      <c r="B1728" s="48">
        <v>45745</v>
      </c>
      <c r="C1728" s="8" t="s">
        <v>428</v>
      </c>
      <c r="D1728" s="8" t="s">
        <v>1674</v>
      </c>
      <c r="E1728" s="7" t="str">
        <f>VLOOKUP(D1728,[2]Product_Dim!$A$2:$G$101,2,FALSE)</f>
        <v>Organic Sunscreen Lotion</v>
      </c>
      <c r="F1728" s="9">
        <f>VLOOKUP(D1728,[2]Product_Dim!$A$2:$G$101,6,FALSE)</f>
        <v>266.86</v>
      </c>
      <c r="G1728" s="8" t="s">
        <v>1773</v>
      </c>
      <c r="H1728" s="10">
        <v>4</v>
      </c>
      <c r="I1728" s="11">
        <v>688.86</v>
      </c>
      <c r="J1728" s="8">
        <v>0.02</v>
      </c>
      <c r="K1728" s="8" t="s">
        <v>1829</v>
      </c>
      <c r="L1728" s="11">
        <v>2700.3312000000001</v>
      </c>
      <c r="M1728" s="8" t="str">
        <f>VLOOKUP(C1728,'[2]Customer Detail'!$A$2:$H$501,4,FALSE)</f>
        <v>Male</v>
      </c>
      <c r="N1728" s="8">
        <f>VLOOKUP(C1728,'[2]Customer Detail'!$A$2:$H$501,3,FALSE)</f>
        <v>26</v>
      </c>
      <c r="O1728" s="8" t="str">
        <f>VLOOKUP(C1728,'[2]Customer Detail'!$A$2:$H$501,5,FALSE)</f>
        <v>Wongberg</v>
      </c>
      <c r="P1728" s="8" t="str">
        <f>VLOOKUP(C1728,'[2]Customer Detail'!$A$1:$H$501,8,FALSE)</f>
        <v>Bronze</v>
      </c>
      <c r="Q1728" s="8" t="str">
        <f>VLOOKUP(G1728,[2]Store_Dim!$A$1:$E$21,4,FALSE)</f>
        <v>New Michaelchester</v>
      </c>
      <c r="R1728" s="8" t="str">
        <f>VLOOKUP(G1728,[2]Store_Dim!$A$2:$E$21,3,FALSE)</f>
        <v>North</v>
      </c>
    </row>
    <row r="1729" spans="1:18" x14ac:dyDescent="0.3">
      <c r="A1729" s="7" t="s">
        <v>3553</v>
      </c>
      <c r="B1729" s="48">
        <v>45214</v>
      </c>
      <c r="C1729" s="8" t="s">
        <v>100</v>
      </c>
      <c r="D1729" s="8" t="s">
        <v>1572</v>
      </c>
      <c r="E1729" s="7" t="str">
        <f>VLOOKUP(D1729,[2]Product_Dim!$A$2:$G$101,2,FALSE)</f>
        <v>Hair Strengthening Shampoo</v>
      </c>
      <c r="F1729" s="9">
        <f>VLOOKUP(D1729,[2]Product_Dim!$A$2:$G$101,6,FALSE)</f>
        <v>115.82</v>
      </c>
      <c r="G1729" s="8" t="s">
        <v>1752</v>
      </c>
      <c r="H1729" s="10">
        <v>1</v>
      </c>
      <c r="I1729" s="11">
        <v>145.47999999999999</v>
      </c>
      <c r="J1729" s="8">
        <v>0.1</v>
      </c>
      <c r="K1729" s="8" t="s">
        <v>1829</v>
      </c>
      <c r="L1729" s="11">
        <v>130.93199999999999</v>
      </c>
      <c r="M1729" s="8" t="str">
        <f>VLOOKUP(C1729,'[2]Customer Detail'!$A$2:$H$501,4,FALSE)</f>
        <v>Female</v>
      </c>
      <c r="N1729" s="8">
        <f>VLOOKUP(C1729,'[2]Customer Detail'!$A$2:$H$501,3,FALSE)</f>
        <v>52</v>
      </c>
      <c r="O1729" s="8" t="str">
        <f>VLOOKUP(C1729,'[2]Customer Detail'!$A$2:$H$501,5,FALSE)</f>
        <v>Molinabury</v>
      </c>
      <c r="P1729" s="8" t="str">
        <f>VLOOKUP(C1729,'[2]Customer Detail'!$A$1:$H$501,8,FALSE)</f>
        <v>Silver</v>
      </c>
      <c r="Q1729" s="8" t="str">
        <f>VLOOKUP(G1729,[2]Store_Dim!$A$1:$E$21,4,FALSE)</f>
        <v>Washingtonfurt</v>
      </c>
      <c r="R1729" s="8" t="str">
        <f>VLOOKUP(G1729,[2]Store_Dim!$A$2:$E$21,3,FALSE)</f>
        <v>East</v>
      </c>
    </row>
    <row r="1730" spans="1:18" x14ac:dyDescent="0.3">
      <c r="A1730" s="7" t="s">
        <v>3554</v>
      </c>
      <c r="B1730" s="48">
        <v>45547</v>
      </c>
      <c r="C1730" s="8" t="s">
        <v>198</v>
      </c>
      <c r="D1730" s="8" t="s">
        <v>1610</v>
      </c>
      <c r="E1730" s="7" t="str">
        <f>VLOOKUP(D1730,[2]Product_Dim!$A$2:$G$101,2,FALSE)</f>
        <v>Basketball</v>
      </c>
      <c r="F1730" s="9">
        <f>VLOOKUP(D1730,[2]Product_Dim!$A$2:$G$101,6,FALSE)</f>
        <v>204.39</v>
      </c>
      <c r="G1730" s="8" t="s">
        <v>1792</v>
      </c>
      <c r="H1730" s="10">
        <v>4</v>
      </c>
      <c r="I1730" s="11">
        <v>862.25</v>
      </c>
      <c r="J1730" s="8">
        <v>0.28000000000000003</v>
      </c>
      <c r="K1730" s="8" t="s">
        <v>1826</v>
      </c>
      <c r="L1730" s="11">
        <v>2483.2799999999997</v>
      </c>
      <c r="M1730" s="8" t="str">
        <f>VLOOKUP(C1730,'[2]Customer Detail'!$A$2:$H$501,4,FALSE)</f>
        <v>Male</v>
      </c>
      <c r="N1730" s="8">
        <f>VLOOKUP(C1730,'[2]Customer Detail'!$A$2:$H$501,3,FALSE)</f>
        <v>55</v>
      </c>
      <c r="O1730" s="8" t="str">
        <f>VLOOKUP(C1730,'[2]Customer Detail'!$A$2:$H$501,5,FALSE)</f>
        <v>South Timtown</v>
      </c>
      <c r="P1730" s="8" t="str">
        <f>VLOOKUP(C1730,'[2]Customer Detail'!$A$1:$H$501,8,FALSE)</f>
        <v>Bronze</v>
      </c>
      <c r="Q1730" s="8" t="str">
        <f>VLOOKUP(G1730,[2]Store_Dim!$A$1:$E$21,4,FALSE)</f>
        <v>Lake Michael</v>
      </c>
      <c r="R1730" s="8" t="str">
        <f>VLOOKUP(G1730,[2]Store_Dim!$A$2:$E$21,3,FALSE)</f>
        <v>South</v>
      </c>
    </row>
    <row r="1731" spans="1:18" x14ac:dyDescent="0.3">
      <c r="A1731" s="7" t="s">
        <v>3555</v>
      </c>
      <c r="B1731" s="48">
        <v>45296</v>
      </c>
      <c r="C1731" s="8" t="s">
        <v>926</v>
      </c>
      <c r="D1731" s="8" t="s">
        <v>1546</v>
      </c>
      <c r="E1731" s="7" t="str">
        <f>VLOOKUP(D1731,[2]Product_Dim!$A$2:$G$101,2,FALSE)</f>
        <v>Men's Graphic T-Shirt</v>
      </c>
      <c r="F1731" s="9">
        <f>VLOOKUP(D1731,[2]Product_Dim!$A$2:$G$101,6,FALSE)</f>
        <v>342.56</v>
      </c>
      <c r="G1731" s="8" t="s">
        <v>1799</v>
      </c>
      <c r="H1731" s="10">
        <v>4</v>
      </c>
      <c r="I1731" s="11">
        <v>146.12</v>
      </c>
      <c r="J1731" s="8">
        <v>0.12</v>
      </c>
      <c r="K1731" s="8" t="s">
        <v>1829</v>
      </c>
      <c r="L1731" s="11">
        <v>514.3424</v>
      </c>
      <c r="M1731" s="8" t="str">
        <f>VLOOKUP(C1731,'[2]Customer Detail'!$A$2:$H$501,4,FALSE)</f>
        <v>Male</v>
      </c>
      <c r="N1731" s="8">
        <f>VLOOKUP(C1731,'[2]Customer Detail'!$A$2:$H$501,3,FALSE)</f>
        <v>30</v>
      </c>
      <c r="O1731" s="8" t="str">
        <f>VLOOKUP(C1731,'[2]Customer Detail'!$A$2:$H$501,5,FALSE)</f>
        <v>Danielland</v>
      </c>
      <c r="P1731" s="8" t="str">
        <f>VLOOKUP(C1731,'[2]Customer Detail'!$A$1:$H$501,8,FALSE)</f>
        <v>Silver</v>
      </c>
      <c r="Q1731" s="8" t="str">
        <f>VLOOKUP(G1731,[2]Store_Dim!$A$1:$E$21,4,FALSE)</f>
        <v>Christopherland</v>
      </c>
      <c r="R1731" s="8" t="str">
        <f>VLOOKUP(G1731,[2]Store_Dim!$A$2:$E$21,3,FALSE)</f>
        <v>South</v>
      </c>
    </row>
    <row r="1732" spans="1:18" x14ac:dyDescent="0.3">
      <c r="A1732" s="7" t="s">
        <v>3556</v>
      </c>
      <c r="B1732" s="48">
        <v>45549</v>
      </c>
      <c r="C1732" s="8" t="s">
        <v>1472</v>
      </c>
      <c r="D1732" s="8" t="s">
        <v>1610</v>
      </c>
      <c r="E1732" s="7" t="str">
        <f>VLOOKUP(D1732,[2]Product_Dim!$A$2:$G$101,2,FALSE)</f>
        <v>Basketball</v>
      </c>
      <c r="F1732" s="9">
        <f>VLOOKUP(D1732,[2]Product_Dim!$A$2:$G$101,6,FALSE)</f>
        <v>204.39</v>
      </c>
      <c r="G1732" s="8" t="s">
        <v>1810</v>
      </c>
      <c r="H1732" s="10">
        <v>2</v>
      </c>
      <c r="I1732" s="11">
        <v>695.02</v>
      </c>
      <c r="J1732" s="8">
        <v>0.3</v>
      </c>
      <c r="K1732" s="8" t="s">
        <v>1829</v>
      </c>
      <c r="L1732" s="11">
        <v>973.02800000000002</v>
      </c>
      <c r="M1732" s="8" t="str">
        <f>VLOOKUP(C1732,'[2]Customer Detail'!$A$2:$H$501,4,FALSE)</f>
        <v>Male</v>
      </c>
      <c r="N1732" s="8">
        <f>VLOOKUP(C1732,'[2]Customer Detail'!$A$2:$H$501,3,FALSE)</f>
        <v>59</v>
      </c>
      <c r="O1732" s="8" t="str">
        <f>VLOOKUP(C1732,'[2]Customer Detail'!$A$2:$H$501,5,FALSE)</f>
        <v>West Sarah</v>
      </c>
      <c r="P1732" s="8" t="str">
        <f>VLOOKUP(C1732,'[2]Customer Detail'!$A$1:$H$501,8,FALSE)</f>
        <v>Gold</v>
      </c>
      <c r="Q1732" s="8" t="str">
        <f>VLOOKUP(G1732,[2]Store_Dim!$A$1:$E$21,4,FALSE)</f>
        <v>East Stevechester</v>
      </c>
      <c r="R1732" s="8" t="str">
        <f>VLOOKUP(G1732,[2]Store_Dim!$A$2:$E$21,3,FALSE)</f>
        <v>East</v>
      </c>
    </row>
    <row r="1733" spans="1:18" x14ac:dyDescent="0.3">
      <c r="A1733" s="7" t="s">
        <v>3557</v>
      </c>
      <c r="B1733" s="48">
        <v>45231</v>
      </c>
      <c r="C1733" s="8" t="s">
        <v>711</v>
      </c>
      <c r="D1733" s="8" t="s">
        <v>1736</v>
      </c>
      <c r="E1733" s="7" t="str">
        <f>VLOOKUP(D1733,[2]Product_Dim!$A$2:$G$101,2,FALSE)</f>
        <v>Vitamin E Body Lotion</v>
      </c>
      <c r="F1733" s="9">
        <f>VLOOKUP(D1733,[2]Product_Dim!$A$2:$G$101,6,FALSE)</f>
        <v>358.47</v>
      </c>
      <c r="G1733" s="8" t="s">
        <v>1789</v>
      </c>
      <c r="H1733" s="10">
        <v>2</v>
      </c>
      <c r="I1733" s="11">
        <v>886.67</v>
      </c>
      <c r="J1733" s="8">
        <v>0.24</v>
      </c>
      <c r="K1733" s="8" t="s">
        <v>1826</v>
      </c>
      <c r="L1733" s="11">
        <v>1347.7384</v>
      </c>
      <c r="M1733" s="8" t="str">
        <f>VLOOKUP(C1733,'[2]Customer Detail'!$A$2:$H$501,4,FALSE)</f>
        <v>Female</v>
      </c>
      <c r="N1733" s="8">
        <f>VLOOKUP(C1733,'[2]Customer Detail'!$A$2:$H$501,3,FALSE)</f>
        <v>47</v>
      </c>
      <c r="O1733" s="8" t="str">
        <f>VLOOKUP(C1733,'[2]Customer Detail'!$A$2:$H$501,5,FALSE)</f>
        <v xml:space="preserve">Phillipschester   </v>
      </c>
      <c r="P1733" s="8" t="str">
        <f>VLOOKUP(C1733,'[2]Customer Detail'!$A$1:$H$501,8,FALSE)</f>
        <v>Gold</v>
      </c>
      <c r="Q1733" s="8" t="str">
        <f>VLOOKUP(G1733,[2]Store_Dim!$A$1:$E$21,4,FALSE)</f>
        <v>East Davidville</v>
      </c>
      <c r="R1733" s="8" t="str">
        <f>VLOOKUP(G1733,[2]Store_Dim!$A$2:$E$21,3,FALSE)</f>
        <v>East</v>
      </c>
    </row>
    <row r="1734" spans="1:18" x14ac:dyDescent="0.3">
      <c r="A1734" s="7" t="s">
        <v>3558</v>
      </c>
      <c r="B1734" s="48">
        <v>45628</v>
      </c>
      <c r="C1734" s="8" t="s">
        <v>205</v>
      </c>
      <c r="D1734" s="8" t="s">
        <v>1680</v>
      </c>
      <c r="E1734" s="7" t="str">
        <f>VLOOKUP(D1734,[2]Product_Dim!$A$2:$G$101,2,FALSE)</f>
        <v>Women's Hair Dryer Brush</v>
      </c>
      <c r="F1734" s="9">
        <f>VLOOKUP(D1734,[2]Product_Dim!$A$2:$G$101,6,FALSE)</f>
        <v>340.39</v>
      </c>
      <c r="G1734" s="8" t="s">
        <v>1810</v>
      </c>
      <c r="H1734" s="10">
        <v>2</v>
      </c>
      <c r="I1734" s="11">
        <v>864.09</v>
      </c>
      <c r="J1734" s="8">
        <v>0.06</v>
      </c>
      <c r="K1734" s="8" t="s">
        <v>1829</v>
      </c>
      <c r="L1734" s="11">
        <v>1624.4892</v>
      </c>
      <c r="M1734" s="8" t="str">
        <f>VLOOKUP(C1734,'[2]Customer Detail'!$A$2:$H$501,4,FALSE)</f>
        <v>Male</v>
      </c>
      <c r="N1734" s="8">
        <f>VLOOKUP(C1734,'[2]Customer Detail'!$A$2:$H$501,3,FALSE)</f>
        <v>24</v>
      </c>
      <c r="O1734" s="8" t="str">
        <f>VLOOKUP(C1734,'[2]Customer Detail'!$A$2:$H$501,5,FALSE)</f>
        <v>Christopherland</v>
      </c>
      <c r="P1734" s="8" t="str">
        <f>VLOOKUP(C1734,'[2]Customer Detail'!$A$1:$H$501,8,FALSE)</f>
        <v>Platinum</v>
      </c>
      <c r="Q1734" s="8" t="str">
        <f>VLOOKUP(G1734,[2]Store_Dim!$A$1:$E$21,4,FALSE)</f>
        <v>East Stevechester</v>
      </c>
      <c r="R1734" s="8" t="str">
        <f>VLOOKUP(G1734,[2]Store_Dim!$A$2:$E$21,3,FALSE)</f>
        <v>East</v>
      </c>
    </row>
    <row r="1735" spans="1:18" x14ac:dyDescent="0.3">
      <c r="A1735" s="7" t="s">
        <v>3559</v>
      </c>
      <c r="B1735" s="48">
        <v>45862</v>
      </c>
      <c r="C1735" s="8" t="s">
        <v>23</v>
      </c>
      <c r="D1735" s="8" t="s">
        <v>1572</v>
      </c>
      <c r="E1735" s="7" t="str">
        <f>VLOOKUP(D1735,[2]Product_Dim!$A$2:$G$101,2,FALSE)</f>
        <v>Hair Strengthening Shampoo</v>
      </c>
      <c r="F1735" s="9">
        <f>VLOOKUP(D1735,[2]Product_Dim!$A$2:$G$101,6,FALSE)</f>
        <v>115.82</v>
      </c>
      <c r="G1735" s="8" t="s">
        <v>1786</v>
      </c>
      <c r="H1735" s="10">
        <v>1</v>
      </c>
      <c r="I1735" s="11">
        <v>437.65</v>
      </c>
      <c r="J1735" s="8">
        <v>0.02</v>
      </c>
      <c r="K1735" s="8" t="s">
        <v>1826</v>
      </c>
      <c r="L1735" s="11">
        <v>428.89699999999999</v>
      </c>
      <c r="M1735" s="8" t="str">
        <f>VLOOKUP(C1735,'[2]Customer Detail'!$A$2:$H$501,4,FALSE)</f>
        <v>Female</v>
      </c>
      <c r="N1735" s="8">
        <f>VLOOKUP(C1735,'[2]Customer Detail'!$A$2:$H$501,3,FALSE)</f>
        <v>59</v>
      </c>
      <c r="O1735" s="8" t="str">
        <f>VLOOKUP(C1735,'[2]Customer Detail'!$A$2:$H$501,5,FALSE)</f>
        <v>Thomastown</v>
      </c>
      <c r="P1735" s="8" t="str">
        <f>VLOOKUP(C1735,'[2]Customer Detail'!$A$1:$H$501,8,FALSE)</f>
        <v>Bronze</v>
      </c>
      <c r="Q1735" s="8" t="str">
        <f>VLOOKUP(G1735,[2]Store_Dim!$A$1:$E$21,4,FALSE)</f>
        <v>East Johnstad</v>
      </c>
      <c r="R1735" s="8" t="str">
        <f>VLOOKUP(G1735,[2]Store_Dim!$A$2:$E$21,3,FALSE)</f>
        <v>South</v>
      </c>
    </row>
    <row r="1736" spans="1:18" x14ac:dyDescent="0.3">
      <c r="A1736" s="7" t="s">
        <v>3560</v>
      </c>
      <c r="B1736" s="48">
        <v>45843</v>
      </c>
      <c r="C1736" s="8" t="s">
        <v>660</v>
      </c>
      <c r="D1736" s="8" t="s">
        <v>1620</v>
      </c>
      <c r="E1736" s="7" t="str">
        <f>VLOOKUP(D1736,[2]Product_Dim!$A$2:$G$101,2,FALSE)</f>
        <v>Women's Summer Dress</v>
      </c>
      <c r="F1736" s="9">
        <f>VLOOKUP(D1736,[2]Product_Dim!$A$2:$G$101,6,FALSE)</f>
        <v>223.43</v>
      </c>
      <c r="G1736" s="8" t="s">
        <v>1797</v>
      </c>
      <c r="H1736" s="10">
        <v>2</v>
      </c>
      <c r="I1736" s="11">
        <v>208.09</v>
      </c>
      <c r="J1736" s="8">
        <v>0.27</v>
      </c>
      <c r="K1736" s="8" t="s">
        <v>1824</v>
      </c>
      <c r="L1736" s="11">
        <v>303.81139999999999</v>
      </c>
      <c r="M1736" s="8" t="str">
        <f>VLOOKUP(C1736,'[2]Customer Detail'!$A$2:$H$501,4,FALSE)</f>
        <v>Female</v>
      </c>
      <c r="N1736" s="8">
        <f>VLOOKUP(C1736,'[2]Customer Detail'!$A$2:$H$501,3,FALSE)</f>
        <v>37</v>
      </c>
      <c r="O1736" s="8" t="str">
        <f>VLOOKUP(C1736,'[2]Customer Detail'!$A$2:$H$501,5,FALSE)</f>
        <v>Clarkeside</v>
      </c>
      <c r="P1736" s="8" t="str">
        <f>VLOOKUP(C1736,'[2]Customer Detail'!$A$1:$H$501,8,FALSE)</f>
        <v>Platinum</v>
      </c>
      <c r="Q1736" s="8" t="str">
        <f>VLOOKUP(G1736,[2]Store_Dim!$A$1:$E$21,4,FALSE)</f>
        <v>Johnsonville</v>
      </c>
      <c r="R1736" s="8" t="str">
        <f>VLOOKUP(G1736,[2]Store_Dim!$A$2:$E$21,3,FALSE)</f>
        <v>East</v>
      </c>
    </row>
    <row r="1737" spans="1:18" x14ac:dyDescent="0.3">
      <c r="A1737" s="7" t="s">
        <v>3561</v>
      </c>
      <c r="B1737" s="48">
        <v>45482</v>
      </c>
      <c r="C1737" s="8" t="s">
        <v>205</v>
      </c>
      <c r="D1737" s="8" t="s">
        <v>1734</v>
      </c>
      <c r="E1737" s="7" t="str">
        <f>VLOOKUP(D1737,[2]Product_Dim!$A$2:$G$101,2,FALSE)</f>
        <v>USB-C Laptop Charger</v>
      </c>
      <c r="F1737" s="9">
        <f>VLOOKUP(D1737,[2]Product_Dim!$A$2:$G$101,6,FALSE)</f>
        <v>377.52</v>
      </c>
      <c r="G1737" s="8" t="s">
        <v>1807</v>
      </c>
      <c r="H1737" s="10">
        <v>4</v>
      </c>
      <c r="I1737" s="11">
        <v>825.78</v>
      </c>
      <c r="J1737" s="8">
        <v>0.02</v>
      </c>
      <c r="K1737" s="8" t="s">
        <v>1824</v>
      </c>
      <c r="L1737" s="11">
        <v>3237.0576000000001</v>
      </c>
      <c r="M1737" s="8" t="str">
        <f>VLOOKUP(C1737,'[2]Customer Detail'!$A$2:$H$501,4,FALSE)</f>
        <v>Male</v>
      </c>
      <c r="N1737" s="8">
        <f>VLOOKUP(C1737,'[2]Customer Detail'!$A$2:$H$501,3,FALSE)</f>
        <v>24</v>
      </c>
      <c r="O1737" s="8" t="str">
        <f>VLOOKUP(C1737,'[2]Customer Detail'!$A$2:$H$501,5,FALSE)</f>
        <v>Christopherland</v>
      </c>
      <c r="P1737" s="8" t="str">
        <f>VLOOKUP(C1737,'[2]Customer Detail'!$A$1:$H$501,8,FALSE)</f>
        <v>Platinum</v>
      </c>
      <c r="Q1737" s="8" t="str">
        <f>VLOOKUP(G1737,[2]Store_Dim!$A$1:$E$21,4,FALSE)</f>
        <v>Bensonhaven</v>
      </c>
      <c r="R1737" s="8" t="str">
        <f>VLOOKUP(G1737,[2]Store_Dim!$A$2:$E$21,3,FALSE)</f>
        <v>North</v>
      </c>
    </row>
    <row r="1738" spans="1:18" x14ac:dyDescent="0.3">
      <c r="A1738" s="7" t="s">
        <v>3562</v>
      </c>
      <c r="B1738" s="48">
        <v>45313</v>
      </c>
      <c r="C1738" s="8" t="s">
        <v>405</v>
      </c>
      <c r="D1738" s="8" t="s">
        <v>1598</v>
      </c>
      <c r="E1738" s="7" t="str">
        <f>VLOOKUP(D1738,[2]Product_Dim!$A$2:$G$101,2,FALSE)</f>
        <v>Women's Scarf Set</v>
      </c>
      <c r="F1738" s="9">
        <f>VLOOKUP(D1738,[2]Product_Dim!$A$2:$G$101,6,FALSE)</f>
        <v>174.02</v>
      </c>
      <c r="G1738" s="8" t="s">
        <v>1807</v>
      </c>
      <c r="H1738" s="10">
        <v>3</v>
      </c>
      <c r="I1738" s="11">
        <v>849.77</v>
      </c>
      <c r="J1738" s="8">
        <v>0.12</v>
      </c>
      <c r="K1738" s="8" t="s">
        <v>1826</v>
      </c>
      <c r="L1738" s="11">
        <v>2243.3928000000001</v>
      </c>
      <c r="M1738" s="8" t="str">
        <f>VLOOKUP(C1738,'[2]Customer Detail'!$A$2:$H$501,4,FALSE)</f>
        <v>Female</v>
      </c>
      <c r="N1738" s="8">
        <f>VLOOKUP(C1738,'[2]Customer Detail'!$A$2:$H$501,3,FALSE)</f>
        <v>18</v>
      </c>
      <c r="O1738" s="8" t="str">
        <f>VLOOKUP(C1738,'[2]Customer Detail'!$A$2:$H$501,5,FALSE)</f>
        <v>North Davidport</v>
      </c>
      <c r="P1738" s="8" t="str">
        <f>VLOOKUP(C1738,'[2]Customer Detail'!$A$1:$H$501,8,FALSE)</f>
        <v>Platinum</v>
      </c>
      <c r="Q1738" s="8" t="str">
        <f>VLOOKUP(G1738,[2]Store_Dim!$A$1:$E$21,4,FALSE)</f>
        <v>Bensonhaven</v>
      </c>
      <c r="R1738" s="8" t="str">
        <f>VLOOKUP(G1738,[2]Store_Dim!$A$2:$E$21,3,FALSE)</f>
        <v>North</v>
      </c>
    </row>
    <row r="1739" spans="1:18" x14ac:dyDescent="0.3">
      <c r="A1739" s="7" t="s">
        <v>3563</v>
      </c>
      <c r="B1739" s="48">
        <v>45314</v>
      </c>
      <c r="C1739" s="8" t="s">
        <v>1080</v>
      </c>
      <c r="D1739" s="8" t="s">
        <v>1668</v>
      </c>
      <c r="E1739" s="7" t="str">
        <f>VLOOKUP(D1739,[2]Product_Dim!$A$2:$G$101,2,FALSE)</f>
        <v>Luxury Perfume Spray</v>
      </c>
      <c r="F1739" s="9">
        <f>VLOOKUP(D1739,[2]Product_Dim!$A$2:$G$101,6,FALSE)</f>
        <v>482.75</v>
      </c>
      <c r="G1739" s="8" t="s">
        <v>1769</v>
      </c>
      <c r="H1739" s="10">
        <v>1</v>
      </c>
      <c r="I1739" s="11">
        <v>88.78</v>
      </c>
      <c r="J1739" s="8">
        <v>0.18</v>
      </c>
      <c r="K1739" s="8" t="s">
        <v>1824</v>
      </c>
      <c r="L1739" s="11">
        <v>72.799599999999998</v>
      </c>
      <c r="M1739" s="8" t="str">
        <f>VLOOKUP(C1739,'[2]Customer Detail'!$A$2:$H$501,4,FALSE)</f>
        <v>Male</v>
      </c>
      <c r="N1739" s="8">
        <f>VLOOKUP(C1739,'[2]Customer Detail'!$A$2:$H$501,3,FALSE)</f>
        <v>39</v>
      </c>
      <c r="O1739" s="8" t="str">
        <f>VLOOKUP(C1739,'[2]Customer Detail'!$A$2:$H$501,5,FALSE)</f>
        <v>West Victoriaborough</v>
      </c>
      <c r="P1739" s="8" t="str">
        <f>VLOOKUP(C1739,'[2]Customer Detail'!$A$1:$H$501,8,FALSE)</f>
        <v>Gold</v>
      </c>
      <c r="Q1739" s="8" t="str">
        <f>VLOOKUP(G1739,[2]Store_Dim!$A$1:$E$21,4,FALSE)</f>
        <v>Port Sharon</v>
      </c>
      <c r="R1739" s="8" t="str">
        <f>VLOOKUP(G1739,[2]Store_Dim!$A$2:$E$21,3,FALSE)</f>
        <v>South</v>
      </c>
    </row>
    <row r="1740" spans="1:18" x14ac:dyDescent="0.3">
      <c r="A1740" s="7" t="s">
        <v>3564</v>
      </c>
      <c r="B1740" s="48">
        <v>45526</v>
      </c>
      <c r="C1740" s="8" t="s">
        <v>628</v>
      </c>
      <c r="D1740" s="8" t="s">
        <v>1704</v>
      </c>
      <c r="E1740" s="7" t="str">
        <f>VLOOKUP(D1740,[2]Product_Dim!$A$2:$G$101,2,FALSE)</f>
        <v>Essential Oil Diffuser</v>
      </c>
      <c r="F1740" s="9">
        <f>VLOOKUP(D1740,[2]Product_Dim!$A$2:$G$101,6,FALSE)</f>
        <v>325.26</v>
      </c>
      <c r="G1740" s="8" t="s">
        <v>1769</v>
      </c>
      <c r="H1740" s="10">
        <v>4</v>
      </c>
      <c r="I1740" s="11">
        <v>507.22</v>
      </c>
      <c r="J1740" s="8">
        <v>0.14000000000000001</v>
      </c>
      <c r="K1740" s="8" t="s">
        <v>1826</v>
      </c>
      <c r="L1740" s="11">
        <v>1744.8368</v>
      </c>
      <c r="M1740" s="8" t="str">
        <f>VLOOKUP(C1740,'[2]Customer Detail'!$A$2:$H$501,4,FALSE)</f>
        <v>Female</v>
      </c>
      <c r="N1740" s="8">
        <f>VLOOKUP(C1740,'[2]Customer Detail'!$A$2:$H$501,3,FALSE)</f>
        <v>29</v>
      </c>
      <c r="O1740" s="8" t="str">
        <f>VLOOKUP(C1740,'[2]Customer Detail'!$A$2:$H$501,5,FALSE)</f>
        <v>Johnsonshire</v>
      </c>
      <c r="P1740" s="8" t="str">
        <f>VLOOKUP(C1740,'[2]Customer Detail'!$A$1:$H$501,8,FALSE)</f>
        <v>Bronze</v>
      </c>
      <c r="Q1740" s="8" t="str">
        <f>VLOOKUP(G1740,[2]Store_Dim!$A$1:$E$21,4,FALSE)</f>
        <v>Port Sharon</v>
      </c>
      <c r="R1740" s="8" t="str">
        <f>VLOOKUP(G1740,[2]Store_Dim!$A$2:$E$21,3,FALSE)</f>
        <v>South</v>
      </c>
    </row>
    <row r="1741" spans="1:18" x14ac:dyDescent="0.3">
      <c r="A1741" s="7" t="s">
        <v>3565</v>
      </c>
      <c r="B1741" s="48">
        <v>45887</v>
      </c>
      <c r="C1741" s="8" t="s">
        <v>996</v>
      </c>
      <c r="D1741" s="8" t="s">
        <v>1740</v>
      </c>
      <c r="E1741" s="7" t="str">
        <f>VLOOKUP(D1741,[2]Product_Dim!$A$2:$G$101,2,FALSE)</f>
        <v>Women's Formal Blazer</v>
      </c>
      <c r="F1741" s="9">
        <f>VLOOKUP(D1741,[2]Product_Dim!$A$2:$G$101,6,FALSE)</f>
        <v>358.47</v>
      </c>
      <c r="G1741" s="8" t="s">
        <v>1752</v>
      </c>
      <c r="H1741" s="10">
        <v>3</v>
      </c>
      <c r="I1741" s="11">
        <v>330.98</v>
      </c>
      <c r="J1741" s="8">
        <v>0.11</v>
      </c>
      <c r="K1741" s="8" t="s">
        <v>1824</v>
      </c>
      <c r="L1741" s="11">
        <v>883.71660000000008</v>
      </c>
      <c r="M1741" s="8" t="str">
        <f>VLOOKUP(C1741,'[2]Customer Detail'!$A$2:$H$501,4,FALSE)</f>
        <v>Male</v>
      </c>
      <c r="N1741" s="8">
        <f>VLOOKUP(C1741,'[2]Customer Detail'!$A$2:$H$501,3,FALSE)</f>
        <v>34</v>
      </c>
      <c r="O1741" s="8" t="str">
        <f>VLOOKUP(C1741,'[2]Customer Detail'!$A$2:$H$501,5,FALSE)</f>
        <v>Lake James</v>
      </c>
      <c r="P1741" s="8" t="str">
        <f>VLOOKUP(C1741,'[2]Customer Detail'!$A$1:$H$501,8,FALSE)</f>
        <v>Gold</v>
      </c>
      <c r="Q1741" s="8" t="str">
        <f>VLOOKUP(G1741,[2]Store_Dim!$A$1:$E$21,4,FALSE)</f>
        <v>Washingtonfurt</v>
      </c>
      <c r="R1741" s="8" t="str">
        <f>VLOOKUP(G1741,[2]Store_Dim!$A$2:$E$21,3,FALSE)</f>
        <v>East</v>
      </c>
    </row>
    <row r="1742" spans="1:18" x14ac:dyDescent="0.3">
      <c r="A1742" s="7" t="s">
        <v>3566</v>
      </c>
      <c r="B1742" s="48">
        <v>45562</v>
      </c>
      <c r="C1742" s="8" t="s">
        <v>195</v>
      </c>
      <c r="D1742" s="8" t="s">
        <v>1622</v>
      </c>
      <c r="E1742" s="7" t="str">
        <f>VLOOKUP(D1742,[2]Product_Dim!$A$2:$G$101,2,FALSE)</f>
        <v>Men's Casual Sneakers</v>
      </c>
      <c r="F1742" s="9">
        <f>VLOOKUP(D1742,[2]Product_Dim!$A$2:$G$101,6,FALSE)</f>
        <v>353.47</v>
      </c>
      <c r="G1742" s="8" t="s">
        <v>1813</v>
      </c>
      <c r="H1742" s="10">
        <v>4</v>
      </c>
      <c r="I1742" s="11">
        <v>442.87</v>
      </c>
      <c r="J1742" s="8">
        <v>0.08</v>
      </c>
      <c r="K1742" s="8" t="s">
        <v>1824</v>
      </c>
      <c r="L1742" s="11">
        <v>1629.7616</v>
      </c>
      <c r="M1742" s="8" t="str">
        <f>VLOOKUP(C1742,'[2]Customer Detail'!$A$2:$H$501,4,FALSE)</f>
        <v>Female</v>
      </c>
      <c r="N1742" s="8">
        <f>VLOOKUP(C1742,'[2]Customer Detail'!$A$2:$H$501,3,FALSE)</f>
        <v>23</v>
      </c>
      <c r="O1742" s="8" t="str">
        <f>VLOOKUP(C1742,'[2]Customer Detail'!$A$2:$H$501,5,FALSE)</f>
        <v>New Julia</v>
      </c>
      <c r="P1742" s="8" t="str">
        <f>VLOOKUP(C1742,'[2]Customer Detail'!$A$1:$H$501,8,FALSE)</f>
        <v>Gold</v>
      </c>
      <c r="Q1742" s="8" t="str">
        <f>VLOOKUP(G1742,[2]Store_Dim!$A$1:$E$21,4,FALSE)</f>
        <v>Vasquezborough</v>
      </c>
      <c r="R1742" s="8" t="str">
        <f>VLOOKUP(G1742,[2]Store_Dim!$A$2:$E$21,3,FALSE)</f>
        <v>East</v>
      </c>
    </row>
    <row r="1743" spans="1:18" x14ac:dyDescent="0.3">
      <c r="A1743" s="7" t="s">
        <v>3567</v>
      </c>
      <c r="B1743" s="48">
        <v>45880</v>
      </c>
      <c r="C1743" s="8" t="s">
        <v>48</v>
      </c>
      <c r="D1743" s="8" t="s">
        <v>1740</v>
      </c>
      <c r="E1743" s="7" t="str">
        <f>VLOOKUP(D1743,[2]Product_Dim!$A$2:$G$101,2,FALSE)</f>
        <v>Women's Formal Blazer</v>
      </c>
      <c r="F1743" s="9">
        <f>VLOOKUP(D1743,[2]Product_Dim!$A$2:$G$101,6,FALSE)</f>
        <v>358.47</v>
      </c>
      <c r="G1743" s="8" t="s">
        <v>1761</v>
      </c>
      <c r="H1743" s="10">
        <v>2</v>
      </c>
      <c r="I1743" s="11">
        <v>939.66</v>
      </c>
      <c r="J1743" s="8">
        <v>0.14000000000000001</v>
      </c>
      <c r="K1743" s="8" t="s">
        <v>1826</v>
      </c>
      <c r="L1743" s="11">
        <v>1616.2151999999999</v>
      </c>
      <c r="M1743" s="8" t="str">
        <f>VLOOKUP(C1743,'[2]Customer Detail'!$A$2:$H$501,4,FALSE)</f>
        <v>Male</v>
      </c>
      <c r="N1743" s="8">
        <f>VLOOKUP(C1743,'[2]Customer Detail'!$A$2:$H$501,3,FALSE)</f>
        <v>64</v>
      </c>
      <c r="O1743" s="8" t="str">
        <f>VLOOKUP(C1743,'[2]Customer Detail'!$A$2:$H$501,5,FALSE)</f>
        <v>Melissashire</v>
      </c>
      <c r="P1743" s="8" t="str">
        <f>VLOOKUP(C1743,'[2]Customer Detail'!$A$1:$H$501,8,FALSE)</f>
        <v>Platinum</v>
      </c>
      <c r="Q1743" s="8" t="str">
        <f>VLOOKUP(G1743,[2]Store_Dim!$A$1:$E$21,4,FALSE)</f>
        <v>North Nancyview</v>
      </c>
      <c r="R1743" s="8" t="str">
        <f>VLOOKUP(G1743,[2]Store_Dim!$A$2:$E$21,3,FALSE)</f>
        <v>South</v>
      </c>
    </row>
    <row r="1744" spans="1:18" x14ac:dyDescent="0.3">
      <c r="A1744" s="7" t="s">
        <v>3568</v>
      </c>
      <c r="B1744" s="48">
        <v>45556</v>
      </c>
      <c r="C1744" s="8" t="s">
        <v>929</v>
      </c>
      <c r="D1744" s="8" t="s">
        <v>1694</v>
      </c>
      <c r="E1744" s="7" t="str">
        <f>VLOOKUP(D1744,[2]Product_Dim!$A$2:$G$101,2,FALSE)</f>
        <v>Shin Guards – Adult</v>
      </c>
      <c r="F1744" s="9">
        <f>VLOOKUP(D1744,[2]Product_Dim!$A$2:$G$101,6,FALSE)</f>
        <v>107.06</v>
      </c>
      <c r="G1744" s="8" t="s">
        <v>1766</v>
      </c>
      <c r="H1744" s="10">
        <v>1</v>
      </c>
      <c r="I1744" s="11">
        <v>24.13</v>
      </c>
      <c r="J1744" s="8" t="s">
        <v>3983</v>
      </c>
      <c r="K1744" s="8" t="s">
        <v>1824</v>
      </c>
      <c r="L1744" s="11">
        <v>24.13</v>
      </c>
      <c r="M1744" s="8" t="str">
        <f>VLOOKUP(C1744,'[2]Customer Detail'!$A$2:$H$501,4,FALSE)</f>
        <v>Female</v>
      </c>
      <c r="N1744" s="8">
        <f>VLOOKUP(C1744,'[2]Customer Detail'!$A$2:$H$501,3,FALSE)</f>
        <v>56</v>
      </c>
      <c r="O1744" s="8" t="str">
        <f>VLOOKUP(C1744,'[2]Customer Detail'!$A$2:$H$501,5,FALSE)</f>
        <v>North Daniel</v>
      </c>
      <c r="P1744" s="8" t="str">
        <f>VLOOKUP(C1744,'[2]Customer Detail'!$A$1:$H$501,8,FALSE)</f>
        <v>Platinum</v>
      </c>
      <c r="Q1744" s="8" t="str">
        <f>VLOOKUP(G1744,[2]Store_Dim!$A$1:$E$21,4,FALSE)</f>
        <v>Hoodberg</v>
      </c>
      <c r="R1744" s="8" t="str">
        <f>VLOOKUP(G1744,[2]Store_Dim!$A$2:$E$21,3,FALSE)</f>
        <v>North</v>
      </c>
    </row>
    <row r="1745" spans="1:18" x14ac:dyDescent="0.3">
      <c r="A1745" s="7" t="s">
        <v>3569</v>
      </c>
      <c r="B1745" s="48">
        <v>45355</v>
      </c>
      <c r="C1745" s="8" t="s">
        <v>1139</v>
      </c>
      <c r="D1745" s="8" t="s">
        <v>1630</v>
      </c>
      <c r="E1745" s="7" t="str">
        <f>VLOOKUP(D1745,[2]Product_Dim!$A$2:$G$101,2,FALSE)</f>
        <v>Yoga Exercise Mat</v>
      </c>
      <c r="F1745" s="9">
        <f>VLOOKUP(D1745,[2]Product_Dim!$A$2:$G$101,6,FALSE)</f>
        <v>313.26</v>
      </c>
      <c r="G1745" s="8" t="s">
        <v>1766</v>
      </c>
      <c r="H1745" s="10">
        <v>3</v>
      </c>
      <c r="I1745" s="11">
        <v>239.54</v>
      </c>
      <c r="J1745" s="8">
        <v>0.28999999999999998</v>
      </c>
      <c r="K1745" s="8" t="s">
        <v>1829</v>
      </c>
      <c r="L1745" s="11">
        <v>510.22019999999998</v>
      </c>
      <c r="M1745" s="8" t="str">
        <f>VLOOKUP(C1745,'[2]Customer Detail'!$A$2:$H$501,4,FALSE)</f>
        <v>Male</v>
      </c>
      <c r="N1745" s="8">
        <f>VLOOKUP(C1745,'[2]Customer Detail'!$A$2:$H$501,3,FALSE)</f>
        <v>58</v>
      </c>
      <c r="O1745" s="8" t="str">
        <f>VLOOKUP(C1745,'[2]Customer Detail'!$A$2:$H$501,5,FALSE)</f>
        <v>Lake Johnside</v>
      </c>
      <c r="P1745" s="8" t="str">
        <f>VLOOKUP(C1745,'[2]Customer Detail'!$A$1:$H$501,8,FALSE)</f>
        <v>Bronze</v>
      </c>
      <c r="Q1745" s="8" t="str">
        <f>VLOOKUP(G1745,[2]Store_Dim!$A$1:$E$21,4,FALSE)</f>
        <v>Hoodberg</v>
      </c>
      <c r="R1745" s="8" t="str">
        <f>VLOOKUP(G1745,[2]Store_Dim!$A$2:$E$21,3,FALSE)</f>
        <v>North</v>
      </c>
    </row>
    <row r="1746" spans="1:18" x14ac:dyDescent="0.3">
      <c r="A1746" s="7" t="s">
        <v>3570</v>
      </c>
      <c r="B1746" s="48">
        <v>45244</v>
      </c>
      <c r="C1746" s="8" t="s">
        <v>1484</v>
      </c>
      <c r="D1746" s="8" t="s">
        <v>1640</v>
      </c>
      <c r="E1746" s="7" t="str">
        <f>VLOOKUP(D1746,[2]Product_Dim!$A$2:$G$101,2,FALSE)</f>
        <v>Men's Winter Jacket</v>
      </c>
      <c r="F1746" s="9">
        <f>VLOOKUP(D1746,[2]Product_Dim!$A$2:$G$101,6,FALSE)</f>
        <v>167.34</v>
      </c>
      <c r="G1746" s="8" t="s">
        <v>1799</v>
      </c>
      <c r="H1746" s="10">
        <v>1</v>
      </c>
      <c r="I1746" s="11">
        <v>588.53</v>
      </c>
      <c r="J1746" s="8">
        <v>0.1</v>
      </c>
      <c r="K1746" s="8" t="s">
        <v>1824</v>
      </c>
      <c r="L1746" s="11">
        <v>529.67700000000002</v>
      </c>
      <c r="M1746" s="8" t="str">
        <f>VLOOKUP(C1746,'[2]Customer Detail'!$A$2:$H$501,4,FALSE)</f>
        <v>Male</v>
      </c>
      <c r="N1746" s="8">
        <f>VLOOKUP(C1746,'[2]Customer Detail'!$A$2:$H$501,3,FALSE)</f>
        <v>26</v>
      </c>
      <c r="O1746" s="8" t="str">
        <f>VLOOKUP(C1746,'[2]Customer Detail'!$A$2:$H$501,5,FALSE)</f>
        <v>West Tylerfort</v>
      </c>
      <c r="P1746" s="8" t="str">
        <f>VLOOKUP(C1746,'[2]Customer Detail'!$A$1:$H$501,8,FALSE)</f>
        <v>Platinum</v>
      </c>
      <c r="Q1746" s="8" t="str">
        <f>VLOOKUP(G1746,[2]Store_Dim!$A$1:$E$21,4,FALSE)</f>
        <v>Christopherland</v>
      </c>
      <c r="R1746" s="8" t="str">
        <f>VLOOKUP(G1746,[2]Store_Dim!$A$2:$E$21,3,FALSE)</f>
        <v>South</v>
      </c>
    </row>
    <row r="1747" spans="1:18" x14ac:dyDescent="0.3">
      <c r="A1747" s="7" t="s">
        <v>3571</v>
      </c>
      <c r="B1747" s="48">
        <v>45863</v>
      </c>
      <c r="C1747" s="8" t="s">
        <v>914</v>
      </c>
      <c r="D1747" s="8" t="s">
        <v>1668</v>
      </c>
      <c r="E1747" s="7" t="str">
        <f>VLOOKUP(D1747,[2]Product_Dim!$A$2:$G$101,2,FALSE)</f>
        <v>Luxury Perfume Spray</v>
      </c>
      <c r="F1747" s="9">
        <f>VLOOKUP(D1747,[2]Product_Dim!$A$2:$G$101,6,FALSE)</f>
        <v>482.75</v>
      </c>
      <c r="G1747" s="8" t="s">
        <v>1801</v>
      </c>
      <c r="H1747" s="10">
        <v>1</v>
      </c>
      <c r="I1747" s="11">
        <v>145.96</v>
      </c>
      <c r="J1747" s="8">
        <v>0.3</v>
      </c>
      <c r="K1747" s="8" t="s">
        <v>1824</v>
      </c>
      <c r="L1747" s="11">
        <v>102.172</v>
      </c>
      <c r="M1747" s="8" t="str">
        <f>VLOOKUP(C1747,'[2]Customer Detail'!$A$2:$H$501,4,FALSE)</f>
        <v>Male</v>
      </c>
      <c r="N1747" s="8">
        <f>VLOOKUP(C1747,'[2]Customer Detail'!$A$2:$H$501,3,FALSE)</f>
        <v>58</v>
      </c>
      <c r="O1747" s="8" t="str">
        <f>VLOOKUP(C1747,'[2]Customer Detail'!$A$2:$H$501,5,FALSE)</f>
        <v>North Joseside</v>
      </c>
      <c r="P1747" s="8" t="str">
        <f>VLOOKUP(C1747,'[2]Customer Detail'!$A$1:$H$501,8,FALSE)</f>
        <v>Gold</v>
      </c>
      <c r="Q1747" s="8" t="str">
        <f>VLOOKUP(G1747,[2]Store_Dim!$A$1:$E$21,4,FALSE)</f>
        <v>East Jenniferstad</v>
      </c>
      <c r="R1747" s="8" t="str">
        <f>VLOOKUP(G1747,[2]Store_Dim!$A$2:$E$21,3,FALSE)</f>
        <v>North</v>
      </c>
    </row>
    <row r="1748" spans="1:18" x14ac:dyDescent="0.3">
      <c r="A1748" s="7" t="s">
        <v>3572</v>
      </c>
      <c r="B1748" s="48">
        <v>45573</v>
      </c>
      <c r="C1748" s="8" t="s">
        <v>360</v>
      </c>
      <c r="D1748" s="8" t="s">
        <v>1688</v>
      </c>
      <c r="E1748" s="7" t="str">
        <f>VLOOKUP(D1748,[2]Product_Dim!$A$2:$G$101,2,FALSE)</f>
        <v>Kitchen Storage Rack</v>
      </c>
      <c r="F1748" s="9">
        <f>VLOOKUP(D1748,[2]Product_Dim!$A$2:$G$101,6,FALSE)</f>
        <v>138.05000000000001</v>
      </c>
      <c r="G1748" s="8" t="s">
        <v>1769</v>
      </c>
      <c r="H1748" s="10">
        <v>4</v>
      </c>
      <c r="I1748" s="11">
        <v>640.91</v>
      </c>
      <c r="J1748" s="8">
        <v>0.06</v>
      </c>
      <c r="K1748" s="8" t="s">
        <v>1824</v>
      </c>
      <c r="L1748" s="11">
        <v>2409.8215999999998</v>
      </c>
      <c r="M1748" s="8" t="str">
        <f>VLOOKUP(C1748,'[2]Customer Detail'!$A$2:$H$501,4,FALSE)</f>
        <v>Male</v>
      </c>
      <c r="N1748" s="8">
        <f>VLOOKUP(C1748,'[2]Customer Detail'!$A$2:$H$501,3,FALSE)</f>
        <v>29</v>
      </c>
      <c r="O1748" s="8" t="str">
        <f>VLOOKUP(C1748,'[2]Customer Detail'!$A$2:$H$501,5,FALSE)</f>
        <v>Singletonmouth</v>
      </c>
      <c r="P1748" s="8" t="str">
        <f>VLOOKUP(C1748,'[2]Customer Detail'!$A$1:$H$501,8,FALSE)</f>
        <v>Gold</v>
      </c>
      <c r="Q1748" s="8" t="str">
        <f>VLOOKUP(G1748,[2]Store_Dim!$A$1:$E$21,4,FALSE)</f>
        <v>Port Sharon</v>
      </c>
      <c r="R1748" s="8" t="str">
        <f>VLOOKUP(G1748,[2]Store_Dim!$A$2:$E$21,3,FALSE)</f>
        <v>South</v>
      </c>
    </row>
    <row r="1749" spans="1:18" x14ac:dyDescent="0.3">
      <c r="A1749" s="7" t="s">
        <v>3573</v>
      </c>
      <c r="B1749" s="48">
        <v>45792</v>
      </c>
      <c r="C1749" s="8" t="s">
        <v>164</v>
      </c>
      <c r="D1749" s="8" t="s">
        <v>1676</v>
      </c>
      <c r="E1749" s="7" t="str">
        <f>VLOOKUP(D1749,[2]Product_Dim!$A$2:$G$101,2,FALSE)</f>
        <v>Matte Lipstick Set</v>
      </c>
      <c r="F1749" s="9">
        <f>VLOOKUP(D1749,[2]Product_Dim!$A$2:$G$101,6,FALSE)</f>
        <v>299.11</v>
      </c>
      <c r="G1749" s="8" t="s">
        <v>1792</v>
      </c>
      <c r="H1749" s="10">
        <v>3</v>
      </c>
      <c r="I1749" s="11">
        <v>773.86</v>
      </c>
      <c r="J1749" s="8">
        <v>0.22</v>
      </c>
      <c r="K1749" s="8" t="s">
        <v>1824</v>
      </c>
      <c r="L1749" s="11">
        <v>1810.8324</v>
      </c>
      <c r="M1749" s="8" t="str">
        <f>VLOOKUP(C1749,'[2]Customer Detail'!$A$2:$H$501,4,FALSE)</f>
        <v>Male</v>
      </c>
      <c r="N1749" s="8">
        <f>VLOOKUP(C1749,'[2]Customer Detail'!$A$2:$H$501,3,FALSE)</f>
        <v>19</v>
      </c>
      <c r="O1749" s="8" t="str">
        <f>VLOOKUP(C1749,'[2]Customer Detail'!$A$2:$H$501,5,FALSE)</f>
        <v>Ryanburgh</v>
      </c>
      <c r="P1749" s="8" t="str">
        <f>VLOOKUP(C1749,'[2]Customer Detail'!$A$1:$H$501,8,FALSE)</f>
        <v>Platinum</v>
      </c>
      <c r="Q1749" s="8" t="str">
        <f>VLOOKUP(G1749,[2]Store_Dim!$A$1:$E$21,4,FALSE)</f>
        <v>Lake Michael</v>
      </c>
      <c r="R1749" s="8" t="str">
        <f>VLOOKUP(G1749,[2]Store_Dim!$A$2:$E$21,3,FALSE)</f>
        <v>South</v>
      </c>
    </row>
    <row r="1750" spans="1:18" x14ac:dyDescent="0.3">
      <c r="A1750" s="7" t="s">
        <v>3574</v>
      </c>
      <c r="B1750" s="48">
        <v>45744</v>
      </c>
      <c r="C1750" s="8" t="s">
        <v>1428</v>
      </c>
      <c r="D1750" s="8" t="s">
        <v>1610</v>
      </c>
      <c r="E1750" s="7" t="str">
        <f>VLOOKUP(D1750,[2]Product_Dim!$A$2:$G$101,2,FALSE)</f>
        <v>Basketball</v>
      </c>
      <c r="F1750" s="9">
        <f>VLOOKUP(D1750,[2]Product_Dim!$A$2:$G$101,6,FALSE)</f>
        <v>204.39</v>
      </c>
      <c r="G1750" s="8" t="s">
        <v>1801</v>
      </c>
      <c r="H1750" s="10">
        <v>2</v>
      </c>
      <c r="I1750" s="11">
        <v>31.28</v>
      </c>
      <c r="J1750" s="8">
        <v>0.2</v>
      </c>
      <c r="K1750" s="8" t="s">
        <v>1829</v>
      </c>
      <c r="L1750" s="11">
        <v>50.048000000000002</v>
      </c>
      <c r="M1750" s="8" t="str">
        <f>VLOOKUP(C1750,'[2]Customer Detail'!$A$2:$H$501,4,FALSE)</f>
        <v>Female</v>
      </c>
      <c r="N1750" s="8">
        <f>VLOOKUP(C1750,'[2]Customer Detail'!$A$2:$H$501,3,FALSE)</f>
        <v>36</v>
      </c>
      <c r="O1750" s="8" t="str">
        <f>VLOOKUP(C1750,'[2]Customer Detail'!$A$2:$H$501,5,FALSE)</f>
        <v>Port Anthony</v>
      </c>
      <c r="P1750" s="8" t="str">
        <f>VLOOKUP(C1750,'[2]Customer Detail'!$A$1:$H$501,8,FALSE)</f>
        <v>Bronze</v>
      </c>
      <c r="Q1750" s="8" t="str">
        <f>VLOOKUP(G1750,[2]Store_Dim!$A$1:$E$21,4,FALSE)</f>
        <v>East Jenniferstad</v>
      </c>
      <c r="R1750" s="8" t="str">
        <f>VLOOKUP(G1750,[2]Store_Dim!$A$2:$E$21,3,FALSE)</f>
        <v>North</v>
      </c>
    </row>
    <row r="1751" spans="1:18" x14ac:dyDescent="0.3">
      <c r="A1751" s="7" t="s">
        <v>3575</v>
      </c>
      <c r="B1751" s="48">
        <v>45842</v>
      </c>
      <c r="C1751" s="8" t="s">
        <v>1166</v>
      </c>
      <c r="D1751" s="8" t="s">
        <v>1712</v>
      </c>
      <c r="E1751" s="7" t="str">
        <f>VLOOKUP(D1751,[2]Product_Dim!$A$2:$G$101,2,FALSE)</f>
        <v>Fitness Resistance Bands</v>
      </c>
      <c r="F1751" s="9">
        <f>VLOOKUP(D1751,[2]Product_Dim!$A$2:$G$101,6,FALSE)</f>
        <v>152.91999999999999</v>
      </c>
      <c r="G1751" s="8" t="s">
        <v>1776</v>
      </c>
      <c r="H1751" s="10">
        <v>4</v>
      </c>
      <c r="I1751" s="11">
        <v>389.22</v>
      </c>
      <c r="J1751" s="8">
        <v>0.18</v>
      </c>
      <c r="K1751" s="8" t="s">
        <v>1824</v>
      </c>
      <c r="L1751" s="11">
        <v>1276.6416000000002</v>
      </c>
      <c r="M1751" s="8" t="str">
        <f>VLOOKUP(C1751,'[2]Customer Detail'!$A$2:$H$501,4,FALSE)</f>
        <v>Female</v>
      </c>
      <c r="N1751" s="8">
        <f>VLOOKUP(C1751,'[2]Customer Detail'!$A$2:$H$501,3,FALSE)</f>
        <v>37</v>
      </c>
      <c r="O1751" s="8" t="str">
        <f>VLOOKUP(C1751,'[2]Customer Detail'!$A$2:$H$501,5,FALSE)</f>
        <v>Simpsonfort</v>
      </c>
      <c r="P1751" s="8" t="str">
        <f>VLOOKUP(C1751,'[2]Customer Detail'!$A$1:$H$501,8,FALSE)</f>
        <v>Gold</v>
      </c>
      <c r="Q1751" s="8" t="str">
        <f>VLOOKUP(G1751,[2]Store_Dim!$A$1:$E$21,4,FALSE)</f>
        <v>Port Josephberg</v>
      </c>
      <c r="R1751" s="8" t="str">
        <f>VLOOKUP(G1751,[2]Store_Dim!$A$2:$E$21,3,FALSE)</f>
        <v>East</v>
      </c>
    </row>
    <row r="1752" spans="1:18" x14ac:dyDescent="0.3">
      <c r="A1752" s="7" t="s">
        <v>3576</v>
      </c>
      <c r="B1752" s="48">
        <v>45502</v>
      </c>
      <c r="C1752" s="8" t="s">
        <v>71</v>
      </c>
      <c r="D1752" s="8" t="s">
        <v>1676</v>
      </c>
      <c r="E1752" s="7" t="str">
        <f>VLOOKUP(D1752,[2]Product_Dim!$A$2:$G$101,2,FALSE)</f>
        <v>Matte Lipstick Set</v>
      </c>
      <c r="F1752" s="9">
        <f>VLOOKUP(D1752,[2]Product_Dim!$A$2:$G$101,6,FALSE)</f>
        <v>299.11</v>
      </c>
      <c r="G1752" s="8" t="s">
        <v>1801</v>
      </c>
      <c r="H1752" s="10">
        <v>3</v>
      </c>
      <c r="I1752" s="11">
        <v>543.44000000000005</v>
      </c>
      <c r="J1752" s="8">
        <v>0.13</v>
      </c>
      <c r="K1752" s="8" t="s">
        <v>1826</v>
      </c>
      <c r="L1752" s="11">
        <v>1418.3784000000001</v>
      </c>
      <c r="M1752" s="8" t="str">
        <f>VLOOKUP(C1752,'[2]Customer Detail'!$A$2:$H$501,4,FALSE)</f>
        <v>Female</v>
      </c>
      <c r="N1752" s="8">
        <f>VLOOKUP(C1752,'[2]Customer Detail'!$A$2:$H$501,3,FALSE)</f>
        <v>49</v>
      </c>
      <c r="O1752" s="8" t="str">
        <f>VLOOKUP(C1752,'[2]Customer Detail'!$A$2:$H$501,5,FALSE)</f>
        <v>Lawsonhaven</v>
      </c>
      <c r="P1752" s="8" t="str">
        <f>VLOOKUP(C1752,'[2]Customer Detail'!$A$1:$H$501,8,FALSE)</f>
        <v>Platinum</v>
      </c>
      <c r="Q1752" s="8" t="str">
        <f>VLOOKUP(G1752,[2]Store_Dim!$A$1:$E$21,4,FALSE)</f>
        <v>East Jenniferstad</v>
      </c>
      <c r="R1752" s="8" t="str">
        <f>VLOOKUP(G1752,[2]Store_Dim!$A$2:$E$21,3,FALSE)</f>
        <v>North</v>
      </c>
    </row>
    <row r="1753" spans="1:18" x14ac:dyDescent="0.3">
      <c r="A1753" s="7" t="s">
        <v>3577</v>
      </c>
      <c r="B1753" s="48">
        <v>45296</v>
      </c>
      <c r="C1753" s="8" t="s">
        <v>821</v>
      </c>
      <c r="D1753" s="8" t="s">
        <v>1742</v>
      </c>
      <c r="E1753" s="7" t="str">
        <f>VLOOKUP(D1753,[2]Product_Dim!$A$2:$G$101,2,FALSE)</f>
        <v>Cricket Bat</v>
      </c>
      <c r="F1753" s="9">
        <f>VLOOKUP(D1753,[2]Product_Dim!$A$2:$G$101,6,FALSE)</f>
        <v>245.98</v>
      </c>
      <c r="G1753" s="8" t="s">
        <v>1813</v>
      </c>
      <c r="H1753" s="10">
        <v>4</v>
      </c>
      <c r="I1753" s="11">
        <v>715.42</v>
      </c>
      <c r="J1753" s="8">
        <v>0.28999999999999998</v>
      </c>
      <c r="K1753" s="8" t="s">
        <v>1826</v>
      </c>
      <c r="L1753" s="11">
        <v>2031.7927999999999</v>
      </c>
      <c r="M1753" s="8" t="str">
        <f>VLOOKUP(C1753,'[2]Customer Detail'!$A$2:$H$501,4,FALSE)</f>
        <v>Male</v>
      </c>
      <c r="N1753" s="8">
        <f>VLOOKUP(C1753,'[2]Customer Detail'!$A$2:$H$501,3,FALSE)</f>
        <v>42</v>
      </c>
      <c r="O1753" s="8" t="str">
        <f>VLOOKUP(C1753,'[2]Customer Detail'!$A$2:$H$501,5,FALSE)</f>
        <v>Karenmouth</v>
      </c>
      <c r="P1753" s="8" t="str">
        <f>VLOOKUP(C1753,'[2]Customer Detail'!$A$1:$H$501,8,FALSE)</f>
        <v>Silver</v>
      </c>
      <c r="Q1753" s="8" t="str">
        <f>VLOOKUP(G1753,[2]Store_Dim!$A$1:$E$21,4,FALSE)</f>
        <v>Vasquezborough</v>
      </c>
      <c r="R1753" s="8" t="str">
        <f>VLOOKUP(G1753,[2]Store_Dim!$A$2:$E$21,3,FALSE)</f>
        <v>East</v>
      </c>
    </row>
    <row r="1754" spans="1:18" x14ac:dyDescent="0.3">
      <c r="A1754" s="7" t="s">
        <v>3578</v>
      </c>
      <c r="B1754" s="48">
        <v>45886</v>
      </c>
      <c r="C1754" s="8" t="s">
        <v>195</v>
      </c>
      <c r="D1754" s="8" t="s">
        <v>1572</v>
      </c>
      <c r="E1754" s="7" t="str">
        <f>VLOOKUP(D1754,[2]Product_Dim!$A$2:$G$101,2,FALSE)</f>
        <v>Hair Strengthening Shampoo</v>
      </c>
      <c r="F1754" s="9">
        <f>VLOOKUP(D1754,[2]Product_Dim!$A$2:$G$101,6,FALSE)</f>
        <v>115.82</v>
      </c>
      <c r="G1754" s="8" t="s">
        <v>1769</v>
      </c>
      <c r="H1754" s="10">
        <v>4</v>
      </c>
      <c r="I1754" s="11">
        <v>676.14</v>
      </c>
      <c r="J1754" s="8">
        <v>0.11</v>
      </c>
      <c r="K1754" s="8" t="s">
        <v>1829</v>
      </c>
      <c r="L1754" s="11">
        <v>2407.0583999999999</v>
      </c>
      <c r="M1754" s="8" t="str">
        <f>VLOOKUP(C1754,'[2]Customer Detail'!$A$2:$H$501,4,FALSE)</f>
        <v>Female</v>
      </c>
      <c r="N1754" s="8">
        <f>VLOOKUP(C1754,'[2]Customer Detail'!$A$2:$H$501,3,FALSE)</f>
        <v>23</v>
      </c>
      <c r="O1754" s="8" t="str">
        <f>VLOOKUP(C1754,'[2]Customer Detail'!$A$2:$H$501,5,FALSE)</f>
        <v>New Julia</v>
      </c>
      <c r="P1754" s="8" t="str">
        <f>VLOOKUP(C1754,'[2]Customer Detail'!$A$1:$H$501,8,FALSE)</f>
        <v>Gold</v>
      </c>
      <c r="Q1754" s="8" t="str">
        <f>VLOOKUP(G1754,[2]Store_Dim!$A$1:$E$21,4,FALSE)</f>
        <v>Port Sharon</v>
      </c>
      <c r="R1754" s="8" t="str">
        <f>VLOOKUP(G1754,[2]Store_Dim!$A$2:$E$21,3,FALSE)</f>
        <v>South</v>
      </c>
    </row>
    <row r="1755" spans="1:18" x14ac:dyDescent="0.3">
      <c r="A1755" s="7" t="s">
        <v>3579</v>
      </c>
      <c r="B1755" s="48">
        <v>45425</v>
      </c>
      <c r="C1755" s="8" t="s">
        <v>321</v>
      </c>
      <c r="D1755" s="8" t="s">
        <v>1626</v>
      </c>
      <c r="E1755" s="7" t="str">
        <f>VLOOKUP(D1755,[2]Product_Dim!$A$2:$G$101,2,FALSE)</f>
        <v>Portable Power Bank</v>
      </c>
      <c r="F1755" s="9">
        <f>VLOOKUP(D1755,[2]Product_Dim!$A$2:$G$101,6,FALSE)</f>
        <v>326.06</v>
      </c>
      <c r="G1755" s="8" t="s">
        <v>1757</v>
      </c>
      <c r="H1755" s="10">
        <v>4</v>
      </c>
      <c r="I1755" s="11">
        <v>352.72</v>
      </c>
      <c r="J1755" s="8">
        <v>0.25</v>
      </c>
      <c r="K1755" s="8" t="s">
        <v>1824</v>
      </c>
      <c r="L1755" s="11">
        <v>1058.1600000000001</v>
      </c>
      <c r="M1755" s="8" t="str">
        <f>VLOOKUP(C1755,'[2]Customer Detail'!$A$2:$H$501,4,FALSE)</f>
        <v>Male</v>
      </c>
      <c r="N1755" s="8">
        <f>VLOOKUP(C1755,'[2]Customer Detail'!$A$2:$H$501,3,FALSE)</f>
        <v>43</v>
      </c>
      <c r="O1755" s="8" t="str">
        <f>VLOOKUP(C1755,'[2]Customer Detail'!$A$2:$H$501,5,FALSE)</f>
        <v>New Gabrielleville</v>
      </c>
      <c r="P1755" s="8" t="str">
        <f>VLOOKUP(C1755,'[2]Customer Detail'!$A$1:$H$501,8,FALSE)</f>
        <v>Platinum</v>
      </c>
      <c r="Q1755" s="8" t="str">
        <f>VLOOKUP(G1755,[2]Store_Dim!$A$1:$E$21,4,FALSE)</f>
        <v>Danielmouth</v>
      </c>
      <c r="R1755" s="8" t="str">
        <f>VLOOKUP(G1755,[2]Store_Dim!$A$2:$E$21,3,FALSE)</f>
        <v>North</v>
      </c>
    </row>
    <row r="1756" spans="1:18" x14ac:dyDescent="0.3">
      <c r="A1756" s="7" t="s">
        <v>3580</v>
      </c>
      <c r="B1756" s="48">
        <v>45797</v>
      </c>
      <c r="C1756" s="8" t="s">
        <v>574</v>
      </c>
      <c r="D1756" s="8" t="s">
        <v>1570</v>
      </c>
      <c r="E1756" s="7" t="str">
        <f>VLOOKUP(D1756,[2]Product_Dim!$A$2:$G$101,2,FALSE)</f>
        <v>HD Smart TV Stick</v>
      </c>
      <c r="F1756" s="9">
        <f>VLOOKUP(D1756,[2]Product_Dim!$A$2:$G$101,6,FALSE)</f>
        <v>449.4</v>
      </c>
      <c r="G1756" s="8" t="s">
        <v>1794</v>
      </c>
      <c r="H1756" s="10">
        <v>1</v>
      </c>
      <c r="I1756" s="11">
        <v>470.18</v>
      </c>
      <c r="J1756" s="8">
        <v>0.19</v>
      </c>
      <c r="K1756" s="8" t="s">
        <v>1826</v>
      </c>
      <c r="L1756" s="11">
        <v>380.8458</v>
      </c>
      <c r="M1756" s="8" t="str">
        <f>VLOOKUP(C1756,'[2]Customer Detail'!$A$2:$H$501,4,FALSE)</f>
        <v>Female</v>
      </c>
      <c r="N1756" s="8">
        <f>VLOOKUP(C1756,'[2]Customer Detail'!$A$2:$H$501,3,FALSE)</f>
        <v>41</v>
      </c>
      <c r="O1756" s="8" t="str">
        <f>VLOOKUP(C1756,'[2]Customer Detail'!$A$2:$H$501,5,FALSE)</f>
        <v>New William</v>
      </c>
      <c r="P1756" s="8" t="str">
        <f>VLOOKUP(C1756,'[2]Customer Detail'!$A$1:$H$501,8,FALSE)</f>
        <v>Platinum</v>
      </c>
      <c r="Q1756" s="8" t="str">
        <f>VLOOKUP(G1756,[2]Store_Dim!$A$1:$E$21,4,FALSE)</f>
        <v>Sabrinatown</v>
      </c>
      <c r="R1756" s="8" t="str">
        <f>VLOOKUP(G1756,[2]Store_Dim!$A$2:$E$21,3,FALSE)</f>
        <v>North</v>
      </c>
    </row>
    <row r="1757" spans="1:18" x14ac:dyDescent="0.3">
      <c r="A1757" s="7" t="s">
        <v>3581</v>
      </c>
      <c r="B1757" s="48">
        <v>45898</v>
      </c>
      <c r="C1757" s="8" t="s">
        <v>740</v>
      </c>
      <c r="D1757" s="8" t="s">
        <v>1680</v>
      </c>
      <c r="E1757" s="7" t="str">
        <f>VLOOKUP(D1757,[2]Product_Dim!$A$2:$G$101,2,FALSE)</f>
        <v>Women's Hair Dryer Brush</v>
      </c>
      <c r="F1757" s="9">
        <f>VLOOKUP(D1757,[2]Product_Dim!$A$2:$G$101,6,FALSE)</f>
        <v>340.39</v>
      </c>
      <c r="G1757" s="8" t="s">
        <v>1792</v>
      </c>
      <c r="H1757" s="10">
        <v>1</v>
      </c>
      <c r="I1757" s="11">
        <v>891.79</v>
      </c>
      <c r="J1757" s="8">
        <v>0.03</v>
      </c>
      <c r="K1757" s="8" t="s">
        <v>1824</v>
      </c>
      <c r="L1757" s="11">
        <v>865.03629999999998</v>
      </c>
      <c r="M1757" s="8" t="str">
        <f>VLOOKUP(C1757,'[2]Customer Detail'!$A$2:$H$501,4,FALSE)</f>
        <v>Male</v>
      </c>
      <c r="N1757" s="8">
        <f>VLOOKUP(C1757,'[2]Customer Detail'!$A$2:$H$501,3,FALSE)</f>
        <v>29</v>
      </c>
      <c r="O1757" s="8" t="str">
        <f>VLOOKUP(C1757,'[2]Customer Detail'!$A$2:$H$501,5,FALSE)</f>
        <v>Aaronmouth</v>
      </c>
      <c r="P1757" s="8" t="str">
        <f>VLOOKUP(C1757,'[2]Customer Detail'!$A$1:$H$501,8,FALSE)</f>
        <v>Bronze</v>
      </c>
      <c r="Q1757" s="8" t="str">
        <f>VLOOKUP(G1757,[2]Store_Dim!$A$1:$E$21,4,FALSE)</f>
        <v>Lake Michael</v>
      </c>
      <c r="R1757" s="8" t="str">
        <f>VLOOKUP(G1757,[2]Store_Dim!$A$2:$E$21,3,FALSE)</f>
        <v>South</v>
      </c>
    </row>
    <row r="1758" spans="1:18" x14ac:dyDescent="0.3">
      <c r="A1758" s="7" t="s">
        <v>3582</v>
      </c>
      <c r="B1758" s="48">
        <v>45390</v>
      </c>
      <c r="C1758" s="8" t="s">
        <v>1092</v>
      </c>
      <c r="D1758" s="8" t="s">
        <v>1726</v>
      </c>
      <c r="E1758" s="7" t="str">
        <f>VLOOKUP(D1758,[2]Product_Dim!$A$2:$G$101,2,FALSE)</f>
        <v>Face Foundation Kit</v>
      </c>
      <c r="F1758" s="9">
        <f>VLOOKUP(D1758,[2]Product_Dim!$A$2:$G$101,6,FALSE)</f>
        <v>183.04</v>
      </c>
      <c r="G1758" s="8" t="s">
        <v>1807</v>
      </c>
      <c r="H1758" s="10">
        <v>2</v>
      </c>
      <c r="I1758" s="11">
        <v>433.07</v>
      </c>
      <c r="J1758" s="8">
        <v>0.25</v>
      </c>
      <c r="K1758" s="8" t="s">
        <v>1829</v>
      </c>
      <c r="L1758" s="11">
        <v>649.60500000000002</v>
      </c>
      <c r="M1758" s="8" t="str">
        <f>VLOOKUP(C1758,'[2]Customer Detail'!$A$2:$H$501,4,FALSE)</f>
        <v>Male</v>
      </c>
      <c r="N1758" s="8">
        <f>VLOOKUP(C1758,'[2]Customer Detail'!$A$2:$H$501,3,FALSE)</f>
        <v>55</v>
      </c>
      <c r="O1758" s="8" t="str">
        <f>VLOOKUP(C1758,'[2]Customer Detail'!$A$2:$H$501,5,FALSE)</f>
        <v>Shannonview</v>
      </c>
      <c r="P1758" s="8" t="str">
        <f>VLOOKUP(C1758,'[2]Customer Detail'!$A$1:$H$501,8,FALSE)</f>
        <v>Silver</v>
      </c>
      <c r="Q1758" s="8" t="str">
        <f>VLOOKUP(G1758,[2]Store_Dim!$A$1:$E$21,4,FALSE)</f>
        <v>Bensonhaven</v>
      </c>
      <c r="R1758" s="8" t="str">
        <f>VLOOKUP(G1758,[2]Store_Dim!$A$2:$E$21,3,FALSE)</f>
        <v>North</v>
      </c>
    </row>
    <row r="1759" spans="1:18" x14ac:dyDescent="0.3">
      <c r="A1759" s="7" t="s">
        <v>3583</v>
      </c>
      <c r="B1759" s="48">
        <v>45355</v>
      </c>
      <c r="C1759" s="8" t="s">
        <v>59</v>
      </c>
      <c r="D1759" s="8" t="s">
        <v>1680</v>
      </c>
      <c r="E1759" s="7" t="str">
        <f>VLOOKUP(D1759,[2]Product_Dim!$A$2:$G$101,2,FALSE)</f>
        <v>Women's Hair Dryer Brush</v>
      </c>
      <c r="F1759" s="9">
        <f>VLOOKUP(D1759,[2]Product_Dim!$A$2:$G$101,6,FALSE)</f>
        <v>340.39</v>
      </c>
      <c r="G1759" s="8" t="s">
        <v>1813</v>
      </c>
      <c r="H1759" s="10">
        <v>3</v>
      </c>
      <c r="I1759" s="11">
        <v>626.71</v>
      </c>
      <c r="J1759" s="8">
        <v>7.0000000000000007E-2</v>
      </c>
      <c r="K1759" s="8" t="s">
        <v>1829</v>
      </c>
      <c r="L1759" s="11">
        <v>1748.5209</v>
      </c>
      <c r="M1759" s="8" t="str">
        <f>VLOOKUP(C1759,'[2]Customer Detail'!$A$2:$H$501,4,FALSE)</f>
        <v>Female</v>
      </c>
      <c r="N1759" s="8">
        <f>VLOOKUP(C1759,'[2]Customer Detail'!$A$2:$H$501,3,FALSE)</f>
        <v>55</v>
      </c>
      <c r="O1759" s="8" t="str">
        <f>VLOOKUP(C1759,'[2]Customer Detail'!$A$2:$H$501,5,FALSE)</f>
        <v>North Kathryn</v>
      </c>
      <c r="P1759" s="8" t="str">
        <f>VLOOKUP(C1759,'[2]Customer Detail'!$A$1:$H$501,8,FALSE)</f>
        <v>Platinum</v>
      </c>
      <c r="Q1759" s="8" t="str">
        <f>VLOOKUP(G1759,[2]Store_Dim!$A$1:$E$21,4,FALSE)</f>
        <v>Vasquezborough</v>
      </c>
      <c r="R1759" s="8" t="str">
        <f>VLOOKUP(G1759,[2]Store_Dim!$A$2:$E$21,3,FALSE)</f>
        <v>East</v>
      </c>
    </row>
    <row r="1760" spans="1:18" x14ac:dyDescent="0.3">
      <c r="A1760" s="7" t="s">
        <v>3584</v>
      </c>
      <c r="B1760" s="48">
        <v>45916</v>
      </c>
      <c r="C1760" s="8" t="s">
        <v>278</v>
      </c>
      <c r="D1760" s="8" t="s">
        <v>1620</v>
      </c>
      <c r="E1760" s="7" t="str">
        <f>VLOOKUP(D1760,[2]Product_Dim!$A$2:$G$101,2,FALSE)</f>
        <v>Women's Summer Dress</v>
      </c>
      <c r="F1760" s="9">
        <f>VLOOKUP(D1760,[2]Product_Dim!$A$2:$G$101,6,FALSE)</f>
        <v>223.43</v>
      </c>
      <c r="G1760" s="8" t="s">
        <v>1752</v>
      </c>
      <c r="H1760" s="10">
        <v>2</v>
      </c>
      <c r="I1760" s="11">
        <v>324.18</v>
      </c>
      <c r="J1760" s="8">
        <v>0.06</v>
      </c>
      <c r="K1760" s="8" t="s">
        <v>1829</v>
      </c>
      <c r="L1760" s="11">
        <v>609.45839999999998</v>
      </c>
      <c r="M1760" s="8" t="str">
        <f>VLOOKUP(C1760,'[2]Customer Detail'!$A$2:$H$501,4,FALSE)</f>
        <v>Male</v>
      </c>
      <c r="N1760" s="8">
        <f>VLOOKUP(C1760,'[2]Customer Detail'!$A$2:$H$501,3,FALSE)</f>
        <v>37</v>
      </c>
      <c r="O1760" s="8" t="str">
        <f>VLOOKUP(C1760,'[2]Customer Detail'!$A$2:$H$501,5,FALSE)</f>
        <v>Rodrigueztown</v>
      </c>
      <c r="P1760" s="8" t="str">
        <f>VLOOKUP(C1760,'[2]Customer Detail'!$A$1:$H$501,8,FALSE)</f>
        <v>Gold</v>
      </c>
      <c r="Q1760" s="8" t="str">
        <f>VLOOKUP(G1760,[2]Store_Dim!$A$1:$E$21,4,FALSE)</f>
        <v>Washingtonfurt</v>
      </c>
      <c r="R1760" s="8" t="str">
        <f>VLOOKUP(G1760,[2]Store_Dim!$A$2:$E$21,3,FALSE)</f>
        <v>East</v>
      </c>
    </row>
    <row r="1761" spans="1:18" x14ac:dyDescent="0.3">
      <c r="A1761" s="7" t="s">
        <v>3585</v>
      </c>
      <c r="B1761" s="48">
        <v>45448</v>
      </c>
      <c r="C1761" s="8" t="s">
        <v>63</v>
      </c>
      <c r="D1761" s="8" t="s">
        <v>1576</v>
      </c>
      <c r="E1761" s="7" t="str">
        <f>VLOOKUP(D1761,[2]Product_Dim!$A$2:$G$101,2,FALSE)</f>
        <v>Decorative Wall Mirror</v>
      </c>
      <c r="F1761" s="9">
        <f>VLOOKUP(D1761,[2]Product_Dim!$A$2:$G$101,6,FALSE)</f>
        <v>48.01</v>
      </c>
      <c r="G1761" s="8" t="s">
        <v>1807</v>
      </c>
      <c r="H1761" s="10">
        <v>4</v>
      </c>
      <c r="I1761" s="11">
        <v>839.74</v>
      </c>
      <c r="J1761" s="8">
        <v>0.13</v>
      </c>
      <c r="K1761" s="8" t="s">
        <v>1826</v>
      </c>
      <c r="L1761" s="11">
        <v>2922.2952</v>
      </c>
      <c r="M1761" s="8" t="str">
        <f>VLOOKUP(C1761,'[2]Customer Detail'!$A$2:$H$501,4,FALSE)</f>
        <v>Female</v>
      </c>
      <c r="N1761" s="8">
        <f>VLOOKUP(C1761,'[2]Customer Detail'!$A$2:$H$501,3,FALSE)</f>
        <v>32</v>
      </c>
      <c r="O1761" s="8" t="str">
        <f>VLOOKUP(C1761,'[2]Customer Detail'!$A$2:$H$501,5,FALSE)</f>
        <v>New Becky</v>
      </c>
      <c r="P1761" s="8" t="str">
        <f>VLOOKUP(C1761,'[2]Customer Detail'!$A$1:$H$501,8,FALSE)</f>
        <v>Silver</v>
      </c>
      <c r="Q1761" s="8" t="str">
        <f>VLOOKUP(G1761,[2]Store_Dim!$A$1:$E$21,4,FALSE)</f>
        <v>Bensonhaven</v>
      </c>
      <c r="R1761" s="8" t="str">
        <f>VLOOKUP(G1761,[2]Store_Dim!$A$2:$E$21,3,FALSE)</f>
        <v>North</v>
      </c>
    </row>
    <row r="1762" spans="1:18" x14ac:dyDescent="0.3">
      <c r="A1762" s="7" t="s">
        <v>3586</v>
      </c>
      <c r="B1762" s="48">
        <v>45402</v>
      </c>
      <c r="C1762" s="8" t="s">
        <v>523</v>
      </c>
      <c r="D1762" s="8" t="s">
        <v>1672</v>
      </c>
      <c r="E1762" s="7" t="str">
        <f>VLOOKUP(D1762,[2]Product_Dim!$A$2:$G$101,2,FALSE)</f>
        <v>Laptop Cooling Pad</v>
      </c>
      <c r="F1762" s="9">
        <f>VLOOKUP(D1762,[2]Product_Dim!$A$2:$G$101,6,FALSE)</f>
        <v>86.42</v>
      </c>
      <c r="G1762" s="8" t="s">
        <v>1801</v>
      </c>
      <c r="H1762" s="10">
        <v>3</v>
      </c>
      <c r="I1762" s="11">
        <v>252.63</v>
      </c>
      <c r="J1762" s="8">
        <v>0.28000000000000003</v>
      </c>
      <c r="K1762" s="8" t="s">
        <v>1824</v>
      </c>
      <c r="L1762" s="11">
        <v>545.68079999999998</v>
      </c>
      <c r="M1762" s="8" t="str">
        <f>VLOOKUP(C1762,'[2]Customer Detail'!$A$2:$H$501,4,FALSE)</f>
        <v>Male</v>
      </c>
      <c r="N1762" s="8">
        <f>VLOOKUP(C1762,'[2]Customer Detail'!$A$2:$H$501,3,FALSE)</f>
        <v>46</v>
      </c>
      <c r="O1762" s="8" t="str">
        <f>VLOOKUP(C1762,'[2]Customer Detail'!$A$2:$H$501,5,FALSE)</f>
        <v>East Peterbury</v>
      </c>
      <c r="P1762" s="8" t="str">
        <f>VLOOKUP(C1762,'[2]Customer Detail'!$A$1:$H$501,8,FALSE)</f>
        <v>Bronze</v>
      </c>
      <c r="Q1762" s="8" t="str">
        <f>VLOOKUP(G1762,[2]Store_Dim!$A$1:$E$21,4,FALSE)</f>
        <v>East Jenniferstad</v>
      </c>
      <c r="R1762" s="8" t="str">
        <f>VLOOKUP(G1762,[2]Store_Dim!$A$2:$E$21,3,FALSE)</f>
        <v>North</v>
      </c>
    </row>
    <row r="1763" spans="1:18" x14ac:dyDescent="0.3">
      <c r="A1763" s="7" t="s">
        <v>3587</v>
      </c>
      <c r="B1763" s="48">
        <v>45581</v>
      </c>
      <c r="C1763" s="8" t="s">
        <v>815</v>
      </c>
      <c r="D1763" s="8" t="s">
        <v>1706</v>
      </c>
      <c r="E1763" s="7" t="str">
        <f>VLOOKUP(D1763,[2]Product_Dim!$A$2:$G$101,2,FALSE)</f>
        <v>Decorative Lamp Shade</v>
      </c>
      <c r="F1763" s="9">
        <f>VLOOKUP(D1763,[2]Product_Dim!$A$2:$G$101,6,FALSE)</f>
        <v>228.53</v>
      </c>
      <c r="G1763" s="8" t="s">
        <v>1813</v>
      </c>
      <c r="H1763" s="10">
        <v>2</v>
      </c>
      <c r="I1763" s="11">
        <v>60.53</v>
      </c>
      <c r="J1763" s="8">
        <v>0.18</v>
      </c>
      <c r="K1763" s="8" t="s">
        <v>1824</v>
      </c>
      <c r="L1763" s="11">
        <v>99.269199999999998</v>
      </c>
      <c r="M1763" s="8" t="str">
        <f>VLOOKUP(C1763,'[2]Customer Detail'!$A$2:$H$501,4,FALSE)</f>
        <v>Male</v>
      </c>
      <c r="N1763" s="8">
        <f>VLOOKUP(C1763,'[2]Customer Detail'!$A$2:$H$501,3,FALSE)</f>
        <v>21</v>
      </c>
      <c r="O1763" s="8" t="str">
        <f>VLOOKUP(C1763,'[2]Customer Detail'!$A$2:$H$501,5,FALSE)</f>
        <v>Jasonton</v>
      </c>
      <c r="P1763" s="8" t="str">
        <f>VLOOKUP(C1763,'[2]Customer Detail'!$A$1:$H$501,8,FALSE)</f>
        <v>Gold</v>
      </c>
      <c r="Q1763" s="8" t="str">
        <f>VLOOKUP(G1763,[2]Store_Dim!$A$1:$E$21,4,FALSE)</f>
        <v>Vasquezborough</v>
      </c>
      <c r="R1763" s="8" t="str">
        <f>VLOOKUP(G1763,[2]Store_Dim!$A$2:$E$21,3,FALSE)</f>
        <v>East</v>
      </c>
    </row>
    <row r="1764" spans="1:18" x14ac:dyDescent="0.3">
      <c r="A1764" s="7" t="s">
        <v>3588</v>
      </c>
      <c r="B1764" s="48">
        <v>45610</v>
      </c>
      <c r="C1764" s="8" t="s">
        <v>205</v>
      </c>
      <c r="D1764" s="8" t="s">
        <v>1716</v>
      </c>
      <c r="E1764" s="7" t="str">
        <f>VLOOKUP(D1764,[2]Product_Dim!$A$2:$G$101,2,FALSE)</f>
        <v>Wooden Bookshelf</v>
      </c>
      <c r="F1764" s="9">
        <f>VLOOKUP(D1764,[2]Product_Dim!$A$2:$G$101,6,FALSE)</f>
        <v>388.46</v>
      </c>
      <c r="G1764" s="8" t="s">
        <v>1797</v>
      </c>
      <c r="H1764" s="10">
        <v>4</v>
      </c>
      <c r="I1764" s="11">
        <v>341.95</v>
      </c>
      <c r="J1764" s="8">
        <v>0.25</v>
      </c>
      <c r="K1764" s="8" t="s">
        <v>1824</v>
      </c>
      <c r="L1764" s="11">
        <v>1025.8499999999999</v>
      </c>
      <c r="M1764" s="8" t="str">
        <f>VLOOKUP(C1764,'[2]Customer Detail'!$A$2:$H$501,4,FALSE)</f>
        <v>Male</v>
      </c>
      <c r="N1764" s="8">
        <f>VLOOKUP(C1764,'[2]Customer Detail'!$A$2:$H$501,3,FALSE)</f>
        <v>24</v>
      </c>
      <c r="O1764" s="8" t="str">
        <f>VLOOKUP(C1764,'[2]Customer Detail'!$A$2:$H$501,5,FALSE)</f>
        <v>Christopherland</v>
      </c>
      <c r="P1764" s="8" t="str">
        <f>VLOOKUP(C1764,'[2]Customer Detail'!$A$1:$H$501,8,FALSE)</f>
        <v>Platinum</v>
      </c>
      <c r="Q1764" s="8" t="str">
        <f>VLOOKUP(G1764,[2]Store_Dim!$A$1:$E$21,4,FALSE)</f>
        <v>Johnsonville</v>
      </c>
      <c r="R1764" s="8" t="str">
        <f>VLOOKUP(G1764,[2]Store_Dim!$A$2:$E$21,3,FALSE)</f>
        <v>East</v>
      </c>
    </row>
    <row r="1765" spans="1:18" x14ac:dyDescent="0.3">
      <c r="A1765" s="7" t="s">
        <v>3589</v>
      </c>
      <c r="B1765" s="48">
        <v>45438</v>
      </c>
      <c r="C1765" s="8" t="s">
        <v>899</v>
      </c>
      <c r="D1765" s="8" t="s">
        <v>1592</v>
      </c>
      <c r="E1765" s="7" t="str">
        <f>VLOOKUP(D1765,[2]Product_Dim!$A$2:$G$101,2,FALSE)</f>
        <v>Carbon Fiber Tennis Racket</v>
      </c>
      <c r="F1765" s="9">
        <f>VLOOKUP(D1765,[2]Product_Dim!$A$2:$G$101,6,FALSE)</f>
        <v>484.62</v>
      </c>
      <c r="G1765" s="8" t="s">
        <v>1804</v>
      </c>
      <c r="H1765" s="10">
        <v>4</v>
      </c>
      <c r="I1765" s="11">
        <v>300.12</v>
      </c>
      <c r="J1765" s="8">
        <v>0.05</v>
      </c>
      <c r="K1765" s="8" t="s">
        <v>1826</v>
      </c>
      <c r="L1765" s="11">
        <v>1140.4560000000001</v>
      </c>
      <c r="M1765" s="8" t="str">
        <f>VLOOKUP(C1765,'[2]Customer Detail'!$A$2:$H$501,4,FALSE)</f>
        <v>Female</v>
      </c>
      <c r="N1765" s="8">
        <f>VLOOKUP(C1765,'[2]Customer Detail'!$A$2:$H$501,3,FALSE)</f>
        <v>54</v>
      </c>
      <c r="O1765" s="8" t="str">
        <f>VLOOKUP(C1765,'[2]Customer Detail'!$A$2:$H$501,5,FALSE)</f>
        <v>Garciaborough</v>
      </c>
      <c r="P1765" s="8" t="str">
        <f>VLOOKUP(C1765,'[2]Customer Detail'!$A$1:$H$501,8,FALSE)</f>
        <v>Silver</v>
      </c>
      <c r="Q1765" s="8" t="str">
        <f>VLOOKUP(G1765,[2]Store_Dim!$A$1:$E$21,4,FALSE)</f>
        <v>New Jimmymouth</v>
      </c>
      <c r="R1765" s="8" t="str">
        <f>VLOOKUP(G1765,[2]Store_Dim!$A$2:$E$21,3,FALSE)</f>
        <v>West</v>
      </c>
    </row>
    <row r="1766" spans="1:18" x14ac:dyDescent="0.3">
      <c r="A1766" s="7" t="s">
        <v>3590</v>
      </c>
      <c r="B1766" s="48">
        <v>45705</v>
      </c>
      <c r="C1766" s="8" t="s">
        <v>402</v>
      </c>
      <c r="D1766" s="8" t="s">
        <v>1604</v>
      </c>
      <c r="E1766" s="7" t="str">
        <f>VLOOKUP(D1766,[2]Product_Dim!$A$2:$G$101,2,FALSE)</f>
        <v>Sports Stopwatch Timer</v>
      </c>
      <c r="F1766" s="9">
        <f>VLOOKUP(D1766,[2]Product_Dim!$A$2:$G$101,6,FALSE)</f>
        <v>38.76</v>
      </c>
      <c r="G1766" s="8" t="s">
        <v>1807</v>
      </c>
      <c r="H1766" s="10">
        <v>2</v>
      </c>
      <c r="I1766" s="11">
        <v>289.14</v>
      </c>
      <c r="J1766" s="8">
        <v>0.12</v>
      </c>
      <c r="K1766" s="8" t="s">
        <v>1829</v>
      </c>
      <c r="L1766" s="11">
        <v>508.88639999999998</v>
      </c>
      <c r="M1766" s="8" t="str">
        <f>VLOOKUP(C1766,'[2]Customer Detail'!$A$2:$H$501,4,FALSE)</f>
        <v>Female</v>
      </c>
      <c r="N1766" s="8">
        <f>VLOOKUP(C1766,'[2]Customer Detail'!$A$2:$H$501,3,FALSE)</f>
        <v>53</v>
      </c>
      <c r="O1766" s="8" t="str">
        <f>VLOOKUP(C1766,'[2]Customer Detail'!$A$2:$H$501,5,FALSE)</f>
        <v>North Curtischester</v>
      </c>
      <c r="P1766" s="8" t="str">
        <f>VLOOKUP(C1766,'[2]Customer Detail'!$A$1:$H$501,8,FALSE)</f>
        <v>Platinum</v>
      </c>
      <c r="Q1766" s="8" t="str">
        <f>VLOOKUP(G1766,[2]Store_Dim!$A$1:$E$21,4,FALSE)</f>
        <v>Bensonhaven</v>
      </c>
      <c r="R1766" s="8" t="str">
        <f>VLOOKUP(G1766,[2]Store_Dim!$A$2:$E$21,3,FALSE)</f>
        <v>North</v>
      </c>
    </row>
    <row r="1767" spans="1:18" x14ac:dyDescent="0.3">
      <c r="A1767" s="7" t="s">
        <v>3591</v>
      </c>
      <c r="B1767" s="48">
        <v>45695</v>
      </c>
      <c r="C1767" s="8" t="s">
        <v>175</v>
      </c>
      <c r="D1767" s="8" t="s">
        <v>1598</v>
      </c>
      <c r="E1767" s="7" t="str">
        <f>VLOOKUP(D1767,[2]Product_Dim!$A$2:$G$101,2,FALSE)</f>
        <v>Women's Scarf Set</v>
      </c>
      <c r="F1767" s="9">
        <f>VLOOKUP(D1767,[2]Product_Dim!$A$2:$G$101,6,FALSE)</f>
        <v>174.02</v>
      </c>
      <c r="G1767" s="8" t="s">
        <v>1752</v>
      </c>
      <c r="H1767" s="10">
        <v>2</v>
      </c>
      <c r="I1767" s="11">
        <v>596.84</v>
      </c>
      <c r="J1767" s="8">
        <v>0.01</v>
      </c>
      <c r="K1767" s="8" t="s">
        <v>1826</v>
      </c>
      <c r="L1767" s="11">
        <v>1181.7432000000001</v>
      </c>
      <c r="M1767" s="8" t="str">
        <f>VLOOKUP(C1767,'[2]Customer Detail'!$A$2:$H$501,4,FALSE)</f>
        <v>Male</v>
      </c>
      <c r="N1767" s="8">
        <f>VLOOKUP(C1767,'[2]Customer Detail'!$A$2:$H$501,3,FALSE)</f>
        <v>54</v>
      </c>
      <c r="O1767" s="8" t="str">
        <f>VLOOKUP(C1767,'[2]Customer Detail'!$A$2:$H$501,5,FALSE)</f>
        <v>North Johnview</v>
      </c>
      <c r="P1767" s="8" t="str">
        <f>VLOOKUP(C1767,'[2]Customer Detail'!$A$1:$H$501,8,FALSE)</f>
        <v>Gold</v>
      </c>
      <c r="Q1767" s="8" t="str">
        <f>VLOOKUP(G1767,[2]Store_Dim!$A$1:$E$21,4,FALSE)</f>
        <v>Washingtonfurt</v>
      </c>
      <c r="R1767" s="8" t="str">
        <f>VLOOKUP(G1767,[2]Store_Dim!$A$2:$E$21,3,FALSE)</f>
        <v>East</v>
      </c>
    </row>
    <row r="1768" spans="1:18" x14ac:dyDescent="0.3">
      <c r="A1768" s="7" t="s">
        <v>3592</v>
      </c>
      <c r="B1768" s="48">
        <v>45571</v>
      </c>
      <c r="C1768" s="8" t="s">
        <v>1352</v>
      </c>
      <c r="D1768" s="8" t="s">
        <v>1586</v>
      </c>
      <c r="E1768" s="7" t="str">
        <f>VLOOKUP(D1768,[2]Product_Dim!$A$2:$G$101,2,FALSE)</f>
        <v>Knee Support Brace</v>
      </c>
      <c r="F1768" s="9">
        <f>VLOOKUP(D1768,[2]Product_Dim!$A$2:$G$101,6,FALSE)</f>
        <v>21.34</v>
      </c>
      <c r="G1768" s="8" t="s">
        <v>1782</v>
      </c>
      <c r="H1768" s="10">
        <v>4</v>
      </c>
      <c r="I1768" s="11">
        <v>466.24</v>
      </c>
      <c r="J1768" s="8">
        <v>0.16</v>
      </c>
      <c r="K1768" s="8" t="s">
        <v>1824</v>
      </c>
      <c r="L1768" s="11">
        <v>1566.5664000000002</v>
      </c>
      <c r="M1768" s="8" t="str">
        <f>VLOOKUP(C1768,'[2]Customer Detail'!$A$2:$H$501,4,FALSE)</f>
        <v>Male</v>
      </c>
      <c r="N1768" s="8">
        <f>VLOOKUP(C1768,'[2]Customer Detail'!$A$2:$H$501,3,FALSE)</f>
        <v>61</v>
      </c>
      <c r="O1768" s="8" t="str">
        <f>VLOOKUP(C1768,'[2]Customer Detail'!$A$2:$H$501,5,FALSE)</f>
        <v>South Michellebury</v>
      </c>
      <c r="P1768" s="8" t="str">
        <f>VLOOKUP(C1768,'[2]Customer Detail'!$A$1:$H$501,8,FALSE)</f>
        <v>Gold</v>
      </c>
      <c r="Q1768" s="8" t="str">
        <f>VLOOKUP(G1768,[2]Store_Dim!$A$1:$E$21,4,FALSE)</f>
        <v>Thompsonborough</v>
      </c>
      <c r="R1768" s="8" t="str">
        <f>VLOOKUP(G1768,[2]Store_Dim!$A$2:$E$21,3,FALSE)</f>
        <v>West</v>
      </c>
    </row>
    <row r="1769" spans="1:18" x14ac:dyDescent="0.3">
      <c r="A1769" s="7" t="s">
        <v>3593</v>
      </c>
      <c r="B1769" s="48">
        <v>45544</v>
      </c>
      <c r="C1769" s="8" t="s">
        <v>806</v>
      </c>
      <c r="D1769" s="8" t="s">
        <v>1574</v>
      </c>
      <c r="E1769" s="7" t="str">
        <f>VLOOKUP(D1769,[2]Product_Dim!$A$2:$G$101,2,FALSE)</f>
        <v>USB-C Fast Charger</v>
      </c>
      <c r="F1769" s="9">
        <f>VLOOKUP(D1769,[2]Product_Dim!$A$2:$G$101,6,FALSE)</f>
        <v>242.23</v>
      </c>
      <c r="G1769" s="8" t="s">
        <v>1804</v>
      </c>
      <c r="H1769" s="10">
        <v>2</v>
      </c>
      <c r="I1769" s="11">
        <v>330.59</v>
      </c>
      <c r="J1769" s="8">
        <v>0.14000000000000001</v>
      </c>
      <c r="K1769" s="8" t="s">
        <v>1824</v>
      </c>
      <c r="L1769" s="11">
        <v>568.61479999999995</v>
      </c>
      <c r="M1769" s="8" t="str">
        <f>VLOOKUP(C1769,'[2]Customer Detail'!$A$2:$H$501,4,FALSE)</f>
        <v>Male</v>
      </c>
      <c r="N1769" s="8">
        <f>VLOOKUP(C1769,'[2]Customer Detail'!$A$2:$H$501,3,FALSE)</f>
        <v>26</v>
      </c>
      <c r="O1769" s="8" t="str">
        <f>VLOOKUP(C1769,'[2]Customer Detail'!$A$2:$H$501,5,FALSE)</f>
        <v>Robinborough</v>
      </c>
      <c r="P1769" s="8" t="str">
        <f>VLOOKUP(C1769,'[2]Customer Detail'!$A$1:$H$501,8,FALSE)</f>
        <v>Silver</v>
      </c>
      <c r="Q1769" s="8" t="str">
        <f>VLOOKUP(G1769,[2]Store_Dim!$A$1:$E$21,4,FALSE)</f>
        <v>New Jimmymouth</v>
      </c>
      <c r="R1769" s="8" t="str">
        <f>VLOOKUP(G1769,[2]Store_Dim!$A$2:$E$21,3,FALSE)</f>
        <v>West</v>
      </c>
    </row>
    <row r="1770" spans="1:18" x14ac:dyDescent="0.3">
      <c r="A1770" s="7" t="s">
        <v>3594</v>
      </c>
      <c r="B1770" s="48">
        <v>45654</v>
      </c>
      <c r="C1770" s="8" t="s">
        <v>1516</v>
      </c>
      <c r="D1770" s="8" t="s">
        <v>1592</v>
      </c>
      <c r="E1770" s="7" t="str">
        <f>VLOOKUP(D1770,[2]Product_Dim!$A$2:$G$101,2,FALSE)</f>
        <v>Carbon Fiber Tennis Racket</v>
      </c>
      <c r="F1770" s="9">
        <f>VLOOKUP(D1770,[2]Product_Dim!$A$2:$G$101,6,FALSE)</f>
        <v>484.62</v>
      </c>
      <c r="G1770" s="8" t="s">
        <v>1776</v>
      </c>
      <c r="H1770" s="10">
        <v>2</v>
      </c>
      <c r="I1770" s="11">
        <v>616.42999999999995</v>
      </c>
      <c r="J1770" s="8">
        <v>0.02</v>
      </c>
      <c r="K1770" s="8" t="s">
        <v>1829</v>
      </c>
      <c r="L1770" s="11">
        <v>1208.2027999999998</v>
      </c>
      <c r="M1770" s="8" t="str">
        <f>VLOOKUP(C1770,'[2]Customer Detail'!$A$2:$H$501,4,FALSE)</f>
        <v>Male</v>
      </c>
      <c r="N1770" s="8">
        <f>VLOOKUP(C1770,'[2]Customer Detail'!$A$2:$H$501,3,FALSE)</f>
        <v>28</v>
      </c>
      <c r="O1770" s="8" t="str">
        <f>VLOOKUP(C1770,'[2]Customer Detail'!$A$2:$H$501,5,FALSE)</f>
        <v>South William</v>
      </c>
      <c r="P1770" s="8" t="str">
        <f>VLOOKUP(C1770,'[2]Customer Detail'!$A$1:$H$501,8,FALSE)</f>
        <v>Silver</v>
      </c>
      <c r="Q1770" s="8" t="str">
        <f>VLOOKUP(G1770,[2]Store_Dim!$A$1:$E$21,4,FALSE)</f>
        <v>Port Josephberg</v>
      </c>
      <c r="R1770" s="8" t="str">
        <f>VLOOKUP(G1770,[2]Store_Dim!$A$2:$E$21,3,FALSE)</f>
        <v>East</v>
      </c>
    </row>
    <row r="1771" spans="1:18" x14ac:dyDescent="0.3">
      <c r="A1771" s="7" t="s">
        <v>3595</v>
      </c>
      <c r="B1771" s="48">
        <v>45589</v>
      </c>
      <c r="C1771" s="8" t="s">
        <v>1254</v>
      </c>
      <c r="D1771" s="8" t="s">
        <v>1674</v>
      </c>
      <c r="E1771" s="7" t="str">
        <f>VLOOKUP(D1771,[2]Product_Dim!$A$2:$G$101,2,FALSE)</f>
        <v>Organic Sunscreen Lotion</v>
      </c>
      <c r="F1771" s="9">
        <f>VLOOKUP(D1771,[2]Product_Dim!$A$2:$G$101,6,FALSE)</f>
        <v>266.86</v>
      </c>
      <c r="G1771" s="8" t="s">
        <v>1776</v>
      </c>
      <c r="H1771" s="10">
        <v>3</v>
      </c>
      <c r="I1771" s="11">
        <v>195.89</v>
      </c>
      <c r="J1771" s="8">
        <v>0.16</v>
      </c>
      <c r="K1771" s="8" t="s">
        <v>1826</v>
      </c>
      <c r="L1771" s="11">
        <v>493.64279999999997</v>
      </c>
      <c r="M1771" s="8" t="str">
        <f>VLOOKUP(C1771,'[2]Customer Detail'!$A$2:$H$501,4,FALSE)</f>
        <v>Male</v>
      </c>
      <c r="N1771" s="8">
        <f>VLOOKUP(C1771,'[2]Customer Detail'!$A$2:$H$501,3,FALSE)</f>
        <v>34</v>
      </c>
      <c r="O1771" s="8" t="str">
        <f>VLOOKUP(C1771,'[2]Customer Detail'!$A$2:$H$501,5,FALSE)</f>
        <v>Lake Lisaland</v>
      </c>
      <c r="P1771" s="8" t="str">
        <f>VLOOKUP(C1771,'[2]Customer Detail'!$A$1:$H$501,8,FALSE)</f>
        <v>Bronze</v>
      </c>
      <c r="Q1771" s="8" t="str">
        <f>VLOOKUP(G1771,[2]Store_Dim!$A$1:$E$21,4,FALSE)</f>
        <v>Port Josephberg</v>
      </c>
      <c r="R1771" s="8" t="str">
        <f>VLOOKUP(G1771,[2]Store_Dim!$A$2:$E$21,3,FALSE)</f>
        <v>East</v>
      </c>
    </row>
    <row r="1772" spans="1:18" x14ac:dyDescent="0.3">
      <c r="A1772" s="7" t="s">
        <v>3596</v>
      </c>
      <c r="B1772" s="48">
        <v>45487</v>
      </c>
      <c r="C1772" s="8" t="s">
        <v>1077</v>
      </c>
      <c r="D1772" s="8" t="s">
        <v>1560</v>
      </c>
      <c r="E1772" s="7" t="str">
        <f>VLOOKUP(D1772,[2]Product_Dim!$A$2:$G$101,2,FALSE)</f>
        <v>LED Table Lamp</v>
      </c>
      <c r="F1772" s="9">
        <f>VLOOKUP(D1772,[2]Product_Dim!$A$2:$G$101,6,FALSE)</f>
        <v>218.86</v>
      </c>
      <c r="G1772" s="8" t="s">
        <v>1789</v>
      </c>
      <c r="H1772" s="10">
        <v>4</v>
      </c>
      <c r="I1772" s="11">
        <v>614.76</v>
      </c>
      <c r="J1772" s="8">
        <v>0.16</v>
      </c>
      <c r="K1772" s="8" t="s">
        <v>1824</v>
      </c>
      <c r="L1772" s="11">
        <v>2065.5936000000002</v>
      </c>
      <c r="M1772" s="8" t="str">
        <f>VLOOKUP(C1772,'[2]Customer Detail'!$A$2:$H$501,4,FALSE)</f>
        <v>Male</v>
      </c>
      <c r="N1772" s="8">
        <f>VLOOKUP(C1772,'[2]Customer Detail'!$A$2:$H$501,3,FALSE)</f>
        <v>38</v>
      </c>
      <c r="O1772" s="8" t="str">
        <f>VLOOKUP(C1772,'[2]Customer Detail'!$A$2:$H$501,5,FALSE)</f>
        <v>Cartershire</v>
      </c>
      <c r="P1772" s="8" t="str">
        <f>VLOOKUP(C1772,'[2]Customer Detail'!$A$1:$H$501,8,FALSE)</f>
        <v>Bronze</v>
      </c>
      <c r="Q1772" s="8" t="str">
        <f>VLOOKUP(G1772,[2]Store_Dim!$A$1:$E$21,4,FALSE)</f>
        <v>East Davidville</v>
      </c>
      <c r="R1772" s="8" t="str">
        <f>VLOOKUP(G1772,[2]Store_Dim!$A$2:$E$21,3,FALSE)</f>
        <v>East</v>
      </c>
    </row>
    <row r="1773" spans="1:18" x14ac:dyDescent="0.3">
      <c r="A1773" s="7" t="s">
        <v>3597</v>
      </c>
      <c r="B1773" s="48">
        <v>45418</v>
      </c>
      <c r="C1773" s="8" t="s">
        <v>1257</v>
      </c>
      <c r="D1773" s="8" t="s">
        <v>1706</v>
      </c>
      <c r="E1773" s="7" t="str">
        <f>VLOOKUP(D1773,[2]Product_Dim!$A$2:$G$101,2,FALSE)</f>
        <v>Decorative Lamp Shade</v>
      </c>
      <c r="F1773" s="9">
        <f>VLOOKUP(D1773,[2]Product_Dim!$A$2:$G$101,6,FALSE)</f>
        <v>228.53</v>
      </c>
      <c r="G1773" s="8" t="s">
        <v>1779</v>
      </c>
      <c r="H1773" s="10">
        <v>1</v>
      </c>
      <c r="I1773" s="11">
        <v>224.49</v>
      </c>
      <c r="J1773" s="8">
        <v>0.11</v>
      </c>
      <c r="K1773" s="8" t="s">
        <v>1826</v>
      </c>
      <c r="L1773" s="11">
        <v>199.7961</v>
      </c>
      <c r="M1773" s="8" t="str">
        <f>VLOOKUP(C1773,'[2]Customer Detail'!$A$2:$H$501,4,FALSE)</f>
        <v>Female</v>
      </c>
      <c r="N1773" s="8">
        <f>VLOOKUP(C1773,'[2]Customer Detail'!$A$2:$H$501,3,FALSE)</f>
        <v>22</v>
      </c>
      <c r="O1773" s="8" t="str">
        <f>VLOOKUP(C1773,'[2]Customer Detail'!$A$2:$H$501,5,FALSE)</f>
        <v>South Angela</v>
      </c>
      <c r="P1773" s="8" t="str">
        <f>VLOOKUP(C1773,'[2]Customer Detail'!$A$1:$H$501,8,FALSE)</f>
        <v>Silver</v>
      </c>
      <c r="Q1773" s="8" t="str">
        <f>VLOOKUP(G1773,[2]Store_Dim!$A$1:$E$21,4,FALSE)</f>
        <v>Williamsfurt</v>
      </c>
      <c r="R1773" s="8" t="str">
        <f>VLOOKUP(G1773,[2]Store_Dim!$A$2:$E$21,3,FALSE)</f>
        <v>South</v>
      </c>
    </row>
    <row r="1774" spans="1:18" x14ac:dyDescent="0.3">
      <c r="A1774" s="7" t="s">
        <v>3598</v>
      </c>
      <c r="B1774" s="48">
        <v>45338</v>
      </c>
      <c r="C1774" s="8" t="s">
        <v>1115</v>
      </c>
      <c r="D1774" s="8" t="s">
        <v>1658</v>
      </c>
      <c r="E1774" s="7" t="str">
        <f>VLOOKUP(D1774,[2]Product_Dim!$A$2:$G$101,2,FALSE)</f>
        <v>Ceramic Plant Pot</v>
      </c>
      <c r="F1774" s="9">
        <f>VLOOKUP(D1774,[2]Product_Dim!$A$2:$G$101,6,FALSE)</f>
        <v>81.75</v>
      </c>
      <c r="G1774" s="8" t="s">
        <v>1794</v>
      </c>
      <c r="H1774" s="10">
        <v>1</v>
      </c>
      <c r="I1774" s="11">
        <v>967.76</v>
      </c>
      <c r="J1774" s="8">
        <v>0.09</v>
      </c>
      <c r="K1774" s="8" t="s">
        <v>1824</v>
      </c>
      <c r="L1774" s="11">
        <v>880.66160000000002</v>
      </c>
      <c r="M1774" s="8" t="str">
        <f>VLOOKUP(C1774,'[2]Customer Detail'!$A$2:$H$501,4,FALSE)</f>
        <v>Male</v>
      </c>
      <c r="N1774" s="8">
        <f>VLOOKUP(C1774,'[2]Customer Detail'!$A$2:$H$501,3,FALSE)</f>
        <v>54</v>
      </c>
      <c r="O1774" s="8" t="str">
        <f>VLOOKUP(C1774,'[2]Customer Detail'!$A$2:$H$501,5,FALSE)</f>
        <v>North Richard</v>
      </c>
      <c r="P1774" s="8" t="str">
        <f>VLOOKUP(C1774,'[2]Customer Detail'!$A$1:$H$501,8,FALSE)</f>
        <v>Bronze</v>
      </c>
      <c r="Q1774" s="8" t="str">
        <f>VLOOKUP(G1774,[2]Store_Dim!$A$1:$E$21,4,FALSE)</f>
        <v>Sabrinatown</v>
      </c>
      <c r="R1774" s="8" t="str">
        <f>VLOOKUP(G1774,[2]Store_Dim!$A$2:$E$21,3,FALSE)</f>
        <v>North</v>
      </c>
    </row>
    <row r="1775" spans="1:18" x14ac:dyDescent="0.3">
      <c r="A1775" s="7" t="s">
        <v>3599</v>
      </c>
      <c r="B1775" s="48">
        <v>45507</v>
      </c>
      <c r="C1775" s="8" t="s">
        <v>247</v>
      </c>
      <c r="D1775" s="8" t="s">
        <v>1630</v>
      </c>
      <c r="E1775" s="7" t="str">
        <f>VLOOKUP(D1775,[2]Product_Dim!$A$2:$G$101,2,FALSE)</f>
        <v>Yoga Exercise Mat</v>
      </c>
      <c r="F1775" s="9">
        <f>VLOOKUP(D1775,[2]Product_Dim!$A$2:$G$101,6,FALSE)</f>
        <v>313.26</v>
      </c>
      <c r="G1775" s="8" t="s">
        <v>1813</v>
      </c>
      <c r="H1775" s="10">
        <v>2</v>
      </c>
      <c r="I1775" s="11">
        <v>56.52</v>
      </c>
      <c r="J1775" s="8">
        <v>0.17</v>
      </c>
      <c r="K1775" s="8" t="s">
        <v>1826</v>
      </c>
      <c r="L1775" s="11">
        <v>93.8232</v>
      </c>
      <c r="M1775" s="8" t="str">
        <f>VLOOKUP(C1775,'[2]Customer Detail'!$A$2:$H$501,4,FALSE)</f>
        <v>Male</v>
      </c>
      <c r="N1775" s="8">
        <f>VLOOKUP(C1775,'[2]Customer Detail'!$A$2:$H$501,3,FALSE)</f>
        <v>58</v>
      </c>
      <c r="O1775" s="8" t="str">
        <f>VLOOKUP(C1775,'[2]Customer Detail'!$A$2:$H$501,5,FALSE)</f>
        <v>Brendaburgh</v>
      </c>
      <c r="P1775" s="8" t="str">
        <f>VLOOKUP(C1775,'[2]Customer Detail'!$A$1:$H$501,8,FALSE)</f>
        <v>Silver</v>
      </c>
      <c r="Q1775" s="8" t="str">
        <f>VLOOKUP(G1775,[2]Store_Dim!$A$1:$E$21,4,FALSE)</f>
        <v>Vasquezborough</v>
      </c>
      <c r="R1775" s="8" t="str">
        <f>VLOOKUP(G1775,[2]Store_Dim!$A$2:$E$21,3,FALSE)</f>
        <v>East</v>
      </c>
    </row>
    <row r="1776" spans="1:18" x14ac:dyDescent="0.3">
      <c r="A1776" s="7" t="s">
        <v>3600</v>
      </c>
      <c r="B1776" s="48">
        <v>45275</v>
      </c>
      <c r="C1776" s="8" t="s">
        <v>1507</v>
      </c>
      <c r="D1776" s="8" t="s">
        <v>1682</v>
      </c>
      <c r="E1776" s="7" t="str">
        <f>VLOOKUP(D1776,[2]Product_Dim!$A$2:$G$101,2,FALSE)</f>
        <v>Smart LED Light Strip</v>
      </c>
      <c r="F1776" s="9">
        <f>VLOOKUP(D1776,[2]Product_Dim!$A$2:$G$101,6,FALSE)</f>
        <v>349.17</v>
      </c>
      <c r="G1776" s="8" t="s">
        <v>1757</v>
      </c>
      <c r="H1776" s="10">
        <v>4</v>
      </c>
      <c r="I1776" s="11">
        <v>921.84</v>
      </c>
      <c r="J1776" s="8">
        <v>0.04</v>
      </c>
      <c r="K1776" s="8" t="s">
        <v>1824</v>
      </c>
      <c r="L1776" s="11">
        <v>3539.8656000000001</v>
      </c>
      <c r="M1776" s="8" t="str">
        <f>VLOOKUP(C1776,'[2]Customer Detail'!$A$2:$H$501,4,FALSE)</f>
        <v>Male</v>
      </c>
      <c r="N1776" s="8">
        <f>VLOOKUP(C1776,'[2]Customer Detail'!$A$2:$H$501,3,FALSE)</f>
        <v>23</v>
      </c>
      <c r="O1776" s="8" t="str">
        <f>VLOOKUP(C1776,'[2]Customer Detail'!$A$2:$H$501,5,FALSE)</f>
        <v>North Nataliemouth</v>
      </c>
      <c r="P1776" s="8" t="str">
        <f>VLOOKUP(C1776,'[2]Customer Detail'!$A$1:$H$501,8,FALSE)</f>
        <v>Platinum</v>
      </c>
      <c r="Q1776" s="8" t="str">
        <f>VLOOKUP(G1776,[2]Store_Dim!$A$1:$E$21,4,FALSE)</f>
        <v>Danielmouth</v>
      </c>
      <c r="R1776" s="8" t="str">
        <f>VLOOKUP(G1776,[2]Store_Dim!$A$2:$E$21,3,FALSE)</f>
        <v>North</v>
      </c>
    </row>
    <row r="1777" spans="1:18" x14ac:dyDescent="0.3">
      <c r="A1777" s="7" t="s">
        <v>3601</v>
      </c>
      <c r="B1777" s="48">
        <v>45319</v>
      </c>
      <c r="C1777" s="8" t="s">
        <v>1032</v>
      </c>
      <c r="D1777" s="8" t="s">
        <v>1720</v>
      </c>
      <c r="E1777" s="7" t="str">
        <f>VLOOKUP(D1777,[2]Product_Dim!$A$2:$G$101,2,FALSE)</f>
        <v>Kitchen Cutting Board</v>
      </c>
      <c r="F1777" s="9">
        <f>VLOOKUP(D1777,[2]Product_Dim!$A$2:$G$101,6,FALSE)</f>
        <v>176.07</v>
      </c>
      <c r="G1777" s="8" t="s">
        <v>1804</v>
      </c>
      <c r="H1777" s="10">
        <v>3</v>
      </c>
      <c r="I1777" s="11">
        <v>738.47</v>
      </c>
      <c r="J1777" s="8">
        <v>0.28000000000000003</v>
      </c>
      <c r="K1777" s="8" t="s">
        <v>1824</v>
      </c>
      <c r="L1777" s="11">
        <v>1595.0951999999997</v>
      </c>
      <c r="M1777" s="8" t="str">
        <f>VLOOKUP(C1777,'[2]Customer Detail'!$A$2:$H$501,4,FALSE)</f>
        <v>Male</v>
      </c>
      <c r="N1777" s="8">
        <f>VLOOKUP(C1777,'[2]Customer Detail'!$A$2:$H$501,3,FALSE)</f>
        <v>46</v>
      </c>
      <c r="O1777" s="8" t="str">
        <f>VLOOKUP(C1777,'[2]Customer Detail'!$A$2:$H$501,5,FALSE)</f>
        <v>Jessicaport</v>
      </c>
      <c r="P1777" s="8" t="str">
        <f>VLOOKUP(C1777,'[2]Customer Detail'!$A$1:$H$501,8,FALSE)</f>
        <v>Platinum</v>
      </c>
      <c r="Q1777" s="8" t="str">
        <f>VLOOKUP(G1777,[2]Store_Dim!$A$1:$E$21,4,FALSE)</f>
        <v>New Jimmymouth</v>
      </c>
      <c r="R1777" s="8" t="str">
        <f>VLOOKUP(G1777,[2]Store_Dim!$A$2:$E$21,3,FALSE)</f>
        <v>West</v>
      </c>
    </row>
    <row r="1778" spans="1:18" x14ac:dyDescent="0.3">
      <c r="A1778" s="7" t="s">
        <v>3602</v>
      </c>
      <c r="B1778" s="48">
        <v>45620</v>
      </c>
      <c r="C1778" s="8" t="s">
        <v>1032</v>
      </c>
      <c r="D1778" s="8" t="s">
        <v>1555</v>
      </c>
      <c r="E1778" s="7" t="str">
        <f>VLOOKUP(D1778,[2]Product_Dim!$A$2:$G$101,2,FALSE)</f>
        <v>Men's Leather Belt</v>
      </c>
      <c r="F1778" s="9">
        <f>VLOOKUP(D1778,[2]Product_Dim!$A$2:$G$101,6,FALSE)</f>
        <v>261</v>
      </c>
      <c r="G1778" s="8" t="s">
        <v>1752</v>
      </c>
      <c r="H1778" s="10">
        <v>4</v>
      </c>
      <c r="I1778" s="11">
        <v>477.83</v>
      </c>
      <c r="J1778" s="8">
        <v>0.05</v>
      </c>
      <c r="K1778" s="8" t="s">
        <v>1829</v>
      </c>
      <c r="L1778" s="11">
        <v>1815.7539999999999</v>
      </c>
      <c r="M1778" s="8" t="str">
        <f>VLOOKUP(C1778,'[2]Customer Detail'!$A$2:$H$501,4,FALSE)</f>
        <v>Male</v>
      </c>
      <c r="N1778" s="8">
        <f>VLOOKUP(C1778,'[2]Customer Detail'!$A$2:$H$501,3,FALSE)</f>
        <v>46</v>
      </c>
      <c r="O1778" s="8" t="str">
        <f>VLOOKUP(C1778,'[2]Customer Detail'!$A$2:$H$501,5,FALSE)</f>
        <v>Jessicaport</v>
      </c>
      <c r="P1778" s="8" t="str">
        <f>VLOOKUP(C1778,'[2]Customer Detail'!$A$1:$H$501,8,FALSE)</f>
        <v>Platinum</v>
      </c>
      <c r="Q1778" s="8" t="str">
        <f>VLOOKUP(G1778,[2]Store_Dim!$A$1:$E$21,4,FALSE)</f>
        <v>Washingtonfurt</v>
      </c>
      <c r="R1778" s="8" t="str">
        <f>VLOOKUP(G1778,[2]Store_Dim!$A$2:$E$21,3,FALSE)</f>
        <v>East</v>
      </c>
    </row>
    <row r="1779" spans="1:18" x14ac:dyDescent="0.3">
      <c r="A1779" s="7" t="s">
        <v>3603</v>
      </c>
      <c r="B1779" s="48">
        <v>45831</v>
      </c>
      <c r="C1779" s="8" t="s">
        <v>559</v>
      </c>
      <c r="D1779" s="8" t="s">
        <v>1632</v>
      </c>
      <c r="E1779" s="7" t="str">
        <f>VLOOKUP(D1779,[2]Product_Dim!$A$2:$G$101,2,FALSE)</f>
        <v>Smart Home WiFi Camera</v>
      </c>
      <c r="F1779" s="9">
        <f>VLOOKUP(D1779,[2]Product_Dim!$A$2:$G$101,6,FALSE)</f>
        <v>450.71</v>
      </c>
      <c r="G1779" s="8" t="s">
        <v>1794</v>
      </c>
      <c r="H1779" s="10">
        <v>3</v>
      </c>
      <c r="I1779" s="11">
        <v>605.83000000000004</v>
      </c>
      <c r="J1779" s="8">
        <v>0.28000000000000003</v>
      </c>
      <c r="K1779" s="8" t="s">
        <v>1829</v>
      </c>
      <c r="L1779" s="11">
        <v>1308.5928000000001</v>
      </c>
      <c r="M1779" s="8" t="str">
        <f>VLOOKUP(C1779,'[2]Customer Detail'!$A$2:$H$501,4,FALSE)</f>
        <v>Female</v>
      </c>
      <c r="N1779" s="8">
        <f>VLOOKUP(C1779,'[2]Customer Detail'!$A$2:$H$501,3,FALSE)</f>
        <v>36</v>
      </c>
      <c r="O1779" s="8" t="str">
        <f>VLOOKUP(C1779,'[2]Customer Detail'!$A$2:$H$501,5,FALSE)</f>
        <v>Robertview</v>
      </c>
      <c r="P1779" s="8" t="str">
        <f>VLOOKUP(C1779,'[2]Customer Detail'!$A$1:$H$501,8,FALSE)</f>
        <v>Platinum</v>
      </c>
      <c r="Q1779" s="8" t="str">
        <f>VLOOKUP(G1779,[2]Store_Dim!$A$1:$E$21,4,FALSE)</f>
        <v>Sabrinatown</v>
      </c>
      <c r="R1779" s="8" t="str">
        <f>VLOOKUP(G1779,[2]Store_Dim!$A$2:$E$21,3,FALSE)</f>
        <v>North</v>
      </c>
    </row>
    <row r="1780" spans="1:18" x14ac:dyDescent="0.3">
      <c r="A1780" s="7" t="s">
        <v>3604</v>
      </c>
      <c r="B1780" s="48">
        <v>45373</v>
      </c>
      <c r="C1780" s="8" t="s">
        <v>247</v>
      </c>
      <c r="D1780" s="8" t="s">
        <v>1634</v>
      </c>
      <c r="E1780" s="7" t="str">
        <f>VLOOKUP(D1780,[2]Product_Dim!$A$2:$G$101,2,FALSE)</f>
        <v>USB External Hard Drive</v>
      </c>
      <c r="F1780" s="9">
        <f>VLOOKUP(D1780,[2]Product_Dim!$A$2:$G$101,6,FALSE)</f>
        <v>253.33</v>
      </c>
      <c r="G1780" s="8" t="s">
        <v>1766</v>
      </c>
      <c r="H1780" s="10">
        <v>2</v>
      </c>
      <c r="I1780" s="11">
        <v>521.44000000000005</v>
      </c>
      <c r="J1780" s="8">
        <v>0.25</v>
      </c>
      <c r="K1780" s="8" t="s">
        <v>1829</v>
      </c>
      <c r="L1780" s="11">
        <v>782.16000000000008</v>
      </c>
      <c r="M1780" s="8" t="str">
        <f>VLOOKUP(C1780,'[2]Customer Detail'!$A$2:$H$501,4,FALSE)</f>
        <v>Male</v>
      </c>
      <c r="N1780" s="8">
        <f>VLOOKUP(C1780,'[2]Customer Detail'!$A$2:$H$501,3,FALSE)</f>
        <v>58</v>
      </c>
      <c r="O1780" s="8" t="str">
        <f>VLOOKUP(C1780,'[2]Customer Detail'!$A$2:$H$501,5,FALSE)</f>
        <v>Brendaburgh</v>
      </c>
      <c r="P1780" s="8" t="str">
        <f>VLOOKUP(C1780,'[2]Customer Detail'!$A$1:$H$501,8,FALSE)</f>
        <v>Silver</v>
      </c>
      <c r="Q1780" s="8" t="str">
        <f>VLOOKUP(G1780,[2]Store_Dim!$A$1:$E$21,4,FALSE)</f>
        <v>Hoodberg</v>
      </c>
      <c r="R1780" s="8" t="str">
        <f>VLOOKUP(G1780,[2]Store_Dim!$A$2:$E$21,3,FALSE)</f>
        <v>North</v>
      </c>
    </row>
    <row r="1781" spans="1:18" x14ac:dyDescent="0.3">
      <c r="A1781" s="7" t="s">
        <v>3605</v>
      </c>
      <c r="B1781" s="48">
        <v>45863</v>
      </c>
      <c r="C1781" s="8" t="s">
        <v>1166</v>
      </c>
      <c r="D1781" s="8" t="s">
        <v>1568</v>
      </c>
      <c r="E1781" s="7" t="str">
        <f>VLOOKUP(D1781,[2]Product_Dim!$A$2:$G$101,2,FALSE)</f>
        <v>Ceramic Kitchen Bowl Set</v>
      </c>
      <c r="F1781" s="9">
        <f>VLOOKUP(D1781,[2]Product_Dim!$A$2:$G$101,6,FALSE)</f>
        <v>298.86</v>
      </c>
      <c r="G1781" s="8" t="s">
        <v>1779</v>
      </c>
      <c r="H1781" s="10">
        <v>4</v>
      </c>
      <c r="I1781" s="11">
        <v>499.02</v>
      </c>
      <c r="J1781" s="8">
        <v>0.06</v>
      </c>
      <c r="K1781" s="8" t="s">
        <v>1824</v>
      </c>
      <c r="L1781" s="11">
        <v>1876.3152</v>
      </c>
      <c r="M1781" s="8" t="str">
        <f>VLOOKUP(C1781,'[2]Customer Detail'!$A$2:$H$501,4,FALSE)</f>
        <v>Female</v>
      </c>
      <c r="N1781" s="8">
        <f>VLOOKUP(C1781,'[2]Customer Detail'!$A$2:$H$501,3,FALSE)</f>
        <v>37</v>
      </c>
      <c r="O1781" s="8" t="str">
        <f>VLOOKUP(C1781,'[2]Customer Detail'!$A$2:$H$501,5,FALSE)</f>
        <v>Simpsonfort</v>
      </c>
      <c r="P1781" s="8" t="str">
        <f>VLOOKUP(C1781,'[2]Customer Detail'!$A$1:$H$501,8,FALSE)</f>
        <v>Gold</v>
      </c>
      <c r="Q1781" s="8" t="str">
        <f>VLOOKUP(G1781,[2]Store_Dim!$A$1:$E$21,4,FALSE)</f>
        <v>Williamsfurt</v>
      </c>
      <c r="R1781" s="8" t="str">
        <f>VLOOKUP(G1781,[2]Store_Dim!$A$2:$E$21,3,FALSE)</f>
        <v>South</v>
      </c>
    </row>
    <row r="1782" spans="1:18" x14ac:dyDescent="0.3">
      <c r="A1782" s="7" t="s">
        <v>3606</v>
      </c>
      <c r="B1782" s="48">
        <v>45758</v>
      </c>
      <c r="C1782" s="8" t="s">
        <v>514</v>
      </c>
      <c r="D1782" s="8" t="s">
        <v>1553</v>
      </c>
      <c r="E1782" s="7" t="str">
        <f>VLOOKUP(D1782,[2]Product_Dim!$A$2:$G$101,2,FALSE)</f>
        <v>Women's Yoga Pants</v>
      </c>
      <c r="F1782" s="9">
        <f>VLOOKUP(D1782,[2]Product_Dim!$A$2:$G$101,6,FALSE)</f>
        <v>306.45999999999998</v>
      </c>
      <c r="G1782" s="8" t="s">
        <v>1810</v>
      </c>
      <c r="H1782" s="10">
        <v>4</v>
      </c>
      <c r="I1782" s="11">
        <v>299.45999999999998</v>
      </c>
      <c r="J1782" s="8">
        <v>0.18</v>
      </c>
      <c r="K1782" s="8" t="s">
        <v>1829</v>
      </c>
      <c r="L1782" s="11">
        <v>982.22879999999998</v>
      </c>
      <c r="M1782" s="8" t="str">
        <f>VLOOKUP(C1782,'[2]Customer Detail'!$A$2:$H$501,4,FALSE)</f>
        <v>Male</v>
      </c>
      <c r="N1782" s="8">
        <f>VLOOKUP(C1782,'[2]Customer Detail'!$A$2:$H$501,3,FALSE)</f>
        <v>31</v>
      </c>
      <c r="O1782" s="8" t="str">
        <f>VLOOKUP(C1782,'[2]Customer Detail'!$A$2:$H$501,5,FALSE)</f>
        <v>New Leahfurt</v>
      </c>
      <c r="P1782" s="8" t="str">
        <f>VLOOKUP(C1782,'[2]Customer Detail'!$A$1:$H$501,8,FALSE)</f>
        <v>Bronze</v>
      </c>
      <c r="Q1782" s="8" t="str">
        <f>VLOOKUP(G1782,[2]Store_Dim!$A$1:$E$21,4,FALSE)</f>
        <v>East Stevechester</v>
      </c>
      <c r="R1782" s="8" t="str">
        <f>VLOOKUP(G1782,[2]Store_Dim!$A$2:$E$21,3,FALSE)</f>
        <v>East</v>
      </c>
    </row>
    <row r="1783" spans="1:18" x14ac:dyDescent="0.3">
      <c r="A1783" s="7" t="s">
        <v>3607</v>
      </c>
      <c r="B1783" s="48">
        <v>45285</v>
      </c>
      <c r="C1783" s="8" t="s">
        <v>1411</v>
      </c>
      <c r="D1783" s="8" t="s">
        <v>1626</v>
      </c>
      <c r="E1783" s="7" t="str">
        <f>VLOOKUP(D1783,[2]Product_Dim!$A$2:$G$101,2,FALSE)</f>
        <v>Portable Power Bank</v>
      </c>
      <c r="F1783" s="9">
        <f>VLOOKUP(D1783,[2]Product_Dim!$A$2:$G$101,6,FALSE)</f>
        <v>326.06</v>
      </c>
      <c r="G1783" s="8" t="s">
        <v>1752</v>
      </c>
      <c r="H1783" s="10">
        <v>1</v>
      </c>
      <c r="I1783" s="11">
        <v>609.29</v>
      </c>
      <c r="J1783" s="8">
        <v>0.15</v>
      </c>
      <c r="K1783" s="8" t="s">
        <v>1824</v>
      </c>
      <c r="L1783" s="11">
        <v>517.89649999999995</v>
      </c>
      <c r="M1783" s="8" t="str">
        <f>VLOOKUP(C1783,'[2]Customer Detail'!$A$2:$H$501,4,FALSE)</f>
        <v>Male</v>
      </c>
      <c r="N1783" s="8">
        <f>VLOOKUP(C1783,'[2]Customer Detail'!$A$2:$H$501,3,FALSE)</f>
        <v>59</v>
      </c>
      <c r="O1783" s="8" t="str">
        <f>VLOOKUP(C1783,'[2]Customer Detail'!$A$2:$H$501,5,FALSE)</f>
        <v>Hubbardborough</v>
      </c>
      <c r="P1783" s="8" t="str">
        <f>VLOOKUP(C1783,'[2]Customer Detail'!$A$1:$H$501,8,FALSE)</f>
        <v>Platinum</v>
      </c>
      <c r="Q1783" s="8" t="str">
        <f>VLOOKUP(G1783,[2]Store_Dim!$A$1:$E$21,4,FALSE)</f>
        <v>Washingtonfurt</v>
      </c>
      <c r="R1783" s="8" t="str">
        <f>VLOOKUP(G1783,[2]Store_Dim!$A$2:$E$21,3,FALSE)</f>
        <v>East</v>
      </c>
    </row>
    <row r="1784" spans="1:18" x14ac:dyDescent="0.3">
      <c r="A1784" s="7" t="s">
        <v>3608</v>
      </c>
      <c r="B1784" s="48">
        <v>45656</v>
      </c>
      <c r="C1784" s="8" t="s">
        <v>360</v>
      </c>
      <c r="D1784" s="8" t="s">
        <v>1549</v>
      </c>
      <c r="E1784" s="7" t="str">
        <f>VLOOKUP(D1784,[2]Product_Dim!$A$2:$G$101,2,FALSE)</f>
        <v>Women's Casual Hoodie</v>
      </c>
      <c r="F1784" s="9">
        <f>VLOOKUP(D1784,[2]Product_Dim!$A$2:$G$101,6,FALSE)</f>
        <v>254.04361702127662</v>
      </c>
      <c r="G1784" s="8" t="s">
        <v>1782</v>
      </c>
      <c r="H1784" s="10">
        <v>1</v>
      </c>
      <c r="I1784" s="11">
        <v>213.74</v>
      </c>
      <c r="J1784" s="8">
        <v>7.0000000000000007E-2</v>
      </c>
      <c r="K1784" s="8" t="s">
        <v>1829</v>
      </c>
      <c r="L1784" s="11">
        <v>198.7782</v>
      </c>
      <c r="M1784" s="8" t="str">
        <f>VLOOKUP(C1784,'[2]Customer Detail'!$A$2:$H$501,4,FALSE)</f>
        <v>Male</v>
      </c>
      <c r="N1784" s="8">
        <f>VLOOKUP(C1784,'[2]Customer Detail'!$A$2:$H$501,3,FALSE)</f>
        <v>29</v>
      </c>
      <c r="O1784" s="8" t="str">
        <f>VLOOKUP(C1784,'[2]Customer Detail'!$A$2:$H$501,5,FALSE)</f>
        <v>Singletonmouth</v>
      </c>
      <c r="P1784" s="8" t="str">
        <f>VLOOKUP(C1784,'[2]Customer Detail'!$A$1:$H$501,8,FALSE)</f>
        <v>Gold</v>
      </c>
      <c r="Q1784" s="8" t="str">
        <f>VLOOKUP(G1784,[2]Store_Dim!$A$1:$E$21,4,FALSE)</f>
        <v>Thompsonborough</v>
      </c>
      <c r="R1784" s="8" t="str">
        <f>VLOOKUP(G1784,[2]Store_Dim!$A$2:$E$21,3,FALSE)</f>
        <v>West</v>
      </c>
    </row>
    <row r="1785" spans="1:18" x14ac:dyDescent="0.3">
      <c r="A1785" s="7" t="s">
        <v>3609</v>
      </c>
      <c r="B1785" s="48">
        <v>45718</v>
      </c>
      <c r="C1785" s="8" t="s">
        <v>514</v>
      </c>
      <c r="D1785" s="8" t="s">
        <v>1658</v>
      </c>
      <c r="E1785" s="7" t="str">
        <f>VLOOKUP(D1785,[2]Product_Dim!$A$2:$G$101,2,FALSE)</f>
        <v>Ceramic Plant Pot</v>
      </c>
      <c r="F1785" s="9">
        <f>VLOOKUP(D1785,[2]Product_Dim!$A$2:$G$101,6,FALSE)</f>
        <v>81.75</v>
      </c>
      <c r="G1785" s="8" t="s">
        <v>1804</v>
      </c>
      <c r="H1785" s="10">
        <v>4</v>
      </c>
      <c r="I1785" s="11">
        <v>613.16999999999996</v>
      </c>
      <c r="J1785" s="8">
        <v>0.26</v>
      </c>
      <c r="K1785" s="8" t="s">
        <v>1824</v>
      </c>
      <c r="L1785" s="11">
        <v>1814.9831999999999</v>
      </c>
      <c r="M1785" s="8" t="str">
        <f>VLOOKUP(C1785,'[2]Customer Detail'!$A$2:$H$501,4,FALSE)</f>
        <v>Male</v>
      </c>
      <c r="N1785" s="8">
        <f>VLOOKUP(C1785,'[2]Customer Detail'!$A$2:$H$501,3,FALSE)</f>
        <v>31</v>
      </c>
      <c r="O1785" s="8" t="str">
        <f>VLOOKUP(C1785,'[2]Customer Detail'!$A$2:$H$501,5,FALSE)</f>
        <v>New Leahfurt</v>
      </c>
      <c r="P1785" s="8" t="str">
        <f>VLOOKUP(C1785,'[2]Customer Detail'!$A$1:$H$501,8,FALSE)</f>
        <v>Bronze</v>
      </c>
      <c r="Q1785" s="8" t="str">
        <f>VLOOKUP(G1785,[2]Store_Dim!$A$1:$E$21,4,FALSE)</f>
        <v>New Jimmymouth</v>
      </c>
      <c r="R1785" s="8" t="str">
        <f>VLOOKUP(G1785,[2]Store_Dim!$A$2:$E$21,3,FALSE)</f>
        <v>West</v>
      </c>
    </row>
    <row r="1786" spans="1:18" x14ac:dyDescent="0.3">
      <c r="A1786" s="7" t="s">
        <v>3610</v>
      </c>
      <c r="B1786" s="48">
        <v>45293</v>
      </c>
      <c r="C1786" s="8" t="s">
        <v>1118</v>
      </c>
      <c r="D1786" s="8" t="s">
        <v>1666</v>
      </c>
      <c r="E1786" s="7" t="str">
        <f>VLOOKUP(D1786,[2]Product_Dim!$A$2:$G$101,2,FALSE)</f>
        <v>Men's Hair Styling Gel</v>
      </c>
      <c r="F1786" s="9">
        <f>VLOOKUP(D1786,[2]Product_Dim!$A$2:$G$101,6,FALSE)</f>
        <v>17.309999999999999</v>
      </c>
      <c r="G1786" s="8" t="s">
        <v>1792</v>
      </c>
      <c r="H1786" s="10">
        <v>2</v>
      </c>
      <c r="I1786" s="11">
        <v>687.36</v>
      </c>
      <c r="J1786" s="8">
        <v>7.0000000000000007E-2</v>
      </c>
      <c r="K1786" s="8" t="s">
        <v>1829</v>
      </c>
      <c r="L1786" s="11">
        <v>1278.4896000000001</v>
      </c>
      <c r="M1786" s="8" t="str">
        <f>VLOOKUP(C1786,'[2]Customer Detail'!$A$2:$H$501,4,FALSE)</f>
        <v>Male</v>
      </c>
      <c r="N1786" s="8">
        <f>VLOOKUP(C1786,'[2]Customer Detail'!$A$2:$H$501,3,FALSE)</f>
        <v>41</v>
      </c>
      <c r="O1786" s="8" t="str">
        <f>VLOOKUP(C1786,'[2]Customer Detail'!$A$2:$H$501,5,FALSE)</f>
        <v>Nealview</v>
      </c>
      <c r="P1786" s="8" t="str">
        <f>VLOOKUP(C1786,'[2]Customer Detail'!$A$1:$H$501,8,FALSE)</f>
        <v>Gold</v>
      </c>
      <c r="Q1786" s="8" t="str">
        <f>VLOOKUP(G1786,[2]Store_Dim!$A$1:$E$21,4,FALSE)</f>
        <v>Lake Michael</v>
      </c>
      <c r="R1786" s="8" t="str">
        <f>VLOOKUP(G1786,[2]Store_Dim!$A$2:$E$21,3,FALSE)</f>
        <v>South</v>
      </c>
    </row>
    <row r="1787" spans="1:18" x14ac:dyDescent="0.3">
      <c r="A1787" s="7" t="s">
        <v>3611</v>
      </c>
      <c r="B1787" s="48">
        <v>45915</v>
      </c>
      <c r="C1787" s="8" t="s">
        <v>1026</v>
      </c>
      <c r="D1787" s="8" t="s">
        <v>1682</v>
      </c>
      <c r="E1787" s="7" t="str">
        <f>VLOOKUP(D1787,[2]Product_Dim!$A$2:$G$101,2,FALSE)</f>
        <v>Smart LED Light Strip</v>
      </c>
      <c r="F1787" s="9">
        <f>VLOOKUP(D1787,[2]Product_Dim!$A$2:$G$101,6,FALSE)</f>
        <v>349.17</v>
      </c>
      <c r="G1787" s="8" t="s">
        <v>1797</v>
      </c>
      <c r="H1787" s="10">
        <v>3</v>
      </c>
      <c r="I1787" s="11">
        <v>115.39</v>
      </c>
      <c r="J1787" s="8">
        <v>0.02</v>
      </c>
      <c r="K1787" s="8" t="s">
        <v>1826</v>
      </c>
      <c r="L1787" s="11">
        <v>339.2466</v>
      </c>
      <c r="M1787" s="8" t="str">
        <f>VLOOKUP(C1787,'[2]Customer Detail'!$A$2:$H$501,4,FALSE)</f>
        <v>Female</v>
      </c>
      <c r="N1787" s="8">
        <f>VLOOKUP(C1787,'[2]Customer Detail'!$A$2:$H$501,3,FALSE)</f>
        <v>58</v>
      </c>
      <c r="O1787" s="8" t="str">
        <f>VLOOKUP(C1787,'[2]Customer Detail'!$A$2:$H$501,5,FALSE)</f>
        <v>Cindyton</v>
      </c>
      <c r="P1787" s="8" t="str">
        <f>VLOOKUP(C1787,'[2]Customer Detail'!$A$1:$H$501,8,FALSE)</f>
        <v>Gold</v>
      </c>
      <c r="Q1787" s="8" t="str">
        <f>VLOOKUP(G1787,[2]Store_Dim!$A$1:$E$21,4,FALSE)</f>
        <v>Johnsonville</v>
      </c>
      <c r="R1787" s="8" t="str">
        <f>VLOOKUP(G1787,[2]Store_Dim!$A$2:$E$21,3,FALSE)</f>
        <v>East</v>
      </c>
    </row>
    <row r="1788" spans="1:18" x14ac:dyDescent="0.3">
      <c r="A1788" s="7" t="s">
        <v>3612</v>
      </c>
      <c r="B1788" s="48">
        <v>45359</v>
      </c>
      <c r="C1788" s="8" t="s">
        <v>592</v>
      </c>
      <c r="D1788" s="8" t="s">
        <v>1596</v>
      </c>
      <c r="E1788" s="7" t="str">
        <f>VLOOKUP(D1788,[2]Product_Dim!$A$2:$G$101,2,FALSE)</f>
        <v>Foldable Camping Chair</v>
      </c>
      <c r="F1788" s="9">
        <f>VLOOKUP(D1788,[2]Product_Dim!$A$2:$G$101,6,FALSE)</f>
        <v>166.06</v>
      </c>
      <c r="G1788" s="8" t="s">
        <v>1794</v>
      </c>
      <c r="H1788" s="10">
        <v>2</v>
      </c>
      <c r="I1788" s="11">
        <v>722.06</v>
      </c>
      <c r="J1788" s="8">
        <v>7.0000000000000007E-2</v>
      </c>
      <c r="K1788" s="8" t="s">
        <v>1824</v>
      </c>
      <c r="L1788" s="11">
        <v>1343.0315999999998</v>
      </c>
      <c r="M1788" s="8" t="str">
        <f>VLOOKUP(C1788,'[2]Customer Detail'!$A$2:$H$501,4,FALSE)</f>
        <v>Female</v>
      </c>
      <c r="N1788" s="8">
        <f>VLOOKUP(C1788,'[2]Customer Detail'!$A$2:$H$501,3,FALSE)</f>
        <v>43</v>
      </c>
      <c r="O1788" s="8" t="str">
        <f>VLOOKUP(C1788,'[2]Customer Detail'!$A$2:$H$501,5,FALSE)</f>
        <v>Murphyfurt</v>
      </c>
      <c r="P1788" s="8" t="str">
        <f>VLOOKUP(C1788,'[2]Customer Detail'!$A$1:$H$501,8,FALSE)</f>
        <v>Silver</v>
      </c>
      <c r="Q1788" s="8" t="str">
        <f>VLOOKUP(G1788,[2]Store_Dim!$A$1:$E$21,4,FALSE)</f>
        <v>Sabrinatown</v>
      </c>
      <c r="R1788" s="8" t="str">
        <f>VLOOKUP(G1788,[2]Store_Dim!$A$2:$E$21,3,FALSE)</f>
        <v>North</v>
      </c>
    </row>
    <row r="1789" spans="1:18" x14ac:dyDescent="0.3">
      <c r="A1789" s="7" t="s">
        <v>3613</v>
      </c>
      <c r="B1789" s="48">
        <v>45652</v>
      </c>
      <c r="C1789" s="8" t="s">
        <v>1319</v>
      </c>
      <c r="D1789" s="8" t="s">
        <v>1560</v>
      </c>
      <c r="E1789" s="7" t="str">
        <f>VLOOKUP(D1789,[2]Product_Dim!$A$2:$G$101,2,FALSE)</f>
        <v>LED Table Lamp</v>
      </c>
      <c r="F1789" s="9">
        <f>VLOOKUP(D1789,[2]Product_Dim!$A$2:$G$101,6,FALSE)</f>
        <v>218.86</v>
      </c>
      <c r="G1789" s="8" t="s">
        <v>1801</v>
      </c>
      <c r="H1789" s="10">
        <v>1</v>
      </c>
      <c r="I1789" s="11">
        <v>384.57</v>
      </c>
      <c r="J1789" s="8">
        <v>0.06</v>
      </c>
      <c r="K1789" s="8" t="s">
        <v>1826</v>
      </c>
      <c r="L1789" s="11">
        <v>361.49579999999997</v>
      </c>
      <c r="M1789" s="8" t="str">
        <f>VLOOKUP(C1789,'[2]Customer Detail'!$A$2:$H$501,4,FALSE)</f>
        <v>Male</v>
      </c>
      <c r="N1789" s="8">
        <f>VLOOKUP(C1789,'[2]Customer Detail'!$A$2:$H$501,3,FALSE)</f>
        <v>40</v>
      </c>
      <c r="O1789" s="8" t="str">
        <f>VLOOKUP(C1789,'[2]Customer Detail'!$A$2:$H$501,5,FALSE)</f>
        <v>Lake Monique</v>
      </c>
      <c r="P1789" s="8" t="str">
        <f>VLOOKUP(C1789,'[2]Customer Detail'!$A$1:$H$501,8,FALSE)</f>
        <v>Bronze</v>
      </c>
      <c r="Q1789" s="8" t="str">
        <f>VLOOKUP(G1789,[2]Store_Dim!$A$1:$E$21,4,FALSE)</f>
        <v>East Jenniferstad</v>
      </c>
      <c r="R1789" s="8" t="str">
        <f>VLOOKUP(G1789,[2]Store_Dim!$A$2:$E$21,3,FALSE)</f>
        <v>North</v>
      </c>
    </row>
    <row r="1790" spans="1:18" x14ac:dyDescent="0.3">
      <c r="A1790" s="7" t="s">
        <v>3614</v>
      </c>
      <c r="B1790" s="48">
        <v>45735</v>
      </c>
      <c r="C1790" s="8" t="s">
        <v>684</v>
      </c>
      <c r="D1790" s="8" t="s">
        <v>1562</v>
      </c>
      <c r="E1790" s="7" t="str">
        <f>VLOOKUP(D1790,[2]Product_Dim!$A$2:$G$101,2,FALSE)</f>
        <v>Wireless Bluetooth Earbuds</v>
      </c>
      <c r="F1790" s="9">
        <f>VLOOKUP(D1790,[2]Product_Dim!$A$2:$G$101,6,FALSE)</f>
        <v>439.07</v>
      </c>
      <c r="G1790" s="8" t="s">
        <v>1797</v>
      </c>
      <c r="H1790" s="10">
        <v>2</v>
      </c>
      <c r="I1790" s="11">
        <v>194.09</v>
      </c>
      <c r="J1790" s="8">
        <v>0.18</v>
      </c>
      <c r="K1790" s="8" t="s">
        <v>1826</v>
      </c>
      <c r="L1790" s="11">
        <v>318.30759999999998</v>
      </c>
      <c r="M1790" s="8" t="str">
        <f>VLOOKUP(C1790,'[2]Customer Detail'!$A$2:$H$501,4,FALSE)</f>
        <v>Male</v>
      </c>
      <c r="N1790" s="8">
        <f>VLOOKUP(C1790,'[2]Customer Detail'!$A$2:$H$501,3,FALSE)</f>
        <v>48</v>
      </c>
      <c r="O1790" s="8" t="str">
        <f>VLOOKUP(C1790,'[2]Customer Detail'!$A$2:$H$501,5,FALSE)</f>
        <v>Matthewborough</v>
      </c>
      <c r="P1790" s="8" t="str">
        <f>VLOOKUP(C1790,'[2]Customer Detail'!$A$1:$H$501,8,FALSE)</f>
        <v>Silver</v>
      </c>
      <c r="Q1790" s="8" t="str">
        <f>VLOOKUP(G1790,[2]Store_Dim!$A$1:$E$21,4,FALSE)</f>
        <v>Johnsonville</v>
      </c>
      <c r="R1790" s="8" t="str">
        <f>VLOOKUP(G1790,[2]Store_Dim!$A$2:$E$21,3,FALSE)</f>
        <v>East</v>
      </c>
    </row>
    <row r="1791" spans="1:18" x14ac:dyDescent="0.3">
      <c r="A1791" s="7" t="s">
        <v>3615</v>
      </c>
      <c r="B1791" s="48">
        <v>45579</v>
      </c>
      <c r="C1791" s="8" t="s">
        <v>571</v>
      </c>
      <c r="D1791" s="8" t="s">
        <v>1724</v>
      </c>
      <c r="E1791" s="7" t="str">
        <f>VLOOKUP(D1791,[2]Product_Dim!$A$2:$G$101,2,FALSE)</f>
        <v>Sports Wrist Sweatbands</v>
      </c>
      <c r="F1791" s="9">
        <f>VLOOKUP(D1791,[2]Product_Dim!$A$2:$G$101,6,FALSE)</f>
        <v>131.24</v>
      </c>
      <c r="G1791" s="8" t="s">
        <v>1766</v>
      </c>
      <c r="H1791" s="10">
        <v>2</v>
      </c>
      <c r="I1791" s="11">
        <v>403.91</v>
      </c>
      <c r="J1791" s="8">
        <v>7.0000000000000007E-2</v>
      </c>
      <c r="K1791" s="8" t="s">
        <v>1824</v>
      </c>
      <c r="L1791" s="11">
        <v>751.27260000000001</v>
      </c>
      <c r="M1791" s="8" t="str">
        <f>VLOOKUP(C1791,'[2]Customer Detail'!$A$2:$H$501,4,FALSE)</f>
        <v>Female</v>
      </c>
      <c r="N1791" s="8">
        <f>VLOOKUP(C1791,'[2]Customer Detail'!$A$2:$H$501,3,FALSE)</f>
        <v>41</v>
      </c>
      <c r="O1791" s="8" t="str">
        <f>VLOOKUP(C1791,'[2]Customer Detail'!$A$2:$H$501,5,FALSE)</f>
        <v>Port Richard</v>
      </c>
      <c r="P1791" s="8" t="str">
        <f>VLOOKUP(C1791,'[2]Customer Detail'!$A$1:$H$501,8,FALSE)</f>
        <v>Bronze</v>
      </c>
      <c r="Q1791" s="8" t="str">
        <f>VLOOKUP(G1791,[2]Store_Dim!$A$1:$E$21,4,FALSE)</f>
        <v>Hoodberg</v>
      </c>
      <c r="R1791" s="8" t="str">
        <f>VLOOKUP(G1791,[2]Store_Dim!$A$2:$E$21,3,FALSE)</f>
        <v>North</v>
      </c>
    </row>
    <row r="1792" spans="1:18" x14ac:dyDescent="0.3">
      <c r="A1792" s="7" t="s">
        <v>3616</v>
      </c>
      <c r="B1792" s="48">
        <v>45721</v>
      </c>
      <c r="C1792" s="8" t="s">
        <v>278</v>
      </c>
      <c r="D1792" s="8" t="s">
        <v>1582</v>
      </c>
      <c r="E1792" s="7" t="str">
        <f>VLOOKUP(D1792,[2]Product_Dim!$A$2:$G$101,2,FALSE)</f>
        <v>Soccer Training Cone Set</v>
      </c>
      <c r="F1792" s="9">
        <f>VLOOKUP(D1792,[2]Product_Dim!$A$2:$G$101,6,FALSE)</f>
        <v>144.53</v>
      </c>
      <c r="G1792" s="8" t="s">
        <v>1799</v>
      </c>
      <c r="H1792" s="10">
        <v>1</v>
      </c>
      <c r="I1792" s="11">
        <v>878.69</v>
      </c>
      <c r="J1792" s="8">
        <v>0.3</v>
      </c>
      <c r="K1792" s="8" t="s">
        <v>1826</v>
      </c>
      <c r="L1792" s="11">
        <v>615.08300000000008</v>
      </c>
      <c r="M1792" s="8" t="str">
        <f>VLOOKUP(C1792,'[2]Customer Detail'!$A$2:$H$501,4,FALSE)</f>
        <v>Male</v>
      </c>
      <c r="N1792" s="8">
        <f>VLOOKUP(C1792,'[2]Customer Detail'!$A$2:$H$501,3,FALSE)</f>
        <v>37</v>
      </c>
      <c r="O1792" s="8" t="str">
        <f>VLOOKUP(C1792,'[2]Customer Detail'!$A$2:$H$501,5,FALSE)</f>
        <v>Rodrigueztown</v>
      </c>
      <c r="P1792" s="8" t="str">
        <f>VLOOKUP(C1792,'[2]Customer Detail'!$A$1:$H$501,8,FALSE)</f>
        <v>Gold</v>
      </c>
      <c r="Q1792" s="8" t="str">
        <f>VLOOKUP(G1792,[2]Store_Dim!$A$1:$E$21,4,FALSE)</f>
        <v>Christopherland</v>
      </c>
      <c r="R1792" s="8" t="str">
        <f>VLOOKUP(G1792,[2]Store_Dim!$A$2:$E$21,3,FALSE)</f>
        <v>South</v>
      </c>
    </row>
    <row r="1793" spans="1:18" x14ac:dyDescent="0.3">
      <c r="A1793" s="7" t="s">
        <v>3617</v>
      </c>
      <c r="B1793" s="48">
        <v>45446</v>
      </c>
      <c r="C1793" s="8" t="s">
        <v>1190</v>
      </c>
      <c r="D1793" s="8" t="s">
        <v>1614</v>
      </c>
      <c r="E1793" s="7" t="str">
        <f>VLOOKUP(D1793,[2]Product_Dim!$A$2:$G$101,2,FALSE)</f>
        <v>Modern Wall Clock</v>
      </c>
      <c r="F1793" s="9">
        <f>VLOOKUP(D1793,[2]Product_Dim!$A$2:$G$101,6,FALSE)</f>
        <v>179.77</v>
      </c>
      <c r="G1793" s="8" t="s">
        <v>1801</v>
      </c>
      <c r="H1793" s="10">
        <v>1</v>
      </c>
      <c r="I1793" s="11">
        <v>161.16999999999999</v>
      </c>
      <c r="J1793" s="8">
        <v>0.05</v>
      </c>
      <c r="K1793" s="8" t="s">
        <v>1824</v>
      </c>
      <c r="L1793" s="11">
        <v>153.11149999999998</v>
      </c>
      <c r="M1793" s="8" t="str">
        <f>VLOOKUP(C1793,'[2]Customer Detail'!$A$2:$H$501,4,FALSE)</f>
        <v>Male</v>
      </c>
      <c r="N1793" s="8">
        <f>VLOOKUP(C1793,'[2]Customer Detail'!$A$2:$H$501,3,FALSE)</f>
        <v>50</v>
      </c>
      <c r="O1793" s="8" t="str">
        <f>VLOOKUP(C1793,'[2]Customer Detail'!$A$2:$H$501,5,FALSE)</f>
        <v>Andrewsland</v>
      </c>
      <c r="P1793" s="8" t="str">
        <f>VLOOKUP(C1793,'[2]Customer Detail'!$A$1:$H$501,8,FALSE)</f>
        <v>Silver</v>
      </c>
      <c r="Q1793" s="8" t="str">
        <f>VLOOKUP(G1793,[2]Store_Dim!$A$1:$E$21,4,FALSE)</f>
        <v>East Jenniferstad</v>
      </c>
      <c r="R1793" s="8" t="str">
        <f>VLOOKUP(G1793,[2]Store_Dim!$A$2:$E$21,3,FALSE)</f>
        <v>North</v>
      </c>
    </row>
    <row r="1794" spans="1:18" x14ac:dyDescent="0.3">
      <c r="A1794" s="7" t="s">
        <v>3618</v>
      </c>
      <c r="B1794" s="48">
        <v>45387</v>
      </c>
      <c r="C1794" s="8" t="s">
        <v>696</v>
      </c>
      <c r="D1794" s="8" t="s">
        <v>1694</v>
      </c>
      <c r="E1794" s="7" t="str">
        <f>VLOOKUP(D1794,[2]Product_Dim!$A$2:$G$101,2,FALSE)</f>
        <v>Shin Guards – Adult</v>
      </c>
      <c r="F1794" s="9">
        <f>VLOOKUP(D1794,[2]Product_Dim!$A$2:$G$101,6,FALSE)</f>
        <v>107.06</v>
      </c>
      <c r="G1794" s="8" t="s">
        <v>1799</v>
      </c>
      <c r="H1794" s="10">
        <v>2</v>
      </c>
      <c r="I1794" s="11">
        <v>720.15</v>
      </c>
      <c r="J1794" s="8">
        <v>0.22</v>
      </c>
      <c r="K1794" s="8" t="s">
        <v>1829</v>
      </c>
      <c r="L1794" s="11">
        <v>1123.434</v>
      </c>
      <c r="M1794" s="8" t="str">
        <f>VLOOKUP(C1794,'[2]Customer Detail'!$A$2:$H$501,4,FALSE)</f>
        <v>Male</v>
      </c>
      <c r="N1794" s="8">
        <f>VLOOKUP(C1794,'[2]Customer Detail'!$A$2:$H$501,3,FALSE)</f>
        <v>61</v>
      </c>
      <c r="O1794" s="8" t="str">
        <f>VLOOKUP(C1794,'[2]Customer Detail'!$A$2:$H$501,5,FALSE)</f>
        <v>Danielstad</v>
      </c>
      <c r="P1794" s="8" t="str">
        <f>VLOOKUP(C1794,'[2]Customer Detail'!$A$1:$H$501,8,FALSE)</f>
        <v>Gold</v>
      </c>
      <c r="Q1794" s="8" t="str">
        <f>VLOOKUP(G1794,[2]Store_Dim!$A$1:$E$21,4,FALSE)</f>
        <v>Christopherland</v>
      </c>
      <c r="R1794" s="8" t="str">
        <f>VLOOKUP(G1794,[2]Store_Dim!$A$2:$E$21,3,FALSE)</f>
        <v>South</v>
      </c>
    </row>
    <row r="1795" spans="1:18" x14ac:dyDescent="0.3">
      <c r="A1795" s="7" t="s">
        <v>3619</v>
      </c>
      <c r="B1795" s="48">
        <v>45222</v>
      </c>
      <c r="C1795" s="8" t="s">
        <v>1089</v>
      </c>
      <c r="D1795" s="8" t="s">
        <v>1600</v>
      </c>
      <c r="E1795" s="7" t="str">
        <f>VLOOKUP(D1795,[2]Product_Dim!$A$2:$G$101,2,FALSE)</f>
        <v>Wireless Bluetooth Speaker</v>
      </c>
      <c r="F1795" s="9">
        <f>VLOOKUP(D1795,[2]Product_Dim!$A$2:$G$101,6,FALSE)</f>
        <v>322.41000000000003</v>
      </c>
      <c r="G1795" s="8" t="s">
        <v>1782</v>
      </c>
      <c r="H1795" s="10">
        <v>1</v>
      </c>
      <c r="I1795" s="11">
        <v>361.8</v>
      </c>
      <c r="J1795" s="8">
        <v>0.02</v>
      </c>
      <c r="K1795" s="8" t="s">
        <v>1829</v>
      </c>
      <c r="L1795" s="11">
        <v>354.56400000000002</v>
      </c>
      <c r="M1795" s="8" t="str">
        <f>VLOOKUP(C1795,'[2]Customer Detail'!$A$2:$H$501,4,FALSE)</f>
        <v>Female</v>
      </c>
      <c r="N1795" s="8">
        <f>VLOOKUP(C1795,'[2]Customer Detail'!$A$2:$H$501,3,FALSE)</f>
        <v>39</v>
      </c>
      <c r="O1795" s="8" t="str">
        <f>VLOOKUP(C1795,'[2]Customer Detail'!$A$2:$H$501,5,FALSE)</f>
        <v>Peggystad</v>
      </c>
      <c r="P1795" s="8" t="str">
        <f>VLOOKUP(C1795,'[2]Customer Detail'!$A$1:$H$501,8,FALSE)</f>
        <v>Gold</v>
      </c>
      <c r="Q1795" s="8" t="str">
        <f>VLOOKUP(G1795,[2]Store_Dim!$A$1:$E$21,4,FALSE)</f>
        <v>Thompsonborough</v>
      </c>
      <c r="R1795" s="8" t="str">
        <f>VLOOKUP(G1795,[2]Store_Dim!$A$2:$E$21,3,FALSE)</f>
        <v>West</v>
      </c>
    </row>
    <row r="1796" spans="1:18" x14ac:dyDescent="0.3">
      <c r="A1796" s="7" t="s">
        <v>3620</v>
      </c>
      <c r="B1796" s="48">
        <v>45402</v>
      </c>
      <c r="C1796" s="8" t="s">
        <v>740</v>
      </c>
      <c r="D1796" s="8" t="s">
        <v>1738</v>
      </c>
      <c r="E1796" s="7" t="str">
        <f>VLOOKUP(D1796,[2]Product_Dim!$A$2:$G$101,2,FALSE)</f>
        <v>Sports Stopwatch Basic</v>
      </c>
      <c r="F1796" s="9">
        <f>VLOOKUP(D1796,[2]Product_Dim!$A$2:$G$101,6,FALSE)</f>
        <v>60.65</v>
      </c>
      <c r="G1796" s="8" t="s">
        <v>1776</v>
      </c>
      <c r="H1796" s="10">
        <v>1</v>
      </c>
      <c r="I1796" s="11">
        <v>779.84</v>
      </c>
      <c r="J1796" s="8">
        <v>0.28999999999999998</v>
      </c>
      <c r="K1796" s="8" t="s">
        <v>1826</v>
      </c>
      <c r="L1796" s="11">
        <v>553.68640000000005</v>
      </c>
      <c r="M1796" s="8" t="str">
        <f>VLOOKUP(C1796,'[2]Customer Detail'!$A$2:$H$501,4,FALSE)</f>
        <v>Male</v>
      </c>
      <c r="N1796" s="8">
        <f>VLOOKUP(C1796,'[2]Customer Detail'!$A$2:$H$501,3,FALSE)</f>
        <v>29</v>
      </c>
      <c r="O1796" s="8" t="str">
        <f>VLOOKUP(C1796,'[2]Customer Detail'!$A$2:$H$501,5,FALSE)</f>
        <v>Aaronmouth</v>
      </c>
      <c r="P1796" s="8" t="str">
        <f>VLOOKUP(C1796,'[2]Customer Detail'!$A$1:$H$501,8,FALSE)</f>
        <v>Bronze</v>
      </c>
      <c r="Q1796" s="8" t="str">
        <f>VLOOKUP(G1796,[2]Store_Dim!$A$1:$E$21,4,FALSE)</f>
        <v>Port Josephberg</v>
      </c>
      <c r="R1796" s="8" t="str">
        <f>VLOOKUP(G1796,[2]Store_Dim!$A$2:$E$21,3,FALSE)</f>
        <v>East</v>
      </c>
    </row>
    <row r="1797" spans="1:18" x14ac:dyDescent="0.3">
      <c r="A1797" s="7" t="s">
        <v>3621</v>
      </c>
      <c r="B1797" s="48">
        <v>45455</v>
      </c>
      <c r="C1797" s="8" t="s">
        <v>27</v>
      </c>
      <c r="D1797" s="8" t="s">
        <v>1740</v>
      </c>
      <c r="E1797" s="7" t="str">
        <f>VLOOKUP(D1797,[2]Product_Dim!$A$2:$G$101,2,FALSE)</f>
        <v>Women's Formal Blazer</v>
      </c>
      <c r="F1797" s="9">
        <f>VLOOKUP(D1797,[2]Product_Dim!$A$2:$G$101,6,FALSE)</f>
        <v>358.47</v>
      </c>
      <c r="G1797" s="8" t="s">
        <v>1769</v>
      </c>
      <c r="H1797" s="10">
        <v>2</v>
      </c>
      <c r="I1797" s="11">
        <v>649.89</v>
      </c>
      <c r="J1797" s="8">
        <v>0.17</v>
      </c>
      <c r="K1797" s="8" t="s">
        <v>1829</v>
      </c>
      <c r="L1797" s="11">
        <v>1078.8173999999999</v>
      </c>
      <c r="M1797" s="8" t="str">
        <f>VLOOKUP(C1797,'[2]Customer Detail'!$A$2:$H$501,4,FALSE)</f>
        <v>Female</v>
      </c>
      <c r="N1797" s="8">
        <f>VLOOKUP(C1797,'[2]Customer Detail'!$A$2:$H$501,3,FALSE)</f>
        <v>64</v>
      </c>
      <c r="O1797" s="8" t="str">
        <f>VLOOKUP(C1797,'[2]Customer Detail'!$A$2:$H$501,5,FALSE)</f>
        <v>Nicholasshire</v>
      </c>
      <c r="P1797" s="8" t="str">
        <f>VLOOKUP(C1797,'[2]Customer Detail'!$A$1:$H$501,8,FALSE)</f>
        <v>Silver</v>
      </c>
      <c r="Q1797" s="8" t="str">
        <f>VLOOKUP(G1797,[2]Store_Dim!$A$1:$E$21,4,FALSE)</f>
        <v>Port Sharon</v>
      </c>
      <c r="R1797" s="8" t="str">
        <f>VLOOKUP(G1797,[2]Store_Dim!$A$2:$E$21,3,FALSE)</f>
        <v>South</v>
      </c>
    </row>
    <row r="1798" spans="1:18" x14ac:dyDescent="0.3">
      <c r="A1798" s="7" t="s">
        <v>3622</v>
      </c>
      <c r="B1798" s="48">
        <v>45877</v>
      </c>
      <c r="C1798" s="8" t="s">
        <v>666</v>
      </c>
      <c r="D1798" s="8" t="s">
        <v>1654</v>
      </c>
      <c r="E1798" s="7" t="str">
        <f>VLOOKUP(D1798,[2]Product_Dim!$A$2:$G$101,2,FALSE)</f>
        <v>Men's Track Pants</v>
      </c>
      <c r="F1798" s="9">
        <f>VLOOKUP(D1798,[2]Product_Dim!$A$2:$G$101,6,FALSE)</f>
        <v>386.56</v>
      </c>
      <c r="G1798" s="8" t="s">
        <v>1776</v>
      </c>
      <c r="H1798" s="10">
        <v>1</v>
      </c>
      <c r="I1798" s="11">
        <v>952.73</v>
      </c>
      <c r="J1798" s="8">
        <v>0.17</v>
      </c>
      <c r="K1798" s="8" t="s">
        <v>1824</v>
      </c>
      <c r="L1798" s="11">
        <v>790.76589999999999</v>
      </c>
      <c r="M1798" s="8" t="str">
        <f>VLOOKUP(C1798,'[2]Customer Detail'!$A$2:$H$501,4,FALSE)</f>
        <v>Male</v>
      </c>
      <c r="N1798" s="8">
        <f>VLOOKUP(C1798,'[2]Customer Detail'!$A$2:$H$501,3,FALSE)</f>
        <v>52</v>
      </c>
      <c r="O1798" s="8" t="str">
        <f>VLOOKUP(C1798,'[2]Customer Detail'!$A$2:$H$501,5,FALSE)</f>
        <v>New Dianebury</v>
      </c>
      <c r="P1798" s="8" t="str">
        <f>VLOOKUP(C1798,'[2]Customer Detail'!$A$1:$H$501,8,FALSE)</f>
        <v>Platinum</v>
      </c>
      <c r="Q1798" s="8" t="str">
        <f>VLOOKUP(G1798,[2]Store_Dim!$A$1:$E$21,4,FALSE)</f>
        <v>Port Josephberg</v>
      </c>
      <c r="R1798" s="8" t="str">
        <f>VLOOKUP(G1798,[2]Store_Dim!$A$2:$E$21,3,FALSE)</f>
        <v>East</v>
      </c>
    </row>
    <row r="1799" spans="1:18" x14ac:dyDescent="0.3">
      <c r="A1799" s="7" t="s">
        <v>3623</v>
      </c>
      <c r="B1799" s="48">
        <v>45875</v>
      </c>
      <c r="C1799" s="8" t="s">
        <v>304</v>
      </c>
      <c r="D1799" s="8" t="s">
        <v>1746</v>
      </c>
      <c r="E1799" s="7" t="str">
        <f>VLOOKUP(D1799,[2]Product_Dim!$A$2:$G$101,2,FALSE)</f>
        <v>Stainless Steel Cookware Set</v>
      </c>
      <c r="F1799" s="9">
        <f>VLOOKUP(D1799,[2]Product_Dim!$A$2:$G$101,6,FALSE)</f>
        <v>201.41</v>
      </c>
      <c r="G1799" s="8" t="s">
        <v>1804</v>
      </c>
      <c r="H1799" s="10">
        <v>4</v>
      </c>
      <c r="I1799" s="11">
        <v>820.78</v>
      </c>
      <c r="J1799" s="8">
        <v>0.25</v>
      </c>
      <c r="K1799" s="8" t="s">
        <v>1824</v>
      </c>
      <c r="L1799" s="11">
        <v>2462.34</v>
      </c>
      <c r="M1799" s="8" t="str">
        <f>VLOOKUP(C1799,'[2]Customer Detail'!$A$2:$H$501,4,FALSE)</f>
        <v>Female</v>
      </c>
      <c r="N1799" s="8">
        <f>VLOOKUP(C1799,'[2]Customer Detail'!$A$2:$H$501,3,FALSE)</f>
        <v>26</v>
      </c>
      <c r="O1799" s="8" t="str">
        <f>VLOOKUP(C1799,'[2]Customer Detail'!$A$2:$H$501,5,FALSE)</f>
        <v>Garyberg</v>
      </c>
      <c r="P1799" s="8" t="str">
        <f>VLOOKUP(C1799,'[2]Customer Detail'!$A$1:$H$501,8,FALSE)</f>
        <v>Platinum</v>
      </c>
      <c r="Q1799" s="8" t="str">
        <f>VLOOKUP(G1799,[2]Store_Dim!$A$1:$E$21,4,FALSE)</f>
        <v>New Jimmymouth</v>
      </c>
      <c r="R1799" s="8" t="str">
        <f>VLOOKUP(G1799,[2]Store_Dim!$A$2:$E$21,3,FALSE)</f>
        <v>West</v>
      </c>
    </row>
    <row r="1800" spans="1:18" x14ac:dyDescent="0.3">
      <c r="A1800" s="7" t="s">
        <v>3624</v>
      </c>
      <c r="B1800" s="48">
        <v>45592</v>
      </c>
      <c r="C1800" s="8" t="s">
        <v>1074</v>
      </c>
      <c r="D1800" s="8" t="s">
        <v>1624</v>
      </c>
      <c r="E1800" s="7" t="str">
        <f>VLOOKUP(D1800,[2]Product_Dim!$A$2:$G$101,2,FALSE)</f>
        <v>Sports Water Hydration Pack</v>
      </c>
      <c r="F1800" s="9">
        <f>VLOOKUP(D1800,[2]Product_Dim!$A$2:$G$101,6,FALSE)</f>
        <v>135.61000000000001</v>
      </c>
      <c r="G1800" s="8" t="s">
        <v>1766</v>
      </c>
      <c r="H1800" s="10">
        <v>4</v>
      </c>
      <c r="I1800" s="11">
        <v>247.55</v>
      </c>
      <c r="J1800" s="8">
        <v>0.05</v>
      </c>
      <c r="K1800" s="8" t="s">
        <v>1824</v>
      </c>
      <c r="L1800" s="11">
        <v>940.69</v>
      </c>
      <c r="M1800" s="8" t="str">
        <f>VLOOKUP(C1800,'[2]Customer Detail'!$A$2:$H$501,4,FALSE)</f>
        <v>Female</v>
      </c>
      <c r="N1800" s="8">
        <f>VLOOKUP(C1800,'[2]Customer Detail'!$A$2:$H$501,3,FALSE)</f>
        <v>30</v>
      </c>
      <c r="O1800" s="8" t="str">
        <f>VLOOKUP(C1800,'[2]Customer Detail'!$A$2:$H$501,5,FALSE)</f>
        <v>Amandaborough</v>
      </c>
      <c r="P1800" s="8" t="str">
        <f>VLOOKUP(C1800,'[2]Customer Detail'!$A$1:$H$501,8,FALSE)</f>
        <v>Bronze</v>
      </c>
      <c r="Q1800" s="8" t="str">
        <f>VLOOKUP(G1800,[2]Store_Dim!$A$1:$E$21,4,FALSE)</f>
        <v>Hoodberg</v>
      </c>
      <c r="R1800" s="8" t="str">
        <f>VLOOKUP(G1800,[2]Store_Dim!$A$2:$E$21,3,FALSE)</f>
        <v>North</v>
      </c>
    </row>
    <row r="1801" spans="1:18" x14ac:dyDescent="0.3">
      <c r="A1801" s="7" t="s">
        <v>3625</v>
      </c>
      <c r="B1801" s="48">
        <v>45369</v>
      </c>
      <c r="C1801" s="8" t="s">
        <v>732</v>
      </c>
      <c r="D1801" s="8" t="s">
        <v>1746</v>
      </c>
      <c r="E1801" s="7" t="str">
        <f>VLOOKUP(D1801,[2]Product_Dim!$A$2:$G$101,2,FALSE)</f>
        <v>Stainless Steel Cookware Set</v>
      </c>
      <c r="F1801" s="9">
        <f>VLOOKUP(D1801,[2]Product_Dim!$A$2:$G$101,6,FALSE)</f>
        <v>201.41</v>
      </c>
      <c r="G1801" s="8" t="s">
        <v>1782</v>
      </c>
      <c r="H1801" s="10">
        <v>3</v>
      </c>
      <c r="I1801" s="11">
        <v>561.44000000000005</v>
      </c>
      <c r="J1801" s="8">
        <v>0.2</v>
      </c>
      <c r="K1801" s="8" t="s">
        <v>1829</v>
      </c>
      <c r="L1801" s="11">
        <v>1347.4560000000001</v>
      </c>
      <c r="M1801" s="8" t="str">
        <f>VLOOKUP(C1801,'[2]Customer Detail'!$A$2:$H$501,4,FALSE)</f>
        <v>Female</v>
      </c>
      <c r="N1801" s="8">
        <f>VLOOKUP(C1801,'[2]Customer Detail'!$A$2:$H$501,3,FALSE)</f>
        <v>63</v>
      </c>
      <c r="O1801" s="8" t="str">
        <f>VLOOKUP(C1801,'[2]Customer Detail'!$A$2:$H$501,5,FALSE)</f>
        <v>Pollardton</v>
      </c>
      <c r="P1801" s="8" t="str">
        <f>VLOOKUP(C1801,'[2]Customer Detail'!$A$1:$H$501,8,FALSE)</f>
        <v>Gold</v>
      </c>
      <c r="Q1801" s="8" t="str">
        <f>VLOOKUP(G1801,[2]Store_Dim!$A$1:$E$21,4,FALSE)</f>
        <v>Thompsonborough</v>
      </c>
      <c r="R1801" s="8" t="str">
        <f>VLOOKUP(G1801,[2]Store_Dim!$A$2:$E$21,3,FALSE)</f>
        <v>West</v>
      </c>
    </row>
    <row r="1802" spans="1:18" x14ac:dyDescent="0.3">
      <c r="A1802" s="7" t="s">
        <v>3626</v>
      </c>
      <c r="B1802" s="48">
        <v>45249</v>
      </c>
      <c r="C1802" s="8" t="s">
        <v>893</v>
      </c>
      <c r="D1802" s="8" t="s">
        <v>1692</v>
      </c>
      <c r="E1802" s="7" t="str">
        <f>VLOOKUP(D1802,[2]Product_Dim!$A$2:$G$101,2,FALSE)</f>
        <v>Professional Jump Rope</v>
      </c>
      <c r="F1802" s="9">
        <f>VLOOKUP(D1802,[2]Product_Dim!$A$2:$G$101,6,FALSE)</f>
        <v>477.61</v>
      </c>
      <c r="G1802" s="8" t="s">
        <v>1782</v>
      </c>
      <c r="H1802" s="10">
        <v>4</v>
      </c>
      <c r="I1802" s="11">
        <v>214.37</v>
      </c>
      <c r="J1802" s="8">
        <v>0.11</v>
      </c>
      <c r="K1802" s="8" t="s">
        <v>1829</v>
      </c>
      <c r="L1802" s="11">
        <v>763.15719999999999</v>
      </c>
      <c r="M1802" s="8" t="str">
        <f>VLOOKUP(C1802,'[2]Customer Detail'!$A$2:$H$501,4,FALSE)</f>
        <v>Male</v>
      </c>
      <c r="N1802" s="8">
        <f>VLOOKUP(C1802,'[2]Customer Detail'!$A$2:$H$501,3,FALSE)</f>
        <v>59</v>
      </c>
      <c r="O1802" s="8" t="str">
        <f>VLOOKUP(C1802,'[2]Customer Detail'!$A$2:$H$501,5,FALSE)</f>
        <v>North Joshualand</v>
      </c>
      <c r="P1802" s="8" t="str">
        <f>VLOOKUP(C1802,'[2]Customer Detail'!$A$1:$H$501,8,FALSE)</f>
        <v>Platinum</v>
      </c>
      <c r="Q1802" s="8" t="str">
        <f>VLOOKUP(G1802,[2]Store_Dim!$A$1:$E$21,4,FALSE)</f>
        <v>Thompsonborough</v>
      </c>
      <c r="R1802" s="8" t="str">
        <f>VLOOKUP(G1802,[2]Store_Dim!$A$2:$E$21,3,FALSE)</f>
        <v>West</v>
      </c>
    </row>
    <row r="1803" spans="1:18" x14ac:dyDescent="0.3">
      <c r="A1803" s="7" t="s">
        <v>3627</v>
      </c>
      <c r="B1803" s="48">
        <v>45741</v>
      </c>
      <c r="C1803" s="8" t="s">
        <v>1295</v>
      </c>
      <c r="D1803" s="8" t="s">
        <v>1582</v>
      </c>
      <c r="E1803" s="7" t="str">
        <f>VLOOKUP(D1803,[2]Product_Dim!$A$2:$G$101,2,FALSE)</f>
        <v>Soccer Training Cone Set</v>
      </c>
      <c r="F1803" s="9">
        <f>VLOOKUP(D1803,[2]Product_Dim!$A$2:$G$101,6,FALSE)</f>
        <v>144.53</v>
      </c>
      <c r="G1803" s="8" t="s">
        <v>1804</v>
      </c>
      <c r="H1803" s="10">
        <v>3</v>
      </c>
      <c r="I1803" s="11">
        <v>123.74</v>
      </c>
      <c r="J1803" s="8">
        <v>0.23</v>
      </c>
      <c r="K1803" s="8" t="s">
        <v>1826</v>
      </c>
      <c r="L1803" s="11">
        <v>285.83939999999996</v>
      </c>
      <c r="M1803" s="8" t="str">
        <f>VLOOKUP(C1803,'[2]Customer Detail'!$A$2:$H$501,4,FALSE)</f>
        <v>Female</v>
      </c>
      <c r="N1803" s="8">
        <f>VLOOKUP(C1803,'[2]Customer Detail'!$A$2:$H$501,3,FALSE)</f>
        <v>64</v>
      </c>
      <c r="O1803" s="8" t="str">
        <f>VLOOKUP(C1803,'[2]Customer Detail'!$A$2:$H$501,5,FALSE)</f>
        <v>Kimburgh</v>
      </c>
      <c r="P1803" s="8" t="str">
        <f>VLOOKUP(C1803,'[2]Customer Detail'!$A$1:$H$501,8,FALSE)</f>
        <v>Bronze</v>
      </c>
      <c r="Q1803" s="8" t="str">
        <f>VLOOKUP(G1803,[2]Store_Dim!$A$1:$E$21,4,FALSE)</f>
        <v>New Jimmymouth</v>
      </c>
      <c r="R1803" s="8" t="str">
        <f>VLOOKUP(G1803,[2]Store_Dim!$A$2:$E$21,3,FALSE)</f>
        <v>West</v>
      </c>
    </row>
    <row r="1804" spans="1:18" x14ac:dyDescent="0.3">
      <c r="A1804" s="7" t="s">
        <v>3628</v>
      </c>
      <c r="B1804" s="48">
        <v>45427</v>
      </c>
      <c r="C1804" s="8" t="s">
        <v>63</v>
      </c>
      <c r="D1804" s="8" t="s">
        <v>1682</v>
      </c>
      <c r="E1804" s="7" t="str">
        <f>VLOOKUP(D1804,[2]Product_Dim!$A$2:$G$101,2,FALSE)</f>
        <v>Smart LED Light Strip</v>
      </c>
      <c r="F1804" s="9">
        <f>VLOOKUP(D1804,[2]Product_Dim!$A$2:$G$101,6,FALSE)</f>
        <v>349.17</v>
      </c>
      <c r="G1804" s="8" t="s">
        <v>1792</v>
      </c>
      <c r="H1804" s="10">
        <v>4</v>
      </c>
      <c r="I1804" s="11">
        <v>645.71</v>
      </c>
      <c r="J1804" s="8">
        <v>0.1</v>
      </c>
      <c r="K1804" s="8" t="s">
        <v>1826</v>
      </c>
      <c r="L1804" s="11">
        <v>2324.556</v>
      </c>
      <c r="M1804" s="8" t="str">
        <f>VLOOKUP(C1804,'[2]Customer Detail'!$A$2:$H$501,4,FALSE)</f>
        <v>Female</v>
      </c>
      <c r="N1804" s="8">
        <f>VLOOKUP(C1804,'[2]Customer Detail'!$A$2:$H$501,3,FALSE)</f>
        <v>32</v>
      </c>
      <c r="O1804" s="8" t="str">
        <f>VLOOKUP(C1804,'[2]Customer Detail'!$A$2:$H$501,5,FALSE)</f>
        <v>New Becky</v>
      </c>
      <c r="P1804" s="8" t="str">
        <f>VLOOKUP(C1804,'[2]Customer Detail'!$A$1:$H$501,8,FALSE)</f>
        <v>Silver</v>
      </c>
      <c r="Q1804" s="8" t="str">
        <f>VLOOKUP(G1804,[2]Store_Dim!$A$1:$E$21,4,FALSE)</f>
        <v>Lake Michael</v>
      </c>
      <c r="R1804" s="8" t="str">
        <f>VLOOKUP(G1804,[2]Store_Dim!$A$2:$E$21,3,FALSE)</f>
        <v>South</v>
      </c>
    </row>
    <row r="1805" spans="1:18" x14ac:dyDescent="0.3">
      <c r="A1805" s="7" t="s">
        <v>3629</v>
      </c>
      <c r="B1805" s="48">
        <v>45736</v>
      </c>
      <c r="C1805" s="8" t="s">
        <v>134</v>
      </c>
      <c r="D1805" s="8" t="s">
        <v>1590</v>
      </c>
      <c r="E1805" s="7" t="str">
        <f>VLOOKUP(D1805,[2]Product_Dim!$A$2:$G$101,2,FALSE)</f>
        <v>Multi-Purpose Storage Box</v>
      </c>
      <c r="F1805" s="9">
        <f>VLOOKUP(D1805,[2]Product_Dim!$A$2:$G$101,6,FALSE)</f>
        <v>123.46</v>
      </c>
      <c r="G1805" s="8" t="s">
        <v>1794</v>
      </c>
      <c r="H1805" s="10">
        <v>3</v>
      </c>
      <c r="I1805" s="11">
        <v>587.12</v>
      </c>
      <c r="J1805" s="8">
        <v>0.3</v>
      </c>
      <c r="K1805" s="8" t="s">
        <v>1824</v>
      </c>
      <c r="L1805" s="11">
        <v>1232.9520000000002</v>
      </c>
      <c r="M1805" s="8" t="str">
        <f>VLOOKUP(C1805,'[2]Customer Detail'!$A$2:$H$501,4,FALSE)</f>
        <v>Male</v>
      </c>
      <c r="N1805" s="8">
        <f>VLOOKUP(C1805,'[2]Customer Detail'!$A$2:$H$501,3,FALSE)</f>
        <v>25</v>
      </c>
      <c r="O1805" s="8" t="str">
        <f>VLOOKUP(C1805,'[2]Customer Detail'!$A$2:$H$501,5,FALSE)</f>
        <v>Tristanton</v>
      </c>
      <c r="P1805" s="8" t="str">
        <f>VLOOKUP(C1805,'[2]Customer Detail'!$A$1:$H$501,8,FALSE)</f>
        <v>Platinum</v>
      </c>
      <c r="Q1805" s="8" t="str">
        <f>VLOOKUP(G1805,[2]Store_Dim!$A$1:$E$21,4,FALSE)</f>
        <v>Sabrinatown</v>
      </c>
      <c r="R1805" s="8" t="str">
        <f>VLOOKUP(G1805,[2]Store_Dim!$A$2:$E$21,3,FALSE)</f>
        <v>North</v>
      </c>
    </row>
    <row r="1806" spans="1:18" x14ac:dyDescent="0.3">
      <c r="A1806" s="7" t="s">
        <v>3630</v>
      </c>
      <c r="B1806" s="48">
        <v>45941</v>
      </c>
      <c r="C1806" s="8" t="s">
        <v>773</v>
      </c>
      <c r="D1806" s="8" t="s">
        <v>1598</v>
      </c>
      <c r="E1806" s="7" t="str">
        <f>VLOOKUP(D1806,[2]Product_Dim!$A$2:$G$101,2,FALSE)</f>
        <v>Women's Scarf Set</v>
      </c>
      <c r="F1806" s="9">
        <f>VLOOKUP(D1806,[2]Product_Dim!$A$2:$G$101,6,FALSE)</f>
        <v>174.02</v>
      </c>
      <c r="G1806" s="8" t="s">
        <v>1810</v>
      </c>
      <c r="H1806" s="10">
        <v>1</v>
      </c>
      <c r="I1806" s="11">
        <v>401.18</v>
      </c>
      <c r="J1806" s="8">
        <v>0.15</v>
      </c>
      <c r="K1806" s="8" t="s">
        <v>1829</v>
      </c>
      <c r="L1806" s="11">
        <v>341.00299999999999</v>
      </c>
      <c r="M1806" s="8" t="str">
        <f>VLOOKUP(C1806,'[2]Customer Detail'!$A$2:$H$501,4,FALSE)</f>
        <v>Male</v>
      </c>
      <c r="N1806" s="8">
        <f>VLOOKUP(C1806,'[2]Customer Detail'!$A$2:$H$501,3,FALSE)</f>
        <v>31</v>
      </c>
      <c r="O1806" s="8" t="str">
        <f>VLOOKUP(C1806,'[2]Customer Detail'!$A$2:$H$501,5,FALSE)</f>
        <v>Dawsonchester</v>
      </c>
      <c r="P1806" s="8" t="str">
        <f>VLOOKUP(C1806,'[2]Customer Detail'!$A$1:$H$501,8,FALSE)</f>
        <v>Platinum</v>
      </c>
      <c r="Q1806" s="8" t="str">
        <f>VLOOKUP(G1806,[2]Store_Dim!$A$1:$E$21,4,FALSE)</f>
        <v>East Stevechester</v>
      </c>
      <c r="R1806" s="8" t="str">
        <f>VLOOKUP(G1806,[2]Store_Dim!$A$2:$E$21,3,FALSE)</f>
        <v>East</v>
      </c>
    </row>
    <row r="1807" spans="1:18" x14ac:dyDescent="0.3">
      <c r="A1807" s="7" t="s">
        <v>3631</v>
      </c>
      <c r="B1807" s="48">
        <v>45486</v>
      </c>
      <c r="C1807" s="8" t="s">
        <v>1145</v>
      </c>
      <c r="D1807" s="8" t="s">
        <v>1664</v>
      </c>
      <c r="E1807" s="7" t="str">
        <f>VLOOKUP(D1807,[2]Product_Dim!$A$2:$G$101,2,FALSE)</f>
        <v>Womens Cotton Scarf</v>
      </c>
      <c r="F1807" s="9">
        <f>VLOOKUP(D1807,[2]Product_Dim!$A$2:$G$101,6,FALSE)</f>
        <v>113.83</v>
      </c>
      <c r="G1807" s="8" t="s">
        <v>1810</v>
      </c>
      <c r="H1807" s="10">
        <v>3</v>
      </c>
      <c r="I1807" s="11">
        <v>658.33</v>
      </c>
      <c r="J1807" s="8">
        <v>0.12</v>
      </c>
      <c r="K1807" s="8" t="s">
        <v>1829</v>
      </c>
      <c r="L1807" s="11">
        <v>1737.9912000000002</v>
      </c>
      <c r="M1807" s="8" t="str">
        <f>VLOOKUP(C1807,'[2]Customer Detail'!$A$2:$H$501,4,FALSE)</f>
        <v>Female</v>
      </c>
      <c r="N1807" s="8">
        <f>VLOOKUP(C1807,'[2]Customer Detail'!$A$2:$H$501,3,FALSE)</f>
        <v>40</v>
      </c>
      <c r="O1807" s="8" t="str">
        <f>VLOOKUP(C1807,'[2]Customer Detail'!$A$2:$H$501,5,FALSE)</f>
        <v>North Theresa</v>
      </c>
      <c r="P1807" s="8" t="str">
        <f>VLOOKUP(C1807,'[2]Customer Detail'!$A$1:$H$501,8,FALSE)</f>
        <v>Platinum</v>
      </c>
      <c r="Q1807" s="8" t="str">
        <f>VLOOKUP(G1807,[2]Store_Dim!$A$1:$E$21,4,FALSE)</f>
        <v>East Stevechester</v>
      </c>
      <c r="R1807" s="8" t="str">
        <f>VLOOKUP(G1807,[2]Store_Dim!$A$2:$E$21,3,FALSE)</f>
        <v>East</v>
      </c>
    </row>
    <row r="1808" spans="1:18" x14ac:dyDescent="0.3">
      <c r="A1808" s="7" t="s">
        <v>3632</v>
      </c>
      <c r="B1808" s="48">
        <v>45474</v>
      </c>
      <c r="C1808" s="8" t="s">
        <v>657</v>
      </c>
      <c r="D1808" s="8" t="s">
        <v>1646</v>
      </c>
      <c r="E1808" s="7" t="str">
        <f>VLOOKUP(D1808,[2]Product_Dim!$A$2:$G$101,2,FALSE)</f>
        <v>Men's Roll-On Perfume</v>
      </c>
      <c r="F1808" s="9">
        <f>VLOOKUP(D1808,[2]Product_Dim!$A$2:$G$101,6,FALSE)</f>
        <v>43.29</v>
      </c>
      <c r="G1808" s="8" t="s">
        <v>1792</v>
      </c>
      <c r="H1808" s="10">
        <v>4</v>
      </c>
      <c r="I1808" s="11">
        <v>450.3</v>
      </c>
      <c r="J1808" s="8">
        <v>0.02</v>
      </c>
      <c r="K1808" s="8" t="s">
        <v>1824</v>
      </c>
      <c r="L1808" s="11">
        <v>1765.1759999999999</v>
      </c>
      <c r="M1808" s="8" t="str">
        <f>VLOOKUP(C1808,'[2]Customer Detail'!$A$2:$H$501,4,FALSE)</f>
        <v>Female</v>
      </c>
      <c r="N1808" s="8">
        <f>VLOOKUP(C1808,'[2]Customer Detail'!$A$2:$H$501,3,FALSE)</f>
        <v>25</v>
      </c>
      <c r="O1808" s="8" t="str">
        <f>VLOOKUP(C1808,'[2]Customer Detail'!$A$2:$H$501,5,FALSE)</f>
        <v>New Logan</v>
      </c>
      <c r="P1808" s="8" t="str">
        <f>VLOOKUP(C1808,'[2]Customer Detail'!$A$1:$H$501,8,FALSE)</f>
        <v>Bronze</v>
      </c>
      <c r="Q1808" s="8" t="str">
        <f>VLOOKUP(G1808,[2]Store_Dim!$A$1:$E$21,4,FALSE)</f>
        <v>Lake Michael</v>
      </c>
      <c r="R1808" s="8" t="str">
        <f>VLOOKUP(G1808,[2]Store_Dim!$A$2:$E$21,3,FALSE)</f>
        <v>South</v>
      </c>
    </row>
    <row r="1809" spans="1:18" x14ac:dyDescent="0.3">
      <c r="A1809" s="7" t="s">
        <v>3633</v>
      </c>
      <c r="B1809" s="48">
        <v>45757</v>
      </c>
      <c r="C1809" s="8" t="s">
        <v>490</v>
      </c>
      <c r="D1809" s="8" t="s">
        <v>1736</v>
      </c>
      <c r="E1809" s="7" t="str">
        <f>VLOOKUP(D1809,[2]Product_Dim!$A$2:$G$101,2,FALSE)</f>
        <v>Vitamin E Body Lotion</v>
      </c>
      <c r="F1809" s="9">
        <f>VLOOKUP(D1809,[2]Product_Dim!$A$2:$G$101,6,FALSE)</f>
        <v>358.47</v>
      </c>
      <c r="G1809" s="8" t="s">
        <v>1789</v>
      </c>
      <c r="H1809" s="10">
        <v>4</v>
      </c>
      <c r="I1809" s="11">
        <v>33.630000000000003</v>
      </c>
      <c r="J1809" s="8">
        <v>0.05</v>
      </c>
      <c r="K1809" s="8" t="s">
        <v>1824</v>
      </c>
      <c r="L1809" s="11">
        <v>127.79400000000001</v>
      </c>
      <c r="M1809" s="8" t="str">
        <f>VLOOKUP(C1809,'[2]Customer Detail'!$A$2:$H$501,4,FALSE)</f>
        <v>Male</v>
      </c>
      <c r="N1809" s="8">
        <f>VLOOKUP(C1809,'[2]Customer Detail'!$A$2:$H$501,3,FALSE)</f>
        <v>46</v>
      </c>
      <c r="O1809" s="8" t="str">
        <f>VLOOKUP(C1809,'[2]Customer Detail'!$A$2:$H$501,5,FALSE)</f>
        <v>Michaelfort</v>
      </c>
      <c r="P1809" s="8" t="str">
        <f>VLOOKUP(C1809,'[2]Customer Detail'!$A$1:$H$501,8,FALSE)</f>
        <v>Platinum</v>
      </c>
      <c r="Q1809" s="8" t="str">
        <f>VLOOKUP(G1809,[2]Store_Dim!$A$1:$E$21,4,FALSE)</f>
        <v>East Davidville</v>
      </c>
      <c r="R1809" s="8" t="str">
        <f>VLOOKUP(G1809,[2]Store_Dim!$A$2:$E$21,3,FALSE)</f>
        <v>East</v>
      </c>
    </row>
    <row r="1810" spans="1:18" x14ac:dyDescent="0.3">
      <c r="A1810" s="7" t="s">
        <v>3634</v>
      </c>
      <c r="B1810" s="48">
        <v>45475</v>
      </c>
      <c r="C1810" s="8" t="s">
        <v>141</v>
      </c>
      <c r="D1810" s="8" t="s">
        <v>1580</v>
      </c>
      <c r="E1810" s="7" t="str">
        <f>VLOOKUP(D1810,[2]Product_Dim!$A$2:$G$101,2,FALSE)</f>
        <v>Beard Grooming Kit</v>
      </c>
      <c r="F1810" s="9">
        <f>VLOOKUP(D1810,[2]Product_Dim!$A$2:$G$101,6,FALSE)</f>
        <v>337.42</v>
      </c>
      <c r="G1810" s="8" t="s">
        <v>1752</v>
      </c>
      <c r="H1810" s="10">
        <v>3</v>
      </c>
      <c r="I1810" s="11">
        <v>168.89</v>
      </c>
      <c r="J1810" s="8">
        <v>0.03</v>
      </c>
      <c r="K1810" s="8" t="s">
        <v>1829</v>
      </c>
      <c r="L1810" s="11">
        <v>491.46989999999994</v>
      </c>
      <c r="M1810" s="8" t="str">
        <f>VLOOKUP(C1810,'[2]Customer Detail'!$A$2:$H$501,4,FALSE)</f>
        <v>Male</v>
      </c>
      <c r="N1810" s="8">
        <f>VLOOKUP(C1810,'[2]Customer Detail'!$A$2:$H$501,3,FALSE)</f>
        <v>52</v>
      </c>
      <c r="O1810" s="8" t="str">
        <f>VLOOKUP(C1810,'[2]Customer Detail'!$A$2:$H$501,5,FALSE)</f>
        <v>Robertberg</v>
      </c>
      <c r="P1810" s="8" t="str">
        <f>VLOOKUP(C1810,'[2]Customer Detail'!$A$1:$H$501,8,FALSE)</f>
        <v>Silver</v>
      </c>
      <c r="Q1810" s="8" t="str">
        <f>VLOOKUP(G1810,[2]Store_Dim!$A$1:$E$21,4,FALSE)</f>
        <v>Washingtonfurt</v>
      </c>
      <c r="R1810" s="8" t="str">
        <f>VLOOKUP(G1810,[2]Store_Dim!$A$2:$E$21,3,FALSE)</f>
        <v>East</v>
      </c>
    </row>
    <row r="1811" spans="1:18" x14ac:dyDescent="0.3">
      <c r="A1811" s="7" t="s">
        <v>3635</v>
      </c>
      <c r="B1811" s="48">
        <v>45546</v>
      </c>
      <c r="C1811" s="8" t="s">
        <v>341</v>
      </c>
      <c r="D1811" s="8" t="s">
        <v>1668</v>
      </c>
      <c r="E1811" s="7" t="str">
        <f>VLOOKUP(D1811,[2]Product_Dim!$A$2:$G$101,2,FALSE)</f>
        <v>Luxury Perfume Spray</v>
      </c>
      <c r="F1811" s="9">
        <f>VLOOKUP(D1811,[2]Product_Dim!$A$2:$G$101,6,FALSE)</f>
        <v>482.75</v>
      </c>
      <c r="G1811" s="8" t="s">
        <v>1792</v>
      </c>
      <c r="H1811" s="10">
        <v>1</v>
      </c>
      <c r="I1811" s="11">
        <v>141.85</v>
      </c>
      <c r="J1811" s="8">
        <v>0.06</v>
      </c>
      <c r="K1811" s="8" t="s">
        <v>1826</v>
      </c>
      <c r="L1811" s="11">
        <v>133.339</v>
      </c>
      <c r="M1811" s="8" t="str">
        <f>VLOOKUP(C1811,'[2]Customer Detail'!$A$2:$H$501,4,FALSE)</f>
        <v>Female</v>
      </c>
      <c r="N1811" s="8">
        <f>VLOOKUP(C1811,'[2]Customer Detail'!$A$2:$H$501,3,FALSE)</f>
        <v>62</v>
      </c>
      <c r="O1811" s="8" t="str">
        <f>VLOOKUP(C1811,'[2]Customer Detail'!$A$2:$H$501,5,FALSE)</f>
        <v>West Bobbyshire</v>
      </c>
      <c r="P1811" s="8" t="str">
        <f>VLOOKUP(C1811,'[2]Customer Detail'!$A$1:$H$501,8,FALSE)</f>
        <v>Platinum</v>
      </c>
      <c r="Q1811" s="8" t="str">
        <f>VLOOKUP(G1811,[2]Store_Dim!$A$1:$E$21,4,FALSE)</f>
        <v>Lake Michael</v>
      </c>
      <c r="R1811" s="8" t="str">
        <f>VLOOKUP(G1811,[2]Store_Dim!$A$2:$E$21,3,FALSE)</f>
        <v>South</v>
      </c>
    </row>
    <row r="1812" spans="1:18" x14ac:dyDescent="0.3">
      <c r="A1812" s="7" t="s">
        <v>3636</v>
      </c>
      <c r="B1812" s="48">
        <v>45520</v>
      </c>
      <c r="C1812" s="8" t="s">
        <v>966</v>
      </c>
      <c r="D1812" s="8" t="s">
        <v>1618</v>
      </c>
      <c r="E1812" s="7" t="str">
        <f>VLOOKUP(D1812,[2]Product_Dim!$A$2:$G$101,2,FALSE)</f>
        <v>Bedroom Table Lamp</v>
      </c>
      <c r="F1812" s="9">
        <f>VLOOKUP(D1812,[2]Product_Dim!$A$2:$G$101,6,FALSE)</f>
        <v>382.22</v>
      </c>
      <c r="G1812" s="8" t="s">
        <v>1779</v>
      </c>
      <c r="H1812" s="10">
        <v>1</v>
      </c>
      <c r="I1812" s="11">
        <v>617.4</v>
      </c>
      <c r="J1812" s="8">
        <v>0.21</v>
      </c>
      <c r="K1812" s="8" t="s">
        <v>1824</v>
      </c>
      <c r="L1812" s="11">
        <v>487.74599999999998</v>
      </c>
      <c r="M1812" s="8" t="str">
        <f>VLOOKUP(C1812,'[2]Customer Detail'!$A$2:$H$501,4,FALSE)</f>
        <v>Male</v>
      </c>
      <c r="N1812" s="8">
        <f>VLOOKUP(C1812,'[2]Customer Detail'!$A$2:$H$501,3,FALSE)</f>
        <v>44</v>
      </c>
      <c r="O1812" s="8" t="str">
        <f>VLOOKUP(C1812,'[2]Customer Detail'!$A$2:$H$501,5,FALSE)</f>
        <v>New Nicholasstad</v>
      </c>
      <c r="P1812" s="8" t="str">
        <f>VLOOKUP(C1812,'[2]Customer Detail'!$A$1:$H$501,8,FALSE)</f>
        <v>Platinum</v>
      </c>
      <c r="Q1812" s="8" t="str">
        <f>VLOOKUP(G1812,[2]Store_Dim!$A$1:$E$21,4,FALSE)</f>
        <v>Williamsfurt</v>
      </c>
      <c r="R1812" s="8" t="str">
        <f>VLOOKUP(G1812,[2]Store_Dim!$A$2:$E$21,3,FALSE)</f>
        <v>South</v>
      </c>
    </row>
    <row r="1813" spans="1:18" x14ac:dyDescent="0.3">
      <c r="A1813" s="7" t="s">
        <v>3637</v>
      </c>
      <c r="B1813" s="48">
        <v>45534</v>
      </c>
      <c r="C1813" s="8" t="s">
        <v>496</v>
      </c>
      <c r="D1813" s="8" t="s">
        <v>1654</v>
      </c>
      <c r="E1813" s="7" t="str">
        <f>VLOOKUP(D1813,[2]Product_Dim!$A$2:$G$101,2,FALSE)</f>
        <v>Men's Track Pants</v>
      </c>
      <c r="F1813" s="9">
        <f>VLOOKUP(D1813,[2]Product_Dim!$A$2:$G$101,6,FALSE)</f>
        <v>386.56</v>
      </c>
      <c r="G1813" s="8" t="s">
        <v>1757</v>
      </c>
      <c r="H1813" s="10">
        <v>3</v>
      </c>
      <c r="I1813" s="11">
        <v>841.47</v>
      </c>
      <c r="J1813" s="8">
        <v>0.15</v>
      </c>
      <c r="K1813" s="8" t="s">
        <v>1829</v>
      </c>
      <c r="L1813" s="11">
        <v>2145.7484999999997</v>
      </c>
      <c r="M1813" s="8" t="str">
        <f>VLOOKUP(C1813,'[2]Customer Detail'!$A$2:$H$501,4,FALSE)</f>
        <v>Female</v>
      </c>
      <c r="N1813" s="8">
        <f>VLOOKUP(C1813,'[2]Customer Detail'!$A$2:$H$501,3,FALSE)</f>
        <v>49</v>
      </c>
      <c r="O1813" s="8" t="str">
        <f>VLOOKUP(C1813,'[2]Customer Detail'!$A$2:$H$501,5,FALSE)</f>
        <v>Lake Nathanfort</v>
      </c>
      <c r="P1813" s="8" t="str">
        <f>VLOOKUP(C1813,'[2]Customer Detail'!$A$1:$H$501,8,FALSE)</f>
        <v>Platinum</v>
      </c>
      <c r="Q1813" s="8" t="str">
        <f>VLOOKUP(G1813,[2]Store_Dim!$A$1:$E$21,4,FALSE)</f>
        <v>Danielmouth</v>
      </c>
      <c r="R1813" s="8" t="str">
        <f>VLOOKUP(G1813,[2]Store_Dim!$A$2:$E$21,3,FALSE)</f>
        <v>North</v>
      </c>
    </row>
    <row r="1814" spans="1:18" x14ac:dyDescent="0.3">
      <c r="A1814" s="7" t="s">
        <v>3638</v>
      </c>
      <c r="B1814" s="48">
        <v>45334</v>
      </c>
      <c r="C1814" s="8" t="s">
        <v>221</v>
      </c>
      <c r="D1814" s="8" t="s">
        <v>1590</v>
      </c>
      <c r="E1814" s="7" t="str">
        <f>VLOOKUP(D1814,[2]Product_Dim!$A$2:$G$101,2,FALSE)</f>
        <v>Multi-Purpose Storage Box</v>
      </c>
      <c r="F1814" s="9">
        <f>VLOOKUP(D1814,[2]Product_Dim!$A$2:$G$101,6,FALSE)</f>
        <v>123.46</v>
      </c>
      <c r="G1814" s="8" t="s">
        <v>1797</v>
      </c>
      <c r="H1814" s="10">
        <v>2</v>
      </c>
      <c r="I1814" s="11">
        <v>960.41</v>
      </c>
      <c r="J1814" s="8">
        <v>0.18</v>
      </c>
      <c r="K1814" s="8" t="s">
        <v>1824</v>
      </c>
      <c r="L1814" s="11">
        <v>1575.0724</v>
      </c>
      <c r="M1814" s="8" t="str">
        <f>VLOOKUP(C1814,'[2]Customer Detail'!$A$2:$H$501,4,FALSE)</f>
        <v>Male</v>
      </c>
      <c r="N1814" s="8">
        <f>VLOOKUP(C1814,'[2]Customer Detail'!$A$2:$H$501,3,FALSE)</f>
        <v>53</v>
      </c>
      <c r="O1814" s="8" t="str">
        <f>VLOOKUP(C1814,'[2]Customer Detail'!$A$2:$H$501,5,FALSE)</f>
        <v>New Kathrynland</v>
      </c>
      <c r="P1814" s="8" t="str">
        <f>VLOOKUP(C1814,'[2]Customer Detail'!$A$1:$H$501,8,FALSE)</f>
        <v>Platinum</v>
      </c>
      <c r="Q1814" s="8" t="str">
        <f>VLOOKUP(G1814,[2]Store_Dim!$A$1:$E$21,4,FALSE)</f>
        <v>Johnsonville</v>
      </c>
      <c r="R1814" s="8" t="str">
        <f>VLOOKUP(G1814,[2]Store_Dim!$A$2:$E$21,3,FALSE)</f>
        <v>East</v>
      </c>
    </row>
    <row r="1815" spans="1:18" x14ac:dyDescent="0.3">
      <c r="A1815" s="7" t="s">
        <v>3639</v>
      </c>
      <c r="B1815" s="48">
        <v>45289</v>
      </c>
      <c r="C1815" s="8" t="s">
        <v>1395</v>
      </c>
      <c r="D1815" s="8" t="s">
        <v>1698</v>
      </c>
      <c r="E1815" s="7" t="str">
        <f>VLOOKUP(D1815,[2]Product_Dim!$A$2:$G$101,2,FALSE)</f>
        <v>Women's Ankle Boots</v>
      </c>
      <c r="F1815" s="9">
        <f>VLOOKUP(D1815,[2]Product_Dim!$A$2:$G$101,6,FALSE)</f>
        <v>158.13999999999999</v>
      </c>
      <c r="G1815" s="8" t="s">
        <v>1810</v>
      </c>
      <c r="H1815" s="10">
        <v>3</v>
      </c>
      <c r="I1815" s="11">
        <v>717.22</v>
      </c>
      <c r="J1815" s="8">
        <v>0.24</v>
      </c>
      <c r="K1815" s="8" t="s">
        <v>1826</v>
      </c>
      <c r="L1815" s="11">
        <v>1635.2615999999998</v>
      </c>
      <c r="M1815" s="8" t="str">
        <f>VLOOKUP(C1815,'[2]Customer Detail'!$A$2:$H$501,4,FALSE)</f>
        <v>Male</v>
      </c>
      <c r="N1815" s="8">
        <f>VLOOKUP(C1815,'[2]Customer Detail'!$A$2:$H$501,3,FALSE)</f>
        <v>46</v>
      </c>
      <c r="O1815" s="8" t="str">
        <f>VLOOKUP(C1815,'[2]Customer Detail'!$A$2:$H$501,5,FALSE)</f>
        <v>Josephmouth</v>
      </c>
      <c r="P1815" s="8" t="str">
        <f>VLOOKUP(C1815,'[2]Customer Detail'!$A$1:$H$501,8,FALSE)</f>
        <v>Gold</v>
      </c>
      <c r="Q1815" s="8" t="str">
        <f>VLOOKUP(G1815,[2]Store_Dim!$A$1:$E$21,4,FALSE)</f>
        <v>East Stevechester</v>
      </c>
      <c r="R1815" s="8" t="str">
        <f>VLOOKUP(G1815,[2]Store_Dim!$A$2:$E$21,3,FALSE)</f>
        <v>East</v>
      </c>
    </row>
    <row r="1816" spans="1:18" x14ac:dyDescent="0.3">
      <c r="A1816" s="7" t="s">
        <v>3640</v>
      </c>
      <c r="B1816" s="48">
        <v>45832</v>
      </c>
      <c r="C1816" s="8" t="s">
        <v>402</v>
      </c>
      <c r="D1816" s="8" t="s">
        <v>1572</v>
      </c>
      <c r="E1816" s="7" t="str">
        <f>VLOOKUP(D1816,[2]Product_Dim!$A$2:$G$101,2,FALSE)</f>
        <v>Hair Strengthening Shampoo</v>
      </c>
      <c r="F1816" s="9">
        <f>VLOOKUP(D1816,[2]Product_Dim!$A$2:$G$101,6,FALSE)</f>
        <v>115.82</v>
      </c>
      <c r="G1816" s="8" t="s">
        <v>1752</v>
      </c>
      <c r="H1816" s="10">
        <v>1</v>
      </c>
      <c r="I1816" s="11">
        <v>281.83</v>
      </c>
      <c r="J1816" s="8">
        <v>0.16</v>
      </c>
      <c r="K1816" s="8" t="s">
        <v>1829</v>
      </c>
      <c r="L1816" s="11">
        <v>236.73719999999997</v>
      </c>
      <c r="M1816" s="8" t="str">
        <f>VLOOKUP(C1816,'[2]Customer Detail'!$A$2:$H$501,4,FALSE)</f>
        <v>Female</v>
      </c>
      <c r="N1816" s="8">
        <f>VLOOKUP(C1816,'[2]Customer Detail'!$A$2:$H$501,3,FALSE)</f>
        <v>53</v>
      </c>
      <c r="O1816" s="8" t="str">
        <f>VLOOKUP(C1816,'[2]Customer Detail'!$A$2:$H$501,5,FALSE)</f>
        <v>North Curtischester</v>
      </c>
      <c r="P1816" s="8" t="str">
        <f>VLOOKUP(C1816,'[2]Customer Detail'!$A$1:$H$501,8,FALSE)</f>
        <v>Platinum</v>
      </c>
      <c r="Q1816" s="8" t="str">
        <f>VLOOKUP(G1816,[2]Store_Dim!$A$1:$E$21,4,FALSE)</f>
        <v>Washingtonfurt</v>
      </c>
      <c r="R1816" s="8" t="str">
        <f>VLOOKUP(G1816,[2]Store_Dim!$A$2:$E$21,3,FALSE)</f>
        <v>East</v>
      </c>
    </row>
    <row r="1817" spans="1:18" x14ac:dyDescent="0.3">
      <c r="A1817" s="7" t="s">
        <v>3641</v>
      </c>
      <c r="B1817" s="48">
        <v>45400</v>
      </c>
      <c r="C1817" s="8" t="s">
        <v>666</v>
      </c>
      <c r="D1817" s="8" t="s">
        <v>1666</v>
      </c>
      <c r="E1817" s="7" t="str">
        <f>VLOOKUP(D1817,[2]Product_Dim!$A$2:$G$101,2,FALSE)</f>
        <v>Men's Hair Styling Gel</v>
      </c>
      <c r="F1817" s="9">
        <f>VLOOKUP(D1817,[2]Product_Dim!$A$2:$G$101,6,FALSE)</f>
        <v>17.309999999999999</v>
      </c>
      <c r="G1817" s="8" t="s">
        <v>1799</v>
      </c>
      <c r="H1817" s="10">
        <v>1</v>
      </c>
      <c r="I1817" s="11">
        <v>509.08</v>
      </c>
      <c r="J1817" s="8">
        <v>0.04</v>
      </c>
      <c r="K1817" s="8" t="s">
        <v>1826</v>
      </c>
      <c r="L1817" s="11">
        <v>488.71679999999998</v>
      </c>
      <c r="M1817" s="8" t="str">
        <f>VLOOKUP(C1817,'[2]Customer Detail'!$A$2:$H$501,4,FALSE)</f>
        <v>Male</v>
      </c>
      <c r="N1817" s="8">
        <f>VLOOKUP(C1817,'[2]Customer Detail'!$A$2:$H$501,3,FALSE)</f>
        <v>52</v>
      </c>
      <c r="O1817" s="8" t="str">
        <f>VLOOKUP(C1817,'[2]Customer Detail'!$A$2:$H$501,5,FALSE)</f>
        <v>New Dianebury</v>
      </c>
      <c r="P1817" s="8" t="str">
        <f>VLOOKUP(C1817,'[2]Customer Detail'!$A$1:$H$501,8,FALSE)</f>
        <v>Platinum</v>
      </c>
      <c r="Q1817" s="8" t="str">
        <f>VLOOKUP(G1817,[2]Store_Dim!$A$1:$E$21,4,FALSE)</f>
        <v>Christopherland</v>
      </c>
      <c r="R1817" s="8" t="str">
        <f>VLOOKUP(G1817,[2]Store_Dim!$A$2:$E$21,3,FALSE)</f>
        <v>South</v>
      </c>
    </row>
    <row r="1818" spans="1:18" x14ac:dyDescent="0.3">
      <c r="A1818" s="7" t="s">
        <v>3642</v>
      </c>
      <c r="B1818" s="48">
        <v>45930</v>
      </c>
      <c r="C1818" s="8" t="s">
        <v>1246</v>
      </c>
      <c r="D1818" s="8" t="s">
        <v>1740</v>
      </c>
      <c r="E1818" s="7" t="str">
        <f>VLOOKUP(D1818,[2]Product_Dim!$A$2:$G$101,2,FALSE)</f>
        <v>Women's Formal Blazer</v>
      </c>
      <c r="F1818" s="9">
        <f>VLOOKUP(D1818,[2]Product_Dim!$A$2:$G$101,6,FALSE)</f>
        <v>358.47</v>
      </c>
      <c r="G1818" s="8" t="s">
        <v>1761</v>
      </c>
      <c r="H1818" s="10">
        <v>4</v>
      </c>
      <c r="I1818" s="11">
        <v>827.09</v>
      </c>
      <c r="J1818" s="8">
        <v>0.3</v>
      </c>
      <c r="K1818" s="8" t="s">
        <v>1824</v>
      </c>
      <c r="L1818" s="11">
        <v>2315.8519999999999</v>
      </c>
      <c r="M1818" s="8" t="str">
        <f>VLOOKUP(C1818,'[2]Customer Detail'!$A$2:$H$501,4,FALSE)</f>
        <v>Female</v>
      </c>
      <c r="N1818" s="8">
        <f>VLOOKUP(C1818,'[2]Customer Detail'!$A$2:$H$501,3,FALSE)</f>
        <v>57</v>
      </c>
      <c r="O1818" s="8" t="str">
        <f>VLOOKUP(C1818,'[2]Customer Detail'!$A$2:$H$501,5,FALSE)</f>
        <v>Bookertown</v>
      </c>
      <c r="P1818" s="8" t="str">
        <f>VLOOKUP(C1818,'[2]Customer Detail'!$A$1:$H$501,8,FALSE)</f>
        <v>Platinum</v>
      </c>
      <c r="Q1818" s="8" t="str">
        <f>VLOOKUP(G1818,[2]Store_Dim!$A$1:$E$21,4,FALSE)</f>
        <v>North Nancyview</v>
      </c>
      <c r="R1818" s="8" t="str">
        <f>VLOOKUP(G1818,[2]Store_Dim!$A$2:$E$21,3,FALSE)</f>
        <v>South</v>
      </c>
    </row>
    <row r="1819" spans="1:18" x14ac:dyDescent="0.3">
      <c r="A1819" s="7" t="s">
        <v>3643</v>
      </c>
      <c r="B1819" s="48">
        <v>45935</v>
      </c>
      <c r="C1819" s="8" t="s">
        <v>684</v>
      </c>
      <c r="D1819" s="8" t="s">
        <v>1606</v>
      </c>
      <c r="E1819" s="7" t="str">
        <f>VLOOKUP(D1819,[2]Product_Dim!$A$2:$G$101,2,FALSE)</f>
        <v>Fabric Sofa Throw Blanket</v>
      </c>
      <c r="F1819" s="9">
        <f>VLOOKUP(D1819,[2]Product_Dim!$A$2:$G$101,6,FALSE)</f>
        <v>218.48</v>
      </c>
      <c r="G1819" s="8" t="s">
        <v>1769</v>
      </c>
      <c r="H1819" s="10">
        <v>2</v>
      </c>
      <c r="I1819" s="11">
        <v>823.36</v>
      </c>
      <c r="J1819" s="8">
        <v>0.23</v>
      </c>
      <c r="K1819" s="8" t="s">
        <v>1824</v>
      </c>
      <c r="L1819" s="11">
        <v>1267.9744000000001</v>
      </c>
      <c r="M1819" s="8" t="str">
        <f>VLOOKUP(C1819,'[2]Customer Detail'!$A$2:$H$501,4,FALSE)</f>
        <v>Male</v>
      </c>
      <c r="N1819" s="8">
        <f>VLOOKUP(C1819,'[2]Customer Detail'!$A$2:$H$501,3,FALSE)</f>
        <v>48</v>
      </c>
      <c r="O1819" s="8" t="str">
        <f>VLOOKUP(C1819,'[2]Customer Detail'!$A$2:$H$501,5,FALSE)</f>
        <v>Matthewborough</v>
      </c>
      <c r="P1819" s="8" t="str">
        <f>VLOOKUP(C1819,'[2]Customer Detail'!$A$1:$H$501,8,FALSE)</f>
        <v>Silver</v>
      </c>
      <c r="Q1819" s="8" t="str">
        <f>VLOOKUP(G1819,[2]Store_Dim!$A$1:$E$21,4,FALSE)</f>
        <v>Port Sharon</v>
      </c>
      <c r="R1819" s="8" t="str">
        <f>VLOOKUP(G1819,[2]Store_Dim!$A$2:$E$21,3,FALSE)</f>
        <v>South</v>
      </c>
    </row>
    <row r="1820" spans="1:18" x14ac:dyDescent="0.3">
      <c r="A1820" s="7" t="s">
        <v>3644</v>
      </c>
      <c r="B1820" s="48">
        <v>45814</v>
      </c>
      <c r="C1820" s="8" t="s">
        <v>467</v>
      </c>
      <c r="D1820" s="8" t="s">
        <v>1600</v>
      </c>
      <c r="E1820" s="7" t="str">
        <f>VLOOKUP(D1820,[2]Product_Dim!$A$2:$G$101,2,FALSE)</f>
        <v>Wireless Bluetooth Speaker</v>
      </c>
      <c r="F1820" s="9">
        <f>VLOOKUP(D1820,[2]Product_Dim!$A$2:$G$101,6,FALSE)</f>
        <v>322.41000000000003</v>
      </c>
      <c r="G1820" s="8" t="s">
        <v>1773</v>
      </c>
      <c r="H1820" s="10">
        <v>4</v>
      </c>
      <c r="I1820" s="11">
        <v>282.18</v>
      </c>
      <c r="J1820" s="8">
        <v>0.13</v>
      </c>
      <c r="K1820" s="8" t="s">
        <v>1829</v>
      </c>
      <c r="L1820" s="11">
        <v>981.9864</v>
      </c>
      <c r="M1820" s="8" t="str">
        <f>VLOOKUP(C1820,'[2]Customer Detail'!$A$2:$H$501,4,FALSE)</f>
        <v>Female</v>
      </c>
      <c r="N1820" s="8">
        <f>VLOOKUP(C1820,'[2]Customer Detail'!$A$2:$H$501,3,FALSE)</f>
        <v>55</v>
      </c>
      <c r="O1820" s="8" t="str">
        <f>VLOOKUP(C1820,'[2]Customer Detail'!$A$2:$H$501,5,FALSE)</f>
        <v>North Johnbury</v>
      </c>
      <c r="P1820" s="8" t="str">
        <f>VLOOKUP(C1820,'[2]Customer Detail'!$A$1:$H$501,8,FALSE)</f>
        <v>Platinum</v>
      </c>
      <c r="Q1820" s="8" t="str">
        <f>VLOOKUP(G1820,[2]Store_Dim!$A$1:$E$21,4,FALSE)</f>
        <v>New Michaelchester</v>
      </c>
      <c r="R1820" s="8" t="str">
        <f>VLOOKUP(G1820,[2]Store_Dim!$A$2:$E$21,3,FALSE)</f>
        <v>North</v>
      </c>
    </row>
    <row r="1821" spans="1:18" x14ac:dyDescent="0.3">
      <c r="A1821" s="7" t="s">
        <v>3645</v>
      </c>
      <c r="B1821" s="48">
        <v>45323</v>
      </c>
      <c r="C1821" s="8" t="s">
        <v>571</v>
      </c>
      <c r="D1821" s="8" t="s">
        <v>1590</v>
      </c>
      <c r="E1821" s="7" t="str">
        <f>VLOOKUP(D1821,[2]Product_Dim!$A$2:$G$101,2,FALSE)</f>
        <v>Multi-Purpose Storage Box</v>
      </c>
      <c r="F1821" s="9">
        <f>VLOOKUP(D1821,[2]Product_Dim!$A$2:$G$101,6,FALSE)</f>
        <v>123.46</v>
      </c>
      <c r="G1821" s="8" t="s">
        <v>1757</v>
      </c>
      <c r="H1821" s="10">
        <v>1</v>
      </c>
      <c r="I1821" s="11">
        <v>486.39</v>
      </c>
      <c r="J1821" s="8">
        <v>0.09</v>
      </c>
      <c r="K1821" s="8" t="s">
        <v>1829</v>
      </c>
      <c r="L1821" s="11">
        <v>442.61489999999998</v>
      </c>
      <c r="M1821" s="8" t="str">
        <f>VLOOKUP(C1821,'[2]Customer Detail'!$A$2:$H$501,4,FALSE)</f>
        <v>Female</v>
      </c>
      <c r="N1821" s="8">
        <f>VLOOKUP(C1821,'[2]Customer Detail'!$A$2:$H$501,3,FALSE)</f>
        <v>41</v>
      </c>
      <c r="O1821" s="8" t="str">
        <f>VLOOKUP(C1821,'[2]Customer Detail'!$A$2:$H$501,5,FALSE)</f>
        <v>Port Richard</v>
      </c>
      <c r="P1821" s="8" t="str">
        <f>VLOOKUP(C1821,'[2]Customer Detail'!$A$1:$H$501,8,FALSE)</f>
        <v>Bronze</v>
      </c>
      <c r="Q1821" s="8" t="str">
        <f>VLOOKUP(G1821,[2]Store_Dim!$A$1:$E$21,4,FALSE)</f>
        <v>Danielmouth</v>
      </c>
      <c r="R1821" s="8" t="str">
        <f>VLOOKUP(G1821,[2]Store_Dim!$A$2:$E$21,3,FALSE)</f>
        <v>North</v>
      </c>
    </row>
    <row r="1822" spans="1:18" x14ac:dyDescent="0.3">
      <c r="A1822" s="7" t="s">
        <v>3646</v>
      </c>
      <c r="B1822" s="48">
        <v>45312</v>
      </c>
      <c r="C1822" s="8" t="s">
        <v>172</v>
      </c>
      <c r="D1822" s="8" t="s">
        <v>1584</v>
      </c>
      <c r="E1822" s="7" t="str">
        <f>VLOOKUP(D1822,[2]Product_Dim!$A$2:$G$101,2,FALSE)</f>
        <v>Women's Denim Jeans</v>
      </c>
      <c r="F1822" s="9">
        <f>VLOOKUP(D1822,[2]Product_Dim!$A$2:$G$101,6,FALSE)</f>
        <v>254.04361702127662</v>
      </c>
      <c r="G1822" s="8" t="s">
        <v>1766</v>
      </c>
      <c r="H1822" s="10">
        <v>2</v>
      </c>
      <c r="I1822" s="11">
        <v>603.62</v>
      </c>
      <c r="J1822" s="8">
        <v>0.18</v>
      </c>
      <c r="K1822" s="8" t="s">
        <v>1829</v>
      </c>
      <c r="L1822" s="11">
        <v>989.93679999999995</v>
      </c>
      <c r="M1822" s="8" t="str">
        <f>VLOOKUP(C1822,'[2]Customer Detail'!$A$2:$H$501,4,FALSE)</f>
        <v>Male</v>
      </c>
      <c r="N1822" s="8">
        <f>VLOOKUP(C1822,'[2]Customer Detail'!$A$2:$H$501,3,FALSE)</f>
        <v>34</v>
      </c>
      <c r="O1822" s="8" t="str">
        <f>VLOOKUP(C1822,'[2]Customer Detail'!$A$2:$H$501,5,FALSE)</f>
        <v>Christianstad</v>
      </c>
      <c r="P1822" s="8" t="str">
        <f>VLOOKUP(C1822,'[2]Customer Detail'!$A$1:$H$501,8,FALSE)</f>
        <v>Bronze</v>
      </c>
      <c r="Q1822" s="8" t="str">
        <f>VLOOKUP(G1822,[2]Store_Dim!$A$1:$E$21,4,FALSE)</f>
        <v>Hoodberg</v>
      </c>
      <c r="R1822" s="8" t="str">
        <f>VLOOKUP(G1822,[2]Store_Dim!$A$2:$E$21,3,FALSE)</f>
        <v>North</v>
      </c>
    </row>
    <row r="1823" spans="1:18" x14ac:dyDescent="0.3">
      <c r="A1823" s="7" t="s">
        <v>3647</v>
      </c>
      <c r="B1823" s="48">
        <v>45554</v>
      </c>
      <c r="C1823" s="8" t="s">
        <v>496</v>
      </c>
      <c r="D1823" s="8" t="s">
        <v>1622</v>
      </c>
      <c r="E1823" s="7" t="str">
        <f>VLOOKUP(D1823,[2]Product_Dim!$A$2:$G$101,2,FALSE)</f>
        <v>Men's Casual Sneakers</v>
      </c>
      <c r="F1823" s="9">
        <f>VLOOKUP(D1823,[2]Product_Dim!$A$2:$G$101,6,FALSE)</f>
        <v>353.47</v>
      </c>
      <c r="G1823" s="8" t="s">
        <v>1782</v>
      </c>
      <c r="H1823" s="10">
        <v>3</v>
      </c>
      <c r="I1823" s="11">
        <v>204.17</v>
      </c>
      <c r="J1823" s="8">
        <v>0.1</v>
      </c>
      <c r="K1823" s="8" t="s">
        <v>1826</v>
      </c>
      <c r="L1823" s="11">
        <v>551.25900000000001</v>
      </c>
      <c r="M1823" s="8" t="str">
        <f>VLOOKUP(C1823,'[2]Customer Detail'!$A$2:$H$501,4,FALSE)</f>
        <v>Female</v>
      </c>
      <c r="N1823" s="8">
        <f>VLOOKUP(C1823,'[2]Customer Detail'!$A$2:$H$501,3,FALSE)</f>
        <v>49</v>
      </c>
      <c r="O1823" s="8" t="str">
        <f>VLOOKUP(C1823,'[2]Customer Detail'!$A$2:$H$501,5,FALSE)</f>
        <v>Lake Nathanfort</v>
      </c>
      <c r="P1823" s="8" t="str">
        <f>VLOOKUP(C1823,'[2]Customer Detail'!$A$1:$H$501,8,FALSE)</f>
        <v>Platinum</v>
      </c>
      <c r="Q1823" s="8" t="str">
        <f>VLOOKUP(G1823,[2]Store_Dim!$A$1:$E$21,4,FALSE)</f>
        <v>Thompsonborough</v>
      </c>
      <c r="R1823" s="8" t="str">
        <f>VLOOKUP(G1823,[2]Store_Dim!$A$2:$E$21,3,FALSE)</f>
        <v>West</v>
      </c>
    </row>
    <row r="1824" spans="1:18" x14ac:dyDescent="0.3">
      <c r="A1824" s="7" t="s">
        <v>3648</v>
      </c>
      <c r="B1824" s="48">
        <v>45310</v>
      </c>
      <c r="C1824" s="8" t="s">
        <v>467</v>
      </c>
      <c r="D1824" s="8" t="s">
        <v>1562</v>
      </c>
      <c r="E1824" s="7" t="str">
        <f>VLOOKUP(D1824,[2]Product_Dim!$A$2:$G$101,2,FALSE)</f>
        <v>Wireless Bluetooth Earbuds</v>
      </c>
      <c r="F1824" s="9">
        <f>VLOOKUP(D1824,[2]Product_Dim!$A$2:$G$101,6,FALSE)</f>
        <v>439.07</v>
      </c>
      <c r="G1824" s="8" t="s">
        <v>1801</v>
      </c>
      <c r="H1824" s="10">
        <v>1</v>
      </c>
      <c r="I1824" s="11">
        <v>43.58</v>
      </c>
      <c r="J1824" s="8">
        <v>0.01</v>
      </c>
      <c r="K1824" s="8" t="s">
        <v>1829</v>
      </c>
      <c r="L1824" s="11">
        <v>43.144199999999998</v>
      </c>
      <c r="M1824" s="8" t="str">
        <f>VLOOKUP(C1824,'[2]Customer Detail'!$A$2:$H$501,4,FALSE)</f>
        <v>Female</v>
      </c>
      <c r="N1824" s="8">
        <f>VLOOKUP(C1824,'[2]Customer Detail'!$A$2:$H$501,3,FALSE)</f>
        <v>55</v>
      </c>
      <c r="O1824" s="8" t="str">
        <f>VLOOKUP(C1824,'[2]Customer Detail'!$A$2:$H$501,5,FALSE)</f>
        <v>North Johnbury</v>
      </c>
      <c r="P1824" s="8" t="str">
        <f>VLOOKUP(C1824,'[2]Customer Detail'!$A$1:$H$501,8,FALSE)</f>
        <v>Platinum</v>
      </c>
      <c r="Q1824" s="8" t="str">
        <f>VLOOKUP(G1824,[2]Store_Dim!$A$1:$E$21,4,FALSE)</f>
        <v>East Jenniferstad</v>
      </c>
      <c r="R1824" s="8" t="str">
        <f>VLOOKUP(G1824,[2]Store_Dim!$A$2:$E$21,3,FALSE)</f>
        <v>North</v>
      </c>
    </row>
    <row r="1825" spans="1:18" x14ac:dyDescent="0.3">
      <c r="A1825" s="7" t="s">
        <v>3649</v>
      </c>
      <c r="B1825" s="48">
        <v>45594</v>
      </c>
      <c r="C1825" s="8" t="s">
        <v>1044</v>
      </c>
      <c r="D1825" s="8" t="s">
        <v>1642</v>
      </c>
      <c r="E1825" s="7" t="str">
        <f>VLOOKUP(D1825,[2]Product_Dim!$A$2:$G$101,2,FALSE)</f>
        <v>Makeup Brush Set</v>
      </c>
      <c r="F1825" s="9">
        <f>VLOOKUP(D1825,[2]Product_Dim!$A$2:$G$101,6,FALSE)</f>
        <v>254.04361702127662</v>
      </c>
      <c r="G1825" s="8" t="s">
        <v>1761</v>
      </c>
      <c r="H1825" s="10">
        <v>3</v>
      </c>
      <c r="I1825" s="11">
        <v>469.33</v>
      </c>
      <c r="J1825" s="8">
        <v>0.14000000000000001</v>
      </c>
      <c r="K1825" s="8" t="s">
        <v>1826</v>
      </c>
      <c r="L1825" s="11">
        <v>1210.8714</v>
      </c>
      <c r="M1825" s="8" t="str">
        <f>VLOOKUP(C1825,'[2]Customer Detail'!$A$2:$H$501,4,FALSE)</f>
        <v>Female</v>
      </c>
      <c r="N1825" s="8">
        <f>VLOOKUP(C1825,'[2]Customer Detail'!$A$2:$H$501,3,FALSE)</f>
        <v>34</v>
      </c>
      <c r="O1825" s="8" t="str">
        <f>VLOOKUP(C1825,'[2]Customer Detail'!$A$2:$H$501,5,FALSE)</f>
        <v>New Paulstad</v>
      </c>
      <c r="P1825" s="8" t="str">
        <f>VLOOKUP(C1825,'[2]Customer Detail'!$A$1:$H$501,8,FALSE)</f>
        <v>Bronze</v>
      </c>
      <c r="Q1825" s="8" t="str">
        <f>VLOOKUP(G1825,[2]Store_Dim!$A$1:$E$21,4,FALSE)</f>
        <v>North Nancyview</v>
      </c>
      <c r="R1825" s="8" t="str">
        <f>VLOOKUP(G1825,[2]Store_Dim!$A$2:$E$21,3,FALSE)</f>
        <v>South</v>
      </c>
    </row>
    <row r="1826" spans="1:18" x14ac:dyDescent="0.3">
      <c r="A1826" s="7" t="s">
        <v>3650</v>
      </c>
      <c r="B1826" s="48">
        <v>45840</v>
      </c>
      <c r="C1826" s="8" t="s">
        <v>681</v>
      </c>
      <c r="D1826" s="8" t="s">
        <v>1562</v>
      </c>
      <c r="E1826" s="7" t="str">
        <f>VLOOKUP(D1826,[2]Product_Dim!$A$2:$G$101,2,FALSE)</f>
        <v>Wireless Bluetooth Earbuds</v>
      </c>
      <c r="F1826" s="9">
        <f>VLOOKUP(D1826,[2]Product_Dim!$A$2:$G$101,6,FALSE)</f>
        <v>439.07</v>
      </c>
      <c r="G1826" s="8" t="s">
        <v>1782</v>
      </c>
      <c r="H1826" s="10">
        <v>4</v>
      </c>
      <c r="I1826" s="11">
        <v>836.23</v>
      </c>
      <c r="J1826" s="8">
        <v>0.12</v>
      </c>
      <c r="K1826" s="8" t="s">
        <v>1824</v>
      </c>
      <c r="L1826" s="11">
        <v>2943.5295999999998</v>
      </c>
      <c r="M1826" s="8" t="str">
        <f>VLOOKUP(C1826,'[2]Customer Detail'!$A$2:$H$501,4,FALSE)</f>
        <v>Female</v>
      </c>
      <c r="N1826" s="8">
        <f>VLOOKUP(C1826,'[2]Customer Detail'!$A$2:$H$501,3,FALSE)</f>
        <v>50</v>
      </c>
      <c r="O1826" s="8" t="str">
        <f>VLOOKUP(C1826,'[2]Customer Detail'!$A$2:$H$501,5,FALSE)</f>
        <v>Lake Josephport</v>
      </c>
      <c r="P1826" s="8" t="str">
        <f>VLOOKUP(C1826,'[2]Customer Detail'!$A$1:$H$501,8,FALSE)</f>
        <v>Platinum</v>
      </c>
      <c r="Q1826" s="8" t="str">
        <f>VLOOKUP(G1826,[2]Store_Dim!$A$1:$E$21,4,FALSE)</f>
        <v>Thompsonborough</v>
      </c>
      <c r="R1826" s="8" t="str">
        <f>VLOOKUP(G1826,[2]Store_Dim!$A$2:$E$21,3,FALSE)</f>
        <v>West</v>
      </c>
    </row>
    <row r="1827" spans="1:18" x14ac:dyDescent="0.3">
      <c r="A1827" s="7" t="s">
        <v>3651</v>
      </c>
      <c r="B1827" s="48">
        <v>45549</v>
      </c>
      <c r="C1827" s="8" t="s">
        <v>589</v>
      </c>
      <c r="D1827" s="8" t="s">
        <v>1682</v>
      </c>
      <c r="E1827" s="7" t="str">
        <f>VLOOKUP(D1827,[2]Product_Dim!$A$2:$G$101,2,FALSE)</f>
        <v>Smart LED Light Strip</v>
      </c>
      <c r="F1827" s="9">
        <f>VLOOKUP(D1827,[2]Product_Dim!$A$2:$G$101,6,FALSE)</f>
        <v>349.17</v>
      </c>
      <c r="G1827" s="8" t="s">
        <v>1813</v>
      </c>
      <c r="H1827" s="10">
        <v>2</v>
      </c>
      <c r="I1827" s="11">
        <v>661.53</v>
      </c>
      <c r="J1827" s="8">
        <v>0.2</v>
      </c>
      <c r="K1827" s="8" t="s">
        <v>1826</v>
      </c>
      <c r="L1827" s="11">
        <v>1058.4479999999999</v>
      </c>
      <c r="M1827" s="8" t="str">
        <f>VLOOKUP(C1827,'[2]Customer Detail'!$A$2:$H$501,4,FALSE)</f>
        <v>Female</v>
      </c>
      <c r="N1827" s="8">
        <f>VLOOKUP(C1827,'[2]Customer Detail'!$A$2:$H$501,3,FALSE)</f>
        <v>33</v>
      </c>
      <c r="O1827" s="8" t="str">
        <f>VLOOKUP(C1827,'[2]Customer Detail'!$A$2:$H$501,5,FALSE)</f>
        <v>West Daniel</v>
      </c>
      <c r="P1827" s="8" t="str">
        <f>VLOOKUP(C1827,'[2]Customer Detail'!$A$1:$H$501,8,FALSE)</f>
        <v>Bronze</v>
      </c>
      <c r="Q1827" s="8" t="str">
        <f>VLOOKUP(G1827,[2]Store_Dim!$A$1:$E$21,4,FALSE)</f>
        <v>Vasquezborough</v>
      </c>
      <c r="R1827" s="8" t="str">
        <f>VLOOKUP(G1827,[2]Store_Dim!$A$2:$E$21,3,FALSE)</f>
        <v>East</v>
      </c>
    </row>
    <row r="1828" spans="1:18" x14ac:dyDescent="0.3">
      <c r="A1828" s="7" t="s">
        <v>3652</v>
      </c>
      <c r="B1828" s="48">
        <v>45903</v>
      </c>
      <c r="C1828" s="8" t="s">
        <v>411</v>
      </c>
      <c r="D1828" s="8" t="s">
        <v>1660</v>
      </c>
      <c r="E1828" s="7" t="str">
        <f>VLOOKUP(D1828,[2]Product_Dim!$A$2:$G$101,2,FALSE)</f>
        <v>Premium Blanket Throw</v>
      </c>
      <c r="F1828" s="9">
        <f>VLOOKUP(D1828,[2]Product_Dim!$A$2:$G$101,6,FALSE)</f>
        <v>461.47</v>
      </c>
      <c r="G1828" s="8" t="s">
        <v>1804</v>
      </c>
      <c r="H1828" s="10">
        <v>3</v>
      </c>
      <c r="I1828" s="11">
        <v>753.47</v>
      </c>
      <c r="J1828" s="8">
        <v>0.25</v>
      </c>
      <c r="K1828" s="8" t="s">
        <v>1826</v>
      </c>
      <c r="L1828" s="11">
        <v>1695.3074999999999</v>
      </c>
      <c r="M1828" s="8" t="str">
        <f>VLOOKUP(C1828,'[2]Customer Detail'!$A$2:$H$501,4,FALSE)</f>
        <v>Male</v>
      </c>
      <c r="N1828" s="8">
        <f>VLOOKUP(C1828,'[2]Customer Detail'!$A$2:$H$501,3,FALSE)</f>
        <v>36</v>
      </c>
      <c r="O1828" s="8" t="str">
        <f>VLOOKUP(C1828,'[2]Customer Detail'!$A$2:$H$501,5,FALSE)</f>
        <v>New Jenniferburgh</v>
      </c>
      <c r="P1828" s="8" t="str">
        <f>VLOOKUP(C1828,'[2]Customer Detail'!$A$1:$H$501,8,FALSE)</f>
        <v>Platinum</v>
      </c>
      <c r="Q1828" s="8" t="str">
        <f>VLOOKUP(G1828,[2]Store_Dim!$A$1:$E$21,4,FALSE)</f>
        <v>New Jimmymouth</v>
      </c>
      <c r="R1828" s="8" t="str">
        <f>VLOOKUP(G1828,[2]Store_Dim!$A$2:$E$21,3,FALSE)</f>
        <v>West</v>
      </c>
    </row>
    <row r="1829" spans="1:18" x14ac:dyDescent="0.3">
      <c r="A1829" s="7" t="s">
        <v>3653</v>
      </c>
      <c r="B1829" s="48">
        <v>45673</v>
      </c>
      <c r="C1829" s="8" t="s">
        <v>523</v>
      </c>
      <c r="D1829" s="8" t="s">
        <v>1676</v>
      </c>
      <c r="E1829" s="7" t="str">
        <f>VLOOKUP(D1829,[2]Product_Dim!$A$2:$G$101,2,FALSE)</f>
        <v>Matte Lipstick Set</v>
      </c>
      <c r="F1829" s="9">
        <f>VLOOKUP(D1829,[2]Product_Dim!$A$2:$G$101,6,FALSE)</f>
        <v>299.11</v>
      </c>
      <c r="G1829" s="8" t="s">
        <v>1752</v>
      </c>
      <c r="H1829" s="10">
        <v>3</v>
      </c>
      <c r="I1829" s="11">
        <v>713.95</v>
      </c>
      <c r="J1829" s="8" t="s">
        <v>3983</v>
      </c>
      <c r="K1829" s="8" t="s">
        <v>1824</v>
      </c>
      <c r="L1829" s="11">
        <v>2141.8500000000004</v>
      </c>
      <c r="M1829" s="8" t="str">
        <f>VLOOKUP(C1829,'[2]Customer Detail'!$A$2:$H$501,4,FALSE)</f>
        <v>Male</v>
      </c>
      <c r="N1829" s="8">
        <f>VLOOKUP(C1829,'[2]Customer Detail'!$A$2:$H$501,3,FALSE)</f>
        <v>46</v>
      </c>
      <c r="O1829" s="8" t="str">
        <f>VLOOKUP(C1829,'[2]Customer Detail'!$A$2:$H$501,5,FALSE)</f>
        <v>East Peterbury</v>
      </c>
      <c r="P1829" s="8" t="str">
        <f>VLOOKUP(C1829,'[2]Customer Detail'!$A$1:$H$501,8,FALSE)</f>
        <v>Bronze</v>
      </c>
      <c r="Q1829" s="8" t="str">
        <f>VLOOKUP(G1829,[2]Store_Dim!$A$1:$E$21,4,FALSE)</f>
        <v>Washingtonfurt</v>
      </c>
      <c r="R1829" s="8" t="str">
        <f>VLOOKUP(G1829,[2]Store_Dim!$A$2:$E$21,3,FALSE)</f>
        <v>East</v>
      </c>
    </row>
    <row r="1830" spans="1:18" x14ac:dyDescent="0.3">
      <c r="A1830" s="7" t="s">
        <v>3654</v>
      </c>
      <c r="B1830" s="48">
        <v>45395</v>
      </c>
      <c r="C1830" s="8" t="s">
        <v>353</v>
      </c>
      <c r="D1830" s="8" t="s">
        <v>1570</v>
      </c>
      <c r="E1830" s="7" t="str">
        <f>VLOOKUP(D1830,[2]Product_Dim!$A$2:$G$101,2,FALSE)</f>
        <v>HD Smart TV Stick</v>
      </c>
      <c r="F1830" s="9">
        <f>VLOOKUP(D1830,[2]Product_Dim!$A$2:$G$101,6,FALSE)</f>
        <v>449.4</v>
      </c>
      <c r="G1830" s="8" t="s">
        <v>1773</v>
      </c>
      <c r="H1830" s="10">
        <v>3</v>
      </c>
      <c r="I1830" s="11">
        <v>596</v>
      </c>
      <c r="J1830" s="8">
        <v>0.28000000000000003</v>
      </c>
      <c r="K1830" s="8" t="s">
        <v>1829</v>
      </c>
      <c r="L1830" s="11">
        <v>1287.3599999999999</v>
      </c>
      <c r="M1830" s="8" t="str">
        <f>VLOOKUP(C1830,'[2]Customer Detail'!$A$2:$H$501,4,FALSE)</f>
        <v>Male</v>
      </c>
      <c r="N1830" s="8">
        <f>VLOOKUP(C1830,'[2]Customer Detail'!$A$2:$H$501,3,FALSE)</f>
        <v>35</v>
      </c>
      <c r="O1830" s="8" t="str">
        <f>VLOOKUP(C1830,'[2]Customer Detail'!$A$2:$H$501,5,FALSE)</f>
        <v>South Dustin</v>
      </c>
      <c r="P1830" s="8" t="str">
        <f>VLOOKUP(C1830,'[2]Customer Detail'!$A$1:$H$501,8,FALSE)</f>
        <v>Silver</v>
      </c>
      <c r="Q1830" s="8" t="str">
        <f>VLOOKUP(G1830,[2]Store_Dim!$A$1:$E$21,4,FALSE)</f>
        <v>New Michaelchester</v>
      </c>
      <c r="R1830" s="8" t="str">
        <f>VLOOKUP(G1830,[2]Store_Dim!$A$2:$E$21,3,FALSE)</f>
        <v>North</v>
      </c>
    </row>
    <row r="1831" spans="1:18" x14ac:dyDescent="0.3">
      <c r="A1831" s="7" t="s">
        <v>3655</v>
      </c>
      <c r="B1831" s="48">
        <v>45379</v>
      </c>
      <c r="C1831" s="8" t="s">
        <v>1050</v>
      </c>
      <c r="D1831" s="8" t="s">
        <v>1565</v>
      </c>
      <c r="E1831" s="7" t="str">
        <f>VLOOKUP(D1831,[2]Product_Dim!$A$2:$G$101,2,FALSE)</f>
        <v>Adjustable Dumbbell Set</v>
      </c>
      <c r="F1831" s="9">
        <f>VLOOKUP(D1831,[2]Product_Dim!$A$2:$G$101,6,FALSE)</f>
        <v>495.72</v>
      </c>
      <c r="G1831" s="8" t="s">
        <v>1786</v>
      </c>
      <c r="H1831" s="10">
        <v>2</v>
      </c>
      <c r="I1831" s="11">
        <v>169.46</v>
      </c>
      <c r="J1831" s="8">
        <v>0.03</v>
      </c>
      <c r="K1831" s="8" t="s">
        <v>1826</v>
      </c>
      <c r="L1831" s="11">
        <v>328.75240000000002</v>
      </c>
      <c r="M1831" s="8" t="str">
        <f>VLOOKUP(C1831,'[2]Customer Detail'!$A$2:$H$501,4,FALSE)</f>
        <v>Female</v>
      </c>
      <c r="N1831" s="8">
        <f>VLOOKUP(C1831,'[2]Customer Detail'!$A$2:$H$501,3,FALSE)</f>
        <v>50</v>
      </c>
      <c r="O1831" s="8" t="str">
        <f>VLOOKUP(C1831,'[2]Customer Detail'!$A$2:$H$501,5,FALSE)</f>
        <v>Donaldsontown</v>
      </c>
      <c r="P1831" s="8" t="str">
        <f>VLOOKUP(C1831,'[2]Customer Detail'!$A$1:$H$501,8,FALSE)</f>
        <v>Silver</v>
      </c>
      <c r="Q1831" s="8" t="str">
        <f>VLOOKUP(G1831,[2]Store_Dim!$A$1:$E$21,4,FALSE)</f>
        <v>East Johnstad</v>
      </c>
      <c r="R1831" s="8" t="str">
        <f>VLOOKUP(G1831,[2]Store_Dim!$A$2:$E$21,3,FALSE)</f>
        <v>South</v>
      </c>
    </row>
    <row r="1832" spans="1:18" x14ac:dyDescent="0.3">
      <c r="A1832" s="7" t="s">
        <v>3656</v>
      </c>
      <c r="B1832" s="48">
        <v>45860</v>
      </c>
      <c r="C1832" s="8" t="s">
        <v>948</v>
      </c>
      <c r="D1832" s="8" t="s">
        <v>1678</v>
      </c>
      <c r="E1832" s="7" t="str">
        <f>VLOOKUP(D1832,[2]Product_Dim!$A$2:$G$101,2,FALSE)</f>
        <v>Adjustable Dumbbells 20kg</v>
      </c>
      <c r="F1832" s="9">
        <f>VLOOKUP(D1832,[2]Product_Dim!$A$2:$G$101,6,FALSE)</f>
        <v>240.63</v>
      </c>
      <c r="G1832" s="8" t="s">
        <v>1799</v>
      </c>
      <c r="H1832" s="10">
        <v>4</v>
      </c>
      <c r="I1832" s="11">
        <v>611.91999999999996</v>
      </c>
      <c r="J1832" s="8">
        <v>0.2</v>
      </c>
      <c r="K1832" s="8" t="s">
        <v>1826</v>
      </c>
      <c r="L1832" s="11">
        <v>1958.1439999999998</v>
      </c>
      <c r="M1832" s="8" t="str">
        <f>VLOOKUP(C1832,'[2]Customer Detail'!$A$2:$H$501,4,FALSE)</f>
        <v>Male</v>
      </c>
      <c r="N1832" s="8">
        <f>VLOOKUP(C1832,'[2]Customer Detail'!$A$2:$H$501,3,FALSE)</f>
        <v>29</v>
      </c>
      <c r="O1832" s="8" t="str">
        <f>VLOOKUP(C1832,'[2]Customer Detail'!$A$2:$H$501,5,FALSE)</f>
        <v>Lake Melissashire</v>
      </c>
      <c r="P1832" s="8" t="str">
        <f>VLOOKUP(C1832,'[2]Customer Detail'!$A$1:$H$501,8,FALSE)</f>
        <v>Silver</v>
      </c>
      <c r="Q1832" s="8" t="str">
        <f>VLOOKUP(G1832,[2]Store_Dim!$A$1:$E$21,4,FALSE)</f>
        <v>Christopherland</v>
      </c>
      <c r="R1832" s="8" t="str">
        <f>VLOOKUP(G1832,[2]Store_Dim!$A$2:$E$21,3,FALSE)</f>
        <v>South</v>
      </c>
    </row>
    <row r="1833" spans="1:18" x14ac:dyDescent="0.3">
      <c r="A1833" s="7" t="s">
        <v>3657</v>
      </c>
      <c r="B1833" s="48">
        <v>45704</v>
      </c>
      <c r="C1833" s="8" t="s">
        <v>23</v>
      </c>
      <c r="D1833" s="8" t="s">
        <v>1696</v>
      </c>
      <c r="E1833" s="7" t="str">
        <f>VLOOKUP(D1833,[2]Product_Dim!$A$2:$G$101,2,FALSE)</f>
        <v>Bluetooth Car Audio System</v>
      </c>
      <c r="F1833" s="9">
        <f>VLOOKUP(D1833,[2]Product_Dim!$A$2:$G$101,6,FALSE)</f>
        <v>403.71</v>
      </c>
      <c r="G1833" s="8" t="s">
        <v>1801</v>
      </c>
      <c r="H1833" s="10">
        <v>2</v>
      </c>
      <c r="I1833" s="11">
        <v>25.3</v>
      </c>
      <c r="J1833" s="8">
        <v>0.21</v>
      </c>
      <c r="K1833" s="8" t="s">
        <v>1824</v>
      </c>
      <c r="L1833" s="11">
        <v>39.974000000000004</v>
      </c>
      <c r="M1833" s="8" t="str">
        <f>VLOOKUP(C1833,'[2]Customer Detail'!$A$2:$H$501,4,FALSE)</f>
        <v>Female</v>
      </c>
      <c r="N1833" s="8">
        <f>VLOOKUP(C1833,'[2]Customer Detail'!$A$2:$H$501,3,FALSE)</f>
        <v>59</v>
      </c>
      <c r="O1833" s="8" t="str">
        <f>VLOOKUP(C1833,'[2]Customer Detail'!$A$2:$H$501,5,FALSE)</f>
        <v>Thomastown</v>
      </c>
      <c r="P1833" s="8" t="str">
        <f>VLOOKUP(C1833,'[2]Customer Detail'!$A$1:$H$501,8,FALSE)</f>
        <v>Bronze</v>
      </c>
      <c r="Q1833" s="8" t="str">
        <f>VLOOKUP(G1833,[2]Store_Dim!$A$1:$E$21,4,FALSE)</f>
        <v>East Jenniferstad</v>
      </c>
      <c r="R1833" s="8" t="str">
        <f>VLOOKUP(G1833,[2]Store_Dim!$A$2:$E$21,3,FALSE)</f>
        <v>North</v>
      </c>
    </row>
    <row r="1834" spans="1:18" x14ac:dyDescent="0.3">
      <c r="A1834" s="7" t="s">
        <v>3658</v>
      </c>
      <c r="B1834" s="48">
        <v>45327</v>
      </c>
      <c r="C1834" s="8" t="s">
        <v>1343</v>
      </c>
      <c r="D1834" s="8" t="s">
        <v>1694</v>
      </c>
      <c r="E1834" s="7" t="str">
        <f>VLOOKUP(D1834,[2]Product_Dim!$A$2:$G$101,2,FALSE)</f>
        <v>Shin Guards – Adult</v>
      </c>
      <c r="F1834" s="9">
        <f>VLOOKUP(D1834,[2]Product_Dim!$A$2:$G$101,6,FALSE)</f>
        <v>107.06</v>
      </c>
      <c r="G1834" s="8" t="s">
        <v>1789</v>
      </c>
      <c r="H1834" s="10">
        <v>4</v>
      </c>
      <c r="I1834" s="11">
        <v>166.93</v>
      </c>
      <c r="J1834" s="8">
        <v>0.02</v>
      </c>
      <c r="K1834" s="8" t="s">
        <v>1826</v>
      </c>
      <c r="L1834" s="11">
        <v>654.36559999999997</v>
      </c>
      <c r="M1834" s="8" t="str">
        <f>VLOOKUP(C1834,'[2]Customer Detail'!$A$2:$H$501,4,FALSE)</f>
        <v>Female</v>
      </c>
      <c r="N1834" s="8">
        <f>VLOOKUP(C1834,'[2]Customer Detail'!$A$2:$H$501,3,FALSE)</f>
        <v>51</v>
      </c>
      <c r="O1834" s="8" t="str">
        <f>VLOOKUP(C1834,'[2]Customer Detail'!$A$2:$H$501,5,FALSE)</f>
        <v>Williamsberg</v>
      </c>
      <c r="P1834" s="8" t="str">
        <f>VLOOKUP(C1834,'[2]Customer Detail'!$A$1:$H$501,8,FALSE)</f>
        <v>Silver</v>
      </c>
      <c r="Q1834" s="8" t="str">
        <f>VLOOKUP(G1834,[2]Store_Dim!$A$1:$E$21,4,FALSE)</f>
        <v>East Davidville</v>
      </c>
      <c r="R1834" s="8" t="str">
        <f>VLOOKUP(G1834,[2]Store_Dim!$A$2:$E$21,3,FALSE)</f>
        <v>East</v>
      </c>
    </row>
    <row r="1835" spans="1:18" x14ac:dyDescent="0.3">
      <c r="A1835" s="7" t="s">
        <v>3659</v>
      </c>
      <c r="B1835" s="48">
        <v>45721</v>
      </c>
      <c r="C1835" s="8" t="s">
        <v>890</v>
      </c>
      <c r="D1835" s="8" t="s">
        <v>1668</v>
      </c>
      <c r="E1835" s="7" t="str">
        <f>VLOOKUP(D1835,[2]Product_Dim!$A$2:$G$101,2,FALSE)</f>
        <v>Luxury Perfume Spray</v>
      </c>
      <c r="F1835" s="9">
        <f>VLOOKUP(D1835,[2]Product_Dim!$A$2:$G$101,6,FALSE)</f>
        <v>482.75</v>
      </c>
      <c r="G1835" s="8" t="s">
        <v>1792</v>
      </c>
      <c r="H1835" s="10">
        <v>4</v>
      </c>
      <c r="I1835" s="11">
        <v>861.55</v>
      </c>
      <c r="J1835" s="8">
        <v>0.12</v>
      </c>
      <c r="K1835" s="8" t="s">
        <v>1824</v>
      </c>
      <c r="L1835" s="11">
        <v>3032.6559999999999</v>
      </c>
      <c r="M1835" s="8" t="str">
        <f>VLOOKUP(C1835,'[2]Customer Detail'!$A$2:$H$501,4,FALSE)</f>
        <v>Male</v>
      </c>
      <c r="N1835" s="8">
        <f>VLOOKUP(C1835,'[2]Customer Detail'!$A$2:$H$501,3,FALSE)</f>
        <v>48</v>
      </c>
      <c r="O1835" s="8" t="str">
        <f>VLOOKUP(C1835,'[2]Customer Detail'!$A$2:$H$501,5,FALSE)</f>
        <v>Morrisville</v>
      </c>
      <c r="P1835" s="8" t="str">
        <f>VLOOKUP(C1835,'[2]Customer Detail'!$A$1:$H$501,8,FALSE)</f>
        <v>Bronze</v>
      </c>
      <c r="Q1835" s="8" t="str">
        <f>VLOOKUP(G1835,[2]Store_Dim!$A$1:$E$21,4,FALSE)</f>
        <v>Lake Michael</v>
      </c>
      <c r="R1835" s="8" t="str">
        <f>VLOOKUP(G1835,[2]Store_Dim!$A$2:$E$21,3,FALSE)</f>
        <v>South</v>
      </c>
    </row>
    <row r="1836" spans="1:18" x14ac:dyDescent="0.3">
      <c r="A1836" s="7" t="s">
        <v>3660</v>
      </c>
      <c r="B1836" s="48">
        <v>45842</v>
      </c>
      <c r="C1836" s="8" t="s">
        <v>1127</v>
      </c>
      <c r="D1836" s="8" t="s">
        <v>1634</v>
      </c>
      <c r="E1836" s="7" t="str">
        <f>VLOOKUP(D1836,[2]Product_Dim!$A$2:$G$101,2,FALSE)</f>
        <v>USB External Hard Drive</v>
      </c>
      <c r="F1836" s="9">
        <f>VLOOKUP(D1836,[2]Product_Dim!$A$2:$G$101,6,FALSE)</f>
        <v>253.33</v>
      </c>
      <c r="G1836" s="8" t="s">
        <v>1773</v>
      </c>
      <c r="H1836" s="10">
        <v>3</v>
      </c>
      <c r="I1836" s="11">
        <v>56.17</v>
      </c>
      <c r="J1836" s="8">
        <v>0.01</v>
      </c>
      <c r="K1836" s="8" t="s">
        <v>1829</v>
      </c>
      <c r="L1836" s="11">
        <v>166.82489999999999</v>
      </c>
      <c r="M1836" s="8" t="str">
        <f>VLOOKUP(C1836,'[2]Customer Detail'!$A$2:$H$501,4,FALSE)</f>
        <v>Male</v>
      </c>
      <c r="N1836" s="8">
        <f>VLOOKUP(C1836,'[2]Customer Detail'!$A$2:$H$501,3,FALSE)</f>
        <v>34</v>
      </c>
      <c r="O1836" s="8" t="str">
        <f>VLOOKUP(C1836,'[2]Customer Detail'!$A$2:$H$501,5,FALSE)</f>
        <v>Andersonside</v>
      </c>
      <c r="P1836" s="8" t="str">
        <f>VLOOKUP(C1836,'[2]Customer Detail'!$A$1:$H$501,8,FALSE)</f>
        <v>Platinum</v>
      </c>
      <c r="Q1836" s="8" t="str">
        <f>VLOOKUP(G1836,[2]Store_Dim!$A$1:$E$21,4,FALSE)</f>
        <v>New Michaelchester</v>
      </c>
      <c r="R1836" s="8" t="str">
        <f>VLOOKUP(G1836,[2]Store_Dim!$A$2:$E$21,3,FALSE)</f>
        <v>North</v>
      </c>
    </row>
    <row r="1837" spans="1:18" x14ac:dyDescent="0.3">
      <c r="A1837" s="7" t="s">
        <v>3661</v>
      </c>
      <c r="B1837" s="48">
        <v>45862</v>
      </c>
      <c r="C1837" s="8" t="s">
        <v>849</v>
      </c>
      <c r="D1837" s="8" t="s">
        <v>1578</v>
      </c>
      <c r="E1837" s="7" t="str">
        <f>VLOOKUP(D1837,[2]Product_Dim!$A$2:$G$101,2,FALSE)</f>
        <v>4K Home Projector</v>
      </c>
      <c r="F1837" s="9">
        <f>VLOOKUP(D1837,[2]Product_Dim!$A$2:$G$101,6,FALSE)</f>
        <v>465.34</v>
      </c>
      <c r="G1837" s="8" t="s">
        <v>1813</v>
      </c>
      <c r="H1837" s="10">
        <v>1</v>
      </c>
      <c r="I1837" s="11">
        <v>582.29</v>
      </c>
      <c r="J1837" s="8">
        <v>0.2</v>
      </c>
      <c r="K1837" s="8" t="s">
        <v>1824</v>
      </c>
      <c r="L1837" s="11">
        <v>465.83199999999999</v>
      </c>
      <c r="M1837" s="8" t="str">
        <f>VLOOKUP(C1837,'[2]Customer Detail'!$A$2:$H$501,4,FALSE)</f>
        <v>Female</v>
      </c>
      <c r="N1837" s="8">
        <f>VLOOKUP(C1837,'[2]Customer Detail'!$A$2:$H$501,3,FALSE)</f>
        <v>32</v>
      </c>
      <c r="O1837" s="8" t="str">
        <f>VLOOKUP(C1837,'[2]Customer Detail'!$A$2:$H$501,5,FALSE)</f>
        <v>South Gina</v>
      </c>
      <c r="P1837" s="8" t="str">
        <f>VLOOKUP(C1837,'[2]Customer Detail'!$A$1:$H$501,8,FALSE)</f>
        <v>Bronze</v>
      </c>
      <c r="Q1837" s="8" t="str">
        <f>VLOOKUP(G1837,[2]Store_Dim!$A$1:$E$21,4,FALSE)</f>
        <v>Vasquezborough</v>
      </c>
      <c r="R1837" s="8" t="str">
        <f>VLOOKUP(G1837,[2]Store_Dim!$A$2:$E$21,3,FALSE)</f>
        <v>East</v>
      </c>
    </row>
    <row r="1838" spans="1:18" x14ac:dyDescent="0.3">
      <c r="A1838" s="7" t="s">
        <v>3662</v>
      </c>
      <c r="B1838" s="48">
        <v>45681</v>
      </c>
      <c r="C1838" s="8" t="s">
        <v>833</v>
      </c>
      <c r="D1838" s="8" t="s">
        <v>1714</v>
      </c>
      <c r="E1838" s="7" t="str">
        <f>VLOOKUP(D1838,[2]Product_Dim!$A$2:$G$101,2,FALSE)</f>
        <v>Hydrating Face Cleanser</v>
      </c>
      <c r="F1838" s="9">
        <f>VLOOKUP(D1838,[2]Product_Dim!$A$2:$G$101,6,FALSE)</f>
        <v>254.04361702127662</v>
      </c>
      <c r="G1838" s="8" t="s">
        <v>1752</v>
      </c>
      <c r="H1838" s="10">
        <v>3</v>
      </c>
      <c r="I1838" s="11">
        <v>63.96</v>
      </c>
      <c r="J1838" s="8">
        <v>0.02</v>
      </c>
      <c r="K1838" s="8" t="s">
        <v>1824</v>
      </c>
      <c r="L1838" s="11">
        <v>188.04239999999999</v>
      </c>
      <c r="M1838" s="8" t="str">
        <f>VLOOKUP(C1838,'[2]Customer Detail'!$A$2:$H$501,4,FALSE)</f>
        <v>Female</v>
      </c>
      <c r="N1838" s="8">
        <f>VLOOKUP(C1838,'[2]Customer Detail'!$A$2:$H$501,3,FALSE)</f>
        <v>27</v>
      </c>
      <c r="O1838" s="8" t="str">
        <f>VLOOKUP(C1838,'[2]Customer Detail'!$A$2:$H$501,5,FALSE)</f>
        <v>Lake Saramouth</v>
      </c>
      <c r="P1838" s="8" t="str">
        <f>VLOOKUP(C1838,'[2]Customer Detail'!$A$1:$H$501,8,FALSE)</f>
        <v>Silver</v>
      </c>
      <c r="Q1838" s="8" t="str">
        <f>VLOOKUP(G1838,[2]Store_Dim!$A$1:$E$21,4,FALSE)</f>
        <v>Washingtonfurt</v>
      </c>
      <c r="R1838" s="8" t="str">
        <f>VLOOKUP(G1838,[2]Store_Dim!$A$2:$E$21,3,FALSE)</f>
        <v>East</v>
      </c>
    </row>
    <row r="1839" spans="1:18" x14ac:dyDescent="0.3">
      <c r="A1839" s="7" t="s">
        <v>3663</v>
      </c>
      <c r="B1839" s="48">
        <v>45392</v>
      </c>
      <c r="C1839" s="8" t="s">
        <v>241</v>
      </c>
      <c r="D1839" s="8" t="s">
        <v>1565</v>
      </c>
      <c r="E1839" s="7" t="str">
        <f>VLOOKUP(D1839,[2]Product_Dim!$A$2:$G$101,2,FALSE)</f>
        <v>Adjustable Dumbbell Set</v>
      </c>
      <c r="F1839" s="9">
        <f>VLOOKUP(D1839,[2]Product_Dim!$A$2:$G$101,6,FALSE)</f>
        <v>495.72</v>
      </c>
      <c r="G1839" s="8" t="s">
        <v>1794</v>
      </c>
      <c r="H1839" s="10">
        <v>1</v>
      </c>
      <c r="I1839" s="11">
        <v>829.83</v>
      </c>
      <c r="J1839" s="8">
        <v>0.26</v>
      </c>
      <c r="K1839" s="8" t="s">
        <v>1829</v>
      </c>
      <c r="L1839" s="11">
        <v>614.07420000000002</v>
      </c>
      <c r="M1839" s="8" t="str">
        <f>VLOOKUP(C1839,'[2]Customer Detail'!$A$2:$H$501,4,FALSE)</f>
        <v>Female</v>
      </c>
      <c r="N1839" s="8">
        <f>VLOOKUP(C1839,'[2]Customer Detail'!$A$2:$H$501,3,FALSE)</f>
        <v>21</v>
      </c>
      <c r="O1839" s="8" t="str">
        <f>VLOOKUP(C1839,'[2]Customer Detail'!$A$2:$H$501,5,FALSE)</f>
        <v>Woodmouth</v>
      </c>
      <c r="P1839" s="8" t="str">
        <f>VLOOKUP(C1839,'[2]Customer Detail'!$A$1:$H$501,8,FALSE)</f>
        <v>Silver</v>
      </c>
      <c r="Q1839" s="8" t="str">
        <f>VLOOKUP(G1839,[2]Store_Dim!$A$1:$E$21,4,FALSE)</f>
        <v>Sabrinatown</v>
      </c>
      <c r="R1839" s="8" t="str">
        <f>VLOOKUP(G1839,[2]Store_Dim!$A$2:$E$21,3,FALSE)</f>
        <v>North</v>
      </c>
    </row>
    <row r="1840" spans="1:18" x14ac:dyDescent="0.3">
      <c r="A1840" s="7" t="s">
        <v>3664</v>
      </c>
      <c r="B1840" s="48">
        <v>45586</v>
      </c>
      <c r="C1840" s="8" t="s">
        <v>1157</v>
      </c>
      <c r="D1840" s="8" t="s">
        <v>1616</v>
      </c>
      <c r="E1840" s="7" t="str">
        <f>VLOOKUP(D1840,[2]Product_Dim!$A$2:$G$101,2,FALSE)</f>
        <v>Gaming Mechanical Keyboard</v>
      </c>
      <c r="F1840" s="9">
        <f>VLOOKUP(D1840,[2]Product_Dim!$A$2:$G$101,6,FALSE)</f>
        <v>419.28</v>
      </c>
      <c r="G1840" s="8" t="s">
        <v>1804</v>
      </c>
      <c r="H1840" s="10">
        <v>2</v>
      </c>
      <c r="I1840" s="11">
        <v>858.15</v>
      </c>
      <c r="J1840" s="8">
        <v>0.03</v>
      </c>
      <c r="K1840" s="8" t="s">
        <v>1824</v>
      </c>
      <c r="L1840" s="11">
        <v>1664.8109999999999</v>
      </c>
      <c r="M1840" s="8" t="str">
        <f>VLOOKUP(C1840,'[2]Customer Detail'!$A$2:$H$501,4,FALSE)</f>
        <v>Male</v>
      </c>
      <c r="N1840" s="8">
        <f>VLOOKUP(C1840,'[2]Customer Detail'!$A$2:$H$501,3,FALSE)</f>
        <v>45</v>
      </c>
      <c r="O1840" s="8" t="str">
        <f>VLOOKUP(C1840,'[2]Customer Detail'!$A$2:$H$501,5,FALSE)</f>
        <v>Millston</v>
      </c>
      <c r="P1840" s="8" t="str">
        <f>VLOOKUP(C1840,'[2]Customer Detail'!$A$1:$H$501,8,FALSE)</f>
        <v>Silver</v>
      </c>
      <c r="Q1840" s="8" t="str">
        <f>VLOOKUP(G1840,[2]Store_Dim!$A$1:$E$21,4,FALSE)</f>
        <v>New Jimmymouth</v>
      </c>
      <c r="R1840" s="8" t="str">
        <f>VLOOKUP(G1840,[2]Store_Dim!$A$2:$E$21,3,FALSE)</f>
        <v>West</v>
      </c>
    </row>
    <row r="1841" spans="1:18" x14ac:dyDescent="0.3">
      <c r="A1841" s="7" t="s">
        <v>3665</v>
      </c>
      <c r="B1841" s="48">
        <v>45340</v>
      </c>
      <c r="C1841" s="8" t="s">
        <v>1124</v>
      </c>
      <c r="D1841" s="8" t="s">
        <v>1694</v>
      </c>
      <c r="E1841" s="7" t="str">
        <f>VLOOKUP(D1841,[2]Product_Dim!$A$2:$G$101,2,FALSE)</f>
        <v>Shin Guards – Adult</v>
      </c>
      <c r="F1841" s="9">
        <f>VLOOKUP(D1841,[2]Product_Dim!$A$2:$G$101,6,FALSE)</f>
        <v>107.06</v>
      </c>
      <c r="G1841" s="8" t="s">
        <v>1797</v>
      </c>
      <c r="H1841" s="10">
        <v>3</v>
      </c>
      <c r="I1841" s="11">
        <v>717.32</v>
      </c>
      <c r="J1841" s="8">
        <v>0.23</v>
      </c>
      <c r="K1841" s="8" t="s">
        <v>1829</v>
      </c>
      <c r="L1841" s="11">
        <v>1657.0092</v>
      </c>
      <c r="M1841" s="8" t="str">
        <f>VLOOKUP(C1841,'[2]Customer Detail'!$A$2:$H$501,4,FALSE)</f>
        <v>Male</v>
      </c>
      <c r="N1841" s="8">
        <f>VLOOKUP(C1841,'[2]Customer Detail'!$A$2:$H$501,3,FALSE)</f>
        <v>32</v>
      </c>
      <c r="O1841" s="8" t="str">
        <f>VLOOKUP(C1841,'[2]Customer Detail'!$A$2:$H$501,5,FALSE)</f>
        <v>East Michaelton</v>
      </c>
      <c r="P1841" s="8" t="str">
        <f>VLOOKUP(C1841,'[2]Customer Detail'!$A$1:$H$501,8,FALSE)</f>
        <v>Silver</v>
      </c>
      <c r="Q1841" s="8" t="str">
        <f>VLOOKUP(G1841,[2]Store_Dim!$A$1:$E$21,4,FALSE)</f>
        <v>Johnsonville</v>
      </c>
      <c r="R1841" s="8" t="str">
        <f>VLOOKUP(G1841,[2]Store_Dim!$A$2:$E$21,3,FALSE)</f>
        <v>East</v>
      </c>
    </row>
    <row r="1842" spans="1:18" x14ac:dyDescent="0.3">
      <c r="A1842" s="7" t="s">
        <v>3666</v>
      </c>
      <c r="B1842" s="48">
        <v>45853</v>
      </c>
      <c r="C1842" s="8" t="s">
        <v>1328</v>
      </c>
      <c r="D1842" s="8" t="s">
        <v>1714</v>
      </c>
      <c r="E1842" s="7" t="str">
        <f>VLOOKUP(D1842,[2]Product_Dim!$A$2:$G$101,2,FALSE)</f>
        <v>Hydrating Face Cleanser</v>
      </c>
      <c r="F1842" s="9">
        <f>VLOOKUP(D1842,[2]Product_Dim!$A$2:$G$101,6,FALSE)</f>
        <v>254.04361702127662</v>
      </c>
      <c r="G1842" s="8" t="s">
        <v>1794</v>
      </c>
      <c r="H1842" s="10">
        <v>1</v>
      </c>
      <c r="I1842" s="11">
        <v>163.19999999999999</v>
      </c>
      <c r="J1842" s="8">
        <v>0.22</v>
      </c>
      <c r="K1842" s="8" t="s">
        <v>1826</v>
      </c>
      <c r="L1842" s="11">
        <v>127.29599999999999</v>
      </c>
      <c r="M1842" s="8" t="str">
        <f>VLOOKUP(C1842,'[2]Customer Detail'!$A$2:$H$501,4,FALSE)</f>
        <v>Female</v>
      </c>
      <c r="N1842" s="8">
        <f>VLOOKUP(C1842,'[2]Customer Detail'!$A$2:$H$501,3,FALSE)</f>
        <v>27</v>
      </c>
      <c r="O1842" s="8" t="str">
        <f>VLOOKUP(C1842,'[2]Customer Detail'!$A$2:$H$501,5,FALSE)</f>
        <v>Hartmouth</v>
      </c>
      <c r="P1842" s="8" t="str">
        <f>VLOOKUP(C1842,'[2]Customer Detail'!$A$1:$H$501,8,FALSE)</f>
        <v>Bronze</v>
      </c>
      <c r="Q1842" s="8" t="str">
        <f>VLOOKUP(G1842,[2]Store_Dim!$A$1:$E$21,4,FALSE)</f>
        <v>Sabrinatown</v>
      </c>
      <c r="R1842" s="8" t="str">
        <f>VLOOKUP(G1842,[2]Store_Dim!$A$2:$E$21,3,FALSE)</f>
        <v>North</v>
      </c>
    </row>
    <row r="1843" spans="1:18" x14ac:dyDescent="0.3">
      <c r="A1843" s="7" t="s">
        <v>3667</v>
      </c>
      <c r="B1843" s="48">
        <v>45489</v>
      </c>
      <c r="C1843" s="8" t="s">
        <v>435</v>
      </c>
      <c r="D1843" s="8" t="s">
        <v>1710</v>
      </c>
      <c r="E1843" s="7" t="str">
        <f>VLOOKUP(D1843,[2]Product_Dim!$A$2:$G$101,2,FALSE)</f>
        <v>Badminton Racket Set</v>
      </c>
      <c r="F1843" s="9">
        <f>VLOOKUP(D1843,[2]Product_Dim!$A$2:$G$101,6,FALSE)</f>
        <v>285.54000000000002</v>
      </c>
      <c r="G1843" s="8" t="s">
        <v>1794</v>
      </c>
      <c r="H1843" s="10">
        <v>2</v>
      </c>
      <c r="I1843" s="11">
        <v>966.71</v>
      </c>
      <c r="J1843" s="8">
        <v>0.11</v>
      </c>
      <c r="K1843" s="8" t="s">
        <v>1824</v>
      </c>
      <c r="L1843" s="11">
        <v>1720.7438</v>
      </c>
      <c r="M1843" s="8" t="str">
        <f>VLOOKUP(C1843,'[2]Customer Detail'!$A$2:$H$501,4,FALSE)</f>
        <v>Female</v>
      </c>
      <c r="N1843" s="8">
        <f>VLOOKUP(C1843,'[2]Customer Detail'!$A$2:$H$501,3,FALSE)</f>
        <v>62</v>
      </c>
      <c r="O1843" s="8" t="str">
        <f>VLOOKUP(C1843,'[2]Customer Detail'!$A$2:$H$501,5,FALSE)</f>
        <v>Benjaminton</v>
      </c>
      <c r="P1843" s="8" t="str">
        <f>VLOOKUP(C1843,'[2]Customer Detail'!$A$1:$H$501,8,FALSE)</f>
        <v>Gold</v>
      </c>
      <c r="Q1843" s="8" t="str">
        <f>VLOOKUP(G1843,[2]Store_Dim!$A$1:$E$21,4,FALSE)</f>
        <v>Sabrinatown</v>
      </c>
      <c r="R1843" s="8" t="str">
        <f>VLOOKUP(G1843,[2]Store_Dim!$A$2:$E$21,3,FALSE)</f>
        <v>North</v>
      </c>
    </row>
    <row r="1844" spans="1:18" x14ac:dyDescent="0.3">
      <c r="A1844" s="7" t="s">
        <v>3668</v>
      </c>
      <c r="B1844" s="48">
        <v>45761</v>
      </c>
      <c r="C1844" s="8" t="s">
        <v>1092</v>
      </c>
      <c r="D1844" s="8" t="s">
        <v>1618</v>
      </c>
      <c r="E1844" s="7" t="str">
        <f>VLOOKUP(D1844,[2]Product_Dim!$A$2:$G$101,2,FALSE)</f>
        <v>Bedroom Table Lamp</v>
      </c>
      <c r="F1844" s="9">
        <f>VLOOKUP(D1844,[2]Product_Dim!$A$2:$G$101,6,FALSE)</f>
        <v>382.22</v>
      </c>
      <c r="G1844" s="8" t="s">
        <v>1797</v>
      </c>
      <c r="H1844" s="10">
        <v>2</v>
      </c>
      <c r="I1844" s="11">
        <v>873.94</v>
      </c>
      <c r="J1844" s="8">
        <v>0.14000000000000001</v>
      </c>
      <c r="K1844" s="8" t="s">
        <v>1829</v>
      </c>
      <c r="L1844" s="11">
        <v>1503.1768000000002</v>
      </c>
      <c r="M1844" s="8" t="str">
        <f>VLOOKUP(C1844,'[2]Customer Detail'!$A$2:$H$501,4,FALSE)</f>
        <v>Male</v>
      </c>
      <c r="N1844" s="8">
        <f>VLOOKUP(C1844,'[2]Customer Detail'!$A$2:$H$501,3,FALSE)</f>
        <v>55</v>
      </c>
      <c r="O1844" s="8" t="str">
        <f>VLOOKUP(C1844,'[2]Customer Detail'!$A$2:$H$501,5,FALSE)</f>
        <v>Shannonview</v>
      </c>
      <c r="P1844" s="8" t="str">
        <f>VLOOKUP(C1844,'[2]Customer Detail'!$A$1:$H$501,8,FALSE)</f>
        <v>Silver</v>
      </c>
      <c r="Q1844" s="8" t="str">
        <f>VLOOKUP(G1844,[2]Store_Dim!$A$1:$E$21,4,FALSE)</f>
        <v>Johnsonville</v>
      </c>
      <c r="R1844" s="8" t="str">
        <f>VLOOKUP(G1844,[2]Store_Dim!$A$2:$E$21,3,FALSE)</f>
        <v>East</v>
      </c>
    </row>
    <row r="1845" spans="1:18" x14ac:dyDescent="0.3">
      <c r="A1845" s="7" t="s">
        <v>3669</v>
      </c>
      <c r="B1845" s="48">
        <v>45379</v>
      </c>
      <c r="C1845" s="8" t="s">
        <v>502</v>
      </c>
      <c r="D1845" s="8" t="s">
        <v>1543</v>
      </c>
      <c r="E1845" s="7" t="str">
        <f>VLOOKUP(D1845,[2]Product_Dim!$A$2:$G$101,2,FALSE)</f>
        <v>Brother Laser Printer</v>
      </c>
      <c r="F1845" s="9">
        <f>VLOOKUP(D1845,[2]Product_Dim!$A$2:$G$101,6,FALSE)</f>
        <v>112.42</v>
      </c>
      <c r="G1845" s="8" t="s">
        <v>1766</v>
      </c>
      <c r="H1845" s="10">
        <v>1</v>
      </c>
      <c r="I1845" s="11">
        <v>140.24</v>
      </c>
      <c r="J1845" s="8">
        <v>0.27</v>
      </c>
      <c r="K1845" s="8" t="s">
        <v>1824</v>
      </c>
      <c r="L1845" s="11">
        <v>102.37520000000001</v>
      </c>
      <c r="M1845" s="8" t="str">
        <f>VLOOKUP(C1845,'[2]Customer Detail'!$A$2:$H$501,4,FALSE)</f>
        <v>Male</v>
      </c>
      <c r="N1845" s="8">
        <f>VLOOKUP(C1845,'[2]Customer Detail'!$A$2:$H$501,3,FALSE)</f>
        <v>33</v>
      </c>
      <c r="O1845" s="8" t="str">
        <f>VLOOKUP(C1845,'[2]Customer Detail'!$A$2:$H$501,5,FALSE)</f>
        <v>West Markhaven</v>
      </c>
      <c r="P1845" s="8" t="str">
        <f>VLOOKUP(C1845,'[2]Customer Detail'!$A$1:$H$501,8,FALSE)</f>
        <v>Platinum</v>
      </c>
      <c r="Q1845" s="8" t="str">
        <f>VLOOKUP(G1845,[2]Store_Dim!$A$1:$E$21,4,FALSE)</f>
        <v>Hoodberg</v>
      </c>
      <c r="R1845" s="8" t="str">
        <f>VLOOKUP(G1845,[2]Store_Dim!$A$2:$E$21,3,FALSE)</f>
        <v>North</v>
      </c>
    </row>
    <row r="1846" spans="1:18" x14ac:dyDescent="0.3">
      <c r="A1846" s="7" t="s">
        <v>3670</v>
      </c>
      <c r="B1846" s="48">
        <v>45716</v>
      </c>
      <c r="C1846" s="8" t="s">
        <v>657</v>
      </c>
      <c r="D1846" s="8" t="s">
        <v>1634</v>
      </c>
      <c r="E1846" s="7" t="str">
        <f>VLOOKUP(D1846,[2]Product_Dim!$A$2:$G$101,2,FALSE)</f>
        <v>USB External Hard Drive</v>
      </c>
      <c r="F1846" s="9">
        <f>VLOOKUP(D1846,[2]Product_Dim!$A$2:$G$101,6,FALSE)</f>
        <v>253.33</v>
      </c>
      <c r="G1846" s="8" t="s">
        <v>1773</v>
      </c>
      <c r="H1846" s="10">
        <v>2</v>
      </c>
      <c r="I1846" s="11">
        <v>549.91999999999996</v>
      </c>
      <c r="J1846" s="8">
        <v>0.28000000000000003</v>
      </c>
      <c r="K1846" s="8" t="s">
        <v>1824</v>
      </c>
      <c r="L1846" s="11">
        <v>791.88479999999993</v>
      </c>
      <c r="M1846" s="8" t="str">
        <f>VLOOKUP(C1846,'[2]Customer Detail'!$A$2:$H$501,4,FALSE)</f>
        <v>Female</v>
      </c>
      <c r="N1846" s="8">
        <f>VLOOKUP(C1846,'[2]Customer Detail'!$A$2:$H$501,3,FALSE)</f>
        <v>25</v>
      </c>
      <c r="O1846" s="8" t="str">
        <f>VLOOKUP(C1846,'[2]Customer Detail'!$A$2:$H$501,5,FALSE)</f>
        <v>New Logan</v>
      </c>
      <c r="P1846" s="8" t="str">
        <f>VLOOKUP(C1846,'[2]Customer Detail'!$A$1:$H$501,8,FALSE)</f>
        <v>Bronze</v>
      </c>
      <c r="Q1846" s="8" t="str">
        <f>VLOOKUP(G1846,[2]Store_Dim!$A$1:$E$21,4,FALSE)</f>
        <v>New Michaelchester</v>
      </c>
      <c r="R1846" s="8" t="str">
        <f>VLOOKUP(G1846,[2]Store_Dim!$A$2:$E$21,3,FALSE)</f>
        <v>North</v>
      </c>
    </row>
    <row r="1847" spans="1:18" x14ac:dyDescent="0.3">
      <c r="A1847" s="7" t="s">
        <v>3671</v>
      </c>
      <c r="B1847" s="48">
        <v>45364</v>
      </c>
      <c r="C1847" s="8" t="s">
        <v>390</v>
      </c>
      <c r="D1847" s="8" t="s">
        <v>1582</v>
      </c>
      <c r="E1847" s="7" t="str">
        <f>VLOOKUP(D1847,[2]Product_Dim!$A$2:$G$101,2,FALSE)</f>
        <v>Soccer Training Cone Set</v>
      </c>
      <c r="F1847" s="9">
        <f>VLOOKUP(D1847,[2]Product_Dim!$A$2:$G$101,6,FALSE)</f>
        <v>144.53</v>
      </c>
      <c r="G1847" s="8" t="s">
        <v>1773</v>
      </c>
      <c r="H1847" s="10">
        <v>4</v>
      </c>
      <c r="I1847" s="11">
        <v>715.88</v>
      </c>
      <c r="J1847" s="8">
        <v>0.19</v>
      </c>
      <c r="K1847" s="8" t="s">
        <v>1826</v>
      </c>
      <c r="L1847" s="11">
        <v>2319.4512</v>
      </c>
      <c r="M1847" s="8" t="str">
        <f>VLOOKUP(C1847,'[2]Customer Detail'!$A$2:$H$501,4,FALSE)</f>
        <v>Female</v>
      </c>
      <c r="N1847" s="8">
        <f>VLOOKUP(C1847,'[2]Customer Detail'!$A$2:$H$501,3,FALSE)</f>
        <v>18</v>
      </c>
      <c r="O1847" s="8" t="str">
        <f>VLOOKUP(C1847,'[2]Customer Detail'!$A$2:$H$501,5,FALSE)</f>
        <v>Rodriguezmouth</v>
      </c>
      <c r="P1847" s="8" t="str">
        <f>VLOOKUP(C1847,'[2]Customer Detail'!$A$1:$H$501,8,FALSE)</f>
        <v>Platinum</v>
      </c>
      <c r="Q1847" s="8" t="str">
        <f>VLOOKUP(G1847,[2]Store_Dim!$A$1:$E$21,4,FALSE)</f>
        <v>New Michaelchester</v>
      </c>
      <c r="R1847" s="8" t="str">
        <f>VLOOKUP(G1847,[2]Store_Dim!$A$2:$E$21,3,FALSE)</f>
        <v>North</v>
      </c>
    </row>
    <row r="1848" spans="1:18" x14ac:dyDescent="0.3">
      <c r="A1848" s="7" t="s">
        <v>3672</v>
      </c>
      <c r="B1848" s="48">
        <v>45752</v>
      </c>
      <c r="C1848" s="8" t="s">
        <v>1160</v>
      </c>
      <c r="D1848" s="8" t="s">
        <v>1549</v>
      </c>
      <c r="E1848" s="7" t="str">
        <f>VLOOKUP(D1848,[2]Product_Dim!$A$2:$G$101,2,FALSE)</f>
        <v>Women's Casual Hoodie</v>
      </c>
      <c r="F1848" s="9">
        <f>VLOOKUP(D1848,[2]Product_Dim!$A$2:$G$101,6,FALSE)</f>
        <v>254.04361702127662</v>
      </c>
      <c r="G1848" s="8" t="s">
        <v>1782</v>
      </c>
      <c r="H1848" s="10">
        <v>3</v>
      </c>
      <c r="I1848" s="11">
        <v>591.9</v>
      </c>
      <c r="J1848" s="8">
        <v>0.27</v>
      </c>
      <c r="K1848" s="8" t="s">
        <v>1824</v>
      </c>
      <c r="L1848" s="11">
        <v>1296.261</v>
      </c>
      <c r="M1848" s="8" t="str">
        <f>VLOOKUP(C1848,'[2]Customer Detail'!$A$2:$H$501,4,FALSE)</f>
        <v>Female</v>
      </c>
      <c r="N1848" s="8">
        <f>VLOOKUP(C1848,'[2]Customer Detail'!$A$2:$H$501,3,FALSE)</f>
        <v>21</v>
      </c>
      <c r="O1848" s="8" t="str">
        <f>VLOOKUP(C1848,'[2]Customer Detail'!$A$2:$H$501,5,FALSE)</f>
        <v>Port Crystal</v>
      </c>
      <c r="P1848" s="8" t="str">
        <f>VLOOKUP(C1848,'[2]Customer Detail'!$A$1:$H$501,8,FALSE)</f>
        <v>Platinum</v>
      </c>
      <c r="Q1848" s="8" t="str">
        <f>VLOOKUP(G1848,[2]Store_Dim!$A$1:$E$21,4,FALSE)</f>
        <v>Thompsonborough</v>
      </c>
      <c r="R1848" s="8" t="str">
        <f>VLOOKUP(G1848,[2]Store_Dim!$A$2:$E$21,3,FALSE)</f>
        <v>West</v>
      </c>
    </row>
    <row r="1849" spans="1:18" x14ac:dyDescent="0.3">
      <c r="A1849" s="7" t="s">
        <v>3673</v>
      </c>
      <c r="B1849" s="48">
        <v>45883</v>
      </c>
      <c r="C1849" s="8" t="s">
        <v>1172</v>
      </c>
      <c r="D1849" s="8" t="s">
        <v>1592</v>
      </c>
      <c r="E1849" s="7" t="str">
        <f>VLOOKUP(D1849,[2]Product_Dim!$A$2:$G$101,2,FALSE)</f>
        <v>Carbon Fiber Tennis Racket</v>
      </c>
      <c r="F1849" s="9">
        <f>VLOOKUP(D1849,[2]Product_Dim!$A$2:$G$101,6,FALSE)</f>
        <v>484.62</v>
      </c>
      <c r="G1849" s="8" t="s">
        <v>1789</v>
      </c>
      <c r="H1849" s="10">
        <v>2</v>
      </c>
      <c r="I1849" s="11">
        <v>523.14</v>
      </c>
      <c r="J1849" s="8">
        <v>0.13</v>
      </c>
      <c r="K1849" s="8" t="s">
        <v>1826</v>
      </c>
      <c r="L1849" s="11">
        <v>910.2636</v>
      </c>
      <c r="M1849" s="8" t="str">
        <f>VLOOKUP(C1849,'[2]Customer Detail'!$A$2:$H$501,4,FALSE)</f>
        <v>Male</v>
      </c>
      <c r="N1849" s="8">
        <f>VLOOKUP(C1849,'[2]Customer Detail'!$A$2:$H$501,3,FALSE)</f>
        <v>26</v>
      </c>
      <c r="O1849" s="8" t="str">
        <f>VLOOKUP(C1849,'[2]Customer Detail'!$A$2:$H$501,5,FALSE)</f>
        <v>Port Richardshire</v>
      </c>
      <c r="P1849" s="8" t="str">
        <f>VLOOKUP(C1849,'[2]Customer Detail'!$A$1:$H$501,8,FALSE)</f>
        <v>Platinum</v>
      </c>
      <c r="Q1849" s="8" t="str">
        <f>VLOOKUP(G1849,[2]Store_Dim!$A$1:$E$21,4,FALSE)</f>
        <v>East Davidville</v>
      </c>
      <c r="R1849" s="8" t="str">
        <f>VLOOKUP(G1849,[2]Store_Dim!$A$2:$E$21,3,FALSE)</f>
        <v>East</v>
      </c>
    </row>
    <row r="1850" spans="1:18" x14ac:dyDescent="0.3">
      <c r="A1850" s="7" t="s">
        <v>3674</v>
      </c>
      <c r="B1850" s="48">
        <v>45477</v>
      </c>
      <c r="C1850" s="8" t="s">
        <v>730</v>
      </c>
      <c r="D1850" s="8" t="s">
        <v>1686</v>
      </c>
      <c r="E1850" s="7" t="str">
        <f>VLOOKUP(D1850,[2]Product_Dim!$A$2:$G$101,2,FALSE)</f>
        <v>Men's Sports Shorts</v>
      </c>
      <c r="F1850" s="9">
        <f>VLOOKUP(D1850,[2]Product_Dim!$A$2:$G$101,6,FALSE)</f>
        <v>218.22</v>
      </c>
      <c r="G1850" s="8" t="s">
        <v>1799</v>
      </c>
      <c r="H1850" s="10">
        <v>2</v>
      </c>
      <c r="I1850" s="11">
        <v>478.62</v>
      </c>
      <c r="J1850" s="8">
        <v>0.17</v>
      </c>
      <c r="K1850" s="8" t="s">
        <v>1829</v>
      </c>
      <c r="L1850" s="11">
        <v>794.50919999999996</v>
      </c>
      <c r="M1850" s="8" t="str">
        <f>VLOOKUP(C1850,'[2]Customer Detail'!$A$2:$H$501,4,FALSE)</f>
        <v>Male</v>
      </c>
      <c r="N1850" s="8">
        <f>VLOOKUP(C1850,'[2]Customer Detail'!$A$2:$H$501,3,FALSE)</f>
        <v>54</v>
      </c>
      <c r="O1850" s="8" t="str">
        <f>VLOOKUP(C1850,'[2]Customer Detail'!$A$2:$H$501,5,FALSE)</f>
        <v>Morrisbury</v>
      </c>
      <c r="P1850" s="8" t="str">
        <f>VLOOKUP(C1850,'[2]Customer Detail'!$A$1:$H$501,8,FALSE)</f>
        <v>Gold</v>
      </c>
      <c r="Q1850" s="8" t="str">
        <f>VLOOKUP(G1850,[2]Store_Dim!$A$1:$E$21,4,FALSE)</f>
        <v>Christopherland</v>
      </c>
      <c r="R1850" s="8" t="str">
        <f>VLOOKUP(G1850,[2]Store_Dim!$A$2:$E$21,3,FALSE)</f>
        <v>South</v>
      </c>
    </row>
    <row r="1851" spans="1:18" x14ac:dyDescent="0.3">
      <c r="A1851" s="7" t="s">
        <v>3675</v>
      </c>
      <c r="B1851" s="48">
        <v>45556</v>
      </c>
      <c r="C1851" s="8" t="s">
        <v>945</v>
      </c>
      <c r="D1851" s="8" t="s">
        <v>1712</v>
      </c>
      <c r="E1851" s="7" t="str">
        <f>VLOOKUP(D1851,[2]Product_Dim!$A$2:$G$101,2,FALSE)</f>
        <v>Fitness Resistance Bands</v>
      </c>
      <c r="F1851" s="9">
        <f>VLOOKUP(D1851,[2]Product_Dim!$A$2:$G$101,6,FALSE)</f>
        <v>152.91999999999999</v>
      </c>
      <c r="G1851" s="8" t="s">
        <v>1757</v>
      </c>
      <c r="H1851" s="10">
        <v>4</v>
      </c>
      <c r="I1851" s="11">
        <v>740.5</v>
      </c>
      <c r="J1851" s="8">
        <v>0.17</v>
      </c>
      <c r="K1851" s="8" t="s">
        <v>1826</v>
      </c>
      <c r="L1851" s="11">
        <v>2458.46</v>
      </c>
      <c r="M1851" s="8" t="str">
        <f>VLOOKUP(C1851,'[2]Customer Detail'!$A$2:$H$501,4,FALSE)</f>
        <v>Female</v>
      </c>
      <c r="N1851" s="8">
        <f>VLOOKUP(C1851,'[2]Customer Detail'!$A$2:$H$501,3,FALSE)</f>
        <v>48</v>
      </c>
      <c r="O1851" s="8" t="str">
        <f>VLOOKUP(C1851,'[2]Customer Detail'!$A$2:$H$501,5,FALSE)</f>
        <v>West Robinmouth</v>
      </c>
      <c r="P1851" s="8" t="str">
        <f>VLOOKUP(C1851,'[2]Customer Detail'!$A$1:$H$501,8,FALSE)</f>
        <v>Platinum</v>
      </c>
      <c r="Q1851" s="8" t="str">
        <f>VLOOKUP(G1851,[2]Store_Dim!$A$1:$E$21,4,FALSE)</f>
        <v>Danielmouth</v>
      </c>
      <c r="R1851" s="8" t="str">
        <f>VLOOKUP(G1851,[2]Store_Dim!$A$2:$E$21,3,FALSE)</f>
        <v>North</v>
      </c>
    </row>
    <row r="1852" spans="1:18" x14ac:dyDescent="0.3">
      <c r="A1852" s="7" t="s">
        <v>3676</v>
      </c>
      <c r="B1852" s="48">
        <v>45465</v>
      </c>
      <c r="C1852" s="8" t="s">
        <v>393</v>
      </c>
      <c r="D1852" s="8" t="s">
        <v>1640</v>
      </c>
      <c r="E1852" s="7" t="str">
        <f>VLOOKUP(D1852,[2]Product_Dim!$A$2:$G$101,2,FALSE)</f>
        <v>Men's Winter Jacket</v>
      </c>
      <c r="F1852" s="9">
        <f>VLOOKUP(D1852,[2]Product_Dim!$A$2:$G$101,6,FALSE)</f>
        <v>167.34</v>
      </c>
      <c r="G1852" s="8" t="s">
        <v>1761</v>
      </c>
      <c r="H1852" s="10">
        <v>1</v>
      </c>
      <c r="I1852" s="11">
        <v>780.24</v>
      </c>
      <c r="J1852" s="8">
        <v>0.04</v>
      </c>
      <c r="K1852" s="8" t="s">
        <v>1829</v>
      </c>
      <c r="L1852" s="11">
        <v>749.03039999999999</v>
      </c>
      <c r="M1852" s="8" t="str">
        <f>VLOOKUP(C1852,'[2]Customer Detail'!$A$2:$H$501,4,FALSE)</f>
        <v>Female</v>
      </c>
      <c r="N1852" s="8">
        <f>VLOOKUP(C1852,'[2]Customer Detail'!$A$2:$H$501,3,FALSE)</f>
        <v>27</v>
      </c>
      <c r="O1852" s="8" t="str">
        <f>VLOOKUP(C1852,'[2]Customer Detail'!$A$2:$H$501,5,FALSE)</f>
        <v>Lake Michael</v>
      </c>
      <c r="P1852" s="8" t="str">
        <f>VLOOKUP(C1852,'[2]Customer Detail'!$A$1:$H$501,8,FALSE)</f>
        <v>Silver</v>
      </c>
      <c r="Q1852" s="8" t="str">
        <f>VLOOKUP(G1852,[2]Store_Dim!$A$1:$E$21,4,FALSE)</f>
        <v>North Nancyview</v>
      </c>
      <c r="R1852" s="8" t="str">
        <f>VLOOKUP(G1852,[2]Store_Dim!$A$2:$E$21,3,FALSE)</f>
        <v>South</v>
      </c>
    </row>
    <row r="1853" spans="1:18" x14ac:dyDescent="0.3">
      <c r="A1853" s="7" t="s">
        <v>3677</v>
      </c>
      <c r="B1853" s="48">
        <v>45552</v>
      </c>
      <c r="C1853" s="8" t="s">
        <v>378</v>
      </c>
      <c r="D1853" s="8" t="s">
        <v>1688</v>
      </c>
      <c r="E1853" s="7" t="str">
        <f>VLOOKUP(D1853,[2]Product_Dim!$A$2:$G$101,2,FALSE)</f>
        <v>Kitchen Storage Rack</v>
      </c>
      <c r="F1853" s="9">
        <f>VLOOKUP(D1853,[2]Product_Dim!$A$2:$G$101,6,FALSE)</f>
        <v>138.05000000000001</v>
      </c>
      <c r="G1853" s="8" t="s">
        <v>1804</v>
      </c>
      <c r="H1853" s="10">
        <v>4</v>
      </c>
      <c r="I1853" s="11">
        <v>579.24</v>
      </c>
      <c r="J1853" s="8">
        <v>0.04</v>
      </c>
      <c r="K1853" s="8" t="s">
        <v>1829</v>
      </c>
      <c r="L1853" s="11">
        <v>2224.2816000000003</v>
      </c>
      <c r="M1853" s="8" t="str">
        <f>VLOOKUP(C1853,'[2]Customer Detail'!$A$2:$H$501,4,FALSE)</f>
        <v>Female</v>
      </c>
      <c r="N1853" s="8">
        <f>VLOOKUP(C1853,'[2]Customer Detail'!$A$2:$H$501,3,FALSE)</f>
        <v>62</v>
      </c>
      <c r="O1853" s="8" t="str">
        <f>VLOOKUP(C1853,'[2]Customer Detail'!$A$2:$H$501,5,FALSE)</f>
        <v>North Justin</v>
      </c>
      <c r="P1853" s="8" t="str">
        <f>VLOOKUP(C1853,'[2]Customer Detail'!$A$1:$H$501,8,FALSE)</f>
        <v>Platinum</v>
      </c>
      <c r="Q1853" s="8" t="str">
        <f>VLOOKUP(G1853,[2]Store_Dim!$A$1:$E$21,4,FALSE)</f>
        <v>New Jimmymouth</v>
      </c>
      <c r="R1853" s="8" t="str">
        <f>VLOOKUP(G1853,[2]Store_Dim!$A$2:$E$21,3,FALSE)</f>
        <v>West</v>
      </c>
    </row>
    <row r="1854" spans="1:18" x14ac:dyDescent="0.3">
      <c r="A1854" s="7" t="s">
        <v>3678</v>
      </c>
      <c r="B1854" s="48">
        <v>45635</v>
      </c>
      <c r="C1854" s="8" t="s">
        <v>1160</v>
      </c>
      <c r="D1854" s="8" t="s">
        <v>1546</v>
      </c>
      <c r="E1854" s="7" t="str">
        <f>VLOOKUP(D1854,[2]Product_Dim!$A$2:$G$101,2,FALSE)</f>
        <v>Men's Graphic T-Shirt</v>
      </c>
      <c r="F1854" s="9">
        <f>VLOOKUP(D1854,[2]Product_Dim!$A$2:$G$101,6,FALSE)</f>
        <v>342.56</v>
      </c>
      <c r="G1854" s="8" t="s">
        <v>1761</v>
      </c>
      <c r="H1854" s="10">
        <v>3</v>
      </c>
      <c r="I1854" s="11">
        <v>268.95</v>
      </c>
      <c r="J1854" s="8">
        <v>0.04</v>
      </c>
      <c r="K1854" s="8" t="s">
        <v>1826</v>
      </c>
      <c r="L1854" s="11">
        <v>774.57599999999991</v>
      </c>
      <c r="M1854" s="8" t="str">
        <f>VLOOKUP(C1854,'[2]Customer Detail'!$A$2:$H$501,4,FALSE)</f>
        <v>Female</v>
      </c>
      <c r="N1854" s="8">
        <f>VLOOKUP(C1854,'[2]Customer Detail'!$A$2:$H$501,3,FALSE)</f>
        <v>21</v>
      </c>
      <c r="O1854" s="8" t="str">
        <f>VLOOKUP(C1854,'[2]Customer Detail'!$A$2:$H$501,5,FALSE)</f>
        <v>Port Crystal</v>
      </c>
      <c r="P1854" s="8" t="str">
        <f>VLOOKUP(C1854,'[2]Customer Detail'!$A$1:$H$501,8,FALSE)</f>
        <v>Platinum</v>
      </c>
      <c r="Q1854" s="8" t="str">
        <f>VLOOKUP(G1854,[2]Store_Dim!$A$1:$E$21,4,FALSE)</f>
        <v>North Nancyview</v>
      </c>
      <c r="R1854" s="8" t="str">
        <f>VLOOKUP(G1854,[2]Store_Dim!$A$2:$E$21,3,FALSE)</f>
        <v>South</v>
      </c>
    </row>
    <row r="1855" spans="1:18" x14ac:dyDescent="0.3">
      <c r="A1855" s="7" t="s">
        <v>3679</v>
      </c>
      <c r="B1855" s="48">
        <v>45740</v>
      </c>
      <c r="C1855" s="8" t="s">
        <v>963</v>
      </c>
      <c r="D1855" s="8" t="s">
        <v>1555</v>
      </c>
      <c r="E1855" s="7" t="str">
        <f>VLOOKUP(D1855,[2]Product_Dim!$A$2:$G$101,2,FALSE)</f>
        <v>Men's Leather Belt</v>
      </c>
      <c r="F1855" s="9">
        <f>VLOOKUP(D1855,[2]Product_Dim!$A$2:$G$101,6,FALSE)</f>
        <v>261</v>
      </c>
      <c r="G1855" s="8" t="s">
        <v>1769</v>
      </c>
      <c r="H1855" s="10">
        <v>1</v>
      </c>
      <c r="I1855" s="11">
        <v>47.47</v>
      </c>
      <c r="J1855" s="8">
        <v>0.28000000000000003</v>
      </c>
      <c r="K1855" s="8" t="s">
        <v>1824</v>
      </c>
      <c r="L1855" s="11">
        <v>34.178399999999996</v>
      </c>
      <c r="M1855" s="8" t="str">
        <f>VLOOKUP(C1855,'[2]Customer Detail'!$A$2:$H$501,4,FALSE)</f>
        <v>Male</v>
      </c>
      <c r="N1855" s="8">
        <f>VLOOKUP(C1855,'[2]Customer Detail'!$A$2:$H$501,3,FALSE)</f>
        <v>64</v>
      </c>
      <c r="O1855" s="8" t="str">
        <f>VLOOKUP(C1855,'[2]Customer Detail'!$A$2:$H$501,5,FALSE)</f>
        <v>West Joseph</v>
      </c>
      <c r="P1855" s="8" t="str">
        <f>VLOOKUP(C1855,'[2]Customer Detail'!$A$1:$H$501,8,FALSE)</f>
        <v>Platinum</v>
      </c>
      <c r="Q1855" s="8" t="str">
        <f>VLOOKUP(G1855,[2]Store_Dim!$A$1:$E$21,4,FALSE)</f>
        <v>Port Sharon</v>
      </c>
      <c r="R1855" s="8" t="str">
        <f>VLOOKUP(G1855,[2]Store_Dim!$A$2:$E$21,3,FALSE)</f>
        <v>South</v>
      </c>
    </row>
    <row r="1856" spans="1:18" x14ac:dyDescent="0.3">
      <c r="A1856" s="7" t="s">
        <v>3680</v>
      </c>
      <c r="B1856" s="48">
        <v>45796</v>
      </c>
      <c r="C1856" s="8" t="s">
        <v>821</v>
      </c>
      <c r="D1856" s="8" t="s">
        <v>1614</v>
      </c>
      <c r="E1856" s="7" t="str">
        <f>VLOOKUP(D1856,[2]Product_Dim!$A$2:$G$101,2,FALSE)</f>
        <v>Modern Wall Clock</v>
      </c>
      <c r="F1856" s="9">
        <f>VLOOKUP(D1856,[2]Product_Dim!$A$2:$G$101,6,FALSE)</f>
        <v>179.77</v>
      </c>
      <c r="G1856" s="8" t="s">
        <v>1807</v>
      </c>
      <c r="H1856" s="10">
        <v>3</v>
      </c>
      <c r="I1856" s="11">
        <v>858.81</v>
      </c>
      <c r="J1856" s="8">
        <v>7.0000000000000007E-2</v>
      </c>
      <c r="K1856" s="8" t="s">
        <v>1824</v>
      </c>
      <c r="L1856" s="11">
        <v>2396.0798999999997</v>
      </c>
      <c r="M1856" s="8" t="str">
        <f>VLOOKUP(C1856,'[2]Customer Detail'!$A$2:$H$501,4,FALSE)</f>
        <v>Male</v>
      </c>
      <c r="N1856" s="8">
        <f>VLOOKUP(C1856,'[2]Customer Detail'!$A$2:$H$501,3,FALSE)</f>
        <v>42</v>
      </c>
      <c r="O1856" s="8" t="str">
        <f>VLOOKUP(C1856,'[2]Customer Detail'!$A$2:$H$501,5,FALSE)</f>
        <v>Karenmouth</v>
      </c>
      <c r="P1856" s="8" t="str">
        <f>VLOOKUP(C1856,'[2]Customer Detail'!$A$1:$H$501,8,FALSE)</f>
        <v>Silver</v>
      </c>
      <c r="Q1856" s="8" t="str">
        <f>VLOOKUP(G1856,[2]Store_Dim!$A$1:$E$21,4,FALSE)</f>
        <v>Bensonhaven</v>
      </c>
      <c r="R1856" s="8" t="str">
        <f>VLOOKUP(G1856,[2]Store_Dim!$A$2:$E$21,3,FALSE)</f>
        <v>North</v>
      </c>
    </row>
    <row r="1857" spans="1:18" x14ac:dyDescent="0.3">
      <c r="A1857" s="7" t="s">
        <v>3681</v>
      </c>
      <c r="B1857" s="48">
        <v>45710</v>
      </c>
      <c r="C1857" s="8" t="s">
        <v>978</v>
      </c>
      <c r="D1857" s="8" t="s">
        <v>1586</v>
      </c>
      <c r="E1857" s="7" t="str">
        <f>VLOOKUP(D1857,[2]Product_Dim!$A$2:$G$101,2,FALSE)</f>
        <v>Knee Support Brace</v>
      </c>
      <c r="F1857" s="9">
        <f>VLOOKUP(D1857,[2]Product_Dim!$A$2:$G$101,6,FALSE)</f>
        <v>21.34</v>
      </c>
      <c r="G1857" s="8" t="s">
        <v>1789</v>
      </c>
      <c r="H1857" s="10">
        <v>3</v>
      </c>
      <c r="I1857" s="11">
        <v>569.98</v>
      </c>
      <c r="J1857" s="8">
        <v>0.05</v>
      </c>
      <c r="K1857" s="8" t="s">
        <v>1824</v>
      </c>
      <c r="L1857" s="11">
        <v>1624.443</v>
      </c>
      <c r="M1857" s="8" t="str">
        <f>VLOOKUP(C1857,'[2]Customer Detail'!$A$2:$H$501,4,FALSE)</f>
        <v>Male</v>
      </c>
      <c r="N1857" s="8">
        <f>VLOOKUP(C1857,'[2]Customer Detail'!$A$2:$H$501,3,FALSE)</f>
        <v>20</v>
      </c>
      <c r="O1857" s="8" t="str">
        <f>VLOOKUP(C1857,'[2]Customer Detail'!$A$2:$H$501,5,FALSE)</f>
        <v>Joelside</v>
      </c>
      <c r="P1857" s="8" t="str">
        <f>VLOOKUP(C1857,'[2]Customer Detail'!$A$1:$H$501,8,FALSE)</f>
        <v>Silver</v>
      </c>
      <c r="Q1857" s="8" t="str">
        <f>VLOOKUP(G1857,[2]Store_Dim!$A$1:$E$21,4,FALSE)</f>
        <v>East Davidville</v>
      </c>
      <c r="R1857" s="8" t="str">
        <f>VLOOKUP(G1857,[2]Store_Dim!$A$2:$E$21,3,FALSE)</f>
        <v>East</v>
      </c>
    </row>
    <row r="1858" spans="1:18" x14ac:dyDescent="0.3">
      <c r="A1858" s="7" t="s">
        <v>3682</v>
      </c>
      <c r="B1858" s="48">
        <v>45596</v>
      </c>
      <c r="C1858" s="8" t="s">
        <v>1029</v>
      </c>
      <c r="D1858" s="8" t="s">
        <v>1696</v>
      </c>
      <c r="E1858" s="7" t="str">
        <f>VLOOKUP(D1858,[2]Product_Dim!$A$2:$G$101,2,FALSE)</f>
        <v>Bluetooth Car Audio System</v>
      </c>
      <c r="F1858" s="9">
        <f>VLOOKUP(D1858,[2]Product_Dim!$A$2:$G$101,6,FALSE)</f>
        <v>403.71</v>
      </c>
      <c r="G1858" s="8" t="s">
        <v>1794</v>
      </c>
      <c r="H1858" s="10">
        <v>3</v>
      </c>
      <c r="I1858" s="11">
        <v>306.52</v>
      </c>
      <c r="J1858" s="8">
        <v>0.01</v>
      </c>
      <c r="K1858" s="8" t="s">
        <v>1829</v>
      </c>
      <c r="L1858" s="11">
        <v>910.36439999999993</v>
      </c>
      <c r="M1858" s="8" t="str">
        <f>VLOOKUP(C1858,'[2]Customer Detail'!$A$2:$H$501,4,FALSE)</f>
        <v>Female</v>
      </c>
      <c r="N1858" s="8">
        <f>VLOOKUP(C1858,'[2]Customer Detail'!$A$2:$H$501,3,FALSE)</f>
        <v>62</v>
      </c>
      <c r="O1858" s="8" t="str">
        <f>VLOOKUP(C1858,'[2]Customer Detail'!$A$2:$H$501,5,FALSE)</f>
        <v>Kellybury</v>
      </c>
      <c r="P1858" s="8" t="str">
        <f>VLOOKUP(C1858,'[2]Customer Detail'!$A$1:$H$501,8,FALSE)</f>
        <v>Bronze</v>
      </c>
      <c r="Q1858" s="8" t="str">
        <f>VLOOKUP(G1858,[2]Store_Dim!$A$1:$E$21,4,FALSE)</f>
        <v>Sabrinatown</v>
      </c>
      <c r="R1858" s="8" t="str">
        <f>VLOOKUP(G1858,[2]Store_Dim!$A$2:$E$21,3,FALSE)</f>
        <v>North</v>
      </c>
    </row>
    <row r="1859" spans="1:18" x14ac:dyDescent="0.3">
      <c r="A1859" s="7" t="s">
        <v>3683</v>
      </c>
      <c r="B1859" s="48">
        <v>45354</v>
      </c>
      <c r="C1859" s="8" t="s">
        <v>238</v>
      </c>
      <c r="D1859" s="8" t="s">
        <v>1660</v>
      </c>
      <c r="E1859" s="7" t="str">
        <f>VLOOKUP(D1859,[2]Product_Dim!$A$2:$G$101,2,FALSE)</f>
        <v>Premium Blanket Throw</v>
      </c>
      <c r="F1859" s="9">
        <f>VLOOKUP(D1859,[2]Product_Dim!$A$2:$G$101,6,FALSE)</f>
        <v>461.47</v>
      </c>
      <c r="G1859" s="8" t="s">
        <v>1797</v>
      </c>
      <c r="H1859" s="10">
        <v>3</v>
      </c>
      <c r="I1859" s="11">
        <v>184.67</v>
      </c>
      <c r="J1859" s="8">
        <v>0.03</v>
      </c>
      <c r="K1859" s="8" t="s">
        <v>1829</v>
      </c>
      <c r="L1859" s="11">
        <v>537.38969999999995</v>
      </c>
      <c r="M1859" s="8" t="str">
        <f>VLOOKUP(C1859,'[2]Customer Detail'!$A$2:$H$501,4,FALSE)</f>
        <v>Male</v>
      </c>
      <c r="N1859" s="8">
        <f>VLOOKUP(C1859,'[2]Customer Detail'!$A$2:$H$501,3,FALSE)</f>
        <v>33</v>
      </c>
      <c r="O1859" s="8" t="str">
        <f>VLOOKUP(C1859,'[2]Customer Detail'!$A$2:$H$501,5,FALSE)</f>
        <v>Port Kathrynhaven</v>
      </c>
      <c r="P1859" s="8" t="str">
        <f>VLOOKUP(C1859,'[2]Customer Detail'!$A$1:$H$501,8,FALSE)</f>
        <v>Gold</v>
      </c>
      <c r="Q1859" s="8" t="str">
        <f>VLOOKUP(G1859,[2]Store_Dim!$A$1:$E$21,4,FALSE)</f>
        <v>Johnsonville</v>
      </c>
      <c r="R1859" s="8" t="str">
        <f>VLOOKUP(G1859,[2]Store_Dim!$A$2:$E$21,3,FALSE)</f>
        <v>East</v>
      </c>
    </row>
    <row r="1860" spans="1:18" x14ac:dyDescent="0.3">
      <c r="A1860" s="7" t="s">
        <v>3684</v>
      </c>
      <c r="B1860" s="48">
        <v>45428</v>
      </c>
      <c r="C1860" s="8" t="s">
        <v>1484</v>
      </c>
      <c r="D1860" s="8" t="s">
        <v>1600</v>
      </c>
      <c r="E1860" s="7" t="str">
        <f>VLOOKUP(D1860,[2]Product_Dim!$A$2:$G$101,2,FALSE)</f>
        <v>Wireless Bluetooth Speaker</v>
      </c>
      <c r="F1860" s="9">
        <f>VLOOKUP(D1860,[2]Product_Dim!$A$2:$G$101,6,FALSE)</f>
        <v>322.41000000000003</v>
      </c>
      <c r="G1860" s="8" t="s">
        <v>1773</v>
      </c>
      <c r="H1860" s="10">
        <v>4</v>
      </c>
      <c r="I1860" s="11">
        <v>189.56</v>
      </c>
      <c r="J1860" s="8" t="s">
        <v>3983</v>
      </c>
      <c r="K1860" s="8" t="s">
        <v>1829</v>
      </c>
      <c r="L1860" s="11">
        <v>758.24</v>
      </c>
      <c r="M1860" s="8" t="str">
        <f>VLOOKUP(C1860,'[2]Customer Detail'!$A$2:$H$501,4,FALSE)</f>
        <v>Male</v>
      </c>
      <c r="N1860" s="8">
        <f>VLOOKUP(C1860,'[2]Customer Detail'!$A$2:$H$501,3,FALSE)</f>
        <v>26</v>
      </c>
      <c r="O1860" s="8" t="str">
        <f>VLOOKUP(C1860,'[2]Customer Detail'!$A$2:$H$501,5,FALSE)</f>
        <v>West Tylerfort</v>
      </c>
      <c r="P1860" s="8" t="str">
        <f>VLOOKUP(C1860,'[2]Customer Detail'!$A$1:$H$501,8,FALSE)</f>
        <v>Platinum</v>
      </c>
      <c r="Q1860" s="8" t="str">
        <f>VLOOKUP(G1860,[2]Store_Dim!$A$1:$E$21,4,FALSE)</f>
        <v>New Michaelchester</v>
      </c>
      <c r="R1860" s="8" t="str">
        <f>VLOOKUP(G1860,[2]Store_Dim!$A$2:$E$21,3,FALSE)</f>
        <v>North</v>
      </c>
    </row>
    <row r="1861" spans="1:18" x14ac:dyDescent="0.3">
      <c r="A1861" s="7" t="s">
        <v>3685</v>
      </c>
      <c r="B1861" s="48">
        <v>45511</v>
      </c>
      <c r="C1861" s="8" t="s">
        <v>678</v>
      </c>
      <c r="D1861" s="8" t="s">
        <v>1698</v>
      </c>
      <c r="E1861" s="7" t="str">
        <f>VLOOKUP(D1861,[2]Product_Dim!$A$2:$G$101,2,FALSE)</f>
        <v>Women's Ankle Boots</v>
      </c>
      <c r="F1861" s="9">
        <f>VLOOKUP(D1861,[2]Product_Dim!$A$2:$G$101,6,FALSE)</f>
        <v>158.13999999999999</v>
      </c>
      <c r="G1861" s="8" t="s">
        <v>1773</v>
      </c>
      <c r="H1861" s="10">
        <v>1</v>
      </c>
      <c r="I1861" s="11">
        <v>805.24</v>
      </c>
      <c r="J1861" s="8">
        <v>0.04</v>
      </c>
      <c r="K1861" s="8" t="s">
        <v>1826</v>
      </c>
      <c r="L1861" s="11">
        <v>773.03039999999999</v>
      </c>
      <c r="M1861" s="8" t="str">
        <f>VLOOKUP(C1861,'[2]Customer Detail'!$A$2:$H$501,4,FALSE)</f>
        <v>Male</v>
      </c>
      <c r="N1861" s="8">
        <f>VLOOKUP(C1861,'[2]Customer Detail'!$A$2:$H$501,3,FALSE)</f>
        <v>54</v>
      </c>
      <c r="O1861" s="8" t="str">
        <f>VLOOKUP(C1861,'[2]Customer Detail'!$A$2:$H$501,5,FALSE)</f>
        <v>Kathrynview</v>
      </c>
      <c r="P1861" s="8" t="str">
        <f>VLOOKUP(C1861,'[2]Customer Detail'!$A$1:$H$501,8,FALSE)</f>
        <v>Platinum</v>
      </c>
      <c r="Q1861" s="8" t="str">
        <f>VLOOKUP(G1861,[2]Store_Dim!$A$1:$E$21,4,FALSE)</f>
        <v>New Michaelchester</v>
      </c>
      <c r="R1861" s="8" t="str">
        <f>VLOOKUP(G1861,[2]Store_Dim!$A$2:$E$21,3,FALSE)</f>
        <v>North</v>
      </c>
    </row>
    <row r="1862" spans="1:18" x14ac:dyDescent="0.3">
      <c r="A1862" s="7" t="s">
        <v>3686</v>
      </c>
      <c r="B1862" s="48">
        <v>45549</v>
      </c>
      <c r="C1862" s="8" t="s">
        <v>619</v>
      </c>
      <c r="D1862" s="8" t="s">
        <v>1656</v>
      </c>
      <c r="E1862" s="7" t="str">
        <f>VLOOKUP(D1862,[2]Product_Dim!$A$2:$G$101,2,FALSE)</f>
        <v>Sports Stopwatch Pro</v>
      </c>
      <c r="F1862" s="9">
        <f>VLOOKUP(D1862,[2]Product_Dim!$A$2:$G$101,6,FALSE)</f>
        <v>434.84</v>
      </c>
      <c r="G1862" s="8" t="s">
        <v>1807</v>
      </c>
      <c r="H1862" s="10">
        <v>3</v>
      </c>
      <c r="I1862" s="11">
        <v>683.74</v>
      </c>
      <c r="J1862" s="8">
        <v>0.24</v>
      </c>
      <c r="K1862" s="8" t="s">
        <v>1824</v>
      </c>
      <c r="L1862" s="11">
        <v>1558.9272000000001</v>
      </c>
      <c r="M1862" s="8" t="str">
        <f>VLOOKUP(C1862,'[2]Customer Detail'!$A$2:$H$501,4,FALSE)</f>
        <v>Male</v>
      </c>
      <c r="N1862" s="8">
        <f>VLOOKUP(C1862,'[2]Customer Detail'!$A$2:$H$501,3,FALSE)</f>
        <v>42</v>
      </c>
      <c r="O1862" s="8" t="str">
        <f>VLOOKUP(C1862,'[2]Customer Detail'!$A$2:$H$501,5,FALSE)</f>
        <v>Kingfort</v>
      </c>
      <c r="P1862" s="8" t="str">
        <f>VLOOKUP(C1862,'[2]Customer Detail'!$A$1:$H$501,8,FALSE)</f>
        <v>Silver</v>
      </c>
      <c r="Q1862" s="8" t="str">
        <f>VLOOKUP(G1862,[2]Store_Dim!$A$1:$E$21,4,FALSE)</f>
        <v>Bensonhaven</v>
      </c>
      <c r="R1862" s="8" t="str">
        <f>VLOOKUP(G1862,[2]Store_Dim!$A$2:$E$21,3,FALSE)</f>
        <v>North</v>
      </c>
    </row>
    <row r="1863" spans="1:18" x14ac:dyDescent="0.3">
      <c r="A1863" s="7" t="s">
        <v>3687</v>
      </c>
      <c r="B1863" s="48">
        <v>45573</v>
      </c>
      <c r="C1863" s="8" t="s">
        <v>684</v>
      </c>
      <c r="D1863" s="8" t="s">
        <v>1660</v>
      </c>
      <c r="E1863" s="7" t="str">
        <f>VLOOKUP(D1863,[2]Product_Dim!$A$2:$G$101,2,FALSE)</f>
        <v>Premium Blanket Throw</v>
      </c>
      <c r="F1863" s="9">
        <f>VLOOKUP(D1863,[2]Product_Dim!$A$2:$G$101,6,FALSE)</f>
        <v>461.47</v>
      </c>
      <c r="G1863" s="8" t="s">
        <v>1810</v>
      </c>
      <c r="H1863" s="10">
        <v>3</v>
      </c>
      <c r="I1863" s="11">
        <v>439.21</v>
      </c>
      <c r="J1863" s="8">
        <v>0.28000000000000003</v>
      </c>
      <c r="K1863" s="8" t="s">
        <v>1829</v>
      </c>
      <c r="L1863" s="11">
        <v>948.69359999999983</v>
      </c>
      <c r="M1863" s="8" t="str">
        <f>VLOOKUP(C1863,'[2]Customer Detail'!$A$2:$H$501,4,FALSE)</f>
        <v>Male</v>
      </c>
      <c r="N1863" s="8">
        <f>VLOOKUP(C1863,'[2]Customer Detail'!$A$2:$H$501,3,FALSE)</f>
        <v>48</v>
      </c>
      <c r="O1863" s="8" t="str">
        <f>VLOOKUP(C1863,'[2]Customer Detail'!$A$2:$H$501,5,FALSE)</f>
        <v>Matthewborough</v>
      </c>
      <c r="P1863" s="8" t="str">
        <f>VLOOKUP(C1863,'[2]Customer Detail'!$A$1:$H$501,8,FALSE)</f>
        <v>Silver</v>
      </c>
      <c r="Q1863" s="8" t="str">
        <f>VLOOKUP(G1863,[2]Store_Dim!$A$1:$E$21,4,FALSE)</f>
        <v>East Stevechester</v>
      </c>
      <c r="R1863" s="8" t="str">
        <f>VLOOKUP(G1863,[2]Store_Dim!$A$2:$E$21,3,FALSE)</f>
        <v>East</v>
      </c>
    </row>
    <row r="1864" spans="1:18" x14ac:dyDescent="0.3">
      <c r="A1864" s="7" t="s">
        <v>3688</v>
      </c>
      <c r="B1864" s="48">
        <v>45904</v>
      </c>
      <c r="C1864" s="8" t="s">
        <v>414</v>
      </c>
      <c r="D1864" s="8" t="s">
        <v>1680</v>
      </c>
      <c r="E1864" s="7" t="str">
        <f>VLOOKUP(D1864,[2]Product_Dim!$A$2:$G$101,2,FALSE)</f>
        <v>Women's Hair Dryer Brush</v>
      </c>
      <c r="F1864" s="9">
        <f>VLOOKUP(D1864,[2]Product_Dim!$A$2:$G$101,6,FALSE)</f>
        <v>340.39</v>
      </c>
      <c r="G1864" s="8" t="s">
        <v>1776</v>
      </c>
      <c r="H1864" s="10">
        <v>1</v>
      </c>
      <c r="I1864" s="11">
        <v>126.92</v>
      </c>
      <c r="J1864" s="8">
        <v>0.24</v>
      </c>
      <c r="K1864" s="8" t="s">
        <v>1829</v>
      </c>
      <c r="L1864" s="11">
        <v>96.45920000000001</v>
      </c>
      <c r="M1864" s="8" t="str">
        <f>VLOOKUP(C1864,'[2]Customer Detail'!$A$2:$H$501,4,FALSE)</f>
        <v>Male</v>
      </c>
      <c r="N1864" s="8">
        <f>VLOOKUP(C1864,'[2]Customer Detail'!$A$2:$H$501,3,FALSE)</f>
        <v>40</v>
      </c>
      <c r="O1864" s="8" t="str">
        <f>VLOOKUP(C1864,'[2]Customer Detail'!$A$2:$H$501,5,FALSE)</f>
        <v>North Edwardton</v>
      </c>
      <c r="P1864" s="8" t="str">
        <f>VLOOKUP(C1864,'[2]Customer Detail'!$A$1:$H$501,8,FALSE)</f>
        <v>Bronze</v>
      </c>
      <c r="Q1864" s="8" t="str">
        <f>VLOOKUP(G1864,[2]Store_Dim!$A$1:$E$21,4,FALSE)</f>
        <v>Port Josephberg</v>
      </c>
      <c r="R1864" s="8" t="str">
        <f>VLOOKUP(G1864,[2]Store_Dim!$A$2:$E$21,3,FALSE)</f>
        <v>East</v>
      </c>
    </row>
    <row r="1865" spans="1:18" x14ac:dyDescent="0.3">
      <c r="A1865" s="7" t="s">
        <v>3689</v>
      </c>
      <c r="B1865" s="48">
        <v>45489</v>
      </c>
      <c r="C1865" s="8" t="s">
        <v>27</v>
      </c>
      <c r="D1865" s="8" t="s">
        <v>1694</v>
      </c>
      <c r="E1865" s="7" t="str">
        <f>VLOOKUP(D1865,[2]Product_Dim!$A$2:$G$101,2,FALSE)</f>
        <v>Shin Guards – Adult</v>
      </c>
      <c r="F1865" s="9">
        <f>VLOOKUP(D1865,[2]Product_Dim!$A$2:$G$101,6,FALSE)</f>
        <v>107.06</v>
      </c>
      <c r="G1865" s="8" t="s">
        <v>1769</v>
      </c>
      <c r="H1865" s="10">
        <v>4</v>
      </c>
      <c r="I1865" s="11">
        <v>834.7</v>
      </c>
      <c r="J1865" s="8">
        <v>0.14000000000000001</v>
      </c>
      <c r="K1865" s="8" t="s">
        <v>1824</v>
      </c>
      <c r="L1865" s="11">
        <v>2871.3679999999999</v>
      </c>
      <c r="M1865" s="8" t="str">
        <f>VLOOKUP(C1865,'[2]Customer Detail'!$A$2:$H$501,4,FALSE)</f>
        <v>Female</v>
      </c>
      <c r="N1865" s="8">
        <f>VLOOKUP(C1865,'[2]Customer Detail'!$A$2:$H$501,3,FALSE)</f>
        <v>64</v>
      </c>
      <c r="O1865" s="8" t="str">
        <f>VLOOKUP(C1865,'[2]Customer Detail'!$A$2:$H$501,5,FALSE)</f>
        <v>Nicholasshire</v>
      </c>
      <c r="P1865" s="8" t="str">
        <f>VLOOKUP(C1865,'[2]Customer Detail'!$A$1:$H$501,8,FALSE)</f>
        <v>Silver</v>
      </c>
      <c r="Q1865" s="8" t="str">
        <f>VLOOKUP(G1865,[2]Store_Dim!$A$1:$E$21,4,FALSE)</f>
        <v>Port Sharon</v>
      </c>
      <c r="R1865" s="8" t="str">
        <f>VLOOKUP(G1865,[2]Store_Dim!$A$2:$E$21,3,FALSE)</f>
        <v>South</v>
      </c>
    </row>
    <row r="1866" spans="1:18" x14ac:dyDescent="0.3">
      <c r="A1866" s="7" t="s">
        <v>3690</v>
      </c>
      <c r="B1866" s="48">
        <v>45909</v>
      </c>
      <c r="C1866" s="8" t="s">
        <v>1071</v>
      </c>
      <c r="D1866" s="8" t="s">
        <v>1632</v>
      </c>
      <c r="E1866" s="7" t="str">
        <f>VLOOKUP(D1866,[2]Product_Dim!$A$2:$G$101,2,FALSE)</f>
        <v>Smart Home WiFi Camera</v>
      </c>
      <c r="F1866" s="9">
        <f>VLOOKUP(D1866,[2]Product_Dim!$A$2:$G$101,6,FALSE)</f>
        <v>450.71</v>
      </c>
      <c r="G1866" s="8" t="s">
        <v>1792</v>
      </c>
      <c r="H1866" s="10">
        <v>2</v>
      </c>
      <c r="I1866" s="11">
        <v>271.88</v>
      </c>
      <c r="J1866" s="8">
        <v>0.11</v>
      </c>
      <c r="K1866" s="8" t="s">
        <v>1829</v>
      </c>
      <c r="L1866" s="11">
        <v>483.94639999999998</v>
      </c>
      <c r="M1866" s="8" t="str">
        <f>VLOOKUP(C1866,'[2]Customer Detail'!$A$2:$H$501,4,FALSE)</f>
        <v>Female</v>
      </c>
      <c r="N1866" s="8">
        <f>VLOOKUP(C1866,'[2]Customer Detail'!$A$2:$H$501,3,FALSE)</f>
        <v>56</v>
      </c>
      <c r="O1866" s="8" t="str">
        <f>VLOOKUP(C1866,'[2]Customer Detail'!$A$2:$H$501,5,FALSE)</f>
        <v>Lake Alyssaburgh</v>
      </c>
      <c r="P1866" s="8" t="str">
        <f>VLOOKUP(C1866,'[2]Customer Detail'!$A$1:$H$501,8,FALSE)</f>
        <v>Bronze</v>
      </c>
      <c r="Q1866" s="8" t="str">
        <f>VLOOKUP(G1866,[2]Store_Dim!$A$1:$E$21,4,FALSE)</f>
        <v>Lake Michael</v>
      </c>
      <c r="R1866" s="8" t="str">
        <f>VLOOKUP(G1866,[2]Store_Dim!$A$2:$E$21,3,FALSE)</f>
        <v>South</v>
      </c>
    </row>
    <row r="1867" spans="1:18" x14ac:dyDescent="0.3">
      <c r="A1867" s="7" t="s">
        <v>3691</v>
      </c>
      <c r="B1867" s="48">
        <v>45720</v>
      </c>
      <c r="C1867" s="8" t="s">
        <v>1478</v>
      </c>
      <c r="D1867" s="8" t="s">
        <v>1570</v>
      </c>
      <c r="E1867" s="7" t="str">
        <f>VLOOKUP(D1867,[2]Product_Dim!$A$2:$G$101,2,FALSE)</f>
        <v>HD Smart TV Stick</v>
      </c>
      <c r="F1867" s="9">
        <f>VLOOKUP(D1867,[2]Product_Dim!$A$2:$G$101,6,FALSE)</f>
        <v>449.4</v>
      </c>
      <c r="G1867" s="8" t="s">
        <v>1757</v>
      </c>
      <c r="H1867" s="10">
        <v>4</v>
      </c>
      <c r="I1867" s="11">
        <v>972.14</v>
      </c>
      <c r="J1867" s="8">
        <v>0.25</v>
      </c>
      <c r="K1867" s="8" t="s">
        <v>1824</v>
      </c>
      <c r="L1867" s="11">
        <v>2916.42</v>
      </c>
      <c r="M1867" s="8" t="str">
        <f>VLOOKUP(C1867,'[2]Customer Detail'!$A$2:$H$501,4,FALSE)</f>
        <v>Male</v>
      </c>
      <c r="N1867" s="8">
        <f>VLOOKUP(C1867,'[2]Customer Detail'!$A$2:$H$501,3,FALSE)</f>
        <v>33</v>
      </c>
      <c r="O1867" s="8" t="str">
        <f>VLOOKUP(C1867,'[2]Customer Detail'!$A$2:$H$501,5,FALSE)</f>
        <v>Robinchester</v>
      </c>
      <c r="P1867" s="8" t="str">
        <f>VLOOKUP(C1867,'[2]Customer Detail'!$A$1:$H$501,8,FALSE)</f>
        <v>Bronze</v>
      </c>
      <c r="Q1867" s="8" t="str">
        <f>VLOOKUP(G1867,[2]Store_Dim!$A$1:$E$21,4,FALSE)</f>
        <v>Danielmouth</v>
      </c>
      <c r="R1867" s="8" t="str">
        <f>VLOOKUP(G1867,[2]Store_Dim!$A$2:$E$21,3,FALSE)</f>
        <v>North</v>
      </c>
    </row>
    <row r="1868" spans="1:18" x14ac:dyDescent="0.3">
      <c r="A1868" s="7" t="s">
        <v>3692</v>
      </c>
      <c r="B1868" s="48">
        <v>45831</v>
      </c>
      <c r="C1868" s="8" t="s">
        <v>335</v>
      </c>
      <c r="D1868" s="8" t="s">
        <v>1634</v>
      </c>
      <c r="E1868" s="7" t="str">
        <f>VLOOKUP(D1868,[2]Product_Dim!$A$2:$G$101,2,FALSE)</f>
        <v>USB External Hard Drive</v>
      </c>
      <c r="F1868" s="9">
        <f>VLOOKUP(D1868,[2]Product_Dim!$A$2:$G$101,6,FALSE)</f>
        <v>253.33</v>
      </c>
      <c r="G1868" s="8" t="s">
        <v>1769</v>
      </c>
      <c r="H1868" s="10">
        <v>3</v>
      </c>
      <c r="I1868" s="11">
        <v>523.66</v>
      </c>
      <c r="J1868" s="8">
        <v>0.27</v>
      </c>
      <c r="K1868" s="8" t="s">
        <v>1826</v>
      </c>
      <c r="L1868" s="11">
        <v>1146.8154</v>
      </c>
      <c r="M1868" s="8" t="str">
        <f>VLOOKUP(C1868,'[2]Customer Detail'!$A$2:$H$501,4,FALSE)</f>
        <v>Female</v>
      </c>
      <c r="N1868" s="8">
        <f>VLOOKUP(C1868,'[2]Customer Detail'!$A$2:$H$501,3,FALSE)</f>
        <v>28</v>
      </c>
      <c r="O1868" s="8" t="str">
        <f>VLOOKUP(C1868,'[2]Customer Detail'!$A$2:$H$501,5,FALSE)</f>
        <v>Port Travisstad</v>
      </c>
      <c r="P1868" s="8" t="str">
        <f>VLOOKUP(C1868,'[2]Customer Detail'!$A$1:$H$501,8,FALSE)</f>
        <v>Gold</v>
      </c>
      <c r="Q1868" s="8" t="str">
        <f>VLOOKUP(G1868,[2]Store_Dim!$A$1:$E$21,4,FALSE)</f>
        <v>Port Sharon</v>
      </c>
      <c r="R1868" s="8" t="str">
        <f>VLOOKUP(G1868,[2]Store_Dim!$A$2:$E$21,3,FALSE)</f>
        <v>South</v>
      </c>
    </row>
    <row r="1869" spans="1:18" x14ac:dyDescent="0.3">
      <c r="A1869" s="7" t="s">
        <v>3693</v>
      </c>
      <c r="B1869" s="48">
        <v>45602</v>
      </c>
      <c r="C1869" s="8" t="s">
        <v>499</v>
      </c>
      <c r="D1869" s="8" t="s">
        <v>1676</v>
      </c>
      <c r="E1869" s="7" t="str">
        <f>VLOOKUP(D1869,[2]Product_Dim!$A$2:$G$101,2,FALSE)</f>
        <v>Matte Lipstick Set</v>
      </c>
      <c r="F1869" s="9">
        <f>VLOOKUP(D1869,[2]Product_Dim!$A$2:$G$101,6,FALSE)</f>
        <v>299.11</v>
      </c>
      <c r="G1869" s="8" t="s">
        <v>1761</v>
      </c>
      <c r="H1869" s="10">
        <v>4</v>
      </c>
      <c r="I1869" s="11">
        <v>838.99</v>
      </c>
      <c r="J1869" s="8">
        <v>0.16</v>
      </c>
      <c r="K1869" s="8" t="s">
        <v>1824</v>
      </c>
      <c r="L1869" s="11">
        <v>2819.0064000000002</v>
      </c>
      <c r="M1869" s="8" t="str">
        <f>VLOOKUP(C1869,'[2]Customer Detail'!$A$2:$H$501,4,FALSE)</f>
        <v>Female</v>
      </c>
      <c r="N1869" s="8">
        <f>VLOOKUP(C1869,'[2]Customer Detail'!$A$2:$H$501,3,FALSE)</f>
        <v>42</v>
      </c>
      <c r="O1869" s="8" t="str">
        <f>VLOOKUP(C1869,'[2]Customer Detail'!$A$2:$H$501,5,FALSE)</f>
        <v>New Brian</v>
      </c>
      <c r="P1869" s="8" t="str">
        <f>VLOOKUP(C1869,'[2]Customer Detail'!$A$1:$H$501,8,FALSE)</f>
        <v>Bronze</v>
      </c>
      <c r="Q1869" s="8" t="str">
        <f>VLOOKUP(G1869,[2]Store_Dim!$A$1:$E$21,4,FALSE)</f>
        <v>North Nancyview</v>
      </c>
      <c r="R1869" s="8" t="str">
        <f>VLOOKUP(G1869,[2]Store_Dim!$A$2:$E$21,3,FALSE)</f>
        <v>South</v>
      </c>
    </row>
    <row r="1870" spans="1:18" x14ac:dyDescent="0.3">
      <c r="A1870" s="7" t="s">
        <v>3694</v>
      </c>
      <c r="B1870" s="48">
        <v>45722</v>
      </c>
      <c r="C1870" s="8" t="s">
        <v>461</v>
      </c>
      <c r="D1870" s="8" t="s">
        <v>1570</v>
      </c>
      <c r="E1870" s="7" t="str">
        <f>VLOOKUP(D1870,[2]Product_Dim!$A$2:$G$101,2,FALSE)</f>
        <v>HD Smart TV Stick</v>
      </c>
      <c r="F1870" s="9">
        <f>VLOOKUP(D1870,[2]Product_Dim!$A$2:$G$101,6,FALSE)</f>
        <v>449.4</v>
      </c>
      <c r="G1870" s="8" t="s">
        <v>1807</v>
      </c>
      <c r="H1870" s="10">
        <v>4</v>
      </c>
      <c r="I1870" s="11">
        <v>838.7</v>
      </c>
      <c r="J1870" s="8">
        <v>0.21</v>
      </c>
      <c r="K1870" s="8" t="s">
        <v>1829</v>
      </c>
      <c r="L1870" s="11">
        <v>2650.2920000000004</v>
      </c>
      <c r="M1870" s="8" t="str">
        <f>VLOOKUP(C1870,'[2]Customer Detail'!$A$2:$H$501,4,FALSE)</f>
        <v>Female</v>
      </c>
      <c r="N1870" s="8">
        <f>VLOOKUP(C1870,'[2]Customer Detail'!$A$2:$H$501,3,FALSE)</f>
        <v>33</v>
      </c>
      <c r="O1870" s="8" t="str">
        <f>VLOOKUP(C1870,'[2]Customer Detail'!$A$2:$H$501,5,FALSE)</f>
        <v>Gonzalezbury</v>
      </c>
      <c r="P1870" s="8" t="str">
        <f>VLOOKUP(C1870,'[2]Customer Detail'!$A$1:$H$501,8,FALSE)</f>
        <v>Platinum</v>
      </c>
      <c r="Q1870" s="8" t="str">
        <f>VLOOKUP(G1870,[2]Store_Dim!$A$1:$E$21,4,FALSE)</f>
        <v>Bensonhaven</v>
      </c>
      <c r="R1870" s="8" t="str">
        <f>VLOOKUP(G1870,[2]Store_Dim!$A$2:$E$21,3,FALSE)</f>
        <v>North</v>
      </c>
    </row>
    <row r="1871" spans="1:18" x14ac:dyDescent="0.3">
      <c r="A1871" s="7" t="s">
        <v>3695</v>
      </c>
      <c r="B1871" s="48">
        <v>45794</v>
      </c>
      <c r="C1871" s="8" t="s">
        <v>1304</v>
      </c>
      <c r="D1871" s="8" t="s">
        <v>1696</v>
      </c>
      <c r="E1871" s="7" t="str">
        <f>VLOOKUP(D1871,[2]Product_Dim!$A$2:$G$101,2,FALSE)</f>
        <v>Bluetooth Car Audio System</v>
      </c>
      <c r="F1871" s="9">
        <f>VLOOKUP(D1871,[2]Product_Dim!$A$2:$G$101,6,FALSE)</f>
        <v>403.71</v>
      </c>
      <c r="G1871" s="8" t="s">
        <v>1782</v>
      </c>
      <c r="H1871" s="10">
        <v>3</v>
      </c>
      <c r="I1871" s="11">
        <v>943.24</v>
      </c>
      <c r="J1871" s="8">
        <v>0.21</v>
      </c>
      <c r="K1871" s="8" t="s">
        <v>1824</v>
      </c>
      <c r="L1871" s="11">
        <v>2235.4788000000003</v>
      </c>
      <c r="M1871" s="8" t="str">
        <f>VLOOKUP(C1871,'[2]Customer Detail'!$A$2:$H$501,4,FALSE)</f>
        <v>Male</v>
      </c>
      <c r="N1871" s="8">
        <f>VLOOKUP(C1871,'[2]Customer Detail'!$A$2:$H$501,3,FALSE)</f>
        <v>60</v>
      </c>
      <c r="O1871" s="8" t="str">
        <f>VLOOKUP(C1871,'[2]Customer Detail'!$A$2:$H$501,5,FALSE)</f>
        <v>New Benjamin</v>
      </c>
      <c r="P1871" s="8" t="str">
        <f>VLOOKUP(C1871,'[2]Customer Detail'!$A$1:$H$501,8,FALSE)</f>
        <v>Bronze</v>
      </c>
      <c r="Q1871" s="8" t="str">
        <f>VLOOKUP(G1871,[2]Store_Dim!$A$1:$E$21,4,FALSE)</f>
        <v>Thompsonborough</v>
      </c>
      <c r="R1871" s="8" t="str">
        <f>VLOOKUP(G1871,[2]Store_Dim!$A$2:$E$21,3,FALSE)</f>
        <v>West</v>
      </c>
    </row>
    <row r="1872" spans="1:18" x14ac:dyDescent="0.3">
      <c r="A1872" s="7" t="s">
        <v>3696</v>
      </c>
      <c r="B1872" s="48">
        <v>45659</v>
      </c>
      <c r="C1872" s="8" t="s">
        <v>945</v>
      </c>
      <c r="D1872" s="8" t="s">
        <v>1543</v>
      </c>
      <c r="E1872" s="7" t="str">
        <f>VLOOKUP(D1872,[2]Product_Dim!$A$2:$G$101,2,FALSE)</f>
        <v>Brother Laser Printer</v>
      </c>
      <c r="F1872" s="9">
        <f>VLOOKUP(D1872,[2]Product_Dim!$A$2:$G$101,6,FALSE)</f>
        <v>112.42</v>
      </c>
      <c r="G1872" s="8" t="s">
        <v>1807</v>
      </c>
      <c r="H1872" s="10">
        <v>2</v>
      </c>
      <c r="I1872" s="11">
        <v>310.33</v>
      </c>
      <c r="J1872" s="8">
        <v>0.26</v>
      </c>
      <c r="K1872" s="8" t="s">
        <v>1824</v>
      </c>
      <c r="L1872" s="11">
        <v>459.28839999999997</v>
      </c>
      <c r="M1872" s="8" t="str">
        <f>VLOOKUP(C1872,'[2]Customer Detail'!$A$2:$H$501,4,FALSE)</f>
        <v>Female</v>
      </c>
      <c r="N1872" s="8">
        <f>VLOOKUP(C1872,'[2]Customer Detail'!$A$2:$H$501,3,FALSE)</f>
        <v>48</v>
      </c>
      <c r="O1872" s="8" t="str">
        <f>VLOOKUP(C1872,'[2]Customer Detail'!$A$2:$H$501,5,FALSE)</f>
        <v>West Robinmouth</v>
      </c>
      <c r="P1872" s="8" t="str">
        <f>VLOOKUP(C1872,'[2]Customer Detail'!$A$1:$H$501,8,FALSE)</f>
        <v>Platinum</v>
      </c>
      <c r="Q1872" s="8" t="str">
        <f>VLOOKUP(G1872,[2]Store_Dim!$A$1:$E$21,4,FALSE)</f>
        <v>Bensonhaven</v>
      </c>
      <c r="R1872" s="8" t="str">
        <f>VLOOKUP(G1872,[2]Store_Dim!$A$2:$E$21,3,FALSE)</f>
        <v>North</v>
      </c>
    </row>
    <row r="1873" spans="1:18" x14ac:dyDescent="0.3">
      <c r="A1873" s="7" t="s">
        <v>3697</v>
      </c>
      <c r="B1873" s="48">
        <v>45501</v>
      </c>
      <c r="C1873" s="8" t="s">
        <v>1086</v>
      </c>
      <c r="D1873" s="8" t="s">
        <v>1638</v>
      </c>
      <c r="E1873" s="7" t="str">
        <f>VLOOKUP(D1873,[2]Product_Dim!$A$2:$G$101,2,FALSE)</f>
        <v>High-Grip Football</v>
      </c>
      <c r="F1873" s="9">
        <f>VLOOKUP(D1873,[2]Product_Dim!$A$2:$G$101,6,FALSE)</f>
        <v>318.91000000000003</v>
      </c>
      <c r="G1873" s="8" t="s">
        <v>1752</v>
      </c>
      <c r="H1873" s="10">
        <v>3</v>
      </c>
      <c r="I1873" s="11">
        <v>201.05</v>
      </c>
      <c r="J1873" s="8">
        <v>0.23</v>
      </c>
      <c r="K1873" s="8" t="s">
        <v>1826</v>
      </c>
      <c r="L1873" s="11">
        <v>464.42550000000006</v>
      </c>
      <c r="M1873" s="8" t="str">
        <f>VLOOKUP(C1873,'[2]Customer Detail'!$A$2:$H$501,4,FALSE)</f>
        <v>Female</v>
      </c>
      <c r="N1873" s="8">
        <f>VLOOKUP(C1873,'[2]Customer Detail'!$A$2:$H$501,3,FALSE)</f>
        <v>58</v>
      </c>
      <c r="O1873" s="8" t="str">
        <f>VLOOKUP(C1873,'[2]Customer Detail'!$A$2:$H$501,5,FALSE)</f>
        <v>Port Crystalberg</v>
      </c>
      <c r="P1873" s="8" t="str">
        <f>VLOOKUP(C1873,'[2]Customer Detail'!$A$1:$H$501,8,FALSE)</f>
        <v>Platinum</v>
      </c>
      <c r="Q1873" s="8" t="str">
        <f>VLOOKUP(G1873,[2]Store_Dim!$A$1:$E$21,4,FALSE)</f>
        <v>Washingtonfurt</v>
      </c>
      <c r="R1873" s="8" t="str">
        <f>VLOOKUP(G1873,[2]Store_Dim!$A$2:$E$21,3,FALSE)</f>
        <v>East</v>
      </c>
    </row>
    <row r="1874" spans="1:18" x14ac:dyDescent="0.3">
      <c r="A1874" s="7" t="s">
        <v>3698</v>
      </c>
      <c r="B1874" s="48">
        <v>45408</v>
      </c>
      <c r="C1874" s="8" t="s">
        <v>806</v>
      </c>
      <c r="D1874" s="8" t="s">
        <v>1664</v>
      </c>
      <c r="E1874" s="7" t="str">
        <f>VLOOKUP(D1874,[2]Product_Dim!$A$2:$G$101,2,FALSE)</f>
        <v>Womens Cotton Scarf</v>
      </c>
      <c r="F1874" s="9">
        <f>VLOOKUP(D1874,[2]Product_Dim!$A$2:$G$101,6,FALSE)</f>
        <v>113.83</v>
      </c>
      <c r="G1874" s="8" t="s">
        <v>1807</v>
      </c>
      <c r="H1874" s="10">
        <v>1</v>
      </c>
      <c r="I1874" s="11">
        <v>803.37</v>
      </c>
      <c r="J1874" s="8">
        <v>0.3</v>
      </c>
      <c r="K1874" s="8" t="s">
        <v>1826</v>
      </c>
      <c r="L1874" s="11">
        <v>562.35900000000004</v>
      </c>
      <c r="M1874" s="8" t="str">
        <f>VLOOKUP(C1874,'[2]Customer Detail'!$A$2:$H$501,4,FALSE)</f>
        <v>Male</v>
      </c>
      <c r="N1874" s="8">
        <f>VLOOKUP(C1874,'[2]Customer Detail'!$A$2:$H$501,3,FALSE)</f>
        <v>26</v>
      </c>
      <c r="O1874" s="8" t="str">
        <f>VLOOKUP(C1874,'[2]Customer Detail'!$A$2:$H$501,5,FALSE)</f>
        <v>Robinborough</v>
      </c>
      <c r="P1874" s="8" t="str">
        <f>VLOOKUP(C1874,'[2]Customer Detail'!$A$1:$H$501,8,FALSE)</f>
        <v>Silver</v>
      </c>
      <c r="Q1874" s="8" t="str">
        <f>VLOOKUP(G1874,[2]Store_Dim!$A$1:$E$21,4,FALSE)</f>
        <v>Bensonhaven</v>
      </c>
      <c r="R1874" s="8" t="str">
        <f>VLOOKUP(G1874,[2]Store_Dim!$A$2:$E$21,3,FALSE)</f>
        <v>North</v>
      </c>
    </row>
    <row r="1875" spans="1:18" x14ac:dyDescent="0.3">
      <c r="A1875" s="7" t="s">
        <v>3699</v>
      </c>
      <c r="B1875" s="48">
        <v>45886</v>
      </c>
      <c r="C1875" s="8" t="s">
        <v>144</v>
      </c>
      <c r="D1875" s="8" t="s">
        <v>1670</v>
      </c>
      <c r="E1875" s="7" t="str">
        <f>VLOOKUP(D1875,[2]Product_Dim!$A$2:$G$101,2,FALSE)</f>
        <v>Tennis Ball 3-Pack</v>
      </c>
      <c r="F1875" s="9">
        <f>VLOOKUP(D1875,[2]Product_Dim!$A$2:$G$101,6,FALSE)</f>
        <v>103.45</v>
      </c>
      <c r="G1875" s="8" t="s">
        <v>1801</v>
      </c>
      <c r="H1875" s="10">
        <v>3</v>
      </c>
      <c r="I1875" s="11">
        <v>259.98</v>
      </c>
      <c r="J1875" s="8">
        <v>7.0000000000000007E-2</v>
      </c>
      <c r="K1875" s="8" t="s">
        <v>1829</v>
      </c>
      <c r="L1875" s="11">
        <v>725.3442</v>
      </c>
      <c r="M1875" s="8" t="str">
        <f>VLOOKUP(C1875,'[2]Customer Detail'!$A$2:$H$501,4,FALSE)</f>
        <v>Female</v>
      </c>
      <c r="N1875" s="8">
        <f>VLOOKUP(C1875,'[2]Customer Detail'!$A$2:$H$501,3,FALSE)</f>
        <v>20</v>
      </c>
      <c r="O1875" s="8" t="str">
        <f>VLOOKUP(C1875,'[2]Customer Detail'!$A$2:$H$501,5,FALSE)</f>
        <v>Luisfurt</v>
      </c>
      <c r="P1875" s="8" t="str">
        <f>VLOOKUP(C1875,'[2]Customer Detail'!$A$1:$H$501,8,FALSE)</f>
        <v>Gold</v>
      </c>
      <c r="Q1875" s="8" t="str">
        <f>VLOOKUP(G1875,[2]Store_Dim!$A$1:$E$21,4,FALSE)</f>
        <v>East Jenniferstad</v>
      </c>
      <c r="R1875" s="8" t="str">
        <f>VLOOKUP(G1875,[2]Store_Dim!$A$2:$E$21,3,FALSE)</f>
        <v>North</v>
      </c>
    </row>
    <row r="1876" spans="1:18" x14ac:dyDescent="0.3">
      <c r="A1876" s="7" t="s">
        <v>3700</v>
      </c>
      <c r="B1876" s="48">
        <v>45426</v>
      </c>
      <c r="C1876" s="8" t="s">
        <v>428</v>
      </c>
      <c r="D1876" s="8" t="s">
        <v>1549</v>
      </c>
      <c r="E1876" s="7" t="str">
        <f>VLOOKUP(D1876,[2]Product_Dim!$A$2:$G$101,2,FALSE)</f>
        <v>Women's Casual Hoodie</v>
      </c>
      <c r="F1876" s="9">
        <f>VLOOKUP(D1876,[2]Product_Dim!$A$2:$G$101,6,FALSE)</f>
        <v>254.04361702127662</v>
      </c>
      <c r="G1876" s="8" t="s">
        <v>1766</v>
      </c>
      <c r="H1876" s="10">
        <v>4</v>
      </c>
      <c r="I1876" s="11">
        <v>591.9</v>
      </c>
      <c r="J1876" s="8">
        <v>0.2</v>
      </c>
      <c r="K1876" s="8" t="s">
        <v>1826</v>
      </c>
      <c r="L1876" s="11">
        <v>1894.08</v>
      </c>
      <c r="M1876" s="8" t="str">
        <f>VLOOKUP(C1876,'[2]Customer Detail'!$A$2:$H$501,4,FALSE)</f>
        <v>Male</v>
      </c>
      <c r="N1876" s="8">
        <f>VLOOKUP(C1876,'[2]Customer Detail'!$A$2:$H$501,3,FALSE)</f>
        <v>26</v>
      </c>
      <c r="O1876" s="8" t="str">
        <f>VLOOKUP(C1876,'[2]Customer Detail'!$A$2:$H$501,5,FALSE)</f>
        <v>Wongberg</v>
      </c>
      <c r="P1876" s="8" t="str">
        <f>VLOOKUP(C1876,'[2]Customer Detail'!$A$1:$H$501,8,FALSE)</f>
        <v>Bronze</v>
      </c>
      <c r="Q1876" s="8" t="str">
        <f>VLOOKUP(G1876,[2]Store_Dim!$A$1:$E$21,4,FALSE)</f>
        <v>Hoodberg</v>
      </c>
      <c r="R1876" s="8" t="str">
        <f>VLOOKUP(G1876,[2]Store_Dim!$A$2:$E$21,3,FALSE)</f>
        <v>North</v>
      </c>
    </row>
    <row r="1877" spans="1:18" x14ac:dyDescent="0.3">
      <c r="A1877" s="7" t="s">
        <v>3701</v>
      </c>
      <c r="B1877" s="48">
        <v>45730</v>
      </c>
      <c r="C1877" s="8" t="s">
        <v>127</v>
      </c>
      <c r="D1877" s="8" t="s">
        <v>1668</v>
      </c>
      <c r="E1877" s="7" t="str">
        <f>VLOOKUP(D1877,[2]Product_Dim!$A$2:$G$101,2,FALSE)</f>
        <v>Luxury Perfume Spray</v>
      </c>
      <c r="F1877" s="9">
        <f>VLOOKUP(D1877,[2]Product_Dim!$A$2:$G$101,6,FALSE)</f>
        <v>482.75</v>
      </c>
      <c r="G1877" s="8" t="s">
        <v>1794</v>
      </c>
      <c r="H1877" s="10">
        <v>2</v>
      </c>
      <c r="I1877" s="11">
        <v>396.9</v>
      </c>
      <c r="J1877" s="8">
        <v>0.18</v>
      </c>
      <c r="K1877" s="8" t="s">
        <v>1826</v>
      </c>
      <c r="L1877" s="11">
        <v>650.91599999999994</v>
      </c>
      <c r="M1877" s="8" t="str">
        <f>VLOOKUP(C1877,'[2]Customer Detail'!$A$2:$H$501,4,FALSE)</f>
        <v>Male</v>
      </c>
      <c r="N1877" s="8">
        <f>VLOOKUP(C1877,'[2]Customer Detail'!$A$2:$H$501,3,FALSE)</f>
        <v>41</v>
      </c>
      <c r="O1877" s="8" t="str">
        <f>VLOOKUP(C1877,'[2]Customer Detail'!$A$2:$H$501,5,FALSE)</f>
        <v>Johnsonville</v>
      </c>
      <c r="P1877" s="8" t="str">
        <f>VLOOKUP(C1877,'[2]Customer Detail'!$A$1:$H$501,8,FALSE)</f>
        <v>Silver</v>
      </c>
      <c r="Q1877" s="8" t="str">
        <f>VLOOKUP(G1877,[2]Store_Dim!$A$1:$E$21,4,FALSE)</f>
        <v>Sabrinatown</v>
      </c>
      <c r="R1877" s="8" t="str">
        <f>VLOOKUP(G1877,[2]Store_Dim!$A$2:$E$21,3,FALSE)</f>
        <v>North</v>
      </c>
    </row>
    <row r="1878" spans="1:18" x14ac:dyDescent="0.3">
      <c r="A1878" s="7" t="s">
        <v>3702</v>
      </c>
      <c r="B1878" s="48">
        <v>45731</v>
      </c>
      <c r="C1878" s="8" t="s">
        <v>1400</v>
      </c>
      <c r="D1878" s="8" t="s">
        <v>1744</v>
      </c>
      <c r="E1878" s="7" t="str">
        <f>VLOOKUP(D1878,[2]Product_Dim!$A$2:$G$101,2,FALSE)</f>
        <v>Portable Bluetooth Speaker</v>
      </c>
      <c r="F1878" s="9">
        <f>VLOOKUP(D1878,[2]Product_Dim!$A$2:$G$101,6,FALSE)</f>
        <v>431.67</v>
      </c>
      <c r="G1878" s="8" t="s">
        <v>1761</v>
      </c>
      <c r="H1878" s="10">
        <v>1</v>
      </c>
      <c r="I1878" s="11">
        <v>176.84</v>
      </c>
      <c r="J1878" s="8">
        <v>0.19</v>
      </c>
      <c r="K1878" s="8" t="s">
        <v>1824</v>
      </c>
      <c r="L1878" s="11">
        <v>143.24039999999999</v>
      </c>
      <c r="M1878" s="8" t="str">
        <f>VLOOKUP(C1878,'[2]Customer Detail'!$A$2:$H$501,4,FALSE)</f>
        <v>Female</v>
      </c>
      <c r="N1878" s="8">
        <f>VLOOKUP(C1878,'[2]Customer Detail'!$A$2:$H$501,3,FALSE)</f>
        <v>62</v>
      </c>
      <c r="O1878" s="8" t="str">
        <f>VLOOKUP(C1878,'[2]Customer Detail'!$A$2:$H$501,5,FALSE)</f>
        <v>Lake Carolyn</v>
      </c>
      <c r="P1878" s="8" t="str">
        <f>VLOOKUP(C1878,'[2]Customer Detail'!$A$1:$H$501,8,FALSE)</f>
        <v>Platinum</v>
      </c>
      <c r="Q1878" s="8" t="str">
        <f>VLOOKUP(G1878,[2]Store_Dim!$A$1:$E$21,4,FALSE)</f>
        <v>North Nancyview</v>
      </c>
      <c r="R1878" s="8" t="str">
        <f>VLOOKUP(G1878,[2]Store_Dim!$A$2:$E$21,3,FALSE)</f>
        <v>South</v>
      </c>
    </row>
    <row r="1879" spans="1:18" x14ac:dyDescent="0.3">
      <c r="A1879" s="7" t="s">
        <v>3703</v>
      </c>
      <c r="B1879" s="48">
        <v>45272</v>
      </c>
      <c r="C1879" s="8" t="s">
        <v>812</v>
      </c>
      <c r="D1879" s="8" t="s">
        <v>1600</v>
      </c>
      <c r="E1879" s="7" t="str">
        <f>VLOOKUP(D1879,[2]Product_Dim!$A$2:$G$101,2,FALSE)</f>
        <v>Wireless Bluetooth Speaker</v>
      </c>
      <c r="F1879" s="9">
        <f>VLOOKUP(D1879,[2]Product_Dim!$A$2:$G$101,6,FALSE)</f>
        <v>322.41000000000003</v>
      </c>
      <c r="G1879" s="8" t="s">
        <v>1752</v>
      </c>
      <c r="H1879" s="10">
        <v>2</v>
      </c>
      <c r="I1879" s="11">
        <v>614.21</v>
      </c>
      <c r="J1879" s="8">
        <v>0.11</v>
      </c>
      <c r="K1879" s="8" t="s">
        <v>1826</v>
      </c>
      <c r="L1879" s="11">
        <v>1093.2938000000001</v>
      </c>
      <c r="M1879" s="8" t="str">
        <f>VLOOKUP(C1879,'[2]Customer Detail'!$A$2:$H$501,4,FALSE)</f>
        <v>Male</v>
      </c>
      <c r="N1879" s="8">
        <f>VLOOKUP(C1879,'[2]Customer Detail'!$A$2:$H$501,3,FALSE)</f>
        <v>34</v>
      </c>
      <c r="O1879" s="8" t="str">
        <f>VLOOKUP(C1879,'[2]Customer Detail'!$A$2:$H$501,5,FALSE)</f>
        <v>Masseyland</v>
      </c>
      <c r="P1879" s="8" t="str">
        <f>VLOOKUP(C1879,'[2]Customer Detail'!$A$1:$H$501,8,FALSE)</f>
        <v>Silver</v>
      </c>
      <c r="Q1879" s="8" t="str">
        <f>VLOOKUP(G1879,[2]Store_Dim!$A$1:$E$21,4,FALSE)</f>
        <v>Washingtonfurt</v>
      </c>
      <c r="R1879" s="8" t="str">
        <f>VLOOKUP(G1879,[2]Store_Dim!$A$2:$E$21,3,FALSE)</f>
        <v>East</v>
      </c>
    </row>
    <row r="1880" spans="1:18" x14ac:dyDescent="0.3">
      <c r="A1880" s="7" t="s">
        <v>3704</v>
      </c>
      <c r="B1880" s="48">
        <v>45584</v>
      </c>
      <c r="C1880" s="8" t="s">
        <v>381</v>
      </c>
      <c r="D1880" s="8" t="s">
        <v>1551</v>
      </c>
      <c r="E1880" s="7" t="str">
        <f>VLOOKUP(D1880,[2]Product_Dim!$A$2:$G$101,2,FALSE)</f>
        <v>Men's Running Jacket</v>
      </c>
      <c r="F1880" s="9">
        <f>VLOOKUP(D1880,[2]Product_Dim!$A$2:$G$101,6,FALSE)</f>
        <v>364.67</v>
      </c>
      <c r="G1880" s="8" t="s">
        <v>1779</v>
      </c>
      <c r="H1880" s="10">
        <v>3</v>
      </c>
      <c r="I1880" s="11">
        <v>604.66</v>
      </c>
      <c r="J1880" s="8">
        <v>0.18</v>
      </c>
      <c r="K1880" s="8" t="s">
        <v>1829</v>
      </c>
      <c r="L1880" s="11">
        <v>1487.4636</v>
      </c>
      <c r="M1880" s="8" t="str">
        <f>VLOOKUP(C1880,'[2]Customer Detail'!$A$2:$H$501,4,FALSE)</f>
        <v>Male</v>
      </c>
      <c r="N1880" s="8">
        <f>VLOOKUP(C1880,'[2]Customer Detail'!$A$2:$H$501,3,FALSE)</f>
        <v>38</v>
      </c>
      <c r="O1880" s="8" t="str">
        <f>VLOOKUP(C1880,'[2]Customer Detail'!$A$2:$H$501,5,FALSE)</f>
        <v>Webstermouth</v>
      </c>
      <c r="P1880" s="8" t="str">
        <f>VLOOKUP(C1880,'[2]Customer Detail'!$A$1:$H$501,8,FALSE)</f>
        <v>Bronze</v>
      </c>
      <c r="Q1880" s="8" t="str">
        <f>VLOOKUP(G1880,[2]Store_Dim!$A$1:$E$21,4,FALSE)</f>
        <v>Williamsfurt</v>
      </c>
      <c r="R1880" s="8" t="str">
        <f>VLOOKUP(G1880,[2]Store_Dim!$A$2:$E$21,3,FALSE)</f>
        <v>South</v>
      </c>
    </row>
    <row r="1881" spans="1:18" x14ac:dyDescent="0.3">
      <c r="A1881" s="7" t="s">
        <v>3705</v>
      </c>
      <c r="B1881" s="48">
        <v>45534</v>
      </c>
      <c r="C1881" s="8" t="s">
        <v>1530</v>
      </c>
      <c r="D1881" s="8" t="s">
        <v>1549</v>
      </c>
      <c r="E1881" s="7" t="str">
        <f>VLOOKUP(D1881,[2]Product_Dim!$A$2:$G$101,2,FALSE)</f>
        <v>Women's Casual Hoodie</v>
      </c>
      <c r="F1881" s="9">
        <f>VLOOKUP(D1881,[2]Product_Dim!$A$2:$G$101,6,FALSE)</f>
        <v>254.04361702127662</v>
      </c>
      <c r="G1881" s="8" t="s">
        <v>1794</v>
      </c>
      <c r="H1881" s="10">
        <v>3</v>
      </c>
      <c r="I1881" s="11">
        <v>24.29</v>
      </c>
      <c r="J1881" s="8">
        <v>0.12</v>
      </c>
      <c r="K1881" s="8" t="s">
        <v>1826</v>
      </c>
      <c r="L1881" s="11">
        <v>64.125600000000006</v>
      </c>
      <c r="M1881" s="8" t="str">
        <f>VLOOKUP(C1881,'[2]Customer Detail'!$A$2:$H$501,4,FALSE)</f>
        <v>Male</v>
      </c>
      <c r="N1881" s="8">
        <f>VLOOKUP(C1881,'[2]Customer Detail'!$A$2:$H$501,3,FALSE)</f>
        <v>35</v>
      </c>
      <c r="O1881" s="8" t="str">
        <f>VLOOKUP(C1881,'[2]Customer Detail'!$A$2:$H$501,5,FALSE)</f>
        <v>Snyderfurt</v>
      </c>
      <c r="P1881" s="8" t="str">
        <f>VLOOKUP(C1881,'[2]Customer Detail'!$A$1:$H$501,8,FALSE)</f>
        <v>Silver</v>
      </c>
      <c r="Q1881" s="8" t="str">
        <f>VLOOKUP(G1881,[2]Store_Dim!$A$1:$E$21,4,FALSE)</f>
        <v>Sabrinatown</v>
      </c>
      <c r="R1881" s="8" t="str">
        <f>VLOOKUP(G1881,[2]Store_Dim!$A$2:$E$21,3,FALSE)</f>
        <v>North</v>
      </c>
    </row>
    <row r="1882" spans="1:18" x14ac:dyDescent="0.3">
      <c r="A1882" s="7" t="s">
        <v>3706</v>
      </c>
      <c r="B1882" s="48">
        <v>45482</v>
      </c>
      <c r="C1882" s="8" t="s">
        <v>419</v>
      </c>
      <c r="D1882" s="8" t="s">
        <v>1674</v>
      </c>
      <c r="E1882" s="7" t="str">
        <f>VLOOKUP(D1882,[2]Product_Dim!$A$2:$G$101,2,FALSE)</f>
        <v>Organic Sunscreen Lotion</v>
      </c>
      <c r="F1882" s="9">
        <f>VLOOKUP(D1882,[2]Product_Dim!$A$2:$G$101,6,FALSE)</f>
        <v>266.86</v>
      </c>
      <c r="G1882" s="8" t="s">
        <v>1792</v>
      </c>
      <c r="H1882" s="10">
        <v>1</v>
      </c>
      <c r="I1882" s="11">
        <v>503.95</v>
      </c>
      <c r="J1882" s="8">
        <v>0.24</v>
      </c>
      <c r="K1882" s="8" t="s">
        <v>1826</v>
      </c>
      <c r="L1882" s="11">
        <v>383.00200000000001</v>
      </c>
      <c r="M1882" s="8" t="str">
        <f>VLOOKUP(C1882,'[2]Customer Detail'!$A$2:$H$501,4,FALSE)</f>
        <v>Male</v>
      </c>
      <c r="N1882" s="8">
        <f>VLOOKUP(C1882,'[2]Customer Detail'!$A$2:$H$501,3,FALSE)</f>
        <v>62</v>
      </c>
      <c r="O1882" s="8" t="str">
        <f>VLOOKUP(C1882,'[2]Customer Detail'!$A$2:$H$501,5,FALSE)</f>
        <v>Lake Danielport</v>
      </c>
      <c r="P1882" s="8" t="str">
        <f>VLOOKUP(C1882,'[2]Customer Detail'!$A$1:$H$501,8,FALSE)</f>
        <v>Platinum</v>
      </c>
      <c r="Q1882" s="8" t="str">
        <f>VLOOKUP(G1882,[2]Store_Dim!$A$1:$E$21,4,FALSE)</f>
        <v>Lake Michael</v>
      </c>
      <c r="R1882" s="8" t="str">
        <f>VLOOKUP(G1882,[2]Store_Dim!$A$2:$E$21,3,FALSE)</f>
        <v>South</v>
      </c>
    </row>
    <row r="1883" spans="1:18" x14ac:dyDescent="0.3">
      <c r="A1883" s="7" t="s">
        <v>3707</v>
      </c>
      <c r="B1883" s="48">
        <v>45475</v>
      </c>
      <c r="C1883" s="8" t="s">
        <v>1005</v>
      </c>
      <c r="D1883" s="8" t="s">
        <v>1650</v>
      </c>
      <c r="E1883" s="7" t="str">
        <f>VLOOKUP(D1883,[2]Product_Dim!$A$2:$G$101,2,FALSE)</f>
        <v>HDMI Cable – 2m</v>
      </c>
      <c r="F1883" s="9">
        <f>VLOOKUP(D1883,[2]Product_Dim!$A$2:$G$101,6,FALSE)</f>
        <v>88.49</v>
      </c>
      <c r="G1883" s="8" t="s">
        <v>1799</v>
      </c>
      <c r="H1883" s="10">
        <v>4</v>
      </c>
      <c r="I1883" s="11">
        <v>860.78</v>
      </c>
      <c r="J1883" s="8">
        <v>0.03</v>
      </c>
      <c r="K1883" s="8" t="s">
        <v>1824</v>
      </c>
      <c r="L1883" s="11">
        <v>3339.8263999999999</v>
      </c>
      <c r="M1883" s="8" t="str">
        <f>VLOOKUP(C1883,'[2]Customer Detail'!$A$2:$H$501,4,FALSE)</f>
        <v>Male</v>
      </c>
      <c r="N1883" s="8">
        <f>VLOOKUP(C1883,'[2]Customer Detail'!$A$2:$H$501,3,FALSE)</f>
        <v>54</v>
      </c>
      <c r="O1883" s="8" t="str">
        <f>VLOOKUP(C1883,'[2]Customer Detail'!$A$2:$H$501,5,FALSE)</f>
        <v>West Mathewside</v>
      </c>
      <c r="P1883" s="8" t="str">
        <f>VLOOKUP(C1883,'[2]Customer Detail'!$A$1:$H$501,8,FALSE)</f>
        <v>Platinum</v>
      </c>
      <c r="Q1883" s="8" t="str">
        <f>VLOOKUP(G1883,[2]Store_Dim!$A$1:$E$21,4,FALSE)</f>
        <v>Christopherland</v>
      </c>
      <c r="R1883" s="8" t="str">
        <f>VLOOKUP(G1883,[2]Store_Dim!$A$2:$E$21,3,FALSE)</f>
        <v>South</v>
      </c>
    </row>
    <row r="1884" spans="1:18" x14ac:dyDescent="0.3">
      <c r="A1884" s="7" t="s">
        <v>3708</v>
      </c>
      <c r="B1884" s="48">
        <v>45234</v>
      </c>
      <c r="C1884" s="8" t="s">
        <v>646</v>
      </c>
      <c r="D1884" s="8" t="s">
        <v>1632</v>
      </c>
      <c r="E1884" s="7" t="str">
        <f>VLOOKUP(D1884,[2]Product_Dim!$A$2:$G$101,2,FALSE)</f>
        <v>Smart Home WiFi Camera</v>
      </c>
      <c r="F1884" s="9">
        <f>VLOOKUP(D1884,[2]Product_Dim!$A$2:$G$101,6,FALSE)</f>
        <v>450.71</v>
      </c>
      <c r="G1884" s="8" t="s">
        <v>1766</v>
      </c>
      <c r="H1884" s="10">
        <v>3</v>
      </c>
      <c r="I1884" s="11">
        <v>41.97</v>
      </c>
      <c r="J1884" s="8">
        <v>0.03</v>
      </c>
      <c r="K1884" s="8" t="s">
        <v>1829</v>
      </c>
      <c r="L1884" s="11">
        <v>122.1327</v>
      </c>
      <c r="M1884" s="8" t="str">
        <f>VLOOKUP(C1884,'[2]Customer Detail'!$A$2:$H$501,4,FALSE)</f>
        <v>Female</v>
      </c>
      <c r="N1884" s="8">
        <f>VLOOKUP(C1884,'[2]Customer Detail'!$A$2:$H$501,3,FALSE)</f>
        <v>45</v>
      </c>
      <c r="O1884" s="8" t="str">
        <f>VLOOKUP(C1884,'[2]Customer Detail'!$A$2:$H$501,5,FALSE)</f>
        <v>Christopherland</v>
      </c>
      <c r="P1884" s="8" t="str">
        <f>VLOOKUP(C1884,'[2]Customer Detail'!$A$1:$H$501,8,FALSE)</f>
        <v>Platinum</v>
      </c>
      <c r="Q1884" s="8" t="str">
        <f>VLOOKUP(G1884,[2]Store_Dim!$A$1:$E$21,4,FALSE)</f>
        <v>Hoodberg</v>
      </c>
      <c r="R1884" s="8" t="str">
        <f>VLOOKUP(G1884,[2]Store_Dim!$A$2:$E$21,3,FALSE)</f>
        <v>North</v>
      </c>
    </row>
    <row r="1885" spans="1:18" x14ac:dyDescent="0.3">
      <c r="A1885" s="7" t="s">
        <v>3709</v>
      </c>
      <c r="B1885" s="48">
        <v>45397</v>
      </c>
      <c r="C1885" s="8" t="s">
        <v>134</v>
      </c>
      <c r="D1885" s="8" t="s">
        <v>1578</v>
      </c>
      <c r="E1885" s="7" t="str">
        <f>VLOOKUP(D1885,[2]Product_Dim!$A$2:$G$101,2,FALSE)</f>
        <v>4K Home Projector</v>
      </c>
      <c r="F1885" s="9">
        <f>VLOOKUP(D1885,[2]Product_Dim!$A$2:$G$101,6,FALSE)</f>
        <v>465.34</v>
      </c>
      <c r="G1885" s="8" t="s">
        <v>1773</v>
      </c>
      <c r="H1885" s="10">
        <v>1</v>
      </c>
      <c r="I1885" s="11">
        <v>649.59</v>
      </c>
      <c r="J1885" s="8">
        <v>0.12</v>
      </c>
      <c r="K1885" s="8" t="s">
        <v>1829</v>
      </c>
      <c r="L1885" s="11">
        <v>571.63920000000007</v>
      </c>
      <c r="M1885" s="8" t="str">
        <f>VLOOKUP(C1885,'[2]Customer Detail'!$A$2:$H$501,4,FALSE)</f>
        <v>Male</v>
      </c>
      <c r="N1885" s="8">
        <f>VLOOKUP(C1885,'[2]Customer Detail'!$A$2:$H$501,3,FALSE)</f>
        <v>25</v>
      </c>
      <c r="O1885" s="8" t="str">
        <f>VLOOKUP(C1885,'[2]Customer Detail'!$A$2:$H$501,5,FALSE)</f>
        <v>Tristanton</v>
      </c>
      <c r="P1885" s="8" t="str">
        <f>VLOOKUP(C1885,'[2]Customer Detail'!$A$1:$H$501,8,FALSE)</f>
        <v>Platinum</v>
      </c>
      <c r="Q1885" s="8" t="str">
        <f>VLOOKUP(G1885,[2]Store_Dim!$A$1:$E$21,4,FALSE)</f>
        <v>New Michaelchester</v>
      </c>
      <c r="R1885" s="8" t="str">
        <f>VLOOKUP(G1885,[2]Store_Dim!$A$2:$E$21,3,FALSE)</f>
        <v>North</v>
      </c>
    </row>
    <row r="1886" spans="1:18" x14ac:dyDescent="0.3">
      <c r="A1886" s="7" t="s">
        <v>3710</v>
      </c>
      <c r="B1886" s="48">
        <v>45502</v>
      </c>
      <c r="C1886" s="8" t="s">
        <v>202</v>
      </c>
      <c r="D1886" s="8" t="s">
        <v>1674</v>
      </c>
      <c r="E1886" s="7" t="str">
        <f>VLOOKUP(D1886,[2]Product_Dim!$A$2:$G$101,2,FALSE)</f>
        <v>Organic Sunscreen Lotion</v>
      </c>
      <c r="F1886" s="9">
        <f>VLOOKUP(D1886,[2]Product_Dim!$A$2:$G$101,6,FALSE)</f>
        <v>266.86</v>
      </c>
      <c r="G1886" s="8" t="s">
        <v>1786</v>
      </c>
      <c r="H1886" s="10">
        <v>2</v>
      </c>
      <c r="I1886" s="11">
        <v>386.09</v>
      </c>
      <c r="J1886" s="8">
        <v>0.19</v>
      </c>
      <c r="K1886" s="8" t="s">
        <v>1826</v>
      </c>
      <c r="L1886" s="11">
        <v>625.46579999999994</v>
      </c>
      <c r="M1886" s="8" t="str">
        <f>VLOOKUP(C1886,'[2]Customer Detail'!$A$2:$H$501,4,FALSE)</f>
        <v>Female</v>
      </c>
      <c r="N1886" s="8">
        <f>VLOOKUP(C1886,'[2]Customer Detail'!$A$2:$H$501,3,FALSE)</f>
        <v>37</v>
      </c>
      <c r="O1886" s="8" t="str">
        <f>VLOOKUP(C1886,'[2]Customer Detail'!$A$2:$H$501,5,FALSE)</f>
        <v>East Andrea</v>
      </c>
      <c r="P1886" s="8" t="str">
        <f>VLOOKUP(C1886,'[2]Customer Detail'!$A$1:$H$501,8,FALSE)</f>
        <v>Gold</v>
      </c>
      <c r="Q1886" s="8" t="str">
        <f>VLOOKUP(G1886,[2]Store_Dim!$A$1:$E$21,4,FALSE)</f>
        <v>East Johnstad</v>
      </c>
      <c r="R1886" s="8" t="str">
        <f>VLOOKUP(G1886,[2]Store_Dim!$A$2:$E$21,3,FALSE)</f>
        <v>South</v>
      </c>
    </row>
    <row r="1887" spans="1:18" x14ac:dyDescent="0.3">
      <c r="A1887" s="7" t="s">
        <v>3711</v>
      </c>
      <c r="B1887" s="48">
        <v>45644</v>
      </c>
      <c r="C1887" s="8" t="s">
        <v>353</v>
      </c>
      <c r="D1887" s="8" t="s">
        <v>1650</v>
      </c>
      <c r="E1887" s="7" t="str">
        <f>VLOOKUP(D1887,[2]Product_Dim!$A$2:$G$101,2,FALSE)</f>
        <v>HDMI Cable – 2m</v>
      </c>
      <c r="F1887" s="9">
        <f>VLOOKUP(D1887,[2]Product_Dim!$A$2:$G$101,6,FALSE)</f>
        <v>88.49</v>
      </c>
      <c r="G1887" s="8" t="s">
        <v>1794</v>
      </c>
      <c r="H1887" s="10">
        <v>1</v>
      </c>
      <c r="I1887" s="11">
        <v>891.62</v>
      </c>
      <c r="J1887" s="8">
        <v>0.06</v>
      </c>
      <c r="K1887" s="8" t="s">
        <v>1826</v>
      </c>
      <c r="L1887" s="11">
        <v>838.12279999999998</v>
      </c>
      <c r="M1887" s="8" t="str">
        <f>VLOOKUP(C1887,'[2]Customer Detail'!$A$2:$H$501,4,FALSE)</f>
        <v>Male</v>
      </c>
      <c r="N1887" s="8">
        <f>VLOOKUP(C1887,'[2]Customer Detail'!$A$2:$H$501,3,FALSE)</f>
        <v>35</v>
      </c>
      <c r="O1887" s="8" t="str">
        <f>VLOOKUP(C1887,'[2]Customer Detail'!$A$2:$H$501,5,FALSE)</f>
        <v>South Dustin</v>
      </c>
      <c r="P1887" s="8" t="str">
        <f>VLOOKUP(C1887,'[2]Customer Detail'!$A$1:$H$501,8,FALSE)</f>
        <v>Silver</v>
      </c>
      <c r="Q1887" s="8" t="str">
        <f>VLOOKUP(G1887,[2]Store_Dim!$A$1:$E$21,4,FALSE)</f>
        <v>Sabrinatown</v>
      </c>
      <c r="R1887" s="8" t="str">
        <f>VLOOKUP(G1887,[2]Store_Dim!$A$2:$E$21,3,FALSE)</f>
        <v>North</v>
      </c>
    </row>
    <row r="1888" spans="1:18" x14ac:dyDescent="0.3">
      <c r="A1888" s="7" t="s">
        <v>3712</v>
      </c>
      <c r="B1888" s="48">
        <v>45617</v>
      </c>
      <c r="C1888" s="8" t="s">
        <v>1190</v>
      </c>
      <c r="D1888" s="8" t="s">
        <v>1676</v>
      </c>
      <c r="E1888" s="7" t="str">
        <f>VLOOKUP(D1888,[2]Product_Dim!$A$2:$G$101,2,FALSE)</f>
        <v>Matte Lipstick Set</v>
      </c>
      <c r="F1888" s="9">
        <f>VLOOKUP(D1888,[2]Product_Dim!$A$2:$G$101,6,FALSE)</f>
        <v>299.11</v>
      </c>
      <c r="G1888" s="8" t="s">
        <v>1801</v>
      </c>
      <c r="H1888" s="10">
        <v>2</v>
      </c>
      <c r="I1888" s="11">
        <v>558.9</v>
      </c>
      <c r="J1888" s="8">
        <v>0.05</v>
      </c>
      <c r="K1888" s="8" t="s">
        <v>1829</v>
      </c>
      <c r="L1888" s="11">
        <v>1061.9099999999999</v>
      </c>
      <c r="M1888" s="8" t="str">
        <f>VLOOKUP(C1888,'[2]Customer Detail'!$A$2:$H$501,4,FALSE)</f>
        <v>Male</v>
      </c>
      <c r="N1888" s="8">
        <f>VLOOKUP(C1888,'[2]Customer Detail'!$A$2:$H$501,3,FALSE)</f>
        <v>50</v>
      </c>
      <c r="O1888" s="8" t="str">
        <f>VLOOKUP(C1888,'[2]Customer Detail'!$A$2:$H$501,5,FALSE)</f>
        <v>Andrewsland</v>
      </c>
      <c r="P1888" s="8" t="str">
        <f>VLOOKUP(C1888,'[2]Customer Detail'!$A$1:$H$501,8,FALSE)</f>
        <v>Silver</v>
      </c>
      <c r="Q1888" s="8" t="str">
        <f>VLOOKUP(G1888,[2]Store_Dim!$A$1:$E$21,4,FALSE)</f>
        <v>East Jenniferstad</v>
      </c>
      <c r="R1888" s="8" t="str">
        <f>VLOOKUP(G1888,[2]Store_Dim!$A$2:$E$21,3,FALSE)</f>
        <v>North</v>
      </c>
    </row>
    <row r="1889" spans="1:18" x14ac:dyDescent="0.3">
      <c r="A1889" s="7" t="s">
        <v>3713</v>
      </c>
      <c r="B1889" s="48">
        <v>45797</v>
      </c>
      <c r="C1889" s="8" t="s">
        <v>1104</v>
      </c>
      <c r="D1889" s="8" t="s">
        <v>1546</v>
      </c>
      <c r="E1889" s="7" t="str">
        <f>VLOOKUP(D1889,[2]Product_Dim!$A$2:$G$101,2,FALSE)</f>
        <v>Men's Graphic T-Shirt</v>
      </c>
      <c r="F1889" s="9">
        <f>VLOOKUP(D1889,[2]Product_Dim!$A$2:$G$101,6,FALSE)</f>
        <v>342.56</v>
      </c>
      <c r="G1889" s="8" t="s">
        <v>1766</v>
      </c>
      <c r="H1889" s="10">
        <v>2</v>
      </c>
      <c r="I1889" s="11">
        <v>99.04</v>
      </c>
      <c r="J1889" s="8">
        <v>0.26</v>
      </c>
      <c r="K1889" s="8" t="s">
        <v>1829</v>
      </c>
      <c r="L1889" s="11">
        <v>146.57920000000001</v>
      </c>
      <c r="M1889" s="8" t="str">
        <f>VLOOKUP(C1889,'[2]Customer Detail'!$A$2:$H$501,4,FALSE)</f>
        <v>Female</v>
      </c>
      <c r="N1889" s="8">
        <f>VLOOKUP(C1889,'[2]Customer Detail'!$A$2:$H$501,3,FALSE)</f>
        <v>52</v>
      </c>
      <c r="O1889" s="8" t="str">
        <f>VLOOKUP(C1889,'[2]Customer Detail'!$A$2:$H$501,5,FALSE)</f>
        <v>Port Saramouth</v>
      </c>
      <c r="P1889" s="8" t="str">
        <f>VLOOKUP(C1889,'[2]Customer Detail'!$A$1:$H$501,8,FALSE)</f>
        <v>Silver</v>
      </c>
      <c r="Q1889" s="8" t="str">
        <f>VLOOKUP(G1889,[2]Store_Dim!$A$1:$E$21,4,FALSE)</f>
        <v>Hoodberg</v>
      </c>
      <c r="R1889" s="8" t="str">
        <f>VLOOKUP(G1889,[2]Store_Dim!$A$2:$E$21,3,FALSE)</f>
        <v>North</v>
      </c>
    </row>
    <row r="1890" spans="1:18" x14ac:dyDescent="0.3">
      <c r="A1890" s="7" t="s">
        <v>3714</v>
      </c>
      <c r="B1890" s="48">
        <v>45740</v>
      </c>
      <c r="C1890" s="8" t="s">
        <v>923</v>
      </c>
      <c r="D1890" s="8" t="s">
        <v>1551</v>
      </c>
      <c r="E1890" s="7" t="str">
        <f>VLOOKUP(D1890,[2]Product_Dim!$A$2:$G$101,2,FALSE)</f>
        <v>Men's Running Jacket</v>
      </c>
      <c r="F1890" s="9">
        <f>VLOOKUP(D1890,[2]Product_Dim!$A$2:$G$101,6,FALSE)</f>
        <v>364.67</v>
      </c>
      <c r="G1890" s="8" t="s">
        <v>1782</v>
      </c>
      <c r="H1890" s="10">
        <v>4</v>
      </c>
      <c r="I1890" s="11">
        <v>625.13</v>
      </c>
      <c r="J1890" s="8">
        <v>0.06</v>
      </c>
      <c r="K1890" s="8" t="s">
        <v>1824</v>
      </c>
      <c r="L1890" s="11">
        <v>2350.4888000000001</v>
      </c>
      <c r="M1890" s="8" t="str">
        <f>VLOOKUP(C1890,'[2]Customer Detail'!$A$2:$H$501,4,FALSE)</f>
        <v>Female</v>
      </c>
      <c r="N1890" s="8">
        <f>VLOOKUP(C1890,'[2]Customer Detail'!$A$2:$H$501,3,FALSE)</f>
        <v>40</v>
      </c>
      <c r="O1890" s="8" t="str">
        <f>VLOOKUP(C1890,'[2]Customer Detail'!$A$2:$H$501,5,FALSE)</f>
        <v>West Beverlymouth</v>
      </c>
      <c r="P1890" s="8" t="str">
        <f>VLOOKUP(C1890,'[2]Customer Detail'!$A$1:$H$501,8,FALSE)</f>
        <v>Bronze</v>
      </c>
      <c r="Q1890" s="8" t="str">
        <f>VLOOKUP(G1890,[2]Store_Dim!$A$1:$E$21,4,FALSE)</f>
        <v>Thompsonborough</v>
      </c>
      <c r="R1890" s="8" t="str">
        <f>VLOOKUP(G1890,[2]Store_Dim!$A$2:$E$21,3,FALSE)</f>
        <v>West</v>
      </c>
    </row>
    <row r="1891" spans="1:18" x14ac:dyDescent="0.3">
      <c r="A1891" s="7" t="s">
        <v>3715</v>
      </c>
      <c r="B1891" s="48">
        <v>45824</v>
      </c>
      <c r="C1891" s="8" t="s">
        <v>144</v>
      </c>
      <c r="D1891" s="8" t="s">
        <v>1628</v>
      </c>
      <c r="E1891" s="7" t="str">
        <f>VLOOKUP(D1891,[2]Product_Dim!$A$2:$G$101,2,FALSE)</f>
        <v>Noise-Canceling Headphones</v>
      </c>
      <c r="F1891" s="9">
        <f>VLOOKUP(D1891,[2]Product_Dim!$A$2:$G$101,6,FALSE)</f>
        <v>38.520000000000003</v>
      </c>
      <c r="G1891" s="8" t="s">
        <v>1810</v>
      </c>
      <c r="H1891" s="10">
        <v>4</v>
      </c>
      <c r="I1891" s="11">
        <v>38.380000000000003</v>
      </c>
      <c r="J1891" s="8">
        <v>0.16</v>
      </c>
      <c r="K1891" s="8" t="s">
        <v>1829</v>
      </c>
      <c r="L1891" s="11">
        <v>128.95680000000002</v>
      </c>
      <c r="M1891" s="8" t="str">
        <f>VLOOKUP(C1891,'[2]Customer Detail'!$A$2:$H$501,4,FALSE)</f>
        <v>Female</v>
      </c>
      <c r="N1891" s="8">
        <f>VLOOKUP(C1891,'[2]Customer Detail'!$A$2:$H$501,3,FALSE)</f>
        <v>20</v>
      </c>
      <c r="O1891" s="8" t="str">
        <f>VLOOKUP(C1891,'[2]Customer Detail'!$A$2:$H$501,5,FALSE)</f>
        <v>Luisfurt</v>
      </c>
      <c r="P1891" s="8" t="str">
        <f>VLOOKUP(C1891,'[2]Customer Detail'!$A$1:$H$501,8,FALSE)</f>
        <v>Gold</v>
      </c>
      <c r="Q1891" s="8" t="str">
        <f>VLOOKUP(G1891,[2]Store_Dim!$A$1:$E$21,4,FALSE)</f>
        <v>East Stevechester</v>
      </c>
      <c r="R1891" s="8" t="str">
        <f>VLOOKUP(G1891,[2]Store_Dim!$A$2:$E$21,3,FALSE)</f>
        <v>East</v>
      </c>
    </row>
    <row r="1892" spans="1:18" x14ac:dyDescent="0.3">
      <c r="A1892" s="7" t="s">
        <v>3716</v>
      </c>
      <c r="B1892" s="48">
        <v>45404</v>
      </c>
      <c r="C1892" s="8" t="s">
        <v>1513</v>
      </c>
      <c r="D1892" s="8" t="s">
        <v>1736</v>
      </c>
      <c r="E1892" s="7" t="str">
        <f>VLOOKUP(D1892,[2]Product_Dim!$A$2:$G$101,2,FALSE)</f>
        <v>Vitamin E Body Lotion</v>
      </c>
      <c r="F1892" s="9">
        <f>VLOOKUP(D1892,[2]Product_Dim!$A$2:$G$101,6,FALSE)</f>
        <v>358.47</v>
      </c>
      <c r="G1892" s="8" t="s">
        <v>1789</v>
      </c>
      <c r="H1892" s="10">
        <v>4</v>
      </c>
      <c r="I1892" s="11">
        <v>731.72</v>
      </c>
      <c r="J1892" s="8">
        <v>0.22</v>
      </c>
      <c r="K1892" s="8" t="s">
        <v>1829</v>
      </c>
      <c r="L1892" s="11">
        <v>2282.9664000000002</v>
      </c>
      <c r="M1892" s="8" t="str">
        <f>VLOOKUP(C1892,'[2]Customer Detail'!$A$2:$H$501,4,FALSE)</f>
        <v>Female</v>
      </c>
      <c r="N1892" s="8">
        <f>VLOOKUP(C1892,'[2]Customer Detail'!$A$2:$H$501,3,FALSE)</f>
        <v>59</v>
      </c>
      <c r="O1892" s="8" t="str">
        <f>VLOOKUP(C1892,'[2]Customer Detail'!$A$2:$H$501,5,FALSE)</f>
        <v>Port Carol</v>
      </c>
      <c r="P1892" s="8" t="str">
        <f>VLOOKUP(C1892,'[2]Customer Detail'!$A$1:$H$501,8,FALSE)</f>
        <v>Platinum</v>
      </c>
      <c r="Q1892" s="8" t="str">
        <f>VLOOKUP(G1892,[2]Store_Dim!$A$1:$E$21,4,FALSE)</f>
        <v>East Davidville</v>
      </c>
      <c r="R1892" s="8" t="str">
        <f>VLOOKUP(G1892,[2]Store_Dim!$A$2:$E$21,3,FALSE)</f>
        <v>East</v>
      </c>
    </row>
    <row r="1893" spans="1:18" x14ac:dyDescent="0.3">
      <c r="A1893" s="7" t="s">
        <v>3717</v>
      </c>
      <c r="B1893" s="48">
        <v>45916</v>
      </c>
      <c r="C1893" s="8" t="s">
        <v>1411</v>
      </c>
      <c r="D1893" s="8" t="s">
        <v>1710</v>
      </c>
      <c r="E1893" s="7" t="str">
        <f>VLOOKUP(D1893,[2]Product_Dim!$A$2:$G$101,2,FALSE)</f>
        <v>Badminton Racket Set</v>
      </c>
      <c r="F1893" s="9">
        <f>VLOOKUP(D1893,[2]Product_Dim!$A$2:$G$101,6,FALSE)</f>
        <v>285.54000000000002</v>
      </c>
      <c r="G1893" s="8" t="s">
        <v>1813</v>
      </c>
      <c r="H1893" s="10">
        <v>3</v>
      </c>
      <c r="I1893" s="11">
        <v>825.33</v>
      </c>
      <c r="J1893" s="8">
        <v>0.21</v>
      </c>
      <c r="K1893" s="8" t="s">
        <v>1824</v>
      </c>
      <c r="L1893" s="11">
        <v>1956.0321000000004</v>
      </c>
      <c r="M1893" s="8" t="str">
        <f>VLOOKUP(C1893,'[2]Customer Detail'!$A$2:$H$501,4,FALSE)</f>
        <v>Male</v>
      </c>
      <c r="N1893" s="8">
        <f>VLOOKUP(C1893,'[2]Customer Detail'!$A$2:$H$501,3,FALSE)</f>
        <v>59</v>
      </c>
      <c r="O1893" s="8" t="str">
        <f>VLOOKUP(C1893,'[2]Customer Detail'!$A$2:$H$501,5,FALSE)</f>
        <v>Hubbardborough</v>
      </c>
      <c r="P1893" s="8" t="str">
        <f>VLOOKUP(C1893,'[2]Customer Detail'!$A$1:$H$501,8,FALSE)</f>
        <v>Platinum</v>
      </c>
      <c r="Q1893" s="8" t="str">
        <f>VLOOKUP(G1893,[2]Store_Dim!$A$1:$E$21,4,FALSE)</f>
        <v>Vasquezborough</v>
      </c>
      <c r="R1893" s="8" t="str">
        <f>VLOOKUP(G1893,[2]Store_Dim!$A$2:$E$21,3,FALSE)</f>
        <v>East</v>
      </c>
    </row>
    <row r="1894" spans="1:18" x14ac:dyDescent="0.3">
      <c r="A1894" s="7" t="s">
        <v>3718</v>
      </c>
      <c r="B1894" s="48">
        <v>45269</v>
      </c>
      <c r="C1894" s="8" t="s">
        <v>221</v>
      </c>
      <c r="D1894" s="8" t="s">
        <v>1688</v>
      </c>
      <c r="E1894" s="7" t="str">
        <f>VLOOKUP(D1894,[2]Product_Dim!$A$2:$G$101,2,FALSE)</f>
        <v>Kitchen Storage Rack</v>
      </c>
      <c r="F1894" s="9">
        <f>VLOOKUP(D1894,[2]Product_Dim!$A$2:$G$101,6,FALSE)</f>
        <v>138.05000000000001</v>
      </c>
      <c r="G1894" s="8" t="s">
        <v>1799</v>
      </c>
      <c r="H1894" s="10">
        <v>2</v>
      </c>
      <c r="I1894" s="11">
        <v>47.3</v>
      </c>
      <c r="J1894" s="8">
        <v>0.01</v>
      </c>
      <c r="K1894" s="8" t="s">
        <v>1826</v>
      </c>
      <c r="L1894" s="11">
        <v>93.653999999999996</v>
      </c>
      <c r="M1894" s="8" t="str">
        <f>VLOOKUP(C1894,'[2]Customer Detail'!$A$2:$H$501,4,FALSE)</f>
        <v>Male</v>
      </c>
      <c r="N1894" s="8">
        <f>VLOOKUP(C1894,'[2]Customer Detail'!$A$2:$H$501,3,FALSE)</f>
        <v>53</v>
      </c>
      <c r="O1894" s="8" t="str">
        <f>VLOOKUP(C1894,'[2]Customer Detail'!$A$2:$H$501,5,FALSE)</f>
        <v>New Kathrynland</v>
      </c>
      <c r="P1894" s="8" t="str">
        <f>VLOOKUP(C1894,'[2]Customer Detail'!$A$1:$H$501,8,FALSE)</f>
        <v>Platinum</v>
      </c>
      <c r="Q1894" s="8" t="str">
        <f>VLOOKUP(G1894,[2]Store_Dim!$A$1:$E$21,4,FALSE)</f>
        <v>Christopherland</v>
      </c>
      <c r="R1894" s="8" t="str">
        <f>VLOOKUP(G1894,[2]Store_Dim!$A$2:$E$21,3,FALSE)</f>
        <v>South</v>
      </c>
    </row>
    <row r="1895" spans="1:18" x14ac:dyDescent="0.3">
      <c r="A1895" s="7" t="s">
        <v>3719</v>
      </c>
      <c r="B1895" s="48">
        <v>45493</v>
      </c>
      <c r="C1895" s="8" t="s">
        <v>568</v>
      </c>
      <c r="D1895" s="8" t="s">
        <v>1692</v>
      </c>
      <c r="E1895" s="7" t="str">
        <f>VLOOKUP(D1895,[2]Product_Dim!$A$2:$G$101,2,FALSE)</f>
        <v>Professional Jump Rope</v>
      </c>
      <c r="F1895" s="9">
        <f>VLOOKUP(D1895,[2]Product_Dim!$A$2:$G$101,6,FALSE)</f>
        <v>477.61</v>
      </c>
      <c r="G1895" s="8" t="s">
        <v>1807</v>
      </c>
      <c r="H1895" s="10">
        <v>1</v>
      </c>
      <c r="I1895" s="11">
        <v>389.12</v>
      </c>
      <c r="J1895" s="8">
        <v>0.18</v>
      </c>
      <c r="K1895" s="8" t="s">
        <v>1826</v>
      </c>
      <c r="L1895" s="11">
        <v>319.07839999999999</v>
      </c>
      <c r="M1895" s="8" t="str">
        <f>VLOOKUP(C1895,'[2]Customer Detail'!$A$2:$H$501,4,FALSE)</f>
        <v>Female</v>
      </c>
      <c r="N1895" s="8">
        <f>VLOOKUP(C1895,'[2]Customer Detail'!$A$2:$H$501,3,FALSE)</f>
        <v>44</v>
      </c>
      <c r="O1895" s="8" t="str">
        <f>VLOOKUP(C1895,'[2]Customer Detail'!$A$2:$H$501,5,FALSE)</f>
        <v>Morrisburgh</v>
      </c>
      <c r="P1895" s="8" t="str">
        <f>VLOOKUP(C1895,'[2]Customer Detail'!$A$1:$H$501,8,FALSE)</f>
        <v>Platinum</v>
      </c>
      <c r="Q1895" s="8" t="str">
        <f>VLOOKUP(G1895,[2]Store_Dim!$A$1:$E$21,4,FALSE)</f>
        <v>Bensonhaven</v>
      </c>
      <c r="R1895" s="8" t="str">
        <f>VLOOKUP(G1895,[2]Store_Dim!$A$2:$E$21,3,FALSE)</f>
        <v>North</v>
      </c>
    </row>
    <row r="1896" spans="1:18" x14ac:dyDescent="0.3">
      <c r="A1896" s="7" t="s">
        <v>3720</v>
      </c>
      <c r="B1896" s="48">
        <v>45558</v>
      </c>
      <c r="C1896" s="8" t="s">
        <v>1414</v>
      </c>
      <c r="D1896" s="8" t="s">
        <v>1712</v>
      </c>
      <c r="E1896" s="7" t="str">
        <f>VLOOKUP(D1896,[2]Product_Dim!$A$2:$G$101,2,FALSE)</f>
        <v>Fitness Resistance Bands</v>
      </c>
      <c r="F1896" s="9">
        <f>VLOOKUP(D1896,[2]Product_Dim!$A$2:$G$101,6,FALSE)</f>
        <v>152.91999999999999</v>
      </c>
      <c r="G1896" s="8" t="s">
        <v>1810</v>
      </c>
      <c r="H1896" s="10">
        <v>3</v>
      </c>
      <c r="I1896" s="11">
        <v>543.83000000000004</v>
      </c>
      <c r="J1896" s="8">
        <v>0.05</v>
      </c>
      <c r="K1896" s="8" t="s">
        <v>1824</v>
      </c>
      <c r="L1896" s="11">
        <v>1549.9155000000003</v>
      </c>
      <c r="M1896" s="8" t="str">
        <f>VLOOKUP(C1896,'[2]Customer Detail'!$A$2:$H$501,4,FALSE)</f>
        <v>Female</v>
      </c>
      <c r="N1896" s="8">
        <f>VLOOKUP(C1896,'[2]Customer Detail'!$A$2:$H$501,3,FALSE)</f>
        <v>62</v>
      </c>
      <c r="O1896" s="8" t="str">
        <f>VLOOKUP(C1896,'[2]Customer Detail'!$A$2:$H$501,5,FALSE)</f>
        <v>Port Taylorberg</v>
      </c>
      <c r="P1896" s="8" t="str">
        <f>VLOOKUP(C1896,'[2]Customer Detail'!$A$1:$H$501,8,FALSE)</f>
        <v>Silver</v>
      </c>
      <c r="Q1896" s="8" t="str">
        <f>VLOOKUP(G1896,[2]Store_Dim!$A$1:$E$21,4,FALSE)</f>
        <v>East Stevechester</v>
      </c>
      <c r="R1896" s="8" t="str">
        <f>VLOOKUP(G1896,[2]Store_Dim!$A$2:$E$21,3,FALSE)</f>
        <v>East</v>
      </c>
    </row>
    <row r="1897" spans="1:18" x14ac:dyDescent="0.3">
      <c r="A1897" s="7" t="s">
        <v>3721</v>
      </c>
      <c r="B1897" s="48">
        <v>45423</v>
      </c>
      <c r="C1897" s="8" t="s">
        <v>103</v>
      </c>
      <c r="D1897" s="8" t="s">
        <v>1576</v>
      </c>
      <c r="E1897" s="7" t="str">
        <f>VLOOKUP(D1897,[2]Product_Dim!$A$2:$G$101,2,FALSE)</f>
        <v>Decorative Wall Mirror</v>
      </c>
      <c r="F1897" s="9">
        <f>VLOOKUP(D1897,[2]Product_Dim!$A$2:$G$101,6,FALSE)</f>
        <v>48.01</v>
      </c>
      <c r="G1897" s="8" t="s">
        <v>1757</v>
      </c>
      <c r="H1897" s="10">
        <v>2</v>
      </c>
      <c r="I1897" s="11">
        <v>660.27</v>
      </c>
      <c r="J1897" s="8">
        <v>0.01</v>
      </c>
      <c r="K1897" s="8" t="s">
        <v>1826</v>
      </c>
      <c r="L1897" s="11">
        <v>1307.3345999999999</v>
      </c>
      <c r="M1897" s="8" t="str">
        <f>VLOOKUP(C1897,'[2]Customer Detail'!$A$2:$H$501,4,FALSE)</f>
        <v>Male</v>
      </c>
      <c r="N1897" s="8">
        <f>VLOOKUP(C1897,'[2]Customer Detail'!$A$2:$H$501,3,FALSE)</f>
        <v>40</v>
      </c>
      <c r="O1897" s="8" t="str">
        <f>VLOOKUP(C1897,'[2]Customer Detail'!$A$2:$H$501,5,FALSE)</f>
        <v>Rogerschester</v>
      </c>
      <c r="P1897" s="8" t="str">
        <f>VLOOKUP(C1897,'[2]Customer Detail'!$A$1:$H$501,8,FALSE)</f>
        <v>Platinum</v>
      </c>
      <c r="Q1897" s="8" t="str">
        <f>VLOOKUP(G1897,[2]Store_Dim!$A$1:$E$21,4,FALSE)</f>
        <v>Danielmouth</v>
      </c>
      <c r="R1897" s="8" t="str">
        <f>VLOOKUP(G1897,[2]Store_Dim!$A$2:$E$21,3,FALSE)</f>
        <v>North</v>
      </c>
    </row>
    <row r="1898" spans="1:18" x14ac:dyDescent="0.3">
      <c r="A1898" s="7" t="s">
        <v>3722</v>
      </c>
      <c r="B1898" s="48">
        <v>45780</v>
      </c>
      <c r="C1898" s="8" t="s">
        <v>1346</v>
      </c>
      <c r="D1898" s="8" t="s">
        <v>1574</v>
      </c>
      <c r="E1898" s="7" t="str">
        <f>VLOOKUP(D1898,[2]Product_Dim!$A$2:$G$101,2,FALSE)</f>
        <v>USB-C Fast Charger</v>
      </c>
      <c r="F1898" s="9">
        <f>VLOOKUP(D1898,[2]Product_Dim!$A$2:$G$101,6,FALSE)</f>
        <v>242.23</v>
      </c>
      <c r="G1898" s="8" t="s">
        <v>1782</v>
      </c>
      <c r="H1898" s="10">
        <v>4</v>
      </c>
      <c r="I1898" s="11">
        <v>729.31</v>
      </c>
      <c r="J1898" s="8">
        <v>0.03</v>
      </c>
      <c r="K1898" s="8" t="s">
        <v>1824</v>
      </c>
      <c r="L1898" s="11">
        <v>2829.7228</v>
      </c>
      <c r="M1898" s="8" t="str">
        <f>VLOOKUP(C1898,'[2]Customer Detail'!$A$2:$H$501,4,FALSE)</f>
        <v>Female</v>
      </c>
      <c r="N1898" s="8">
        <f>VLOOKUP(C1898,'[2]Customer Detail'!$A$2:$H$501,3,FALSE)</f>
        <v>48</v>
      </c>
      <c r="O1898" s="8" t="str">
        <f>VLOOKUP(C1898,'[2]Customer Detail'!$A$2:$H$501,5,FALSE)</f>
        <v>New Sarah</v>
      </c>
      <c r="P1898" s="8" t="str">
        <f>VLOOKUP(C1898,'[2]Customer Detail'!$A$1:$H$501,8,FALSE)</f>
        <v>Gold</v>
      </c>
      <c r="Q1898" s="8" t="str">
        <f>VLOOKUP(G1898,[2]Store_Dim!$A$1:$E$21,4,FALSE)</f>
        <v>Thompsonborough</v>
      </c>
      <c r="R1898" s="8" t="str">
        <f>VLOOKUP(G1898,[2]Store_Dim!$A$2:$E$21,3,FALSE)</f>
        <v>West</v>
      </c>
    </row>
    <row r="1899" spans="1:18" x14ac:dyDescent="0.3">
      <c r="A1899" s="7" t="s">
        <v>3723</v>
      </c>
      <c r="B1899" s="48">
        <v>45345</v>
      </c>
      <c r="C1899" s="8" t="s">
        <v>1307</v>
      </c>
      <c r="D1899" s="8" t="s">
        <v>1722</v>
      </c>
      <c r="E1899" s="7" t="str">
        <f>VLOOKUP(D1899,[2]Product_Dim!$A$2:$G$101,2,FALSE)</f>
        <v>LED Bedside Lamp</v>
      </c>
      <c r="F1899" s="9">
        <f>VLOOKUP(D1899,[2]Product_Dim!$A$2:$G$101,6,FALSE)</f>
        <v>371.38</v>
      </c>
      <c r="G1899" s="8" t="s">
        <v>1776</v>
      </c>
      <c r="H1899" s="10">
        <v>2</v>
      </c>
      <c r="I1899" s="11">
        <v>152.91</v>
      </c>
      <c r="J1899" s="8">
        <v>0.24</v>
      </c>
      <c r="K1899" s="8" t="s">
        <v>1826</v>
      </c>
      <c r="L1899" s="11">
        <v>232.42320000000001</v>
      </c>
      <c r="M1899" s="8" t="str">
        <f>VLOOKUP(C1899,'[2]Customer Detail'!$A$2:$H$501,4,FALSE)</f>
        <v>Female</v>
      </c>
      <c r="N1899" s="8">
        <f>VLOOKUP(C1899,'[2]Customer Detail'!$A$2:$H$501,3,FALSE)</f>
        <v>45</v>
      </c>
      <c r="O1899" s="8" t="str">
        <f>VLOOKUP(C1899,'[2]Customer Detail'!$A$2:$H$501,5,FALSE)</f>
        <v>East Amy</v>
      </c>
      <c r="P1899" s="8" t="str">
        <f>VLOOKUP(C1899,'[2]Customer Detail'!$A$1:$H$501,8,FALSE)</f>
        <v>Platinum</v>
      </c>
      <c r="Q1899" s="8" t="str">
        <f>VLOOKUP(G1899,[2]Store_Dim!$A$1:$E$21,4,FALSE)</f>
        <v>Port Josephberg</v>
      </c>
      <c r="R1899" s="8" t="str">
        <f>VLOOKUP(G1899,[2]Store_Dim!$A$2:$E$21,3,FALSE)</f>
        <v>East</v>
      </c>
    </row>
    <row r="1900" spans="1:18" x14ac:dyDescent="0.3">
      <c r="A1900" s="7" t="s">
        <v>3724</v>
      </c>
      <c r="B1900" s="48">
        <v>45344</v>
      </c>
      <c r="C1900" s="8" t="s">
        <v>1422</v>
      </c>
      <c r="D1900" s="8" t="s">
        <v>1696</v>
      </c>
      <c r="E1900" s="7" t="str">
        <f>VLOOKUP(D1900,[2]Product_Dim!$A$2:$G$101,2,FALSE)</f>
        <v>Bluetooth Car Audio System</v>
      </c>
      <c r="F1900" s="9">
        <f>VLOOKUP(D1900,[2]Product_Dim!$A$2:$G$101,6,FALSE)</f>
        <v>403.71</v>
      </c>
      <c r="G1900" s="8" t="s">
        <v>1801</v>
      </c>
      <c r="H1900" s="10">
        <v>4</v>
      </c>
      <c r="I1900" s="11">
        <v>592.14</v>
      </c>
      <c r="J1900" s="8">
        <v>0.12</v>
      </c>
      <c r="K1900" s="8" t="s">
        <v>1829</v>
      </c>
      <c r="L1900" s="11">
        <v>2084.3328000000001</v>
      </c>
      <c r="M1900" s="8" t="str">
        <f>VLOOKUP(C1900,'[2]Customer Detail'!$A$2:$H$501,4,FALSE)</f>
        <v>Female</v>
      </c>
      <c r="N1900" s="8">
        <f>VLOOKUP(C1900,'[2]Customer Detail'!$A$2:$H$501,3,FALSE)</f>
        <v>60</v>
      </c>
      <c r="O1900" s="8" t="str">
        <f>VLOOKUP(C1900,'[2]Customer Detail'!$A$2:$H$501,5,FALSE)</f>
        <v>East Julie</v>
      </c>
      <c r="P1900" s="8" t="str">
        <f>VLOOKUP(C1900,'[2]Customer Detail'!$A$1:$H$501,8,FALSE)</f>
        <v>Silver</v>
      </c>
      <c r="Q1900" s="8" t="str">
        <f>VLOOKUP(G1900,[2]Store_Dim!$A$1:$E$21,4,FALSE)</f>
        <v>East Jenniferstad</v>
      </c>
      <c r="R1900" s="8" t="str">
        <f>VLOOKUP(G1900,[2]Store_Dim!$A$2:$E$21,3,FALSE)</f>
        <v>North</v>
      </c>
    </row>
    <row r="1901" spans="1:18" x14ac:dyDescent="0.3">
      <c r="A1901" s="7" t="s">
        <v>3725</v>
      </c>
      <c r="B1901" s="48">
        <v>45525</v>
      </c>
      <c r="C1901" s="8" t="s">
        <v>230</v>
      </c>
      <c r="D1901" s="8" t="s">
        <v>1704</v>
      </c>
      <c r="E1901" s="7" t="str">
        <f>VLOOKUP(D1901,[2]Product_Dim!$A$2:$G$101,2,FALSE)</f>
        <v>Essential Oil Diffuser</v>
      </c>
      <c r="F1901" s="9">
        <f>VLOOKUP(D1901,[2]Product_Dim!$A$2:$G$101,6,FALSE)</f>
        <v>325.26</v>
      </c>
      <c r="G1901" s="8" t="s">
        <v>1794</v>
      </c>
      <c r="H1901" s="10">
        <v>1</v>
      </c>
      <c r="I1901" s="11">
        <v>984.37</v>
      </c>
      <c r="J1901" s="8" t="s">
        <v>3983</v>
      </c>
      <c r="K1901" s="8" t="s">
        <v>1826</v>
      </c>
      <c r="L1901" s="11">
        <v>984.37</v>
      </c>
      <c r="M1901" s="8" t="str">
        <f>VLOOKUP(C1901,'[2]Customer Detail'!$A$2:$H$501,4,FALSE)</f>
        <v>Male</v>
      </c>
      <c r="N1901" s="8">
        <f>VLOOKUP(C1901,'[2]Customer Detail'!$A$2:$H$501,3,FALSE)</f>
        <v>50</v>
      </c>
      <c r="O1901" s="8" t="str">
        <f>VLOOKUP(C1901,'[2]Customer Detail'!$A$2:$H$501,5,FALSE)</f>
        <v>Stevensonton</v>
      </c>
      <c r="P1901" s="8" t="str">
        <f>VLOOKUP(C1901,'[2]Customer Detail'!$A$1:$H$501,8,FALSE)</f>
        <v>Bronze</v>
      </c>
      <c r="Q1901" s="8" t="str">
        <f>VLOOKUP(G1901,[2]Store_Dim!$A$1:$E$21,4,FALSE)</f>
        <v>Sabrinatown</v>
      </c>
      <c r="R1901" s="8" t="str">
        <f>VLOOKUP(G1901,[2]Store_Dim!$A$2:$E$21,3,FALSE)</f>
        <v>North</v>
      </c>
    </row>
    <row r="1902" spans="1:18" x14ac:dyDescent="0.3">
      <c r="A1902" s="7" t="s">
        <v>3726</v>
      </c>
      <c r="B1902" s="48">
        <v>45329</v>
      </c>
      <c r="C1902" s="8" t="s">
        <v>926</v>
      </c>
      <c r="D1902" s="8" t="s">
        <v>1546</v>
      </c>
      <c r="E1902" s="7" t="str">
        <f>VLOOKUP(D1902,[2]Product_Dim!$A$2:$G$101,2,FALSE)</f>
        <v>Men's Graphic T-Shirt</v>
      </c>
      <c r="F1902" s="9">
        <f>VLOOKUP(D1902,[2]Product_Dim!$A$2:$G$101,6,FALSE)</f>
        <v>342.56</v>
      </c>
      <c r="G1902" s="8" t="s">
        <v>1794</v>
      </c>
      <c r="H1902" s="10">
        <v>2</v>
      </c>
      <c r="I1902" s="11">
        <v>237.59</v>
      </c>
      <c r="J1902" s="8">
        <v>0.12</v>
      </c>
      <c r="K1902" s="8" t="s">
        <v>1824</v>
      </c>
      <c r="L1902" s="11">
        <v>418.15840000000003</v>
      </c>
      <c r="M1902" s="8" t="str">
        <f>VLOOKUP(C1902,'[2]Customer Detail'!$A$2:$H$501,4,FALSE)</f>
        <v>Male</v>
      </c>
      <c r="N1902" s="8">
        <f>VLOOKUP(C1902,'[2]Customer Detail'!$A$2:$H$501,3,FALSE)</f>
        <v>30</v>
      </c>
      <c r="O1902" s="8" t="str">
        <f>VLOOKUP(C1902,'[2]Customer Detail'!$A$2:$H$501,5,FALSE)</f>
        <v>Danielland</v>
      </c>
      <c r="P1902" s="8" t="str">
        <f>VLOOKUP(C1902,'[2]Customer Detail'!$A$1:$H$501,8,FALSE)</f>
        <v>Silver</v>
      </c>
      <c r="Q1902" s="8" t="str">
        <f>VLOOKUP(G1902,[2]Store_Dim!$A$1:$E$21,4,FALSE)</f>
        <v>Sabrinatown</v>
      </c>
      <c r="R1902" s="8" t="str">
        <f>VLOOKUP(G1902,[2]Store_Dim!$A$2:$E$21,3,FALSE)</f>
        <v>North</v>
      </c>
    </row>
    <row r="1903" spans="1:18" x14ac:dyDescent="0.3">
      <c r="A1903" s="7" t="s">
        <v>3727</v>
      </c>
      <c r="B1903" s="48">
        <v>45250</v>
      </c>
      <c r="C1903" s="8" t="s">
        <v>1337</v>
      </c>
      <c r="D1903" s="8" t="s">
        <v>1598</v>
      </c>
      <c r="E1903" s="7" t="str">
        <f>VLOOKUP(D1903,[2]Product_Dim!$A$2:$G$101,2,FALSE)</f>
        <v>Women's Scarf Set</v>
      </c>
      <c r="F1903" s="9">
        <f>VLOOKUP(D1903,[2]Product_Dim!$A$2:$G$101,6,FALSE)</f>
        <v>174.02</v>
      </c>
      <c r="G1903" s="8" t="s">
        <v>1782</v>
      </c>
      <c r="H1903" s="10">
        <v>1</v>
      </c>
      <c r="I1903" s="11">
        <v>52.06</v>
      </c>
      <c r="J1903" s="8">
        <v>0.27</v>
      </c>
      <c r="K1903" s="8" t="s">
        <v>1829</v>
      </c>
      <c r="L1903" s="11">
        <v>38.003799999999998</v>
      </c>
      <c r="M1903" s="8" t="str">
        <f>VLOOKUP(C1903,'[2]Customer Detail'!$A$2:$H$501,4,FALSE)</f>
        <v>Male</v>
      </c>
      <c r="N1903" s="8">
        <f>VLOOKUP(C1903,'[2]Customer Detail'!$A$2:$H$501,3,FALSE)</f>
        <v>27</v>
      </c>
      <c r="O1903" s="8" t="str">
        <f>VLOOKUP(C1903,'[2]Customer Detail'!$A$2:$H$501,5,FALSE)</f>
        <v>South Andrewport</v>
      </c>
      <c r="P1903" s="8" t="str">
        <f>VLOOKUP(C1903,'[2]Customer Detail'!$A$1:$H$501,8,FALSE)</f>
        <v>Platinum</v>
      </c>
      <c r="Q1903" s="8" t="str">
        <f>VLOOKUP(G1903,[2]Store_Dim!$A$1:$E$21,4,FALSE)</f>
        <v>Thompsonborough</v>
      </c>
      <c r="R1903" s="8" t="str">
        <f>VLOOKUP(G1903,[2]Store_Dim!$A$2:$E$21,3,FALSE)</f>
        <v>West</v>
      </c>
    </row>
    <row r="1904" spans="1:18" x14ac:dyDescent="0.3">
      <c r="A1904" s="7" t="s">
        <v>3728</v>
      </c>
      <c r="B1904" s="48">
        <v>45691</v>
      </c>
      <c r="C1904" s="8" t="s">
        <v>1405</v>
      </c>
      <c r="D1904" s="8" t="s">
        <v>1551</v>
      </c>
      <c r="E1904" s="7" t="str">
        <f>VLOOKUP(D1904,[2]Product_Dim!$A$2:$G$101,2,FALSE)</f>
        <v>Men's Running Jacket</v>
      </c>
      <c r="F1904" s="9">
        <f>VLOOKUP(D1904,[2]Product_Dim!$A$2:$G$101,6,FALSE)</f>
        <v>364.67</v>
      </c>
      <c r="G1904" s="8" t="s">
        <v>1757</v>
      </c>
      <c r="H1904" s="10">
        <v>2</v>
      </c>
      <c r="I1904" s="11">
        <v>594.63</v>
      </c>
      <c r="J1904" s="8">
        <v>0.12</v>
      </c>
      <c r="K1904" s="8" t="s">
        <v>1824</v>
      </c>
      <c r="L1904" s="11">
        <v>1046.5488</v>
      </c>
      <c r="M1904" s="8" t="str">
        <f>VLOOKUP(C1904,'[2]Customer Detail'!$A$2:$H$501,4,FALSE)</f>
        <v>Male</v>
      </c>
      <c r="N1904" s="8">
        <f>VLOOKUP(C1904,'[2]Customer Detail'!$A$2:$H$501,3,FALSE)</f>
        <v>54</v>
      </c>
      <c r="O1904" s="8" t="str">
        <f>VLOOKUP(C1904,'[2]Customer Detail'!$A$2:$H$501,5,FALSE)</f>
        <v>East Yvette</v>
      </c>
      <c r="P1904" s="8" t="str">
        <f>VLOOKUP(C1904,'[2]Customer Detail'!$A$1:$H$501,8,FALSE)</f>
        <v>Gold</v>
      </c>
      <c r="Q1904" s="8" t="str">
        <f>VLOOKUP(G1904,[2]Store_Dim!$A$1:$E$21,4,FALSE)</f>
        <v>Danielmouth</v>
      </c>
      <c r="R1904" s="8" t="str">
        <f>VLOOKUP(G1904,[2]Store_Dim!$A$2:$E$21,3,FALSE)</f>
        <v>North</v>
      </c>
    </row>
    <row r="1905" spans="1:18" x14ac:dyDescent="0.3">
      <c r="A1905" s="7" t="s">
        <v>3729</v>
      </c>
      <c r="B1905" s="48">
        <v>45644</v>
      </c>
      <c r="C1905" s="8" t="s">
        <v>556</v>
      </c>
      <c r="D1905" s="8" t="s">
        <v>1551</v>
      </c>
      <c r="E1905" s="7" t="str">
        <f>VLOOKUP(D1905,[2]Product_Dim!$A$2:$G$101,2,FALSE)</f>
        <v>Men's Running Jacket</v>
      </c>
      <c r="F1905" s="9">
        <f>VLOOKUP(D1905,[2]Product_Dim!$A$2:$G$101,6,FALSE)</f>
        <v>364.67</v>
      </c>
      <c r="G1905" s="8" t="s">
        <v>1752</v>
      </c>
      <c r="H1905" s="10">
        <v>3</v>
      </c>
      <c r="I1905" s="11">
        <v>476.1</v>
      </c>
      <c r="J1905" s="8">
        <v>0.05</v>
      </c>
      <c r="K1905" s="8" t="s">
        <v>1829</v>
      </c>
      <c r="L1905" s="11">
        <v>1356.8850000000002</v>
      </c>
      <c r="M1905" s="8" t="str">
        <f>VLOOKUP(C1905,'[2]Customer Detail'!$A$2:$H$501,4,FALSE)</f>
        <v>Female</v>
      </c>
      <c r="N1905" s="8">
        <f>VLOOKUP(C1905,'[2]Customer Detail'!$A$2:$H$501,3,FALSE)</f>
        <v>36</v>
      </c>
      <c r="O1905" s="8" t="str">
        <f>VLOOKUP(C1905,'[2]Customer Detail'!$A$2:$H$501,5,FALSE)</f>
        <v>New Jasonmouth</v>
      </c>
      <c r="P1905" s="8" t="str">
        <f>VLOOKUP(C1905,'[2]Customer Detail'!$A$1:$H$501,8,FALSE)</f>
        <v>Gold</v>
      </c>
      <c r="Q1905" s="8" t="str">
        <f>VLOOKUP(G1905,[2]Store_Dim!$A$1:$E$21,4,FALSE)</f>
        <v>Washingtonfurt</v>
      </c>
      <c r="R1905" s="8" t="str">
        <f>VLOOKUP(G1905,[2]Store_Dim!$A$2:$E$21,3,FALSE)</f>
        <v>East</v>
      </c>
    </row>
    <row r="1906" spans="1:18" x14ac:dyDescent="0.3">
      <c r="A1906" s="7" t="s">
        <v>3730</v>
      </c>
      <c r="B1906" s="48">
        <v>45514</v>
      </c>
      <c r="C1906" s="8" t="s">
        <v>227</v>
      </c>
      <c r="D1906" s="8" t="s">
        <v>1670</v>
      </c>
      <c r="E1906" s="7" t="str">
        <f>VLOOKUP(D1906,[2]Product_Dim!$A$2:$G$101,2,FALSE)</f>
        <v>Tennis Ball 3-Pack</v>
      </c>
      <c r="F1906" s="9">
        <f>VLOOKUP(D1906,[2]Product_Dim!$A$2:$G$101,6,FALSE)</f>
        <v>103.45</v>
      </c>
      <c r="G1906" s="8" t="s">
        <v>1776</v>
      </c>
      <c r="H1906" s="10">
        <v>1</v>
      </c>
      <c r="I1906" s="11">
        <v>546.47</v>
      </c>
      <c r="J1906" s="8">
        <v>0.08</v>
      </c>
      <c r="K1906" s="8" t="s">
        <v>1829</v>
      </c>
      <c r="L1906" s="11">
        <v>502.75240000000002</v>
      </c>
      <c r="M1906" s="8" t="str">
        <f>VLOOKUP(C1906,'[2]Customer Detail'!$A$2:$H$501,4,FALSE)</f>
        <v>Male</v>
      </c>
      <c r="N1906" s="8">
        <f>VLOOKUP(C1906,'[2]Customer Detail'!$A$2:$H$501,3,FALSE)</f>
        <v>23</v>
      </c>
      <c r="O1906" s="8" t="str">
        <f>VLOOKUP(C1906,'[2]Customer Detail'!$A$2:$H$501,5,FALSE)</f>
        <v>Jennifermouth</v>
      </c>
      <c r="P1906" s="8" t="str">
        <f>VLOOKUP(C1906,'[2]Customer Detail'!$A$1:$H$501,8,FALSE)</f>
        <v>Silver</v>
      </c>
      <c r="Q1906" s="8" t="str">
        <f>VLOOKUP(G1906,[2]Store_Dim!$A$1:$E$21,4,FALSE)</f>
        <v>Port Josephberg</v>
      </c>
      <c r="R1906" s="8" t="str">
        <f>VLOOKUP(G1906,[2]Store_Dim!$A$2:$E$21,3,FALSE)</f>
        <v>East</v>
      </c>
    </row>
    <row r="1907" spans="1:18" x14ac:dyDescent="0.3">
      <c r="A1907" s="7" t="s">
        <v>3731</v>
      </c>
      <c r="B1907" s="48">
        <v>45760</v>
      </c>
      <c r="C1907" s="8" t="s">
        <v>582</v>
      </c>
      <c r="D1907" s="8" t="s">
        <v>1698</v>
      </c>
      <c r="E1907" s="7" t="str">
        <f>VLOOKUP(D1907,[2]Product_Dim!$A$2:$G$101,2,FALSE)</f>
        <v>Women's Ankle Boots</v>
      </c>
      <c r="F1907" s="9">
        <f>VLOOKUP(D1907,[2]Product_Dim!$A$2:$G$101,6,FALSE)</f>
        <v>158.13999999999999</v>
      </c>
      <c r="G1907" s="8" t="s">
        <v>1794</v>
      </c>
      <c r="H1907" s="10">
        <v>1</v>
      </c>
      <c r="I1907" s="11">
        <v>979.49</v>
      </c>
      <c r="J1907" s="8">
        <v>0.19</v>
      </c>
      <c r="K1907" s="8" t="s">
        <v>1829</v>
      </c>
      <c r="L1907" s="11">
        <v>793.38689999999997</v>
      </c>
      <c r="M1907" s="8" t="str">
        <f>VLOOKUP(C1907,'[2]Customer Detail'!$A$2:$H$501,4,FALSE)</f>
        <v>Male</v>
      </c>
      <c r="N1907" s="8">
        <f>VLOOKUP(C1907,'[2]Customer Detail'!$A$2:$H$501,3,FALSE)</f>
        <v>48</v>
      </c>
      <c r="O1907" s="8" t="str">
        <f>VLOOKUP(C1907,'[2]Customer Detail'!$A$2:$H$501,5,FALSE)</f>
        <v>Anabury</v>
      </c>
      <c r="P1907" s="8" t="str">
        <f>VLOOKUP(C1907,'[2]Customer Detail'!$A$1:$H$501,8,FALSE)</f>
        <v>Silver</v>
      </c>
      <c r="Q1907" s="8" t="str">
        <f>VLOOKUP(G1907,[2]Store_Dim!$A$1:$E$21,4,FALSE)</f>
        <v>Sabrinatown</v>
      </c>
      <c r="R1907" s="8" t="str">
        <f>VLOOKUP(G1907,[2]Store_Dim!$A$2:$E$21,3,FALSE)</f>
        <v>North</v>
      </c>
    </row>
    <row r="1908" spans="1:18" x14ac:dyDescent="0.3">
      <c r="A1908" s="7" t="s">
        <v>3732</v>
      </c>
      <c r="B1908" s="48">
        <v>45289</v>
      </c>
      <c r="C1908" s="8" t="s">
        <v>634</v>
      </c>
      <c r="D1908" s="8" t="s">
        <v>1582</v>
      </c>
      <c r="E1908" s="7" t="str">
        <f>VLOOKUP(D1908,[2]Product_Dim!$A$2:$G$101,2,FALSE)</f>
        <v>Soccer Training Cone Set</v>
      </c>
      <c r="F1908" s="9">
        <f>VLOOKUP(D1908,[2]Product_Dim!$A$2:$G$101,6,FALSE)</f>
        <v>144.53</v>
      </c>
      <c r="G1908" s="8" t="s">
        <v>1761</v>
      </c>
      <c r="H1908" s="10">
        <v>3</v>
      </c>
      <c r="I1908" s="11">
        <v>988.53</v>
      </c>
      <c r="J1908" s="8">
        <v>0.3</v>
      </c>
      <c r="K1908" s="8" t="s">
        <v>1829</v>
      </c>
      <c r="L1908" s="11">
        <v>2075.913</v>
      </c>
      <c r="M1908" s="8" t="str">
        <f>VLOOKUP(C1908,'[2]Customer Detail'!$A$2:$H$501,4,FALSE)</f>
        <v>Male</v>
      </c>
      <c r="N1908" s="8">
        <f>VLOOKUP(C1908,'[2]Customer Detail'!$A$2:$H$501,3,FALSE)</f>
        <v>38</v>
      </c>
      <c r="O1908" s="8" t="str">
        <f>VLOOKUP(C1908,'[2]Customer Detail'!$A$2:$H$501,5,FALSE)</f>
        <v>Port Amanda</v>
      </c>
      <c r="P1908" s="8" t="str">
        <f>VLOOKUP(C1908,'[2]Customer Detail'!$A$1:$H$501,8,FALSE)</f>
        <v>Gold</v>
      </c>
      <c r="Q1908" s="8" t="str">
        <f>VLOOKUP(G1908,[2]Store_Dim!$A$1:$E$21,4,FALSE)</f>
        <v>North Nancyview</v>
      </c>
      <c r="R1908" s="8" t="str">
        <f>VLOOKUP(G1908,[2]Store_Dim!$A$2:$E$21,3,FALSE)</f>
        <v>South</v>
      </c>
    </row>
    <row r="1909" spans="1:18" x14ac:dyDescent="0.3">
      <c r="A1909" s="7" t="s">
        <v>3733</v>
      </c>
      <c r="B1909" s="48">
        <v>45704</v>
      </c>
      <c r="C1909" s="8" t="s">
        <v>815</v>
      </c>
      <c r="D1909" s="8" t="s">
        <v>1700</v>
      </c>
      <c r="E1909" s="7" t="str">
        <f>VLOOKUP(D1909,[2]Product_Dim!$A$2:$G$101,2,FALSE)</f>
        <v>Wireless Mouse</v>
      </c>
      <c r="F1909" s="9">
        <f>VLOOKUP(D1909,[2]Product_Dim!$A$2:$G$101,6,FALSE)</f>
        <v>392.89</v>
      </c>
      <c r="G1909" s="8" t="s">
        <v>1766</v>
      </c>
      <c r="H1909" s="10">
        <v>4</v>
      </c>
      <c r="I1909" s="11">
        <v>849.29</v>
      </c>
      <c r="J1909" s="8">
        <v>0.26</v>
      </c>
      <c r="K1909" s="8" t="s">
        <v>1824</v>
      </c>
      <c r="L1909" s="11">
        <v>2513.8984</v>
      </c>
      <c r="M1909" s="8" t="str">
        <f>VLOOKUP(C1909,'[2]Customer Detail'!$A$2:$H$501,4,FALSE)</f>
        <v>Male</v>
      </c>
      <c r="N1909" s="8">
        <f>VLOOKUP(C1909,'[2]Customer Detail'!$A$2:$H$501,3,FALSE)</f>
        <v>21</v>
      </c>
      <c r="O1909" s="8" t="str">
        <f>VLOOKUP(C1909,'[2]Customer Detail'!$A$2:$H$501,5,FALSE)</f>
        <v>Jasonton</v>
      </c>
      <c r="P1909" s="8" t="str">
        <f>VLOOKUP(C1909,'[2]Customer Detail'!$A$1:$H$501,8,FALSE)</f>
        <v>Gold</v>
      </c>
      <c r="Q1909" s="8" t="str">
        <f>VLOOKUP(G1909,[2]Store_Dim!$A$1:$E$21,4,FALSE)</f>
        <v>Hoodberg</v>
      </c>
      <c r="R1909" s="8" t="str">
        <f>VLOOKUP(G1909,[2]Store_Dim!$A$2:$E$21,3,FALSE)</f>
        <v>North</v>
      </c>
    </row>
    <row r="1910" spans="1:18" x14ac:dyDescent="0.3">
      <c r="A1910" s="7" t="s">
        <v>3734</v>
      </c>
      <c r="B1910" s="48">
        <v>45318</v>
      </c>
      <c r="C1910" s="8" t="s">
        <v>1077</v>
      </c>
      <c r="D1910" s="8" t="s">
        <v>1738</v>
      </c>
      <c r="E1910" s="7" t="str">
        <f>VLOOKUP(D1910,[2]Product_Dim!$A$2:$G$101,2,FALSE)</f>
        <v>Sports Stopwatch Basic</v>
      </c>
      <c r="F1910" s="9">
        <f>VLOOKUP(D1910,[2]Product_Dim!$A$2:$G$101,6,FALSE)</f>
        <v>60.65</v>
      </c>
      <c r="G1910" s="8" t="s">
        <v>1799</v>
      </c>
      <c r="H1910" s="10">
        <v>2</v>
      </c>
      <c r="I1910" s="11">
        <v>452.29</v>
      </c>
      <c r="J1910" s="8">
        <v>0.01</v>
      </c>
      <c r="K1910" s="8" t="s">
        <v>1829</v>
      </c>
      <c r="L1910" s="11">
        <v>895.53420000000006</v>
      </c>
      <c r="M1910" s="8" t="str">
        <f>VLOOKUP(C1910,'[2]Customer Detail'!$A$2:$H$501,4,FALSE)</f>
        <v>Male</v>
      </c>
      <c r="N1910" s="8">
        <f>VLOOKUP(C1910,'[2]Customer Detail'!$A$2:$H$501,3,FALSE)</f>
        <v>38</v>
      </c>
      <c r="O1910" s="8" t="str">
        <f>VLOOKUP(C1910,'[2]Customer Detail'!$A$2:$H$501,5,FALSE)</f>
        <v>Cartershire</v>
      </c>
      <c r="P1910" s="8" t="str">
        <f>VLOOKUP(C1910,'[2]Customer Detail'!$A$1:$H$501,8,FALSE)</f>
        <v>Bronze</v>
      </c>
      <c r="Q1910" s="8" t="str">
        <f>VLOOKUP(G1910,[2]Store_Dim!$A$1:$E$21,4,FALSE)</f>
        <v>Christopherland</v>
      </c>
      <c r="R1910" s="8" t="str">
        <f>VLOOKUP(G1910,[2]Store_Dim!$A$2:$E$21,3,FALSE)</f>
        <v>South</v>
      </c>
    </row>
    <row r="1911" spans="1:18" x14ac:dyDescent="0.3">
      <c r="A1911" s="7" t="s">
        <v>3735</v>
      </c>
      <c r="B1911" s="48">
        <v>45495</v>
      </c>
      <c r="C1911" s="8" t="s">
        <v>1377</v>
      </c>
      <c r="D1911" s="8" t="s">
        <v>1656</v>
      </c>
      <c r="E1911" s="7" t="str">
        <f>VLOOKUP(D1911,[2]Product_Dim!$A$2:$G$101,2,FALSE)</f>
        <v>Sports Stopwatch Pro</v>
      </c>
      <c r="F1911" s="9">
        <f>VLOOKUP(D1911,[2]Product_Dim!$A$2:$G$101,6,FALSE)</f>
        <v>434.84</v>
      </c>
      <c r="G1911" s="8" t="s">
        <v>1810</v>
      </c>
      <c r="H1911" s="10">
        <v>2</v>
      </c>
      <c r="I1911" s="11">
        <v>810.81</v>
      </c>
      <c r="J1911" s="8">
        <v>0.11</v>
      </c>
      <c r="K1911" s="8" t="s">
        <v>1829</v>
      </c>
      <c r="L1911" s="11">
        <v>1443.2417999999998</v>
      </c>
      <c r="M1911" s="8" t="str">
        <f>VLOOKUP(C1911,'[2]Customer Detail'!$A$2:$H$501,4,FALSE)</f>
        <v>Female</v>
      </c>
      <c r="N1911" s="8">
        <f>VLOOKUP(C1911,'[2]Customer Detail'!$A$2:$H$501,3,FALSE)</f>
        <v>41</v>
      </c>
      <c r="O1911" s="8" t="str">
        <f>VLOOKUP(C1911,'[2]Customer Detail'!$A$2:$H$501,5,FALSE)</f>
        <v>Mcfarlandmouth</v>
      </c>
      <c r="P1911" s="8" t="str">
        <f>VLOOKUP(C1911,'[2]Customer Detail'!$A$1:$H$501,8,FALSE)</f>
        <v>Platinum</v>
      </c>
      <c r="Q1911" s="8" t="str">
        <f>VLOOKUP(G1911,[2]Store_Dim!$A$1:$E$21,4,FALSE)</f>
        <v>East Stevechester</v>
      </c>
      <c r="R1911" s="8" t="str">
        <f>VLOOKUP(G1911,[2]Store_Dim!$A$2:$E$21,3,FALSE)</f>
        <v>East</v>
      </c>
    </row>
    <row r="1912" spans="1:18" x14ac:dyDescent="0.3">
      <c r="A1912" s="7" t="s">
        <v>3736</v>
      </c>
      <c r="B1912" s="48">
        <v>45560</v>
      </c>
      <c r="C1912" s="8" t="s">
        <v>127</v>
      </c>
      <c r="D1912" s="8" t="s">
        <v>1670</v>
      </c>
      <c r="E1912" s="7" t="str">
        <f>VLOOKUP(D1912,[2]Product_Dim!$A$2:$G$101,2,FALSE)</f>
        <v>Tennis Ball 3-Pack</v>
      </c>
      <c r="F1912" s="9">
        <f>VLOOKUP(D1912,[2]Product_Dim!$A$2:$G$101,6,FALSE)</f>
        <v>103.45</v>
      </c>
      <c r="G1912" s="8" t="s">
        <v>1782</v>
      </c>
      <c r="H1912" s="10">
        <v>1</v>
      </c>
      <c r="I1912" s="11">
        <v>846.67</v>
      </c>
      <c r="J1912" s="8">
        <v>0.1</v>
      </c>
      <c r="K1912" s="8" t="s">
        <v>1829</v>
      </c>
      <c r="L1912" s="11">
        <v>762.00299999999993</v>
      </c>
      <c r="M1912" s="8" t="str">
        <f>VLOOKUP(C1912,'[2]Customer Detail'!$A$2:$H$501,4,FALSE)</f>
        <v>Male</v>
      </c>
      <c r="N1912" s="8">
        <f>VLOOKUP(C1912,'[2]Customer Detail'!$A$2:$H$501,3,FALSE)</f>
        <v>41</v>
      </c>
      <c r="O1912" s="8" t="str">
        <f>VLOOKUP(C1912,'[2]Customer Detail'!$A$2:$H$501,5,FALSE)</f>
        <v>Johnsonville</v>
      </c>
      <c r="P1912" s="8" t="str">
        <f>VLOOKUP(C1912,'[2]Customer Detail'!$A$1:$H$501,8,FALSE)</f>
        <v>Silver</v>
      </c>
      <c r="Q1912" s="8" t="str">
        <f>VLOOKUP(G1912,[2]Store_Dim!$A$1:$E$21,4,FALSE)</f>
        <v>Thompsonborough</v>
      </c>
      <c r="R1912" s="8" t="str">
        <f>VLOOKUP(G1912,[2]Store_Dim!$A$2:$E$21,3,FALSE)</f>
        <v>West</v>
      </c>
    </row>
    <row r="1913" spans="1:18" x14ac:dyDescent="0.3">
      <c r="A1913" s="7" t="s">
        <v>3737</v>
      </c>
      <c r="B1913" s="48">
        <v>45367</v>
      </c>
      <c r="C1913" s="8" t="s">
        <v>78</v>
      </c>
      <c r="D1913" s="8" t="s">
        <v>1596</v>
      </c>
      <c r="E1913" s="7" t="str">
        <f>VLOOKUP(D1913,[2]Product_Dim!$A$2:$G$101,2,FALSE)</f>
        <v>Foldable Camping Chair</v>
      </c>
      <c r="F1913" s="9">
        <f>VLOOKUP(D1913,[2]Product_Dim!$A$2:$G$101,6,FALSE)</f>
        <v>166.06</v>
      </c>
      <c r="G1913" s="8" t="s">
        <v>1776</v>
      </c>
      <c r="H1913" s="10">
        <v>4</v>
      </c>
      <c r="I1913" s="11">
        <v>73.55</v>
      </c>
      <c r="J1913" s="8">
        <v>0.24</v>
      </c>
      <c r="K1913" s="8" t="s">
        <v>1829</v>
      </c>
      <c r="L1913" s="11">
        <v>223.59199999999998</v>
      </c>
      <c r="M1913" s="8" t="str">
        <f>VLOOKUP(C1913,'[2]Customer Detail'!$A$2:$H$501,4,FALSE)</f>
        <v>Female</v>
      </c>
      <c r="N1913" s="8">
        <f>VLOOKUP(C1913,'[2]Customer Detail'!$A$2:$H$501,3,FALSE)</f>
        <v>60</v>
      </c>
      <c r="O1913" s="8" t="str">
        <f>VLOOKUP(C1913,'[2]Customer Detail'!$A$2:$H$501,5,FALSE)</f>
        <v>Brandonville</v>
      </c>
      <c r="P1913" s="8" t="str">
        <f>VLOOKUP(C1913,'[2]Customer Detail'!$A$1:$H$501,8,FALSE)</f>
        <v>Platinum</v>
      </c>
      <c r="Q1913" s="8" t="str">
        <f>VLOOKUP(G1913,[2]Store_Dim!$A$1:$E$21,4,FALSE)</f>
        <v>Port Josephberg</v>
      </c>
      <c r="R1913" s="8" t="str">
        <f>VLOOKUP(G1913,[2]Store_Dim!$A$2:$E$21,3,FALSE)</f>
        <v>East</v>
      </c>
    </row>
    <row r="1914" spans="1:18" x14ac:dyDescent="0.3">
      <c r="A1914" s="7" t="s">
        <v>3738</v>
      </c>
      <c r="B1914" s="48">
        <v>45861</v>
      </c>
      <c r="C1914" s="8" t="s">
        <v>884</v>
      </c>
      <c r="D1914" s="8" t="s">
        <v>1732</v>
      </c>
      <c r="E1914" s="7" t="str">
        <f>VLOOKUP(D1914,[2]Product_Dim!$A$2:$G$101,2,FALSE)</f>
        <v>Microwave Oven</v>
      </c>
      <c r="F1914" s="9">
        <f>VLOOKUP(D1914,[2]Product_Dim!$A$2:$G$101,6,FALSE)</f>
        <v>447.43</v>
      </c>
      <c r="G1914" s="8" t="s">
        <v>1776</v>
      </c>
      <c r="H1914" s="10">
        <v>1</v>
      </c>
      <c r="I1914" s="11">
        <v>882.03</v>
      </c>
      <c r="J1914" s="8">
        <v>0.04</v>
      </c>
      <c r="K1914" s="8" t="s">
        <v>1829</v>
      </c>
      <c r="L1914" s="11">
        <v>846.74879999999996</v>
      </c>
      <c r="M1914" s="8" t="str">
        <f>VLOOKUP(C1914,'[2]Customer Detail'!$A$2:$H$501,4,FALSE)</f>
        <v>Female</v>
      </c>
      <c r="N1914" s="8">
        <f>VLOOKUP(C1914,'[2]Customer Detail'!$A$2:$H$501,3,FALSE)</f>
        <v>42</v>
      </c>
      <c r="O1914" s="8" t="str">
        <f>VLOOKUP(C1914,'[2]Customer Detail'!$A$2:$H$501,5,FALSE)</f>
        <v>Port Mariastad</v>
      </c>
      <c r="P1914" s="8" t="str">
        <f>VLOOKUP(C1914,'[2]Customer Detail'!$A$1:$H$501,8,FALSE)</f>
        <v>Platinum</v>
      </c>
      <c r="Q1914" s="8" t="str">
        <f>VLOOKUP(G1914,[2]Store_Dim!$A$1:$E$21,4,FALSE)</f>
        <v>Port Josephberg</v>
      </c>
      <c r="R1914" s="8" t="str">
        <f>VLOOKUP(G1914,[2]Store_Dim!$A$2:$E$21,3,FALSE)</f>
        <v>East</v>
      </c>
    </row>
    <row r="1915" spans="1:18" x14ac:dyDescent="0.3">
      <c r="A1915" s="7" t="s">
        <v>3739</v>
      </c>
      <c r="B1915" s="48">
        <v>45589</v>
      </c>
      <c r="C1915" s="8" t="s">
        <v>44</v>
      </c>
      <c r="D1915" s="8" t="s">
        <v>1592</v>
      </c>
      <c r="E1915" s="7" t="str">
        <f>VLOOKUP(D1915,[2]Product_Dim!$A$2:$G$101,2,FALSE)</f>
        <v>Carbon Fiber Tennis Racket</v>
      </c>
      <c r="F1915" s="9">
        <f>VLOOKUP(D1915,[2]Product_Dim!$A$2:$G$101,6,FALSE)</f>
        <v>484.62</v>
      </c>
      <c r="G1915" s="8" t="s">
        <v>1799</v>
      </c>
      <c r="H1915" s="10">
        <v>1</v>
      </c>
      <c r="I1915" s="11">
        <v>958.44</v>
      </c>
      <c r="J1915" s="8">
        <v>0.21</v>
      </c>
      <c r="K1915" s="8" t="s">
        <v>1824</v>
      </c>
      <c r="L1915" s="11">
        <v>757.16759999999999</v>
      </c>
      <c r="M1915" s="8" t="str">
        <f>VLOOKUP(C1915,'[2]Customer Detail'!$A$2:$H$501,4,FALSE)</f>
        <v>Female</v>
      </c>
      <c r="N1915" s="8">
        <f>VLOOKUP(C1915,'[2]Customer Detail'!$A$2:$H$501,3,FALSE)</f>
        <v>53</v>
      </c>
      <c r="O1915" s="8" t="str">
        <f>VLOOKUP(C1915,'[2]Customer Detail'!$A$2:$H$501,5,FALSE)</f>
        <v>Maynardton</v>
      </c>
      <c r="P1915" s="8" t="str">
        <f>VLOOKUP(C1915,'[2]Customer Detail'!$A$1:$H$501,8,FALSE)</f>
        <v>Gold</v>
      </c>
      <c r="Q1915" s="8" t="str">
        <f>VLOOKUP(G1915,[2]Store_Dim!$A$1:$E$21,4,FALSE)</f>
        <v>Christopherland</v>
      </c>
      <c r="R1915" s="8" t="str">
        <f>VLOOKUP(G1915,[2]Store_Dim!$A$2:$E$21,3,FALSE)</f>
        <v>South</v>
      </c>
    </row>
    <row r="1916" spans="1:18" x14ac:dyDescent="0.3">
      <c r="A1916" s="7" t="s">
        <v>3740</v>
      </c>
      <c r="B1916" s="48">
        <v>45560</v>
      </c>
      <c r="C1916" s="8" t="s">
        <v>44</v>
      </c>
      <c r="D1916" s="8" t="s">
        <v>1746</v>
      </c>
      <c r="E1916" s="7" t="str">
        <f>VLOOKUP(D1916,[2]Product_Dim!$A$2:$G$101,2,FALSE)</f>
        <v>Stainless Steel Cookware Set</v>
      </c>
      <c r="F1916" s="9">
        <f>VLOOKUP(D1916,[2]Product_Dim!$A$2:$G$101,6,FALSE)</f>
        <v>201.41</v>
      </c>
      <c r="G1916" s="8" t="s">
        <v>1761</v>
      </c>
      <c r="H1916" s="10">
        <v>1</v>
      </c>
      <c r="I1916" s="11">
        <v>716.29</v>
      </c>
      <c r="J1916" s="8">
        <v>0.01</v>
      </c>
      <c r="K1916" s="8" t="s">
        <v>1826</v>
      </c>
      <c r="L1916" s="11">
        <v>709.12709999999993</v>
      </c>
      <c r="M1916" s="8" t="str">
        <f>VLOOKUP(C1916,'[2]Customer Detail'!$A$2:$H$501,4,FALSE)</f>
        <v>Female</v>
      </c>
      <c r="N1916" s="8">
        <f>VLOOKUP(C1916,'[2]Customer Detail'!$A$2:$H$501,3,FALSE)</f>
        <v>53</v>
      </c>
      <c r="O1916" s="8" t="str">
        <f>VLOOKUP(C1916,'[2]Customer Detail'!$A$2:$H$501,5,FALSE)</f>
        <v>Maynardton</v>
      </c>
      <c r="P1916" s="8" t="str">
        <f>VLOOKUP(C1916,'[2]Customer Detail'!$A$1:$H$501,8,FALSE)</f>
        <v>Gold</v>
      </c>
      <c r="Q1916" s="8" t="str">
        <f>VLOOKUP(G1916,[2]Store_Dim!$A$1:$E$21,4,FALSE)</f>
        <v>North Nancyview</v>
      </c>
      <c r="R1916" s="8" t="str">
        <f>VLOOKUP(G1916,[2]Store_Dim!$A$2:$E$21,3,FALSE)</f>
        <v>South</v>
      </c>
    </row>
    <row r="1917" spans="1:18" x14ac:dyDescent="0.3">
      <c r="A1917" s="7" t="s">
        <v>3741</v>
      </c>
      <c r="B1917" s="48">
        <v>45408</v>
      </c>
      <c r="C1917" s="8" t="s">
        <v>1017</v>
      </c>
      <c r="D1917" s="8" t="s">
        <v>1565</v>
      </c>
      <c r="E1917" s="7" t="str">
        <f>VLOOKUP(D1917,[2]Product_Dim!$A$2:$G$101,2,FALSE)</f>
        <v>Adjustable Dumbbell Set</v>
      </c>
      <c r="F1917" s="9">
        <f>VLOOKUP(D1917,[2]Product_Dim!$A$2:$G$101,6,FALSE)</f>
        <v>495.72</v>
      </c>
      <c r="G1917" s="8" t="s">
        <v>1804</v>
      </c>
      <c r="H1917" s="10">
        <v>2</v>
      </c>
      <c r="I1917" s="11">
        <v>409.14</v>
      </c>
      <c r="J1917" s="8">
        <v>0.01</v>
      </c>
      <c r="K1917" s="8" t="s">
        <v>1826</v>
      </c>
      <c r="L1917" s="11">
        <v>810.09719999999993</v>
      </c>
      <c r="M1917" s="8" t="str">
        <f>VLOOKUP(C1917,'[2]Customer Detail'!$A$2:$H$501,4,FALSE)</f>
        <v>Female</v>
      </c>
      <c r="N1917" s="8">
        <f>VLOOKUP(C1917,'[2]Customer Detail'!$A$2:$H$501,3,FALSE)</f>
        <v>64</v>
      </c>
      <c r="O1917" s="8" t="str">
        <f>VLOOKUP(C1917,'[2]Customer Detail'!$A$2:$H$501,5,FALSE)</f>
        <v>Whiteport</v>
      </c>
      <c r="P1917" s="8" t="str">
        <f>VLOOKUP(C1917,'[2]Customer Detail'!$A$1:$H$501,8,FALSE)</f>
        <v>Platinum</v>
      </c>
      <c r="Q1917" s="8" t="str">
        <f>VLOOKUP(G1917,[2]Store_Dim!$A$1:$E$21,4,FALSE)</f>
        <v>New Jimmymouth</v>
      </c>
      <c r="R1917" s="8" t="str">
        <f>VLOOKUP(G1917,[2]Store_Dim!$A$2:$E$21,3,FALSE)</f>
        <v>West</v>
      </c>
    </row>
    <row r="1918" spans="1:18" x14ac:dyDescent="0.3">
      <c r="A1918" s="7" t="s">
        <v>3742</v>
      </c>
      <c r="B1918" s="48">
        <v>45714</v>
      </c>
      <c r="C1918" s="8" t="s">
        <v>304</v>
      </c>
      <c r="D1918" s="8" t="s">
        <v>1746</v>
      </c>
      <c r="E1918" s="7" t="str">
        <f>VLOOKUP(D1918,[2]Product_Dim!$A$2:$G$101,2,FALSE)</f>
        <v>Stainless Steel Cookware Set</v>
      </c>
      <c r="F1918" s="9">
        <f>VLOOKUP(D1918,[2]Product_Dim!$A$2:$G$101,6,FALSE)</f>
        <v>201.41</v>
      </c>
      <c r="G1918" s="8" t="s">
        <v>1786</v>
      </c>
      <c r="H1918" s="10">
        <v>4</v>
      </c>
      <c r="I1918" s="11">
        <v>261.73</v>
      </c>
      <c r="J1918" s="8">
        <v>0.1</v>
      </c>
      <c r="K1918" s="8" t="s">
        <v>1826</v>
      </c>
      <c r="L1918" s="11">
        <v>942.22800000000007</v>
      </c>
      <c r="M1918" s="8" t="str">
        <f>VLOOKUP(C1918,'[2]Customer Detail'!$A$2:$H$501,4,FALSE)</f>
        <v>Female</v>
      </c>
      <c r="N1918" s="8">
        <f>VLOOKUP(C1918,'[2]Customer Detail'!$A$2:$H$501,3,FALSE)</f>
        <v>26</v>
      </c>
      <c r="O1918" s="8" t="str">
        <f>VLOOKUP(C1918,'[2]Customer Detail'!$A$2:$H$501,5,FALSE)</f>
        <v>Garyberg</v>
      </c>
      <c r="P1918" s="8" t="str">
        <f>VLOOKUP(C1918,'[2]Customer Detail'!$A$1:$H$501,8,FALSE)</f>
        <v>Platinum</v>
      </c>
      <c r="Q1918" s="8" t="str">
        <f>VLOOKUP(G1918,[2]Store_Dim!$A$1:$E$21,4,FALSE)</f>
        <v>East Johnstad</v>
      </c>
      <c r="R1918" s="8" t="str">
        <f>VLOOKUP(G1918,[2]Store_Dim!$A$2:$E$21,3,FALSE)</f>
        <v>South</v>
      </c>
    </row>
    <row r="1919" spans="1:18" x14ac:dyDescent="0.3">
      <c r="A1919" s="7" t="s">
        <v>3743</v>
      </c>
      <c r="B1919" s="48">
        <v>45661</v>
      </c>
      <c r="C1919" s="8" t="s">
        <v>1437</v>
      </c>
      <c r="D1919" s="8" t="s">
        <v>1572</v>
      </c>
      <c r="E1919" s="7" t="str">
        <f>VLOOKUP(D1919,[2]Product_Dim!$A$2:$G$101,2,FALSE)</f>
        <v>Hair Strengthening Shampoo</v>
      </c>
      <c r="F1919" s="9">
        <f>VLOOKUP(D1919,[2]Product_Dim!$A$2:$G$101,6,FALSE)</f>
        <v>115.82</v>
      </c>
      <c r="G1919" s="8" t="s">
        <v>1752</v>
      </c>
      <c r="H1919" s="10">
        <v>2</v>
      </c>
      <c r="I1919" s="11">
        <v>687.35</v>
      </c>
      <c r="J1919" s="8">
        <v>0.2</v>
      </c>
      <c r="K1919" s="8" t="s">
        <v>1829</v>
      </c>
      <c r="L1919" s="11">
        <v>1099.76</v>
      </c>
      <c r="M1919" s="8" t="str">
        <f>VLOOKUP(C1919,'[2]Customer Detail'!$A$2:$H$501,4,FALSE)</f>
        <v>Male</v>
      </c>
      <c r="N1919" s="8">
        <f>VLOOKUP(C1919,'[2]Customer Detail'!$A$2:$H$501,3,FALSE)</f>
        <v>18</v>
      </c>
      <c r="O1919" s="8" t="str">
        <f>VLOOKUP(C1919,'[2]Customer Detail'!$A$2:$H$501,5,FALSE)</f>
        <v>Espinozaberg</v>
      </c>
      <c r="P1919" s="8" t="str">
        <f>VLOOKUP(C1919,'[2]Customer Detail'!$A$1:$H$501,8,FALSE)</f>
        <v>Silver</v>
      </c>
      <c r="Q1919" s="8" t="str">
        <f>VLOOKUP(G1919,[2]Store_Dim!$A$1:$E$21,4,FALSE)</f>
        <v>Washingtonfurt</v>
      </c>
      <c r="R1919" s="8" t="str">
        <f>VLOOKUP(G1919,[2]Store_Dim!$A$2:$E$21,3,FALSE)</f>
        <v>East</v>
      </c>
    </row>
    <row r="1920" spans="1:18" x14ac:dyDescent="0.3">
      <c r="A1920" s="7" t="s">
        <v>3744</v>
      </c>
      <c r="B1920" s="48">
        <v>45921</v>
      </c>
      <c r="C1920" s="8" t="s">
        <v>675</v>
      </c>
      <c r="D1920" s="8" t="s">
        <v>1716</v>
      </c>
      <c r="E1920" s="7" t="str">
        <f>VLOOKUP(D1920,[2]Product_Dim!$A$2:$G$101,2,FALSE)</f>
        <v>Wooden Bookshelf</v>
      </c>
      <c r="F1920" s="9">
        <f>VLOOKUP(D1920,[2]Product_Dim!$A$2:$G$101,6,FALSE)</f>
        <v>388.46</v>
      </c>
      <c r="G1920" s="8" t="s">
        <v>1782</v>
      </c>
      <c r="H1920" s="10">
        <v>2</v>
      </c>
      <c r="I1920" s="11">
        <v>30.14</v>
      </c>
      <c r="J1920" s="8">
        <v>0.21</v>
      </c>
      <c r="K1920" s="8" t="s">
        <v>1824</v>
      </c>
      <c r="L1920" s="11">
        <v>47.621200000000002</v>
      </c>
      <c r="M1920" s="8" t="str">
        <f>VLOOKUP(C1920,'[2]Customer Detail'!$A$2:$H$501,4,FALSE)</f>
        <v>Female</v>
      </c>
      <c r="N1920" s="8">
        <f>VLOOKUP(C1920,'[2]Customer Detail'!$A$2:$H$501,3,FALSE)</f>
        <v>28</v>
      </c>
      <c r="O1920" s="8" t="str">
        <f>VLOOKUP(C1920,'[2]Customer Detail'!$A$2:$H$501,5,FALSE)</f>
        <v>South Emily</v>
      </c>
      <c r="P1920" s="8" t="str">
        <f>VLOOKUP(C1920,'[2]Customer Detail'!$A$1:$H$501,8,FALSE)</f>
        <v>Bronze</v>
      </c>
      <c r="Q1920" s="8" t="str">
        <f>VLOOKUP(G1920,[2]Store_Dim!$A$1:$E$21,4,FALSE)</f>
        <v>Thompsonborough</v>
      </c>
      <c r="R1920" s="8" t="str">
        <f>VLOOKUP(G1920,[2]Store_Dim!$A$2:$E$21,3,FALSE)</f>
        <v>West</v>
      </c>
    </row>
    <row r="1921" spans="1:18" x14ac:dyDescent="0.3">
      <c r="A1921" s="7" t="s">
        <v>3745</v>
      </c>
      <c r="B1921" s="48">
        <v>45651</v>
      </c>
      <c r="C1921" s="8" t="s">
        <v>353</v>
      </c>
      <c r="D1921" s="8" t="s">
        <v>1616</v>
      </c>
      <c r="E1921" s="7" t="str">
        <f>VLOOKUP(D1921,[2]Product_Dim!$A$2:$G$101,2,FALSE)</f>
        <v>Gaming Mechanical Keyboard</v>
      </c>
      <c r="F1921" s="9">
        <f>VLOOKUP(D1921,[2]Product_Dim!$A$2:$G$101,6,FALSE)</f>
        <v>419.28</v>
      </c>
      <c r="G1921" s="8" t="s">
        <v>1782</v>
      </c>
      <c r="H1921" s="10">
        <v>3</v>
      </c>
      <c r="I1921" s="11">
        <v>570.12</v>
      </c>
      <c r="J1921" s="8">
        <v>0.12</v>
      </c>
      <c r="K1921" s="8" t="s">
        <v>1826</v>
      </c>
      <c r="L1921" s="11">
        <v>1505.1168000000002</v>
      </c>
      <c r="M1921" s="8" t="str">
        <f>VLOOKUP(C1921,'[2]Customer Detail'!$A$2:$H$501,4,FALSE)</f>
        <v>Male</v>
      </c>
      <c r="N1921" s="8">
        <f>VLOOKUP(C1921,'[2]Customer Detail'!$A$2:$H$501,3,FALSE)</f>
        <v>35</v>
      </c>
      <c r="O1921" s="8" t="str">
        <f>VLOOKUP(C1921,'[2]Customer Detail'!$A$2:$H$501,5,FALSE)</f>
        <v>South Dustin</v>
      </c>
      <c r="P1921" s="8" t="str">
        <f>VLOOKUP(C1921,'[2]Customer Detail'!$A$1:$H$501,8,FALSE)</f>
        <v>Silver</v>
      </c>
      <c r="Q1921" s="8" t="str">
        <f>VLOOKUP(G1921,[2]Store_Dim!$A$1:$E$21,4,FALSE)</f>
        <v>Thompsonborough</v>
      </c>
      <c r="R1921" s="8" t="str">
        <f>VLOOKUP(G1921,[2]Store_Dim!$A$2:$E$21,3,FALSE)</f>
        <v>West</v>
      </c>
    </row>
    <row r="1922" spans="1:18" x14ac:dyDescent="0.3">
      <c r="A1922" s="7" t="s">
        <v>3746</v>
      </c>
      <c r="B1922" s="48">
        <v>45883</v>
      </c>
      <c r="C1922" s="8" t="s">
        <v>893</v>
      </c>
      <c r="D1922" s="8" t="s">
        <v>1702</v>
      </c>
      <c r="E1922" s="7" t="str">
        <f>VLOOKUP(D1922,[2]Product_Dim!$A$2:$G$101,2,FALSE)</f>
        <v>WiFi Mesh Router</v>
      </c>
      <c r="F1922" s="9">
        <f>VLOOKUP(D1922,[2]Product_Dim!$A$2:$G$101,6,FALSE)</f>
        <v>480.9</v>
      </c>
      <c r="G1922" s="8" t="s">
        <v>1813</v>
      </c>
      <c r="H1922" s="10">
        <v>3</v>
      </c>
      <c r="I1922" s="11">
        <v>401.87</v>
      </c>
      <c r="J1922" s="8">
        <v>0.28999999999999998</v>
      </c>
      <c r="K1922" s="8" t="s">
        <v>1829</v>
      </c>
      <c r="L1922" s="11">
        <v>855.98310000000015</v>
      </c>
      <c r="M1922" s="8" t="str">
        <f>VLOOKUP(C1922,'[2]Customer Detail'!$A$2:$H$501,4,FALSE)</f>
        <v>Male</v>
      </c>
      <c r="N1922" s="8">
        <f>VLOOKUP(C1922,'[2]Customer Detail'!$A$2:$H$501,3,FALSE)</f>
        <v>59</v>
      </c>
      <c r="O1922" s="8" t="str">
        <f>VLOOKUP(C1922,'[2]Customer Detail'!$A$2:$H$501,5,FALSE)</f>
        <v>North Joshualand</v>
      </c>
      <c r="P1922" s="8" t="str">
        <f>VLOOKUP(C1922,'[2]Customer Detail'!$A$1:$H$501,8,FALSE)</f>
        <v>Platinum</v>
      </c>
      <c r="Q1922" s="8" t="str">
        <f>VLOOKUP(G1922,[2]Store_Dim!$A$1:$E$21,4,FALSE)</f>
        <v>Vasquezborough</v>
      </c>
      <c r="R1922" s="8" t="str">
        <f>VLOOKUP(G1922,[2]Store_Dim!$A$2:$E$21,3,FALSE)</f>
        <v>East</v>
      </c>
    </row>
    <row r="1923" spans="1:18" x14ac:dyDescent="0.3">
      <c r="A1923" s="7" t="s">
        <v>3747</v>
      </c>
      <c r="B1923" s="48">
        <v>45624</v>
      </c>
      <c r="C1923" s="8" t="s">
        <v>1524</v>
      </c>
      <c r="D1923" s="8" t="s">
        <v>1706</v>
      </c>
      <c r="E1923" s="7" t="str">
        <f>VLOOKUP(D1923,[2]Product_Dim!$A$2:$G$101,2,FALSE)</f>
        <v>Decorative Lamp Shade</v>
      </c>
      <c r="F1923" s="9">
        <f>VLOOKUP(D1923,[2]Product_Dim!$A$2:$G$101,6,FALSE)</f>
        <v>228.53</v>
      </c>
      <c r="G1923" s="8" t="s">
        <v>1794</v>
      </c>
      <c r="H1923" s="10">
        <v>4</v>
      </c>
      <c r="I1923" s="11">
        <v>619.35</v>
      </c>
      <c r="J1923" s="8">
        <v>0.3</v>
      </c>
      <c r="K1923" s="8" t="s">
        <v>1824</v>
      </c>
      <c r="L1923" s="11">
        <v>1734.18</v>
      </c>
      <c r="M1923" s="8" t="str">
        <f>VLOOKUP(C1923,'[2]Customer Detail'!$A$2:$H$501,4,FALSE)</f>
        <v>Male</v>
      </c>
      <c r="N1923" s="8">
        <f>VLOOKUP(C1923,'[2]Customer Detail'!$A$2:$H$501,3,FALSE)</f>
        <v>56</v>
      </c>
      <c r="O1923" s="8" t="str">
        <f>VLOOKUP(C1923,'[2]Customer Detail'!$A$2:$H$501,5,FALSE)</f>
        <v>North Seanfurt</v>
      </c>
      <c r="P1923" s="8" t="str">
        <f>VLOOKUP(C1923,'[2]Customer Detail'!$A$1:$H$501,8,FALSE)</f>
        <v>Bronze</v>
      </c>
      <c r="Q1923" s="8" t="str">
        <f>VLOOKUP(G1923,[2]Store_Dim!$A$1:$E$21,4,FALSE)</f>
        <v>Sabrinatown</v>
      </c>
      <c r="R1923" s="8" t="str">
        <f>VLOOKUP(G1923,[2]Store_Dim!$A$2:$E$21,3,FALSE)</f>
        <v>North</v>
      </c>
    </row>
    <row r="1924" spans="1:18" x14ac:dyDescent="0.3">
      <c r="A1924" s="7" t="s">
        <v>3748</v>
      </c>
      <c r="B1924" s="48">
        <v>45276</v>
      </c>
      <c r="C1924" s="8" t="s">
        <v>791</v>
      </c>
      <c r="D1924" s="8" t="s">
        <v>1640</v>
      </c>
      <c r="E1924" s="7" t="str">
        <f>VLOOKUP(D1924,[2]Product_Dim!$A$2:$G$101,2,FALSE)</f>
        <v>Men's Winter Jacket</v>
      </c>
      <c r="F1924" s="9">
        <f>VLOOKUP(D1924,[2]Product_Dim!$A$2:$G$101,6,FALSE)</f>
        <v>167.34</v>
      </c>
      <c r="G1924" s="8" t="s">
        <v>1807</v>
      </c>
      <c r="H1924" s="10">
        <v>4</v>
      </c>
      <c r="I1924" s="11">
        <v>569.36</v>
      </c>
      <c r="J1924" s="8">
        <v>0.27</v>
      </c>
      <c r="K1924" s="8" t="s">
        <v>1826</v>
      </c>
      <c r="L1924" s="11">
        <v>1662.5311999999999</v>
      </c>
      <c r="M1924" s="8" t="str">
        <f>VLOOKUP(C1924,'[2]Customer Detail'!$A$2:$H$501,4,FALSE)</f>
        <v>Male</v>
      </c>
      <c r="N1924" s="8">
        <f>VLOOKUP(C1924,'[2]Customer Detail'!$A$2:$H$501,3,FALSE)</f>
        <v>32</v>
      </c>
      <c r="O1924" s="8" t="str">
        <f>VLOOKUP(C1924,'[2]Customer Detail'!$A$2:$H$501,5,FALSE)</f>
        <v>Mikehaven</v>
      </c>
      <c r="P1924" s="8" t="str">
        <f>VLOOKUP(C1924,'[2]Customer Detail'!$A$1:$H$501,8,FALSE)</f>
        <v>Platinum</v>
      </c>
      <c r="Q1924" s="8" t="str">
        <f>VLOOKUP(G1924,[2]Store_Dim!$A$1:$E$21,4,FALSE)</f>
        <v>Bensonhaven</v>
      </c>
      <c r="R1924" s="8" t="str">
        <f>VLOOKUP(G1924,[2]Store_Dim!$A$2:$E$21,3,FALSE)</f>
        <v>North</v>
      </c>
    </row>
    <row r="1925" spans="1:18" x14ac:dyDescent="0.3">
      <c r="A1925" s="7" t="s">
        <v>3749</v>
      </c>
      <c r="B1925" s="48">
        <v>45344</v>
      </c>
      <c r="C1925" s="8" t="s">
        <v>1466</v>
      </c>
      <c r="D1925" s="8" t="s">
        <v>1602</v>
      </c>
      <c r="E1925" s="7" t="str">
        <f>VLOOKUP(D1925,[2]Product_Dim!$A$2:$G$101,2,FALSE)</f>
        <v>Decorative Floor Vase</v>
      </c>
      <c r="F1925" s="9">
        <f>VLOOKUP(D1925,[2]Product_Dim!$A$2:$G$101,6,FALSE)</f>
        <v>254.04361702127662</v>
      </c>
      <c r="G1925" s="8" t="s">
        <v>1769</v>
      </c>
      <c r="H1925" s="10">
        <v>2</v>
      </c>
      <c r="I1925" s="11">
        <v>846.35</v>
      </c>
      <c r="J1925" s="8">
        <v>0.3</v>
      </c>
      <c r="K1925" s="8" t="s">
        <v>1829</v>
      </c>
      <c r="L1925" s="11">
        <v>1184.8900000000001</v>
      </c>
      <c r="M1925" s="8" t="str">
        <f>VLOOKUP(C1925,'[2]Customer Detail'!$A$2:$H$501,4,FALSE)</f>
        <v>Female</v>
      </c>
      <c r="N1925" s="8">
        <f>VLOOKUP(C1925,'[2]Customer Detail'!$A$2:$H$501,3,FALSE)</f>
        <v>33</v>
      </c>
      <c r="O1925" s="8" t="str">
        <f>VLOOKUP(C1925,'[2]Customer Detail'!$A$2:$H$501,5,FALSE)</f>
        <v>Anthonymouth</v>
      </c>
      <c r="P1925" s="8" t="str">
        <f>VLOOKUP(C1925,'[2]Customer Detail'!$A$1:$H$501,8,FALSE)</f>
        <v>Gold</v>
      </c>
      <c r="Q1925" s="8" t="str">
        <f>VLOOKUP(G1925,[2]Store_Dim!$A$1:$E$21,4,FALSE)</f>
        <v>Port Sharon</v>
      </c>
      <c r="R1925" s="8" t="str">
        <f>VLOOKUP(G1925,[2]Store_Dim!$A$2:$E$21,3,FALSE)</f>
        <v>South</v>
      </c>
    </row>
    <row r="1926" spans="1:18" x14ac:dyDescent="0.3">
      <c r="A1926" s="7" t="s">
        <v>3750</v>
      </c>
      <c r="B1926" s="48">
        <v>45849</v>
      </c>
      <c r="C1926" s="8" t="s">
        <v>1346</v>
      </c>
      <c r="D1926" s="8" t="s">
        <v>1608</v>
      </c>
      <c r="E1926" s="7" t="str">
        <f>VLOOKUP(D1926,[2]Product_Dim!$A$2:$G$101,2,FALSE)</f>
        <v>Stainless Steel Cutlery Set</v>
      </c>
      <c r="F1926" s="9">
        <f>VLOOKUP(D1926,[2]Product_Dim!$A$2:$G$101,6,FALSE)</f>
        <v>19.52</v>
      </c>
      <c r="G1926" s="8" t="s">
        <v>1761</v>
      </c>
      <c r="H1926" s="10">
        <v>1</v>
      </c>
      <c r="I1926" s="11">
        <v>788.45</v>
      </c>
      <c r="J1926" s="8">
        <v>0.28999999999999998</v>
      </c>
      <c r="K1926" s="8" t="s">
        <v>1826</v>
      </c>
      <c r="L1926" s="11">
        <v>559.79950000000008</v>
      </c>
      <c r="M1926" s="8" t="str">
        <f>VLOOKUP(C1926,'[2]Customer Detail'!$A$2:$H$501,4,FALSE)</f>
        <v>Female</v>
      </c>
      <c r="N1926" s="8">
        <f>VLOOKUP(C1926,'[2]Customer Detail'!$A$2:$H$501,3,FALSE)</f>
        <v>48</v>
      </c>
      <c r="O1926" s="8" t="str">
        <f>VLOOKUP(C1926,'[2]Customer Detail'!$A$2:$H$501,5,FALSE)</f>
        <v>New Sarah</v>
      </c>
      <c r="P1926" s="8" t="str">
        <f>VLOOKUP(C1926,'[2]Customer Detail'!$A$1:$H$501,8,FALSE)</f>
        <v>Gold</v>
      </c>
      <c r="Q1926" s="8" t="str">
        <f>VLOOKUP(G1926,[2]Store_Dim!$A$1:$E$21,4,FALSE)</f>
        <v>North Nancyview</v>
      </c>
      <c r="R1926" s="8" t="str">
        <f>VLOOKUP(G1926,[2]Store_Dim!$A$2:$E$21,3,FALSE)</f>
        <v>South</v>
      </c>
    </row>
    <row r="1927" spans="1:18" x14ac:dyDescent="0.3">
      <c r="A1927" s="7" t="s">
        <v>3751</v>
      </c>
      <c r="B1927" s="48">
        <v>45880</v>
      </c>
      <c r="C1927" s="8" t="s">
        <v>1127</v>
      </c>
      <c r="D1927" s="8" t="s">
        <v>1618</v>
      </c>
      <c r="E1927" s="7" t="str">
        <f>VLOOKUP(D1927,[2]Product_Dim!$A$2:$G$101,2,FALSE)</f>
        <v>Bedroom Table Lamp</v>
      </c>
      <c r="F1927" s="9">
        <f>VLOOKUP(D1927,[2]Product_Dim!$A$2:$G$101,6,FALSE)</f>
        <v>382.22</v>
      </c>
      <c r="G1927" s="8" t="s">
        <v>1794</v>
      </c>
      <c r="H1927" s="10">
        <v>2</v>
      </c>
      <c r="I1927" s="11">
        <v>338.81</v>
      </c>
      <c r="J1927" s="8">
        <v>7.0000000000000007E-2</v>
      </c>
      <c r="K1927" s="8" t="s">
        <v>1829</v>
      </c>
      <c r="L1927" s="11">
        <v>630.1866</v>
      </c>
      <c r="M1927" s="8" t="str">
        <f>VLOOKUP(C1927,'[2]Customer Detail'!$A$2:$H$501,4,FALSE)</f>
        <v>Male</v>
      </c>
      <c r="N1927" s="8">
        <f>VLOOKUP(C1927,'[2]Customer Detail'!$A$2:$H$501,3,FALSE)</f>
        <v>34</v>
      </c>
      <c r="O1927" s="8" t="str">
        <f>VLOOKUP(C1927,'[2]Customer Detail'!$A$2:$H$501,5,FALSE)</f>
        <v>Andersonside</v>
      </c>
      <c r="P1927" s="8" t="str">
        <f>VLOOKUP(C1927,'[2]Customer Detail'!$A$1:$H$501,8,FALSE)</f>
        <v>Platinum</v>
      </c>
      <c r="Q1927" s="8" t="str">
        <f>VLOOKUP(G1927,[2]Store_Dim!$A$1:$E$21,4,FALSE)</f>
        <v>Sabrinatown</v>
      </c>
      <c r="R1927" s="8" t="str">
        <f>VLOOKUP(G1927,[2]Store_Dim!$A$2:$E$21,3,FALSE)</f>
        <v>North</v>
      </c>
    </row>
    <row r="1928" spans="1:18" x14ac:dyDescent="0.3">
      <c r="A1928" s="7" t="s">
        <v>3752</v>
      </c>
      <c r="B1928" s="48">
        <v>45907</v>
      </c>
      <c r="C1928" s="8" t="s">
        <v>110</v>
      </c>
      <c r="D1928" s="8" t="s">
        <v>1576</v>
      </c>
      <c r="E1928" s="7" t="str">
        <f>VLOOKUP(D1928,[2]Product_Dim!$A$2:$G$101,2,FALSE)</f>
        <v>Decorative Wall Mirror</v>
      </c>
      <c r="F1928" s="9">
        <f>VLOOKUP(D1928,[2]Product_Dim!$A$2:$G$101,6,FALSE)</f>
        <v>48.01</v>
      </c>
      <c r="G1928" s="8" t="s">
        <v>1773</v>
      </c>
      <c r="H1928" s="10">
        <v>4</v>
      </c>
      <c r="I1928" s="11">
        <v>94.48</v>
      </c>
      <c r="J1928" s="8">
        <v>0.06</v>
      </c>
      <c r="K1928" s="8" t="s">
        <v>1829</v>
      </c>
      <c r="L1928" s="11">
        <v>355.2448</v>
      </c>
      <c r="M1928" s="8" t="str">
        <f>VLOOKUP(C1928,'[2]Customer Detail'!$A$2:$H$501,4,FALSE)</f>
        <v>Female</v>
      </c>
      <c r="N1928" s="8">
        <f>VLOOKUP(C1928,'[2]Customer Detail'!$A$2:$H$501,3,FALSE)</f>
        <v>18</v>
      </c>
      <c r="O1928" s="8" t="str">
        <f>VLOOKUP(C1928,'[2]Customer Detail'!$A$2:$H$501,5,FALSE)</f>
        <v>East Michellemouth</v>
      </c>
      <c r="P1928" s="8" t="str">
        <f>VLOOKUP(C1928,'[2]Customer Detail'!$A$1:$H$501,8,FALSE)</f>
        <v>Gold</v>
      </c>
      <c r="Q1928" s="8" t="str">
        <f>VLOOKUP(G1928,[2]Store_Dim!$A$1:$E$21,4,FALSE)</f>
        <v>New Michaelchester</v>
      </c>
      <c r="R1928" s="8" t="str">
        <f>VLOOKUP(G1928,[2]Store_Dim!$A$2:$E$21,3,FALSE)</f>
        <v>North</v>
      </c>
    </row>
    <row r="1929" spans="1:18" x14ac:dyDescent="0.3">
      <c r="A1929" s="7" t="s">
        <v>3753</v>
      </c>
      <c r="B1929" s="48">
        <v>45545</v>
      </c>
      <c r="C1929" s="8" t="s">
        <v>1469</v>
      </c>
      <c r="D1929" s="8" t="s">
        <v>1586</v>
      </c>
      <c r="E1929" s="7" t="str">
        <f>VLOOKUP(D1929,[2]Product_Dim!$A$2:$G$101,2,FALSE)</f>
        <v>Knee Support Brace</v>
      </c>
      <c r="F1929" s="9">
        <f>VLOOKUP(D1929,[2]Product_Dim!$A$2:$G$101,6,FALSE)</f>
        <v>21.34</v>
      </c>
      <c r="G1929" s="8" t="s">
        <v>1797</v>
      </c>
      <c r="H1929" s="10">
        <v>3</v>
      </c>
      <c r="I1929" s="11">
        <v>941.85</v>
      </c>
      <c r="J1929" s="8">
        <v>0.16</v>
      </c>
      <c r="K1929" s="8" t="s">
        <v>1826</v>
      </c>
      <c r="L1929" s="11">
        <v>2373.462</v>
      </c>
      <c r="M1929" s="8" t="str">
        <f>VLOOKUP(C1929,'[2]Customer Detail'!$A$2:$H$501,4,FALSE)</f>
        <v>Female</v>
      </c>
      <c r="N1929" s="8">
        <f>VLOOKUP(C1929,'[2]Customer Detail'!$A$2:$H$501,3,FALSE)</f>
        <v>41</v>
      </c>
      <c r="O1929" s="8" t="str">
        <f>VLOOKUP(C1929,'[2]Customer Detail'!$A$2:$H$501,5,FALSE)</f>
        <v>West Kelseyberg</v>
      </c>
      <c r="P1929" s="8" t="str">
        <f>VLOOKUP(C1929,'[2]Customer Detail'!$A$1:$H$501,8,FALSE)</f>
        <v>Platinum</v>
      </c>
      <c r="Q1929" s="8" t="str">
        <f>VLOOKUP(G1929,[2]Store_Dim!$A$1:$E$21,4,FALSE)</f>
        <v>Johnsonville</v>
      </c>
      <c r="R1929" s="8" t="str">
        <f>VLOOKUP(G1929,[2]Store_Dim!$A$2:$E$21,3,FALSE)</f>
        <v>East</v>
      </c>
    </row>
    <row r="1930" spans="1:18" x14ac:dyDescent="0.3">
      <c r="A1930" s="7" t="s">
        <v>3754</v>
      </c>
      <c r="B1930" s="48">
        <v>45257</v>
      </c>
      <c r="C1930" s="8" t="s">
        <v>538</v>
      </c>
      <c r="D1930" s="8" t="s">
        <v>1638</v>
      </c>
      <c r="E1930" s="7" t="str">
        <f>VLOOKUP(D1930,[2]Product_Dim!$A$2:$G$101,2,FALSE)</f>
        <v>High-Grip Football</v>
      </c>
      <c r="F1930" s="9">
        <f>VLOOKUP(D1930,[2]Product_Dim!$A$2:$G$101,6,FALSE)</f>
        <v>318.91000000000003</v>
      </c>
      <c r="G1930" s="8" t="s">
        <v>1773</v>
      </c>
      <c r="H1930" s="10">
        <v>2</v>
      </c>
      <c r="I1930" s="11">
        <v>336.97</v>
      </c>
      <c r="J1930" s="8">
        <v>0.14000000000000001</v>
      </c>
      <c r="K1930" s="8" t="s">
        <v>1826</v>
      </c>
      <c r="L1930" s="11">
        <v>579.58840000000009</v>
      </c>
      <c r="M1930" s="8" t="str">
        <f>VLOOKUP(C1930,'[2]Customer Detail'!$A$2:$H$501,4,FALSE)</f>
        <v>Female</v>
      </c>
      <c r="N1930" s="8">
        <f>VLOOKUP(C1930,'[2]Customer Detail'!$A$2:$H$501,3,FALSE)</f>
        <v>18</v>
      </c>
      <c r="O1930" s="8" t="str">
        <f>VLOOKUP(C1930,'[2]Customer Detail'!$A$2:$H$501,5,FALSE)</f>
        <v>Hessmouth</v>
      </c>
      <c r="P1930" s="8" t="str">
        <f>VLOOKUP(C1930,'[2]Customer Detail'!$A$1:$H$501,8,FALSE)</f>
        <v>Silver</v>
      </c>
      <c r="Q1930" s="8" t="str">
        <f>VLOOKUP(G1930,[2]Store_Dim!$A$1:$E$21,4,FALSE)</f>
        <v>New Michaelchester</v>
      </c>
      <c r="R1930" s="8" t="str">
        <f>VLOOKUP(G1930,[2]Store_Dim!$A$2:$E$21,3,FALSE)</f>
        <v>North</v>
      </c>
    </row>
    <row r="1931" spans="1:18" x14ac:dyDescent="0.3">
      <c r="A1931" s="7" t="s">
        <v>3755</v>
      </c>
      <c r="B1931" s="48">
        <v>45466</v>
      </c>
      <c r="C1931" s="8" t="s">
        <v>978</v>
      </c>
      <c r="D1931" s="8" t="s">
        <v>1555</v>
      </c>
      <c r="E1931" s="7" t="str">
        <f>VLOOKUP(D1931,[2]Product_Dim!$A$2:$G$101,2,FALSE)</f>
        <v>Men's Leather Belt</v>
      </c>
      <c r="F1931" s="9">
        <f>VLOOKUP(D1931,[2]Product_Dim!$A$2:$G$101,6,FALSE)</f>
        <v>261</v>
      </c>
      <c r="G1931" s="8" t="s">
        <v>1773</v>
      </c>
      <c r="H1931" s="10">
        <v>2</v>
      </c>
      <c r="I1931" s="11">
        <v>344.16</v>
      </c>
      <c r="J1931" s="8">
        <v>0.09</v>
      </c>
      <c r="K1931" s="8" t="s">
        <v>1826</v>
      </c>
      <c r="L1931" s="11">
        <v>626.37120000000004</v>
      </c>
      <c r="M1931" s="8" t="str">
        <f>VLOOKUP(C1931,'[2]Customer Detail'!$A$2:$H$501,4,FALSE)</f>
        <v>Male</v>
      </c>
      <c r="N1931" s="8">
        <f>VLOOKUP(C1931,'[2]Customer Detail'!$A$2:$H$501,3,FALSE)</f>
        <v>20</v>
      </c>
      <c r="O1931" s="8" t="str">
        <f>VLOOKUP(C1931,'[2]Customer Detail'!$A$2:$H$501,5,FALSE)</f>
        <v>Joelside</v>
      </c>
      <c r="P1931" s="8" t="str">
        <f>VLOOKUP(C1931,'[2]Customer Detail'!$A$1:$H$501,8,FALSE)</f>
        <v>Silver</v>
      </c>
      <c r="Q1931" s="8" t="str">
        <f>VLOOKUP(G1931,[2]Store_Dim!$A$1:$E$21,4,FALSE)</f>
        <v>New Michaelchester</v>
      </c>
      <c r="R1931" s="8" t="str">
        <f>VLOOKUP(G1931,[2]Store_Dim!$A$2:$E$21,3,FALSE)</f>
        <v>North</v>
      </c>
    </row>
    <row r="1932" spans="1:18" x14ac:dyDescent="0.3">
      <c r="A1932" s="7" t="s">
        <v>3756</v>
      </c>
      <c r="B1932" s="48">
        <v>45847</v>
      </c>
      <c r="C1932" s="8" t="s">
        <v>948</v>
      </c>
      <c r="D1932" s="8" t="s">
        <v>1644</v>
      </c>
      <c r="E1932" s="7" t="str">
        <f>VLOOKUP(D1932,[2]Product_Dim!$A$2:$G$101,2,FALSE)</f>
        <v>Car Dashboard Phone Holder</v>
      </c>
      <c r="F1932" s="9">
        <f>VLOOKUP(D1932,[2]Product_Dim!$A$2:$G$101,6,FALSE)</f>
        <v>177.98</v>
      </c>
      <c r="G1932" s="8" t="s">
        <v>1786</v>
      </c>
      <c r="H1932" s="10">
        <v>1</v>
      </c>
      <c r="I1932" s="11">
        <v>841.53</v>
      </c>
      <c r="J1932" s="8">
        <v>0.15</v>
      </c>
      <c r="K1932" s="8" t="s">
        <v>1824</v>
      </c>
      <c r="L1932" s="11">
        <v>715.30049999999994</v>
      </c>
      <c r="M1932" s="8" t="str">
        <f>VLOOKUP(C1932,'[2]Customer Detail'!$A$2:$H$501,4,FALSE)</f>
        <v>Male</v>
      </c>
      <c r="N1932" s="8">
        <f>VLOOKUP(C1932,'[2]Customer Detail'!$A$2:$H$501,3,FALSE)</f>
        <v>29</v>
      </c>
      <c r="O1932" s="8" t="str">
        <f>VLOOKUP(C1932,'[2]Customer Detail'!$A$2:$H$501,5,FALSE)</f>
        <v>Lake Melissashire</v>
      </c>
      <c r="P1932" s="8" t="str">
        <f>VLOOKUP(C1932,'[2]Customer Detail'!$A$1:$H$501,8,FALSE)</f>
        <v>Silver</v>
      </c>
      <c r="Q1932" s="8" t="str">
        <f>VLOOKUP(G1932,[2]Store_Dim!$A$1:$E$21,4,FALSE)</f>
        <v>East Johnstad</v>
      </c>
      <c r="R1932" s="8" t="str">
        <f>VLOOKUP(G1932,[2]Store_Dim!$A$2:$E$21,3,FALSE)</f>
        <v>South</v>
      </c>
    </row>
    <row r="1933" spans="1:18" x14ac:dyDescent="0.3">
      <c r="A1933" s="7" t="s">
        <v>3757</v>
      </c>
      <c r="B1933" s="48">
        <v>45825</v>
      </c>
      <c r="C1933" s="8" t="s">
        <v>1316</v>
      </c>
      <c r="D1933" s="8" t="s">
        <v>1714</v>
      </c>
      <c r="E1933" s="7" t="str">
        <f>VLOOKUP(D1933,[2]Product_Dim!$A$2:$G$101,2,FALSE)</f>
        <v>Hydrating Face Cleanser</v>
      </c>
      <c r="F1933" s="9">
        <f>VLOOKUP(D1933,[2]Product_Dim!$A$2:$G$101,6,FALSE)</f>
        <v>254.04361702127662</v>
      </c>
      <c r="G1933" s="8" t="s">
        <v>1807</v>
      </c>
      <c r="H1933" s="10">
        <v>3</v>
      </c>
      <c r="I1933" s="11">
        <v>63.36</v>
      </c>
      <c r="J1933" s="8">
        <v>0.28999999999999998</v>
      </c>
      <c r="K1933" s="8" t="s">
        <v>1829</v>
      </c>
      <c r="L1933" s="11">
        <v>134.95679999999999</v>
      </c>
      <c r="M1933" s="8" t="str">
        <f>VLOOKUP(C1933,'[2]Customer Detail'!$A$2:$H$501,4,FALSE)</f>
        <v>Male</v>
      </c>
      <c r="N1933" s="8">
        <f>VLOOKUP(C1933,'[2]Customer Detail'!$A$2:$H$501,3,FALSE)</f>
        <v>53</v>
      </c>
      <c r="O1933" s="8" t="str">
        <f>VLOOKUP(C1933,'[2]Customer Detail'!$A$2:$H$501,5,FALSE)</f>
        <v>Lake Alexandra</v>
      </c>
      <c r="P1933" s="8" t="str">
        <f>VLOOKUP(C1933,'[2]Customer Detail'!$A$1:$H$501,8,FALSE)</f>
        <v>Bronze</v>
      </c>
      <c r="Q1933" s="8" t="str">
        <f>VLOOKUP(G1933,[2]Store_Dim!$A$1:$E$21,4,FALSE)</f>
        <v>Bensonhaven</v>
      </c>
      <c r="R1933" s="8" t="str">
        <f>VLOOKUP(G1933,[2]Store_Dim!$A$2:$E$21,3,FALSE)</f>
        <v>North</v>
      </c>
    </row>
    <row r="1934" spans="1:18" x14ac:dyDescent="0.3">
      <c r="A1934" s="7" t="s">
        <v>3758</v>
      </c>
      <c r="B1934" s="48">
        <v>45839</v>
      </c>
      <c r="C1934" s="8" t="s">
        <v>1524</v>
      </c>
      <c r="D1934" s="8" t="s">
        <v>1704</v>
      </c>
      <c r="E1934" s="7" t="str">
        <f>VLOOKUP(D1934,[2]Product_Dim!$A$2:$G$101,2,FALSE)</f>
        <v>Essential Oil Diffuser</v>
      </c>
      <c r="F1934" s="9">
        <f>VLOOKUP(D1934,[2]Product_Dim!$A$2:$G$101,6,FALSE)</f>
        <v>325.26</v>
      </c>
      <c r="G1934" s="8" t="s">
        <v>1782</v>
      </c>
      <c r="H1934" s="10">
        <v>2</v>
      </c>
      <c r="I1934" s="11">
        <v>552.49</v>
      </c>
      <c r="J1934" s="8">
        <v>0.1</v>
      </c>
      <c r="K1934" s="8" t="s">
        <v>1824</v>
      </c>
      <c r="L1934" s="11">
        <v>994.48199999999997</v>
      </c>
      <c r="M1934" s="8" t="str">
        <f>VLOOKUP(C1934,'[2]Customer Detail'!$A$2:$H$501,4,FALSE)</f>
        <v>Male</v>
      </c>
      <c r="N1934" s="8">
        <f>VLOOKUP(C1934,'[2]Customer Detail'!$A$2:$H$501,3,FALSE)</f>
        <v>56</v>
      </c>
      <c r="O1934" s="8" t="str">
        <f>VLOOKUP(C1934,'[2]Customer Detail'!$A$2:$H$501,5,FALSE)</f>
        <v>North Seanfurt</v>
      </c>
      <c r="P1934" s="8" t="str">
        <f>VLOOKUP(C1934,'[2]Customer Detail'!$A$1:$H$501,8,FALSE)</f>
        <v>Bronze</v>
      </c>
      <c r="Q1934" s="8" t="str">
        <f>VLOOKUP(G1934,[2]Store_Dim!$A$1:$E$21,4,FALSE)</f>
        <v>Thompsonborough</v>
      </c>
      <c r="R1934" s="8" t="str">
        <f>VLOOKUP(G1934,[2]Store_Dim!$A$2:$E$21,3,FALSE)</f>
        <v>West</v>
      </c>
    </row>
    <row r="1935" spans="1:18" x14ac:dyDescent="0.3">
      <c r="A1935" s="7" t="s">
        <v>3759</v>
      </c>
      <c r="B1935" s="48">
        <v>45720</v>
      </c>
      <c r="C1935" s="8" t="s">
        <v>758</v>
      </c>
      <c r="D1935" s="8" t="s">
        <v>1596</v>
      </c>
      <c r="E1935" s="7" t="str">
        <f>VLOOKUP(D1935,[2]Product_Dim!$A$2:$G$101,2,FALSE)</f>
        <v>Foldable Camping Chair</v>
      </c>
      <c r="F1935" s="9">
        <f>VLOOKUP(D1935,[2]Product_Dim!$A$2:$G$101,6,FALSE)</f>
        <v>166.06</v>
      </c>
      <c r="G1935" s="8" t="s">
        <v>1776</v>
      </c>
      <c r="H1935" s="10">
        <v>3</v>
      </c>
      <c r="I1935" s="11">
        <v>447.38</v>
      </c>
      <c r="J1935" s="8">
        <v>0.03</v>
      </c>
      <c r="K1935" s="8" t="s">
        <v>1824</v>
      </c>
      <c r="L1935" s="11">
        <v>1301.8757999999998</v>
      </c>
      <c r="M1935" s="8" t="str">
        <f>VLOOKUP(C1935,'[2]Customer Detail'!$A$2:$H$501,4,FALSE)</f>
        <v>Female</v>
      </c>
      <c r="N1935" s="8">
        <f>VLOOKUP(C1935,'[2]Customer Detail'!$A$2:$H$501,3,FALSE)</f>
        <v>42</v>
      </c>
      <c r="O1935" s="8" t="str">
        <f>VLOOKUP(C1935,'[2]Customer Detail'!$A$2:$H$501,5,FALSE)</f>
        <v>North Larryport</v>
      </c>
      <c r="P1935" s="8" t="str">
        <f>VLOOKUP(C1935,'[2]Customer Detail'!$A$1:$H$501,8,FALSE)</f>
        <v>Bronze</v>
      </c>
      <c r="Q1935" s="8" t="str">
        <f>VLOOKUP(G1935,[2]Store_Dim!$A$1:$E$21,4,FALSE)</f>
        <v>Port Josephberg</v>
      </c>
      <c r="R1935" s="8" t="str">
        <f>VLOOKUP(G1935,[2]Store_Dim!$A$2:$E$21,3,FALSE)</f>
        <v>East</v>
      </c>
    </row>
    <row r="1936" spans="1:18" x14ac:dyDescent="0.3">
      <c r="A1936" s="7" t="s">
        <v>3760</v>
      </c>
      <c r="B1936" s="48">
        <v>45250</v>
      </c>
      <c r="C1936" s="8" t="s">
        <v>1392</v>
      </c>
      <c r="D1936" s="8" t="s">
        <v>1694</v>
      </c>
      <c r="E1936" s="7" t="str">
        <f>VLOOKUP(D1936,[2]Product_Dim!$A$2:$G$101,2,FALSE)</f>
        <v>Shin Guards – Adult</v>
      </c>
      <c r="F1936" s="9">
        <f>VLOOKUP(D1936,[2]Product_Dim!$A$2:$G$101,6,FALSE)</f>
        <v>107.06</v>
      </c>
      <c r="G1936" s="8" t="s">
        <v>1813</v>
      </c>
      <c r="H1936" s="10">
        <v>1</v>
      </c>
      <c r="I1936" s="11">
        <v>727.7</v>
      </c>
      <c r="J1936" s="8">
        <v>0.21</v>
      </c>
      <c r="K1936" s="8" t="s">
        <v>1829</v>
      </c>
      <c r="L1936" s="11">
        <v>574.88300000000004</v>
      </c>
      <c r="M1936" s="8" t="str">
        <f>VLOOKUP(C1936,'[2]Customer Detail'!$A$2:$H$501,4,FALSE)</f>
        <v>Male</v>
      </c>
      <c r="N1936" s="8">
        <f>VLOOKUP(C1936,'[2]Customer Detail'!$A$2:$H$501,3,FALSE)</f>
        <v>59</v>
      </c>
      <c r="O1936" s="8" t="str">
        <f>VLOOKUP(C1936,'[2]Customer Detail'!$A$2:$H$501,5,FALSE)</f>
        <v>Lake Meganstad</v>
      </c>
      <c r="P1936" s="8" t="str">
        <f>VLOOKUP(C1936,'[2]Customer Detail'!$A$1:$H$501,8,FALSE)</f>
        <v>Bronze</v>
      </c>
      <c r="Q1936" s="8" t="str">
        <f>VLOOKUP(G1936,[2]Store_Dim!$A$1:$E$21,4,FALSE)</f>
        <v>Vasquezborough</v>
      </c>
      <c r="R1936" s="8" t="str">
        <f>VLOOKUP(G1936,[2]Store_Dim!$A$2:$E$21,3,FALSE)</f>
        <v>East</v>
      </c>
    </row>
    <row r="1937" spans="1:18" x14ac:dyDescent="0.3">
      <c r="A1937" s="7" t="s">
        <v>3761</v>
      </c>
      <c r="B1937" s="48">
        <v>45258</v>
      </c>
      <c r="C1937" s="8" t="s">
        <v>1352</v>
      </c>
      <c r="D1937" s="8" t="s">
        <v>1650</v>
      </c>
      <c r="E1937" s="7" t="str">
        <f>VLOOKUP(D1937,[2]Product_Dim!$A$2:$G$101,2,FALSE)</f>
        <v>HDMI Cable – 2m</v>
      </c>
      <c r="F1937" s="9">
        <f>VLOOKUP(D1937,[2]Product_Dim!$A$2:$G$101,6,FALSE)</f>
        <v>88.49</v>
      </c>
      <c r="G1937" s="8" t="s">
        <v>1779</v>
      </c>
      <c r="H1937" s="10">
        <v>4</v>
      </c>
      <c r="I1937" s="11">
        <v>581.34</v>
      </c>
      <c r="J1937" s="8">
        <v>0.08</v>
      </c>
      <c r="K1937" s="8" t="s">
        <v>1824</v>
      </c>
      <c r="L1937" s="11">
        <v>2139.3312000000001</v>
      </c>
      <c r="M1937" s="8" t="str">
        <f>VLOOKUP(C1937,'[2]Customer Detail'!$A$2:$H$501,4,FALSE)</f>
        <v>Male</v>
      </c>
      <c r="N1937" s="8">
        <f>VLOOKUP(C1937,'[2]Customer Detail'!$A$2:$H$501,3,FALSE)</f>
        <v>61</v>
      </c>
      <c r="O1937" s="8" t="str">
        <f>VLOOKUP(C1937,'[2]Customer Detail'!$A$2:$H$501,5,FALSE)</f>
        <v>South Michellebury</v>
      </c>
      <c r="P1937" s="8" t="str">
        <f>VLOOKUP(C1937,'[2]Customer Detail'!$A$1:$H$501,8,FALSE)</f>
        <v>Gold</v>
      </c>
      <c r="Q1937" s="8" t="str">
        <f>VLOOKUP(G1937,[2]Store_Dim!$A$1:$E$21,4,FALSE)</f>
        <v>Williamsfurt</v>
      </c>
      <c r="R1937" s="8" t="str">
        <f>VLOOKUP(G1937,[2]Store_Dim!$A$2:$E$21,3,FALSE)</f>
        <v>South</v>
      </c>
    </row>
    <row r="1938" spans="1:18" x14ac:dyDescent="0.3">
      <c r="A1938" s="7" t="s">
        <v>3762</v>
      </c>
      <c r="B1938" s="48">
        <v>45793</v>
      </c>
      <c r="C1938" s="8" t="s">
        <v>344</v>
      </c>
      <c r="D1938" s="8" t="s">
        <v>1680</v>
      </c>
      <c r="E1938" s="7" t="str">
        <f>VLOOKUP(D1938,[2]Product_Dim!$A$2:$G$101,2,FALSE)</f>
        <v>Women's Hair Dryer Brush</v>
      </c>
      <c r="F1938" s="9">
        <f>VLOOKUP(D1938,[2]Product_Dim!$A$2:$G$101,6,FALSE)</f>
        <v>340.39</v>
      </c>
      <c r="G1938" s="8" t="s">
        <v>1757</v>
      </c>
      <c r="H1938" s="10">
        <v>1</v>
      </c>
      <c r="I1938" s="11">
        <v>338.83</v>
      </c>
      <c r="J1938" s="8">
        <v>0.19</v>
      </c>
      <c r="K1938" s="8" t="s">
        <v>1826</v>
      </c>
      <c r="L1938" s="11">
        <v>274.45229999999998</v>
      </c>
      <c r="M1938" s="8" t="str">
        <f>VLOOKUP(C1938,'[2]Customer Detail'!$A$2:$H$501,4,FALSE)</f>
        <v>Female</v>
      </c>
      <c r="N1938" s="8">
        <f>VLOOKUP(C1938,'[2]Customer Detail'!$A$2:$H$501,3,FALSE)</f>
        <v>30</v>
      </c>
      <c r="O1938" s="8" t="str">
        <f>VLOOKUP(C1938,'[2]Customer Detail'!$A$2:$H$501,5,FALSE)</f>
        <v>Timothyburgh</v>
      </c>
      <c r="P1938" s="8" t="str">
        <f>VLOOKUP(C1938,'[2]Customer Detail'!$A$1:$H$501,8,FALSE)</f>
        <v>Platinum</v>
      </c>
      <c r="Q1938" s="8" t="str">
        <f>VLOOKUP(G1938,[2]Store_Dim!$A$1:$E$21,4,FALSE)</f>
        <v>Danielmouth</v>
      </c>
      <c r="R1938" s="8" t="str">
        <f>VLOOKUP(G1938,[2]Store_Dim!$A$2:$E$21,3,FALSE)</f>
        <v>North</v>
      </c>
    </row>
    <row r="1939" spans="1:18" x14ac:dyDescent="0.3">
      <c r="A1939" s="7" t="s">
        <v>3763</v>
      </c>
      <c r="B1939" s="48">
        <v>45265</v>
      </c>
      <c r="C1939" s="8" t="s">
        <v>905</v>
      </c>
      <c r="D1939" s="8" t="s">
        <v>1646</v>
      </c>
      <c r="E1939" s="7" t="str">
        <f>VLOOKUP(D1939,[2]Product_Dim!$A$2:$G$101,2,FALSE)</f>
        <v>Men's Roll-On Perfume</v>
      </c>
      <c r="F1939" s="9">
        <f>VLOOKUP(D1939,[2]Product_Dim!$A$2:$G$101,6,FALSE)</f>
        <v>43.29</v>
      </c>
      <c r="G1939" s="8" t="s">
        <v>1797</v>
      </c>
      <c r="H1939" s="10">
        <v>4</v>
      </c>
      <c r="I1939" s="11">
        <v>568.80999999999995</v>
      </c>
      <c r="J1939" s="8">
        <v>0.25</v>
      </c>
      <c r="K1939" s="8" t="s">
        <v>1824</v>
      </c>
      <c r="L1939" s="11">
        <v>1706.4299999999998</v>
      </c>
      <c r="M1939" s="8" t="str">
        <f>VLOOKUP(C1939,'[2]Customer Detail'!$A$2:$H$501,4,FALSE)</f>
        <v>Female</v>
      </c>
      <c r="N1939" s="8">
        <f>VLOOKUP(C1939,'[2]Customer Detail'!$A$2:$H$501,3,FALSE)</f>
        <v>46</v>
      </c>
      <c r="O1939" s="8" t="str">
        <f>VLOOKUP(C1939,'[2]Customer Detail'!$A$2:$H$501,5,FALSE)</f>
        <v>North Robert</v>
      </c>
      <c r="P1939" s="8" t="str">
        <f>VLOOKUP(C1939,'[2]Customer Detail'!$A$1:$H$501,8,FALSE)</f>
        <v>Silver</v>
      </c>
      <c r="Q1939" s="8" t="str">
        <f>VLOOKUP(G1939,[2]Store_Dim!$A$1:$E$21,4,FALSE)</f>
        <v>Johnsonville</v>
      </c>
      <c r="R1939" s="8" t="str">
        <f>VLOOKUP(G1939,[2]Store_Dim!$A$2:$E$21,3,FALSE)</f>
        <v>East</v>
      </c>
    </row>
    <row r="1940" spans="1:18" x14ac:dyDescent="0.3">
      <c r="A1940" s="7" t="s">
        <v>3764</v>
      </c>
      <c r="B1940" s="48">
        <v>45607</v>
      </c>
      <c r="C1940" s="8" t="s">
        <v>1172</v>
      </c>
      <c r="D1940" s="8" t="s">
        <v>1670</v>
      </c>
      <c r="E1940" s="7" t="str">
        <f>VLOOKUP(D1940,[2]Product_Dim!$A$2:$G$101,2,FALSE)</f>
        <v>Tennis Ball 3-Pack</v>
      </c>
      <c r="F1940" s="9">
        <f>VLOOKUP(D1940,[2]Product_Dim!$A$2:$G$101,6,FALSE)</f>
        <v>103.45</v>
      </c>
      <c r="G1940" s="8" t="s">
        <v>1807</v>
      </c>
      <c r="H1940" s="10">
        <v>2</v>
      </c>
      <c r="I1940" s="11">
        <v>352.63</v>
      </c>
      <c r="J1940" s="8">
        <v>0.15</v>
      </c>
      <c r="K1940" s="8" t="s">
        <v>1826</v>
      </c>
      <c r="L1940" s="11">
        <v>599.471</v>
      </c>
      <c r="M1940" s="8" t="str">
        <f>VLOOKUP(C1940,'[2]Customer Detail'!$A$2:$H$501,4,FALSE)</f>
        <v>Male</v>
      </c>
      <c r="N1940" s="8">
        <f>VLOOKUP(C1940,'[2]Customer Detail'!$A$2:$H$501,3,FALSE)</f>
        <v>26</v>
      </c>
      <c r="O1940" s="8" t="str">
        <f>VLOOKUP(C1940,'[2]Customer Detail'!$A$2:$H$501,5,FALSE)</f>
        <v>Port Richardshire</v>
      </c>
      <c r="P1940" s="8" t="str">
        <f>VLOOKUP(C1940,'[2]Customer Detail'!$A$1:$H$501,8,FALSE)</f>
        <v>Platinum</v>
      </c>
      <c r="Q1940" s="8" t="str">
        <f>VLOOKUP(G1940,[2]Store_Dim!$A$1:$E$21,4,FALSE)</f>
        <v>Bensonhaven</v>
      </c>
      <c r="R1940" s="8" t="str">
        <f>VLOOKUP(G1940,[2]Store_Dim!$A$2:$E$21,3,FALSE)</f>
        <v>North</v>
      </c>
    </row>
    <row r="1941" spans="1:18" x14ac:dyDescent="0.3">
      <c r="A1941" s="7" t="s">
        <v>3765</v>
      </c>
      <c r="B1941" s="48">
        <v>45382</v>
      </c>
      <c r="C1941" s="8" t="s">
        <v>523</v>
      </c>
      <c r="D1941" s="8" t="s">
        <v>1740</v>
      </c>
      <c r="E1941" s="7" t="str">
        <f>VLOOKUP(D1941,[2]Product_Dim!$A$2:$G$101,2,FALSE)</f>
        <v>Women's Formal Blazer</v>
      </c>
      <c r="F1941" s="9">
        <f>VLOOKUP(D1941,[2]Product_Dim!$A$2:$G$101,6,FALSE)</f>
        <v>358.47</v>
      </c>
      <c r="G1941" s="8" t="s">
        <v>1797</v>
      </c>
      <c r="H1941" s="10">
        <v>2</v>
      </c>
      <c r="I1941" s="11">
        <v>629.86</v>
      </c>
      <c r="J1941" s="8">
        <v>0.15</v>
      </c>
      <c r="K1941" s="8" t="s">
        <v>1826</v>
      </c>
      <c r="L1941" s="11">
        <v>1070.7619999999999</v>
      </c>
      <c r="M1941" s="8" t="str">
        <f>VLOOKUP(C1941,'[2]Customer Detail'!$A$2:$H$501,4,FALSE)</f>
        <v>Male</v>
      </c>
      <c r="N1941" s="8">
        <f>VLOOKUP(C1941,'[2]Customer Detail'!$A$2:$H$501,3,FALSE)</f>
        <v>46</v>
      </c>
      <c r="O1941" s="8" t="str">
        <f>VLOOKUP(C1941,'[2]Customer Detail'!$A$2:$H$501,5,FALSE)</f>
        <v>East Peterbury</v>
      </c>
      <c r="P1941" s="8" t="str">
        <f>VLOOKUP(C1941,'[2]Customer Detail'!$A$1:$H$501,8,FALSE)</f>
        <v>Bronze</v>
      </c>
      <c r="Q1941" s="8" t="str">
        <f>VLOOKUP(G1941,[2]Store_Dim!$A$1:$E$21,4,FALSE)</f>
        <v>Johnsonville</v>
      </c>
      <c r="R1941" s="8" t="str">
        <f>VLOOKUP(G1941,[2]Store_Dim!$A$2:$E$21,3,FALSE)</f>
        <v>East</v>
      </c>
    </row>
    <row r="1942" spans="1:18" x14ac:dyDescent="0.3">
      <c r="A1942" s="7" t="s">
        <v>3766</v>
      </c>
      <c r="B1942" s="48">
        <v>45793</v>
      </c>
      <c r="C1942" s="8" t="s">
        <v>1516</v>
      </c>
      <c r="D1942" s="8" t="s">
        <v>1744</v>
      </c>
      <c r="E1942" s="7" t="str">
        <f>VLOOKUP(D1942,[2]Product_Dim!$A$2:$G$101,2,FALSE)</f>
        <v>Portable Bluetooth Speaker</v>
      </c>
      <c r="F1942" s="9">
        <f>VLOOKUP(D1942,[2]Product_Dim!$A$2:$G$101,6,FALSE)</f>
        <v>431.67</v>
      </c>
      <c r="G1942" s="8" t="s">
        <v>1766</v>
      </c>
      <c r="H1942" s="10">
        <v>3</v>
      </c>
      <c r="I1942" s="11">
        <v>212.08</v>
      </c>
      <c r="J1942" s="8">
        <v>7.0000000000000007E-2</v>
      </c>
      <c r="K1942" s="8" t="s">
        <v>1824</v>
      </c>
      <c r="L1942" s="11">
        <v>591.70320000000004</v>
      </c>
      <c r="M1942" s="8" t="str">
        <f>VLOOKUP(C1942,'[2]Customer Detail'!$A$2:$H$501,4,FALSE)</f>
        <v>Male</v>
      </c>
      <c r="N1942" s="8">
        <f>VLOOKUP(C1942,'[2]Customer Detail'!$A$2:$H$501,3,FALSE)</f>
        <v>28</v>
      </c>
      <c r="O1942" s="8" t="str">
        <f>VLOOKUP(C1942,'[2]Customer Detail'!$A$2:$H$501,5,FALSE)</f>
        <v>South William</v>
      </c>
      <c r="P1942" s="8" t="str">
        <f>VLOOKUP(C1942,'[2]Customer Detail'!$A$1:$H$501,8,FALSE)</f>
        <v>Silver</v>
      </c>
      <c r="Q1942" s="8" t="str">
        <f>VLOOKUP(G1942,[2]Store_Dim!$A$1:$E$21,4,FALSE)</f>
        <v>Hoodberg</v>
      </c>
      <c r="R1942" s="8" t="str">
        <f>VLOOKUP(G1942,[2]Store_Dim!$A$2:$E$21,3,FALSE)</f>
        <v>North</v>
      </c>
    </row>
    <row r="1943" spans="1:18" x14ac:dyDescent="0.3">
      <c r="A1943" s="7" t="s">
        <v>3767</v>
      </c>
      <c r="B1943" s="48">
        <v>45590</v>
      </c>
      <c r="C1943" s="8" t="s">
        <v>538</v>
      </c>
      <c r="D1943" s="8" t="s">
        <v>1662</v>
      </c>
      <c r="E1943" s="7" t="str">
        <f>VLOOKUP(D1943,[2]Product_Dim!$A$2:$G$101,2,FALSE)</f>
        <v>Foam Roller</v>
      </c>
      <c r="F1943" s="9">
        <f>VLOOKUP(D1943,[2]Product_Dim!$A$2:$G$101,6,FALSE)</f>
        <v>30.62</v>
      </c>
      <c r="G1943" s="8" t="s">
        <v>1761</v>
      </c>
      <c r="H1943" s="10">
        <v>3</v>
      </c>
      <c r="I1943" s="11">
        <v>878.62</v>
      </c>
      <c r="J1943" s="8">
        <v>0.05</v>
      </c>
      <c r="K1943" s="8" t="s">
        <v>1826</v>
      </c>
      <c r="L1943" s="11">
        <v>2504.067</v>
      </c>
      <c r="M1943" s="8" t="str">
        <f>VLOOKUP(C1943,'[2]Customer Detail'!$A$2:$H$501,4,FALSE)</f>
        <v>Female</v>
      </c>
      <c r="N1943" s="8">
        <f>VLOOKUP(C1943,'[2]Customer Detail'!$A$2:$H$501,3,FALSE)</f>
        <v>18</v>
      </c>
      <c r="O1943" s="8" t="str">
        <f>VLOOKUP(C1943,'[2]Customer Detail'!$A$2:$H$501,5,FALSE)</f>
        <v>Hessmouth</v>
      </c>
      <c r="P1943" s="8" t="str">
        <f>VLOOKUP(C1943,'[2]Customer Detail'!$A$1:$H$501,8,FALSE)</f>
        <v>Silver</v>
      </c>
      <c r="Q1943" s="8" t="str">
        <f>VLOOKUP(G1943,[2]Store_Dim!$A$1:$E$21,4,FALSE)</f>
        <v>North Nancyview</v>
      </c>
      <c r="R1943" s="8" t="str">
        <f>VLOOKUP(G1943,[2]Store_Dim!$A$2:$E$21,3,FALSE)</f>
        <v>South</v>
      </c>
    </row>
    <row r="1944" spans="1:18" x14ac:dyDescent="0.3">
      <c r="A1944" s="7" t="s">
        <v>3768</v>
      </c>
      <c r="B1944" s="48">
        <v>45679</v>
      </c>
      <c r="C1944" s="8" t="s">
        <v>833</v>
      </c>
      <c r="D1944" s="8" t="s">
        <v>1708</v>
      </c>
      <c r="E1944" s="7" t="str">
        <f>VLOOKUP(D1944,[2]Product_Dim!$A$2:$G$101,2,FALSE)</f>
        <v>Wall-Mounted Spice Rack</v>
      </c>
      <c r="F1944" s="9">
        <f>VLOOKUP(D1944,[2]Product_Dim!$A$2:$G$101,6,FALSE)</f>
        <v>143.43</v>
      </c>
      <c r="G1944" s="8" t="s">
        <v>1789</v>
      </c>
      <c r="H1944" s="10">
        <v>4</v>
      </c>
      <c r="I1944" s="11">
        <v>87.83</v>
      </c>
      <c r="J1944" s="8">
        <v>0.23</v>
      </c>
      <c r="K1944" s="8" t="s">
        <v>1826</v>
      </c>
      <c r="L1944" s="11">
        <v>270.51639999999998</v>
      </c>
      <c r="M1944" s="8" t="str">
        <f>VLOOKUP(C1944,'[2]Customer Detail'!$A$2:$H$501,4,FALSE)</f>
        <v>Female</v>
      </c>
      <c r="N1944" s="8">
        <f>VLOOKUP(C1944,'[2]Customer Detail'!$A$2:$H$501,3,FALSE)</f>
        <v>27</v>
      </c>
      <c r="O1944" s="8" t="str">
        <f>VLOOKUP(C1944,'[2]Customer Detail'!$A$2:$H$501,5,FALSE)</f>
        <v>Lake Saramouth</v>
      </c>
      <c r="P1944" s="8" t="str">
        <f>VLOOKUP(C1944,'[2]Customer Detail'!$A$1:$H$501,8,FALSE)</f>
        <v>Silver</v>
      </c>
      <c r="Q1944" s="8" t="str">
        <f>VLOOKUP(G1944,[2]Store_Dim!$A$1:$E$21,4,FALSE)</f>
        <v>East Davidville</v>
      </c>
      <c r="R1944" s="8" t="str">
        <f>VLOOKUP(G1944,[2]Store_Dim!$A$2:$E$21,3,FALSE)</f>
        <v>East</v>
      </c>
    </row>
    <row r="1945" spans="1:18" x14ac:dyDescent="0.3">
      <c r="A1945" s="7" t="s">
        <v>3769</v>
      </c>
      <c r="B1945" s="48">
        <v>45814</v>
      </c>
      <c r="C1945" s="8" t="s">
        <v>875</v>
      </c>
      <c r="D1945" s="8" t="s">
        <v>1660</v>
      </c>
      <c r="E1945" s="7" t="str">
        <f>VLOOKUP(D1945,[2]Product_Dim!$A$2:$G$101,2,FALSE)</f>
        <v>Premium Blanket Throw</v>
      </c>
      <c r="F1945" s="9">
        <f>VLOOKUP(D1945,[2]Product_Dim!$A$2:$G$101,6,FALSE)</f>
        <v>461.47</v>
      </c>
      <c r="G1945" s="8" t="s">
        <v>1786</v>
      </c>
      <c r="H1945" s="10">
        <v>3</v>
      </c>
      <c r="I1945" s="11">
        <v>442.64</v>
      </c>
      <c r="J1945" s="8">
        <v>0.15</v>
      </c>
      <c r="K1945" s="8" t="s">
        <v>1829</v>
      </c>
      <c r="L1945" s="11">
        <v>1128.732</v>
      </c>
      <c r="M1945" s="8" t="str">
        <f>VLOOKUP(C1945,'[2]Customer Detail'!$A$2:$H$501,4,FALSE)</f>
        <v>Male</v>
      </c>
      <c r="N1945" s="8">
        <f>VLOOKUP(C1945,'[2]Customer Detail'!$A$2:$H$501,3,FALSE)</f>
        <v>22</v>
      </c>
      <c r="O1945" s="8" t="str">
        <f>VLOOKUP(C1945,'[2]Customer Detail'!$A$2:$H$501,5,FALSE)</f>
        <v>North Austinport</v>
      </c>
      <c r="P1945" s="8" t="str">
        <f>VLOOKUP(C1945,'[2]Customer Detail'!$A$1:$H$501,8,FALSE)</f>
        <v>Gold</v>
      </c>
      <c r="Q1945" s="8" t="str">
        <f>VLOOKUP(G1945,[2]Store_Dim!$A$1:$E$21,4,FALSE)</f>
        <v>East Johnstad</v>
      </c>
      <c r="R1945" s="8" t="str">
        <f>VLOOKUP(G1945,[2]Store_Dim!$A$2:$E$21,3,FALSE)</f>
        <v>South</v>
      </c>
    </row>
    <row r="1946" spans="1:18" x14ac:dyDescent="0.3">
      <c r="A1946" s="7" t="s">
        <v>3770</v>
      </c>
      <c r="B1946" s="48">
        <v>45795</v>
      </c>
      <c r="C1946" s="8" t="s">
        <v>335</v>
      </c>
      <c r="D1946" s="8" t="s">
        <v>1624</v>
      </c>
      <c r="E1946" s="7" t="str">
        <f>VLOOKUP(D1946,[2]Product_Dim!$A$2:$G$101,2,FALSE)</f>
        <v>Sports Water Hydration Pack</v>
      </c>
      <c r="F1946" s="9">
        <f>VLOOKUP(D1946,[2]Product_Dim!$A$2:$G$101,6,FALSE)</f>
        <v>135.61000000000001</v>
      </c>
      <c r="G1946" s="8" t="s">
        <v>1761</v>
      </c>
      <c r="H1946" s="10">
        <v>3</v>
      </c>
      <c r="I1946" s="11">
        <v>410.04</v>
      </c>
      <c r="J1946" s="8">
        <v>0.09</v>
      </c>
      <c r="K1946" s="8" t="s">
        <v>1829</v>
      </c>
      <c r="L1946" s="11">
        <v>1119.4092000000001</v>
      </c>
      <c r="M1946" s="8" t="str">
        <f>VLOOKUP(C1946,'[2]Customer Detail'!$A$2:$H$501,4,FALSE)</f>
        <v>Female</v>
      </c>
      <c r="N1946" s="8">
        <f>VLOOKUP(C1946,'[2]Customer Detail'!$A$2:$H$501,3,FALSE)</f>
        <v>28</v>
      </c>
      <c r="O1946" s="8" t="str">
        <f>VLOOKUP(C1946,'[2]Customer Detail'!$A$2:$H$501,5,FALSE)</f>
        <v>Port Travisstad</v>
      </c>
      <c r="P1946" s="8" t="str">
        <f>VLOOKUP(C1946,'[2]Customer Detail'!$A$1:$H$501,8,FALSE)</f>
        <v>Gold</v>
      </c>
      <c r="Q1946" s="8" t="str">
        <f>VLOOKUP(G1946,[2]Store_Dim!$A$1:$E$21,4,FALSE)</f>
        <v>North Nancyview</v>
      </c>
      <c r="R1946" s="8" t="str">
        <f>VLOOKUP(G1946,[2]Store_Dim!$A$2:$E$21,3,FALSE)</f>
        <v>South</v>
      </c>
    </row>
    <row r="1947" spans="1:18" x14ac:dyDescent="0.3">
      <c r="A1947" s="7" t="s">
        <v>3771</v>
      </c>
      <c r="B1947" s="48">
        <v>45797</v>
      </c>
      <c r="C1947" s="8" t="s">
        <v>455</v>
      </c>
      <c r="D1947" s="8" t="s">
        <v>1736</v>
      </c>
      <c r="E1947" s="7" t="str">
        <f>VLOOKUP(D1947,[2]Product_Dim!$A$2:$G$101,2,FALSE)</f>
        <v>Vitamin E Body Lotion</v>
      </c>
      <c r="F1947" s="9">
        <f>VLOOKUP(D1947,[2]Product_Dim!$A$2:$G$101,6,FALSE)</f>
        <v>358.47</v>
      </c>
      <c r="G1947" s="8" t="s">
        <v>1807</v>
      </c>
      <c r="H1947" s="10">
        <v>1</v>
      </c>
      <c r="I1947" s="11">
        <v>355.31</v>
      </c>
      <c r="J1947" s="8">
        <v>0.27</v>
      </c>
      <c r="K1947" s="8" t="s">
        <v>1824</v>
      </c>
      <c r="L1947" s="11">
        <v>259.37630000000001</v>
      </c>
      <c r="M1947" s="8" t="str">
        <f>VLOOKUP(C1947,'[2]Customer Detail'!$A$2:$H$501,4,FALSE)</f>
        <v>Female</v>
      </c>
      <c r="N1947" s="8">
        <f>VLOOKUP(C1947,'[2]Customer Detail'!$A$2:$H$501,3,FALSE)</f>
        <v>62</v>
      </c>
      <c r="O1947" s="8" t="str">
        <f>VLOOKUP(C1947,'[2]Customer Detail'!$A$2:$H$501,5,FALSE)</f>
        <v>West Stephenville</v>
      </c>
      <c r="P1947" s="8" t="str">
        <f>VLOOKUP(C1947,'[2]Customer Detail'!$A$1:$H$501,8,FALSE)</f>
        <v>Bronze</v>
      </c>
      <c r="Q1947" s="8" t="str">
        <f>VLOOKUP(G1947,[2]Store_Dim!$A$1:$E$21,4,FALSE)</f>
        <v>Bensonhaven</v>
      </c>
      <c r="R1947" s="8" t="str">
        <f>VLOOKUP(G1947,[2]Store_Dim!$A$2:$E$21,3,FALSE)</f>
        <v>North</v>
      </c>
    </row>
    <row r="1948" spans="1:18" x14ac:dyDescent="0.3">
      <c r="A1948" s="7" t="s">
        <v>3772</v>
      </c>
      <c r="B1948" s="48">
        <v>45607</v>
      </c>
      <c r="C1948" s="8" t="s">
        <v>1175</v>
      </c>
      <c r="D1948" s="8" t="s">
        <v>1565</v>
      </c>
      <c r="E1948" s="7" t="str">
        <f>VLOOKUP(D1948,[2]Product_Dim!$A$2:$G$101,2,FALSE)</f>
        <v>Adjustable Dumbbell Set</v>
      </c>
      <c r="F1948" s="9">
        <f>VLOOKUP(D1948,[2]Product_Dim!$A$2:$G$101,6,FALSE)</f>
        <v>495.72</v>
      </c>
      <c r="G1948" s="8" t="s">
        <v>1797</v>
      </c>
      <c r="H1948" s="10">
        <v>4</v>
      </c>
      <c r="I1948" s="11">
        <v>243.13</v>
      </c>
      <c r="J1948" s="8">
        <v>0.25</v>
      </c>
      <c r="K1948" s="8" t="s">
        <v>1829</v>
      </c>
      <c r="L1948" s="11">
        <v>729.39</v>
      </c>
      <c r="M1948" s="8" t="str">
        <f>VLOOKUP(C1948,'[2]Customer Detail'!$A$2:$H$501,4,FALSE)</f>
        <v>Male</v>
      </c>
      <c r="N1948" s="8">
        <f>VLOOKUP(C1948,'[2]Customer Detail'!$A$2:$H$501,3,FALSE)</f>
        <v>30</v>
      </c>
      <c r="O1948" s="8" t="str">
        <f>VLOOKUP(C1948,'[2]Customer Detail'!$A$2:$H$501,5,FALSE)</f>
        <v>Chambersberg</v>
      </c>
      <c r="P1948" s="8" t="str">
        <f>VLOOKUP(C1948,'[2]Customer Detail'!$A$1:$H$501,8,FALSE)</f>
        <v>Bronze</v>
      </c>
      <c r="Q1948" s="8" t="str">
        <f>VLOOKUP(G1948,[2]Store_Dim!$A$1:$E$21,4,FALSE)</f>
        <v>Johnsonville</v>
      </c>
      <c r="R1948" s="8" t="str">
        <f>VLOOKUP(G1948,[2]Store_Dim!$A$2:$E$21,3,FALSE)</f>
        <v>East</v>
      </c>
    </row>
    <row r="1949" spans="1:18" x14ac:dyDescent="0.3">
      <c r="A1949" s="7" t="s">
        <v>3773</v>
      </c>
      <c r="B1949" s="48">
        <v>45614</v>
      </c>
      <c r="C1949" s="8" t="s">
        <v>737</v>
      </c>
      <c r="D1949" s="8" t="s">
        <v>1666</v>
      </c>
      <c r="E1949" s="7" t="str">
        <f>VLOOKUP(D1949,[2]Product_Dim!$A$2:$G$101,2,FALSE)</f>
        <v>Men's Hair Styling Gel</v>
      </c>
      <c r="F1949" s="9">
        <f>VLOOKUP(D1949,[2]Product_Dim!$A$2:$G$101,6,FALSE)</f>
        <v>17.309999999999999</v>
      </c>
      <c r="G1949" s="8" t="s">
        <v>1792</v>
      </c>
      <c r="H1949" s="10">
        <v>2</v>
      </c>
      <c r="I1949" s="11">
        <v>410.63</v>
      </c>
      <c r="J1949" s="8">
        <v>0.28000000000000003</v>
      </c>
      <c r="K1949" s="8" t="s">
        <v>1829</v>
      </c>
      <c r="L1949" s="11">
        <v>591.30719999999997</v>
      </c>
      <c r="M1949" s="8" t="str">
        <f>VLOOKUP(C1949,'[2]Customer Detail'!$A$2:$H$501,4,FALSE)</f>
        <v>Female</v>
      </c>
      <c r="N1949" s="8">
        <f>VLOOKUP(C1949,'[2]Customer Detail'!$A$2:$H$501,3,FALSE)</f>
        <v>32</v>
      </c>
      <c r="O1949" s="8" t="str">
        <f>VLOOKUP(C1949,'[2]Customer Detail'!$A$2:$H$501,5,FALSE)</f>
        <v>Port Lisashire</v>
      </c>
      <c r="P1949" s="8" t="str">
        <f>VLOOKUP(C1949,'[2]Customer Detail'!$A$1:$H$501,8,FALSE)</f>
        <v>Bronze</v>
      </c>
      <c r="Q1949" s="8" t="str">
        <f>VLOOKUP(G1949,[2]Store_Dim!$A$1:$E$21,4,FALSE)</f>
        <v>Lake Michael</v>
      </c>
      <c r="R1949" s="8" t="str">
        <f>VLOOKUP(G1949,[2]Store_Dim!$A$2:$E$21,3,FALSE)</f>
        <v>South</v>
      </c>
    </row>
    <row r="1950" spans="1:18" x14ac:dyDescent="0.3">
      <c r="A1950" s="7" t="s">
        <v>3774</v>
      </c>
      <c r="B1950" s="48">
        <v>45293</v>
      </c>
      <c r="C1950" s="8" t="s">
        <v>1319</v>
      </c>
      <c r="D1950" s="8" t="s">
        <v>1736</v>
      </c>
      <c r="E1950" s="7" t="str">
        <f>VLOOKUP(D1950,[2]Product_Dim!$A$2:$G$101,2,FALSE)</f>
        <v>Vitamin E Body Lotion</v>
      </c>
      <c r="F1950" s="9">
        <f>VLOOKUP(D1950,[2]Product_Dim!$A$2:$G$101,6,FALSE)</f>
        <v>358.47</v>
      </c>
      <c r="G1950" s="8" t="s">
        <v>1789</v>
      </c>
      <c r="H1950" s="10">
        <v>4</v>
      </c>
      <c r="I1950" s="11">
        <v>101.25</v>
      </c>
      <c r="J1950" s="8">
        <v>0.16</v>
      </c>
      <c r="K1950" s="8" t="s">
        <v>1826</v>
      </c>
      <c r="L1950" s="11">
        <v>340.2</v>
      </c>
      <c r="M1950" s="8" t="str">
        <f>VLOOKUP(C1950,'[2]Customer Detail'!$A$2:$H$501,4,FALSE)</f>
        <v>Male</v>
      </c>
      <c r="N1950" s="8">
        <f>VLOOKUP(C1950,'[2]Customer Detail'!$A$2:$H$501,3,FALSE)</f>
        <v>40</v>
      </c>
      <c r="O1950" s="8" t="str">
        <f>VLOOKUP(C1950,'[2]Customer Detail'!$A$2:$H$501,5,FALSE)</f>
        <v>Lake Monique</v>
      </c>
      <c r="P1950" s="8" t="str">
        <f>VLOOKUP(C1950,'[2]Customer Detail'!$A$1:$H$501,8,FALSE)</f>
        <v>Bronze</v>
      </c>
      <c r="Q1950" s="8" t="str">
        <f>VLOOKUP(G1950,[2]Store_Dim!$A$1:$E$21,4,FALSE)</f>
        <v>East Davidville</v>
      </c>
      <c r="R1950" s="8" t="str">
        <f>VLOOKUP(G1950,[2]Store_Dim!$A$2:$E$21,3,FALSE)</f>
        <v>East</v>
      </c>
    </row>
    <row r="1951" spans="1:18" x14ac:dyDescent="0.3">
      <c r="A1951" s="7" t="s">
        <v>3775</v>
      </c>
      <c r="B1951" s="48">
        <v>45301</v>
      </c>
      <c r="C1951" s="8" t="s">
        <v>730</v>
      </c>
      <c r="D1951" s="8" t="s">
        <v>1560</v>
      </c>
      <c r="E1951" s="7" t="str">
        <f>VLOOKUP(D1951,[2]Product_Dim!$A$2:$G$101,2,FALSE)</f>
        <v>LED Table Lamp</v>
      </c>
      <c r="F1951" s="9">
        <f>VLOOKUP(D1951,[2]Product_Dim!$A$2:$G$101,6,FALSE)</f>
        <v>218.86</v>
      </c>
      <c r="G1951" s="8" t="s">
        <v>1807</v>
      </c>
      <c r="H1951" s="10">
        <v>4</v>
      </c>
      <c r="I1951" s="11">
        <v>716.39</v>
      </c>
      <c r="J1951" s="8">
        <v>0.03</v>
      </c>
      <c r="K1951" s="8" t="s">
        <v>1826</v>
      </c>
      <c r="L1951" s="11">
        <v>2779.5931999999998</v>
      </c>
      <c r="M1951" s="8" t="str">
        <f>VLOOKUP(C1951,'[2]Customer Detail'!$A$2:$H$501,4,FALSE)</f>
        <v>Male</v>
      </c>
      <c r="N1951" s="8">
        <f>VLOOKUP(C1951,'[2]Customer Detail'!$A$2:$H$501,3,FALSE)</f>
        <v>54</v>
      </c>
      <c r="O1951" s="8" t="str">
        <f>VLOOKUP(C1951,'[2]Customer Detail'!$A$2:$H$501,5,FALSE)</f>
        <v>Morrisbury</v>
      </c>
      <c r="P1951" s="8" t="str">
        <f>VLOOKUP(C1951,'[2]Customer Detail'!$A$1:$H$501,8,FALSE)</f>
        <v>Gold</v>
      </c>
      <c r="Q1951" s="8" t="str">
        <f>VLOOKUP(G1951,[2]Store_Dim!$A$1:$E$21,4,FALSE)</f>
        <v>Bensonhaven</v>
      </c>
      <c r="R1951" s="8" t="str">
        <f>VLOOKUP(G1951,[2]Store_Dim!$A$2:$E$21,3,FALSE)</f>
        <v>North</v>
      </c>
    </row>
    <row r="1952" spans="1:18" x14ac:dyDescent="0.3">
      <c r="A1952" s="7" t="s">
        <v>3776</v>
      </c>
      <c r="B1952" s="48">
        <v>45311</v>
      </c>
      <c r="C1952" s="8" t="s">
        <v>338</v>
      </c>
      <c r="D1952" s="8" t="s">
        <v>1694</v>
      </c>
      <c r="E1952" s="7" t="str">
        <f>VLOOKUP(D1952,[2]Product_Dim!$A$2:$G$101,2,FALSE)</f>
        <v>Shin Guards – Adult</v>
      </c>
      <c r="F1952" s="9">
        <f>VLOOKUP(D1952,[2]Product_Dim!$A$2:$G$101,6,FALSE)</f>
        <v>107.06</v>
      </c>
      <c r="G1952" s="8" t="s">
        <v>1757</v>
      </c>
      <c r="H1952" s="10">
        <v>1</v>
      </c>
      <c r="I1952" s="11">
        <v>721.74</v>
      </c>
      <c r="J1952" s="8">
        <v>0.24</v>
      </c>
      <c r="K1952" s="8" t="s">
        <v>1826</v>
      </c>
      <c r="L1952" s="11">
        <v>548.52240000000006</v>
      </c>
      <c r="M1952" s="8" t="str">
        <f>VLOOKUP(C1952,'[2]Customer Detail'!$A$2:$H$501,4,FALSE)</f>
        <v>Female</v>
      </c>
      <c r="N1952" s="8">
        <f>VLOOKUP(C1952,'[2]Customer Detail'!$A$2:$H$501,3,FALSE)</f>
        <v>43</v>
      </c>
      <c r="O1952" s="8" t="str">
        <f>VLOOKUP(C1952,'[2]Customer Detail'!$A$2:$H$501,5,FALSE)</f>
        <v>New Amyport</v>
      </c>
      <c r="P1952" s="8" t="str">
        <f>VLOOKUP(C1952,'[2]Customer Detail'!$A$1:$H$501,8,FALSE)</f>
        <v>Gold</v>
      </c>
      <c r="Q1952" s="8" t="str">
        <f>VLOOKUP(G1952,[2]Store_Dim!$A$1:$E$21,4,FALSE)</f>
        <v>Danielmouth</v>
      </c>
      <c r="R1952" s="8" t="str">
        <f>VLOOKUP(G1952,[2]Store_Dim!$A$2:$E$21,3,FALSE)</f>
        <v>North</v>
      </c>
    </row>
    <row r="1953" spans="1:18" x14ac:dyDescent="0.3">
      <c r="A1953" s="7" t="s">
        <v>3777</v>
      </c>
      <c r="B1953" s="48">
        <v>45702</v>
      </c>
      <c r="C1953" s="8" t="s">
        <v>205</v>
      </c>
      <c r="D1953" s="8" t="s">
        <v>1672</v>
      </c>
      <c r="E1953" s="7" t="str">
        <f>VLOOKUP(D1953,[2]Product_Dim!$A$2:$G$101,2,FALSE)</f>
        <v>Laptop Cooling Pad</v>
      </c>
      <c r="F1953" s="9">
        <f>VLOOKUP(D1953,[2]Product_Dim!$A$2:$G$101,6,FALSE)</f>
        <v>86.42</v>
      </c>
      <c r="G1953" s="8" t="s">
        <v>1792</v>
      </c>
      <c r="H1953" s="10">
        <v>2</v>
      </c>
      <c r="I1953" s="11">
        <v>527.91</v>
      </c>
      <c r="J1953" s="8">
        <v>0.02</v>
      </c>
      <c r="K1953" s="8" t="s">
        <v>1824</v>
      </c>
      <c r="L1953" s="11">
        <v>1034.7035999999998</v>
      </c>
      <c r="M1953" s="8" t="str">
        <f>VLOOKUP(C1953,'[2]Customer Detail'!$A$2:$H$501,4,FALSE)</f>
        <v>Male</v>
      </c>
      <c r="N1953" s="8">
        <f>VLOOKUP(C1953,'[2]Customer Detail'!$A$2:$H$501,3,FALSE)</f>
        <v>24</v>
      </c>
      <c r="O1953" s="8" t="str">
        <f>VLOOKUP(C1953,'[2]Customer Detail'!$A$2:$H$501,5,FALSE)</f>
        <v>Christopherland</v>
      </c>
      <c r="P1953" s="8" t="str">
        <f>VLOOKUP(C1953,'[2]Customer Detail'!$A$1:$H$501,8,FALSE)</f>
        <v>Platinum</v>
      </c>
      <c r="Q1953" s="8" t="str">
        <f>VLOOKUP(G1953,[2]Store_Dim!$A$1:$E$21,4,FALSE)</f>
        <v>Lake Michael</v>
      </c>
      <c r="R1953" s="8" t="str">
        <f>VLOOKUP(G1953,[2]Store_Dim!$A$2:$E$21,3,FALSE)</f>
        <v>South</v>
      </c>
    </row>
    <row r="1954" spans="1:18" x14ac:dyDescent="0.3">
      <c r="A1954" s="7" t="s">
        <v>3778</v>
      </c>
      <c r="B1954" s="48">
        <v>45525</v>
      </c>
      <c r="C1954" s="8" t="s">
        <v>1005</v>
      </c>
      <c r="D1954" s="8" t="s">
        <v>1652</v>
      </c>
      <c r="E1954" s="7" t="str">
        <f>VLOOKUP(D1954,[2]Product_Dim!$A$2:$G$101,2,FALSE)</f>
        <v>Rugby Ball</v>
      </c>
      <c r="F1954" s="9">
        <f>VLOOKUP(D1954,[2]Product_Dim!$A$2:$G$101,6,FALSE)</f>
        <v>212.26</v>
      </c>
      <c r="G1954" s="8" t="s">
        <v>1797</v>
      </c>
      <c r="H1954" s="10">
        <v>2</v>
      </c>
      <c r="I1954" s="11">
        <v>945.92</v>
      </c>
      <c r="J1954" s="8">
        <v>0.19</v>
      </c>
      <c r="K1954" s="8" t="s">
        <v>1829</v>
      </c>
      <c r="L1954" s="11">
        <v>1532.3904</v>
      </c>
      <c r="M1954" s="8" t="str">
        <f>VLOOKUP(C1954,'[2]Customer Detail'!$A$2:$H$501,4,FALSE)</f>
        <v>Male</v>
      </c>
      <c r="N1954" s="8">
        <f>VLOOKUP(C1954,'[2]Customer Detail'!$A$2:$H$501,3,FALSE)</f>
        <v>54</v>
      </c>
      <c r="O1954" s="8" t="str">
        <f>VLOOKUP(C1954,'[2]Customer Detail'!$A$2:$H$501,5,FALSE)</f>
        <v>West Mathewside</v>
      </c>
      <c r="P1954" s="8" t="str">
        <f>VLOOKUP(C1954,'[2]Customer Detail'!$A$1:$H$501,8,FALSE)</f>
        <v>Platinum</v>
      </c>
      <c r="Q1954" s="8" t="str">
        <f>VLOOKUP(G1954,[2]Store_Dim!$A$1:$E$21,4,FALSE)</f>
        <v>Johnsonville</v>
      </c>
      <c r="R1954" s="8" t="str">
        <f>VLOOKUP(G1954,[2]Store_Dim!$A$2:$E$21,3,FALSE)</f>
        <v>East</v>
      </c>
    </row>
    <row r="1955" spans="1:18" x14ac:dyDescent="0.3">
      <c r="A1955" s="7" t="s">
        <v>3779</v>
      </c>
      <c r="B1955" s="48">
        <v>45780</v>
      </c>
      <c r="C1955" s="8" t="s">
        <v>295</v>
      </c>
      <c r="D1955" s="8" t="s">
        <v>1660</v>
      </c>
      <c r="E1955" s="7" t="str">
        <f>VLOOKUP(D1955,[2]Product_Dim!$A$2:$G$101,2,FALSE)</f>
        <v>Premium Blanket Throw</v>
      </c>
      <c r="F1955" s="9">
        <f>VLOOKUP(D1955,[2]Product_Dim!$A$2:$G$101,6,FALSE)</f>
        <v>461.47</v>
      </c>
      <c r="G1955" s="8" t="s">
        <v>1807</v>
      </c>
      <c r="H1955" s="10">
        <v>2</v>
      </c>
      <c r="I1955" s="11">
        <v>981.35</v>
      </c>
      <c r="J1955" s="8">
        <v>0.16</v>
      </c>
      <c r="K1955" s="8" t="s">
        <v>1826</v>
      </c>
      <c r="L1955" s="11">
        <v>1648.6680000000001</v>
      </c>
      <c r="M1955" s="8" t="str">
        <f>VLOOKUP(C1955,'[2]Customer Detail'!$A$2:$H$501,4,FALSE)</f>
        <v>Female</v>
      </c>
      <c r="N1955" s="8">
        <f>VLOOKUP(C1955,'[2]Customer Detail'!$A$2:$H$501,3,FALSE)</f>
        <v>34</v>
      </c>
      <c r="O1955" s="8" t="str">
        <f>VLOOKUP(C1955,'[2]Customer Detail'!$A$2:$H$501,5,FALSE)</f>
        <v>South David</v>
      </c>
      <c r="P1955" s="8" t="str">
        <f>VLOOKUP(C1955,'[2]Customer Detail'!$A$1:$H$501,8,FALSE)</f>
        <v>Platinum</v>
      </c>
      <c r="Q1955" s="8" t="str">
        <f>VLOOKUP(G1955,[2]Store_Dim!$A$1:$E$21,4,FALSE)</f>
        <v>Bensonhaven</v>
      </c>
      <c r="R1955" s="8" t="str">
        <f>VLOOKUP(G1955,[2]Store_Dim!$A$2:$E$21,3,FALSE)</f>
        <v>North</v>
      </c>
    </row>
    <row r="1956" spans="1:18" x14ac:dyDescent="0.3">
      <c r="A1956" s="7" t="s">
        <v>3780</v>
      </c>
      <c r="B1956" s="48">
        <v>45819</v>
      </c>
      <c r="C1956" s="8" t="s">
        <v>722</v>
      </c>
      <c r="D1956" s="8" t="s">
        <v>1666</v>
      </c>
      <c r="E1956" s="7" t="str">
        <f>VLOOKUP(D1956,[2]Product_Dim!$A$2:$G$101,2,FALSE)</f>
        <v>Men's Hair Styling Gel</v>
      </c>
      <c r="F1956" s="9">
        <f>VLOOKUP(D1956,[2]Product_Dim!$A$2:$G$101,6,FALSE)</f>
        <v>17.309999999999999</v>
      </c>
      <c r="G1956" s="8" t="s">
        <v>1766</v>
      </c>
      <c r="H1956" s="10">
        <v>1</v>
      </c>
      <c r="I1956" s="11">
        <v>913.99</v>
      </c>
      <c r="J1956" s="8">
        <v>0.14000000000000001</v>
      </c>
      <c r="K1956" s="8" t="s">
        <v>1824</v>
      </c>
      <c r="L1956" s="11">
        <v>786.03139999999996</v>
      </c>
      <c r="M1956" s="8" t="str">
        <f>VLOOKUP(C1956,'[2]Customer Detail'!$A$2:$H$501,4,FALSE)</f>
        <v>Male</v>
      </c>
      <c r="N1956" s="8">
        <f>VLOOKUP(C1956,'[2]Customer Detail'!$A$2:$H$501,3,FALSE)</f>
        <v>50</v>
      </c>
      <c r="O1956" s="8" t="str">
        <f>VLOOKUP(C1956,'[2]Customer Detail'!$A$2:$H$501,5,FALSE)</f>
        <v>East Jeremy</v>
      </c>
      <c r="P1956" s="8" t="str">
        <f>VLOOKUP(C1956,'[2]Customer Detail'!$A$1:$H$501,8,FALSE)</f>
        <v>Platinum</v>
      </c>
      <c r="Q1956" s="8" t="str">
        <f>VLOOKUP(G1956,[2]Store_Dim!$A$1:$E$21,4,FALSE)</f>
        <v>Hoodberg</v>
      </c>
      <c r="R1956" s="8" t="str">
        <f>VLOOKUP(G1956,[2]Store_Dim!$A$2:$E$21,3,FALSE)</f>
        <v>North</v>
      </c>
    </row>
    <row r="1957" spans="1:18" x14ac:dyDescent="0.3">
      <c r="A1957" s="7" t="s">
        <v>3781</v>
      </c>
      <c r="B1957" s="48">
        <v>45863</v>
      </c>
      <c r="C1957" s="8" t="s">
        <v>55</v>
      </c>
      <c r="D1957" s="8" t="s">
        <v>1680</v>
      </c>
      <c r="E1957" s="7" t="str">
        <f>VLOOKUP(D1957,[2]Product_Dim!$A$2:$G$101,2,FALSE)</f>
        <v>Women's Hair Dryer Brush</v>
      </c>
      <c r="F1957" s="9">
        <f>VLOOKUP(D1957,[2]Product_Dim!$A$2:$G$101,6,FALSE)</f>
        <v>340.39</v>
      </c>
      <c r="G1957" s="8" t="s">
        <v>1782</v>
      </c>
      <c r="H1957" s="10">
        <v>4</v>
      </c>
      <c r="I1957" s="11">
        <v>270.69</v>
      </c>
      <c r="J1957" s="8">
        <v>0.18</v>
      </c>
      <c r="K1957" s="8" t="s">
        <v>1826</v>
      </c>
      <c r="L1957" s="11">
        <v>887.86320000000001</v>
      </c>
      <c r="M1957" s="8" t="str">
        <f>VLOOKUP(C1957,'[2]Customer Detail'!$A$2:$H$501,4,FALSE)</f>
        <v>Female</v>
      </c>
      <c r="N1957" s="8">
        <f>VLOOKUP(C1957,'[2]Customer Detail'!$A$2:$H$501,3,FALSE)</f>
        <v>28</v>
      </c>
      <c r="O1957" s="8" t="str">
        <f>VLOOKUP(C1957,'[2]Customer Detail'!$A$2:$H$501,5,FALSE)</f>
        <v>East Krista</v>
      </c>
      <c r="P1957" s="8" t="str">
        <f>VLOOKUP(C1957,'[2]Customer Detail'!$A$1:$H$501,8,FALSE)</f>
        <v>Gold</v>
      </c>
      <c r="Q1957" s="8" t="str">
        <f>VLOOKUP(G1957,[2]Store_Dim!$A$1:$E$21,4,FALSE)</f>
        <v>Thompsonborough</v>
      </c>
      <c r="R1957" s="8" t="str">
        <f>VLOOKUP(G1957,[2]Store_Dim!$A$2:$E$21,3,FALSE)</f>
        <v>West</v>
      </c>
    </row>
    <row r="1958" spans="1:18" x14ac:dyDescent="0.3">
      <c r="A1958" s="7" t="s">
        <v>3782</v>
      </c>
      <c r="B1958" s="48">
        <v>45687</v>
      </c>
      <c r="C1958" s="8" t="s">
        <v>538</v>
      </c>
      <c r="D1958" s="8" t="s">
        <v>1702</v>
      </c>
      <c r="E1958" s="7" t="str">
        <f>VLOOKUP(D1958,[2]Product_Dim!$A$2:$G$101,2,FALSE)</f>
        <v>WiFi Mesh Router</v>
      </c>
      <c r="F1958" s="9">
        <f>VLOOKUP(D1958,[2]Product_Dim!$A$2:$G$101,6,FALSE)</f>
        <v>480.9</v>
      </c>
      <c r="G1958" s="8" t="s">
        <v>1776</v>
      </c>
      <c r="H1958" s="10">
        <v>3</v>
      </c>
      <c r="I1958" s="11">
        <v>998.58</v>
      </c>
      <c r="J1958" s="8">
        <v>0.02</v>
      </c>
      <c r="K1958" s="8" t="s">
        <v>1824</v>
      </c>
      <c r="L1958" s="11">
        <v>2935.8252000000002</v>
      </c>
      <c r="M1958" s="8" t="str">
        <f>VLOOKUP(C1958,'[2]Customer Detail'!$A$2:$H$501,4,FALSE)</f>
        <v>Female</v>
      </c>
      <c r="N1958" s="8">
        <f>VLOOKUP(C1958,'[2]Customer Detail'!$A$2:$H$501,3,FALSE)</f>
        <v>18</v>
      </c>
      <c r="O1958" s="8" t="str">
        <f>VLOOKUP(C1958,'[2]Customer Detail'!$A$2:$H$501,5,FALSE)</f>
        <v>Hessmouth</v>
      </c>
      <c r="P1958" s="8" t="str">
        <f>VLOOKUP(C1958,'[2]Customer Detail'!$A$1:$H$501,8,FALSE)</f>
        <v>Silver</v>
      </c>
      <c r="Q1958" s="8" t="str">
        <f>VLOOKUP(G1958,[2]Store_Dim!$A$1:$E$21,4,FALSE)</f>
        <v>Port Josephberg</v>
      </c>
      <c r="R1958" s="8" t="str">
        <f>VLOOKUP(G1958,[2]Store_Dim!$A$2:$E$21,3,FALSE)</f>
        <v>East</v>
      </c>
    </row>
    <row r="1959" spans="1:18" x14ac:dyDescent="0.3">
      <c r="A1959" s="7" t="s">
        <v>3783</v>
      </c>
      <c r="B1959" s="48">
        <v>45806</v>
      </c>
      <c r="C1959" s="8" t="s">
        <v>1408</v>
      </c>
      <c r="D1959" s="8" t="s">
        <v>1622</v>
      </c>
      <c r="E1959" s="7" t="str">
        <f>VLOOKUP(D1959,[2]Product_Dim!$A$2:$G$101,2,FALSE)</f>
        <v>Men's Casual Sneakers</v>
      </c>
      <c r="F1959" s="9">
        <f>VLOOKUP(D1959,[2]Product_Dim!$A$2:$G$101,6,FALSE)</f>
        <v>353.47</v>
      </c>
      <c r="G1959" s="8" t="s">
        <v>1786</v>
      </c>
      <c r="H1959" s="10">
        <v>3</v>
      </c>
      <c r="I1959" s="11">
        <v>765.12</v>
      </c>
      <c r="J1959" s="8">
        <v>0.18</v>
      </c>
      <c r="K1959" s="8" t="s">
        <v>1824</v>
      </c>
      <c r="L1959" s="11">
        <v>1882.1952000000001</v>
      </c>
      <c r="M1959" s="8" t="str">
        <f>VLOOKUP(C1959,'[2]Customer Detail'!$A$2:$H$501,4,FALSE)</f>
        <v>Female</v>
      </c>
      <c r="N1959" s="8">
        <f>VLOOKUP(C1959,'[2]Customer Detail'!$A$2:$H$501,3,FALSE)</f>
        <v>59</v>
      </c>
      <c r="O1959" s="8" t="str">
        <f>VLOOKUP(C1959,'[2]Customer Detail'!$A$2:$H$501,5,FALSE)</f>
        <v>South Barbara</v>
      </c>
      <c r="P1959" s="8" t="str">
        <f>VLOOKUP(C1959,'[2]Customer Detail'!$A$1:$H$501,8,FALSE)</f>
        <v>Gold</v>
      </c>
      <c r="Q1959" s="8" t="str">
        <f>VLOOKUP(G1959,[2]Store_Dim!$A$1:$E$21,4,FALSE)</f>
        <v>East Johnstad</v>
      </c>
      <c r="R1959" s="8" t="str">
        <f>VLOOKUP(G1959,[2]Store_Dim!$A$2:$E$21,3,FALSE)</f>
        <v>South</v>
      </c>
    </row>
    <row r="1960" spans="1:18" x14ac:dyDescent="0.3">
      <c r="A1960" s="7" t="s">
        <v>3784</v>
      </c>
      <c r="B1960" s="48">
        <v>45216</v>
      </c>
      <c r="C1960" s="8" t="s">
        <v>264</v>
      </c>
      <c r="D1960" s="8" t="s">
        <v>1676</v>
      </c>
      <c r="E1960" s="7" t="str">
        <f>VLOOKUP(D1960,[2]Product_Dim!$A$2:$G$101,2,FALSE)</f>
        <v>Matte Lipstick Set</v>
      </c>
      <c r="F1960" s="9">
        <f>VLOOKUP(D1960,[2]Product_Dim!$A$2:$G$101,6,FALSE)</f>
        <v>299.11</v>
      </c>
      <c r="G1960" s="8" t="s">
        <v>1813</v>
      </c>
      <c r="H1960" s="10">
        <v>3</v>
      </c>
      <c r="I1960" s="11">
        <v>449.99</v>
      </c>
      <c r="J1960" s="8">
        <v>0.17</v>
      </c>
      <c r="K1960" s="8" t="s">
        <v>1829</v>
      </c>
      <c r="L1960" s="11">
        <v>1120.4751000000001</v>
      </c>
      <c r="M1960" s="8" t="str">
        <f>VLOOKUP(C1960,'[2]Customer Detail'!$A$2:$H$501,4,FALSE)</f>
        <v>Female</v>
      </c>
      <c r="N1960" s="8">
        <f>VLOOKUP(C1960,'[2]Customer Detail'!$A$2:$H$501,3,FALSE)</f>
        <v>39</v>
      </c>
      <c r="O1960" s="8" t="str">
        <f>VLOOKUP(C1960,'[2]Customer Detail'!$A$2:$H$501,5,FALSE)</f>
        <v>Olsonhaven</v>
      </c>
      <c r="P1960" s="8" t="str">
        <f>VLOOKUP(C1960,'[2]Customer Detail'!$A$1:$H$501,8,FALSE)</f>
        <v>Gold</v>
      </c>
      <c r="Q1960" s="8" t="str">
        <f>VLOOKUP(G1960,[2]Store_Dim!$A$1:$E$21,4,FALSE)</f>
        <v>Vasquezborough</v>
      </c>
      <c r="R1960" s="8" t="str">
        <f>VLOOKUP(G1960,[2]Store_Dim!$A$2:$E$21,3,FALSE)</f>
        <v>East</v>
      </c>
    </row>
    <row r="1961" spans="1:18" x14ac:dyDescent="0.3">
      <c r="A1961" s="7" t="s">
        <v>3785</v>
      </c>
      <c r="B1961" s="48">
        <v>45639</v>
      </c>
      <c r="C1961" s="8" t="s">
        <v>806</v>
      </c>
      <c r="D1961" s="8" t="s">
        <v>1634</v>
      </c>
      <c r="E1961" s="7" t="str">
        <f>VLOOKUP(D1961,[2]Product_Dim!$A$2:$G$101,2,FALSE)</f>
        <v>USB External Hard Drive</v>
      </c>
      <c r="F1961" s="9">
        <f>VLOOKUP(D1961,[2]Product_Dim!$A$2:$G$101,6,FALSE)</f>
        <v>253.33</v>
      </c>
      <c r="G1961" s="8" t="s">
        <v>1792</v>
      </c>
      <c r="H1961" s="10">
        <v>2</v>
      </c>
      <c r="I1961" s="11">
        <v>249.02</v>
      </c>
      <c r="J1961" s="8">
        <v>0.01</v>
      </c>
      <c r="K1961" s="8" t="s">
        <v>1829</v>
      </c>
      <c r="L1961" s="11">
        <v>493.05960000000005</v>
      </c>
      <c r="M1961" s="8" t="str">
        <f>VLOOKUP(C1961,'[2]Customer Detail'!$A$2:$H$501,4,FALSE)</f>
        <v>Male</v>
      </c>
      <c r="N1961" s="8">
        <f>VLOOKUP(C1961,'[2]Customer Detail'!$A$2:$H$501,3,FALSE)</f>
        <v>26</v>
      </c>
      <c r="O1961" s="8" t="str">
        <f>VLOOKUP(C1961,'[2]Customer Detail'!$A$2:$H$501,5,FALSE)</f>
        <v>Robinborough</v>
      </c>
      <c r="P1961" s="8" t="str">
        <f>VLOOKUP(C1961,'[2]Customer Detail'!$A$1:$H$501,8,FALSE)</f>
        <v>Silver</v>
      </c>
      <c r="Q1961" s="8" t="str">
        <f>VLOOKUP(G1961,[2]Store_Dim!$A$1:$E$21,4,FALSE)</f>
        <v>Lake Michael</v>
      </c>
      <c r="R1961" s="8" t="str">
        <f>VLOOKUP(G1961,[2]Store_Dim!$A$2:$E$21,3,FALSE)</f>
        <v>South</v>
      </c>
    </row>
    <row r="1962" spans="1:18" x14ac:dyDescent="0.3">
      <c r="A1962" s="7" t="s">
        <v>3786</v>
      </c>
      <c r="B1962" s="48">
        <v>45454</v>
      </c>
      <c r="C1962" s="8" t="s">
        <v>467</v>
      </c>
      <c r="D1962" s="8" t="s">
        <v>1662</v>
      </c>
      <c r="E1962" s="7" t="str">
        <f>VLOOKUP(D1962,[2]Product_Dim!$A$2:$G$101,2,FALSE)</f>
        <v>Foam Roller</v>
      </c>
      <c r="F1962" s="9">
        <f>VLOOKUP(D1962,[2]Product_Dim!$A$2:$G$101,6,FALSE)</f>
        <v>30.62</v>
      </c>
      <c r="G1962" s="8" t="s">
        <v>1813</v>
      </c>
      <c r="H1962" s="10">
        <v>3</v>
      </c>
      <c r="I1962" s="11">
        <v>223.64</v>
      </c>
      <c r="J1962" s="8">
        <v>0.05</v>
      </c>
      <c r="K1962" s="8" t="s">
        <v>1824</v>
      </c>
      <c r="L1962" s="11">
        <v>637.37399999999991</v>
      </c>
      <c r="M1962" s="8" t="str">
        <f>VLOOKUP(C1962,'[2]Customer Detail'!$A$2:$H$501,4,FALSE)</f>
        <v>Female</v>
      </c>
      <c r="N1962" s="8">
        <f>VLOOKUP(C1962,'[2]Customer Detail'!$A$2:$H$501,3,FALSE)</f>
        <v>55</v>
      </c>
      <c r="O1962" s="8" t="str">
        <f>VLOOKUP(C1962,'[2]Customer Detail'!$A$2:$H$501,5,FALSE)</f>
        <v>North Johnbury</v>
      </c>
      <c r="P1962" s="8" t="str">
        <f>VLOOKUP(C1962,'[2]Customer Detail'!$A$1:$H$501,8,FALSE)</f>
        <v>Platinum</v>
      </c>
      <c r="Q1962" s="8" t="str">
        <f>VLOOKUP(G1962,[2]Store_Dim!$A$1:$E$21,4,FALSE)</f>
        <v>Vasquezborough</v>
      </c>
      <c r="R1962" s="8" t="str">
        <f>VLOOKUP(G1962,[2]Store_Dim!$A$2:$E$21,3,FALSE)</f>
        <v>East</v>
      </c>
    </row>
    <row r="1963" spans="1:18" x14ac:dyDescent="0.3">
      <c r="A1963" s="7" t="s">
        <v>3787</v>
      </c>
      <c r="B1963" s="48">
        <v>45934</v>
      </c>
      <c r="C1963" s="8" t="s">
        <v>375</v>
      </c>
      <c r="D1963" s="8" t="s">
        <v>1596</v>
      </c>
      <c r="E1963" s="7" t="str">
        <f>VLOOKUP(D1963,[2]Product_Dim!$A$2:$G$101,2,FALSE)</f>
        <v>Foldable Camping Chair</v>
      </c>
      <c r="F1963" s="9">
        <f>VLOOKUP(D1963,[2]Product_Dim!$A$2:$G$101,6,FALSE)</f>
        <v>166.06</v>
      </c>
      <c r="G1963" s="8" t="s">
        <v>1769</v>
      </c>
      <c r="H1963" s="10">
        <v>2</v>
      </c>
      <c r="I1963" s="11">
        <v>92.94</v>
      </c>
      <c r="J1963" s="8">
        <v>0.12</v>
      </c>
      <c r="K1963" s="8" t="s">
        <v>1824</v>
      </c>
      <c r="L1963" s="11">
        <v>163.5744</v>
      </c>
      <c r="M1963" s="8" t="str">
        <f>VLOOKUP(C1963,'[2]Customer Detail'!$A$2:$H$501,4,FALSE)</f>
        <v>Female</v>
      </c>
      <c r="N1963" s="8">
        <f>VLOOKUP(C1963,'[2]Customer Detail'!$A$2:$H$501,3,FALSE)</f>
        <v>53</v>
      </c>
      <c r="O1963" s="8" t="str">
        <f>VLOOKUP(C1963,'[2]Customer Detail'!$A$2:$H$501,5,FALSE)</f>
        <v>East Linda</v>
      </c>
      <c r="P1963" s="8" t="str">
        <f>VLOOKUP(C1963,'[2]Customer Detail'!$A$1:$H$501,8,FALSE)</f>
        <v>Bronze</v>
      </c>
      <c r="Q1963" s="8" t="str">
        <f>VLOOKUP(G1963,[2]Store_Dim!$A$1:$E$21,4,FALSE)</f>
        <v>Port Sharon</v>
      </c>
      <c r="R1963" s="8" t="str">
        <f>VLOOKUP(G1963,[2]Store_Dim!$A$2:$E$21,3,FALSE)</f>
        <v>South</v>
      </c>
    </row>
    <row r="1964" spans="1:18" x14ac:dyDescent="0.3">
      <c r="A1964" s="7" t="s">
        <v>3788</v>
      </c>
      <c r="B1964" s="48">
        <v>45401</v>
      </c>
      <c r="C1964" s="8" t="s">
        <v>1130</v>
      </c>
      <c r="D1964" s="8" t="s">
        <v>1580</v>
      </c>
      <c r="E1964" s="7" t="str">
        <f>VLOOKUP(D1964,[2]Product_Dim!$A$2:$G$101,2,FALSE)</f>
        <v>Beard Grooming Kit</v>
      </c>
      <c r="F1964" s="9">
        <f>VLOOKUP(D1964,[2]Product_Dim!$A$2:$G$101,6,FALSE)</f>
        <v>337.42</v>
      </c>
      <c r="G1964" s="8" t="s">
        <v>1761</v>
      </c>
      <c r="H1964" s="10">
        <v>4</v>
      </c>
      <c r="I1964" s="11">
        <v>268.3</v>
      </c>
      <c r="J1964" s="8">
        <v>0.02</v>
      </c>
      <c r="K1964" s="8" t="s">
        <v>1829</v>
      </c>
      <c r="L1964" s="11">
        <v>1051.7360000000001</v>
      </c>
      <c r="M1964" s="8" t="str">
        <f>VLOOKUP(C1964,'[2]Customer Detail'!$A$2:$H$501,4,FALSE)</f>
        <v>Male</v>
      </c>
      <c r="N1964" s="8">
        <f>VLOOKUP(C1964,'[2]Customer Detail'!$A$2:$H$501,3,FALSE)</f>
        <v>64</v>
      </c>
      <c r="O1964" s="8" t="str">
        <f>VLOOKUP(C1964,'[2]Customer Detail'!$A$2:$H$501,5,FALSE)</f>
        <v>New Jessechester</v>
      </c>
      <c r="P1964" s="8" t="str">
        <f>VLOOKUP(C1964,'[2]Customer Detail'!$A$1:$H$501,8,FALSE)</f>
        <v>Platinum</v>
      </c>
      <c r="Q1964" s="8" t="str">
        <f>VLOOKUP(G1964,[2]Store_Dim!$A$1:$E$21,4,FALSE)</f>
        <v>North Nancyview</v>
      </c>
      <c r="R1964" s="8" t="str">
        <f>VLOOKUP(G1964,[2]Store_Dim!$A$2:$E$21,3,FALSE)</f>
        <v>South</v>
      </c>
    </row>
    <row r="1965" spans="1:18" x14ac:dyDescent="0.3">
      <c r="A1965" s="7" t="s">
        <v>3789</v>
      </c>
      <c r="B1965" s="48">
        <v>45770</v>
      </c>
      <c r="C1965" s="8" t="s">
        <v>1368</v>
      </c>
      <c r="D1965" s="8" t="s">
        <v>1666</v>
      </c>
      <c r="E1965" s="7" t="str">
        <f>VLOOKUP(D1965,[2]Product_Dim!$A$2:$G$101,2,FALSE)</f>
        <v>Men's Hair Styling Gel</v>
      </c>
      <c r="F1965" s="9">
        <f>VLOOKUP(D1965,[2]Product_Dim!$A$2:$G$101,6,FALSE)</f>
        <v>17.309999999999999</v>
      </c>
      <c r="G1965" s="8" t="s">
        <v>1813</v>
      </c>
      <c r="H1965" s="10">
        <v>4</v>
      </c>
      <c r="I1965" s="11">
        <v>835.61</v>
      </c>
      <c r="J1965" s="8">
        <v>0.03</v>
      </c>
      <c r="K1965" s="8" t="s">
        <v>1824</v>
      </c>
      <c r="L1965" s="11">
        <v>3242.1668</v>
      </c>
      <c r="M1965" s="8" t="str">
        <f>VLOOKUP(C1965,'[2]Customer Detail'!$A$2:$H$501,4,FALSE)</f>
        <v>Female</v>
      </c>
      <c r="N1965" s="8">
        <f>VLOOKUP(C1965,'[2]Customer Detail'!$A$2:$H$501,3,FALSE)</f>
        <v>42</v>
      </c>
      <c r="O1965" s="8" t="str">
        <f>VLOOKUP(C1965,'[2]Customer Detail'!$A$2:$H$501,5,FALSE)</f>
        <v>North Maryfort</v>
      </c>
      <c r="P1965" s="8" t="str">
        <f>VLOOKUP(C1965,'[2]Customer Detail'!$A$1:$H$501,8,FALSE)</f>
        <v>Bronze</v>
      </c>
      <c r="Q1965" s="8" t="str">
        <f>VLOOKUP(G1965,[2]Store_Dim!$A$1:$E$21,4,FALSE)</f>
        <v>Vasquezborough</v>
      </c>
      <c r="R1965" s="8" t="str">
        <f>VLOOKUP(G1965,[2]Store_Dim!$A$2:$E$21,3,FALSE)</f>
        <v>East</v>
      </c>
    </row>
    <row r="1966" spans="1:18" x14ac:dyDescent="0.3">
      <c r="A1966" s="7" t="s">
        <v>3790</v>
      </c>
      <c r="B1966" s="48">
        <v>45405</v>
      </c>
      <c r="C1966" s="8" t="s">
        <v>1193</v>
      </c>
      <c r="D1966" s="8" t="s">
        <v>1684</v>
      </c>
      <c r="E1966" s="7" t="str">
        <f>VLOOKUP(D1966,[2]Product_Dim!$A$2:$G$101,2,FALSE)</f>
        <v>Wooden Nightstand</v>
      </c>
      <c r="F1966" s="9">
        <f>VLOOKUP(D1966,[2]Product_Dim!$A$2:$G$101,6,FALSE)</f>
        <v>243.7</v>
      </c>
      <c r="G1966" s="8" t="s">
        <v>1773</v>
      </c>
      <c r="H1966" s="10">
        <v>3</v>
      </c>
      <c r="I1966" s="11">
        <v>120.97</v>
      </c>
      <c r="J1966" s="8">
        <v>0.11</v>
      </c>
      <c r="K1966" s="8" t="s">
        <v>1824</v>
      </c>
      <c r="L1966" s="11">
        <v>322.98989999999998</v>
      </c>
      <c r="M1966" s="8" t="str">
        <f>VLOOKUP(C1966,'[2]Customer Detail'!$A$2:$H$501,4,FALSE)</f>
        <v>Female</v>
      </c>
      <c r="N1966" s="8">
        <f>VLOOKUP(C1966,'[2]Customer Detail'!$A$2:$H$501,3,FALSE)</f>
        <v>20</v>
      </c>
      <c r="O1966" s="8" t="str">
        <f>VLOOKUP(C1966,'[2]Customer Detail'!$A$2:$H$501,5,FALSE)</f>
        <v>Novakstad</v>
      </c>
      <c r="P1966" s="8" t="str">
        <f>VLOOKUP(C1966,'[2]Customer Detail'!$A$1:$H$501,8,FALSE)</f>
        <v>Gold</v>
      </c>
      <c r="Q1966" s="8" t="str">
        <f>VLOOKUP(G1966,[2]Store_Dim!$A$1:$E$21,4,FALSE)</f>
        <v>New Michaelchester</v>
      </c>
      <c r="R1966" s="8" t="str">
        <f>VLOOKUP(G1966,[2]Store_Dim!$A$2:$E$21,3,FALSE)</f>
        <v>North</v>
      </c>
    </row>
    <row r="1967" spans="1:18" x14ac:dyDescent="0.3">
      <c r="A1967" s="7" t="s">
        <v>3791</v>
      </c>
      <c r="B1967" s="48">
        <v>45424</v>
      </c>
      <c r="C1967" s="8" t="s">
        <v>124</v>
      </c>
      <c r="D1967" s="8" t="s">
        <v>1628</v>
      </c>
      <c r="E1967" s="7" t="str">
        <f>VLOOKUP(D1967,[2]Product_Dim!$A$2:$G$101,2,FALSE)</f>
        <v>Noise-Canceling Headphones</v>
      </c>
      <c r="F1967" s="9">
        <f>VLOOKUP(D1967,[2]Product_Dim!$A$2:$G$101,6,FALSE)</f>
        <v>38.520000000000003</v>
      </c>
      <c r="G1967" s="8" t="s">
        <v>1786</v>
      </c>
      <c r="H1967" s="10">
        <v>2</v>
      </c>
      <c r="I1967" s="11">
        <v>26.36</v>
      </c>
      <c r="J1967" s="8">
        <v>0.03</v>
      </c>
      <c r="K1967" s="8" t="s">
        <v>1829</v>
      </c>
      <c r="L1967" s="11">
        <v>51.138399999999997</v>
      </c>
      <c r="M1967" s="8" t="str">
        <f>VLOOKUP(C1967,'[2]Customer Detail'!$A$2:$H$501,4,FALSE)</f>
        <v>Female</v>
      </c>
      <c r="N1967" s="8">
        <f>VLOOKUP(C1967,'[2]Customer Detail'!$A$2:$H$501,3,FALSE)</f>
        <v>64</v>
      </c>
      <c r="O1967" s="8" t="str">
        <f>VLOOKUP(C1967,'[2]Customer Detail'!$A$2:$H$501,5,FALSE)</f>
        <v>Amybury</v>
      </c>
      <c r="P1967" s="8" t="str">
        <f>VLOOKUP(C1967,'[2]Customer Detail'!$A$1:$H$501,8,FALSE)</f>
        <v>Bronze</v>
      </c>
      <c r="Q1967" s="8" t="str">
        <f>VLOOKUP(G1967,[2]Store_Dim!$A$1:$E$21,4,FALSE)</f>
        <v>East Johnstad</v>
      </c>
      <c r="R1967" s="8" t="str">
        <f>VLOOKUP(G1967,[2]Store_Dim!$A$2:$E$21,3,FALSE)</f>
        <v>South</v>
      </c>
    </row>
    <row r="1968" spans="1:18" x14ac:dyDescent="0.3">
      <c r="A1968" s="7" t="s">
        <v>3792</v>
      </c>
      <c r="B1968" s="48">
        <v>45881</v>
      </c>
      <c r="C1968" s="8" t="s">
        <v>134</v>
      </c>
      <c r="D1968" s="8" t="s">
        <v>1702</v>
      </c>
      <c r="E1968" s="7" t="str">
        <f>VLOOKUP(D1968,[2]Product_Dim!$A$2:$G$101,2,FALSE)</f>
        <v>WiFi Mesh Router</v>
      </c>
      <c r="F1968" s="9">
        <f>VLOOKUP(D1968,[2]Product_Dim!$A$2:$G$101,6,FALSE)</f>
        <v>480.9</v>
      </c>
      <c r="G1968" s="8" t="s">
        <v>1776</v>
      </c>
      <c r="H1968" s="10">
        <v>1</v>
      </c>
      <c r="I1968" s="11">
        <v>918.87</v>
      </c>
      <c r="J1968" s="8">
        <v>0.11</v>
      </c>
      <c r="K1968" s="8" t="s">
        <v>1826</v>
      </c>
      <c r="L1968" s="11">
        <v>817.79430000000002</v>
      </c>
      <c r="M1968" s="8" t="str">
        <f>VLOOKUP(C1968,'[2]Customer Detail'!$A$2:$H$501,4,FALSE)</f>
        <v>Male</v>
      </c>
      <c r="N1968" s="8">
        <f>VLOOKUP(C1968,'[2]Customer Detail'!$A$2:$H$501,3,FALSE)</f>
        <v>25</v>
      </c>
      <c r="O1968" s="8" t="str">
        <f>VLOOKUP(C1968,'[2]Customer Detail'!$A$2:$H$501,5,FALSE)</f>
        <v>Tristanton</v>
      </c>
      <c r="P1968" s="8" t="str">
        <f>VLOOKUP(C1968,'[2]Customer Detail'!$A$1:$H$501,8,FALSE)</f>
        <v>Platinum</v>
      </c>
      <c r="Q1968" s="8" t="str">
        <f>VLOOKUP(G1968,[2]Store_Dim!$A$1:$E$21,4,FALSE)</f>
        <v>Port Josephberg</v>
      </c>
      <c r="R1968" s="8" t="str">
        <f>VLOOKUP(G1968,[2]Store_Dim!$A$2:$E$21,3,FALSE)</f>
        <v>East</v>
      </c>
    </row>
    <row r="1969" spans="1:18" x14ac:dyDescent="0.3">
      <c r="A1969" s="7" t="s">
        <v>3793</v>
      </c>
      <c r="B1969" s="48">
        <v>45794</v>
      </c>
      <c r="C1969" s="8" t="s">
        <v>127</v>
      </c>
      <c r="D1969" s="8" t="s">
        <v>1682</v>
      </c>
      <c r="E1969" s="7" t="str">
        <f>VLOOKUP(D1969,[2]Product_Dim!$A$2:$G$101,2,FALSE)</f>
        <v>Smart LED Light Strip</v>
      </c>
      <c r="F1969" s="9">
        <f>VLOOKUP(D1969,[2]Product_Dim!$A$2:$G$101,6,FALSE)</f>
        <v>349.17</v>
      </c>
      <c r="G1969" s="8" t="s">
        <v>1792</v>
      </c>
      <c r="H1969" s="10">
        <v>2</v>
      </c>
      <c r="I1969" s="11">
        <v>924.73</v>
      </c>
      <c r="J1969" s="8">
        <v>0.28999999999999998</v>
      </c>
      <c r="K1969" s="8" t="s">
        <v>1826</v>
      </c>
      <c r="L1969" s="11">
        <v>1313.1166000000001</v>
      </c>
      <c r="M1969" s="8" t="str">
        <f>VLOOKUP(C1969,'[2]Customer Detail'!$A$2:$H$501,4,FALSE)</f>
        <v>Male</v>
      </c>
      <c r="N1969" s="8">
        <f>VLOOKUP(C1969,'[2]Customer Detail'!$A$2:$H$501,3,FALSE)</f>
        <v>41</v>
      </c>
      <c r="O1969" s="8" t="str">
        <f>VLOOKUP(C1969,'[2]Customer Detail'!$A$2:$H$501,5,FALSE)</f>
        <v>Johnsonville</v>
      </c>
      <c r="P1969" s="8" t="str">
        <f>VLOOKUP(C1969,'[2]Customer Detail'!$A$1:$H$501,8,FALSE)</f>
        <v>Silver</v>
      </c>
      <c r="Q1969" s="8" t="str">
        <f>VLOOKUP(G1969,[2]Store_Dim!$A$1:$E$21,4,FALSE)</f>
        <v>Lake Michael</v>
      </c>
      <c r="R1969" s="8" t="str">
        <f>VLOOKUP(G1969,[2]Store_Dim!$A$2:$E$21,3,FALSE)</f>
        <v>South</v>
      </c>
    </row>
    <row r="1970" spans="1:18" x14ac:dyDescent="0.3">
      <c r="A1970" s="7" t="s">
        <v>3794</v>
      </c>
      <c r="B1970" s="48">
        <v>45665</v>
      </c>
      <c r="C1970" s="8" t="s">
        <v>93</v>
      </c>
      <c r="D1970" s="8" t="s">
        <v>1572</v>
      </c>
      <c r="E1970" s="7" t="str">
        <f>VLOOKUP(D1970,[2]Product_Dim!$A$2:$G$101,2,FALSE)</f>
        <v>Hair Strengthening Shampoo</v>
      </c>
      <c r="F1970" s="9">
        <f>VLOOKUP(D1970,[2]Product_Dim!$A$2:$G$101,6,FALSE)</f>
        <v>115.82</v>
      </c>
      <c r="G1970" s="8" t="s">
        <v>1789</v>
      </c>
      <c r="H1970" s="10">
        <v>3</v>
      </c>
      <c r="I1970" s="11">
        <v>195.31</v>
      </c>
      <c r="J1970" s="8">
        <v>0.13</v>
      </c>
      <c r="K1970" s="8" t="s">
        <v>1829</v>
      </c>
      <c r="L1970" s="11">
        <v>509.75910000000005</v>
      </c>
      <c r="M1970" s="8" t="str">
        <f>VLOOKUP(C1970,'[2]Customer Detail'!$A$2:$H$501,4,FALSE)</f>
        <v>Female</v>
      </c>
      <c r="N1970" s="8">
        <f>VLOOKUP(C1970,'[2]Customer Detail'!$A$2:$H$501,3,FALSE)</f>
        <v>36</v>
      </c>
      <c r="O1970" s="8" t="str">
        <f>VLOOKUP(C1970,'[2]Customer Detail'!$A$2:$H$501,5,FALSE)</f>
        <v>Smithburgh</v>
      </c>
      <c r="P1970" s="8" t="str">
        <f>VLOOKUP(C1970,'[2]Customer Detail'!$A$1:$H$501,8,FALSE)</f>
        <v>Gold</v>
      </c>
      <c r="Q1970" s="8" t="str">
        <f>VLOOKUP(G1970,[2]Store_Dim!$A$1:$E$21,4,FALSE)</f>
        <v>East Davidville</v>
      </c>
      <c r="R1970" s="8" t="str">
        <f>VLOOKUP(G1970,[2]Store_Dim!$A$2:$E$21,3,FALSE)</f>
        <v>East</v>
      </c>
    </row>
    <row r="1971" spans="1:18" x14ac:dyDescent="0.3">
      <c r="A1971" s="7" t="s">
        <v>3795</v>
      </c>
      <c r="B1971" s="48">
        <v>45793</v>
      </c>
      <c r="C1971" s="8" t="s">
        <v>481</v>
      </c>
      <c r="D1971" s="8" t="s">
        <v>1624</v>
      </c>
      <c r="E1971" s="7" t="str">
        <f>VLOOKUP(D1971,[2]Product_Dim!$A$2:$G$101,2,FALSE)</f>
        <v>Sports Water Hydration Pack</v>
      </c>
      <c r="F1971" s="9">
        <f>VLOOKUP(D1971,[2]Product_Dim!$A$2:$G$101,6,FALSE)</f>
        <v>135.61000000000001</v>
      </c>
      <c r="G1971" s="8" t="s">
        <v>1782</v>
      </c>
      <c r="H1971" s="10">
        <v>1</v>
      </c>
      <c r="I1971" s="11">
        <v>91.38</v>
      </c>
      <c r="J1971" s="8">
        <v>0.14000000000000001</v>
      </c>
      <c r="K1971" s="8" t="s">
        <v>1824</v>
      </c>
      <c r="L1971" s="11">
        <v>78.586799999999997</v>
      </c>
      <c r="M1971" s="8" t="str">
        <f>VLOOKUP(C1971,'[2]Customer Detail'!$A$2:$H$501,4,FALSE)</f>
        <v>Male</v>
      </c>
      <c r="N1971" s="8">
        <f>VLOOKUP(C1971,'[2]Customer Detail'!$A$2:$H$501,3,FALSE)</f>
        <v>37</v>
      </c>
      <c r="O1971" s="8" t="str">
        <f>VLOOKUP(C1971,'[2]Customer Detail'!$A$2:$H$501,5,FALSE)</f>
        <v>West Brandon</v>
      </c>
      <c r="P1971" s="8" t="str">
        <f>VLOOKUP(C1971,'[2]Customer Detail'!$A$1:$H$501,8,FALSE)</f>
        <v>Bronze</v>
      </c>
      <c r="Q1971" s="8" t="str">
        <f>VLOOKUP(G1971,[2]Store_Dim!$A$1:$E$21,4,FALSE)</f>
        <v>Thompsonborough</v>
      </c>
      <c r="R1971" s="8" t="str">
        <f>VLOOKUP(G1971,[2]Store_Dim!$A$2:$E$21,3,FALSE)</f>
        <v>West</v>
      </c>
    </row>
    <row r="1972" spans="1:18" x14ac:dyDescent="0.3">
      <c r="A1972" s="7" t="s">
        <v>3796</v>
      </c>
      <c r="B1972" s="48">
        <v>45563</v>
      </c>
      <c r="C1972" s="8" t="s">
        <v>1487</v>
      </c>
      <c r="D1972" s="8" t="s">
        <v>1720</v>
      </c>
      <c r="E1972" s="7" t="str">
        <f>VLOOKUP(D1972,[2]Product_Dim!$A$2:$G$101,2,FALSE)</f>
        <v>Kitchen Cutting Board</v>
      </c>
      <c r="F1972" s="9">
        <f>VLOOKUP(D1972,[2]Product_Dim!$A$2:$G$101,6,FALSE)</f>
        <v>176.07</v>
      </c>
      <c r="G1972" s="8" t="s">
        <v>1792</v>
      </c>
      <c r="H1972" s="10">
        <v>2</v>
      </c>
      <c r="I1972" s="11">
        <v>494.35</v>
      </c>
      <c r="J1972" s="8">
        <v>0.1</v>
      </c>
      <c r="K1972" s="8" t="s">
        <v>1824</v>
      </c>
      <c r="L1972" s="11">
        <v>889.83</v>
      </c>
      <c r="M1972" s="8" t="str">
        <f>VLOOKUP(C1972,'[2]Customer Detail'!$A$2:$H$501,4,FALSE)</f>
        <v>Male</v>
      </c>
      <c r="N1972" s="8">
        <f>VLOOKUP(C1972,'[2]Customer Detail'!$A$2:$H$501,3,FALSE)</f>
        <v>48</v>
      </c>
      <c r="O1972" s="8" t="str">
        <f>VLOOKUP(C1972,'[2]Customer Detail'!$A$2:$H$501,5,FALSE)</f>
        <v>East Rodney</v>
      </c>
      <c r="P1972" s="8" t="str">
        <f>VLOOKUP(C1972,'[2]Customer Detail'!$A$1:$H$501,8,FALSE)</f>
        <v>Gold</v>
      </c>
      <c r="Q1972" s="8" t="str">
        <f>VLOOKUP(G1972,[2]Store_Dim!$A$1:$E$21,4,FALSE)</f>
        <v>Lake Michael</v>
      </c>
      <c r="R1972" s="8" t="str">
        <f>VLOOKUP(G1972,[2]Store_Dim!$A$2:$E$21,3,FALSE)</f>
        <v>South</v>
      </c>
    </row>
    <row r="1973" spans="1:18" x14ac:dyDescent="0.3">
      <c r="A1973" s="7" t="s">
        <v>3797</v>
      </c>
      <c r="B1973" s="48">
        <v>45577</v>
      </c>
      <c r="C1973" s="8" t="s">
        <v>815</v>
      </c>
      <c r="D1973" s="8" t="s">
        <v>1596</v>
      </c>
      <c r="E1973" s="7" t="str">
        <f>VLOOKUP(D1973,[2]Product_Dim!$A$2:$G$101,2,FALSE)</f>
        <v>Foldable Camping Chair</v>
      </c>
      <c r="F1973" s="9">
        <f>VLOOKUP(D1973,[2]Product_Dim!$A$2:$G$101,6,FALSE)</f>
        <v>166.06</v>
      </c>
      <c r="G1973" s="8" t="s">
        <v>1789</v>
      </c>
      <c r="H1973" s="10">
        <v>1</v>
      </c>
      <c r="I1973" s="11">
        <v>412.2</v>
      </c>
      <c r="J1973" s="8">
        <v>0.11</v>
      </c>
      <c r="K1973" s="8" t="s">
        <v>1824</v>
      </c>
      <c r="L1973" s="11">
        <v>366.858</v>
      </c>
      <c r="M1973" s="8" t="str">
        <f>VLOOKUP(C1973,'[2]Customer Detail'!$A$2:$H$501,4,FALSE)</f>
        <v>Male</v>
      </c>
      <c r="N1973" s="8">
        <f>VLOOKUP(C1973,'[2]Customer Detail'!$A$2:$H$501,3,FALSE)</f>
        <v>21</v>
      </c>
      <c r="O1973" s="8" t="str">
        <f>VLOOKUP(C1973,'[2]Customer Detail'!$A$2:$H$501,5,FALSE)</f>
        <v>Jasonton</v>
      </c>
      <c r="P1973" s="8" t="str">
        <f>VLOOKUP(C1973,'[2]Customer Detail'!$A$1:$H$501,8,FALSE)</f>
        <v>Gold</v>
      </c>
      <c r="Q1973" s="8" t="str">
        <f>VLOOKUP(G1973,[2]Store_Dim!$A$1:$E$21,4,FALSE)</f>
        <v>East Davidville</v>
      </c>
      <c r="R1973" s="8" t="str">
        <f>VLOOKUP(G1973,[2]Store_Dim!$A$2:$E$21,3,FALSE)</f>
        <v>East</v>
      </c>
    </row>
    <row r="1974" spans="1:18" x14ac:dyDescent="0.3">
      <c r="A1974" s="7" t="s">
        <v>3798</v>
      </c>
      <c r="B1974" s="48">
        <v>45466</v>
      </c>
      <c r="C1974" s="8" t="s">
        <v>1229</v>
      </c>
      <c r="D1974" s="8" t="s">
        <v>1706</v>
      </c>
      <c r="E1974" s="7" t="str">
        <f>VLOOKUP(D1974,[2]Product_Dim!$A$2:$G$101,2,FALSE)</f>
        <v>Decorative Lamp Shade</v>
      </c>
      <c r="F1974" s="9">
        <f>VLOOKUP(D1974,[2]Product_Dim!$A$2:$G$101,6,FALSE)</f>
        <v>228.53</v>
      </c>
      <c r="G1974" s="8" t="s">
        <v>1804</v>
      </c>
      <c r="H1974" s="10">
        <v>1</v>
      </c>
      <c r="I1974" s="11">
        <v>650.47</v>
      </c>
      <c r="J1974" s="8">
        <v>0.13</v>
      </c>
      <c r="K1974" s="8" t="s">
        <v>1826</v>
      </c>
      <c r="L1974" s="11">
        <v>565.90890000000002</v>
      </c>
      <c r="M1974" s="8" t="str">
        <f>VLOOKUP(C1974,'[2]Customer Detail'!$A$2:$H$501,4,FALSE)</f>
        <v>Female</v>
      </c>
      <c r="N1974" s="8">
        <f>VLOOKUP(C1974,'[2]Customer Detail'!$A$2:$H$501,3,FALSE)</f>
        <v>43</v>
      </c>
      <c r="O1974" s="8" t="str">
        <f>VLOOKUP(C1974,'[2]Customer Detail'!$A$2:$H$501,5,FALSE)</f>
        <v>Cannonberg</v>
      </c>
      <c r="P1974" s="8" t="str">
        <f>VLOOKUP(C1974,'[2]Customer Detail'!$A$1:$H$501,8,FALSE)</f>
        <v>Bronze</v>
      </c>
      <c r="Q1974" s="8" t="str">
        <f>VLOOKUP(G1974,[2]Store_Dim!$A$1:$E$21,4,FALSE)</f>
        <v>New Jimmymouth</v>
      </c>
      <c r="R1974" s="8" t="str">
        <f>VLOOKUP(G1974,[2]Store_Dim!$A$2:$E$21,3,FALSE)</f>
        <v>West</v>
      </c>
    </row>
    <row r="1975" spans="1:18" x14ac:dyDescent="0.3">
      <c r="A1975" s="7" t="s">
        <v>3799</v>
      </c>
      <c r="B1975" s="48">
        <v>45256</v>
      </c>
      <c r="C1975" s="8" t="s">
        <v>520</v>
      </c>
      <c r="D1975" s="8" t="s">
        <v>1576</v>
      </c>
      <c r="E1975" s="7" t="str">
        <f>VLOOKUP(D1975,[2]Product_Dim!$A$2:$G$101,2,FALSE)</f>
        <v>Decorative Wall Mirror</v>
      </c>
      <c r="F1975" s="9">
        <f>VLOOKUP(D1975,[2]Product_Dim!$A$2:$G$101,6,FALSE)</f>
        <v>48.01</v>
      </c>
      <c r="G1975" s="8" t="s">
        <v>1794</v>
      </c>
      <c r="H1975" s="10">
        <v>1</v>
      </c>
      <c r="I1975" s="11">
        <v>68.209999999999994</v>
      </c>
      <c r="J1975" s="8">
        <v>0.05</v>
      </c>
      <c r="K1975" s="8" t="s">
        <v>1826</v>
      </c>
      <c r="L1975" s="11">
        <v>64.799499999999995</v>
      </c>
      <c r="M1975" s="8" t="str">
        <f>VLOOKUP(C1975,'[2]Customer Detail'!$A$2:$H$501,4,FALSE)</f>
        <v>Female</v>
      </c>
      <c r="N1975" s="8">
        <f>VLOOKUP(C1975,'[2]Customer Detail'!$A$2:$H$501,3,FALSE)</f>
        <v>60</v>
      </c>
      <c r="O1975" s="8" t="str">
        <f>VLOOKUP(C1975,'[2]Customer Detail'!$A$2:$H$501,5,FALSE)</f>
        <v>Estradaside</v>
      </c>
      <c r="P1975" s="8" t="str">
        <f>VLOOKUP(C1975,'[2]Customer Detail'!$A$1:$H$501,8,FALSE)</f>
        <v>Gold</v>
      </c>
      <c r="Q1975" s="8" t="str">
        <f>VLOOKUP(G1975,[2]Store_Dim!$A$1:$E$21,4,FALSE)</f>
        <v>Sabrinatown</v>
      </c>
      <c r="R1975" s="8" t="str">
        <f>VLOOKUP(G1975,[2]Store_Dim!$A$2:$E$21,3,FALSE)</f>
        <v>North</v>
      </c>
    </row>
    <row r="1976" spans="1:18" x14ac:dyDescent="0.3">
      <c r="A1976" s="7" t="s">
        <v>3800</v>
      </c>
      <c r="B1976" s="48">
        <v>45886</v>
      </c>
      <c r="C1976" s="8" t="s">
        <v>461</v>
      </c>
      <c r="D1976" s="8" t="s">
        <v>1654</v>
      </c>
      <c r="E1976" s="7" t="str">
        <f>VLOOKUP(D1976,[2]Product_Dim!$A$2:$G$101,2,FALSE)</f>
        <v>Men's Track Pants</v>
      </c>
      <c r="F1976" s="9">
        <f>VLOOKUP(D1976,[2]Product_Dim!$A$2:$G$101,6,FALSE)</f>
        <v>386.56</v>
      </c>
      <c r="G1976" s="8" t="s">
        <v>1779</v>
      </c>
      <c r="H1976" s="10">
        <v>2</v>
      </c>
      <c r="I1976" s="11">
        <v>842.89</v>
      </c>
      <c r="J1976" s="8">
        <v>0.25</v>
      </c>
      <c r="K1976" s="8" t="s">
        <v>1829</v>
      </c>
      <c r="L1976" s="11">
        <v>1264.335</v>
      </c>
      <c r="M1976" s="8" t="str">
        <f>VLOOKUP(C1976,'[2]Customer Detail'!$A$2:$H$501,4,FALSE)</f>
        <v>Female</v>
      </c>
      <c r="N1976" s="8">
        <f>VLOOKUP(C1976,'[2]Customer Detail'!$A$2:$H$501,3,FALSE)</f>
        <v>33</v>
      </c>
      <c r="O1976" s="8" t="str">
        <f>VLOOKUP(C1976,'[2]Customer Detail'!$A$2:$H$501,5,FALSE)</f>
        <v>Gonzalezbury</v>
      </c>
      <c r="P1976" s="8" t="str">
        <f>VLOOKUP(C1976,'[2]Customer Detail'!$A$1:$H$501,8,FALSE)</f>
        <v>Platinum</v>
      </c>
      <c r="Q1976" s="8" t="str">
        <f>VLOOKUP(G1976,[2]Store_Dim!$A$1:$E$21,4,FALSE)</f>
        <v>Williamsfurt</v>
      </c>
      <c r="R1976" s="8" t="str">
        <f>VLOOKUP(G1976,[2]Store_Dim!$A$2:$E$21,3,FALSE)</f>
        <v>South</v>
      </c>
    </row>
    <row r="1977" spans="1:18" x14ac:dyDescent="0.3">
      <c r="A1977" s="7" t="s">
        <v>3801</v>
      </c>
      <c r="B1977" s="48">
        <v>45390</v>
      </c>
      <c r="C1977" s="8" t="s">
        <v>948</v>
      </c>
      <c r="D1977" s="8" t="s">
        <v>1555</v>
      </c>
      <c r="E1977" s="7" t="str">
        <f>VLOOKUP(D1977,[2]Product_Dim!$A$2:$G$101,2,FALSE)</f>
        <v>Men's Leather Belt</v>
      </c>
      <c r="F1977" s="9">
        <f>VLOOKUP(D1977,[2]Product_Dim!$A$2:$G$101,6,FALSE)</f>
        <v>261</v>
      </c>
      <c r="G1977" s="8" t="s">
        <v>1769</v>
      </c>
      <c r="H1977" s="10">
        <v>2</v>
      </c>
      <c r="I1977" s="11">
        <v>227.95</v>
      </c>
      <c r="J1977" s="8">
        <v>0.24</v>
      </c>
      <c r="K1977" s="8" t="s">
        <v>1829</v>
      </c>
      <c r="L1977" s="11">
        <v>346.48399999999998</v>
      </c>
      <c r="M1977" s="8" t="str">
        <f>VLOOKUP(C1977,'[2]Customer Detail'!$A$2:$H$501,4,FALSE)</f>
        <v>Male</v>
      </c>
      <c r="N1977" s="8">
        <f>VLOOKUP(C1977,'[2]Customer Detail'!$A$2:$H$501,3,FALSE)</f>
        <v>29</v>
      </c>
      <c r="O1977" s="8" t="str">
        <f>VLOOKUP(C1977,'[2]Customer Detail'!$A$2:$H$501,5,FALSE)</f>
        <v>Lake Melissashire</v>
      </c>
      <c r="P1977" s="8" t="str">
        <f>VLOOKUP(C1977,'[2]Customer Detail'!$A$1:$H$501,8,FALSE)</f>
        <v>Silver</v>
      </c>
      <c r="Q1977" s="8" t="str">
        <f>VLOOKUP(G1977,[2]Store_Dim!$A$1:$E$21,4,FALSE)</f>
        <v>Port Sharon</v>
      </c>
      <c r="R1977" s="8" t="str">
        <f>VLOOKUP(G1977,[2]Store_Dim!$A$2:$E$21,3,FALSE)</f>
        <v>South</v>
      </c>
    </row>
    <row r="1978" spans="1:18" x14ac:dyDescent="0.3">
      <c r="A1978" s="7" t="s">
        <v>3802</v>
      </c>
      <c r="B1978" s="48">
        <v>45388</v>
      </c>
      <c r="C1978" s="8" t="s">
        <v>631</v>
      </c>
      <c r="D1978" s="8" t="s">
        <v>1680</v>
      </c>
      <c r="E1978" s="7" t="str">
        <f>VLOOKUP(D1978,[2]Product_Dim!$A$2:$G$101,2,FALSE)</f>
        <v>Women's Hair Dryer Brush</v>
      </c>
      <c r="F1978" s="9">
        <f>VLOOKUP(D1978,[2]Product_Dim!$A$2:$G$101,6,FALSE)</f>
        <v>340.39</v>
      </c>
      <c r="G1978" s="8" t="s">
        <v>1794</v>
      </c>
      <c r="H1978" s="10">
        <v>3</v>
      </c>
      <c r="I1978" s="11">
        <v>685.97</v>
      </c>
      <c r="J1978" s="8">
        <v>0.24</v>
      </c>
      <c r="K1978" s="8" t="s">
        <v>1826</v>
      </c>
      <c r="L1978" s="11">
        <v>1564.0115999999998</v>
      </c>
      <c r="M1978" s="8" t="str">
        <f>VLOOKUP(C1978,'[2]Customer Detail'!$A$2:$H$501,4,FALSE)</f>
        <v>Male</v>
      </c>
      <c r="N1978" s="8">
        <f>VLOOKUP(C1978,'[2]Customer Detail'!$A$2:$H$501,3,FALSE)</f>
        <v>26</v>
      </c>
      <c r="O1978" s="8" t="str">
        <f>VLOOKUP(C1978,'[2]Customer Detail'!$A$2:$H$501,5,FALSE)</f>
        <v>Lake Samanthafort</v>
      </c>
      <c r="P1978" s="8" t="str">
        <f>VLOOKUP(C1978,'[2]Customer Detail'!$A$1:$H$501,8,FALSE)</f>
        <v>Gold</v>
      </c>
      <c r="Q1978" s="8" t="str">
        <f>VLOOKUP(G1978,[2]Store_Dim!$A$1:$E$21,4,FALSE)</f>
        <v>Sabrinatown</v>
      </c>
      <c r="R1978" s="8" t="str">
        <f>VLOOKUP(G1978,[2]Store_Dim!$A$2:$E$21,3,FALSE)</f>
        <v>North</v>
      </c>
    </row>
    <row r="1979" spans="1:18" x14ac:dyDescent="0.3">
      <c r="A1979" s="7" t="s">
        <v>3803</v>
      </c>
      <c r="B1979" s="48">
        <v>45793</v>
      </c>
      <c r="C1979" s="8" t="s">
        <v>1142</v>
      </c>
      <c r="D1979" s="8" t="s">
        <v>1606</v>
      </c>
      <c r="E1979" s="7" t="str">
        <f>VLOOKUP(D1979,[2]Product_Dim!$A$2:$G$101,2,FALSE)</f>
        <v>Fabric Sofa Throw Blanket</v>
      </c>
      <c r="F1979" s="9">
        <f>VLOOKUP(D1979,[2]Product_Dim!$A$2:$G$101,6,FALSE)</f>
        <v>218.48</v>
      </c>
      <c r="G1979" s="8" t="s">
        <v>1761</v>
      </c>
      <c r="H1979" s="10">
        <v>1</v>
      </c>
      <c r="I1979" s="11">
        <v>722.57</v>
      </c>
      <c r="J1979" s="8">
        <v>0.18</v>
      </c>
      <c r="K1979" s="8" t="s">
        <v>1824</v>
      </c>
      <c r="L1979" s="11">
        <v>592.50740000000008</v>
      </c>
      <c r="M1979" s="8" t="str">
        <f>VLOOKUP(C1979,'[2]Customer Detail'!$A$2:$H$501,4,FALSE)</f>
        <v>Female</v>
      </c>
      <c r="N1979" s="8">
        <f>VLOOKUP(C1979,'[2]Customer Detail'!$A$2:$H$501,3,FALSE)</f>
        <v>63</v>
      </c>
      <c r="O1979" s="8" t="str">
        <f>VLOOKUP(C1979,'[2]Customer Detail'!$A$2:$H$501,5,FALSE)</f>
        <v>Kellyside</v>
      </c>
      <c r="P1979" s="8" t="str">
        <f>VLOOKUP(C1979,'[2]Customer Detail'!$A$1:$H$501,8,FALSE)</f>
        <v>Platinum</v>
      </c>
      <c r="Q1979" s="8" t="str">
        <f>VLOOKUP(G1979,[2]Store_Dim!$A$1:$E$21,4,FALSE)</f>
        <v>North Nancyview</v>
      </c>
      <c r="R1979" s="8" t="str">
        <f>VLOOKUP(G1979,[2]Store_Dim!$A$2:$E$21,3,FALSE)</f>
        <v>South</v>
      </c>
    </row>
    <row r="1980" spans="1:18" x14ac:dyDescent="0.3">
      <c r="A1980" s="7" t="s">
        <v>3804</v>
      </c>
      <c r="B1980" s="48">
        <v>45615</v>
      </c>
      <c r="C1980" s="8" t="s">
        <v>475</v>
      </c>
      <c r="D1980" s="8" t="s">
        <v>1618</v>
      </c>
      <c r="E1980" s="7" t="str">
        <f>VLOOKUP(D1980,[2]Product_Dim!$A$2:$G$101,2,FALSE)</f>
        <v>Bedroom Table Lamp</v>
      </c>
      <c r="F1980" s="9">
        <f>VLOOKUP(D1980,[2]Product_Dim!$A$2:$G$101,6,FALSE)</f>
        <v>382.22</v>
      </c>
      <c r="G1980" s="8" t="s">
        <v>1773</v>
      </c>
      <c r="H1980" s="10">
        <v>3</v>
      </c>
      <c r="I1980" s="11">
        <v>585.54999999999995</v>
      </c>
      <c r="J1980" s="8">
        <v>0.14000000000000001</v>
      </c>
      <c r="K1980" s="8" t="s">
        <v>1829</v>
      </c>
      <c r="L1980" s="11">
        <v>1510.7189999999998</v>
      </c>
      <c r="M1980" s="8" t="str">
        <f>VLOOKUP(C1980,'[2]Customer Detail'!$A$2:$H$501,4,FALSE)</f>
        <v>Female</v>
      </c>
      <c r="N1980" s="8">
        <f>VLOOKUP(C1980,'[2]Customer Detail'!$A$2:$H$501,3,FALSE)</f>
        <v>63</v>
      </c>
      <c r="O1980" s="8" t="str">
        <f>VLOOKUP(C1980,'[2]Customer Detail'!$A$2:$H$501,5,FALSE)</f>
        <v>South Brooke</v>
      </c>
      <c r="P1980" s="8" t="str">
        <f>VLOOKUP(C1980,'[2]Customer Detail'!$A$1:$H$501,8,FALSE)</f>
        <v>Gold</v>
      </c>
      <c r="Q1980" s="8" t="str">
        <f>VLOOKUP(G1980,[2]Store_Dim!$A$1:$E$21,4,FALSE)</f>
        <v>New Michaelchester</v>
      </c>
      <c r="R1980" s="8" t="str">
        <f>VLOOKUP(G1980,[2]Store_Dim!$A$2:$E$21,3,FALSE)</f>
        <v>North</v>
      </c>
    </row>
    <row r="1981" spans="1:18" x14ac:dyDescent="0.3">
      <c r="A1981" s="7" t="s">
        <v>3805</v>
      </c>
      <c r="B1981" s="48">
        <v>45666</v>
      </c>
      <c r="C1981" s="8" t="s">
        <v>975</v>
      </c>
      <c r="D1981" s="8" t="s">
        <v>1640</v>
      </c>
      <c r="E1981" s="7" t="str">
        <f>VLOOKUP(D1981,[2]Product_Dim!$A$2:$G$101,2,FALSE)</f>
        <v>Men's Winter Jacket</v>
      </c>
      <c r="F1981" s="9">
        <f>VLOOKUP(D1981,[2]Product_Dim!$A$2:$G$101,6,FALSE)</f>
        <v>167.34</v>
      </c>
      <c r="G1981" s="8" t="s">
        <v>1797</v>
      </c>
      <c r="H1981" s="10">
        <v>2</v>
      </c>
      <c r="I1981" s="11">
        <v>635.80999999999995</v>
      </c>
      <c r="J1981" s="8">
        <v>0.13</v>
      </c>
      <c r="K1981" s="8" t="s">
        <v>1826</v>
      </c>
      <c r="L1981" s="11">
        <v>1106.3093999999999</v>
      </c>
      <c r="M1981" s="8" t="str">
        <f>VLOOKUP(C1981,'[2]Customer Detail'!$A$2:$H$501,4,FALSE)</f>
        <v>Female</v>
      </c>
      <c r="N1981" s="8">
        <f>VLOOKUP(C1981,'[2]Customer Detail'!$A$2:$H$501,3,FALSE)</f>
        <v>41</v>
      </c>
      <c r="O1981" s="8" t="str">
        <f>VLOOKUP(C1981,'[2]Customer Detail'!$A$2:$H$501,5,FALSE)</f>
        <v>Randychester</v>
      </c>
      <c r="P1981" s="8" t="str">
        <f>VLOOKUP(C1981,'[2]Customer Detail'!$A$1:$H$501,8,FALSE)</f>
        <v>Bronze</v>
      </c>
      <c r="Q1981" s="8" t="str">
        <f>VLOOKUP(G1981,[2]Store_Dim!$A$1:$E$21,4,FALSE)</f>
        <v>Johnsonville</v>
      </c>
      <c r="R1981" s="8" t="str">
        <f>VLOOKUP(G1981,[2]Store_Dim!$A$2:$E$21,3,FALSE)</f>
        <v>East</v>
      </c>
    </row>
    <row r="1982" spans="1:18" x14ac:dyDescent="0.3">
      <c r="A1982" s="7" t="s">
        <v>3806</v>
      </c>
      <c r="B1982" s="48">
        <v>45644</v>
      </c>
      <c r="C1982" s="8" t="s">
        <v>881</v>
      </c>
      <c r="D1982" s="8" t="s">
        <v>1576</v>
      </c>
      <c r="E1982" s="7" t="str">
        <f>VLOOKUP(D1982,[2]Product_Dim!$A$2:$G$101,2,FALSE)</f>
        <v>Decorative Wall Mirror</v>
      </c>
      <c r="F1982" s="9">
        <f>VLOOKUP(D1982,[2]Product_Dim!$A$2:$G$101,6,FALSE)</f>
        <v>48.01</v>
      </c>
      <c r="G1982" s="8" t="s">
        <v>1769</v>
      </c>
      <c r="H1982" s="10">
        <v>2</v>
      </c>
      <c r="I1982" s="11">
        <v>353.74</v>
      </c>
      <c r="J1982" s="8">
        <v>0.01</v>
      </c>
      <c r="K1982" s="8" t="s">
        <v>1824</v>
      </c>
      <c r="L1982" s="11">
        <v>700.40520000000004</v>
      </c>
      <c r="M1982" s="8" t="str">
        <f>VLOOKUP(C1982,'[2]Customer Detail'!$A$2:$H$501,4,FALSE)</f>
        <v>Female</v>
      </c>
      <c r="N1982" s="8">
        <f>VLOOKUP(C1982,'[2]Customer Detail'!$A$2:$H$501,3,FALSE)</f>
        <v>22</v>
      </c>
      <c r="O1982" s="8" t="str">
        <f>VLOOKUP(C1982,'[2]Customer Detail'!$A$2:$H$501,5,FALSE)</f>
        <v>Lake Nicole</v>
      </c>
      <c r="P1982" s="8" t="str">
        <f>VLOOKUP(C1982,'[2]Customer Detail'!$A$1:$H$501,8,FALSE)</f>
        <v>Platinum</v>
      </c>
      <c r="Q1982" s="8" t="str">
        <f>VLOOKUP(G1982,[2]Store_Dim!$A$1:$E$21,4,FALSE)</f>
        <v>Port Sharon</v>
      </c>
      <c r="R1982" s="8" t="str">
        <f>VLOOKUP(G1982,[2]Store_Dim!$A$2:$E$21,3,FALSE)</f>
        <v>South</v>
      </c>
    </row>
    <row r="1983" spans="1:18" x14ac:dyDescent="0.3">
      <c r="A1983" s="7" t="s">
        <v>3807</v>
      </c>
      <c r="B1983" s="48">
        <v>45648</v>
      </c>
      <c r="C1983" s="8" t="s">
        <v>842</v>
      </c>
      <c r="D1983" s="8" t="s">
        <v>1620</v>
      </c>
      <c r="E1983" s="7" t="str">
        <f>VLOOKUP(D1983,[2]Product_Dim!$A$2:$G$101,2,FALSE)</f>
        <v>Women's Summer Dress</v>
      </c>
      <c r="F1983" s="9">
        <f>VLOOKUP(D1983,[2]Product_Dim!$A$2:$G$101,6,FALSE)</f>
        <v>223.43</v>
      </c>
      <c r="G1983" s="8" t="s">
        <v>1779</v>
      </c>
      <c r="H1983" s="10">
        <v>1</v>
      </c>
      <c r="I1983" s="11">
        <v>377.52</v>
      </c>
      <c r="J1983" s="8">
        <v>0.15</v>
      </c>
      <c r="K1983" s="8" t="s">
        <v>1824</v>
      </c>
      <c r="L1983" s="11">
        <v>320.892</v>
      </c>
      <c r="M1983" s="8" t="str">
        <f>VLOOKUP(C1983,'[2]Customer Detail'!$A$2:$H$501,4,FALSE)</f>
        <v>Male</v>
      </c>
      <c r="N1983" s="8">
        <f>VLOOKUP(C1983,'[2]Customer Detail'!$A$2:$H$501,3,FALSE)</f>
        <v>25</v>
      </c>
      <c r="O1983" s="8" t="str">
        <f>VLOOKUP(C1983,'[2]Customer Detail'!$A$2:$H$501,5,FALSE)</f>
        <v>Grahamfurt</v>
      </c>
      <c r="P1983" s="8" t="str">
        <f>VLOOKUP(C1983,'[2]Customer Detail'!$A$1:$H$501,8,FALSE)</f>
        <v>Gold</v>
      </c>
      <c r="Q1983" s="8" t="str">
        <f>VLOOKUP(G1983,[2]Store_Dim!$A$1:$E$21,4,FALSE)</f>
        <v>Williamsfurt</v>
      </c>
      <c r="R1983" s="8" t="str">
        <f>VLOOKUP(G1983,[2]Store_Dim!$A$2:$E$21,3,FALSE)</f>
        <v>South</v>
      </c>
    </row>
    <row r="1984" spans="1:18" x14ac:dyDescent="0.3">
      <c r="A1984" s="7" t="s">
        <v>3808</v>
      </c>
      <c r="B1984" s="48">
        <v>45500</v>
      </c>
      <c r="C1984" s="8" t="s">
        <v>669</v>
      </c>
      <c r="D1984" s="8" t="s">
        <v>1684</v>
      </c>
      <c r="E1984" s="7" t="str">
        <f>VLOOKUP(D1984,[2]Product_Dim!$A$2:$G$101,2,FALSE)</f>
        <v>Wooden Nightstand</v>
      </c>
      <c r="F1984" s="9">
        <f>VLOOKUP(D1984,[2]Product_Dim!$A$2:$G$101,6,FALSE)</f>
        <v>243.7</v>
      </c>
      <c r="G1984" s="8" t="s">
        <v>1761</v>
      </c>
      <c r="H1984" s="10">
        <v>3</v>
      </c>
      <c r="I1984" s="11">
        <v>901.49</v>
      </c>
      <c r="J1984" s="8" t="s">
        <v>3983</v>
      </c>
      <c r="K1984" s="8" t="s">
        <v>1824</v>
      </c>
      <c r="L1984" s="11">
        <v>2704.4700000000003</v>
      </c>
      <c r="M1984" s="8" t="str">
        <f>VLOOKUP(C1984,'[2]Customer Detail'!$A$2:$H$501,4,FALSE)</f>
        <v>Female</v>
      </c>
      <c r="N1984" s="8">
        <f>VLOOKUP(C1984,'[2]Customer Detail'!$A$2:$H$501,3,FALSE)</f>
        <v>44</v>
      </c>
      <c r="O1984" s="8" t="str">
        <f>VLOOKUP(C1984,'[2]Customer Detail'!$A$2:$H$501,5,FALSE)</f>
        <v>Lake Danielleton</v>
      </c>
      <c r="P1984" s="8" t="str">
        <f>VLOOKUP(C1984,'[2]Customer Detail'!$A$1:$H$501,8,FALSE)</f>
        <v>Gold</v>
      </c>
      <c r="Q1984" s="8" t="str">
        <f>VLOOKUP(G1984,[2]Store_Dim!$A$1:$E$21,4,FALSE)</f>
        <v>North Nancyview</v>
      </c>
      <c r="R1984" s="8" t="str">
        <f>VLOOKUP(G1984,[2]Store_Dim!$A$2:$E$21,3,FALSE)</f>
        <v>South</v>
      </c>
    </row>
    <row r="1985" spans="1:18" x14ac:dyDescent="0.3">
      <c r="A1985" s="7" t="s">
        <v>3809</v>
      </c>
      <c r="B1985" s="48">
        <v>45806</v>
      </c>
      <c r="C1985" s="8" t="s">
        <v>654</v>
      </c>
      <c r="D1985" s="8" t="s">
        <v>1608</v>
      </c>
      <c r="E1985" s="7" t="str">
        <f>VLOOKUP(D1985,[2]Product_Dim!$A$2:$G$101,2,FALSE)</f>
        <v>Stainless Steel Cutlery Set</v>
      </c>
      <c r="F1985" s="9">
        <f>VLOOKUP(D1985,[2]Product_Dim!$A$2:$G$101,6,FALSE)</f>
        <v>19.52</v>
      </c>
      <c r="G1985" s="8" t="s">
        <v>1773</v>
      </c>
      <c r="H1985" s="10">
        <v>1</v>
      </c>
      <c r="I1985" s="11">
        <v>563.01</v>
      </c>
      <c r="J1985" s="8">
        <v>0.1</v>
      </c>
      <c r="K1985" s="8" t="s">
        <v>1824</v>
      </c>
      <c r="L1985" s="11">
        <v>506.709</v>
      </c>
      <c r="M1985" s="8" t="str">
        <f>VLOOKUP(C1985,'[2]Customer Detail'!$A$2:$H$501,4,FALSE)</f>
        <v>Male</v>
      </c>
      <c r="N1985" s="8">
        <f>VLOOKUP(C1985,'[2]Customer Detail'!$A$2:$H$501,3,FALSE)</f>
        <v>30</v>
      </c>
      <c r="O1985" s="8" t="str">
        <f>VLOOKUP(C1985,'[2]Customer Detail'!$A$2:$H$501,5,FALSE)</f>
        <v>South Jerry</v>
      </c>
      <c r="P1985" s="8" t="str">
        <f>VLOOKUP(C1985,'[2]Customer Detail'!$A$1:$H$501,8,FALSE)</f>
        <v>Platinum</v>
      </c>
      <c r="Q1985" s="8" t="str">
        <f>VLOOKUP(G1985,[2]Store_Dim!$A$1:$E$21,4,FALSE)</f>
        <v>New Michaelchester</v>
      </c>
      <c r="R1985" s="8" t="str">
        <f>VLOOKUP(G1985,[2]Store_Dim!$A$2:$E$21,3,FALSE)</f>
        <v>North</v>
      </c>
    </row>
    <row r="1986" spans="1:18" x14ac:dyDescent="0.3">
      <c r="A1986" s="7" t="s">
        <v>3810</v>
      </c>
      <c r="B1986" s="48">
        <v>45365</v>
      </c>
      <c r="C1986" s="8" t="s">
        <v>198</v>
      </c>
      <c r="D1986" s="8" t="s">
        <v>1688</v>
      </c>
      <c r="E1986" s="7" t="str">
        <f>VLOOKUP(D1986,[2]Product_Dim!$A$2:$G$101,2,FALSE)</f>
        <v>Kitchen Storage Rack</v>
      </c>
      <c r="F1986" s="9">
        <f>VLOOKUP(D1986,[2]Product_Dim!$A$2:$G$101,6,FALSE)</f>
        <v>138.05000000000001</v>
      </c>
      <c r="G1986" s="8" t="s">
        <v>1776</v>
      </c>
      <c r="H1986" s="10">
        <v>4</v>
      </c>
      <c r="I1986" s="11">
        <v>167.25</v>
      </c>
      <c r="J1986" s="8">
        <v>0.11</v>
      </c>
      <c r="K1986" s="8" t="s">
        <v>1824</v>
      </c>
      <c r="L1986" s="11">
        <v>595.41</v>
      </c>
      <c r="M1986" s="8" t="str">
        <f>VLOOKUP(C1986,'[2]Customer Detail'!$A$2:$H$501,4,FALSE)</f>
        <v>Male</v>
      </c>
      <c r="N1986" s="8">
        <f>VLOOKUP(C1986,'[2]Customer Detail'!$A$2:$H$501,3,FALSE)</f>
        <v>55</v>
      </c>
      <c r="O1986" s="8" t="str">
        <f>VLOOKUP(C1986,'[2]Customer Detail'!$A$2:$H$501,5,FALSE)</f>
        <v>South Timtown</v>
      </c>
      <c r="P1986" s="8" t="str">
        <f>VLOOKUP(C1986,'[2]Customer Detail'!$A$1:$H$501,8,FALSE)</f>
        <v>Bronze</v>
      </c>
      <c r="Q1986" s="8" t="str">
        <f>VLOOKUP(G1986,[2]Store_Dim!$A$1:$E$21,4,FALSE)</f>
        <v>Port Josephberg</v>
      </c>
      <c r="R1986" s="8" t="str">
        <f>VLOOKUP(G1986,[2]Store_Dim!$A$2:$E$21,3,FALSE)</f>
        <v>East</v>
      </c>
    </row>
    <row r="1987" spans="1:18" x14ac:dyDescent="0.3">
      <c r="A1987" s="7" t="s">
        <v>3811</v>
      </c>
      <c r="B1987" s="48">
        <v>45229</v>
      </c>
      <c r="C1987" s="8" t="s">
        <v>1403</v>
      </c>
      <c r="D1987" s="8" t="s">
        <v>1668</v>
      </c>
      <c r="E1987" s="7" t="str">
        <f>VLOOKUP(D1987,[2]Product_Dim!$A$2:$G$101,2,FALSE)</f>
        <v>Luxury Perfume Spray</v>
      </c>
      <c r="F1987" s="9">
        <f>VLOOKUP(D1987,[2]Product_Dim!$A$2:$G$101,6,FALSE)</f>
        <v>482.75</v>
      </c>
      <c r="G1987" s="8" t="s">
        <v>1810</v>
      </c>
      <c r="H1987" s="10">
        <v>3</v>
      </c>
      <c r="I1987" s="11">
        <v>345.43</v>
      </c>
      <c r="J1987" s="8">
        <v>0.08</v>
      </c>
      <c r="K1987" s="8" t="s">
        <v>1829</v>
      </c>
      <c r="L1987" s="11">
        <v>953.38679999999999</v>
      </c>
      <c r="M1987" s="8" t="str">
        <f>VLOOKUP(C1987,'[2]Customer Detail'!$A$2:$H$501,4,FALSE)</f>
        <v>Male</v>
      </c>
      <c r="N1987" s="8">
        <f>VLOOKUP(C1987,'[2]Customer Detail'!$A$2:$H$501,3,FALSE)</f>
        <v>60</v>
      </c>
      <c r="O1987" s="8" t="str">
        <f>VLOOKUP(C1987,'[2]Customer Detail'!$A$2:$H$501,5,FALSE)</f>
        <v>Johnsonville</v>
      </c>
      <c r="P1987" s="8" t="str">
        <f>VLOOKUP(C1987,'[2]Customer Detail'!$A$1:$H$501,8,FALSE)</f>
        <v>Gold</v>
      </c>
      <c r="Q1987" s="8" t="str">
        <f>VLOOKUP(G1987,[2]Store_Dim!$A$1:$E$21,4,FALSE)</f>
        <v>East Stevechester</v>
      </c>
      <c r="R1987" s="8" t="str">
        <f>VLOOKUP(G1987,[2]Store_Dim!$A$2:$E$21,3,FALSE)</f>
        <v>East</v>
      </c>
    </row>
    <row r="1988" spans="1:18" x14ac:dyDescent="0.3">
      <c r="A1988" s="7" t="s">
        <v>3812</v>
      </c>
      <c r="B1988" s="48">
        <v>45349</v>
      </c>
      <c r="C1988" s="8" t="s">
        <v>972</v>
      </c>
      <c r="D1988" s="8" t="s">
        <v>1712</v>
      </c>
      <c r="E1988" s="7" t="str">
        <f>VLOOKUP(D1988,[2]Product_Dim!$A$2:$G$101,2,FALSE)</f>
        <v>Fitness Resistance Bands</v>
      </c>
      <c r="F1988" s="9">
        <f>VLOOKUP(D1988,[2]Product_Dim!$A$2:$G$101,6,FALSE)</f>
        <v>152.91999999999999</v>
      </c>
      <c r="G1988" s="8" t="s">
        <v>1786</v>
      </c>
      <c r="H1988" s="10">
        <v>4</v>
      </c>
      <c r="I1988" s="11">
        <v>752.48</v>
      </c>
      <c r="J1988" s="8">
        <v>0.23</v>
      </c>
      <c r="K1988" s="8" t="s">
        <v>1824</v>
      </c>
      <c r="L1988" s="11">
        <v>2317.6383999999998</v>
      </c>
      <c r="M1988" s="8" t="str">
        <f>VLOOKUP(C1988,'[2]Customer Detail'!$A$2:$H$501,4,FALSE)</f>
        <v>Female</v>
      </c>
      <c r="N1988" s="8">
        <f>VLOOKUP(C1988,'[2]Customer Detail'!$A$2:$H$501,3,FALSE)</f>
        <v>60</v>
      </c>
      <c r="O1988" s="8" t="str">
        <f>VLOOKUP(C1988,'[2]Customer Detail'!$A$2:$H$501,5,FALSE)</f>
        <v>Sarahland</v>
      </c>
      <c r="P1988" s="8" t="str">
        <f>VLOOKUP(C1988,'[2]Customer Detail'!$A$1:$H$501,8,FALSE)</f>
        <v>Gold</v>
      </c>
      <c r="Q1988" s="8" t="str">
        <f>VLOOKUP(G1988,[2]Store_Dim!$A$1:$E$21,4,FALSE)</f>
        <v>East Johnstad</v>
      </c>
      <c r="R1988" s="8" t="str">
        <f>VLOOKUP(G1988,[2]Store_Dim!$A$2:$E$21,3,FALSE)</f>
        <v>South</v>
      </c>
    </row>
    <row r="1989" spans="1:18" x14ac:dyDescent="0.3">
      <c r="A1989" s="7" t="s">
        <v>3813</v>
      </c>
      <c r="B1989" s="48">
        <v>45886</v>
      </c>
      <c r="C1989" s="8" t="s">
        <v>1389</v>
      </c>
      <c r="D1989" s="8" t="s">
        <v>1662</v>
      </c>
      <c r="E1989" s="7" t="str">
        <f>VLOOKUP(D1989,[2]Product_Dim!$A$2:$G$101,2,FALSE)</f>
        <v>Foam Roller</v>
      </c>
      <c r="F1989" s="9">
        <f>VLOOKUP(D1989,[2]Product_Dim!$A$2:$G$101,6,FALSE)</f>
        <v>30.62</v>
      </c>
      <c r="G1989" s="8" t="s">
        <v>1813</v>
      </c>
      <c r="H1989" s="10">
        <v>1</v>
      </c>
      <c r="I1989" s="11">
        <v>120.02</v>
      </c>
      <c r="J1989" s="8">
        <v>0.26</v>
      </c>
      <c r="K1989" s="8" t="s">
        <v>1824</v>
      </c>
      <c r="L1989" s="11">
        <v>88.814799999999991</v>
      </c>
      <c r="M1989" s="8" t="str">
        <f>VLOOKUP(C1989,'[2]Customer Detail'!$A$2:$H$501,4,FALSE)</f>
        <v>Male</v>
      </c>
      <c r="N1989" s="8">
        <f>VLOOKUP(C1989,'[2]Customer Detail'!$A$2:$H$501,3,FALSE)</f>
        <v>29</v>
      </c>
      <c r="O1989" s="8" t="str">
        <f>VLOOKUP(C1989,'[2]Customer Detail'!$A$2:$H$501,5,FALSE)</f>
        <v>Port Hannahport</v>
      </c>
      <c r="P1989" s="8" t="str">
        <f>VLOOKUP(C1989,'[2]Customer Detail'!$A$1:$H$501,8,FALSE)</f>
        <v>Bronze</v>
      </c>
      <c r="Q1989" s="8" t="str">
        <f>VLOOKUP(G1989,[2]Store_Dim!$A$1:$E$21,4,FALSE)</f>
        <v>Vasquezborough</v>
      </c>
      <c r="R1989" s="8" t="str">
        <f>VLOOKUP(G1989,[2]Store_Dim!$A$2:$E$21,3,FALSE)</f>
        <v>East</v>
      </c>
    </row>
    <row r="1990" spans="1:18" x14ac:dyDescent="0.3">
      <c r="A1990" s="7" t="s">
        <v>3814</v>
      </c>
      <c r="B1990" s="48">
        <v>45359</v>
      </c>
      <c r="C1990" s="8" t="s">
        <v>1017</v>
      </c>
      <c r="D1990" s="8" t="s">
        <v>1630</v>
      </c>
      <c r="E1990" s="7" t="str">
        <f>VLOOKUP(D1990,[2]Product_Dim!$A$2:$G$101,2,FALSE)</f>
        <v>Yoga Exercise Mat</v>
      </c>
      <c r="F1990" s="9">
        <f>VLOOKUP(D1990,[2]Product_Dim!$A$2:$G$101,6,FALSE)</f>
        <v>313.26</v>
      </c>
      <c r="G1990" s="8" t="s">
        <v>1782</v>
      </c>
      <c r="H1990" s="10">
        <v>3</v>
      </c>
      <c r="I1990" s="11">
        <v>146.71</v>
      </c>
      <c r="J1990" s="8">
        <v>0.28000000000000003</v>
      </c>
      <c r="K1990" s="8" t="s">
        <v>1824</v>
      </c>
      <c r="L1990" s="11">
        <v>316.89359999999999</v>
      </c>
      <c r="M1990" s="8" t="str">
        <f>VLOOKUP(C1990,'[2]Customer Detail'!$A$2:$H$501,4,FALSE)</f>
        <v>Female</v>
      </c>
      <c r="N1990" s="8">
        <f>VLOOKUP(C1990,'[2]Customer Detail'!$A$2:$H$501,3,FALSE)</f>
        <v>64</v>
      </c>
      <c r="O1990" s="8" t="str">
        <f>VLOOKUP(C1990,'[2]Customer Detail'!$A$2:$H$501,5,FALSE)</f>
        <v>Whiteport</v>
      </c>
      <c r="P1990" s="8" t="str">
        <f>VLOOKUP(C1990,'[2]Customer Detail'!$A$1:$H$501,8,FALSE)</f>
        <v>Platinum</v>
      </c>
      <c r="Q1990" s="8" t="str">
        <f>VLOOKUP(G1990,[2]Store_Dim!$A$1:$E$21,4,FALSE)</f>
        <v>Thompsonborough</v>
      </c>
      <c r="R1990" s="8" t="str">
        <f>VLOOKUP(G1990,[2]Store_Dim!$A$2:$E$21,3,FALSE)</f>
        <v>West</v>
      </c>
    </row>
    <row r="1991" spans="1:18" x14ac:dyDescent="0.3">
      <c r="A1991" s="7" t="s">
        <v>3815</v>
      </c>
      <c r="B1991" s="48">
        <v>45730</v>
      </c>
      <c r="C1991" s="8" t="s">
        <v>298</v>
      </c>
      <c r="D1991" s="8" t="s">
        <v>1676</v>
      </c>
      <c r="E1991" s="7" t="str">
        <f>VLOOKUP(D1991,[2]Product_Dim!$A$2:$G$101,2,FALSE)</f>
        <v>Matte Lipstick Set</v>
      </c>
      <c r="F1991" s="9">
        <f>VLOOKUP(D1991,[2]Product_Dim!$A$2:$G$101,6,FALSE)</f>
        <v>299.11</v>
      </c>
      <c r="G1991" s="8" t="s">
        <v>1752</v>
      </c>
      <c r="H1991" s="10">
        <v>2</v>
      </c>
      <c r="I1991" s="11">
        <v>358.87</v>
      </c>
      <c r="J1991" s="8">
        <v>0.24</v>
      </c>
      <c r="K1991" s="8" t="s">
        <v>1824</v>
      </c>
      <c r="L1991" s="11">
        <v>545.48239999999998</v>
      </c>
      <c r="M1991" s="8" t="str">
        <f>VLOOKUP(C1991,'[2]Customer Detail'!$A$2:$H$501,4,FALSE)</f>
        <v>Male</v>
      </c>
      <c r="N1991" s="8">
        <f>VLOOKUP(C1991,'[2]Customer Detail'!$A$2:$H$501,3,FALSE)</f>
        <v>53</v>
      </c>
      <c r="O1991" s="8" t="str">
        <f>VLOOKUP(C1991,'[2]Customer Detail'!$A$2:$H$501,5,FALSE)</f>
        <v>Leburgh</v>
      </c>
      <c r="P1991" s="8" t="str">
        <f>VLOOKUP(C1991,'[2]Customer Detail'!$A$1:$H$501,8,FALSE)</f>
        <v>Bronze</v>
      </c>
      <c r="Q1991" s="8" t="str">
        <f>VLOOKUP(G1991,[2]Store_Dim!$A$1:$E$21,4,FALSE)</f>
        <v>Washingtonfurt</v>
      </c>
      <c r="R1991" s="8" t="str">
        <f>VLOOKUP(G1991,[2]Store_Dim!$A$2:$E$21,3,FALSE)</f>
        <v>East</v>
      </c>
    </row>
    <row r="1992" spans="1:18" x14ac:dyDescent="0.3">
      <c r="A1992" s="7" t="s">
        <v>3816</v>
      </c>
      <c r="B1992" s="48">
        <v>45456</v>
      </c>
      <c r="C1992" s="8" t="s">
        <v>773</v>
      </c>
      <c r="D1992" s="8" t="s">
        <v>1652</v>
      </c>
      <c r="E1992" s="7" t="str">
        <f>VLOOKUP(D1992,[2]Product_Dim!$A$2:$G$101,2,FALSE)</f>
        <v>Rugby Ball</v>
      </c>
      <c r="F1992" s="9">
        <f>VLOOKUP(D1992,[2]Product_Dim!$A$2:$G$101,6,FALSE)</f>
        <v>212.26</v>
      </c>
      <c r="G1992" s="8" t="s">
        <v>1766</v>
      </c>
      <c r="H1992" s="10">
        <v>4</v>
      </c>
      <c r="I1992" s="11">
        <v>212.75</v>
      </c>
      <c r="J1992" s="8">
        <v>0.11</v>
      </c>
      <c r="K1992" s="8" t="s">
        <v>1829</v>
      </c>
      <c r="L1992" s="11">
        <v>757.39</v>
      </c>
      <c r="M1992" s="8" t="str">
        <f>VLOOKUP(C1992,'[2]Customer Detail'!$A$2:$H$501,4,FALSE)</f>
        <v>Male</v>
      </c>
      <c r="N1992" s="8">
        <f>VLOOKUP(C1992,'[2]Customer Detail'!$A$2:$H$501,3,FALSE)</f>
        <v>31</v>
      </c>
      <c r="O1992" s="8" t="str">
        <f>VLOOKUP(C1992,'[2]Customer Detail'!$A$2:$H$501,5,FALSE)</f>
        <v>Dawsonchester</v>
      </c>
      <c r="P1992" s="8" t="str">
        <f>VLOOKUP(C1992,'[2]Customer Detail'!$A$1:$H$501,8,FALSE)</f>
        <v>Platinum</v>
      </c>
      <c r="Q1992" s="8" t="str">
        <f>VLOOKUP(G1992,[2]Store_Dim!$A$1:$E$21,4,FALSE)</f>
        <v>Hoodberg</v>
      </c>
      <c r="R1992" s="8" t="str">
        <f>VLOOKUP(G1992,[2]Store_Dim!$A$2:$E$21,3,FALSE)</f>
        <v>North</v>
      </c>
    </row>
    <row r="1993" spans="1:18" x14ac:dyDescent="0.3">
      <c r="A1993" s="7" t="s">
        <v>3817</v>
      </c>
      <c r="B1993" s="48">
        <v>45450</v>
      </c>
      <c r="C1993" s="8" t="s">
        <v>1029</v>
      </c>
      <c r="D1993" s="8" t="s">
        <v>1638</v>
      </c>
      <c r="E1993" s="7" t="str">
        <f>VLOOKUP(D1993,[2]Product_Dim!$A$2:$G$101,2,FALSE)</f>
        <v>High-Grip Football</v>
      </c>
      <c r="F1993" s="9">
        <f>VLOOKUP(D1993,[2]Product_Dim!$A$2:$G$101,6,FALSE)</f>
        <v>318.91000000000003</v>
      </c>
      <c r="G1993" s="8" t="s">
        <v>1792</v>
      </c>
      <c r="H1993" s="10">
        <v>1</v>
      </c>
      <c r="I1993" s="11">
        <v>183.47</v>
      </c>
      <c r="J1993" s="8">
        <v>0.17</v>
      </c>
      <c r="K1993" s="8" t="s">
        <v>1826</v>
      </c>
      <c r="L1993" s="11">
        <v>152.2801</v>
      </c>
      <c r="M1993" s="8" t="str">
        <f>VLOOKUP(C1993,'[2]Customer Detail'!$A$2:$H$501,4,FALSE)</f>
        <v>Female</v>
      </c>
      <c r="N1993" s="8">
        <f>VLOOKUP(C1993,'[2]Customer Detail'!$A$2:$H$501,3,FALSE)</f>
        <v>62</v>
      </c>
      <c r="O1993" s="8" t="str">
        <f>VLOOKUP(C1993,'[2]Customer Detail'!$A$2:$H$501,5,FALSE)</f>
        <v>Kellybury</v>
      </c>
      <c r="P1993" s="8" t="str">
        <f>VLOOKUP(C1993,'[2]Customer Detail'!$A$1:$H$501,8,FALSE)</f>
        <v>Bronze</v>
      </c>
      <c r="Q1993" s="8" t="str">
        <f>VLOOKUP(G1993,[2]Store_Dim!$A$1:$E$21,4,FALSE)</f>
        <v>Lake Michael</v>
      </c>
      <c r="R1993" s="8" t="str">
        <f>VLOOKUP(G1993,[2]Store_Dim!$A$2:$E$21,3,FALSE)</f>
        <v>South</v>
      </c>
    </row>
    <row r="1994" spans="1:18" x14ac:dyDescent="0.3">
      <c r="A1994" s="7" t="s">
        <v>3818</v>
      </c>
      <c r="B1994" s="48">
        <v>45493</v>
      </c>
      <c r="C1994" s="8" t="s">
        <v>251</v>
      </c>
      <c r="D1994" s="8" t="s">
        <v>1726</v>
      </c>
      <c r="E1994" s="7" t="str">
        <f>VLOOKUP(D1994,[2]Product_Dim!$A$2:$G$101,2,FALSE)</f>
        <v>Face Foundation Kit</v>
      </c>
      <c r="F1994" s="9">
        <f>VLOOKUP(D1994,[2]Product_Dim!$A$2:$G$101,6,FALSE)</f>
        <v>183.04</v>
      </c>
      <c r="G1994" s="8" t="s">
        <v>1801</v>
      </c>
      <c r="H1994" s="10">
        <v>4</v>
      </c>
      <c r="I1994" s="11">
        <v>569.98</v>
      </c>
      <c r="J1994" s="8">
        <v>0.23</v>
      </c>
      <c r="K1994" s="8" t="s">
        <v>1824</v>
      </c>
      <c r="L1994" s="11">
        <v>1755.5383999999999</v>
      </c>
      <c r="M1994" s="8" t="str">
        <f>VLOOKUP(C1994,'[2]Customer Detail'!$A$2:$H$501,4,FALSE)</f>
        <v>Female</v>
      </c>
      <c r="N1994" s="8">
        <f>VLOOKUP(C1994,'[2]Customer Detail'!$A$2:$H$501,3,FALSE)</f>
        <v>24</v>
      </c>
      <c r="O1994" s="8" t="str">
        <f>VLOOKUP(C1994,'[2]Customer Detail'!$A$2:$H$501,5,FALSE)</f>
        <v>West Johnchester</v>
      </c>
      <c r="P1994" s="8" t="str">
        <f>VLOOKUP(C1994,'[2]Customer Detail'!$A$1:$H$501,8,FALSE)</f>
        <v>Silver</v>
      </c>
      <c r="Q1994" s="8" t="str">
        <f>VLOOKUP(G1994,[2]Store_Dim!$A$1:$E$21,4,FALSE)</f>
        <v>East Jenniferstad</v>
      </c>
      <c r="R1994" s="8" t="str">
        <f>VLOOKUP(G1994,[2]Store_Dim!$A$2:$E$21,3,FALSE)</f>
        <v>North</v>
      </c>
    </row>
    <row r="1995" spans="1:18" x14ac:dyDescent="0.3">
      <c r="A1995" s="7" t="s">
        <v>3819</v>
      </c>
      <c r="B1995" s="48">
        <v>45274</v>
      </c>
      <c r="C1995" s="8" t="s">
        <v>1455</v>
      </c>
      <c r="D1995" s="8" t="s">
        <v>1590</v>
      </c>
      <c r="E1995" s="7" t="str">
        <f>VLOOKUP(D1995,[2]Product_Dim!$A$2:$G$101,2,FALSE)</f>
        <v>Multi-Purpose Storage Box</v>
      </c>
      <c r="F1995" s="9">
        <f>VLOOKUP(D1995,[2]Product_Dim!$A$2:$G$101,6,FALSE)</f>
        <v>123.46</v>
      </c>
      <c r="G1995" s="8" t="s">
        <v>1794</v>
      </c>
      <c r="H1995" s="10">
        <v>3</v>
      </c>
      <c r="I1995" s="11">
        <v>984.12</v>
      </c>
      <c r="J1995" s="8">
        <v>0.27</v>
      </c>
      <c r="K1995" s="8" t="s">
        <v>1824</v>
      </c>
      <c r="L1995" s="11">
        <v>2155.2228</v>
      </c>
      <c r="M1995" s="8" t="str">
        <f>VLOOKUP(C1995,'[2]Customer Detail'!$A$2:$H$501,4,FALSE)</f>
        <v>Male</v>
      </c>
      <c r="N1995" s="8">
        <f>VLOOKUP(C1995,'[2]Customer Detail'!$A$2:$H$501,3,FALSE)</f>
        <v>42</v>
      </c>
      <c r="O1995" s="8" t="str">
        <f>VLOOKUP(C1995,'[2]Customer Detail'!$A$2:$H$501,5,FALSE)</f>
        <v>Tylermouth</v>
      </c>
      <c r="P1995" s="8" t="str">
        <f>VLOOKUP(C1995,'[2]Customer Detail'!$A$1:$H$501,8,FALSE)</f>
        <v>Silver</v>
      </c>
      <c r="Q1995" s="8" t="str">
        <f>VLOOKUP(G1995,[2]Store_Dim!$A$1:$E$21,4,FALSE)</f>
        <v>Sabrinatown</v>
      </c>
      <c r="R1995" s="8" t="str">
        <f>VLOOKUP(G1995,[2]Store_Dim!$A$2:$E$21,3,FALSE)</f>
        <v>North</v>
      </c>
    </row>
    <row r="1996" spans="1:18" x14ac:dyDescent="0.3">
      <c r="A1996" s="7" t="s">
        <v>3820</v>
      </c>
      <c r="B1996" s="48">
        <v>45844</v>
      </c>
      <c r="C1996" s="8" t="s">
        <v>1458</v>
      </c>
      <c r="D1996" s="8" t="s">
        <v>1716</v>
      </c>
      <c r="E1996" s="7" t="str">
        <f>VLOOKUP(D1996,[2]Product_Dim!$A$2:$G$101,2,FALSE)</f>
        <v>Wooden Bookshelf</v>
      </c>
      <c r="F1996" s="9">
        <f>VLOOKUP(D1996,[2]Product_Dim!$A$2:$G$101,6,FALSE)</f>
        <v>388.46</v>
      </c>
      <c r="G1996" s="8" t="s">
        <v>1782</v>
      </c>
      <c r="H1996" s="10">
        <v>1</v>
      </c>
      <c r="I1996" s="11">
        <v>905.23</v>
      </c>
      <c r="J1996" s="8" t="s">
        <v>3983</v>
      </c>
      <c r="K1996" s="8" t="s">
        <v>1824</v>
      </c>
      <c r="L1996" s="11">
        <v>905.23</v>
      </c>
      <c r="M1996" s="8" t="str">
        <f>VLOOKUP(C1996,'[2]Customer Detail'!$A$2:$H$501,4,FALSE)</f>
        <v>Male</v>
      </c>
      <c r="N1996" s="8">
        <f>VLOOKUP(C1996,'[2]Customer Detail'!$A$2:$H$501,3,FALSE)</f>
        <v>53</v>
      </c>
      <c r="O1996" s="8" t="str">
        <f>VLOOKUP(C1996,'[2]Customer Detail'!$A$2:$H$501,5,FALSE)</f>
        <v>Chambersfurt</v>
      </c>
      <c r="P1996" s="8" t="str">
        <f>VLOOKUP(C1996,'[2]Customer Detail'!$A$1:$H$501,8,FALSE)</f>
        <v>Bronze</v>
      </c>
      <c r="Q1996" s="8" t="str">
        <f>VLOOKUP(G1996,[2]Store_Dim!$A$1:$E$21,4,FALSE)</f>
        <v>Thompsonborough</v>
      </c>
      <c r="R1996" s="8" t="str">
        <f>VLOOKUP(G1996,[2]Store_Dim!$A$2:$E$21,3,FALSE)</f>
        <v>West</v>
      </c>
    </row>
    <row r="1997" spans="1:18" x14ac:dyDescent="0.3">
      <c r="A1997" s="7" t="s">
        <v>3821</v>
      </c>
      <c r="B1997" s="48">
        <v>45264</v>
      </c>
      <c r="C1997" s="8" t="s">
        <v>613</v>
      </c>
      <c r="D1997" s="8" t="s">
        <v>1746</v>
      </c>
      <c r="E1997" s="7" t="str">
        <f>VLOOKUP(D1997,[2]Product_Dim!$A$2:$G$101,2,FALSE)</f>
        <v>Stainless Steel Cookware Set</v>
      </c>
      <c r="F1997" s="9">
        <f>VLOOKUP(D1997,[2]Product_Dim!$A$2:$G$101,6,FALSE)</f>
        <v>201.41</v>
      </c>
      <c r="G1997" s="8" t="s">
        <v>1813</v>
      </c>
      <c r="H1997" s="10">
        <v>3</v>
      </c>
      <c r="I1997" s="11">
        <v>112.77</v>
      </c>
      <c r="J1997" s="8">
        <v>0.19</v>
      </c>
      <c r="K1997" s="8" t="s">
        <v>1824</v>
      </c>
      <c r="L1997" s="11">
        <v>274.03109999999998</v>
      </c>
      <c r="M1997" s="8" t="str">
        <f>VLOOKUP(C1997,'[2]Customer Detail'!$A$2:$H$501,4,FALSE)</f>
        <v>Male</v>
      </c>
      <c r="N1997" s="8">
        <f>VLOOKUP(C1997,'[2]Customer Detail'!$A$2:$H$501,3,FALSE)</f>
        <v>53</v>
      </c>
      <c r="O1997" s="8" t="str">
        <f>VLOOKUP(C1997,'[2]Customer Detail'!$A$2:$H$501,5,FALSE)</f>
        <v>East Justin</v>
      </c>
      <c r="P1997" s="8" t="str">
        <f>VLOOKUP(C1997,'[2]Customer Detail'!$A$1:$H$501,8,FALSE)</f>
        <v>Silver</v>
      </c>
      <c r="Q1997" s="8" t="str">
        <f>VLOOKUP(G1997,[2]Store_Dim!$A$1:$E$21,4,FALSE)</f>
        <v>Vasquezborough</v>
      </c>
      <c r="R1997" s="8" t="str">
        <f>VLOOKUP(G1997,[2]Store_Dim!$A$2:$E$21,3,FALSE)</f>
        <v>East</v>
      </c>
    </row>
    <row r="1998" spans="1:18" x14ac:dyDescent="0.3">
      <c r="A1998" s="7" t="s">
        <v>3822</v>
      </c>
      <c r="B1998" s="48">
        <v>45773</v>
      </c>
      <c r="C1998" s="8" t="s">
        <v>538</v>
      </c>
      <c r="D1998" s="8" t="s">
        <v>1618</v>
      </c>
      <c r="E1998" s="7" t="str">
        <f>VLOOKUP(D1998,[2]Product_Dim!$A$2:$G$101,2,FALSE)</f>
        <v>Bedroom Table Lamp</v>
      </c>
      <c r="F1998" s="9">
        <f>VLOOKUP(D1998,[2]Product_Dim!$A$2:$G$101,6,FALSE)</f>
        <v>382.22</v>
      </c>
      <c r="G1998" s="8" t="s">
        <v>1782</v>
      </c>
      <c r="H1998" s="10">
        <v>3</v>
      </c>
      <c r="I1998" s="11">
        <v>875.99</v>
      </c>
      <c r="J1998" s="8">
        <v>0.09</v>
      </c>
      <c r="K1998" s="8" t="s">
        <v>1826</v>
      </c>
      <c r="L1998" s="11">
        <v>2391.4527000000003</v>
      </c>
      <c r="M1998" s="8" t="str">
        <f>VLOOKUP(C1998,'[2]Customer Detail'!$A$2:$H$501,4,FALSE)</f>
        <v>Female</v>
      </c>
      <c r="N1998" s="8">
        <f>VLOOKUP(C1998,'[2]Customer Detail'!$A$2:$H$501,3,FALSE)</f>
        <v>18</v>
      </c>
      <c r="O1998" s="8" t="str">
        <f>VLOOKUP(C1998,'[2]Customer Detail'!$A$2:$H$501,5,FALSE)</f>
        <v>Hessmouth</v>
      </c>
      <c r="P1998" s="8" t="str">
        <f>VLOOKUP(C1998,'[2]Customer Detail'!$A$1:$H$501,8,FALSE)</f>
        <v>Silver</v>
      </c>
      <c r="Q1998" s="8" t="str">
        <f>VLOOKUP(G1998,[2]Store_Dim!$A$1:$E$21,4,FALSE)</f>
        <v>Thompsonborough</v>
      </c>
      <c r="R1998" s="8" t="str">
        <f>VLOOKUP(G1998,[2]Store_Dim!$A$2:$E$21,3,FALSE)</f>
        <v>West</v>
      </c>
    </row>
    <row r="1999" spans="1:18" x14ac:dyDescent="0.3">
      <c r="A1999" s="7" t="s">
        <v>3823</v>
      </c>
      <c r="B1999" s="48">
        <v>45460</v>
      </c>
      <c r="C1999" s="8" t="s">
        <v>441</v>
      </c>
      <c r="D1999" s="8" t="s">
        <v>1726</v>
      </c>
      <c r="E1999" s="7" t="str">
        <f>VLOOKUP(D1999,[2]Product_Dim!$A$2:$G$101,2,FALSE)</f>
        <v>Face Foundation Kit</v>
      </c>
      <c r="F1999" s="9">
        <f>VLOOKUP(D1999,[2]Product_Dim!$A$2:$G$101,6,FALSE)</f>
        <v>183.04</v>
      </c>
      <c r="G1999" s="8" t="s">
        <v>1789</v>
      </c>
      <c r="H1999" s="10">
        <v>2</v>
      </c>
      <c r="I1999" s="11">
        <v>685.31</v>
      </c>
      <c r="J1999" s="8">
        <v>0.26</v>
      </c>
      <c r="K1999" s="8" t="s">
        <v>1826</v>
      </c>
      <c r="L1999" s="11">
        <v>1014.2587999999998</v>
      </c>
      <c r="M1999" s="8" t="str">
        <f>VLOOKUP(C1999,'[2]Customer Detail'!$A$2:$H$501,4,FALSE)</f>
        <v>Male</v>
      </c>
      <c r="N1999" s="8">
        <f>VLOOKUP(C1999,'[2]Customer Detail'!$A$2:$H$501,3,FALSE)</f>
        <v>45</v>
      </c>
      <c r="O1999" s="8" t="str">
        <f>VLOOKUP(C1999,'[2]Customer Detail'!$A$2:$H$501,5,FALSE)</f>
        <v>East Ellen</v>
      </c>
      <c r="P1999" s="8" t="str">
        <f>VLOOKUP(C1999,'[2]Customer Detail'!$A$1:$H$501,8,FALSE)</f>
        <v>Silver</v>
      </c>
      <c r="Q1999" s="8" t="str">
        <f>VLOOKUP(G1999,[2]Store_Dim!$A$1:$E$21,4,FALSE)</f>
        <v>East Davidville</v>
      </c>
      <c r="R1999" s="8" t="str">
        <f>VLOOKUP(G1999,[2]Store_Dim!$A$2:$E$21,3,FALSE)</f>
        <v>East</v>
      </c>
    </row>
    <row r="2000" spans="1:18" x14ac:dyDescent="0.3">
      <c r="A2000" s="7" t="s">
        <v>3824</v>
      </c>
      <c r="B2000" s="48">
        <v>45607</v>
      </c>
      <c r="C2000" s="8" t="s">
        <v>198</v>
      </c>
      <c r="D2000" s="8" t="s">
        <v>1670</v>
      </c>
      <c r="E2000" s="7" t="str">
        <f>VLOOKUP(D2000,[2]Product_Dim!$A$2:$G$101,2,FALSE)</f>
        <v>Tennis Ball 3-Pack</v>
      </c>
      <c r="F2000" s="9">
        <f>VLOOKUP(D2000,[2]Product_Dim!$A$2:$G$101,6,FALSE)</f>
        <v>103.45</v>
      </c>
      <c r="G2000" s="8" t="s">
        <v>1792</v>
      </c>
      <c r="H2000" s="10">
        <v>3</v>
      </c>
      <c r="I2000" s="11">
        <v>945.37</v>
      </c>
      <c r="J2000" s="8">
        <v>0.05</v>
      </c>
      <c r="K2000" s="8" t="s">
        <v>1824</v>
      </c>
      <c r="L2000" s="11">
        <v>2694.3045000000002</v>
      </c>
      <c r="M2000" s="8" t="str">
        <f>VLOOKUP(C2000,'[2]Customer Detail'!$A$2:$H$501,4,FALSE)</f>
        <v>Male</v>
      </c>
      <c r="N2000" s="8">
        <f>VLOOKUP(C2000,'[2]Customer Detail'!$A$2:$H$501,3,FALSE)</f>
        <v>55</v>
      </c>
      <c r="O2000" s="8" t="str">
        <f>VLOOKUP(C2000,'[2]Customer Detail'!$A$2:$H$501,5,FALSE)</f>
        <v>South Timtown</v>
      </c>
      <c r="P2000" s="8" t="str">
        <f>VLOOKUP(C2000,'[2]Customer Detail'!$A$1:$H$501,8,FALSE)</f>
        <v>Bronze</v>
      </c>
      <c r="Q2000" s="8" t="str">
        <f>VLOOKUP(G2000,[2]Store_Dim!$A$1:$E$21,4,FALSE)</f>
        <v>Lake Michael</v>
      </c>
      <c r="R2000" s="8" t="str">
        <f>VLOOKUP(G2000,[2]Store_Dim!$A$2:$E$21,3,FALSE)</f>
        <v>South</v>
      </c>
    </row>
    <row r="2001" spans="1:18" x14ac:dyDescent="0.3">
      <c r="A2001" s="12" t="s">
        <v>3825</v>
      </c>
      <c r="B2001" s="49">
        <v>45267</v>
      </c>
      <c r="C2001" s="8" t="s">
        <v>100</v>
      </c>
      <c r="D2001" s="8" t="s">
        <v>1700</v>
      </c>
      <c r="E2001" s="7" t="str">
        <f>VLOOKUP(D2001,[2]Product_Dim!$A$2:$G$101,2,FALSE)</f>
        <v>Wireless Mouse</v>
      </c>
      <c r="F2001" s="9">
        <f>VLOOKUP(D2001,[2]Product_Dim!$A$2:$G$101,6,FALSE)</f>
        <v>392.89</v>
      </c>
      <c r="G2001" s="8" t="s">
        <v>1813</v>
      </c>
      <c r="H2001" s="10">
        <v>3</v>
      </c>
      <c r="I2001" s="11">
        <v>68.45</v>
      </c>
      <c r="J2001" s="8">
        <v>0.17</v>
      </c>
      <c r="K2001" s="8" t="s">
        <v>1826</v>
      </c>
      <c r="L2001" s="11">
        <v>170.44050000000001</v>
      </c>
      <c r="M2001" s="8" t="str">
        <f>VLOOKUP(C2001,'[2]Customer Detail'!$A$2:$H$501,4,FALSE)</f>
        <v>Female</v>
      </c>
      <c r="N2001" s="8">
        <f>VLOOKUP(C2001,'[2]Customer Detail'!$A$2:$H$501,3,FALSE)</f>
        <v>52</v>
      </c>
      <c r="O2001" s="8" t="str">
        <f>VLOOKUP(C2001,'[2]Customer Detail'!$A$2:$H$501,5,FALSE)</f>
        <v>Molinabury</v>
      </c>
      <c r="P2001" s="8" t="str">
        <f>VLOOKUP(C2001,'[2]Customer Detail'!$A$1:$H$501,8,FALSE)</f>
        <v>Silver</v>
      </c>
      <c r="Q2001" s="8" t="str">
        <f>VLOOKUP(G2001,[2]Store_Dim!$A$1:$E$21,4,FALSE)</f>
        <v>Vasquezborough</v>
      </c>
      <c r="R2001" s="8" t="str">
        <f>VLOOKUP(G2001,[2]Store_Dim!$A$2:$E$21,3,FALSE)</f>
        <v>East</v>
      </c>
    </row>
    <row r="2002" spans="1:18" s="43" customFormat="1" x14ac:dyDescent="0.3">
      <c r="B2002" s="44"/>
      <c r="C2002" s="52"/>
      <c r="D2002" s="52"/>
      <c r="F2002" s="45"/>
      <c r="H2002" s="46"/>
      <c r="L2002" s="45"/>
      <c r="P2002" s="13"/>
    </row>
    <row r="2003" spans="1:18" s="43" customFormat="1" x14ac:dyDescent="0.3">
      <c r="B2003" s="44"/>
      <c r="C2003" s="52"/>
      <c r="D2003" s="52"/>
      <c r="F2003" s="45"/>
      <c r="H2003" s="46"/>
      <c r="L2003" s="45"/>
      <c r="P2003" s="13"/>
    </row>
    <row r="2004" spans="1:18" s="43" customFormat="1" x14ac:dyDescent="0.3">
      <c r="B2004" s="44"/>
      <c r="C2004" s="52"/>
      <c r="D2004" s="52"/>
      <c r="F2004" s="45"/>
      <c r="H2004" s="46"/>
      <c r="L2004" s="45"/>
      <c r="P2004" s="13"/>
    </row>
    <row r="2005" spans="1:18" s="43" customFormat="1" x14ac:dyDescent="0.3">
      <c r="B2005" s="44"/>
      <c r="C2005" s="52"/>
      <c r="D2005" s="52"/>
      <c r="F2005" s="45"/>
      <c r="H2005" s="46"/>
      <c r="L2005" s="45"/>
      <c r="P2005" s="13"/>
    </row>
    <row r="2006" spans="1:18" s="43" customFormat="1" x14ac:dyDescent="0.3">
      <c r="B2006" s="44"/>
      <c r="C2006" s="52"/>
      <c r="D2006" s="52"/>
      <c r="F2006" s="45"/>
      <c r="H2006" s="46"/>
      <c r="L2006" s="45"/>
      <c r="P2006" s="13"/>
    </row>
    <row r="2007" spans="1:18" s="43" customFormat="1" x14ac:dyDescent="0.3">
      <c r="B2007" s="44"/>
      <c r="C2007" s="52"/>
      <c r="D2007" s="52"/>
      <c r="F2007" s="45"/>
      <c r="H2007" s="46"/>
      <c r="L2007" s="45"/>
      <c r="P2007" s="13"/>
    </row>
    <row r="2008" spans="1:18" s="43" customFormat="1" x14ac:dyDescent="0.3">
      <c r="B2008" s="44"/>
      <c r="C2008" s="52"/>
      <c r="D2008" s="52"/>
      <c r="F2008" s="45"/>
      <c r="H2008" s="46"/>
      <c r="L2008" s="45"/>
      <c r="P2008" s="13"/>
    </row>
    <row r="2009" spans="1:18" s="43" customFormat="1" x14ac:dyDescent="0.3">
      <c r="B2009" s="44"/>
      <c r="C2009" s="52"/>
      <c r="D2009" s="52"/>
      <c r="F2009" s="45"/>
      <c r="H2009" s="46"/>
      <c r="L2009" s="45"/>
      <c r="P2009" s="13"/>
    </row>
    <row r="2010" spans="1:18" s="43" customFormat="1" x14ac:dyDescent="0.3">
      <c r="B2010" s="44"/>
      <c r="C2010" s="52"/>
      <c r="D2010" s="52"/>
      <c r="F2010" s="45"/>
      <c r="H2010" s="46"/>
      <c r="L2010" s="45"/>
      <c r="P2010" s="13"/>
    </row>
    <row r="2011" spans="1:18" s="43" customFormat="1" x14ac:dyDescent="0.3">
      <c r="B2011" s="44"/>
      <c r="C2011" s="52"/>
      <c r="D2011" s="52"/>
      <c r="F2011" s="45"/>
      <c r="H2011" s="46"/>
      <c r="L2011" s="45"/>
      <c r="P2011" s="13"/>
    </row>
    <row r="2012" spans="1:18" s="43" customFormat="1" x14ac:dyDescent="0.3">
      <c r="B2012" s="44"/>
      <c r="C2012" s="52"/>
      <c r="D2012" s="52"/>
      <c r="F2012" s="45"/>
      <c r="H2012" s="46"/>
      <c r="L2012" s="45"/>
      <c r="P2012" s="13"/>
    </row>
    <row r="2013" spans="1:18" s="43" customFormat="1" x14ac:dyDescent="0.3">
      <c r="B2013" s="44"/>
      <c r="C2013" s="52"/>
      <c r="D2013" s="52"/>
      <c r="F2013" s="45"/>
      <c r="H2013" s="46"/>
      <c r="L2013" s="45"/>
      <c r="P2013" s="13"/>
    </row>
    <row r="2014" spans="1:18" s="43" customFormat="1" x14ac:dyDescent="0.3">
      <c r="B2014" s="44"/>
      <c r="C2014" s="52"/>
      <c r="D2014" s="52"/>
      <c r="F2014" s="45"/>
      <c r="H2014" s="46"/>
      <c r="L2014" s="45"/>
      <c r="P2014" s="13"/>
    </row>
    <row r="2015" spans="1:18" s="43" customFormat="1" x14ac:dyDescent="0.3">
      <c r="B2015" s="44"/>
      <c r="C2015" s="52"/>
      <c r="D2015" s="52"/>
      <c r="F2015" s="45"/>
      <c r="H2015" s="46"/>
      <c r="L2015" s="45"/>
      <c r="P2015" s="13"/>
    </row>
    <row r="2016" spans="1:18" s="43" customFormat="1" x14ac:dyDescent="0.3">
      <c r="B2016" s="44"/>
      <c r="C2016" s="52"/>
      <c r="D2016" s="52"/>
      <c r="F2016" s="45"/>
      <c r="H2016" s="46"/>
      <c r="L2016" s="45"/>
      <c r="P2016" s="13"/>
    </row>
    <row r="2017" spans="2:16" s="43" customFormat="1" x14ac:dyDescent="0.3">
      <c r="B2017" s="44"/>
      <c r="C2017" s="52"/>
      <c r="D2017" s="52"/>
      <c r="F2017" s="45"/>
      <c r="H2017" s="46"/>
      <c r="L2017" s="45"/>
      <c r="P2017" s="13"/>
    </row>
    <row r="2018" spans="2:16" s="43" customFormat="1" x14ac:dyDescent="0.3">
      <c r="B2018" s="44"/>
      <c r="C2018" s="52"/>
      <c r="D2018" s="52"/>
      <c r="F2018" s="45"/>
      <c r="H2018" s="46"/>
      <c r="L2018" s="45"/>
      <c r="P2018" s="13"/>
    </row>
    <row r="2019" spans="2:16" s="43" customFormat="1" x14ac:dyDescent="0.3">
      <c r="B2019" s="44"/>
      <c r="C2019" s="52"/>
      <c r="D2019" s="52"/>
      <c r="F2019" s="45"/>
      <c r="H2019" s="46"/>
      <c r="L2019" s="45"/>
      <c r="P2019" s="13"/>
    </row>
    <row r="2020" spans="2:16" s="43" customFormat="1" x14ac:dyDescent="0.3">
      <c r="B2020" s="44"/>
      <c r="C2020" s="52"/>
      <c r="D2020" s="52"/>
      <c r="F2020" s="45"/>
      <c r="H2020" s="46"/>
      <c r="L2020" s="45"/>
      <c r="P2020" s="13"/>
    </row>
    <row r="2021" spans="2:16" s="43" customFormat="1" x14ac:dyDescent="0.3">
      <c r="B2021" s="44"/>
      <c r="C2021" s="52"/>
      <c r="D2021" s="52"/>
      <c r="F2021" s="45"/>
      <c r="H2021" s="46"/>
      <c r="L2021" s="45"/>
      <c r="P2021" s="13"/>
    </row>
    <row r="2022" spans="2:16" s="43" customFormat="1" x14ac:dyDescent="0.3">
      <c r="B2022" s="44"/>
      <c r="C2022" s="52"/>
      <c r="D2022" s="52"/>
      <c r="F2022" s="45"/>
      <c r="H2022" s="46"/>
      <c r="L2022" s="45"/>
      <c r="P2022" s="13"/>
    </row>
    <row r="2023" spans="2:16" s="43" customFormat="1" x14ac:dyDescent="0.3">
      <c r="B2023" s="44"/>
      <c r="C2023" s="52"/>
      <c r="D2023" s="52"/>
      <c r="F2023" s="45"/>
      <c r="H2023" s="46"/>
      <c r="L2023" s="45"/>
      <c r="P2023" s="13"/>
    </row>
    <row r="2024" spans="2:16" s="43" customFormat="1" x14ac:dyDescent="0.3">
      <c r="B2024" s="44"/>
      <c r="C2024" s="52"/>
      <c r="D2024" s="52"/>
      <c r="F2024" s="45"/>
      <c r="H2024" s="46"/>
      <c r="L2024" s="45"/>
      <c r="P2024" s="13"/>
    </row>
    <row r="2025" spans="2:16" s="43" customFormat="1" x14ac:dyDescent="0.3">
      <c r="B2025" s="44"/>
      <c r="C2025" s="52"/>
      <c r="D2025" s="52"/>
      <c r="F2025" s="45"/>
      <c r="H2025" s="46"/>
      <c r="L2025" s="45"/>
      <c r="P2025" s="13"/>
    </row>
    <row r="2026" spans="2:16" s="43" customFormat="1" x14ac:dyDescent="0.3">
      <c r="B2026" s="44"/>
      <c r="C2026" s="52"/>
      <c r="D2026" s="52"/>
      <c r="F2026" s="45"/>
      <c r="H2026" s="46"/>
      <c r="L2026" s="45"/>
      <c r="P2026" s="13"/>
    </row>
    <row r="2027" spans="2:16" s="43" customFormat="1" x14ac:dyDescent="0.3">
      <c r="B2027" s="44"/>
      <c r="C2027" s="52"/>
      <c r="D2027" s="52"/>
      <c r="F2027" s="45"/>
      <c r="H2027" s="46"/>
      <c r="L2027" s="45"/>
      <c r="P2027" s="13"/>
    </row>
    <row r="2028" spans="2:16" s="43" customFormat="1" x14ac:dyDescent="0.3">
      <c r="B2028" s="44"/>
      <c r="C2028" s="52"/>
      <c r="D2028" s="52"/>
      <c r="F2028" s="45"/>
      <c r="H2028" s="46"/>
      <c r="L2028" s="45"/>
      <c r="P2028" s="13"/>
    </row>
    <row r="2029" spans="2:16" s="43" customFormat="1" x14ac:dyDescent="0.3">
      <c r="B2029" s="44"/>
      <c r="C2029" s="52"/>
      <c r="D2029" s="52"/>
      <c r="F2029" s="45"/>
      <c r="H2029" s="46"/>
      <c r="L2029" s="45"/>
      <c r="P2029" s="13"/>
    </row>
    <row r="2030" spans="2:16" s="43" customFormat="1" x14ac:dyDescent="0.3">
      <c r="B2030" s="44"/>
      <c r="C2030" s="52"/>
      <c r="D2030" s="52"/>
      <c r="F2030" s="45"/>
      <c r="H2030" s="46"/>
      <c r="L2030" s="45"/>
      <c r="P2030" s="13"/>
    </row>
    <row r="2031" spans="2:16" s="43" customFormat="1" x14ac:dyDescent="0.3">
      <c r="B2031" s="44"/>
      <c r="C2031" s="52"/>
      <c r="D2031" s="52"/>
      <c r="F2031" s="45"/>
      <c r="H2031" s="46"/>
      <c r="L2031" s="45"/>
      <c r="P2031" s="13"/>
    </row>
    <row r="2032" spans="2:16" s="43" customFormat="1" x14ac:dyDescent="0.3">
      <c r="B2032" s="44"/>
      <c r="C2032" s="52"/>
      <c r="D2032" s="52"/>
      <c r="F2032" s="45"/>
      <c r="H2032" s="46"/>
      <c r="L2032" s="45"/>
      <c r="P2032" s="13"/>
    </row>
    <row r="2033" spans="2:16" s="43" customFormat="1" x14ac:dyDescent="0.3">
      <c r="B2033" s="44"/>
      <c r="C2033" s="52"/>
      <c r="D2033" s="52"/>
      <c r="F2033" s="45"/>
      <c r="H2033" s="46"/>
      <c r="L2033" s="45"/>
      <c r="P2033" s="13"/>
    </row>
    <row r="2034" spans="2:16" s="43" customFormat="1" x14ac:dyDescent="0.3">
      <c r="B2034" s="44"/>
      <c r="C2034" s="52"/>
      <c r="D2034" s="52"/>
      <c r="F2034" s="45"/>
      <c r="H2034" s="46"/>
      <c r="L2034" s="45"/>
      <c r="P2034" s="13"/>
    </row>
    <row r="2035" spans="2:16" s="43" customFormat="1" x14ac:dyDescent="0.3">
      <c r="B2035" s="44"/>
      <c r="C2035" s="52"/>
      <c r="D2035" s="52"/>
      <c r="F2035" s="45"/>
      <c r="H2035" s="46"/>
      <c r="L2035" s="45"/>
      <c r="P2035" s="13"/>
    </row>
    <row r="2036" spans="2:16" s="43" customFormat="1" x14ac:dyDescent="0.3">
      <c r="B2036" s="44"/>
      <c r="C2036" s="52"/>
      <c r="D2036" s="52"/>
      <c r="F2036" s="45"/>
      <c r="H2036" s="46"/>
      <c r="L2036" s="45"/>
      <c r="P2036" s="13"/>
    </row>
    <row r="2037" spans="2:16" s="43" customFormat="1" x14ac:dyDescent="0.3">
      <c r="B2037" s="44"/>
      <c r="C2037" s="52"/>
      <c r="D2037" s="52"/>
      <c r="F2037" s="45"/>
      <c r="H2037" s="46"/>
      <c r="L2037" s="45"/>
      <c r="P2037" s="13"/>
    </row>
    <row r="2038" spans="2:16" s="43" customFormat="1" x14ac:dyDescent="0.3">
      <c r="B2038" s="44"/>
      <c r="C2038" s="52"/>
      <c r="D2038" s="52"/>
      <c r="F2038" s="45"/>
      <c r="H2038" s="46"/>
      <c r="L2038" s="45"/>
      <c r="P2038" s="13"/>
    </row>
    <row r="2039" spans="2:16" s="43" customFormat="1" x14ac:dyDescent="0.3">
      <c r="B2039" s="44"/>
      <c r="C2039" s="52"/>
      <c r="D2039" s="52"/>
      <c r="F2039" s="45"/>
      <c r="H2039" s="46"/>
      <c r="L2039" s="45"/>
      <c r="P2039" s="13"/>
    </row>
    <row r="2040" spans="2:16" s="43" customFormat="1" x14ac:dyDescent="0.3">
      <c r="B2040" s="44"/>
      <c r="C2040" s="52"/>
      <c r="D2040" s="52"/>
      <c r="F2040" s="45"/>
      <c r="H2040" s="46"/>
      <c r="L2040" s="45"/>
      <c r="P2040" s="13"/>
    </row>
    <row r="2041" spans="2:16" s="43" customFormat="1" x14ac:dyDescent="0.3">
      <c r="B2041" s="44"/>
      <c r="C2041" s="52"/>
      <c r="D2041" s="52"/>
      <c r="F2041" s="45"/>
      <c r="H2041" s="46"/>
      <c r="L2041" s="45"/>
      <c r="P2041" s="13"/>
    </row>
    <row r="2042" spans="2:16" s="43" customFormat="1" x14ac:dyDescent="0.3">
      <c r="B2042" s="44"/>
      <c r="C2042" s="52"/>
      <c r="D2042" s="52"/>
      <c r="F2042" s="45"/>
      <c r="H2042" s="46"/>
      <c r="L2042" s="45"/>
      <c r="P2042" s="13"/>
    </row>
    <row r="2043" spans="2:16" s="43" customFormat="1" x14ac:dyDescent="0.3">
      <c r="B2043" s="44"/>
      <c r="C2043" s="52"/>
      <c r="D2043" s="52"/>
      <c r="F2043" s="45"/>
      <c r="H2043" s="46"/>
      <c r="L2043" s="45"/>
      <c r="P2043" s="13"/>
    </row>
    <row r="2044" spans="2:16" s="43" customFormat="1" x14ac:dyDescent="0.3">
      <c r="B2044" s="44"/>
      <c r="C2044" s="52"/>
      <c r="D2044" s="52"/>
      <c r="F2044" s="45"/>
      <c r="H2044" s="46"/>
      <c r="L2044" s="45"/>
      <c r="P2044" s="13"/>
    </row>
    <row r="2045" spans="2:16" s="43" customFormat="1" x14ac:dyDescent="0.3">
      <c r="B2045" s="44"/>
      <c r="C2045" s="52"/>
      <c r="D2045" s="52"/>
      <c r="F2045" s="45"/>
      <c r="H2045" s="46"/>
      <c r="L2045" s="45"/>
      <c r="P2045" s="13"/>
    </row>
    <row r="2046" spans="2:16" s="43" customFormat="1" x14ac:dyDescent="0.3">
      <c r="B2046" s="44"/>
      <c r="C2046" s="52"/>
      <c r="D2046" s="52"/>
      <c r="F2046" s="45"/>
      <c r="H2046" s="46"/>
      <c r="L2046" s="45"/>
      <c r="P2046" s="13"/>
    </row>
    <row r="2047" spans="2:16" s="43" customFormat="1" x14ac:dyDescent="0.3">
      <c r="B2047" s="44"/>
      <c r="C2047" s="52"/>
      <c r="D2047" s="52"/>
      <c r="F2047" s="45"/>
      <c r="H2047" s="46"/>
      <c r="L2047" s="45"/>
      <c r="P2047" s="13"/>
    </row>
    <row r="2048" spans="2:16" s="43" customFormat="1" x14ac:dyDescent="0.3">
      <c r="B2048" s="44"/>
      <c r="C2048" s="52"/>
      <c r="D2048" s="52"/>
      <c r="F2048" s="45"/>
      <c r="H2048" s="46"/>
      <c r="L2048" s="45"/>
      <c r="P2048" s="13"/>
    </row>
    <row r="2049" spans="2:16" s="43" customFormat="1" x14ac:dyDescent="0.3">
      <c r="B2049" s="44"/>
      <c r="C2049" s="52"/>
      <c r="D2049" s="52"/>
      <c r="F2049" s="45"/>
      <c r="H2049" s="46"/>
      <c r="L2049" s="45"/>
      <c r="P2049" s="13"/>
    </row>
    <row r="2050" spans="2:16" s="43" customFormat="1" x14ac:dyDescent="0.3">
      <c r="B2050" s="44"/>
      <c r="C2050" s="52"/>
      <c r="D2050" s="52"/>
      <c r="F2050" s="45"/>
      <c r="H2050" s="46"/>
      <c r="L2050" s="45"/>
      <c r="P2050" s="13"/>
    </row>
    <row r="2051" spans="2:16" s="43" customFormat="1" x14ac:dyDescent="0.3">
      <c r="B2051" s="44"/>
      <c r="C2051" s="52"/>
      <c r="D2051" s="52"/>
      <c r="F2051" s="45"/>
      <c r="H2051" s="46"/>
      <c r="L2051" s="45"/>
      <c r="P2051" s="13"/>
    </row>
    <row r="2052" spans="2:16" s="43" customFormat="1" x14ac:dyDescent="0.3">
      <c r="B2052" s="44"/>
      <c r="C2052" s="52"/>
      <c r="D2052" s="52"/>
      <c r="F2052" s="45"/>
      <c r="H2052" s="46"/>
      <c r="L2052" s="45"/>
      <c r="P2052" s="13"/>
    </row>
    <row r="2053" spans="2:16" s="43" customFormat="1" x14ac:dyDescent="0.3">
      <c r="B2053" s="44"/>
      <c r="C2053" s="52"/>
      <c r="D2053" s="52"/>
      <c r="F2053" s="45"/>
      <c r="H2053" s="46"/>
      <c r="L2053" s="45"/>
      <c r="P2053" s="13"/>
    </row>
    <row r="2054" spans="2:16" s="43" customFormat="1" x14ac:dyDescent="0.3">
      <c r="B2054" s="44"/>
      <c r="C2054" s="52"/>
      <c r="D2054" s="52"/>
      <c r="F2054" s="45"/>
      <c r="H2054" s="46"/>
      <c r="L2054" s="45"/>
      <c r="P2054" s="13"/>
    </row>
    <row r="2055" spans="2:16" s="43" customFormat="1" x14ac:dyDescent="0.3">
      <c r="B2055" s="44"/>
      <c r="C2055" s="52"/>
      <c r="D2055" s="52"/>
      <c r="F2055" s="45"/>
      <c r="H2055" s="46"/>
      <c r="L2055" s="45"/>
      <c r="P2055" s="13"/>
    </row>
    <row r="2056" spans="2:16" s="43" customFormat="1" x14ac:dyDescent="0.3">
      <c r="B2056" s="44"/>
      <c r="C2056" s="52"/>
      <c r="D2056" s="52"/>
      <c r="F2056" s="45"/>
      <c r="H2056" s="46"/>
      <c r="L2056" s="45"/>
      <c r="P2056" s="13"/>
    </row>
    <row r="2057" spans="2:16" s="43" customFormat="1" x14ac:dyDescent="0.3">
      <c r="B2057" s="44"/>
      <c r="C2057" s="52"/>
      <c r="D2057" s="52"/>
      <c r="F2057" s="45"/>
      <c r="H2057" s="46"/>
      <c r="L2057" s="45"/>
      <c r="P2057" s="13"/>
    </row>
    <row r="2058" spans="2:16" s="43" customFormat="1" x14ac:dyDescent="0.3">
      <c r="B2058" s="44"/>
      <c r="C2058" s="52"/>
      <c r="D2058" s="52"/>
      <c r="F2058" s="45"/>
      <c r="H2058" s="46"/>
      <c r="L2058" s="45"/>
      <c r="P2058" s="13"/>
    </row>
    <row r="2059" spans="2:16" s="43" customFormat="1" x14ac:dyDescent="0.3">
      <c r="B2059" s="44"/>
      <c r="C2059" s="52"/>
      <c r="D2059" s="52"/>
      <c r="F2059" s="45"/>
      <c r="H2059" s="46"/>
      <c r="L2059" s="45"/>
      <c r="P2059" s="13"/>
    </row>
    <row r="2060" spans="2:16" s="43" customFormat="1" x14ac:dyDescent="0.3">
      <c r="B2060" s="44"/>
      <c r="C2060" s="52"/>
      <c r="D2060" s="52"/>
      <c r="F2060" s="45"/>
      <c r="H2060" s="46"/>
      <c r="L2060" s="45"/>
      <c r="P2060" s="13"/>
    </row>
    <row r="2061" spans="2:16" s="43" customFormat="1" x14ac:dyDescent="0.3">
      <c r="B2061" s="44"/>
      <c r="C2061" s="52"/>
      <c r="D2061" s="52"/>
      <c r="F2061" s="45"/>
      <c r="H2061" s="46"/>
      <c r="L2061" s="45"/>
      <c r="P2061" s="13"/>
    </row>
    <row r="2062" spans="2:16" s="43" customFormat="1" x14ac:dyDescent="0.3">
      <c r="B2062" s="44"/>
      <c r="C2062" s="52"/>
      <c r="D2062" s="52"/>
      <c r="F2062" s="45"/>
      <c r="H2062" s="46"/>
      <c r="L2062" s="45"/>
      <c r="P2062" s="13"/>
    </row>
    <row r="2063" spans="2:16" s="43" customFormat="1" x14ac:dyDescent="0.3">
      <c r="B2063" s="44"/>
      <c r="C2063" s="52"/>
      <c r="D2063" s="52"/>
      <c r="F2063" s="45"/>
      <c r="H2063" s="46"/>
      <c r="L2063" s="45"/>
      <c r="P2063" s="13"/>
    </row>
    <row r="2064" spans="2:16" s="43" customFormat="1" x14ac:dyDescent="0.3">
      <c r="B2064" s="44"/>
      <c r="C2064" s="52"/>
      <c r="D2064" s="52"/>
      <c r="F2064" s="45"/>
      <c r="H2064" s="46"/>
      <c r="L2064" s="45"/>
      <c r="P2064" s="13"/>
    </row>
    <row r="2065" spans="2:16" s="43" customFormat="1" x14ac:dyDescent="0.3">
      <c r="B2065" s="44"/>
      <c r="C2065" s="52"/>
      <c r="D2065" s="52"/>
      <c r="F2065" s="45"/>
      <c r="H2065" s="46"/>
      <c r="L2065" s="45"/>
      <c r="P2065" s="13"/>
    </row>
    <row r="2066" spans="2:16" s="43" customFormat="1" x14ac:dyDescent="0.3">
      <c r="B2066" s="44"/>
      <c r="C2066" s="52"/>
      <c r="D2066" s="52"/>
      <c r="F2066" s="45"/>
      <c r="H2066" s="46"/>
      <c r="L2066" s="45"/>
      <c r="P2066" s="13"/>
    </row>
    <row r="2067" spans="2:16" s="43" customFormat="1" x14ac:dyDescent="0.3">
      <c r="B2067" s="44"/>
      <c r="C2067" s="52"/>
      <c r="D2067" s="52"/>
      <c r="F2067" s="45"/>
      <c r="H2067" s="46"/>
      <c r="L2067" s="45"/>
      <c r="P2067" s="13"/>
    </row>
    <row r="2068" spans="2:16" s="43" customFormat="1" x14ac:dyDescent="0.3">
      <c r="B2068" s="44"/>
      <c r="C2068" s="52"/>
      <c r="D2068" s="52"/>
      <c r="F2068" s="45"/>
      <c r="H2068" s="46"/>
      <c r="L2068" s="45"/>
      <c r="P2068" s="13"/>
    </row>
    <row r="2069" spans="2:16" s="43" customFormat="1" x14ac:dyDescent="0.3">
      <c r="B2069" s="44"/>
      <c r="C2069" s="52"/>
      <c r="D2069" s="52"/>
      <c r="F2069" s="45"/>
      <c r="H2069" s="46"/>
      <c r="L2069" s="45"/>
      <c r="P2069" s="13"/>
    </row>
    <row r="2070" spans="2:16" s="43" customFormat="1" x14ac:dyDescent="0.3">
      <c r="B2070" s="44"/>
      <c r="C2070" s="52"/>
      <c r="D2070" s="52"/>
      <c r="F2070" s="45"/>
      <c r="H2070" s="46"/>
      <c r="L2070" s="45"/>
      <c r="P2070" s="13"/>
    </row>
    <row r="2071" spans="2:16" s="43" customFormat="1" x14ac:dyDescent="0.3">
      <c r="B2071" s="44"/>
      <c r="C2071" s="52"/>
      <c r="D2071" s="52"/>
      <c r="F2071" s="45"/>
      <c r="H2071" s="46"/>
      <c r="L2071" s="45"/>
      <c r="P2071" s="13"/>
    </row>
    <row r="2072" spans="2:16" s="43" customFormat="1" x14ac:dyDescent="0.3">
      <c r="B2072" s="44"/>
      <c r="C2072" s="52"/>
      <c r="D2072" s="52"/>
      <c r="F2072" s="45"/>
      <c r="H2072" s="46"/>
      <c r="L2072" s="45"/>
      <c r="P2072" s="13"/>
    </row>
    <row r="2073" spans="2:16" s="43" customFormat="1" x14ac:dyDescent="0.3">
      <c r="B2073" s="44"/>
      <c r="C2073" s="52"/>
      <c r="D2073" s="52"/>
      <c r="F2073" s="45"/>
      <c r="H2073" s="46"/>
      <c r="L2073" s="45"/>
      <c r="P2073" s="13"/>
    </row>
    <row r="2074" spans="2:16" s="43" customFormat="1" x14ac:dyDescent="0.3">
      <c r="B2074" s="44"/>
      <c r="C2074" s="52"/>
      <c r="D2074" s="52"/>
      <c r="F2074" s="45"/>
      <c r="H2074" s="46"/>
      <c r="L2074" s="45"/>
      <c r="P2074" s="13"/>
    </row>
    <row r="2075" spans="2:16" s="43" customFormat="1" x14ac:dyDescent="0.3">
      <c r="B2075" s="44"/>
      <c r="C2075" s="52"/>
      <c r="D2075" s="52"/>
      <c r="F2075" s="45"/>
      <c r="H2075" s="46"/>
      <c r="L2075" s="45"/>
      <c r="P2075" s="13"/>
    </row>
    <row r="2076" spans="2:16" s="43" customFormat="1" x14ac:dyDescent="0.3">
      <c r="B2076" s="44"/>
      <c r="C2076" s="52"/>
      <c r="D2076" s="52"/>
      <c r="F2076" s="45"/>
      <c r="H2076" s="46"/>
      <c r="L2076" s="45"/>
      <c r="P2076" s="13"/>
    </row>
    <row r="2077" spans="2:16" s="43" customFormat="1" x14ac:dyDescent="0.3">
      <c r="B2077" s="44"/>
      <c r="C2077" s="52"/>
      <c r="D2077" s="52"/>
      <c r="F2077" s="45"/>
      <c r="H2077" s="46"/>
      <c r="L2077" s="45"/>
      <c r="P2077" s="13"/>
    </row>
    <row r="2078" spans="2:16" s="43" customFormat="1" x14ac:dyDescent="0.3">
      <c r="B2078" s="44"/>
      <c r="C2078" s="52"/>
      <c r="D2078" s="52"/>
      <c r="F2078" s="45"/>
      <c r="H2078" s="46"/>
      <c r="L2078" s="45"/>
      <c r="P2078" s="13"/>
    </row>
    <row r="2079" spans="2:16" s="43" customFormat="1" x14ac:dyDescent="0.3">
      <c r="B2079" s="44"/>
      <c r="C2079" s="52"/>
      <c r="D2079" s="52"/>
      <c r="F2079" s="45"/>
      <c r="H2079" s="46"/>
      <c r="L2079" s="45"/>
      <c r="P2079" s="13"/>
    </row>
    <row r="2080" spans="2:16" s="43" customFormat="1" x14ac:dyDescent="0.3">
      <c r="B2080" s="44"/>
      <c r="C2080" s="52"/>
      <c r="D2080" s="52"/>
      <c r="F2080" s="45"/>
      <c r="H2080" s="46"/>
      <c r="L2080" s="45"/>
      <c r="P2080" s="13"/>
    </row>
    <row r="2081" spans="2:16" s="43" customFormat="1" x14ac:dyDescent="0.3">
      <c r="B2081" s="44"/>
      <c r="C2081" s="52"/>
      <c r="D2081" s="52"/>
      <c r="F2081" s="45"/>
      <c r="H2081" s="46"/>
      <c r="L2081" s="45"/>
      <c r="P2081" s="13"/>
    </row>
    <row r="2082" spans="2:16" s="43" customFormat="1" x14ac:dyDescent="0.3">
      <c r="B2082" s="44"/>
      <c r="C2082" s="52"/>
      <c r="D2082" s="52"/>
      <c r="F2082" s="45"/>
      <c r="H2082" s="46"/>
      <c r="L2082" s="45"/>
      <c r="P2082" s="13"/>
    </row>
    <row r="2083" spans="2:16" s="43" customFormat="1" x14ac:dyDescent="0.3">
      <c r="B2083" s="44"/>
      <c r="C2083" s="52"/>
      <c r="D2083" s="52"/>
      <c r="F2083" s="45"/>
      <c r="H2083" s="46"/>
      <c r="L2083" s="45"/>
      <c r="P2083" s="13"/>
    </row>
    <row r="2084" spans="2:16" s="43" customFormat="1" x14ac:dyDescent="0.3">
      <c r="B2084" s="44"/>
      <c r="C2084" s="52"/>
      <c r="D2084" s="52"/>
      <c r="F2084" s="45"/>
      <c r="H2084" s="46"/>
      <c r="L2084" s="45"/>
      <c r="P2084" s="13"/>
    </row>
    <row r="2085" spans="2:16" s="43" customFormat="1" x14ac:dyDescent="0.3">
      <c r="B2085" s="44"/>
      <c r="C2085" s="52"/>
      <c r="D2085" s="52"/>
      <c r="F2085" s="45"/>
      <c r="H2085" s="46"/>
      <c r="L2085" s="45"/>
      <c r="P2085" s="13"/>
    </row>
    <row r="2086" spans="2:16" s="43" customFormat="1" x14ac:dyDescent="0.3">
      <c r="B2086" s="44"/>
      <c r="C2086" s="52"/>
      <c r="D2086" s="52"/>
      <c r="F2086" s="45"/>
      <c r="H2086" s="46"/>
      <c r="L2086" s="45"/>
      <c r="P2086" s="13"/>
    </row>
    <row r="2087" spans="2:16" s="43" customFormat="1" x14ac:dyDescent="0.3">
      <c r="B2087" s="44"/>
      <c r="C2087" s="52"/>
      <c r="D2087" s="52"/>
      <c r="F2087" s="45"/>
      <c r="H2087" s="46"/>
      <c r="L2087" s="45"/>
      <c r="P2087" s="13"/>
    </row>
    <row r="2088" spans="2:16" s="43" customFormat="1" x14ac:dyDescent="0.3">
      <c r="B2088" s="44"/>
      <c r="C2088" s="52"/>
      <c r="D2088" s="52"/>
      <c r="F2088" s="45"/>
      <c r="H2088" s="46"/>
      <c r="L2088" s="45"/>
      <c r="P2088" s="13"/>
    </row>
    <row r="2089" spans="2:16" s="43" customFormat="1" x14ac:dyDescent="0.3">
      <c r="B2089" s="44"/>
      <c r="C2089" s="52"/>
      <c r="D2089" s="52"/>
      <c r="F2089" s="45"/>
      <c r="H2089" s="46"/>
      <c r="L2089" s="45"/>
      <c r="P2089" s="13"/>
    </row>
    <row r="2090" spans="2:16" s="43" customFormat="1" x14ac:dyDescent="0.3">
      <c r="B2090" s="44"/>
      <c r="C2090" s="52"/>
      <c r="D2090" s="52"/>
      <c r="F2090" s="45"/>
      <c r="H2090" s="46"/>
      <c r="L2090" s="45"/>
      <c r="P2090" s="13"/>
    </row>
    <row r="2091" spans="2:16" s="43" customFormat="1" x14ac:dyDescent="0.3">
      <c r="B2091" s="44"/>
      <c r="C2091" s="52"/>
      <c r="D2091" s="52"/>
      <c r="F2091" s="45"/>
      <c r="H2091" s="46"/>
      <c r="L2091" s="45"/>
      <c r="P2091" s="13"/>
    </row>
    <row r="2092" spans="2:16" s="43" customFormat="1" x14ac:dyDescent="0.3">
      <c r="B2092" s="44"/>
      <c r="C2092" s="52"/>
      <c r="D2092" s="52"/>
      <c r="F2092" s="45"/>
      <c r="H2092" s="46"/>
      <c r="L2092" s="45"/>
      <c r="P2092" s="13"/>
    </row>
    <row r="2093" spans="2:16" s="43" customFormat="1" x14ac:dyDescent="0.3">
      <c r="B2093" s="44"/>
      <c r="C2093" s="52"/>
      <c r="D2093" s="52"/>
      <c r="F2093" s="45"/>
      <c r="H2093" s="46"/>
      <c r="L2093" s="45"/>
      <c r="P2093" s="13"/>
    </row>
    <row r="2094" spans="2:16" s="43" customFormat="1" x14ac:dyDescent="0.3">
      <c r="B2094" s="44"/>
      <c r="C2094" s="52"/>
      <c r="D2094" s="52"/>
      <c r="F2094" s="45"/>
      <c r="H2094" s="46"/>
      <c r="L2094" s="45"/>
      <c r="P2094" s="13"/>
    </row>
    <row r="2095" spans="2:16" s="43" customFormat="1" x14ac:dyDescent="0.3">
      <c r="B2095" s="44"/>
      <c r="C2095" s="52"/>
      <c r="D2095" s="52"/>
      <c r="F2095" s="45"/>
      <c r="H2095" s="46"/>
      <c r="L2095" s="45"/>
      <c r="P2095" s="13"/>
    </row>
    <row r="2096" spans="2:16" s="43" customFormat="1" x14ac:dyDescent="0.3">
      <c r="B2096" s="44"/>
      <c r="C2096" s="52"/>
      <c r="D2096" s="52"/>
      <c r="F2096" s="45"/>
      <c r="H2096" s="46"/>
      <c r="L2096" s="45"/>
      <c r="P2096" s="13"/>
    </row>
    <row r="2097" spans="2:16" s="43" customFormat="1" x14ac:dyDescent="0.3">
      <c r="B2097" s="44"/>
      <c r="C2097" s="52"/>
      <c r="D2097" s="52"/>
      <c r="F2097" s="45"/>
      <c r="H2097" s="46"/>
      <c r="L2097" s="45"/>
      <c r="P2097" s="13"/>
    </row>
    <row r="2098" spans="2:16" s="43" customFormat="1" x14ac:dyDescent="0.3">
      <c r="B2098" s="44"/>
      <c r="C2098" s="52"/>
      <c r="D2098" s="52"/>
      <c r="F2098" s="45"/>
      <c r="H2098" s="46"/>
      <c r="L2098" s="45"/>
      <c r="P2098" s="13"/>
    </row>
    <row r="2099" spans="2:16" s="43" customFormat="1" x14ac:dyDescent="0.3">
      <c r="B2099" s="44"/>
      <c r="C2099" s="52"/>
      <c r="D2099" s="52"/>
      <c r="F2099" s="45"/>
      <c r="H2099" s="46"/>
      <c r="L2099" s="45"/>
      <c r="P2099" s="13"/>
    </row>
    <row r="2100" spans="2:16" s="43" customFormat="1" x14ac:dyDescent="0.3">
      <c r="B2100" s="44"/>
      <c r="C2100" s="52"/>
      <c r="D2100" s="52"/>
      <c r="F2100" s="45"/>
      <c r="H2100" s="46"/>
      <c r="L2100" s="45"/>
      <c r="P2100" s="13"/>
    </row>
    <row r="2101" spans="2:16" s="43" customFormat="1" x14ac:dyDescent="0.3">
      <c r="B2101" s="44"/>
      <c r="C2101" s="52"/>
      <c r="D2101" s="52"/>
      <c r="F2101" s="45"/>
      <c r="H2101" s="46"/>
      <c r="L2101" s="45"/>
      <c r="P2101" s="13"/>
    </row>
    <row r="2102" spans="2:16" s="43" customFormat="1" x14ac:dyDescent="0.3">
      <c r="B2102" s="44"/>
      <c r="C2102" s="52"/>
      <c r="D2102" s="52"/>
      <c r="F2102" s="45"/>
      <c r="H2102" s="46"/>
      <c r="L2102" s="45"/>
      <c r="P2102" s="13"/>
    </row>
    <row r="2103" spans="2:16" s="43" customFormat="1" x14ac:dyDescent="0.3">
      <c r="B2103" s="44"/>
      <c r="C2103" s="52"/>
      <c r="D2103" s="52"/>
      <c r="F2103" s="45"/>
      <c r="H2103" s="46"/>
      <c r="L2103" s="45"/>
      <c r="P2103" s="13"/>
    </row>
    <row r="2104" spans="2:16" s="43" customFormat="1" x14ac:dyDescent="0.3">
      <c r="B2104" s="44"/>
      <c r="C2104" s="52"/>
      <c r="D2104" s="52"/>
      <c r="F2104" s="45"/>
      <c r="H2104" s="46"/>
      <c r="L2104" s="45"/>
      <c r="P2104" s="13"/>
    </row>
    <row r="2105" spans="2:16" s="43" customFormat="1" x14ac:dyDescent="0.3">
      <c r="B2105" s="44"/>
      <c r="C2105" s="52"/>
      <c r="D2105" s="52"/>
      <c r="F2105" s="45"/>
      <c r="H2105" s="46"/>
      <c r="L2105" s="45"/>
      <c r="P2105" s="13"/>
    </row>
    <row r="2106" spans="2:16" s="43" customFormat="1" x14ac:dyDescent="0.3">
      <c r="B2106" s="44"/>
      <c r="C2106" s="52"/>
      <c r="D2106" s="52"/>
      <c r="F2106" s="45"/>
      <c r="H2106" s="46"/>
      <c r="L2106" s="45"/>
      <c r="P2106" s="13"/>
    </row>
    <row r="2107" spans="2:16" s="43" customFormat="1" x14ac:dyDescent="0.3">
      <c r="B2107" s="44"/>
      <c r="C2107" s="52"/>
      <c r="D2107" s="52"/>
      <c r="F2107" s="45"/>
      <c r="H2107" s="46"/>
      <c r="L2107" s="45"/>
      <c r="P2107" s="13"/>
    </row>
    <row r="2108" spans="2:16" s="43" customFormat="1" x14ac:dyDescent="0.3">
      <c r="B2108" s="44"/>
      <c r="C2108" s="52"/>
      <c r="D2108" s="52"/>
      <c r="F2108" s="45"/>
      <c r="H2108" s="46"/>
      <c r="L2108" s="45"/>
      <c r="P2108" s="13"/>
    </row>
    <row r="2109" spans="2:16" s="43" customFormat="1" x14ac:dyDescent="0.3">
      <c r="B2109" s="44"/>
      <c r="C2109" s="52"/>
      <c r="D2109" s="52"/>
      <c r="F2109" s="45"/>
      <c r="H2109" s="46"/>
      <c r="L2109" s="45"/>
      <c r="P2109" s="13"/>
    </row>
    <row r="2110" spans="2:16" s="43" customFormat="1" x14ac:dyDescent="0.3">
      <c r="B2110" s="44"/>
      <c r="C2110" s="52"/>
      <c r="D2110" s="52"/>
      <c r="F2110" s="45"/>
      <c r="H2110" s="46"/>
      <c r="L2110" s="45"/>
      <c r="P2110" s="13"/>
    </row>
    <row r="2111" spans="2:16" s="43" customFormat="1" x14ac:dyDescent="0.3">
      <c r="B2111" s="44"/>
      <c r="C2111" s="52"/>
      <c r="D2111" s="52"/>
      <c r="F2111" s="45"/>
      <c r="H2111" s="46"/>
      <c r="L2111" s="45"/>
      <c r="P2111" s="13"/>
    </row>
    <row r="2112" spans="2:16" s="43" customFormat="1" x14ac:dyDescent="0.3">
      <c r="B2112" s="44"/>
      <c r="C2112" s="52"/>
      <c r="D2112" s="52"/>
      <c r="F2112" s="45"/>
      <c r="H2112" s="46"/>
      <c r="L2112" s="45"/>
      <c r="P2112" s="13"/>
    </row>
    <row r="2113" spans="2:16" s="43" customFormat="1" x14ac:dyDescent="0.3">
      <c r="B2113" s="44"/>
      <c r="C2113" s="52"/>
      <c r="D2113" s="52"/>
      <c r="F2113" s="45"/>
      <c r="H2113" s="46"/>
      <c r="L2113" s="45"/>
      <c r="P2113" s="13"/>
    </row>
    <row r="2114" spans="2:16" s="43" customFormat="1" x14ac:dyDescent="0.3">
      <c r="B2114" s="44"/>
      <c r="C2114" s="52"/>
      <c r="D2114" s="52"/>
      <c r="F2114" s="45"/>
      <c r="H2114" s="46"/>
      <c r="L2114" s="45"/>
      <c r="P2114" s="13"/>
    </row>
    <row r="2115" spans="2:16" s="43" customFormat="1" x14ac:dyDescent="0.3">
      <c r="B2115" s="44"/>
      <c r="C2115" s="52"/>
      <c r="D2115" s="52"/>
      <c r="F2115" s="45"/>
      <c r="H2115" s="46"/>
      <c r="L2115" s="45"/>
      <c r="P2115" s="13"/>
    </row>
    <row r="2116" spans="2:16" s="43" customFormat="1" x14ac:dyDescent="0.3">
      <c r="B2116" s="44"/>
      <c r="C2116" s="52"/>
      <c r="D2116" s="52"/>
      <c r="F2116" s="45"/>
      <c r="H2116" s="46"/>
      <c r="L2116" s="45"/>
      <c r="P2116" s="13"/>
    </row>
    <row r="2117" spans="2:16" s="43" customFormat="1" x14ac:dyDescent="0.3">
      <c r="B2117" s="44"/>
      <c r="C2117" s="52"/>
      <c r="D2117" s="52"/>
      <c r="F2117" s="45"/>
      <c r="H2117" s="46"/>
      <c r="L2117" s="45"/>
      <c r="P2117" s="13"/>
    </row>
    <row r="2118" spans="2:16" s="43" customFormat="1" x14ac:dyDescent="0.3">
      <c r="B2118" s="44"/>
      <c r="C2118" s="52"/>
      <c r="D2118" s="52"/>
      <c r="F2118" s="45"/>
      <c r="H2118" s="46"/>
      <c r="L2118" s="45"/>
      <c r="P2118" s="13"/>
    </row>
    <row r="2119" spans="2:16" s="43" customFormat="1" x14ac:dyDescent="0.3">
      <c r="B2119" s="44"/>
      <c r="C2119" s="52"/>
      <c r="D2119" s="52"/>
      <c r="F2119" s="45"/>
      <c r="H2119" s="46"/>
      <c r="L2119" s="45"/>
      <c r="P2119" s="13"/>
    </row>
    <row r="2120" spans="2:16" s="43" customFormat="1" x14ac:dyDescent="0.3">
      <c r="B2120" s="44"/>
      <c r="C2120" s="52"/>
      <c r="D2120" s="52"/>
      <c r="F2120" s="45"/>
      <c r="H2120" s="46"/>
      <c r="L2120" s="45"/>
      <c r="P2120" s="13"/>
    </row>
    <row r="2121" spans="2:16" s="43" customFormat="1" x14ac:dyDescent="0.3">
      <c r="B2121" s="44"/>
      <c r="C2121" s="52"/>
      <c r="D2121" s="52"/>
      <c r="F2121" s="45"/>
      <c r="H2121" s="46"/>
      <c r="L2121" s="45"/>
      <c r="P2121" s="13"/>
    </row>
    <row r="2122" spans="2:16" s="43" customFormat="1" x14ac:dyDescent="0.3">
      <c r="B2122" s="44"/>
      <c r="C2122" s="52"/>
      <c r="D2122" s="52"/>
      <c r="F2122" s="45"/>
      <c r="H2122" s="46"/>
      <c r="L2122" s="45"/>
      <c r="P2122" s="13"/>
    </row>
    <row r="2123" spans="2:16" s="43" customFormat="1" x14ac:dyDescent="0.3">
      <c r="B2123" s="44"/>
      <c r="C2123" s="52"/>
      <c r="D2123" s="52"/>
      <c r="F2123" s="45"/>
      <c r="H2123" s="46"/>
      <c r="L2123" s="45"/>
      <c r="P2123" s="13"/>
    </row>
    <row r="2124" spans="2:16" s="43" customFormat="1" x14ac:dyDescent="0.3">
      <c r="B2124" s="44"/>
      <c r="C2124" s="52"/>
      <c r="D2124" s="52"/>
      <c r="F2124" s="45"/>
      <c r="H2124" s="46"/>
      <c r="L2124" s="45"/>
      <c r="P2124" s="13"/>
    </row>
    <row r="2125" spans="2:16" s="43" customFormat="1" x14ac:dyDescent="0.3">
      <c r="B2125" s="44"/>
      <c r="C2125" s="52"/>
      <c r="D2125" s="52"/>
      <c r="F2125" s="45"/>
      <c r="H2125" s="46"/>
      <c r="L2125" s="45"/>
      <c r="P2125" s="13"/>
    </row>
    <row r="2126" spans="2:16" s="43" customFormat="1" x14ac:dyDescent="0.3">
      <c r="B2126" s="44"/>
      <c r="C2126" s="52"/>
      <c r="D2126" s="52"/>
      <c r="F2126" s="45"/>
      <c r="H2126" s="46"/>
      <c r="L2126" s="45"/>
      <c r="P2126" s="13"/>
    </row>
    <row r="2127" spans="2:16" s="43" customFormat="1" x14ac:dyDescent="0.3">
      <c r="B2127" s="44"/>
      <c r="C2127" s="52"/>
      <c r="D2127" s="52"/>
      <c r="F2127" s="45"/>
      <c r="H2127" s="46"/>
      <c r="L2127" s="45"/>
      <c r="P2127" s="13"/>
    </row>
    <row r="2128" spans="2:16" s="43" customFormat="1" x14ac:dyDescent="0.3">
      <c r="B2128" s="44"/>
      <c r="C2128" s="52"/>
      <c r="D2128" s="52"/>
      <c r="F2128" s="45"/>
      <c r="H2128" s="46"/>
      <c r="L2128" s="45"/>
      <c r="P2128" s="13"/>
    </row>
    <row r="2129" spans="2:16" s="43" customFormat="1" x14ac:dyDescent="0.3">
      <c r="B2129" s="44"/>
      <c r="C2129" s="52"/>
      <c r="D2129" s="52"/>
      <c r="F2129" s="45"/>
      <c r="H2129" s="46"/>
      <c r="L2129" s="45"/>
      <c r="P2129" s="13"/>
    </row>
    <row r="2130" spans="2:16" s="43" customFormat="1" x14ac:dyDescent="0.3">
      <c r="B2130" s="44"/>
      <c r="C2130" s="52"/>
      <c r="D2130" s="52"/>
      <c r="F2130" s="45"/>
      <c r="H2130" s="46"/>
      <c r="L2130" s="45"/>
      <c r="P2130" s="13"/>
    </row>
    <row r="2131" spans="2:16" s="43" customFormat="1" x14ac:dyDescent="0.3">
      <c r="B2131" s="44"/>
      <c r="C2131" s="52"/>
      <c r="D2131" s="52"/>
      <c r="F2131" s="45"/>
      <c r="H2131" s="46"/>
      <c r="L2131" s="45"/>
      <c r="P2131" s="13"/>
    </row>
    <row r="2132" spans="2:16" s="43" customFormat="1" x14ac:dyDescent="0.3">
      <c r="B2132" s="44"/>
      <c r="C2132" s="52"/>
      <c r="D2132" s="52"/>
      <c r="F2132" s="45"/>
      <c r="H2132" s="46"/>
      <c r="L2132" s="45"/>
      <c r="P2132" s="13"/>
    </row>
    <row r="2133" spans="2:16" s="43" customFormat="1" x14ac:dyDescent="0.3">
      <c r="B2133" s="44"/>
      <c r="C2133" s="52"/>
      <c r="D2133" s="52"/>
      <c r="F2133" s="45"/>
      <c r="H2133" s="46"/>
      <c r="L2133" s="45"/>
      <c r="P2133" s="13"/>
    </row>
    <row r="2134" spans="2:16" s="43" customFormat="1" x14ac:dyDescent="0.3">
      <c r="B2134" s="44"/>
      <c r="C2134" s="52"/>
      <c r="D2134" s="52"/>
      <c r="F2134" s="45"/>
      <c r="H2134" s="46"/>
      <c r="L2134" s="45"/>
      <c r="P2134" s="13"/>
    </row>
    <row r="2135" spans="2:16" s="43" customFormat="1" x14ac:dyDescent="0.3">
      <c r="B2135" s="44"/>
      <c r="C2135" s="52"/>
      <c r="D2135" s="52"/>
      <c r="F2135" s="45"/>
      <c r="H2135" s="46"/>
      <c r="L2135" s="45"/>
      <c r="P2135" s="13"/>
    </row>
    <row r="2136" spans="2:16" s="43" customFormat="1" x14ac:dyDescent="0.3">
      <c r="B2136" s="44"/>
      <c r="C2136" s="52"/>
      <c r="D2136" s="52"/>
      <c r="F2136" s="45"/>
      <c r="H2136" s="46"/>
      <c r="L2136" s="45"/>
      <c r="P2136" s="13"/>
    </row>
    <row r="2137" spans="2:16" s="43" customFormat="1" x14ac:dyDescent="0.3">
      <c r="B2137" s="44"/>
      <c r="C2137" s="52"/>
      <c r="D2137" s="52"/>
      <c r="F2137" s="45"/>
      <c r="H2137" s="46"/>
      <c r="L2137" s="45"/>
      <c r="P2137" s="13"/>
    </row>
    <row r="2138" spans="2:16" s="43" customFormat="1" x14ac:dyDescent="0.3">
      <c r="B2138" s="44"/>
      <c r="C2138" s="52"/>
      <c r="D2138" s="52"/>
      <c r="F2138" s="45"/>
      <c r="H2138" s="46"/>
      <c r="L2138" s="45"/>
      <c r="P2138" s="13"/>
    </row>
    <row r="2139" spans="2:16" s="43" customFormat="1" x14ac:dyDescent="0.3">
      <c r="B2139" s="44"/>
      <c r="C2139" s="52"/>
      <c r="D2139" s="52"/>
      <c r="F2139" s="45"/>
      <c r="H2139" s="46"/>
      <c r="L2139" s="45"/>
      <c r="P2139" s="13"/>
    </row>
    <row r="2140" spans="2:16" s="43" customFormat="1" x14ac:dyDescent="0.3">
      <c r="B2140" s="44"/>
      <c r="C2140" s="52"/>
      <c r="D2140" s="52"/>
      <c r="F2140" s="45"/>
      <c r="H2140" s="46"/>
      <c r="L2140" s="45"/>
      <c r="P2140" s="13"/>
    </row>
    <row r="2141" spans="2:16" s="43" customFormat="1" x14ac:dyDescent="0.3">
      <c r="B2141" s="44"/>
      <c r="C2141" s="52"/>
      <c r="D2141" s="52"/>
      <c r="F2141" s="45"/>
      <c r="H2141" s="46"/>
      <c r="L2141" s="45"/>
      <c r="P2141" s="13"/>
    </row>
    <row r="2142" spans="2:16" s="43" customFormat="1" x14ac:dyDescent="0.3">
      <c r="B2142" s="44"/>
      <c r="C2142" s="52"/>
      <c r="D2142" s="52"/>
      <c r="F2142" s="45"/>
      <c r="H2142" s="46"/>
      <c r="L2142" s="45"/>
      <c r="P2142" s="13"/>
    </row>
    <row r="2143" spans="2:16" s="43" customFormat="1" x14ac:dyDescent="0.3">
      <c r="B2143" s="44"/>
      <c r="C2143" s="52"/>
      <c r="D2143" s="52"/>
      <c r="F2143" s="45"/>
      <c r="H2143" s="46"/>
      <c r="L2143" s="45"/>
      <c r="P2143" s="13"/>
    </row>
    <row r="2144" spans="2:16" s="43" customFormat="1" x14ac:dyDescent="0.3">
      <c r="B2144" s="44"/>
      <c r="C2144" s="52"/>
      <c r="D2144" s="52"/>
      <c r="F2144" s="45"/>
      <c r="H2144" s="46"/>
      <c r="L2144" s="45"/>
      <c r="P2144" s="13"/>
    </row>
    <row r="2145" spans="2:16" s="43" customFormat="1" x14ac:dyDescent="0.3">
      <c r="B2145" s="44"/>
      <c r="C2145" s="52"/>
      <c r="D2145" s="52"/>
      <c r="F2145" s="45"/>
      <c r="H2145" s="46"/>
      <c r="L2145" s="45"/>
      <c r="P2145" s="13"/>
    </row>
    <row r="2146" spans="2:16" s="43" customFormat="1" x14ac:dyDescent="0.3">
      <c r="B2146" s="44"/>
      <c r="C2146" s="52"/>
      <c r="D2146" s="52"/>
      <c r="F2146" s="45"/>
      <c r="H2146" s="46"/>
      <c r="L2146" s="45"/>
      <c r="P2146" s="13"/>
    </row>
    <row r="2147" spans="2:16" s="43" customFormat="1" x14ac:dyDescent="0.3">
      <c r="B2147" s="44"/>
      <c r="C2147" s="52"/>
      <c r="D2147" s="52"/>
      <c r="F2147" s="45"/>
      <c r="H2147" s="46"/>
      <c r="L2147" s="45"/>
      <c r="P2147" s="13"/>
    </row>
    <row r="2148" spans="2:16" s="43" customFormat="1" x14ac:dyDescent="0.3">
      <c r="B2148" s="44"/>
      <c r="C2148" s="52"/>
      <c r="D2148" s="52"/>
      <c r="F2148" s="45"/>
      <c r="H2148" s="46"/>
      <c r="L2148" s="45"/>
      <c r="P2148" s="13"/>
    </row>
    <row r="2149" spans="2:16" s="43" customFormat="1" x14ac:dyDescent="0.3">
      <c r="B2149" s="44"/>
      <c r="C2149" s="52"/>
      <c r="D2149" s="52"/>
      <c r="F2149" s="45"/>
      <c r="H2149" s="46"/>
      <c r="L2149" s="45"/>
      <c r="P2149" s="13"/>
    </row>
    <row r="2150" spans="2:16" s="43" customFormat="1" x14ac:dyDescent="0.3">
      <c r="B2150" s="44"/>
      <c r="C2150" s="52"/>
      <c r="D2150" s="52"/>
      <c r="F2150" s="45"/>
      <c r="H2150" s="46"/>
      <c r="L2150" s="45"/>
      <c r="P2150" s="13"/>
    </row>
    <row r="2151" spans="2:16" s="43" customFormat="1" x14ac:dyDescent="0.3">
      <c r="B2151" s="44"/>
      <c r="C2151" s="52"/>
      <c r="D2151" s="52"/>
      <c r="F2151" s="45"/>
      <c r="H2151" s="46"/>
      <c r="L2151" s="45"/>
      <c r="P2151" s="13"/>
    </row>
    <row r="2152" spans="2:16" s="43" customFormat="1" x14ac:dyDescent="0.3">
      <c r="B2152" s="44"/>
      <c r="C2152" s="52"/>
      <c r="D2152" s="52"/>
      <c r="F2152" s="45"/>
      <c r="H2152" s="46"/>
      <c r="L2152" s="45"/>
      <c r="P2152" s="13"/>
    </row>
    <row r="2153" spans="2:16" s="43" customFormat="1" x14ac:dyDescent="0.3">
      <c r="B2153" s="44"/>
      <c r="C2153" s="52"/>
      <c r="D2153" s="52"/>
      <c r="F2153" s="45"/>
      <c r="H2153" s="46"/>
      <c r="L2153" s="45"/>
      <c r="P2153" s="13"/>
    </row>
    <row r="2154" spans="2:16" s="43" customFormat="1" x14ac:dyDescent="0.3">
      <c r="B2154" s="44"/>
      <c r="C2154" s="52"/>
      <c r="D2154" s="52"/>
      <c r="F2154" s="45"/>
      <c r="H2154" s="46"/>
      <c r="L2154" s="45"/>
      <c r="P2154" s="13"/>
    </row>
    <row r="2155" spans="2:16" s="43" customFormat="1" x14ac:dyDescent="0.3">
      <c r="B2155" s="44"/>
      <c r="C2155" s="52"/>
      <c r="D2155" s="52"/>
      <c r="F2155" s="45"/>
      <c r="H2155" s="46"/>
      <c r="L2155" s="45"/>
      <c r="P2155" s="13"/>
    </row>
    <row r="2156" spans="2:16" s="43" customFormat="1" x14ac:dyDescent="0.3">
      <c r="B2156" s="44"/>
      <c r="C2156" s="52"/>
      <c r="D2156" s="52"/>
      <c r="F2156" s="45"/>
      <c r="H2156" s="46"/>
      <c r="L2156" s="45"/>
      <c r="P2156" s="13"/>
    </row>
    <row r="2157" spans="2:16" s="43" customFormat="1" x14ac:dyDescent="0.3">
      <c r="B2157" s="44"/>
      <c r="C2157" s="52"/>
      <c r="D2157" s="52"/>
      <c r="F2157" s="45"/>
      <c r="H2157" s="46"/>
      <c r="L2157" s="45"/>
      <c r="P2157" s="13"/>
    </row>
    <row r="2158" spans="2:16" s="43" customFormat="1" x14ac:dyDescent="0.3">
      <c r="B2158" s="44"/>
      <c r="C2158" s="52"/>
      <c r="D2158" s="52"/>
      <c r="F2158" s="45"/>
      <c r="H2158" s="46"/>
      <c r="L2158" s="45"/>
      <c r="P2158" s="13"/>
    </row>
    <row r="2159" spans="2:16" s="43" customFormat="1" x14ac:dyDescent="0.3">
      <c r="B2159" s="44"/>
      <c r="C2159" s="52"/>
      <c r="D2159" s="52"/>
      <c r="F2159" s="45"/>
      <c r="H2159" s="46"/>
      <c r="L2159" s="45"/>
      <c r="P2159" s="13"/>
    </row>
    <row r="2160" spans="2:16" s="43" customFormat="1" x14ac:dyDescent="0.3">
      <c r="B2160" s="44"/>
      <c r="C2160" s="52"/>
      <c r="D2160" s="52"/>
      <c r="F2160" s="45"/>
      <c r="H2160" s="46"/>
      <c r="L2160" s="45"/>
      <c r="P2160" s="13"/>
    </row>
    <row r="2161" spans="2:16" s="43" customFormat="1" x14ac:dyDescent="0.3">
      <c r="B2161" s="44"/>
      <c r="C2161" s="52"/>
      <c r="D2161" s="52"/>
      <c r="F2161" s="45"/>
      <c r="H2161" s="46"/>
      <c r="L2161" s="45"/>
      <c r="P2161" s="13"/>
    </row>
    <row r="2162" spans="2:16" s="43" customFormat="1" x14ac:dyDescent="0.3">
      <c r="B2162" s="44"/>
      <c r="C2162" s="52"/>
      <c r="D2162" s="52"/>
      <c r="F2162" s="45"/>
      <c r="H2162" s="46"/>
      <c r="L2162" s="45"/>
      <c r="P2162" s="13"/>
    </row>
    <row r="2163" spans="2:16" s="43" customFormat="1" x14ac:dyDescent="0.3">
      <c r="B2163" s="44"/>
      <c r="C2163" s="52"/>
      <c r="D2163" s="52"/>
      <c r="F2163" s="45"/>
      <c r="H2163" s="46"/>
      <c r="L2163" s="45"/>
      <c r="P2163" s="13"/>
    </row>
    <row r="2164" spans="2:16" s="43" customFormat="1" x14ac:dyDescent="0.3">
      <c r="B2164" s="44"/>
      <c r="C2164" s="52"/>
      <c r="D2164" s="52"/>
      <c r="F2164" s="45"/>
      <c r="H2164" s="46"/>
      <c r="L2164" s="45"/>
      <c r="P2164" s="13"/>
    </row>
    <row r="2165" spans="2:16" s="43" customFormat="1" x14ac:dyDescent="0.3">
      <c r="B2165" s="44"/>
      <c r="C2165" s="52"/>
      <c r="D2165" s="52"/>
      <c r="F2165" s="45"/>
      <c r="H2165" s="46"/>
      <c r="L2165" s="45"/>
      <c r="P2165" s="13"/>
    </row>
    <row r="2166" spans="2:16" s="43" customFormat="1" x14ac:dyDescent="0.3">
      <c r="B2166" s="44"/>
      <c r="C2166" s="52"/>
      <c r="D2166" s="52"/>
      <c r="F2166" s="45"/>
      <c r="H2166" s="46"/>
      <c r="L2166" s="45"/>
      <c r="P2166" s="13"/>
    </row>
    <row r="2167" spans="2:16" s="43" customFormat="1" x14ac:dyDescent="0.3">
      <c r="B2167" s="44"/>
      <c r="C2167" s="52"/>
      <c r="D2167" s="52"/>
      <c r="F2167" s="45"/>
      <c r="H2167" s="46"/>
      <c r="L2167" s="45"/>
      <c r="P2167" s="13"/>
    </row>
    <row r="2168" spans="2:16" s="43" customFormat="1" x14ac:dyDescent="0.3">
      <c r="B2168" s="44"/>
      <c r="C2168" s="52"/>
      <c r="D2168" s="52"/>
      <c r="F2168" s="45"/>
      <c r="H2168" s="46"/>
      <c r="L2168" s="45"/>
      <c r="P2168" s="13"/>
    </row>
    <row r="2169" spans="2:16" s="43" customFormat="1" x14ac:dyDescent="0.3">
      <c r="B2169" s="44"/>
      <c r="C2169" s="52"/>
      <c r="D2169" s="52"/>
      <c r="F2169" s="45"/>
      <c r="H2169" s="46"/>
      <c r="L2169" s="45"/>
      <c r="P2169" s="13"/>
    </row>
    <row r="2170" spans="2:16" s="43" customFormat="1" x14ac:dyDescent="0.3">
      <c r="B2170" s="44"/>
      <c r="C2170" s="52"/>
      <c r="D2170" s="52"/>
      <c r="F2170" s="45"/>
      <c r="H2170" s="46"/>
      <c r="L2170" s="45"/>
      <c r="P2170" s="13"/>
    </row>
    <row r="2171" spans="2:16" s="43" customFormat="1" x14ac:dyDescent="0.3">
      <c r="B2171" s="44"/>
      <c r="C2171" s="52"/>
      <c r="D2171" s="52"/>
      <c r="F2171" s="45"/>
      <c r="H2171" s="46"/>
      <c r="L2171" s="45"/>
      <c r="P2171" s="13"/>
    </row>
    <row r="2172" spans="2:16" s="43" customFormat="1" x14ac:dyDescent="0.3">
      <c r="B2172" s="44"/>
      <c r="C2172" s="52"/>
      <c r="D2172" s="52"/>
      <c r="F2172" s="45"/>
      <c r="H2172" s="46"/>
      <c r="L2172" s="45"/>
      <c r="P2172" s="13"/>
    </row>
    <row r="2173" spans="2:16" s="43" customFormat="1" x14ac:dyDescent="0.3">
      <c r="B2173" s="44"/>
      <c r="C2173" s="52"/>
      <c r="D2173" s="52"/>
      <c r="F2173" s="45"/>
      <c r="H2173" s="46"/>
      <c r="L2173" s="45"/>
      <c r="P2173" s="13"/>
    </row>
    <row r="2174" spans="2:16" s="43" customFormat="1" x14ac:dyDescent="0.3">
      <c r="B2174" s="44"/>
      <c r="C2174" s="52"/>
      <c r="D2174" s="52"/>
      <c r="F2174" s="45"/>
      <c r="H2174" s="46"/>
      <c r="L2174" s="45"/>
      <c r="P2174" s="13"/>
    </row>
    <row r="2175" spans="2:16" s="43" customFormat="1" x14ac:dyDescent="0.3">
      <c r="B2175" s="44"/>
      <c r="C2175" s="52"/>
      <c r="D2175" s="52"/>
      <c r="F2175" s="45"/>
      <c r="H2175" s="46"/>
      <c r="L2175" s="45"/>
      <c r="P2175" s="13"/>
    </row>
    <row r="2176" spans="2:16" s="43" customFormat="1" x14ac:dyDescent="0.3">
      <c r="B2176" s="44"/>
      <c r="C2176" s="52"/>
      <c r="D2176" s="52"/>
      <c r="F2176" s="45"/>
      <c r="H2176" s="46"/>
      <c r="L2176" s="45"/>
      <c r="P2176" s="13"/>
    </row>
    <row r="2177" spans="2:16" s="43" customFormat="1" x14ac:dyDescent="0.3">
      <c r="B2177" s="44"/>
      <c r="C2177" s="52"/>
      <c r="D2177" s="52"/>
      <c r="F2177" s="45"/>
      <c r="H2177" s="46"/>
      <c r="L2177" s="45"/>
      <c r="P2177" s="13"/>
    </row>
    <row r="2178" spans="2:16" s="43" customFormat="1" x14ac:dyDescent="0.3">
      <c r="B2178" s="44"/>
      <c r="C2178" s="52"/>
      <c r="D2178" s="52"/>
      <c r="F2178" s="45"/>
      <c r="H2178" s="46"/>
      <c r="L2178" s="45"/>
      <c r="P2178" s="13"/>
    </row>
    <row r="2179" spans="2:16" s="43" customFormat="1" x14ac:dyDescent="0.3">
      <c r="B2179" s="44"/>
      <c r="C2179" s="52"/>
      <c r="D2179" s="52"/>
      <c r="F2179" s="45"/>
      <c r="H2179" s="46"/>
      <c r="L2179" s="45"/>
      <c r="P2179" s="13"/>
    </row>
    <row r="2180" spans="2:16" s="43" customFormat="1" x14ac:dyDescent="0.3">
      <c r="B2180" s="44"/>
      <c r="C2180" s="52"/>
      <c r="D2180" s="52"/>
      <c r="F2180" s="45"/>
      <c r="H2180" s="46"/>
      <c r="L2180" s="45"/>
      <c r="P2180" s="13"/>
    </row>
    <row r="2181" spans="2:16" s="43" customFormat="1" x14ac:dyDescent="0.3">
      <c r="B2181" s="44"/>
      <c r="C2181" s="52"/>
      <c r="D2181" s="52"/>
      <c r="F2181" s="45"/>
      <c r="H2181" s="46"/>
      <c r="L2181" s="45"/>
      <c r="P2181" s="13"/>
    </row>
    <row r="2182" spans="2:16" s="43" customFormat="1" x14ac:dyDescent="0.3">
      <c r="B2182" s="44"/>
      <c r="C2182" s="52"/>
      <c r="D2182" s="52"/>
      <c r="F2182" s="45"/>
      <c r="H2182" s="46"/>
      <c r="L2182" s="45"/>
      <c r="P2182" s="13"/>
    </row>
    <row r="2183" spans="2:16" s="43" customFormat="1" x14ac:dyDescent="0.3">
      <c r="B2183" s="44"/>
      <c r="C2183" s="52"/>
      <c r="D2183" s="52"/>
      <c r="F2183" s="45"/>
      <c r="H2183" s="46"/>
      <c r="L2183" s="45"/>
      <c r="P2183" s="13"/>
    </row>
    <row r="2184" spans="2:16" s="43" customFormat="1" x14ac:dyDescent="0.3">
      <c r="B2184" s="44"/>
      <c r="C2184" s="52"/>
      <c r="D2184" s="52"/>
      <c r="F2184" s="45"/>
      <c r="H2184" s="46"/>
      <c r="L2184" s="45"/>
      <c r="P2184" s="13"/>
    </row>
    <row r="2185" spans="2:16" s="43" customFormat="1" x14ac:dyDescent="0.3">
      <c r="B2185" s="44"/>
      <c r="C2185" s="52"/>
      <c r="D2185" s="52"/>
      <c r="F2185" s="45"/>
      <c r="H2185" s="46"/>
      <c r="L2185" s="45"/>
      <c r="P2185" s="13"/>
    </row>
    <row r="2186" spans="2:16" s="43" customFormat="1" x14ac:dyDescent="0.3">
      <c r="B2186" s="44"/>
      <c r="C2186" s="52"/>
      <c r="D2186" s="52"/>
      <c r="F2186" s="45"/>
      <c r="H2186" s="46"/>
      <c r="L2186" s="45"/>
      <c r="P2186" s="13"/>
    </row>
    <row r="2187" spans="2:16" s="43" customFormat="1" x14ac:dyDescent="0.3">
      <c r="B2187" s="44"/>
      <c r="C2187" s="52"/>
      <c r="D2187" s="52"/>
      <c r="F2187" s="45"/>
      <c r="H2187" s="46"/>
      <c r="L2187" s="45"/>
      <c r="P2187" s="13"/>
    </row>
    <row r="2188" spans="2:16" s="43" customFormat="1" x14ac:dyDescent="0.3">
      <c r="B2188" s="44"/>
      <c r="C2188" s="52"/>
      <c r="D2188" s="52"/>
      <c r="F2188" s="45"/>
      <c r="H2188" s="46"/>
      <c r="L2188" s="45"/>
      <c r="P2188" s="13"/>
    </row>
    <row r="2189" spans="2:16" s="43" customFormat="1" x14ac:dyDescent="0.3">
      <c r="B2189" s="44"/>
      <c r="C2189" s="52"/>
      <c r="D2189" s="52"/>
      <c r="F2189" s="45"/>
      <c r="H2189" s="46"/>
      <c r="L2189" s="45"/>
      <c r="P2189" s="13"/>
    </row>
    <row r="2190" spans="2:16" s="43" customFormat="1" x14ac:dyDescent="0.3">
      <c r="B2190" s="44"/>
      <c r="C2190" s="52"/>
      <c r="D2190" s="52"/>
      <c r="F2190" s="45"/>
      <c r="H2190" s="46"/>
      <c r="L2190" s="45"/>
      <c r="P2190" s="13"/>
    </row>
    <row r="2191" spans="2:16" s="43" customFormat="1" x14ac:dyDescent="0.3">
      <c r="B2191" s="44"/>
      <c r="C2191" s="52"/>
      <c r="D2191" s="52"/>
      <c r="F2191" s="45"/>
      <c r="H2191" s="46"/>
      <c r="L2191" s="45"/>
      <c r="P2191" s="13"/>
    </row>
    <row r="2192" spans="2:16" s="43" customFormat="1" x14ac:dyDescent="0.3">
      <c r="B2192" s="44"/>
      <c r="C2192" s="52"/>
      <c r="D2192" s="52"/>
      <c r="F2192" s="45"/>
      <c r="H2192" s="46"/>
      <c r="L2192" s="45"/>
      <c r="P2192" s="13"/>
    </row>
    <row r="2193" spans="2:16" s="43" customFormat="1" x14ac:dyDescent="0.3">
      <c r="B2193" s="44"/>
      <c r="C2193" s="52"/>
      <c r="D2193" s="52"/>
      <c r="F2193" s="45"/>
      <c r="H2193" s="46"/>
      <c r="L2193" s="45"/>
      <c r="P2193" s="13"/>
    </row>
    <row r="2194" spans="2:16" s="43" customFormat="1" x14ac:dyDescent="0.3">
      <c r="B2194" s="44"/>
      <c r="C2194" s="52"/>
      <c r="D2194" s="52"/>
      <c r="F2194" s="45"/>
      <c r="H2194" s="46"/>
      <c r="L2194" s="45"/>
      <c r="P2194" s="13"/>
    </row>
    <row r="2195" spans="2:16" s="43" customFormat="1" x14ac:dyDescent="0.3">
      <c r="B2195" s="44"/>
      <c r="C2195" s="52"/>
      <c r="D2195" s="52"/>
      <c r="F2195" s="45"/>
      <c r="H2195" s="46"/>
      <c r="L2195" s="45"/>
      <c r="P2195" s="13"/>
    </row>
    <row r="2196" spans="2:16" s="43" customFormat="1" x14ac:dyDescent="0.3">
      <c r="B2196" s="44"/>
      <c r="C2196" s="52"/>
      <c r="D2196" s="52"/>
      <c r="F2196" s="45"/>
      <c r="H2196" s="46"/>
      <c r="L2196" s="45"/>
      <c r="P2196" s="13"/>
    </row>
    <row r="2197" spans="2:16" s="43" customFormat="1" x14ac:dyDescent="0.3">
      <c r="B2197" s="44"/>
      <c r="C2197" s="52"/>
      <c r="D2197" s="52"/>
      <c r="F2197" s="45"/>
      <c r="H2197" s="46"/>
      <c r="L2197" s="45"/>
      <c r="P2197" s="13"/>
    </row>
    <row r="2198" spans="2:16" s="43" customFormat="1" x14ac:dyDescent="0.3">
      <c r="B2198" s="44"/>
      <c r="C2198" s="52"/>
      <c r="D2198" s="52"/>
      <c r="F2198" s="45"/>
      <c r="H2198" s="46"/>
      <c r="L2198" s="45"/>
      <c r="P2198" s="13"/>
    </row>
    <row r="2199" spans="2:16" s="43" customFormat="1" x14ac:dyDescent="0.3">
      <c r="B2199" s="44"/>
      <c r="C2199" s="52"/>
      <c r="D2199" s="52"/>
      <c r="F2199" s="45"/>
      <c r="H2199" s="46"/>
      <c r="L2199" s="45"/>
      <c r="P2199" s="13"/>
    </row>
    <row r="2200" spans="2:16" s="43" customFormat="1" x14ac:dyDescent="0.3">
      <c r="B2200" s="44"/>
      <c r="C2200" s="52"/>
      <c r="D2200" s="52"/>
      <c r="F2200" s="45"/>
      <c r="H2200" s="46"/>
      <c r="L2200" s="45"/>
      <c r="P2200" s="13"/>
    </row>
    <row r="2201" spans="2:16" s="43" customFormat="1" x14ac:dyDescent="0.3">
      <c r="B2201" s="44"/>
      <c r="C2201" s="52"/>
      <c r="D2201" s="52"/>
      <c r="F2201" s="45"/>
      <c r="H2201" s="46"/>
      <c r="L2201" s="45"/>
      <c r="P2201" s="13"/>
    </row>
    <row r="2202" spans="2:16" s="43" customFormat="1" x14ac:dyDescent="0.3">
      <c r="B2202" s="44"/>
      <c r="C2202" s="52"/>
      <c r="D2202" s="52"/>
      <c r="F2202" s="45"/>
      <c r="H2202" s="46"/>
      <c r="L2202" s="45"/>
      <c r="P2202" s="13"/>
    </row>
    <row r="2203" spans="2:16" s="43" customFormat="1" x14ac:dyDescent="0.3">
      <c r="B2203" s="44"/>
      <c r="C2203" s="52"/>
      <c r="D2203" s="52"/>
      <c r="F2203" s="45"/>
      <c r="H2203" s="46"/>
      <c r="L2203" s="45"/>
      <c r="P2203" s="13"/>
    </row>
    <row r="2204" spans="2:16" s="43" customFormat="1" x14ac:dyDescent="0.3">
      <c r="B2204" s="44"/>
      <c r="C2204" s="52"/>
      <c r="D2204" s="52"/>
      <c r="F2204" s="45"/>
      <c r="H2204" s="46"/>
      <c r="L2204" s="45"/>
      <c r="P2204" s="13"/>
    </row>
    <row r="2205" spans="2:16" s="43" customFormat="1" x14ac:dyDescent="0.3">
      <c r="B2205" s="44"/>
      <c r="C2205" s="52"/>
      <c r="D2205" s="52"/>
      <c r="F2205" s="45"/>
      <c r="H2205" s="46"/>
      <c r="L2205" s="45"/>
      <c r="P2205" s="13"/>
    </row>
    <row r="2206" spans="2:16" s="43" customFormat="1" x14ac:dyDescent="0.3">
      <c r="B2206" s="44"/>
      <c r="C2206" s="52"/>
      <c r="D2206" s="52"/>
      <c r="F2206" s="45"/>
      <c r="H2206" s="46"/>
      <c r="L2206" s="45"/>
      <c r="P2206" s="13"/>
    </row>
    <row r="2207" spans="2:16" s="43" customFormat="1" x14ac:dyDescent="0.3">
      <c r="B2207" s="44"/>
      <c r="C2207" s="52"/>
      <c r="D2207" s="52"/>
      <c r="F2207" s="45"/>
      <c r="H2207" s="46"/>
      <c r="L2207" s="45"/>
      <c r="P2207" s="13"/>
    </row>
    <row r="2208" spans="2:16" s="43" customFormat="1" x14ac:dyDescent="0.3">
      <c r="B2208" s="44"/>
      <c r="C2208" s="52"/>
      <c r="D2208" s="52"/>
      <c r="F2208" s="45"/>
      <c r="H2208" s="46"/>
      <c r="L2208" s="45"/>
      <c r="P2208" s="13"/>
    </row>
    <row r="2209" spans="2:16" s="43" customFormat="1" x14ac:dyDescent="0.3">
      <c r="B2209" s="44"/>
      <c r="C2209" s="52"/>
      <c r="D2209" s="52"/>
      <c r="F2209" s="45"/>
      <c r="H2209" s="46"/>
      <c r="L2209" s="45"/>
      <c r="P2209" s="13"/>
    </row>
    <row r="2210" spans="2:16" s="43" customFormat="1" x14ac:dyDescent="0.3">
      <c r="B2210" s="44"/>
      <c r="C2210" s="52"/>
      <c r="D2210" s="52"/>
      <c r="F2210" s="45"/>
      <c r="H2210" s="46"/>
      <c r="L2210" s="45"/>
      <c r="P2210" s="13"/>
    </row>
    <row r="2211" spans="2:16" s="43" customFormat="1" x14ac:dyDescent="0.3">
      <c r="B2211" s="44"/>
      <c r="C2211" s="52"/>
      <c r="D2211" s="52"/>
      <c r="F2211" s="45"/>
      <c r="H2211" s="46"/>
      <c r="L2211" s="45"/>
      <c r="P2211" s="13"/>
    </row>
    <row r="2212" spans="2:16" s="43" customFormat="1" x14ac:dyDescent="0.3">
      <c r="B2212" s="44"/>
      <c r="C2212" s="52"/>
      <c r="D2212" s="52"/>
      <c r="F2212" s="45"/>
      <c r="H2212" s="46"/>
      <c r="L2212" s="45"/>
      <c r="P2212" s="13"/>
    </row>
    <row r="2213" spans="2:16" s="43" customFormat="1" x14ac:dyDescent="0.3">
      <c r="B2213" s="44"/>
      <c r="C2213" s="52"/>
      <c r="D2213" s="52"/>
      <c r="F2213" s="45"/>
      <c r="H2213" s="46"/>
      <c r="L2213" s="45"/>
      <c r="P2213" s="13"/>
    </row>
    <row r="2214" spans="2:16" s="43" customFormat="1" x14ac:dyDescent="0.3">
      <c r="B2214" s="44"/>
      <c r="C2214" s="52"/>
      <c r="D2214" s="52"/>
      <c r="F2214" s="45"/>
      <c r="H2214" s="46"/>
      <c r="L2214" s="45"/>
      <c r="P2214" s="13"/>
    </row>
    <row r="2215" spans="2:16" s="43" customFormat="1" x14ac:dyDescent="0.3">
      <c r="B2215" s="44"/>
      <c r="C2215" s="52"/>
      <c r="D2215" s="52"/>
      <c r="F2215" s="45"/>
      <c r="H2215" s="46"/>
      <c r="L2215" s="45"/>
      <c r="P2215" s="13"/>
    </row>
    <row r="2216" spans="2:16" s="43" customFormat="1" x14ac:dyDescent="0.3">
      <c r="B2216" s="44"/>
      <c r="C2216" s="52"/>
      <c r="D2216" s="52"/>
      <c r="F2216" s="45"/>
      <c r="H2216" s="46"/>
      <c r="L2216" s="45"/>
      <c r="P2216" s="13"/>
    </row>
    <row r="2217" spans="2:16" s="43" customFormat="1" x14ac:dyDescent="0.3">
      <c r="B2217" s="44"/>
      <c r="C2217" s="52"/>
      <c r="D2217" s="52"/>
      <c r="F2217" s="45"/>
      <c r="H2217" s="46"/>
      <c r="L2217" s="45"/>
      <c r="P2217" s="13"/>
    </row>
    <row r="2218" spans="2:16" s="43" customFormat="1" x14ac:dyDescent="0.3">
      <c r="B2218" s="44"/>
      <c r="C2218" s="52"/>
      <c r="D2218" s="52"/>
      <c r="F2218" s="45"/>
      <c r="H2218" s="46"/>
      <c r="L2218" s="45"/>
      <c r="P2218" s="13"/>
    </row>
    <row r="2219" spans="2:16" s="43" customFormat="1" x14ac:dyDescent="0.3">
      <c r="B2219" s="44"/>
      <c r="C2219" s="52"/>
      <c r="D2219" s="52"/>
      <c r="F2219" s="45"/>
      <c r="H2219" s="46"/>
      <c r="L2219" s="45"/>
      <c r="P2219" s="13"/>
    </row>
    <row r="2220" spans="2:16" s="43" customFormat="1" x14ac:dyDescent="0.3">
      <c r="B2220" s="44"/>
      <c r="C2220" s="52"/>
      <c r="D2220" s="52"/>
      <c r="F2220" s="45"/>
      <c r="H2220" s="46"/>
      <c r="L2220" s="45"/>
      <c r="P2220" s="13"/>
    </row>
    <row r="2221" spans="2:16" s="43" customFormat="1" x14ac:dyDescent="0.3">
      <c r="B2221" s="44"/>
      <c r="C2221" s="52"/>
      <c r="D2221" s="52"/>
      <c r="F2221" s="45"/>
      <c r="H2221" s="46"/>
      <c r="L2221" s="45"/>
      <c r="P2221" s="13"/>
    </row>
    <row r="2222" spans="2:16" s="43" customFormat="1" x14ac:dyDescent="0.3">
      <c r="B2222" s="44"/>
      <c r="C2222" s="52"/>
      <c r="D2222" s="52"/>
      <c r="F2222" s="45"/>
      <c r="H2222" s="46"/>
      <c r="L2222" s="45"/>
      <c r="P2222" s="13"/>
    </row>
    <row r="2223" spans="2:16" s="43" customFormat="1" x14ac:dyDescent="0.3">
      <c r="B2223" s="44"/>
      <c r="C2223" s="52"/>
      <c r="D2223" s="52"/>
      <c r="F2223" s="45"/>
      <c r="H2223" s="46"/>
      <c r="L2223" s="45"/>
      <c r="P2223" s="13"/>
    </row>
    <row r="2224" spans="2:16" s="43" customFormat="1" x14ac:dyDescent="0.3">
      <c r="B2224" s="44"/>
      <c r="C2224" s="52"/>
      <c r="D2224" s="52"/>
      <c r="F2224" s="45"/>
      <c r="H2224" s="46"/>
      <c r="L2224" s="45"/>
      <c r="P2224" s="13"/>
    </row>
    <row r="2225" spans="2:16" s="43" customFormat="1" x14ac:dyDescent="0.3">
      <c r="B2225" s="44"/>
      <c r="C2225" s="52"/>
      <c r="D2225" s="52"/>
      <c r="F2225" s="45"/>
      <c r="H2225" s="46"/>
      <c r="L2225" s="45"/>
      <c r="P2225" s="13"/>
    </row>
    <row r="2226" spans="2:16" s="43" customFormat="1" x14ac:dyDescent="0.3">
      <c r="B2226" s="44"/>
      <c r="C2226" s="52"/>
      <c r="D2226" s="52"/>
      <c r="F2226" s="45"/>
      <c r="H2226" s="46"/>
      <c r="L2226" s="45"/>
      <c r="P2226" s="13"/>
    </row>
    <row r="2227" spans="2:16" s="43" customFormat="1" x14ac:dyDescent="0.3">
      <c r="B2227" s="44"/>
      <c r="C2227" s="52"/>
      <c r="D2227" s="52"/>
      <c r="F2227" s="45"/>
      <c r="H2227" s="46"/>
      <c r="L2227" s="45"/>
      <c r="P2227" s="13"/>
    </row>
    <row r="2228" spans="2:16" s="43" customFormat="1" x14ac:dyDescent="0.3">
      <c r="B2228" s="44"/>
      <c r="C2228" s="52"/>
      <c r="D2228" s="52"/>
      <c r="F2228" s="45"/>
      <c r="H2228" s="46"/>
      <c r="L2228" s="45"/>
      <c r="P2228" s="13"/>
    </row>
    <row r="2229" spans="2:16" s="43" customFormat="1" x14ac:dyDescent="0.3">
      <c r="B2229" s="44"/>
      <c r="C2229" s="52"/>
      <c r="D2229" s="52"/>
      <c r="F2229" s="45"/>
      <c r="H2229" s="46"/>
      <c r="L2229" s="45"/>
      <c r="P2229" s="13"/>
    </row>
    <row r="2230" spans="2:16" s="43" customFormat="1" x14ac:dyDescent="0.3">
      <c r="B2230" s="44"/>
      <c r="C2230" s="52"/>
      <c r="D2230" s="52"/>
      <c r="F2230" s="45"/>
      <c r="H2230" s="46"/>
      <c r="L2230" s="45"/>
      <c r="P2230" s="13"/>
    </row>
    <row r="2231" spans="2:16" s="43" customFormat="1" x14ac:dyDescent="0.3">
      <c r="B2231" s="44"/>
      <c r="C2231" s="52"/>
      <c r="D2231" s="52"/>
      <c r="F2231" s="45"/>
      <c r="H2231" s="46"/>
      <c r="L2231" s="45"/>
      <c r="P2231" s="13"/>
    </row>
    <row r="2232" spans="2:16" s="43" customFormat="1" x14ac:dyDescent="0.3">
      <c r="B2232" s="44"/>
      <c r="C2232" s="52"/>
      <c r="D2232" s="52"/>
      <c r="F2232" s="45"/>
      <c r="H2232" s="46"/>
      <c r="L2232" s="45"/>
      <c r="P2232" s="13"/>
    </row>
    <row r="2233" spans="2:16" s="43" customFormat="1" x14ac:dyDescent="0.3">
      <c r="B2233" s="44"/>
      <c r="C2233" s="52"/>
      <c r="D2233" s="52"/>
      <c r="F2233" s="45"/>
      <c r="H2233" s="46"/>
      <c r="L2233" s="45"/>
      <c r="P2233" s="13"/>
    </row>
    <row r="2234" spans="2:16" s="43" customFormat="1" x14ac:dyDescent="0.3">
      <c r="B2234" s="44"/>
      <c r="C2234" s="52"/>
      <c r="D2234" s="52"/>
      <c r="F2234" s="45"/>
      <c r="H2234" s="46"/>
      <c r="L2234" s="45"/>
      <c r="P2234" s="13"/>
    </row>
    <row r="2235" spans="2:16" s="43" customFormat="1" x14ac:dyDescent="0.3">
      <c r="B2235" s="44"/>
      <c r="C2235" s="52"/>
      <c r="D2235" s="52"/>
      <c r="F2235" s="45"/>
      <c r="H2235" s="46"/>
      <c r="L2235" s="45"/>
      <c r="P2235" s="13"/>
    </row>
    <row r="2236" spans="2:16" s="43" customFormat="1" x14ac:dyDescent="0.3">
      <c r="B2236" s="44"/>
      <c r="C2236" s="52"/>
      <c r="D2236" s="52"/>
      <c r="F2236" s="45"/>
      <c r="H2236" s="46"/>
      <c r="L2236" s="45"/>
      <c r="P2236" s="13"/>
    </row>
    <row r="2237" spans="2:16" s="43" customFormat="1" x14ac:dyDescent="0.3">
      <c r="B2237" s="44"/>
      <c r="C2237" s="52"/>
      <c r="D2237" s="52"/>
      <c r="F2237" s="45"/>
      <c r="H2237" s="46"/>
      <c r="L2237" s="45"/>
      <c r="P2237" s="13"/>
    </row>
    <row r="2238" spans="2:16" s="43" customFormat="1" x14ac:dyDescent="0.3">
      <c r="B2238" s="44"/>
      <c r="C2238" s="52"/>
      <c r="D2238" s="52"/>
      <c r="F2238" s="45"/>
      <c r="H2238" s="46"/>
      <c r="L2238" s="45"/>
      <c r="P2238" s="13"/>
    </row>
    <row r="2239" spans="2:16" s="43" customFormat="1" x14ac:dyDescent="0.3">
      <c r="B2239" s="44"/>
      <c r="C2239" s="52"/>
      <c r="D2239" s="52"/>
      <c r="F2239" s="45"/>
      <c r="H2239" s="46"/>
      <c r="L2239" s="45"/>
      <c r="P2239" s="13"/>
    </row>
    <row r="2240" spans="2:16" s="43" customFormat="1" x14ac:dyDescent="0.3">
      <c r="B2240" s="44"/>
      <c r="C2240" s="52"/>
      <c r="D2240" s="52"/>
      <c r="F2240" s="45"/>
      <c r="H2240" s="46"/>
      <c r="L2240" s="45"/>
      <c r="P2240" s="13"/>
    </row>
    <row r="2241" spans="2:16" s="43" customFormat="1" x14ac:dyDescent="0.3">
      <c r="B2241" s="44"/>
      <c r="C2241" s="52"/>
      <c r="D2241" s="52"/>
      <c r="F2241" s="45"/>
      <c r="H2241" s="46"/>
      <c r="L2241" s="45"/>
      <c r="P2241" s="13"/>
    </row>
    <row r="2242" spans="2:16" s="43" customFormat="1" x14ac:dyDescent="0.3">
      <c r="B2242" s="44"/>
      <c r="C2242" s="52"/>
      <c r="D2242" s="52"/>
      <c r="F2242" s="45"/>
      <c r="H2242" s="46"/>
      <c r="L2242" s="45"/>
      <c r="P2242" s="13"/>
    </row>
    <row r="2243" spans="2:16" s="43" customFormat="1" x14ac:dyDescent="0.3">
      <c r="B2243" s="44"/>
      <c r="C2243" s="52"/>
      <c r="D2243" s="52"/>
      <c r="F2243" s="45"/>
      <c r="H2243" s="46"/>
      <c r="L2243" s="45"/>
      <c r="P2243" s="13"/>
    </row>
    <row r="2244" spans="2:16" s="43" customFormat="1" x14ac:dyDescent="0.3">
      <c r="B2244" s="44"/>
      <c r="C2244" s="52"/>
      <c r="D2244" s="52"/>
      <c r="F2244" s="45"/>
      <c r="H2244" s="46"/>
      <c r="L2244" s="45"/>
      <c r="P2244" s="13"/>
    </row>
    <row r="2245" spans="2:16" s="43" customFormat="1" x14ac:dyDescent="0.3">
      <c r="B2245" s="44"/>
      <c r="C2245" s="52"/>
      <c r="D2245" s="52"/>
      <c r="F2245" s="45"/>
      <c r="H2245" s="46"/>
      <c r="L2245" s="45"/>
      <c r="P2245" s="13"/>
    </row>
    <row r="2246" spans="2:16" s="43" customFormat="1" x14ac:dyDescent="0.3">
      <c r="B2246" s="44"/>
      <c r="C2246" s="52"/>
      <c r="D2246" s="52"/>
      <c r="F2246" s="45"/>
      <c r="H2246" s="46"/>
      <c r="L2246" s="45"/>
      <c r="P2246" s="13"/>
    </row>
    <row r="2247" spans="2:16" s="43" customFormat="1" x14ac:dyDescent="0.3">
      <c r="B2247" s="44"/>
      <c r="C2247" s="52"/>
      <c r="D2247" s="52"/>
      <c r="F2247" s="45"/>
      <c r="H2247" s="46"/>
      <c r="L2247" s="45"/>
      <c r="P2247" s="13"/>
    </row>
    <row r="2248" spans="2:16" s="43" customFormat="1" x14ac:dyDescent="0.3">
      <c r="B2248" s="44"/>
      <c r="C2248" s="52"/>
      <c r="D2248" s="52"/>
      <c r="F2248" s="45"/>
      <c r="H2248" s="46"/>
      <c r="L2248" s="45"/>
      <c r="P2248" s="13"/>
    </row>
    <row r="2249" spans="2:16" s="43" customFormat="1" x14ac:dyDescent="0.3">
      <c r="B2249" s="44"/>
      <c r="C2249" s="52"/>
      <c r="D2249" s="52"/>
      <c r="F2249" s="45"/>
      <c r="H2249" s="46"/>
      <c r="L2249" s="45"/>
      <c r="P2249" s="13"/>
    </row>
    <row r="2250" spans="2:16" s="43" customFormat="1" x14ac:dyDescent="0.3">
      <c r="B2250" s="44"/>
      <c r="C2250" s="52"/>
      <c r="D2250" s="52"/>
      <c r="F2250" s="45"/>
      <c r="H2250" s="46"/>
      <c r="L2250" s="45"/>
      <c r="P2250" s="13"/>
    </row>
    <row r="2251" spans="2:16" s="43" customFormat="1" x14ac:dyDescent="0.3">
      <c r="B2251" s="44"/>
      <c r="C2251" s="52"/>
      <c r="D2251" s="52"/>
      <c r="F2251" s="45"/>
      <c r="H2251" s="46"/>
      <c r="L2251" s="45"/>
      <c r="P2251" s="13"/>
    </row>
    <row r="2252" spans="2:16" s="43" customFormat="1" x14ac:dyDescent="0.3">
      <c r="B2252" s="44"/>
      <c r="C2252" s="52"/>
      <c r="D2252" s="52"/>
      <c r="F2252" s="45"/>
      <c r="H2252" s="46"/>
      <c r="L2252" s="45"/>
      <c r="P2252" s="13"/>
    </row>
    <row r="2253" spans="2:16" s="43" customFormat="1" x14ac:dyDescent="0.3">
      <c r="B2253" s="44"/>
      <c r="C2253" s="52"/>
      <c r="D2253" s="52"/>
      <c r="F2253" s="45"/>
      <c r="H2253" s="46"/>
      <c r="L2253" s="45"/>
      <c r="P2253" s="13"/>
    </row>
    <row r="2254" spans="2:16" s="43" customFormat="1" x14ac:dyDescent="0.3">
      <c r="B2254" s="44"/>
      <c r="C2254" s="52"/>
      <c r="D2254" s="52"/>
      <c r="F2254" s="45"/>
      <c r="H2254" s="46"/>
      <c r="L2254" s="45"/>
      <c r="P2254" s="13"/>
    </row>
    <row r="2255" spans="2:16" s="43" customFormat="1" x14ac:dyDescent="0.3">
      <c r="B2255" s="44"/>
      <c r="C2255" s="52"/>
      <c r="D2255" s="52"/>
      <c r="F2255" s="45"/>
      <c r="H2255" s="46"/>
      <c r="L2255" s="45"/>
      <c r="P2255" s="13"/>
    </row>
    <row r="2256" spans="2:16" s="43" customFormat="1" x14ac:dyDescent="0.3">
      <c r="B2256" s="44"/>
      <c r="C2256" s="52"/>
      <c r="D2256" s="52"/>
      <c r="F2256" s="45"/>
      <c r="H2256" s="46"/>
      <c r="L2256" s="45"/>
      <c r="P2256" s="13"/>
    </row>
    <row r="2257" spans="2:16" s="43" customFormat="1" x14ac:dyDescent="0.3">
      <c r="B2257" s="44"/>
      <c r="C2257" s="52"/>
      <c r="D2257" s="52"/>
      <c r="F2257" s="45"/>
      <c r="H2257" s="46"/>
      <c r="L2257" s="45"/>
      <c r="P2257" s="13"/>
    </row>
    <row r="2258" spans="2:16" s="43" customFormat="1" x14ac:dyDescent="0.3">
      <c r="B2258" s="44"/>
      <c r="C2258" s="52"/>
      <c r="D2258" s="52"/>
      <c r="F2258" s="45"/>
      <c r="H2258" s="46"/>
      <c r="L2258" s="45"/>
      <c r="P2258" s="13"/>
    </row>
    <row r="2259" spans="2:16" s="43" customFormat="1" x14ac:dyDescent="0.3">
      <c r="B2259" s="44"/>
      <c r="C2259" s="52"/>
      <c r="D2259" s="52"/>
      <c r="F2259" s="45"/>
      <c r="H2259" s="46"/>
      <c r="L2259" s="45"/>
      <c r="P2259" s="13"/>
    </row>
    <row r="2260" spans="2:16" s="43" customFormat="1" x14ac:dyDescent="0.3">
      <c r="B2260" s="44"/>
      <c r="C2260" s="52"/>
      <c r="D2260" s="52"/>
      <c r="F2260" s="45"/>
      <c r="H2260" s="46"/>
      <c r="L2260" s="45"/>
      <c r="P2260" s="13"/>
    </row>
    <row r="2261" spans="2:16" s="43" customFormat="1" x14ac:dyDescent="0.3">
      <c r="B2261" s="44"/>
      <c r="C2261" s="52"/>
      <c r="D2261" s="52"/>
      <c r="F2261" s="45"/>
      <c r="H2261" s="46"/>
      <c r="L2261" s="45"/>
      <c r="P2261" s="13"/>
    </row>
    <row r="2262" spans="2:16" s="43" customFormat="1" x14ac:dyDescent="0.3">
      <c r="B2262" s="44"/>
      <c r="C2262" s="52"/>
      <c r="D2262" s="52"/>
      <c r="F2262" s="45"/>
      <c r="H2262" s="46"/>
      <c r="L2262" s="45"/>
      <c r="P2262" s="13"/>
    </row>
    <row r="2263" spans="2:16" s="43" customFormat="1" x14ac:dyDescent="0.3">
      <c r="B2263" s="44"/>
      <c r="C2263" s="52"/>
      <c r="D2263" s="52"/>
      <c r="F2263" s="45"/>
      <c r="H2263" s="46"/>
      <c r="L2263" s="45"/>
      <c r="P2263" s="13"/>
    </row>
    <row r="2264" spans="2:16" s="43" customFormat="1" x14ac:dyDescent="0.3">
      <c r="B2264" s="44"/>
      <c r="C2264" s="52"/>
      <c r="D2264" s="52"/>
      <c r="F2264" s="45"/>
      <c r="H2264" s="46"/>
      <c r="L2264" s="45"/>
      <c r="P2264" s="13"/>
    </row>
    <row r="2265" spans="2:16" s="43" customFormat="1" x14ac:dyDescent="0.3">
      <c r="B2265" s="44"/>
      <c r="C2265" s="52"/>
      <c r="D2265" s="52"/>
      <c r="F2265" s="45"/>
      <c r="H2265" s="46"/>
      <c r="L2265" s="45"/>
      <c r="P2265" s="13"/>
    </row>
    <row r="2266" spans="2:16" s="43" customFormat="1" x14ac:dyDescent="0.3">
      <c r="B2266" s="44"/>
      <c r="C2266" s="52"/>
      <c r="D2266" s="52"/>
      <c r="F2266" s="45"/>
      <c r="H2266" s="46"/>
      <c r="L2266" s="45"/>
      <c r="P2266" s="13"/>
    </row>
    <row r="2267" spans="2:16" s="43" customFormat="1" x14ac:dyDescent="0.3">
      <c r="B2267" s="44"/>
      <c r="C2267" s="52"/>
      <c r="D2267" s="52"/>
      <c r="F2267" s="45"/>
      <c r="H2267" s="46"/>
      <c r="L2267" s="45"/>
      <c r="P2267" s="13"/>
    </row>
    <row r="2268" spans="2:16" s="43" customFormat="1" x14ac:dyDescent="0.3">
      <c r="B2268" s="44"/>
      <c r="C2268" s="52"/>
      <c r="D2268" s="52"/>
      <c r="F2268" s="45"/>
      <c r="H2268" s="46"/>
      <c r="L2268" s="45"/>
      <c r="P2268" s="13"/>
    </row>
    <row r="2269" spans="2:16" s="43" customFormat="1" x14ac:dyDescent="0.3">
      <c r="B2269" s="44"/>
      <c r="C2269" s="52"/>
      <c r="D2269" s="52"/>
      <c r="F2269" s="45"/>
      <c r="H2269" s="46"/>
      <c r="L2269" s="45"/>
      <c r="P2269" s="13"/>
    </row>
    <row r="2270" spans="2:16" s="43" customFormat="1" x14ac:dyDescent="0.3">
      <c r="B2270" s="44"/>
      <c r="C2270" s="52"/>
      <c r="D2270" s="52"/>
      <c r="F2270" s="45"/>
      <c r="H2270" s="46"/>
      <c r="L2270" s="45"/>
      <c r="P2270" s="13"/>
    </row>
    <row r="2271" spans="2:16" s="43" customFormat="1" x14ac:dyDescent="0.3">
      <c r="B2271" s="44"/>
      <c r="C2271" s="52"/>
      <c r="D2271" s="52"/>
      <c r="F2271" s="45"/>
      <c r="H2271" s="46"/>
      <c r="L2271" s="45"/>
      <c r="P2271" s="13"/>
    </row>
    <row r="2272" spans="2:16" s="43" customFormat="1" x14ac:dyDescent="0.3">
      <c r="B2272" s="44"/>
      <c r="C2272" s="52"/>
      <c r="D2272" s="52"/>
      <c r="F2272" s="45"/>
      <c r="H2272" s="46"/>
      <c r="L2272" s="45"/>
      <c r="P2272" s="13"/>
    </row>
    <row r="2273" spans="2:16" s="43" customFormat="1" x14ac:dyDescent="0.3">
      <c r="B2273" s="44"/>
      <c r="C2273" s="52"/>
      <c r="D2273" s="52"/>
      <c r="F2273" s="45"/>
      <c r="H2273" s="46"/>
      <c r="L2273" s="45"/>
      <c r="P2273" s="13"/>
    </row>
    <row r="2274" spans="2:16" s="43" customFormat="1" x14ac:dyDescent="0.3">
      <c r="B2274" s="44"/>
      <c r="C2274" s="52"/>
      <c r="D2274" s="52"/>
      <c r="F2274" s="45"/>
      <c r="H2274" s="46"/>
      <c r="L2274" s="45"/>
      <c r="P2274" s="13"/>
    </row>
    <row r="2275" spans="2:16" s="43" customFormat="1" x14ac:dyDescent="0.3">
      <c r="B2275" s="44"/>
      <c r="C2275" s="52"/>
      <c r="D2275" s="52"/>
      <c r="F2275" s="45"/>
      <c r="H2275" s="46"/>
      <c r="L2275" s="45"/>
      <c r="P2275" s="13"/>
    </row>
    <row r="2276" spans="2:16" s="43" customFormat="1" x14ac:dyDescent="0.3">
      <c r="B2276" s="44"/>
      <c r="C2276" s="52"/>
      <c r="D2276" s="52"/>
      <c r="F2276" s="45"/>
      <c r="H2276" s="46"/>
      <c r="L2276" s="45"/>
      <c r="P2276" s="13"/>
    </row>
    <row r="2277" spans="2:16" s="43" customFormat="1" x14ac:dyDescent="0.3">
      <c r="B2277" s="44"/>
      <c r="C2277" s="52"/>
      <c r="D2277" s="52"/>
      <c r="F2277" s="45"/>
      <c r="H2277" s="46"/>
      <c r="L2277" s="45"/>
      <c r="P2277" s="13"/>
    </row>
    <row r="2278" spans="2:16" s="43" customFormat="1" x14ac:dyDescent="0.3">
      <c r="B2278" s="44"/>
      <c r="C2278" s="52"/>
      <c r="D2278" s="52"/>
      <c r="F2278" s="45"/>
      <c r="H2278" s="46"/>
      <c r="L2278" s="45"/>
      <c r="P2278" s="13"/>
    </row>
    <row r="2279" spans="2:16" s="43" customFormat="1" x14ac:dyDescent="0.3">
      <c r="B2279" s="44"/>
      <c r="C2279" s="52"/>
      <c r="D2279" s="52"/>
      <c r="F2279" s="45"/>
      <c r="H2279" s="46"/>
      <c r="L2279" s="45"/>
      <c r="P2279" s="13"/>
    </row>
    <row r="2280" spans="2:16" s="43" customFormat="1" x14ac:dyDescent="0.3">
      <c r="B2280" s="44"/>
      <c r="C2280" s="52"/>
      <c r="D2280" s="52"/>
      <c r="F2280" s="45"/>
      <c r="H2280" s="46"/>
      <c r="L2280" s="45"/>
      <c r="P2280" s="13"/>
    </row>
    <row r="2281" spans="2:16" s="43" customFormat="1" x14ac:dyDescent="0.3">
      <c r="B2281" s="44"/>
      <c r="C2281" s="52"/>
      <c r="D2281" s="52"/>
      <c r="F2281" s="45"/>
      <c r="H2281" s="46"/>
      <c r="L2281" s="45"/>
      <c r="P2281" s="13"/>
    </row>
    <row r="2282" spans="2:16" s="43" customFormat="1" x14ac:dyDescent="0.3">
      <c r="B2282" s="44"/>
      <c r="C2282" s="52"/>
      <c r="D2282" s="52"/>
      <c r="F2282" s="45"/>
      <c r="H2282" s="46"/>
      <c r="L2282" s="45"/>
      <c r="P2282" s="13"/>
    </row>
    <row r="2283" spans="2:16" s="43" customFormat="1" x14ac:dyDescent="0.3">
      <c r="B2283" s="44"/>
      <c r="C2283" s="52"/>
      <c r="D2283" s="52"/>
      <c r="F2283" s="45"/>
      <c r="H2283" s="46"/>
      <c r="L2283" s="45"/>
      <c r="P2283" s="13"/>
    </row>
    <row r="2284" spans="2:16" s="43" customFormat="1" x14ac:dyDescent="0.3">
      <c r="B2284" s="44"/>
      <c r="C2284" s="52"/>
      <c r="D2284" s="52"/>
      <c r="F2284" s="45"/>
      <c r="H2284" s="46"/>
      <c r="L2284" s="45"/>
      <c r="P2284" s="13"/>
    </row>
    <row r="2285" spans="2:16" s="43" customFormat="1" x14ac:dyDescent="0.3">
      <c r="B2285" s="44"/>
      <c r="C2285" s="52"/>
      <c r="D2285" s="52"/>
      <c r="F2285" s="45"/>
      <c r="H2285" s="46"/>
      <c r="L2285" s="45"/>
      <c r="P2285" s="13"/>
    </row>
    <row r="2286" spans="2:16" s="43" customFormat="1" x14ac:dyDescent="0.3">
      <c r="B2286" s="44"/>
      <c r="C2286" s="52"/>
      <c r="D2286" s="52"/>
      <c r="F2286" s="45"/>
      <c r="H2286" s="46"/>
      <c r="L2286" s="45"/>
      <c r="P2286" s="13"/>
    </row>
    <row r="2287" spans="2:16" s="43" customFormat="1" x14ac:dyDescent="0.3">
      <c r="B2287" s="44"/>
      <c r="C2287" s="52"/>
      <c r="D2287" s="52"/>
      <c r="F2287" s="45"/>
      <c r="H2287" s="46"/>
      <c r="L2287" s="45"/>
      <c r="P2287" s="13"/>
    </row>
    <row r="2288" spans="2:16" s="43" customFormat="1" x14ac:dyDescent="0.3">
      <c r="B2288" s="44"/>
      <c r="C2288" s="52"/>
      <c r="D2288" s="52"/>
      <c r="F2288" s="45"/>
      <c r="H2288" s="46"/>
      <c r="L2288" s="45"/>
      <c r="P2288" s="13"/>
    </row>
    <row r="2289" spans="2:16" s="43" customFormat="1" x14ac:dyDescent="0.3">
      <c r="B2289" s="44"/>
      <c r="C2289" s="52"/>
      <c r="D2289" s="52"/>
      <c r="F2289" s="45"/>
      <c r="H2289" s="46"/>
      <c r="L2289" s="45"/>
      <c r="P2289" s="13"/>
    </row>
    <row r="2290" spans="2:16" s="43" customFormat="1" x14ac:dyDescent="0.3">
      <c r="B2290" s="44"/>
      <c r="C2290" s="52"/>
      <c r="D2290" s="52"/>
      <c r="F2290" s="45"/>
      <c r="H2290" s="46"/>
      <c r="L2290" s="45"/>
      <c r="P2290" s="13"/>
    </row>
    <row r="2291" spans="2:16" s="43" customFormat="1" x14ac:dyDescent="0.3">
      <c r="B2291" s="44"/>
      <c r="C2291" s="52"/>
      <c r="D2291" s="52"/>
      <c r="F2291" s="45"/>
      <c r="H2291" s="46"/>
      <c r="L2291" s="45"/>
      <c r="P2291" s="13"/>
    </row>
    <row r="2292" spans="2:16" s="43" customFormat="1" x14ac:dyDescent="0.3">
      <c r="B2292" s="44"/>
      <c r="C2292" s="52"/>
      <c r="D2292" s="52"/>
      <c r="F2292" s="45"/>
      <c r="H2292" s="46"/>
      <c r="L2292" s="45"/>
      <c r="P2292" s="13"/>
    </row>
    <row r="2293" spans="2:16" s="43" customFormat="1" x14ac:dyDescent="0.3">
      <c r="B2293" s="44"/>
      <c r="C2293" s="52"/>
      <c r="D2293" s="52"/>
      <c r="F2293" s="45"/>
      <c r="H2293" s="46"/>
      <c r="L2293" s="45"/>
      <c r="P2293" s="13"/>
    </row>
    <row r="2294" spans="2:16" s="43" customFormat="1" x14ac:dyDescent="0.3">
      <c r="B2294" s="44"/>
      <c r="C2294" s="52"/>
      <c r="D2294" s="52"/>
      <c r="F2294" s="45"/>
      <c r="H2294" s="46"/>
      <c r="L2294" s="45"/>
      <c r="P2294" s="13"/>
    </row>
    <row r="2295" spans="2:16" s="43" customFormat="1" x14ac:dyDescent="0.3">
      <c r="B2295" s="44"/>
      <c r="C2295" s="52"/>
      <c r="D2295" s="52"/>
      <c r="F2295" s="45"/>
      <c r="H2295" s="46"/>
      <c r="L2295" s="45"/>
      <c r="P2295" s="13"/>
    </row>
    <row r="2296" spans="2:16" s="43" customFormat="1" x14ac:dyDescent="0.3">
      <c r="B2296" s="44"/>
      <c r="C2296" s="52"/>
      <c r="D2296" s="52"/>
      <c r="F2296" s="45"/>
      <c r="H2296" s="46"/>
      <c r="L2296" s="45"/>
      <c r="P2296" s="13"/>
    </row>
    <row r="2297" spans="2:16" s="43" customFormat="1" x14ac:dyDescent="0.3">
      <c r="B2297" s="44"/>
      <c r="C2297" s="52"/>
      <c r="D2297" s="52"/>
      <c r="F2297" s="45"/>
      <c r="H2297" s="46"/>
      <c r="L2297" s="45"/>
      <c r="P2297" s="13"/>
    </row>
    <row r="2298" spans="2:16" s="43" customFormat="1" x14ac:dyDescent="0.3">
      <c r="B2298" s="44"/>
      <c r="C2298" s="52"/>
      <c r="D2298" s="52"/>
      <c r="F2298" s="45"/>
      <c r="H2298" s="46"/>
      <c r="L2298" s="45"/>
      <c r="P2298" s="13"/>
    </row>
    <row r="2299" spans="2:16" s="43" customFormat="1" x14ac:dyDescent="0.3">
      <c r="B2299" s="44"/>
      <c r="C2299" s="52"/>
      <c r="D2299" s="52"/>
      <c r="F2299" s="45"/>
      <c r="H2299" s="46"/>
      <c r="L2299" s="45"/>
      <c r="P2299" s="13"/>
    </row>
    <row r="2300" spans="2:16" s="43" customFormat="1" x14ac:dyDescent="0.3">
      <c r="B2300" s="44"/>
      <c r="C2300" s="52"/>
      <c r="D2300" s="52"/>
      <c r="F2300" s="45"/>
      <c r="H2300" s="46"/>
      <c r="L2300" s="45"/>
      <c r="P2300" s="13"/>
    </row>
    <row r="2301" spans="2:16" s="43" customFormat="1" x14ac:dyDescent="0.3">
      <c r="B2301" s="44"/>
      <c r="C2301" s="52"/>
      <c r="D2301" s="52"/>
      <c r="F2301" s="45"/>
      <c r="H2301" s="46"/>
      <c r="L2301" s="45"/>
      <c r="P2301" s="13"/>
    </row>
    <row r="2302" spans="2:16" s="43" customFormat="1" x14ac:dyDescent="0.3">
      <c r="B2302" s="44"/>
      <c r="C2302" s="52"/>
      <c r="D2302" s="52"/>
      <c r="F2302" s="45"/>
      <c r="H2302" s="46"/>
      <c r="L2302" s="45"/>
      <c r="P2302" s="13"/>
    </row>
    <row r="2303" spans="2:16" s="43" customFormat="1" x14ac:dyDescent="0.3">
      <c r="B2303" s="44"/>
      <c r="C2303" s="52"/>
      <c r="D2303" s="52"/>
      <c r="F2303" s="45"/>
      <c r="H2303" s="46"/>
      <c r="L2303" s="45"/>
      <c r="P2303" s="13"/>
    </row>
    <row r="2304" spans="2:16" s="43" customFormat="1" x14ac:dyDescent="0.3">
      <c r="B2304" s="44"/>
      <c r="C2304" s="52"/>
      <c r="D2304" s="52"/>
      <c r="F2304" s="45"/>
      <c r="H2304" s="46"/>
      <c r="L2304" s="45"/>
      <c r="P2304" s="13"/>
    </row>
    <row r="2305" spans="2:16" s="43" customFormat="1" x14ac:dyDescent="0.3">
      <c r="B2305" s="44"/>
      <c r="C2305" s="52"/>
      <c r="D2305" s="52"/>
      <c r="F2305" s="45"/>
      <c r="H2305" s="46"/>
      <c r="L2305" s="45"/>
      <c r="P2305" s="13"/>
    </row>
    <row r="2306" spans="2:16" s="43" customFormat="1" x14ac:dyDescent="0.3">
      <c r="B2306" s="44"/>
      <c r="C2306" s="52"/>
      <c r="D2306" s="52"/>
      <c r="F2306" s="45"/>
      <c r="H2306" s="46"/>
      <c r="L2306" s="45"/>
      <c r="P2306" s="13"/>
    </row>
    <row r="2307" spans="2:16" s="43" customFormat="1" x14ac:dyDescent="0.3">
      <c r="B2307" s="44"/>
      <c r="C2307" s="52"/>
      <c r="D2307" s="52"/>
      <c r="F2307" s="45"/>
      <c r="H2307" s="46"/>
      <c r="L2307" s="45"/>
      <c r="P2307" s="13"/>
    </row>
    <row r="2308" spans="2:16" s="43" customFormat="1" x14ac:dyDescent="0.3">
      <c r="B2308" s="44"/>
      <c r="C2308" s="52"/>
      <c r="D2308" s="52"/>
      <c r="F2308" s="45"/>
      <c r="H2308" s="46"/>
      <c r="L2308" s="45"/>
      <c r="P2308" s="13"/>
    </row>
    <row r="2309" spans="2:16" s="43" customFormat="1" x14ac:dyDescent="0.3">
      <c r="B2309" s="44"/>
      <c r="C2309" s="52"/>
      <c r="D2309" s="52"/>
      <c r="F2309" s="45"/>
      <c r="H2309" s="46"/>
      <c r="L2309" s="45"/>
      <c r="P2309" s="13"/>
    </row>
    <row r="2310" spans="2:16" s="43" customFormat="1" x14ac:dyDescent="0.3">
      <c r="B2310" s="44"/>
      <c r="C2310" s="52"/>
      <c r="D2310" s="52"/>
      <c r="F2310" s="45"/>
      <c r="H2310" s="46"/>
      <c r="L2310" s="45"/>
      <c r="P2310" s="13"/>
    </row>
    <row r="2311" spans="2:16" s="43" customFormat="1" x14ac:dyDescent="0.3">
      <c r="B2311" s="44"/>
      <c r="C2311" s="52"/>
      <c r="D2311" s="52"/>
      <c r="F2311" s="45"/>
      <c r="H2311" s="46"/>
      <c r="L2311" s="45"/>
      <c r="P2311" s="13"/>
    </row>
    <row r="2312" spans="2:16" s="43" customFormat="1" x14ac:dyDescent="0.3">
      <c r="B2312" s="44"/>
      <c r="C2312" s="52"/>
      <c r="D2312" s="52"/>
      <c r="F2312" s="45"/>
      <c r="H2312" s="46"/>
      <c r="L2312" s="45"/>
      <c r="P2312" s="13"/>
    </row>
    <row r="2313" spans="2:16" s="43" customFormat="1" x14ac:dyDescent="0.3">
      <c r="B2313" s="44"/>
      <c r="C2313" s="52"/>
      <c r="D2313" s="52"/>
      <c r="F2313" s="45"/>
      <c r="H2313" s="46"/>
      <c r="L2313" s="45"/>
      <c r="P2313" s="13"/>
    </row>
    <row r="2314" spans="2:16" s="43" customFormat="1" x14ac:dyDescent="0.3">
      <c r="B2314" s="44"/>
      <c r="C2314" s="52"/>
      <c r="D2314" s="52"/>
      <c r="F2314" s="45"/>
      <c r="H2314" s="46"/>
      <c r="L2314" s="45"/>
      <c r="P2314" s="13"/>
    </row>
    <row r="2315" spans="2:16" s="43" customFormat="1" x14ac:dyDescent="0.3">
      <c r="B2315" s="44"/>
      <c r="C2315" s="52"/>
      <c r="D2315" s="52"/>
      <c r="F2315" s="45"/>
      <c r="H2315" s="46"/>
      <c r="L2315" s="45"/>
      <c r="P2315" s="13"/>
    </row>
    <row r="2316" spans="2:16" s="43" customFormat="1" x14ac:dyDescent="0.3">
      <c r="B2316" s="44"/>
      <c r="C2316" s="52"/>
      <c r="D2316" s="52"/>
      <c r="F2316" s="45"/>
      <c r="H2316" s="46"/>
      <c r="L2316" s="45"/>
      <c r="P2316" s="13"/>
    </row>
    <row r="2317" spans="2:16" s="43" customFormat="1" x14ac:dyDescent="0.3">
      <c r="B2317" s="44"/>
      <c r="C2317" s="52"/>
      <c r="D2317" s="52"/>
      <c r="F2317" s="45"/>
      <c r="H2317" s="46"/>
      <c r="L2317" s="45"/>
      <c r="P2317" s="13"/>
    </row>
    <row r="2318" spans="2:16" s="43" customFormat="1" x14ac:dyDescent="0.3">
      <c r="B2318" s="44"/>
      <c r="C2318" s="52"/>
      <c r="D2318" s="52"/>
      <c r="F2318" s="45"/>
      <c r="H2318" s="46"/>
      <c r="L2318" s="45"/>
      <c r="P2318" s="13"/>
    </row>
    <row r="2319" spans="2:16" s="43" customFormat="1" x14ac:dyDescent="0.3">
      <c r="B2319" s="44"/>
      <c r="C2319" s="52"/>
      <c r="D2319" s="52"/>
      <c r="F2319" s="45"/>
      <c r="H2319" s="46"/>
      <c r="L2319" s="45"/>
      <c r="P2319" s="13"/>
    </row>
    <row r="2320" spans="2:16" s="43" customFormat="1" x14ac:dyDescent="0.3">
      <c r="B2320" s="44"/>
      <c r="C2320" s="52"/>
      <c r="D2320" s="52"/>
      <c r="F2320" s="45"/>
      <c r="H2320" s="46"/>
      <c r="L2320" s="45"/>
      <c r="P2320" s="13"/>
    </row>
    <row r="2321" spans="2:16" s="43" customFormat="1" x14ac:dyDescent="0.3">
      <c r="B2321" s="44"/>
      <c r="C2321" s="52"/>
      <c r="D2321" s="52"/>
      <c r="F2321" s="45"/>
      <c r="H2321" s="46"/>
      <c r="L2321" s="45"/>
      <c r="P2321" s="13"/>
    </row>
    <row r="2322" spans="2:16" s="43" customFormat="1" x14ac:dyDescent="0.3">
      <c r="B2322" s="44"/>
      <c r="C2322" s="52"/>
      <c r="D2322" s="52"/>
      <c r="F2322" s="45"/>
      <c r="H2322" s="46"/>
      <c r="L2322" s="45"/>
      <c r="P2322" s="13"/>
    </row>
    <row r="2323" spans="2:16" s="43" customFormat="1" x14ac:dyDescent="0.3">
      <c r="B2323" s="44"/>
      <c r="C2323" s="52"/>
      <c r="D2323" s="52"/>
      <c r="F2323" s="45"/>
      <c r="H2323" s="46"/>
      <c r="L2323" s="45"/>
      <c r="P2323" s="13"/>
    </row>
    <row r="2324" spans="2:16" s="43" customFormat="1" x14ac:dyDescent="0.3">
      <c r="B2324" s="44"/>
      <c r="C2324" s="52"/>
      <c r="D2324" s="52"/>
      <c r="F2324" s="45"/>
      <c r="H2324" s="46"/>
      <c r="L2324" s="45"/>
      <c r="P2324" s="13"/>
    </row>
    <row r="2325" spans="2:16" s="43" customFormat="1" x14ac:dyDescent="0.3">
      <c r="B2325" s="44"/>
      <c r="C2325" s="52"/>
      <c r="D2325" s="52"/>
      <c r="F2325" s="45"/>
      <c r="H2325" s="46"/>
      <c r="L2325" s="45"/>
      <c r="P2325" s="13"/>
    </row>
    <row r="2326" spans="2:16" s="43" customFormat="1" x14ac:dyDescent="0.3">
      <c r="B2326" s="44"/>
      <c r="C2326" s="52"/>
      <c r="D2326" s="52"/>
      <c r="F2326" s="45"/>
      <c r="H2326" s="46"/>
      <c r="L2326" s="45"/>
      <c r="P2326" s="13"/>
    </row>
    <row r="2327" spans="2:16" s="43" customFormat="1" x14ac:dyDescent="0.3">
      <c r="B2327" s="44"/>
      <c r="C2327" s="52"/>
      <c r="D2327" s="52"/>
      <c r="F2327" s="45"/>
      <c r="H2327" s="46"/>
      <c r="L2327" s="45"/>
      <c r="P2327" s="13"/>
    </row>
    <row r="2328" spans="2:16" s="43" customFormat="1" x14ac:dyDescent="0.3">
      <c r="B2328" s="44"/>
      <c r="C2328" s="52"/>
      <c r="D2328" s="52"/>
      <c r="F2328" s="45"/>
      <c r="H2328" s="46"/>
      <c r="L2328" s="45"/>
      <c r="P2328" s="13"/>
    </row>
    <row r="2329" spans="2:16" s="43" customFormat="1" x14ac:dyDescent="0.3">
      <c r="B2329" s="44"/>
      <c r="C2329" s="52"/>
      <c r="D2329" s="52"/>
      <c r="F2329" s="45"/>
      <c r="H2329" s="46"/>
      <c r="L2329" s="45"/>
      <c r="P2329" s="13"/>
    </row>
    <row r="2330" spans="2:16" s="43" customFormat="1" x14ac:dyDescent="0.3">
      <c r="B2330" s="44"/>
      <c r="C2330" s="52"/>
      <c r="D2330" s="52"/>
      <c r="F2330" s="45"/>
      <c r="H2330" s="46"/>
      <c r="L2330" s="45"/>
      <c r="P2330" s="13"/>
    </row>
    <row r="2331" spans="2:16" s="43" customFormat="1" x14ac:dyDescent="0.3">
      <c r="B2331" s="44"/>
      <c r="C2331" s="52"/>
      <c r="D2331" s="52"/>
      <c r="F2331" s="45"/>
      <c r="H2331" s="46"/>
      <c r="L2331" s="45"/>
      <c r="P2331" s="13"/>
    </row>
    <row r="2332" spans="2:16" s="43" customFormat="1" x14ac:dyDescent="0.3">
      <c r="B2332" s="44"/>
      <c r="C2332" s="52"/>
      <c r="D2332" s="52"/>
      <c r="F2332" s="45"/>
      <c r="H2332" s="46"/>
      <c r="L2332" s="45"/>
      <c r="P2332" s="13"/>
    </row>
    <row r="2333" spans="2:16" s="43" customFormat="1" x14ac:dyDescent="0.3">
      <c r="B2333" s="44"/>
      <c r="C2333" s="52"/>
      <c r="D2333" s="52"/>
      <c r="F2333" s="45"/>
      <c r="H2333" s="46"/>
      <c r="L2333" s="45"/>
      <c r="P2333" s="13"/>
    </row>
    <row r="2334" spans="2:16" s="43" customFormat="1" x14ac:dyDescent="0.3">
      <c r="B2334" s="44"/>
      <c r="C2334" s="52"/>
      <c r="D2334" s="52"/>
      <c r="F2334" s="45"/>
      <c r="H2334" s="46"/>
      <c r="L2334" s="45"/>
      <c r="P2334" s="13"/>
    </row>
    <row r="2335" spans="2:16" s="43" customFormat="1" x14ac:dyDescent="0.3">
      <c r="B2335" s="44"/>
      <c r="C2335" s="52"/>
      <c r="D2335" s="52"/>
      <c r="F2335" s="45"/>
      <c r="H2335" s="46"/>
      <c r="L2335" s="45"/>
      <c r="P2335" s="13"/>
    </row>
    <row r="2336" spans="2:16" s="43" customFormat="1" x14ac:dyDescent="0.3">
      <c r="B2336" s="44"/>
      <c r="C2336" s="52"/>
      <c r="D2336" s="52"/>
      <c r="F2336" s="45"/>
      <c r="H2336" s="46"/>
      <c r="L2336" s="45"/>
      <c r="P2336" s="13"/>
    </row>
    <row r="2337" spans="2:16" s="43" customFormat="1" x14ac:dyDescent="0.3">
      <c r="B2337" s="44"/>
      <c r="C2337" s="52"/>
      <c r="D2337" s="52"/>
      <c r="F2337" s="45"/>
      <c r="H2337" s="46"/>
      <c r="L2337" s="45"/>
      <c r="P2337" s="13"/>
    </row>
    <row r="2338" spans="2:16" s="43" customFormat="1" x14ac:dyDescent="0.3">
      <c r="B2338" s="44"/>
      <c r="C2338" s="52"/>
      <c r="D2338" s="52"/>
      <c r="F2338" s="45"/>
      <c r="H2338" s="46"/>
      <c r="L2338" s="45"/>
      <c r="P2338" s="13"/>
    </row>
    <row r="2339" spans="2:16" s="43" customFormat="1" x14ac:dyDescent="0.3">
      <c r="B2339" s="44"/>
      <c r="C2339" s="52"/>
      <c r="D2339" s="52"/>
      <c r="F2339" s="45"/>
      <c r="H2339" s="46"/>
      <c r="L2339" s="45"/>
      <c r="P2339" s="13"/>
    </row>
    <row r="2340" spans="2:16" s="43" customFormat="1" x14ac:dyDescent="0.3">
      <c r="B2340" s="44"/>
      <c r="C2340" s="52"/>
      <c r="D2340" s="52"/>
      <c r="F2340" s="45"/>
      <c r="H2340" s="46"/>
      <c r="L2340" s="45"/>
      <c r="P2340" s="13"/>
    </row>
    <row r="2341" spans="2:16" s="43" customFormat="1" x14ac:dyDescent="0.3">
      <c r="B2341" s="44"/>
      <c r="C2341" s="52"/>
      <c r="D2341" s="52"/>
      <c r="F2341" s="45"/>
      <c r="H2341" s="46"/>
      <c r="L2341" s="45"/>
      <c r="P2341" s="13"/>
    </row>
    <row r="2342" spans="2:16" s="43" customFormat="1" x14ac:dyDescent="0.3">
      <c r="B2342" s="44"/>
      <c r="C2342" s="52"/>
      <c r="D2342" s="52"/>
      <c r="F2342" s="45"/>
      <c r="H2342" s="46"/>
      <c r="L2342" s="45"/>
      <c r="P2342" s="13"/>
    </row>
    <row r="2343" spans="2:16" s="43" customFormat="1" x14ac:dyDescent="0.3">
      <c r="B2343" s="44"/>
      <c r="C2343" s="52"/>
      <c r="D2343" s="52"/>
      <c r="F2343" s="45"/>
      <c r="H2343" s="46"/>
      <c r="L2343" s="45"/>
      <c r="P2343" s="13"/>
    </row>
    <row r="2344" spans="2:16" s="43" customFormat="1" x14ac:dyDescent="0.3">
      <c r="B2344" s="44"/>
      <c r="C2344" s="52"/>
      <c r="D2344" s="52"/>
      <c r="F2344" s="45"/>
      <c r="H2344" s="46"/>
      <c r="L2344" s="45"/>
      <c r="P2344" s="13"/>
    </row>
    <row r="2345" spans="2:16" s="43" customFormat="1" x14ac:dyDescent="0.3">
      <c r="B2345" s="44"/>
      <c r="C2345" s="52"/>
      <c r="D2345" s="52"/>
      <c r="F2345" s="45"/>
      <c r="H2345" s="46"/>
      <c r="L2345" s="45"/>
      <c r="P2345" s="13"/>
    </row>
    <row r="2346" spans="2:16" s="43" customFormat="1" x14ac:dyDescent="0.3">
      <c r="B2346" s="44"/>
      <c r="C2346" s="52"/>
      <c r="D2346" s="52"/>
      <c r="F2346" s="45"/>
      <c r="H2346" s="46"/>
      <c r="L2346" s="45"/>
      <c r="P2346" s="13"/>
    </row>
    <row r="2347" spans="2:16" s="43" customFormat="1" x14ac:dyDescent="0.3">
      <c r="B2347" s="44"/>
      <c r="C2347" s="52"/>
      <c r="D2347" s="52"/>
      <c r="F2347" s="45"/>
      <c r="H2347" s="46"/>
      <c r="L2347" s="45"/>
      <c r="P2347" s="13"/>
    </row>
    <row r="2348" spans="2:16" s="43" customFormat="1" x14ac:dyDescent="0.3">
      <c r="B2348" s="44"/>
      <c r="C2348" s="52"/>
      <c r="D2348" s="52"/>
      <c r="F2348" s="45"/>
      <c r="H2348" s="46"/>
      <c r="L2348" s="45"/>
      <c r="P2348" s="13"/>
    </row>
    <row r="2349" spans="2:16" s="43" customFormat="1" x14ac:dyDescent="0.3">
      <c r="B2349" s="44"/>
      <c r="C2349" s="52"/>
      <c r="D2349" s="52"/>
      <c r="F2349" s="45"/>
      <c r="H2349" s="46"/>
      <c r="L2349" s="45"/>
      <c r="P2349" s="13"/>
    </row>
    <row r="2350" spans="2:16" s="43" customFormat="1" x14ac:dyDescent="0.3">
      <c r="B2350" s="44"/>
      <c r="C2350" s="52"/>
      <c r="D2350" s="52"/>
      <c r="F2350" s="45"/>
      <c r="H2350" s="46"/>
      <c r="L2350" s="45"/>
      <c r="P2350" s="13"/>
    </row>
    <row r="2351" spans="2:16" s="43" customFormat="1" x14ac:dyDescent="0.3">
      <c r="B2351" s="44"/>
      <c r="C2351" s="52"/>
      <c r="D2351" s="52"/>
      <c r="F2351" s="45"/>
      <c r="H2351" s="46"/>
      <c r="L2351" s="45"/>
      <c r="P2351" s="13"/>
    </row>
    <row r="2352" spans="2:16" s="43" customFormat="1" x14ac:dyDescent="0.3">
      <c r="B2352" s="44"/>
      <c r="C2352" s="52"/>
      <c r="D2352" s="52"/>
      <c r="F2352" s="45"/>
      <c r="H2352" s="46"/>
      <c r="L2352" s="45"/>
      <c r="P2352" s="13"/>
    </row>
    <row r="2353" spans="2:16" s="43" customFormat="1" x14ac:dyDescent="0.3">
      <c r="B2353" s="44"/>
      <c r="C2353" s="52"/>
      <c r="D2353" s="52"/>
      <c r="F2353" s="45"/>
      <c r="H2353" s="46"/>
      <c r="L2353" s="45"/>
      <c r="P2353" s="13"/>
    </row>
    <row r="2354" spans="2:16" s="43" customFormat="1" x14ac:dyDescent="0.3">
      <c r="B2354" s="44"/>
      <c r="C2354" s="52"/>
      <c r="D2354" s="52"/>
      <c r="F2354" s="45"/>
      <c r="H2354" s="46"/>
      <c r="L2354" s="45"/>
      <c r="P2354" s="13"/>
    </row>
    <row r="2355" spans="2:16" s="43" customFormat="1" x14ac:dyDescent="0.3">
      <c r="B2355" s="44"/>
      <c r="C2355" s="52"/>
      <c r="D2355" s="52"/>
      <c r="F2355" s="45"/>
      <c r="H2355" s="46"/>
      <c r="L2355" s="45"/>
      <c r="P2355" s="13"/>
    </row>
    <row r="2356" spans="2:16" s="43" customFormat="1" x14ac:dyDescent="0.3">
      <c r="B2356" s="44"/>
      <c r="C2356" s="52"/>
      <c r="D2356" s="52"/>
      <c r="F2356" s="45"/>
      <c r="H2356" s="46"/>
      <c r="L2356" s="45"/>
      <c r="P2356" s="13"/>
    </row>
    <row r="2357" spans="2:16" s="43" customFormat="1" x14ac:dyDescent="0.3">
      <c r="B2357" s="44"/>
      <c r="C2357" s="52"/>
      <c r="D2357" s="52"/>
      <c r="F2357" s="45"/>
      <c r="H2357" s="46"/>
      <c r="L2357" s="45"/>
      <c r="P2357" s="13"/>
    </row>
    <row r="2358" spans="2:16" s="43" customFormat="1" x14ac:dyDescent="0.3">
      <c r="B2358" s="44"/>
      <c r="C2358" s="52"/>
      <c r="D2358" s="52"/>
      <c r="F2358" s="45"/>
      <c r="H2358" s="46"/>
      <c r="L2358" s="45"/>
      <c r="P2358" s="13"/>
    </row>
    <row r="2359" spans="2:16" s="43" customFormat="1" x14ac:dyDescent="0.3">
      <c r="B2359" s="44"/>
      <c r="C2359" s="52"/>
      <c r="D2359" s="52"/>
      <c r="F2359" s="45"/>
      <c r="H2359" s="46"/>
      <c r="L2359" s="45"/>
      <c r="P2359" s="13"/>
    </row>
    <row r="2360" spans="2:16" s="43" customFormat="1" x14ac:dyDescent="0.3">
      <c r="B2360" s="44"/>
      <c r="C2360" s="52"/>
      <c r="D2360" s="52"/>
      <c r="F2360" s="45"/>
      <c r="H2360" s="46"/>
      <c r="L2360" s="45"/>
      <c r="P2360" s="13"/>
    </row>
    <row r="2361" spans="2:16" s="43" customFormat="1" x14ac:dyDescent="0.3">
      <c r="B2361" s="44"/>
      <c r="C2361" s="52"/>
      <c r="D2361" s="52"/>
      <c r="F2361" s="45"/>
      <c r="H2361" s="46"/>
      <c r="L2361" s="45"/>
      <c r="P2361" s="13"/>
    </row>
    <row r="2362" spans="2:16" s="43" customFormat="1" x14ac:dyDescent="0.3">
      <c r="B2362" s="44"/>
      <c r="C2362" s="52"/>
      <c r="D2362" s="52"/>
      <c r="F2362" s="45"/>
      <c r="H2362" s="46"/>
      <c r="L2362" s="45"/>
      <c r="P2362" s="13"/>
    </row>
    <row r="2363" spans="2:16" s="43" customFormat="1" x14ac:dyDescent="0.3">
      <c r="B2363" s="44"/>
      <c r="C2363" s="52"/>
      <c r="D2363" s="52"/>
      <c r="F2363" s="45"/>
      <c r="H2363" s="46"/>
      <c r="L2363" s="45"/>
      <c r="P2363" s="13"/>
    </row>
    <row r="2364" spans="2:16" s="43" customFormat="1" x14ac:dyDescent="0.3">
      <c r="B2364" s="44"/>
      <c r="C2364" s="52"/>
      <c r="D2364" s="52"/>
      <c r="F2364" s="45"/>
      <c r="H2364" s="46"/>
      <c r="L2364" s="45"/>
      <c r="P2364" s="13"/>
    </row>
    <row r="2365" spans="2:16" s="43" customFormat="1" x14ac:dyDescent="0.3">
      <c r="B2365" s="44"/>
      <c r="C2365" s="52"/>
      <c r="D2365" s="52"/>
      <c r="F2365" s="45"/>
      <c r="H2365" s="46"/>
      <c r="L2365" s="45"/>
      <c r="P2365" s="13"/>
    </row>
    <row r="2366" spans="2:16" s="43" customFormat="1" x14ac:dyDescent="0.3">
      <c r="B2366" s="44"/>
      <c r="C2366" s="52"/>
      <c r="D2366" s="52"/>
      <c r="F2366" s="45"/>
      <c r="H2366" s="46"/>
      <c r="L2366" s="45"/>
      <c r="P2366" s="13"/>
    </row>
    <row r="2367" spans="2:16" s="43" customFormat="1" x14ac:dyDescent="0.3">
      <c r="B2367" s="44"/>
      <c r="C2367" s="52"/>
      <c r="D2367" s="52"/>
      <c r="F2367" s="45"/>
      <c r="H2367" s="46"/>
      <c r="L2367" s="45"/>
      <c r="P2367" s="13"/>
    </row>
    <row r="2368" spans="2:16" s="43" customFormat="1" x14ac:dyDescent="0.3">
      <c r="B2368" s="44"/>
      <c r="C2368" s="52"/>
      <c r="D2368" s="52"/>
      <c r="F2368" s="45"/>
      <c r="H2368" s="46"/>
      <c r="L2368" s="45"/>
      <c r="P2368" s="13"/>
    </row>
    <row r="2369" spans="2:16" s="43" customFormat="1" x14ac:dyDescent="0.3">
      <c r="B2369" s="44"/>
      <c r="C2369" s="52"/>
      <c r="D2369" s="52"/>
      <c r="F2369" s="45"/>
      <c r="H2369" s="46"/>
      <c r="L2369" s="45"/>
      <c r="P2369" s="13"/>
    </row>
    <row r="2370" spans="2:16" s="43" customFormat="1" x14ac:dyDescent="0.3">
      <c r="B2370" s="44"/>
      <c r="C2370" s="52"/>
      <c r="D2370" s="52"/>
      <c r="F2370" s="45"/>
      <c r="H2370" s="46"/>
      <c r="L2370" s="45"/>
      <c r="P2370" s="13"/>
    </row>
    <row r="2371" spans="2:16" s="43" customFormat="1" x14ac:dyDescent="0.3">
      <c r="B2371" s="44"/>
      <c r="C2371" s="52"/>
      <c r="D2371" s="52"/>
      <c r="F2371" s="45"/>
      <c r="H2371" s="46"/>
      <c r="L2371" s="45"/>
      <c r="P2371" s="13"/>
    </row>
    <row r="2372" spans="2:16" s="43" customFormat="1" x14ac:dyDescent="0.3">
      <c r="B2372" s="44"/>
      <c r="C2372" s="52"/>
      <c r="D2372" s="52"/>
      <c r="F2372" s="45"/>
      <c r="H2372" s="46"/>
      <c r="L2372" s="45"/>
      <c r="P2372" s="13"/>
    </row>
    <row r="2373" spans="2:16" s="43" customFormat="1" x14ac:dyDescent="0.3">
      <c r="B2373" s="44"/>
      <c r="C2373" s="52"/>
      <c r="D2373" s="52"/>
      <c r="F2373" s="45"/>
      <c r="H2373" s="46"/>
      <c r="L2373" s="45"/>
      <c r="P2373" s="13"/>
    </row>
    <row r="2374" spans="2:16" s="43" customFormat="1" x14ac:dyDescent="0.3">
      <c r="B2374" s="44"/>
      <c r="C2374" s="52"/>
      <c r="D2374" s="52"/>
      <c r="F2374" s="45"/>
      <c r="H2374" s="46"/>
      <c r="L2374" s="45"/>
      <c r="P2374" s="13"/>
    </row>
    <row r="2375" spans="2:16" s="43" customFormat="1" x14ac:dyDescent="0.3">
      <c r="B2375" s="44"/>
      <c r="C2375" s="52"/>
      <c r="D2375" s="52"/>
      <c r="F2375" s="45"/>
      <c r="H2375" s="46"/>
      <c r="L2375" s="45"/>
      <c r="P2375" s="13"/>
    </row>
    <row r="2376" spans="2:16" s="43" customFormat="1" x14ac:dyDescent="0.3">
      <c r="B2376" s="44"/>
      <c r="C2376" s="52"/>
      <c r="D2376" s="52"/>
      <c r="F2376" s="45"/>
      <c r="H2376" s="46"/>
      <c r="L2376" s="45"/>
      <c r="P2376" s="13"/>
    </row>
    <row r="2377" spans="2:16" s="43" customFormat="1" x14ac:dyDescent="0.3">
      <c r="B2377" s="44"/>
      <c r="C2377" s="52"/>
      <c r="D2377" s="52"/>
      <c r="F2377" s="45"/>
      <c r="H2377" s="46"/>
      <c r="L2377" s="45"/>
      <c r="P2377" s="13"/>
    </row>
    <row r="2378" spans="2:16" s="43" customFormat="1" x14ac:dyDescent="0.3">
      <c r="B2378" s="44"/>
      <c r="C2378" s="52"/>
      <c r="D2378" s="52"/>
      <c r="F2378" s="45"/>
      <c r="H2378" s="46"/>
      <c r="L2378" s="45"/>
      <c r="P2378" s="13"/>
    </row>
    <row r="2379" spans="2:16" s="43" customFormat="1" x14ac:dyDescent="0.3">
      <c r="B2379" s="44"/>
      <c r="C2379" s="52"/>
      <c r="D2379" s="52"/>
      <c r="F2379" s="45"/>
      <c r="H2379" s="46"/>
      <c r="L2379" s="45"/>
      <c r="P2379" s="13"/>
    </row>
    <row r="2380" spans="2:16" s="43" customFormat="1" x14ac:dyDescent="0.3">
      <c r="B2380" s="44"/>
      <c r="C2380" s="52"/>
      <c r="D2380" s="52"/>
      <c r="F2380" s="45"/>
      <c r="H2380" s="46"/>
      <c r="L2380" s="45"/>
      <c r="P2380" s="13"/>
    </row>
    <row r="2381" spans="2:16" s="43" customFormat="1" x14ac:dyDescent="0.3">
      <c r="B2381" s="44"/>
      <c r="C2381" s="52"/>
      <c r="D2381" s="52"/>
      <c r="F2381" s="45"/>
      <c r="H2381" s="46"/>
      <c r="L2381" s="45"/>
      <c r="P2381" s="13"/>
    </row>
    <row r="2382" spans="2:16" s="43" customFormat="1" x14ac:dyDescent="0.3">
      <c r="B2382" s="44"/>
      <c r="C2382" s="52"/>
      <c r="D2382" s="52"/>
      <c r="F2382" s="45"/>
      <c r="H2382" s="46"/>
      <c r="L2382" s="45"/>
      <c r="P2382" s="13"/>
    </row>
    <row r="2383" spans="2:16" s="43" customFormat="1" x14ac:dyDescent="0.3">
      <c r="B2383" s="44"/>
      <c r="C2383" s="52"/>
      <c r="D2383" s="52"/>
      <c r="F2383" s="45"/>
      <c r="H2383" s="46"/>
      <c r="L2383" s="45"/>
      <c r="P2383" s="13"/>
    </row>
    <row r="2384" spans="2:16" s="43" customFormat="1" x14ac:dyDescent="0.3">
      <c r="B2384" s="44"/>
      <c r="C2384" s="52"/>
      <c r="D2384" s="52"/>
      <c r="F2384" s="45"/>
      <c r="H2384" s="46"/>
      <c r="L2384" s="45"/>
      <c r="P2384" s="13"/>
    </row>
    <row r="2385" spans="2:16" s="43" customFormat="1" x14ac:dyDescent="0.3">
      <c r="B2385" s="44"/>
      <c r="C2385" s="52"/>
      <c r="D2385" s="52"/>
      <c r="F2385" s="45"/>
      <c r="H2385" s="46"/>
      <c r="L2385" s="45"/>
      <c r="P2385" s="13"/>
    </row>
    <row r="2386" spans="2:16" s="43" customFormat="1" x14ac:dyDescent="0.3">
      <c r="B2386" s="44"/>
      <c r="C2386" s="52"/>
      <c r="D2386" s="52"/>
      <c r="F2386" s="45"/>
      <c r="H2386" s="46"/>
      <c r="L2386" s="45"/>
      <c r="P2386" s="13"/>
    </row>
    <row r="2387" spans="2:16" s="43" customFormat="1" x14ac:dyDescent="0.3">
      <c r="B2387" s="44"/>
      <c r="C2387" s="52"/>
      <c r="D2387" s="52"/>
      <c r="F2387" s="45"/>
      <c r="H2387" s="46"/>
      <c r="L2387" s="45"/>
      <c r="P2387" s="13"/>
    </row>
    <row r="2388" spans="2:16" s="43" customFormat="1" x14ac:dyDescent="0.3">
      <c r="B2388" s="44"/>
      <c r="C2388" s="52"/>
      <c r="D2388" s="52"/>
      <c r="F2388" s="45"/>
      <c r="H2388" s="46"/>
      <c r="L2388" s="45"/>
      <c r="P2388" s="13"/>
    </row>
    <row r="2389" spans="2:16" s="43" customFormat="1" x14ac:dyDescent="0.3">
      <c r="B2389" s="44"/>
      <c r="C2389" s="52"/>
      <c r="D2389" s="52"/>
      <c r="F2389" s="45"/>
      <c r="H2389" s="46"/>
      <c r="L2389" s="45"/>
      <c r="P2389" s="13"/>
    </row>
    <row r="2390" spans="2:16" s="43" customFormat="1" x14ac:dyDescent="0.3">
      <c r="B2390" s="44"/>
      <c r="C2390" s="52"/>
      <c r="D2390" s="52"/>
      <c r="F2390" s="45"/>
      <c r="H2390" s="46"/>
      <c r="L2390" s="45"/>
      <c r="P2390" s="13"/>
    </row>
    <row r="2391" spans="2:16" s="43" customFormat="1" x14ac:dyDescent="0.3">
      <c r="B2391" s="44"/>
      <c r="C2391" s="52"/>
      <c r="D2391" s="52"/>
      <c r="F2391" s="45"/>
      <c r="H2391" s="46"/>
      <c r="L2391" s="45"/>
      <c r="P2391" s="13"/>
    </row>
    <row r="2392" spans="2:16" s="43" customFormat="1" x14ac:dyDescent="0.3">
      <c r="B2392" s="44"/>
      <c r="C2392" s="52"/>
      <c r="D2392" s="52"/>
      <c r="F2392" s="45"/>
      <c r="H2392" s="46"/>
      <c r="L2392" s="45"/>
      <c r="P2392" s="13"/>
    </row>
    <row r="2393" spans="2:16" s="43" customFormat="1" x14ac:dyDescent="0.3">
      <c r="B2393" s="44"/>
      <c r="C2393" s="52"/>
      <c r="D2393" s="52"/>
      <c r="F2393" s="45"/>
      <c r="H2393" s="46"/>
      <c r="L2393" s="45"/>
      <c r="P2393" s="13"/>
    </row>
    <row r="2394" spans="2:16" s="43" customFormat="1" x14ac:dyDescent="0.3">
      <c r="B2394" s="44"/>
      <c r="C2394" s="52"/>
      <c r="D2394" s="52"/>
      <c r="F2394" s="45"/>
      <c r="H2394" s="46"/>
      <c r="L2394" s="45"/>
      <c r="P2394" s="13"/>
    </row>
    <row r="2395" spans="2:16" s="43" customFormat="1" x14ac:dyDescent="0.3">
      <c r="B2395" s="44"/>
      <c r="C2395" s="52"/>
      <c r="D2395" s="52"/>
      <c r="F2395" s="45"/>
      <c r="H2395" s="46"/>
      <c r="L2395" s="45"/>
      <c r="P2395" s="13"/>
    </row>
    <row r="2396" spans="2:16" s="43" customFormat="1" x14ac:dyDescent="0.3">
      <c r="B2396" s="44"/>
      <c r="C2396" s="52"/>
      <c r="D2396" s="52"/>
      <c r="F2396" s="45"/>
      <c r="H2396" s="46"/>
      <c r="L2396" s="45"/>
      <c r="P2396" s="13"/>
    </row>
    <row r="2397" spans="2:16" s="43" customFormat="1" x14ac:dyDescent="0.3">
      <c r="B2397" s="44"/>
      <c r="C2397" s="52"/>
      <c r="D2397" s="52"/>
      <c r="F2397" s="45"/>
      <c r="H2397" s="46"/>
      <c r="L2397" s="45"/>
      <c r="P2397" s="13"/>
    </row>
    <row r="2398" spans="2:16" s="43" customFormat="1" x14ac:dyDescent="0.3">
      <c r="B2398" s="44"/>
      <c r="C2398" s="52"/>
      <c r="D2398" s="52"/>
      <c r="F2398" s="45"/>
      <c r="H2398" s="46"/>
      <c r="L2398" s="45"/>
      <c r="P2398" s="13"/>
    </row>
    <row r="2399" spans="2:16" s="43" customFormat="1" x14ac:dyDescent="0.3">
      <c r="B2399" s="44"/>
      <c r="C2399" s="52"/>
      <c r="D2399" s="52"/>
      <c r="F2399" s="45"/>
      <c r="H2399" s="46"/>
      <c r="L2399" s="45"/>
      <c r="P2399" s="13"/>
    </row>
    <row r="2400" spans="2:16" s="43" customFormat="1" x14ac:dyDescent="0.3">
      <c r="B2400" s="44"/>
      <c r="C2400" s="52"/>
      <c r="D2400" s="52"/>
      <c r="F2400" s="45"/>
      <c r="H2400" s="46"/>
      <c r="L2400" s="45"/>
      <c r="P2400" s="13"/>
    </row>
    <row r="2401" spans="2:16" s="43" customFormat="1" x14ac:dyDescent="0.3">
      <c r="B2401" s="44"/>
      <c r="C2401" s="52"/>
      <c r="D2401" s="52"/>
      <c r="F2401" s="45"/>
      <c r="H2401" s="46"/>
      <c r="L2401" s="45"/>
      <c r="P2401" s="13"/>
    </row>
    <row r="2402" spans="2:16" s="43" customFormat="1" x14ac:dyDescent="0.3">
      <c r="B2402" s="44"/>
      <c r="C2402" s="52"/>
      <c r="D2402" s="52"/>
      <c r="F2402" s="45"/>
      <c r="H2402" s="46"/>
      <c r="L2402" s="45"/>
      <c r="P2402" s="13"/>
    </row>
    <row r="2403" spans="2:16" s="43" customFormat="1" x14ac:dyDescent="0.3">
      <c r="B2403" s="44"/>
      <c r="C2403" s="52"/>
      <c r="D2403" s="52"/>
      <c r="F2403" s="45"/>
      <c r="H2403" s="46"/>
      <c r="L2403" s="45"/>
      <c r="P2403" s="13"/>
    </row>
    <row r="2404" spans="2:16" s="43" customFormat="1" x14ac:dyDescent="0.3">
      <c r="B2404" s="44"/>
      <c r="C2404" s="52"/>
      <c r="D2404" s="52"/>
      <c r="F2404" s="45"/>
      <c r="H2404" s="46"/>
      <c r="L2404" s="45"/>
      <c r="P2404" s="13"/>
    </row>
    <row r="2405" spans="2:16" s="43" customFormat="1" x14ac:dyDescent="0.3">
      <c r="B2405" s="44"/>
      <c r="C2405" s="52"/>
      <c r="D2405" s="52"/>
      <c r="F2405" s="45"/>
      <c r="H2405" s="46"/>
      <c r="L2405" s="45"/>
      <c r="P2405" s="13"/>
    </row>
    <row r="2406" spans="2:16" s="43" customFormat="1" x14ac:dyDescent="0.3">
      <c r="B2406" s="44"/>
      <c r="C2406" s="52"/>
      <c r="D2406" s="52"/>
      <c r="F2406" s="45"/>
      <c r="H2406" s="46"/>
      <c r="L2406" s="45"/>
      <c r="P2406" s="13"/>
    </row>
    <row r="2407" spans="2:16" s="43" customFormat="1" x14ac:dyDescent="0.3">
      <c r="B2407" s="44"/>
      <c r="C2407" s="52"/>
      <c r="D2407" s="52"/>
      <c r="F2407" s="45"/>
      <c r="H2407" s="46"/>
      <c r="L2407" s="45"/>
      <c r="P2407" s="13"/>
    </row>
    <row r="2408" spans="2:16" s="43" customFormat="1" x14ac:dyDescent="0.3">
      <c r="B2408" s="44"/>
      <c r="C2408" s="52"/>
      <c r="D2408" s="52"/>
      <c r="F2408" s="45"/>
      <c r="H2408" s="46"/>
      <c r="L2408" s="45"/>
      <c r="P2408" s="13"/>
    </row>
    <row r="2409" spans="2:16" s="43" customFormat="1" x14ac:dyDescent="0.3">
      <c r="B2409" s="44"/>
      <c r="C2409" s="52"/>
      <c r="D2409" s="52"/>
      <c r="F2409" s="45"/>
      <c r="H2409" s="46"/>
      <c r="L2409" s="45"/>
      <c r="P2409" s="13"/>
    </row>
    <row r="2410" spans="2:16" s="43" customFormat="1" x14ac:dyDescent="0.3">
      <c r="B2410" s="44"/>
      <c r="C2410" s="52"/>
      <c r="D2410" s="52"/>
      <c r="F2410" s="45"/>
      <c r="H2410" s="46"/>
      <c r="L2410" s="45"/>
      <c r="P2410" s="13"/>
    </row>
    <row r="2411" spans="2:16" s="43" customFormat="1" x14ac:dyDescent="0.3">
      <c r="B2411" s="44"/>
      <c r="C2411" s="52"/>
      <c r="D2411" s="52"/>
      <c r="F2411" s="45"/>
      <c r="H2411" s="46"/>
      <c r="L2411" s="45"/>
      <c r="P2411" s="13"/>
    </row>
    <row r="2412" spans="2:16" s="43" customFormat="1" x14ac:dyDescent="0.3">
      <c r="B2412" s="44"/>
      <c r="C2412" s="52"/>
      <c r="D2412" s="52"/>
      <c r="F2412" s="45"/>
      <c r="H2412" s="46"/>
      <c r="L2412" s="45"/>
      <c r="P2412" s="13"/>
    </row>
    <row r="2413" spans="2:16" s="43" customFormat="1" x14ac:dyDescent="0.3">
      <c r="B2413" s="44"/>
      <c r="C2413" s="52"/>
      <c r="D2413" s="52"/>
      <c r="F2413" s="45"/>
      <c r="H2413" s="46"/>
      <c r="L2413" s="45"/>
      <c r="P2413" s="13"/>
    </row>
    <row r="2414" spans="2:16" s="43" customFormat="1" x14ac:dyDescent="0.3">
      <c r="B2414" s="44"/>
      <c r="C2414" s="52"/>
      <c r="D2414" s="52"/>
      <c r="F2414" s="45"/>
      <c r="H2414" s="46"/>
      <c r="L2414" s="45"/>
      <c r="P2414" s="13"/>
    </row>
    <row r="2415" spans="2:16" s="43" customFormat="1" x14ac:dyDescent="0.3">
      <c r="B2415" s="44"/>
      <c r="C2415" s="52"/>
      <c r="D2415" s="52"/>
      <c r="F2415" s="45"/>
      <c r="H2415" s="46"/>
      <c r="L2415" s="45"/>
      <c r="P2415" s="13"/>
    </row>
    <row r="2416" spans="2:16" s="43" customFormat="1" x14ac:dyDescent="0.3">
      <c r="B2416" s="44"/>
      <c r="C2416" s="52"/>
      <c r="D2416" s="52"/>
      <c r="F2416" s="45"/>
      <c r="H2416" s="46"/>
      <c r="L2416" s="45"/>
      <c r="P2416" s="13"/>
    </row>
    <row r="2417" spans="2:16" s="43" customFormat="1" x14ac:dyDescent="0.3">
      <c r="B2417" s="44"/>
      <c r="C2417" s="52"/>
      <c r="D2417" s="52"/>
      <c r="F2417" s="45"/>
      <c r="H2417" s="46"/>
      <c r="L2417" s="45"/>
      <c r="P2417" s="13"/>
    </row>
    <row r="2418" spans="2:16" s="43" customFormat="1" x14ac:dyDescent="0.3">
      <c r="B2418" s="44"/>
      <c r="C2418" s="52"/>
      <c r="D2418" s="52"/>
      <c r="F2418" s="45"/>
      <c r="H2418" s="46"/>
      <c r="L2418" s="45"/>
      <c r="P2418" s="13"/>
    </row>
    <row r="2419" spans="2:16" s="43" customFormat="1" x14ac:dyDescent="0.3">
      <c r="B2419" s="44"/>
      <c r="C2419" s="52"/>
      <c r="D2419" s="52"/>
      <c r="F2419" s="45"/>
      <c r="H2419" s="46"/>
      <c r="L2419" s="45"/>
      <c r="P2419" s="13"/>
    </row>
    <row r="2420" spans="2:16" s="43" customFormat="1" x14ac:dyDescent="0.3">
      <c r="B2420" s="44"/>
      <c r="C2420" s="52"/>
      <c r="D2420" s="52"/>
      <c r="F2420" s="45"/>
      <c r="H2420" s="46"/>
      <c r="L2420" s="45"/>
      <c r="P2420" s="13"/>
    </row>
    <row r="2421" spans="2:16" s="43" customFormat="1" x14ac:dyDescent="0.3">
      <c r="B2421" s="44"/>
      <c r="C2421" s="52"/>
      <c r="D2421" s="52"/>
      <c r="F2421" s="45"/>
      <c r="H2421" s="46"/>
      <c r="L2421" s="45"/>
      <c r="P2421" s="13"/>
    </row>
    <row r="2422" spans="2:16" s="43" customFormat="1" x14ac:dyDescent="0.3">
      <c r="B2422" s="44"/>
      <c r="C2422" s="52"/>
      <c r="D2422" s="52"/>
      <c r="F2422" s="45"/>
      <c r="H2422" s="46"/>
      <c r="L2422" s="45"/>
      <c r="P2422" s="13"/>
    </row>
    <row r="2423" spans="2:16" s="43" customFormat="1" x14ac:dyDescent="0.3">
      <c r="B2423" s="44"/>
      <c r="C2423" s="52"/>
      <c r="D2423" s="52"/>
      <c r="F2423" s="45"/>
      <c r="H2423" s="46"/>
      <c r="L2423" s="45"/>
      <c r="P2423" s="13"/>
    </row>
    <row r="2424" spans="2:16" s="43" customFormat="1" x14ac:dyDescent="0.3">
      <c r="B2424" s="44"/>
      <c r="C2424" s="52"/>
      <c r="D2424" s="52"/>
      <c r="F2424" s="45"/>
      <c r="H2424" s="46"/>
      <c r="L2424" s="45"/>
      <c r="P2424" s="13"/>
    </row>
    <row r="2425" spans="2:16" s="43" customFormat="1" x14ac:dyDescent="0.3">
      <c r="B2425" s="44"/>
      <c r="C2425" s="52"/>
      <c r="D2425" s="52"/>
      <c r="F2425" s="45"/>
      <c r="H2425" s="46"/>
      <c r="L2425" s="45"/>
      <c r="P2425" s="13"/>
    </row>
    <row r="2426" spans="2:16" s="43" customFormat="1" x14ac:dyDescent="0.3">
      <c r="B2426" s="44"/>
      <c r="C2426" s="52"/>
      <c r="D2426" s="52"/>
      <c r="F2426" s="45"/>
      <c r="H2426" s="46"/>
      <c r="L2426" s="45"/>
      <c r="P2426" s="13"/>
    </row>
    <row r="2427" spans="2:16" s="43" customFormat="1" x14ac:dyDescent="0.3">
      <c r="B2427" s="44"/>
      <c r="C2427" s="52"/>
      <c r="D2427" s="52"/>
      <c r="F2427" s="45"/>
      <c r="H2427" s="46"/>
      <c r="L2427" s="45"/>
      <c r="P2427" s="13"/>
    </row>
    <row r="2428" spans="2:16" s="43" customFormat="1" x14ac:dyDescent="0.3">
      <c r="B2428" s="44"/>
      <c r="C2428" s="52"/>
      <c r="D2428" s="52"/>
      <c r="F2428" s="45"/>
      <c r="H2428" s="46"/>
      <c r="L2428" s="45"/>
      <c r="P2428" s="13"/>
    </row>
    <row r="2429" spans="2:16" s="43" customFormat="1" x14ac:dyDescent="0.3">
      <c r="B2429" s="44"/>
      <c r="C2429" s="52"/>
      <c r="D2429" s="52"/>
      <c r="F2429" s="45"/>
      <c r="H2429" s="46"/>
      <c r="L2429" s="45"/>
      <c r="P2429" s="13"/>
    </row>
    <row r="2430" spans="2:16" s="43" customFormat="1" x14ac:dyDescent="0.3">
      <c r="B2430" s="44"/>
      <c r="C2430" s="52"/>
      <c r="D2430" s="52"/>
      <c r="F2430" s="45"/>
      <c r="H2430" s="46"/>
      <c r="L2430" s="45"/>
      <c r="P2430" s="13"/>
    </row>
    <row r="2431" spans="2:16" s="43" customFormat="1" x14ac:dyDescent="0.3">
      <c r="B2431" s="44"/>
      <c r="C2431" s="52"/>
      <c r="D2431" s="52"/>
      <c r="F2431" s="45"/>
      <c r="H2431" s="46"/>
      <c r="L2431" s="45"/>
      <c r="P2431" s="13"/>
    </row>
    <row r="2432" spans="2:16" s="43" customFormat="1" x14ac:dyDescent="0.3">
      <c r="B2432" s="44"/>
      <c r="C2432" s="52"/>
      <c r="D2432" s="52"/>
      <c r="F2432" s="45"/>
      <c r="H2432" s="46"/>
      <c r="L2432" s="45"/>
      <c r="P2432" s="13"/>
    </row>
    <row r="2433" spans="2:16" s="43" customFormat="1" x14ac:dyDescent="0.3">
      <c r="B2433" s="44"/>
      <c r="C2433" s="52"/>
      <c r="D2433" s="52"/>
      <c r="F2433" s="45"/>
      <c r="H2433" s="46"/>
      <c r="L2433" s="45"/>
      <c r="P2433" s="13"/>
    </row>
    <row r="2434" spans="2:16" s="43" customFormat="1" x14ac:dyDescent="0.3">
      <c r="B2434" s="44"/>
      <c r="C2434" s="52"/>
      <c r="D2434" s="52"/>
      <c r="F2434" s="45"/>
      <c r="H2434" s="46"/>
      <c r="L2434" s="45"/>
      <c r="P2434" s="13"/>
    </row>
    <row r="2435" spans="2:16" s="43" customFormat="1" x14ac:dyDescent="0.3">
      <c r="B2435" s="44"/>
      <c r="C2435" s="52"/>
      <c r="D2435" s="52"/>
      <c r="F2435" s="45"/>
      <c r="H2435" s="46"/>
      <c r="L2435" s="45"/>
      <c r="P2435" s="13"/>
    </row>
    <row r="2436" spans="2:16" s="43" customFormat="1" x14ac:dyDescent="0.3">
      <c r="B2436" s="44"/>
      <c r="C2436" s="52"/>
      <c r="D2436" s="52"/>
      <c r="F2436" s="45"/>
      <c r="H2436" s="46"/>
      <c r="L2436" s="45"/>
      <c r="P2436" s="13"/>
    </row>
    <row r="2437" spans="2:16" s="43" customFormat="1" x14ac:dyDescent="0.3">
      <c r="B2437" s="44"/>
      <c r="C2437" s="52"/>
      <c r="D2437" s="52"/>
      <c r="F2437" s="45"/>
      <c r="H2437" s="46"/>
      <c r="L2437" s="45"/>
      <c r="P2437" s="13"/>
    </row>
    <row r="2438" spans="2:16" s="43" customFormat="1" x14ac:dyDescent="0.3">
      <c r="B2438" s="44"/>
      <c r="C2438" s="52"/>
      <c r="D2438" s="52"/>
      <c r="F2438" s="45"/>
      <c r="H2438" s="46"/>
      <c r="L2438" s="45"/>
      <c r="P2438" s="13"/>
    </row>
    <row r="2439" spans="2:16" s="43" customFormat="1" x14ac:dyDescent="0.3">
      <c r="B2439" s="44"/>
      <c r="C2439" s="52"/>
      <c r="D2439" s="52"/>
      <c r="F2439" s="45"/>
      <c r="H2439" s="46"/>
      <c r="L2439" s="45"/>
      <c r="P2439" s="13"/>
    </row>
    <row r="2440" spans="2:16" s="43" customFormat="1" x14ac:dyDescent="0.3">
      <c r="B2440" s="44"/>
      <c r="C2440" s="52"/>
      <c r="D2440" s="52"/>
      <c r="F2440" s="45"/>
      <c r="H2440" s="46"/>
      <c r="L2440" s="45"/>
      <c r="P2440" s="13"/>
    </row>
    <row r="2441" spans="2:16" s="43" customFormat="1" x14ac:dyDescent="0.3">
      <c r="B2441" s="44"/>
      <c r="C2441" s="52"/>
      <c r="D2441" s="52"/>
      <c r="F2441" s="45"/>
      <c r="H2441" s="46"/>
      <c r="L2441" s="45"/>
      <c r="P2441" s="13"/>
    </row>
    <row r="2442" spans="2:16" s="43" customFormat="1" x14ac:dyDescent="0.3">
      <c r="B2442" s="44"/>
      <c r="C2442" s="52"/>
      <c r="D2442" s="52"/>
      <c r="F2442" s="45"/>
      <c r="H2442" s="46"/>
      <c r="L2442" s="45"/>
      <c r="P2442" s="13"/>
    </row>
    <row r="2443" spans="2:16" s="43" customFormat="1" x14ac:dyDescent="0.3">
      <c r="B2443" s="44"/>
      <c r="C2443" s="52"/>
      <c r="D2443" s="52"/>
      <c r="F2443" s="45"/>
      <c r="H2443" s="46"/>
      <c r="L2443" s="45"/>
      <c r="P2443" s="13"/>
    </row>
    <row r="2444" spans="2:16" s="43" customFormat="1" x14ac:dyDescent="0.3">
      <c r="B2444" s="44"/>
      <c r="C2444" s="52"/>
      <c r="D2444" s="52"/>
      <c r="F2444" s="45"/>
      <c r="H2444" s="46"/>
      <c r="L2444" s="45"/>
      <c r="P2444" s="13"/>
    </row>
    <row r="2445" spans="2:16" s="43" customFormat="1" x14ac:dyDescent="0.3">
      <c r="B2445" s="44"/>
      <c r="C2445" s="52"/>
      <c r="D2445" s="52"/>
      <c r="F2445" s="45"/>
      <c r="H2445" s="46"/>
      <c r="L2445" s="45"/>
      <c r="P2445" s="13"/>
    </row>
    <row r="2446" spans="2:16" s="43" customFormat="1" x14ac:dyDescent="0.3">
      <c r="B2446" s="44"/>
      <c r="C2446" s="52"/>
      <c r="D2446" s="52"/>
      <c r="F2446" s="45"/>
      <c r="H2446" s="46"/>
      <c r="L2446" s="45"/>
      <c r="P2446" s="13"/>
    </row>
    <row r="2447" spans="2:16" s="43" customFormat="1" x14ac:dyDescent="0.3">
      <c r="B2447" s="44"/>
      <c r="C2447" s="52"/>
      <c r="D2447" s="52"/>
      <c r="F2447" s="45"/>
      <c r="H2447" s="46"/>
      <c r="L2447" s="45"/>
      <c r="P2447" s="13"/>
    </row>
    <row r="2448" spans="2:16" s="43" customFormat="1" x14ac:dyDescent="0.3">
      <c r="B2448" s="44"/>
      <c r="C2448" s="52"/>
      <c r="D2448" s="52"/>
      <c r="F2448" s="45"/>
      <c r="H2448" s="46"/>
      <c r="L2448" s="45"/>
      <c r="P2448" s="13"/>
    </row>
    <row r="2449" spans="2:16" s="43" customFormat="1" x14ac:dyDescent="0.3">
      <c r="B2449" s="44"/>
      <c r="C2449" s="52"/>
      <c r="D2449" s="52"/>
      <c r="F2449" s="45"/>
      <c r="H2449" s="46"/>
      <c r="L2449" s="45"/>
      <c r="P2449" s="13"/>
    </row>
    <row r="2450" spans="2:16" s="43" customFormat="1" x14ac:dyDescent="0.3">
      <c r="B2450" s="44"/>
      <c r="C2450" s="52"/>
      <c r="D2450" s="52"/>
      <c r="F2450" s="45"/>
      <c r="H2450" s="46"/>
      <c r="L2450" s="45"/>
      <c r="P2450" s="13"/>
    </row>
    <row r="2451" spans="2:16" s="43" customFormat="1" x14ac:dyDescent="0.3">
      <c r="B2451" s="44"/>
      <c r="C2451" s="52"/>
      <c r="D2451" s="52"/>
      <c r="F2451" s="45"/>
      <c r="H2451" s="46"/>
      <c r="L2451" s="45"/>
      <c r="P2451" s="13"/>
    </row>
    <row r="2452" spans="2:16" s="43" customFormat="1" x14ac:dyDescent="0.3">
      <c r="B2452" s="44"/>
      <c r="C2452" s="52"/>
      <c r="D2452" s="52"/>
      <c r="F2452" s="45"/>
      <c r="H2452" s="46"/>
      <c r="L2452" s="45"/>
      <c r="P2452" s="13"/>
    </row>
    <row r="2453" spans="2:16" s="43" customFormat="1" x14ac:dyDescent="0.3">
      <c r="B2453" s="44"/>
      <c r="C2453" s="52"/>
      <c r="D2453" s="52"/>
      <c r="F2453" s="45"/>
      <c r="H2453" s="46"/>
      <c r="L2453" s="45"/>
      <c r="P2453" s="13"/>
    </row>
    <row r="2454" spans="2:16" s="43" customFormat="1" x14ac:dyDescent="0.3">
      <c r="B2454" s="44"/>
      <c r="C2454" s="52"/>
      <c r="D2454" s="52"/>
      <c r="F2454" s="45"/>
      <c r="H2454" s="46"/>
      <c r="L2454" s="45"/>
      <c r="P2454" s="13"/>
    </row>
    <row r="2455" spans="2:16" s="43" customFormat="1" x14ac:dyDescent="0.3">
      <c r="B2455" s="44"/>
      <c r="C2455" s="52"/>
      <c r="D2455" s="52"/>
      <c r="F2455" s="45"/>
      <c r="H2455" s="46"/>
      <c r="L2455" s="45"/>
      <c r="P2455" s="13"/>
    </row>
    <row r="2456" spans="2:16" s="43" customFormat="1" x14ac:dyDescent="0.3">
      <c r="B2456" s="44"/>
      <c r="C2456" s="52"/>
      <c r="D2456" s="52"/>
      <c r="F2456" s="45"/>
      <c r="H2456" s="46"/>
      <c r="L2456" s="45"/>
      <c r="P2456" s="13"/>
    </row>
    <row r="2457" spans="2:16" s="43" customFormat="1" x14ac:dyDescent="0.3">
      <c r="B2457" s="44"/>
      <c r="C2457" s="52"/>
      <c r="D2457" s="52"/>
      <c r="F2457" s="45"/>
      <c r="H2457" s="46"/>
      <c r="L2457" s="45"/>
      <c r="P2457" s="13"/>
    </row>
    <row r="2458" spans="2:16" s="43" customFormat="1" x14ac:dyDescent="0.3">
      <c r="B2458" s="44"/>
      <c r="C2458" s="52"/>
      <c r="D2458" s="52"/>
      <c r="F2458" s="45"/>
      <c r="H2458" s="46"/>
      <c r="L2458" s="45"/>
      <c r="P2458" s="13"/>
    </row>
    <row r="2459" spans="2:16" s="43" customFormat="1" x14ac:dyDescent="0.3">
      <c r="B2459" s="44"/>
      <c r="C2459" s="52"/>
      <c r="D2459" s="52"/>
      <c r="F2459" s="45"/>
      <c r="H2459" s="46"/>
      <c r="L2459" s="45"/>
      <c r="P2459" s="13"/>
    </row>
    <row r="2460" spans="2:16" s="43" customFormat="1" x14ac:dyDescent="0.3">
      <c r="B2460" s="44"/>
      <c r="C2460" s="52"/>
      <c r="D2460" s="52"/>
      <c r="F2460" s="45"/>
      <c r="H2460" s="46"/>
      <c r="L2460" s="45"/>
      <c r="P2460" s="13"/>
    </row>
    <row r="2461" spans="2:16" s="43" customFormat="1" x14ac:dyDescent="0.3">
      <c r="B2461" s="44"/>
      <c r="C2461" s="52"/>
      <c r="D2461" s="52"/>
      <c r="F2461" s="45"/>
      <c r="H2461" s="46"/>
      <c r="L2461" s="45"/>
      <c r="P2461" s="13"/>
    </row>
    <row r="2462" spans="2:16" s="43" customFormat="1" x14ac:dyDescent="0.3">
      <c r="B2462" s="44"/>
      <c r="C2462" s="52"/>
      <c r="D2462" s="52"/>
      <c r="F2462" s="45"/>
      <c r="H2462" s="46"/>
      <c r="L2462" s="45"/>
      <c r="P2462" s="13"/>
    </row>
    <row r="2463" spans="2:16" s="43" customFormat="1" x14ac:dyDescent="0.3">
      <c r="B2463" s="44"/>
      <c r="C2463" s="52"/>
      <c r="D2463" s="52"/>
      <c r="F2463" s="45"/>
      <c r="H2463" s="46"/>
      <c r="L2463" s="45"/>
      <c r="P2463" s="13"/>
    </row>
    <row r="2464" spans="2:16" s="43" customFormat="1" x14ac:dyDescent="0.3">
      <c r="B2464" s="44"/>
      <c r="C2464" s="52"/>
      <c r="D2464" s="52"/>
      <c r="F2464" s="45"/>
      <c r="H2464" s="46"/>
      <c r="L2464" s="45"/>
      <c r="P2464" s="13"/>
    </row>
    <row r="2465" spans="2:16" s="43" customFormat="1" x14ac:dyDescent="0.3">
      <c r="B2465" s="44"/>
      <c r="C2465" s="52"/>
      <c r="D2465" s="52"/>
      <c r="F2465" s="45"/>
      <c r="H2465" s="46"/>
      <c r="L2465" s="45"/>
      <c r="P2465" s="13"/>
    </row>
    <row r="2466" spans="2:16" s="43" customFormat="1" x14ac:dyDescent="0.3">
      <c r="B2466" s="44"/>
      <c r="C2466" s="52"/>
      <c r="D2466" s="52"/>
      <c r="F2466" s="45"/>
      <c r="H2466" s="46"/>
      <c r="L2466" s="45"/>
      <c r="P2466" s="13"/>
    </row>
    <row r="2467" spans="2:16" s="43" customFormat="1" x14ac:dyDescent="0.3">
      <c r="B2467" s="44"/>
      <c r="C2467" s="52"/>
      <c r="D2467" s="52"/>
      <c r="F2467" s="45"/>
      <c r="H2467" s="46"/>
      <c r="L2467" s="45"/>
      <c r="P2467" s="13"/>
    </row>
    <row r="2468" spans="2:16" s="43" customFormat="1" x14ac:dyDescent="0.3">
      <c r="B2468" s="44"/>
      <c r="C2468" s="52"/>
      <c r="D2468" s="52"/>
      <c r="F2468" s="45"/>
      <c r="H2468" s="46"/>
      <c r="L2468" s="45"/>
      <c r="P2468" s="13"/>
    </row>
    <row r="2469" spans="2:16" s="43" customFormat="1" x14ac:dyDescent="0.3">
      <c r="B2469" s="44"/>
      <c r="C2469" s="52"/>
      <c r="D2469" s="52"/>
      <c r="F2469" s="45"/>
      <c r="H2469" s="46"/>
      <c r="L2469" s="45"/>
      <c r="P2469" s="13"/>
    </row>
    <row r="2470" spans="2:16" s="43" customFormat="1" x14ac:dyDescent="0.3">
      <c r="B2470" s="44"/>
      <c r="C2470" s="52"/>
      <c r="D2470" s="52"/>
      <c r="F2470" s="45"/>
      <c r="H2470" s="46"/>
      <c r="L2470" s="45"/>
      <c r="P2470" s="13"/>
    </row>
    <row r="2471" spans="2:16" s="43" customFormat="1" x14ac:dyDescent="0.3">
      <c r="B2471" s="44"/>
      <c r="C2471" s="52"/>
      <c r="D2471" s="52"/>
      <c r="F2471" s="45"/>
      <c r="H2471" s="46"/>
      <c r="L2471" s="45"/>
      <c r="P2471" s="13"/>
    </row>
    <row r="2472" spans="2:16" s="43" customFormat="1" x14ac:dyDescent="0.3">
      <c r="B2472" s="44"/>
      <c r="C2472" s="52"/>
      <c r="D2472" s="52"/>
      <c r="F2472" s="45"/>
      <c r="H2472" s="46"/>
      <c r="L2472" s="45"/>
      <c r="P2472" s="13"/>
    </row>
    <row r="2473" spans="2:16" s="43" customFormat="1" x14ac:dyDescent="0.3">
      <c r="B2473" s="44"/>
      <c r="C2473" s="52"/>
      <c r="D2473" s="52"/>
      <c r="F2473" s="45"/>
      <c r="H2473" s="46"/>
      <c r="L2473" s="45"/>
      <c r="P2473" s="13"/>
    </row>
    <row r="2474" spans="2:16" s="43" customFormat="1" x14ac:dyDescent="0.3">
      <c r="B2474" s="44"/>
      <c r="C2474" s="52"/>
      <c r="D2474" s="52"/>
      <c r="F2474" s="45"/>
      <c r="H2474" s="46"/>
      <c r="L2474" s="45"/>
      <c r="P2474" s="13"/>
    </row>
    <row r="2475" spans="2:16" s="43" customFormat="1" x14ac:dyDescent="0.3">
      <c r="B2475" s="44"/>
      <c r="C2475" s="52"/>
      <c r="D2475" s="52"/>
      <c r="F2475" s="45"/>
      <c r="H2475" s="46"/>
      <c r="L2475" s="45"/>
      <c r="P2475" s="13"/>
    </row>
    <row r="2476" spans="2:16" s="43" customFormat="1" x14ac:dyDescent="0.3">
      <c r="B2476" s="44"/>
      <c r="C2476" s="52"/>
      <c r="D2476" s="52"/>
      <c r="F2476" s="45"/>
      <c r="H2476" s="46"/>
      <c r="L2476" s="45"/>
      <c r="P2476" s="13"/>
    </row>
    <row r="2477" spans="2:16" s="43" customFormat="1" x14ac:dyDescent="0.3">
      <c r="B2477" s="44"/>
      <c r="C2477" s="52"/>
      <c r="D2477" s="52"/>
      <c r="F2477" s="45"/>
      <c r="H2477" s="46"/>
      <c r="L2477" s="45"/>
      <c r="P2477" s="13"/>
    </row>
    <row r="2478" spans="2:16" s="43" customFormat="1" x14ac:dyDescent="0.3">
      <c r="B2478" s="44"/>
      <c r="C2478" s="52"/>
      <c r="D2478" s="52"/>
      <c r="F2478" s="45"/>
      <c r="H2478" s="46"/>
      <c r="L2478" s="45"/>
      <c r="P2478" s="13"/>
    </row>
    <row r="2479" spans="2:16" s="43" customFormat="1" x14ac:dyDescent="0.3">
      <c r="B2479" s="44"/>
      <c r="C2479" s="52"/>
      <c r="D2479" s="52"/>
      <c r="F2479" s="45"/>
      <c r="H2479" s="46"/>
      <c r="L2479" s="45"/>
      <c r="P2479" s="13"/>
    </row>
    <row r="2480" spans="2:16" s="43" customFormat="1" x14ac:dyDescent="0.3">
      <c r="B2480" s="44"/>
      <c r="C2480" s="52"/>
      <c r="D2480" s="52"/>
      <c r="F2480" s="45"/>
      <c r="H2480" s="46"/>
      <c r="L2480" s="45"/>
      <c r="P2480" s="13"/>
    </row>
    <row r="2481" spans="2:16" s="43" customFormat="1" x14ac:dyDescent="0.3">
      <c r="B2481" s="44"/>
      <c r="C2481" s="52"/>
      <c r="D2481" s="52"/>
      <c r="F2481" s="45"/>
      <c r="H2481" s="46"/>
      <c r="L2481" s="45"/>
      <c r="P2481" s="13"/>
    </row>
    <row r="2482" spans="2:16" s="43" customFormat="1" x14ac:dyDescent="0.3">
      <c r="B2482" s="44"/>
      <c r="C2482" s="52"/>
      <c r="D2482" s="52"/>
      <c r="F2482" s="45"/>
      <c r="H2482" s="46"/>
      <c r="L2482" s="45"/>
      <c r="P2482" s="13"/>
    </row>
    <row r="2483" spans="2:16" s="43" customFormat="1" x14ac:dyDescent="0.3">
      <c r="B2483" s="44"/>
      <c r="C2483" s="52"/>
      <c r="D2483" s="52"/>
      <c r="F2483" s="45"/>
      <c r="H2483" s="46"/>
      <c r="L2483" s="45"/>
      <c r="P2483" s="13"/>
    </row>
    <row r="2484" spans="2:16" s="43" customFormat="1" x14ac:dyDescent="0.3">
      <c r="B2484" s="44"/>
      <c r="C2484" s="52"/>
      <c r="D2484" s="52"/>
      <c r="F2484" s="45"/>
      <c r="H2484" s="46"/>
      <c r="L2484" s="45"/>
      <c r="P2484" s="13"/>
    </row>
    <row r="2485" spans="2:16" s="43" customFormat="1" x14ac:dyDescent="0.3">
      <c r="B2485" s="44"/>
      <c r="C2485" s="52"/>
      <c r="D2485" s="52"/>
      <c r="F2485" s="45"/>
      <c r="H2485" s="46"/>
      <c r="L2485" s="45"/>
      <c r="P2485" s="13"/>
    </row>
    <row r="2486" spans="2:16" s="43" customFormat="1" x14ac:dyDescent="0.3">
      <c r="B2486" s="44"/>
      <c r="C2486" s="52"/>
      <c r="D2486" s="52"/>
      <c r="F2486" s="45"/>
      <c r="H2486" s="46"/>
      <c r="L2486" s="45"/>
      <c r="P2486" s="13"/>
    </row>
    <row r="2487" spans="2:16" s="43" customFormat="1" x14ac:dyDescent="0.3">
      <c r="B2487" s="44"/>
      <c r="C2487" s="52"/>
      <c r="D2487" s="52"/>
      <c r="F2487" s="45"/>
      <c r="H2487" s="46"/>
      <c r="L2487" s="45"/>
      <c r="P2487" s="13"/>
    </row>
    <row r="2488" spans="2:16" s="43" customFormat="1" x14ac:dyDescent="0.3">
      <c r="B2488" s="44"/>
      <c r="C2488" s="52"/>
      <c r="D2488" s="52"/>
      <c r="F2488" s="45"/>
      <c r="H2488" s="46"/>
      <c r="L2488" s="45"/>
      <c r="P2488" s="13"/>
    </row>
    <row r="2489" spans="2:16" s="43" customFormat="1" x14ac:dyDescent="0.3">
      <c r="B2489" s="44"/>
      <c r="C2489" s="52"/>
      <c r="D2489" s="52"/>
      <c r="F2489" s="45"/>
      <c r="H2489" s="46"/>
      <c r="L2489" s="45"/>
      <c r="P2489" s="13"/>
    </row>
    <row r="2490" spans="2:16" s="43" customFormat="1" x14ac:dyDescent="0.3">
      <c r="B2490" s="44"/>
      <c r="C2490" s="52"/>
      <c r="D2490" s="52"/>
      <c r="F2490" s="45"/>
      <c r="H2490" s="46"/>
      <c r="L2490" s="45"/>
      <c r="P2490" s="13"/>
    </row>
    <row r="2491" spans="2:16" s="43" customFormat="1" x14ac:dyDescent="0.3">
      <c r="B2491" s="44"/>
      <c r="C2491" s="52"/>
      <c r="D2491" s="52"/>
      <c r="F2491" s="45"/>
      <c r="H2491" s="46"/>
      <c r="L2491" s="45"/>
      <c r="P2491" s="13"/>
    </row>
    <row r="2492" spans="2:16" s="43" customFormat="1" x14ac:dyDescent="0.3">
      <c r="B2492" s="44"/>
      <c r="C2492" s="52"/>
      <c r="D2492" s="52"/>
      <c r="F2492" s="45"/>
      <c r="H2492" s="46"/>
      <c r="L2492" s="45"/>
      <c r="P2492" s="13"/>
    </row>
    <row r="2493" spans="2:16" s="43" customFormat="1" x14ac:dyDescent="0.3">
      <c r="B2493" s="44"/>
      <c r="C2493" s="52"/>
      <c r="D2493" s="52"/>
      <c r="F2493" s="45"/>
      <c r="H2493" s="46"/>
      <c r="L2493" s="45"/>
      <c r="P2493" s="13"/>
    </row>
    <row r="2494" spans="2:16" s="43" customFormat="1" x14ac:dyDescent="0.3">
      <c r="B2494" s="44"/>
      <c r="C2494" s="52"/>
      <c r="D2494" s="52"/>
      <c r="F2494" s="45"/>
      <c r="H2494" s="46"/>
      <c r="L2494" s="45"/>
      <c r="P2494" s="13"/>
    </row>
    <row r="2495" spans="2:16" s="43" customFormat="1" x14ac:dyDescent="0.3">
      <c r="B2495" s="44"/>
      <c r="C2495" s="52"/>
      <c r="D2495" s="52"/>
      <c r="F2495" s="45"/>
      <c r="H2495" s="46"/>
      <c r="L2495" s="45"/>
      <c r="P2495" s="13"/>
    </row>
    <row r="2496" spans="2:16" s="43" customFormat="1" x14ac:dyDescent="0.3">
      <c r="B2496" s="44"/>
      <c r="C2496" s="52"/>
      <c r="D2496" s="52"/>
      <c r="F2496" s="45"/>
      <c r="H2496" s="46"/>
      <c r="L2496" s="45"/>
      <c r="P2496" s="13"/>
    </row>
    <row r="2497" spans="2:16" s="43" customFormat="1" x14ac:dyDescent="0.3">
      <c r="B2497" s="44"/>
      <c r="C2497" s="52"/>
      <c r="D2497" s="52"/>
      <c r="F2497" s="45"/>
      <c r="H2497" s="46"/>
      <c r="L2497" s="45"/>
      <c r="P2497" s="13"/>
    </row>
    <row r="2498" spans="2:16" s="43" customFormat="1" x14ac:dyDescent="0.3">
      <c r="B2498" s="44"/>
      <c r="C2498" s="52"/>
      <c r="D2498" s="52"/>
      <c r="F2498" s="45"/>
      <c r="H2498" s="46"/>
      <c r="L2498" s="45"/>
      <c r="P2498" s="13"/>
    </row>
    <row r="2499" spans="2:16" s="43" customFormat="1" x14ac:dyDescent="0.3">
      <c r="B2499" s="44"/>
      <c r="C2499" s="52"/>
      <c r="D2499" s="52"/>
      <c r="F2499" s="45"/>
      <c r="H2499" s="46"/>
      <c r="L2499" s="45"/>
      <c r="P2499" s="13"/>
    </row>
    <row r="2500" spans="2:16" s="43" customFormat="1" x14ac:dyDescent="0.3">
      <c r="B2500" s="44"/>
      <c r="C2500" s="52"/>
      <c r="D2500" s="52"/>
      <c r="F2500" s="45"/>
      <c r="H2500" s="46"/>
      <c r="L2500" s="45"/>
      <c r="P2500" s="13"/>
    </row>
    <row r="2501" spans="2:16" s="43" customFormat="1" x14ac:dyDescent="0.3">
      <c r="B2501" s="44"/>
      <c r="C2501" s="52"/>
      <c r="D2501" s="52"/>
      <c r="F2501" s="45"/>
      <c r="H2501" s="46"/>
      <c r="L2501" s="45"/>
      <c r="P2501" s="13"/>
    </row>
    <row r="2502" spans="2:16" s="43" customFormat="1" x14ac:dyDescent="0.3">
      <c r="B2502" s="44"/>
      <c r="C2502" s="52"/>
      <c r="D2502" s="52"/>
      <c r="F2502" s="45"/>
      <c r="H2502" s="46"/>
      <c r="L2502" s="45"/>
      <c r="P2502" s="13"/>
    </row>
    <row r="2503" spans="2:16" s="43" customFormat="1" x14ac:dyDescent="0.3">
      <c r="B2503" s="44"/>
      <c r="C2503" s="52"/>
      <c r="D2503" s="52"/>
      <c r="F2503" s="45"/>
      <c r="H2503" s="46"/>
      <c r="L2503" s="45"/>
      <c r="P2503" s="13"/>
    </row>
    <row r="2504" spans="2:16" s="43" customFormat="1" x14ac:dyDescent="0.3">
      <c r="B2504" s="44"/>
      <c r="C2504" s="52"/>
      <c r="D2504" s="52"/>
      <c r="F2504" s="45"/>
      <c r="H2504" s="46"/>
      <c r="L2504" s="45"/>
      <c r="P2504" s="13"/>
    </row>
    <row r="2505" spans="2:16" s="43" customFormat="1" x14ac:dyDescent="0.3">
      <c r="B2505" s="44"/>
      <c r="C2505" s="52"/>
      <c r="D2505" s="52"/>
      <c r="F2505" s="45"/>
      <c r="H2505" s="46"/>
      <c r="L2505" s="45"/>
      <c r="P2505" s="13"/>
    </row>
    <row r="2506" spans="2:16" s="43" customFormat="1" x14ac:dyDescent="0.3">
      <c r="B2506" s="44"/>
      <c r="C2506" s="52"/>
      <c r="D2506" s="52"/>
      <c r="F2506" s="45"/>
      <c r="H2506" s="46"/>
      <c r="L2506" s="45"/>
      <c r="P2506" s="13"/>
    </row>
    <row r="2507" spans="2:16" s="43" customFormat="1" x14ac:dyDescent="0.3">
      <c r="B2507" s="44"/>
      <c r="C2507" s="52"/>
      <c r="D2507" s="52"/>
      <c r="F2507" s="45"/>
      <c r="H2507" s="46"/>
      <c r="L2507" s="45"/>
      <c r="P2507" s="13"/>
    </row>
    <row r="2508" spans="2:16" s="43" customFormat="1" x14ac:dyDescent="0.3">
      <c r="B2508" s="44"/>
      <c r="C2508" s="52"/>
      <c r="D2508" s="52"/>
      <c r="F2508" s="45"/>
      <c r="H2508" s="46"/>
      <c r="L2508" s="45"/>
      <c r="P2508" s="13"/>
    </row>
    <row r="2509" spans="2:16" s="43" customFormat="1" x14ac:dyDescent="0.3">
      <c r="B2509" s="44"/>
      <c r="C2509" s="52"/>
      <c r="D2509" s="52"/>
      <c r="F2509" s="45"/>
      <c r="H2509" s="46"/>
      <c r="L2509" s="45"/>
      <c r="P2509" s="13"/>
    </row>
    <row r="2510" spans="2:16" s="43" customFormat="1" x14ac:dyDescent="0.3">
      <c r="B2510" s="44"/>
      <c r="C2510" s="52"/>
      <c r="D2510" s="52"/>
      <c r="F2510" s="45"/>
      <c r="H2510" s="46"/>
      <c r="L2510" s="45"/>
      <c r="P2510" s="13"/>
    </row>
    <row r="2511" spans="2:16" s="43" customFormat="1" x14ac:dyDescent="0.3">
      <c r="B2511" s="44"/>
      <c r="C2511" s="52"/>
      <c r="D2511" s="52"/>
      <c r="F2511" s="45"/>
      <c r="H2511" s="46"/>
      <c r="L2511" s="45"/>
      <c r="P2511" s="13"/>
    </row>
    <row r="2512" spans="2:16" s="43" customFormat="1" x14ac:dyDescent="0.3">
      <c r="B2512" s="44"/>
      <c r="C2512" s="52"/>
      <c r="D2512" s="52"/>
      <c r="F2512" s="45"/>
      <c r="H2512" s="46"/>
      <c r="L2512" s="45"/>
      <c r="P2512" s="13"/>
    </row>
    <row r="2513" spans="2:16" s="43" customFormat="1" x14ac:dyDescent="0.3">
      <c r="B2513" s="44"/>
      <c r="C2513" s="52"/>
      <c r="D2513" s="52"/>
      <c r="F2513" s="45"/>
      <c r="H2513" s="46"/>
      <c r="L2513" s="45"/>
      <c r="P2513" s="13"/>
    </row>
    <row r="2514" spans="2:16" s="43" customFormat="1" x14ac:dyDescent="0.3">
      <c r="B2514" s="44"/>
      <c r="C2514" s="52"/>
      <c r="D2514" s="52"/>
      <c r="F2514" s="45"/>
      <c r="H2514" s="46"/>
      <c r="L2514" s="45"/>
      <c r="P2514" s="13"/>
    </row>
    <row r="2515" spans="2:16" s="43" customFormat="1" x14ac:dyDescent="0.3">
      <c r="B2515" s="44"/>
      <c r="C2515" s="52"/>
      <c r="D2515" s="52"/>
      <c r="F2515" s="45"/>
      <c r="H2515" s="46"/>
      <c r="L2515" s="45"/>
      <c r="P2515" s="13"/>
    </row>
    <row r="2516" spans="2:16" s="43" customFormat="1" x14ac:dyDescent="0.3">
      <c r="B2516" s="44"/>
      <c r="C2516" s="52"/>
      <c r="D2516" s="52"/>
      <c r="F2516" s="45"/>
      <c r="H2516" s="46"/>
      <c r="L2516" s="45"/>
      <c r="P2516" s="13"/>
    </row>
    <row r="2517" spans="2:16" s="43" customFormat="1" x14ac:dyDescent="0.3">
      <c r="B2517" s="44"/>
      <c r="C2517" s="52"/>
      <c r="D2517" s="52"/>
      <c r="F2517" s="45"/>
      <c r="H2517" s="46"/>
      <c r="L2517" s="45"/>
      <c r="P2517" s="13"/>
    </row>
    <row r="2518" spans="2:16" s="43" customFormat="1" x14ac:dyDescent="0.3">
      <c r="B2518" s="44"/>
      <c r="C2518" s="52"/>
      <c r="D2518" s="52"/>
      <c r="F2518" s="45"/>
      <c r="H2518" s="46"/>
      <c r="L2518" s="45"/>
      <c r="P2518" s="13"/>
    </row>
    <row r="2519" spans="2:16" s="43" customFormat="1" x14ac:dyDescent="0.3">
      <c r="B2519" s="44"/>
      <c r="C2519" s="52"/>
      <c r="D2519" s="52"/>
      <c r="F2519" s="45"/>
      <c r="H2519" s="46"/>
      <c r="L2519" s="45"/>
      <c r="P2519" s="13"/>
    </row>
    <row r="2520" spans="2:16" s="43" customFormat="1" x14ac:dyDescent="0.3">
      <c r="B2520" s="44"/>
      <c r="C2520" s="52"/>
      <c r="D2520" s="52"/>
      <c r="F2520" s="45"/>
      <c r="H2520" s="46"/>
      <c r="L2520" s="45"/>
      <c r="P2520" s="13"/>
    </row>
    <row r="2521" spans="2:16" s="43" customFormat="1" x14ac:dyDescent="0.3">
      <c r="B2521" s="44"/>
      <c r="C2521" s="52"/>
      <c r="D2521" s="52"/>
      <c r="F2521" s="45"/>
      <c r="H2521" s="46"/>
      <c r="L2521" s="45"/>
      <c r="P2521" s="13"/>
    </row>
    <row r="2522" spans="2:16" s="43" customFormat="1" x14ac:dyDescent="0.3">
      <c r="B2522" s="44"/>
      <c r="C2522" s="52"/>
      <c r="D2522" s="52"/>
      <c r="F2522" s="45"/>
      <c r="H2522" s="46"/>
      <c r="L2522" s="45"/>
      <c r="P2522" s="13"/>
    </row>
    <row r="2523" spans="2:16" s="43" customFormat="1" x14ac:dyDescent="0.3">
      <c r="B2523" s="44"/>
      <c r="C2523" s="52"/>
      <c r="D2523" s="52"/>
      <c r="F2523" s="45"/>
      <c r="H2523" s="46"/>
      <c r="L2523" s="45"/>
      <c r="P2523" s="13"/>
    </row>
    <row r="2524" spans="2:16" s="43" customFormat="1" x14ac:dyDescent="0.3">
      <c r="B2524" s="44"/>
      <c r="C2524" s="52"/>
      <c r="D2524" s="52"/>
      <c r="F2524" s="45"/>
      <c r="H2524" s="46"/>
      <c r="L2524" s="45"/>
      <c r="P2524" s="13"/>
    </row>
    <row r="2525" spans="2:16" s="43" customFormat="1" x14ac:dyDescent="0.3">
      <c r="B2525" s="44"/>
      <c r="C2525" s="52"/>
      <c r="D2525" s="52"/>
      <c r="F2525" s="45"/>
      <c r="H2525" s="46"/>
      <c r="L2525" s="45"/>
      <c r="P2525" s="13"/>
    </row>
    <row r="2526" spans="2:16" s="43" customFormat="1" x14ac:dyDescent="0.3">
      <c r="B2526" s="44"/>
      <c r="C2526" s="52"/>
      <c r="D2526" s="52"/>
      <c r="F2526" s="45"/>
      <c r="H2526" s="46"/>
      <c r="L2526" s="45"/>
      <c r="P2526" s="13"/>
    </row>
    <row r="2527" spans="2:16" s="43" customFormat="1" x14ac:dyDescent="0.3">
      <c r="B2527" s="44"/>
      <c r="C2527" s="52"/>
      <c r="D2527" s="52"/>
      <c r="F2527" s="45"/>
      <c r="H2527" s="46"/>
      <c r="L2527" s="45"/>
      <c r="P2527" s="13"/>
    </row>
    <row r="2528" spans="2:16" s="43" customFormat="1" x14ac:dyDescent="0.3">
      <c r="B2528" s="44"/>
      <c r="C2528" s="52"/>
      <c r="D2528" s="52"/>
      <c r="F2528" s="45"/>
      <c r="H2528" s="46"/>
      <c r="L2528" s="45"/>
      <c r="P2528" s="13"/>
    </row>
    <row r="2529" spans="2:16" s="43" customFormat="1" x14ac:dyDescent="0.3">
      <c r="B2529" s="44"/>
      <c r="C2529" s="52"/>
      <c r="D2529" s="52"/>
      <c r="F2529" s="45"/>
      <c r="H2529" s="46"/>
      <c r="L2529" s="45"/>
      <c r="P2529" s="13"/>
    </row>
    <row r="2530" spans="2:16" s="43" customFormat="1" x14ac:dyDescent="0.3">
      <c r="B2530" s="44"/>
      <c r="C2530" s="52"/>
      <c r="D2530" s="52"/>
      <c r="F2530" s="45"/>
      <c r="H2530" s="46"/>
      <c r="L2530" s="45"/>
      <c r="P2530" s="13"/>
    </row>
    <row r="2531" spans="2:16" s="43" customFormat="1" x14ac:dyDescent="0.3">
      <c r="B2531" s="44"/>
      <c r="C2531" s="52"/>
      <c r="D2531" s="52"/>
      <c r="F2531" s="45"/>
      <c r="H2531" s="46"/>
      <c r="L2531" s="45"/>
      <c r="P2531" s="13"/>
    </row>
    <row r="2532" spans="2:16" s="43" customFormat="1" x14ac:dyDescent="0.3">
      <c r="B2532" s="44"/>
      <c r="C2532" s="52"/>
      <c r="D2532" s="52"/>
      <c r="F2532" s="45"/>
      <c r="H2532" s="46"/>
      <c r="L2532" s="45"/>
      <c r="P2532" s="13"/>
    </row>
    <row r="2533" spans="2:16" s="43" customFormat="1" x14ac:dyDescent="0.3">
      <c r="B2533" s="44"/>
      <c r="C2533" s="52"/>
      <c r="D2533" s="52"/>
      <c r="F2533" s="45"/>
      <c r="H2533" s="46"/>
      <c r="L2533" s="45"/>
      <c r="P2533" s="13"/>
    </row>
    <row r="2534" spans="2:16" s="43" customFormat="1" x14ac:dyDescent="0.3">
      <c r="B2534" s="44"/>
      <c r="C2534" s="52"/>
      <c r="D2534" s="52"/>
      <c r="F2534" s="45"/>
      <c r="H2534" s="46"/>
      <c r="L2534" s="45"/>
      <c r="P2534" s="13"/>
    </row>
    <row r="2535" spans="2:16" s="43" customFormat="1" x14ac:dyDescent="0.3">
      <c r="B2535" s="44"/>
      <c r="C2535" s="52"/>
      <c r="D2535" s="52"/>
      <c r="F2535" s="45"/>
      <c r="H2535" s="46"/>
      <c r="L2535" s="45"/>
      <c r="P2535" s="13"/>
    </row>
    <row r="2536" spans="2:16" s="43" customFormat="1" x14ac:dyDescent="0.3">
      <c r="B2536" s="44"/>
      <c r="C2536" s="52"/>
      <c r="D2536" s="52"/>
      <c r="F2536" s="45"/>
      <c r="H2536" s="46"/>
      <c r="L2536" s="45"/>
      <c r="P2536" s="13"/>
    </row>
    <row r="2537" spans="2:16" s="43" customFormat="1" x14ac:dyDescent="0.3">
      <c r="B2537" s="44"/>
      <c r="C2537" s="52"/>
      <c r="D2537" s="52"/>
      <c r="F2537" s="45"/>
      <c r="H2537" s="46"/>
      <c r="L2537" s="45"/>
      <c r="P2537" s="13"/>
    </row>
    <row r="2538" spans="2:16" s="43" customFormat="1" x14ac:dyDescent="0.3">
      <c r="B2538" s="44"/>
      <c r="C2538" s="52"/>
      <c r="D2538" s="52"/>
      <c r="F2538" s="45"/>
      <c r="H2538" s="46"/>
      <c r="L2538" s="45"/>
      <c r="P2538" s="13"/>
    </row>
    <row r="2539" spans="2:16" s="43" customFormat="1" x14ac:dyDescent="0.3">
      <c r="B2539" s="44"/>
      <c r="C2539" s="52"/>
      <c r="D2539" s="52"/>
      <c r="F2539" s="45"/>
      <c r="H2539" s="46"/>
      <c r="L2539" s="45"/>
      <c r="P2539" s="13"/>
    </row>
    <row r="2540" spans="2:16" s="43" customFormat="1" x14ac:dyDescent="0.3">
      <c r="B2540" s="44"/>
      <c r="C2540" s="52"/>
      <c r="D2540" s="52"/>
      <c r="F2540" s="45"/>
      <c r="H2540" s="46"/>
      <c r="L2540" s="45"/>
      <c r="P2540" s="13"/>
    </row>
    <row r="2541" spans="2:16" s="43" customFormat="1" x14ac:dyDescent="0.3">
      <c r="B2541" s="44"/>
      <c r="C2541" s="52"/>
      <c r="D2541" s="52"/>
      <c r="F2541" s="45"/>
      <c r="H2541" s="46"/>
      <c r="L2541" s="45"/>
      <c r="P2541" s="13"/>
    </row>
    <row r="2542" spans="2:16" s="43" customFormat="1" x14ac:dyDescent="0.3">
      <c r="B2542" s="44"/>
      <c r="C2542" s="52"/>
      <c r="D2542" s="52"/>
      <c r="F2542" s="45"/>
      <c r="H2542" s="46"/>
      <c r="L2542" s="45"/>
      <c r="P2542" s="13"/>
    </row>
    <row r="2543" spans="2:16" s="43" customFormat="1" x14ac:dyDescent="0.3">
      <c r="B2543" s="44"/>
      <c r="C2543" s="52"/>
      <c r="D2543" s="52"/>
      <c r="F2543" s="45"/>
      <c r="H2543" s="46"/>
      <c r="L2543" s="45"/>
      <c r="P2543" s="13"/>
    </row>
    <row r="2544" spans="2:16" s="43" customFormat="1" x14ac:dyDescent="0.3">
      <c r="B2544" s="44"/>
      <c r="C2544" s="52"/>
      <c r="D2544" s="52"/>
      <c r="F2544" s="45"/>
      <c r="H2544" s="46"/>
      <c r="L2544" s="45"/>
      <c r="P2544" s="13"/>
    </row>
    <row r="2545" spans="2:16" s="43" customFormat="1" x14ac:dyDescent="0.3">
      <c r="B2545" s="44"/>
      <c r="C2545" s="52"/>
      <c r="D2545" s="52"/>
      <c r="F2545" s="45"/>
      <c r="H2545" s="46"/>
      <c r="L2545" s="45"/>
      <c r="P2545" s="13"/>
    </row>
    <row r="2546" spans="2:16" s="43" customFormat="1" x14ac:dyDescent="0.3">
      <c r="B2546" s="44"/>
      <c r="C2546" s="52"/>
      <c r="D2546" s="52"/>
      <c r="F2546" s="45"/>
      <c r="H2546" s="46"/>
      <c r="L2546" s="45"/>
      <c r="P2546" s="13"/>
    </row>
    <row r="2547" spans="2:16" s="43" customFormat="1" x14ac:dyDescent="0.3">
      <c r="B2547" s="44"/>
      <c r="C2547" s="52"/>
      <c r="D2547" s="52"/>
      <c r="F2547" s="45"/>
      <c r="H2547" s="46"/>
      <c r="L2547" s="45"/>
      <c r="P2547" s="13"/>
    </row>
    <row r="2548" spans="2:16" s="43" customFormat="1" x14ac:dyDescent="0.3">
      <c r="B2548" s="44"/>
      <c r="C2548" s="52"/>
      <c r="D2548" s="52"/>
      <c r="F2548" s="45"/>
      <c r="H2548" s="46"/>
      <c r="L2548" s="45"/>
      <c r="P2548" s="13"/>
    </row>
    <row r="2549" spans="2:16" s="43" customFormat="1" x14ac:dyDescent="0.3">
      <c r="B2549" s="44"/>
      <c r="C2549" s="52"/>
      <c r="D2549" s="52"/>
      <c r="F2549" s="45"/>
      <c r="H2549" s="46"/>
      <c r="L2549" s="45"/>
      <c r="P2549" s="13"/>
    </row>
    <row r="2550" spans="2:16" s="43" customFormat="1" x14ac:dyDescent="0.3">
      <c r="B2550" s="44"/>
      <c r="C2550" s="52"/>
      <c r="D2550" s="52"/>
      <c r="F2550" s="45"/>
      <c r="H2550" s="46"/>
      <c r="L2550" s="45"/>
      <c r="P2550" s="13"/>
    </row>
    <row r="2551" spans="2:16" s="43" customFormat="1" x14ac:dyDescent="0.3">
      <c r="B2551" s="44"/>
      <c r="C2551" s="52"/>
      <c r="D2551" s="52"/>
      <c r="F2551" s="45"/>
      <c r="H2551" s="46"/>
      <c r="L2551" s="45"/>
      <c r="P2551" s="13"/>
    </row>
    <row r="2552" spans="2:16" s="43" customFormat="1" x14ac:dyDescent="0.3">
      <c r="B2552" s="44"/>
      <c r="C2552" s="52"/>
      <c r="D2552" s="52"/>
      <c r="F2552" s="45"/>
      <c r="H2552" s="46"/>
      <c r="L2552" s="45"/>
      <c r="P2552" s="13"/>
    </row>
    <row r="2553" spans="2:16" s="43" customFormat="1" x14ac:dyDescent="0.3">
      <c r="B2553" s="44"/>
      <c r="C2553" s="52"/>
      <c r="D2553" s="52"/>
      <c r="F2553" s="45"/>
      <c r="H2553" s="46"/>
      <c r="L2553" s="45"/>
      <c r="P2553" s="13"/>
    </row>
    <row r="2554" spans="2:16" s="43" customFormat="1" x14ac:dyDescent="0.3">
      <c r="B2554" s="44"/>
      <c r="C2554" s="52"/>
      <c r="D2554" s="52"/>
      <c r="F2554" s="45"/>
      <c r="H2554" s="46"/>
      <c r="L2554" s="45"/>
      <c r="P2554" s="13"/>
    </row>
    <row r="2555" spans="2:16" s="43" customFormat="1" x14ac:dyDescent="0.3">
      <c r="B2555" s="44"/>
      <c r="C2555" s="52"/>
      <c r="D2555" s="52"/>
      <c r="F2555" s="45"/>
      <c r="H2555" s="46"/>
      <c r="L2555" s="45"/>
      <c r="P2555" s="13"/>
    </row>
    <row r="2556" spans="2:16" s="43" customFormat="1" x14ac:dyDescent="0.3">
      <c r="B2556" s="44"/>
      <c r="C2556" s="52"/>
      <c r="D2556" s="52"/>
      <c r="F2556" s="45"/>
      <c r="H2556" s="46"/>
      <c r="L2556" s="45"/>
      <c r="P2556" s="13"/>
    </row>
    <row r="2557" spans="2:16" s="43" customFormat="1" x14ac:dyDescent="0.3">
      <c r="B2557" s="44"/>
      <c r="C2557" s="52"/>
      <c r="D2557" s="52"/>
      <c r="F2557" s="45"/>
      <c r="H2557" s="46"/>
      <c r="L2557" s="45"/>
      <c r="P2557" s="13"/>
    </row>
    <row r="2558" spans="2:16" s="43" customFormat="1" x14ac:dyDescent="0.3">
      <c r="B2558" s="44"/>
      <c r="C2558" s="52"/>
      <c r="D2558" s="52"/>
      <c r="F2558" s="45"/>
      <c r="H2558" s="46"/>
      <c r="L2558" s="45"/>
      <c r="P2558" s="13"/>
    </row>
    <row r="2559" spans="2:16" s="43" customFormat="1" x14ac:dyDescent="0.3">
      <c r="B2559" s="44"/>
      <c r="C2559" s="52"/>
      <c r="D2559" s="52"/>
      <c r="F2559" s="45"/>
      <c r="H2559" s="46"/>
      <c r="L2559" s="45"/>
      <c r="P2559" s="13"/>
    </row>
    <row r="2560" spans="2:16" s="43" customFormat="1" x14ac:dyDescent="0.3">
      <c r="B2560" s="44"/>
      <c r="C2560" s="52"/>
      <c r="D2560" s="52"/>
      <c r="F2560" s="45"/>
      <c r="H2560" s="46"/>
      <c r="L2560" s="45"/>
      <c r="P2560" s="13"/>
    </row>
    <row r="2561" spans="2:16" s="43" customFormat="1" x14ac:dyDescent="0.3">
      <c r="B2561" s="44"/>
      <c r="C2561" s="52"/>
      <c r="D2561" s="52"/>
      <c r="F2561" s="45"/>
      <c r="H2561" s="46"/>
      <c r="L2561" s="45"/>
      <c r="P2561" s="13"/>
    </row>
    <row r="2562" spans="2:16" s="43" customFormat="1" x14ac:dyDescent="0.3">
      <c r="B2562" s="44"/>
      <c r="C2562" s="52"/>
      <c r="D2562" s="52"/>
      <c r="F2562" s="45"/>
      <c r="H2562" s="46"/>
      <c r="L2562" s="45"/>
      <c r="P2562" s="13"/>
    </row>
    <row r="2563" spans="2:16" s="43" customFormat="1" x14ac:dyDescent="0.3">
      <c r="B2563" s="44"/>
      <c r="C2563" s="52"/>
      <c r="D2563" s="52"/>
      <c r="F2563" s="45"/>
      <c r="H2563" s="46"/>
      <c r="L2563" s="45"/>
      <c r="P2563" s="13"/>
    </row>
    <row r="2564" spans="2:16" s="43" customFormat="1" x14ac:dyDescent="0.3">
      <c r="B2564" s="44"/>
      <c r="C2564" s="52"/>
      <c r="D2564" s="52"/>
      <c r="F2564" s="45"/>
      <c r="H2564" s="46"/>
      <c r="L2564" s="45"/>
      <c r="P2564" s="13"/>
    </row>
    <row r="2565" spans="2:16" s="43" customFormat="1" x14ac:dyDescent="0.3">
      <c r="B2565" s="44"/>
      <c r="C2565" s="52"/>
      <c r="D2565" s="52"/>
      <c r="F2565" s="45"/>
      <c r="H2565" s="46"/>
      <c r="L2565" s="45"/>
      <c r="P2565" s="13"/>
    </row>
    <row r="2566" spans="2:16" s="43" customFormat="1" x14ac:dyDescent="0.3">
      <c r="B2566" s="44"/>
      <c r="C2566" s="52"/>
      <c r="D2566" s="52"/>
      <c r="F2566" s="45"/>
      <c r="H2566" s="46"/>
      <c r="L2566" s="45"/>
      <c r="P2566" s="13"/>
    </row>
    <row r="2567" spans="2:16" s="43" customFormat="1" x14ac:dyDescent="0.3">
      <c r="B2567" s="44"/>
      <c r="C2567" s="52"/>
      <c r="D2567" s="52"/>
      <c r="F2567" s="45"/>
      <c r="H2567" s="46"/>
      <c r="L2567" s="45"/>
      <c r="P2567" s="13"/>
    </row>
    <row r="2568" spans="2:16" s="43" customFormat="1" x14ac:dyDescent="0.3">
      <c r="B2568" s="44"/>
      <c r="C2568" s="52"/>
      <c r="D2568" s="52"/>
      <c r="F2568" s="45"/>
      <c r="H2568" s="46"/>
      <c r="L2568" s="45"/>
      <c r="P2568" s="13"/>
    </row>
    <row r="2569" spans="2:16" s="43" customFormat="1" x14ac:dyDescent="0.3">
      <c r="B2569" s="44"/>
      <c r="C2569" s="52"/>
      <c r="D2569" s="52"/>
      <c r="F2569" s="45"/>
      <c r="H2569" s="46"/>
      <c r="L2569" s="45"/>
      <c r="P2569" s="13"/>
    </row>
    <row r="2570" spans="2:16" s="43" customFormat="1" x14ac:dyDescent="0.3">
      <c r="B2570" s="44"/>
      <c r="C2570" s="52"/>
      <c r="D2570" s="52"/>
      <c r="F2570" s="45"/>
      <c r="H2570" s="46"/>
      <c r="L2570" s="45"/>
      <c r="P2570" s="13"/>
    </row>
    <row r="2571" spans="2:16" s="43" customFormat="1" x14ac:dyDescent="0.3">
      <c r="B2571" s="44"/>
      <c r="C2571" s="52"/>
      <c r="D2571" s="52"/>
      <c r="F2571" s="45"/>
      <c r="H2571" s="46"/>
      <c r="L2571" s="45"/>
      <c r="P2571" s="13"/>
    </row>
    <row r="2572" spans="2:16" s="43" customFormat="1" x14ac:dyDescent="0.3">
      <c r="B2572" s="44"/>
      <c r="C2572" s="52"/>
      <c r="D2572" s="52"/>
      <c r="F2572" s="45"/>
      <c r="H2572" s="46"/>
      <c r="L2572" s="45"/>
      <c r="P2572" s="13"/>
    </row>
    <row r="2573" spans="2:16" s="43" customFormat="1" x14ac:dyDescent="0.3">
      <c r="B2573" s="44"/>
      <c r="C2573" s="52"/>
      <c r="D2573" s="52"/>
      <c r="F2573" s="45"/>
      <c r="H2573" s="46"/>
      <c r="L2573" s="45"/>
      <c r="P2573" s="13"/>
    </row>
    <row r="2574" spans="2:16" s="43" customFormat="1" x14ac:dyDescent="0.3">
      <c r="B2574" s="44"/>
      <c r="C2574" s="52"/>
      <c r="D2574" s="52"/>
      <c r="F2574" s="45"/>
      <c r="H2574" s="46"/>
      <c r="L2574" s="45"/>
      <c r="P2574" s="13"/>
    </row>
    <row r="2575" spans="2:16" s="43" customFormat="1" x14ac:dyDescent="0.3">
      <c r="B2575" s="44"/>
      <c r="C2575" s="52"/>
      <c r="D2575" s="52"/>
      <c r="F2575" s="45"/>
      <c r="H2575" s="46"/>
      <c r="L2575" s="45"/>
      <c r="P2575" s="13"/>
    </row>
    <row r="2576" spans="2:16" s="43" customFormat="1" x14ac:dyDescent="0.3">
      <c r="B2576" s="44"/>
      <c r="C2576" s="52"/>
      <c r="D2576" s="52"/>
      <c r="F2576" s="45"/>
      <c r="H2576" s="46"/>
      <c r="L2576" s="45"/>
      <c r="P2576" s="13"/>
    </row>
    <row r="2577" spans="2:16" s="43" customFormat="1" x14ac:dyDescent="0.3">
      <c r="B2577" s="44"/>
      <c r="C2577" s="52"/>
      <c r="D2577" s="52"/>
      <c r="F2577" s="45"/>
      <c r="H2577" s="46"/>
      <c r="L2577" s="45"/>
      <c r="P2577" s="13"/>
    </row>
    <row r="2578" spans="2:16" s="43" customFormat="1" x14ac:dyDescent="0.3">
      <c r="B2578" s="44"/>
      <c r="C2578" s="52"/>
      <c r="D2578" s="52"/>
      <c r="F2578" s="45"/>
      <c r="H2578" s="46"/>
      <c r="L2578" s="45"/>
      <c r="P2578" s="13"/>
    </row>
    <row r="2579" spans="2:16" s="43" customFormat="1" x14ac:dyDescent="0.3">
      <c r="B2579" s="44"/>
      <c r="C2579" s="52"/>
      <c r="D2579" s="52"/>
      <c r="F2579" s="45"/>
      <c r="H2579" s="46"/>
      <c r="L2579" s="45"/>
      <c r="P2579" s="13"/>
    </row>
    <row r="2580" spans="2:16" s="43" customFormat="1" x14ac:dyDescent="0.3">
      <c r="B2580" s="44"/>
      <c r="C2580" s="52"/>
      <c r="D2580" s="52"/>
      <c r="F2580" s="45"/>
      <c r="H2580" s="46"/>
      <c r="L2580" s="45"/>
      <c r="P2580" s="13"/>
    </row>
    <row r="2581" spans="2:16" s="43" customFormat="1" x14ac:dyDescent="0.3">
      <c r="B2581" s="44"/>
      <c r="C2581" s="52"/>
      <c r="D2581" s="52"/>
      <c r="F2581" s="45"/>
      <c r="H2581" s="46"/>
      <c r="L2581" s="45"/>
      <c r="P2581" s="13"/>
    </row>
    <row r="2582" spans="2:16" s="43" customFormat="1" x14ac:dyDescent="0.3">
      <c r="B2582" s="44"/>
      <c r="C2582" s="52"/>
      <c r="D2582" s="52"/>
      <c r="F2582" s="45"/>
      <c r="H2582" s="46"/>
      <c r="L2582" s="45"/>
      <c r="P2582" s="13"/>
    </row>
    <row r="2583" spans="2:16" s="43" customFormat="1" x14ac:dyDescent="0.3">
      <c r="B2583" s="44"/>
      <c r="C2583" s="52"/>
      <c r="D2583" s="52"/>
      <c r="F2583" s="45"/>
      <c r="H2583" s="46"/>
      <c r="L2583" s="45"/>
      <c r="P2583" s="13"/>
    </row>
    <row r="2584" spans="2:16" s="43" customFormat="1" x14ac:dyDescent="0.3">
      <c r="B2584" s="44"/>
      <c r="C2584" s="52"/>
      <c r="D2584" s="52"/>
      <c r="F2584" s="45"/>
      <c r="H2584" s="46"/>
      <c r="L2584" s="45"/>
      <c r="P2584" s="13"/>
    </row>
    <row r="2585" spans="2:16" s="43" customFormat="1" x14ac:dyDescent="0.3">
      <c r="B2585" s="44"/>
      <c r="C2585" s="52"/>
      <c r="D2585" s="52"/>
      <c r="F2585" s="45"/>
      <c r="H2585" s="46"/>
      <c r="L2585" s="45"/>
      <c r="P2585" s="13"/>
    </row>
    <row r="2586" spans="2:16" s="43" customFormat="1" x14ac:dyDescent="0.3">
      <c r="B2586" s="44"/>
      <c r="C2586" s="52"/>
      <c r="D2586" s="52"/>
      <c r="F2586" s="45"/>
      <c r="H2586" s="46"/>
      <c r="L2586" s="45"/>
      <c r="P2586" s="13"/>
    </row>
    <row r="2587" spans="2:16" s="43" customFormat="1" x14ac:dyDescent="0.3">
      <c r="B2587" s="44"/>
      <c r="C2587" s="52"/>
      <c r="D2587" s="52"/>
      <c r="F2587" s="45"/>
      <c r="H2587" s="46"/>
      <c r="L2587" s="45"/>
      <c r="P2587" s="13"/>
    </row>
    <row r="2588" spans="2:16" s="43" customFormat="1" x14ac:dyDescent="0.3">
      <c r="B2588" s="44"/>
      <c r="C2588" s="52"/>
      <c r="D2588" s="52"/>
      <c r="F2588" s="45"/>
      <c r="H2588" s="46"/>
      <c r="L2588" s="45"/>
      <c r="P2588" s="13"/>
    </row>
    <row r="2589" spans="2:16" s="43" customFormat="1" x14ac:dyDescent="0.3">
      <c r="B2589" s="44"/>
      <c r="C2589" s="52"/>
      <c r="D2589" s="52"/>
      <c r="F2589" s="45"/>
      <c r="H2589" s="46"/>
      <c r="L2589" s="45"/>
      <c r="P2589" s="13"/>
    </row>
    <row r="2590" spans="2:16" s="43" customFormat="1" x14ac:dyDescent="0.3">
      <c r="B2590" s="44"/>
      <c r="C2590" s="52"/>
      <c r="D2590" s="52"/>
      <c r="F2590" s="45"/>
      <c r="H2590" s="46"/>
      <c r="L2590" s="45"/>
      <c r="P2590" s="13"/>
    </row>
    <row r="2591" spans="2:16" s="43" customFormat="1" x14ac:dyDescent="0.3">
      <c r="B2591" s="44"/>
      <c r="C2591" s="52"/>
      <c r="D2591" s="52"/>
      <c r="F2591" s="45"/>
      <c r="H2591" s="46"/>
      <c r="L2591" s="45"/>
      <c r="P2591" s="13"/>
    </row>
    <row r="2592" spans="2:16" s="43" customFormat="1" x14ac:dyDescent="0.3">
      <c r="B2592" s="44"/>
      <c r="C2592" s="52"/>
      <c r="D2592" s="52"/>
      <c r="F2592" s="45"/>
      <c r="H2592" s="46"/>
      <c r="L2592" s="45"/>
      <c r="P2592" s="13"/>
    </row>
    <row r="2593" spans="2:16" s="43" customFormat="1" x14ac:dyDescent="0.3">
      <c r="B2593" s="44"/>
      <c r="C2593" s="52"/>
      <c r="D2593" s="52"/>
      <c r="F2593" s="45"/>
      <c r="H2593" s="46"/>
      <c r="L2593" s="45"/>
      <c r="P2593" s="13"/>
    </row>
    <row r="2594" spans="2:16" s="43" customFormat="1" x14ac:dyDescent="0.3">
      <c r="B2594" s="44"/>
      <c r="C2594" s="52"/>
      <c r="D2594" s="52"/>
      <c r="F2594" s="45"/>
      <c r="H2594" s="46"/>
      <c r="L2594" s="45"/>
      <c r="P2594" s="13"/>
    </row>
    <row r="2595" spans="2:16" s="43" customFormat="1" x14ac:dyDescent="0.3">
      <c r="B2595" s="44"/>
      <c r="C2595" s="52"/>
      <c r="D2595" s="52"/>
      <c r="F2595" s="45"/>
      <c r="H2595" s="46"/>
      <c r="L2595" s="45"/>
      <c r="P2595" s="13"/>
    </row>
    <row r="2596" spans="2:16" s="43" customFormat="1" x14ac:dyDescent="0.3">
      <c r="B2596" s="44"/>
      <c r="C2596" s="52"/>
      <c r="D2596" s="52"/>
      <c r="F2596" s="45"/>
      <c r="H2596" s="46"/>
      <c r="L2596" s="45"/>
      <c r="P2596" s="13"/>
    </row>
    <row r="2597" spans="2:16" s="43" customFormat="1" x14ac:dyDescent="0.3">
      <c r="B2597" s="44"/>
      <c r="C2597" s="52"/>
      <c r="D2597" s="52"/>
      <c r="F2597" s="45"/>
      <c r="H2597" s="46"/>
      <c r="L2597" s="45"/>
      <c r="P2597" s="13"/>
    </row>
    <row r="2598" spans="2:16" s="43" customFormat="1" x14ac:dyDescent="0.3">
      <c r="B2598" s="44"/>
      <c r="C2598" s="52"/>
      <c r="D2598" s="52"/>
      <c r="F2598" s="45"/>
      <c r="H2598" s="46"/>
      <c r="L2598" s="45"/>
      <c r="P2598" s="13"/>
    </row>
    <row r="2599" spans="2:16" s="43" customFormat="1" x14ac:dyDescent="0.3">
      <c r="B2599" s="44"/>
      <c r="C2599" s="52"/>
      <c r="D2599" s="52"/>
      <c r="F2599" s="45"/>
      <c r="H2599" s="46"/>
      <c r="L2599" s="45"/>
      <c r="P2599" s="13"/>
    </row>
    <row r="2600" spans="2:16" s="43" customFormat="1" x14ac:dyDescent="0.3">
      <c r="B2600" s="44"/>
      <c r="C2600" s="52"/>
      <c r="D2600" s="52"/>
      <c r="F2600" s="45"/>
      <c r="H2600" s="46"/>
      <c r="L2600" s="45"/>
      <c r="P2600" s="13"/>
    </row>
    <row r="2601" spans="2:16" s="43" customFormat="1" x14ac:dyDescent="0.3">
      <c r="B2601" s="44"/>
      <c r="C2601" s="52"/>
      <c r="D2601" s="52"/>
      <c r="F2601" s="45"/>
      <c r="H2601" s="46"/>
      <c r="L2601" s="45"/>
      <c r="P2601" s="13"/>
    </row>
    <row r="2602" spans="2:16" s="43" customFormat="1" x14ac:dyDescent="0.3">
      <c r="B2602" s="44"/>
      <c r="C2602" s="52"/>
      <c r="D2602" s="52"/>
      <c r="F2602" s="45"/>
      <c r="H2602" s="46"/>
      <c r="L2602" s="45"/>
      <c r="P2602" s="13"/>
    </row>
    <row r="2603" spans="2:16" s="43" customFormat="1" x14ac:dyDescent="0.3">
      <c r="B2603" s="44"/>
      <c r="C2603" s="52"/>
      <c r="D2603" s="52"/>
      <c r="F2603" s="45"/>
      <c r="H2603" s="46"/>
      <c r="L2603" s="45"/>
      <c r="P2603" s="13"/>
    </row>
    <row r="2604" spans="2:16" s="43" customFormat="1" x14ac:dyDescent="0.3">
      <c r="B2604" s="44"/>
      <c r="C2604" s="52"/>
      <c r="D2604" s="52"/>
      <c r="F2604" s="45"/>
      <c r="H2604" s="46"/>
      <c r="L2604" s="45"/>
      <c r="P2604" s="13"/>
    </row>
    <row r="2605" spans="2:16" s="43" customFormat="1" x14ac:dyDescent="0.3">
      <c r="B2605" s="44"/>
      <c r="C2605" s="52"/>
      <c r="D2605" s="52"/>
      <c r="F2605" s="45"/>
      <c r="H2605" s="46"/>
      <c r="L2605" s="45"/>
      <c r="P2605" s="13"/>
    </row>
    <row r="2606" spans="2:16" s="43" customFormat="1" x14ac:dyDescent="0.3">
      <c r="B2606" s="44"/>
      <c r="C2606" s="52"/>
      <c r="D2606" s="52"/>
      <c r="F2606" s="45"/>
      <c r="H2606" s="46"/>
      <c r="L2606" s="45"/>
      <c r="P2606" s="13"/>
    </row>
    <row r="2607" spans="2:16" s="43" customFormat="1" x14ac:dyDescent="0.3">
      <c r="B2607" s="44"/>
      <c r="C2607" s="52"/>
      <c r="D2607" s="52"/>
      <c r="F2607" s="45"/>
      <c r="H2607" s="46"/>
      <c r="L2607" s="45"/>
      <c r="P2607" s="13"/>
    </row>
    <row r="2608" spans="2:16" s="43" customFormat="1" x14ac:dyDescent="0.3">
      <c r="B2608" s="44"/>
      <c r="C2608" s="52"/>
      <c r="D2608" s="52"/>
      <c r="F2608" s="45"/>
      <c r="H2608" s="46"/>
      <c r="L2608" s="45"/>
      <c r="P2608" s="13"/>
    </row>
    <row r="2609" spans="2:16" s="43" customFormat="1" x14ac:dyDescent="0.3">
      <c r="B2609" s="44"/>
      <c r="C2609" s="52"/>
      <c r="D2609" s="52"/>
      <c r="F2609" s="45"/>
      <c r="H2609" s="46"/>
      <c r="L2609" s="45"/>
      <c r="P2609" s="13"/>
    </row>
    <row r="2610" spans="2:16" s="43" customFormat="1" x14ac:dyDescent="0.3">
      <c r="B2610" s="44"/>
      <c r="C2610" s="52"/>
      <c r="D2610" s="52"/>
      <c r="F2610" s="45"/>
      <c r="H2610" s="46"/>
      <c r="L2610" s="45"/>
      <c r="P2610" s="13"/>
    </row>
    <row r="2611" spans="2:16" s="43" customFormat="1" x14ac:dyDescent="0.3">
      <c r="B2611" s="44"/>
      <c r="C2611" s="52"/>
      <c r="D2611" s="52"/>
      <c r="F2611" s="45"/>
      <c r="H2611" s="46"/>
      <c r="L2611" s="45"/>
      <c r="P2611" s="13"/>
    </row>
    <row r="2612" spans="2:16" s="43" customFormat="1" x14ac:dyDescent="0.3">
      <c r="B2612" s="44"/>
      <c r="C2612" s="52"/>
      <c r="D2612" s="52"/>
      <c r="F2612" s="45"/>
      <c r="H2612" s="46"/>
      <c r="L2612" s="45"/>
      <c r="P2612" s="13"/>
    </row>
    <row r="2613" spans="2:16" s="43" customFormat="1" x14ac:dyDescent="0.3">
      <c r="B2613" s="44"/>
      <c r="C2613" s="52"/>
      <c r="D2613" s="52"/>
      <c r="F2613" s="45"/>
      <c r="H2613" s="46"/>
      <c r="L2613" s="45"/>
      <c r="P2613" s="13"/>
    </row>
    <row r="2614" spans="2:16" s="43" customFormat="1" x14ac:dyDescent="0.3">
      <c r="B2614" s="44"/>
      <c r="C2614" s="52"/>
      <c r="D2614" s="52"/>
      <c r="F2614" s="45"/>
      <c r="H2614" s="46"/>
      <c r="L2614" s="45"/>
      <c r="P2614" s="13"/>
    </row>
    <row r="2615" spans="2:16" s="43" customFormat="1" x14ac:dyDescent="0.3">
      <c r="B2615" s="44"/>
      <c r="C2615" s="52"/>
      <c r="D2615" s="52"/>
      <c r="F2615" s="45"/>
      <c r="H2615" s="46"/>
      <c r="L2615" s="45"/>
      <c r="P2615" s="13"/>
    </row>
    <row r="2616" spans="2:16" s="43" customFormat="1" x14ac:dyDescent="0.3">
      <c r="B2616" s="44"/>
      <c r="C2616" s="52"/>
      <c r="D2616" s="52"/>
      <c r="F2616" s="45"/>
      <c r="H2616" s="46"/>
      <c r="L2616" s="45"/>
      <c r="P2616" s="13"/>
    </row>
    <row r="2617" spans="2:16" s="43" customFormat="1" x14ac:dyDescent="0.3">
      <c r="B2617" s="44"/>
      <c r="C2617" s="52"/>
      <c r="D2617" s="52"/>
      <c r="F2617" s="45"/>
      <c r="H2617" s="46"/>
      <c r="L2617" s="45"/>
      <c r="P2617" s="13"/>
    </row>
    <row r="2618" spans="2:16" s="43" customFormat="1" x14ac:dyDescent="0.3">
      <c r="B2618" s="44"/>
      <c r="C2618" s="52"/>
      <c r="D2618" s="52"/>
      <c r="F2618" s="45"/>
      <c r="H2618" s="46"/>
      <c r="L2618" s="45"/>
      <c r="P2618" s="13"/>
    </row>
    <row r="2619" spans="2:16" s="43" customFormat="1" x14ac:dyDescent="0.3">
      <c r="B2619" s="44"/>
      <c r="C2619" s="52"/>
      <c r="D2619" s="52"/>
      <c r="F2619" s="45"/>
      <c r="H2619" s="46"/>
      <c r="L2619" s="45"/>
      <c r="P2619" s="13"/>
    </row>
    <row r="2620" spans="2:16" s="43" customFormat="1" x14ac:dyDescent="0.3">
      <c r="B2620" s="44"/>
      <c r="C2620" s="52"/>
      <c r="D2620" s="52"/>
      <c r="F2620" s="45"/>
      <c r="H2620" s="46"/>
      <c r="L2620" s="45"/>
      <c r="P2620" s="13"/>
    </row>
    <row r="2621" spans="2:16" s="43" customFormat="1" x14ac:dyDescent="0.3">
      <c r="B2621" s="44"/>
      <c r="C2621" s="52"/>
      <c r="D2621" s="52"/>
      <c r="F2621" s="45"/>
      <c r="H2621" s="46"/>
      <c r="L2621" s="45"/>
      <c r="P2621" s="13"/>
    </row>
    <row r="2622" spans="2:16" s="43" customFormat="1" x14ac:dyDescent="0.3">
      <c r="B2622" s="44"/>
      <c r="C2622" s="52"/>
      <c r="D2622" s="52"/>
      <c r="F2622" s="45"/>
      <c r="H2622" s="46"/>
      <c r="L2622" s="45"/>
      <c r="P2622" s="13"/>
    </row>
    <row r="2623" spans="2:16" s="43" customFormat="1" x14ac:dyDescent="0.3">
      <c r="B2623" s="44"/>
      <c r="C2623" s="52"/>
      <c r="D2623" s="52"/>
      <c r="F2623" s="45"/>
      <c r="H2623" s="46"/>
      <c r="L2623" s="45"/>
      <c r="P2623" s="13"/>
    </row>
    <row r="2624" spans="2:16" s="43" customFormat="1" x14ac:dyDescent="0.3">
      <c r="B2624" s="44"/>
      <c r="C2624" s="52"/>
      <c r="D2624" s="52"/>
      <c r="F2624" s="45"/>
      <c r="H2624" s="46"/>
      <c r="L2624" s="45"/>
      <c r="P2624" s="13"/>
    </row>
    <row r="2625" spans="2:16" s="43" customFormat="1" x14ac:dyDescent="0.3">
      <c r="B2625" s="44"/>
      <c r="C2625" s="52"/>
      <c r="D2625" s="52"/>
      <c r="F2625" s="45"/>
      <c r="H2625" s="46"/>
      <c r="L2625" s="45"/>
      <c r="P2625" s="13"/>
    </row>
    <row r="2626" spans="2:16" s="43" customFormat="1" x14ac:dyDescent="0.3">
      <c r="B2626" s="44"/>
      <c r="C2626" s="52"/>
      <c r="D2626" s="52"/>
      <c r="F2626" s="45"/>
      <c r="H2626" s="46"/>
      <c r="L2626" s="45"/>
      <c r="P2626" s="13"/>
    </row>
    <row r="2627" spans="2:16" s="43" customFormat="1" x14ac:dyDescent="0.3">
      <c r="B2627" s="44"/>
      <c r="C2627" s="52"/>
      <c r="D2627" s="52"/>
      <c r="F2627" s="45"/>
      <c r="H2627" s="46"/>
      <c r="L2627" s="45"/>
      <c r="P2627" s="13"/>
    </row>
    <row r="2628" spans="2:16" s="43" customFormat="1" x14ac:dyDescent="0.3">
      <c r="B2628" s="44"/>
      <c r="C2628" s="52"/>
      <c r="D2628" s="52"/>
      <c r="F2628" s="45"/>
      <c r="H2628" s="46"/>
      <c r="L2628" s="45"/>
      <c r="P2628" s="13"/>
    </row>
    <row r="2629" spans="2:16" s="43" customFormat="1" x14ac:dyDescent="0.3">
      <c r="B2629" s="44"/>
      <c r="C2629" s="52"/>
      <c r="D2629" s="52"/>
      <c r="F2629" s="45"/>
      <c r="H2629" s="46"/>
      <c r="L2629" s="45"/>
      <c r="P2629" s="13"/>
    </row>
    <row r="2630" spans="2:16" s="43" customFormat="1" x14ac:dyDescent="0.3">
      <c r="B2630" s="44"/>
      <c r="C2630" s="52"/>
      <c r="D2630" s="52"/>
      <c r="F2630" s="45"/>
      <c r="H2630" s="46"/>
      <c r="L2630" s="45"/>
      <c r="P2630" s="13"/>
    </row>
    <row r="2631" spans="2:16" s="43" customFormat="1" x14ac:dyDescent="0.3">
      <c r="B2631" s="44"/>
      <c r="C2631" s="52"/>
      <c r="D2631" s="52"/>
      <c r="F2631" s="45"/>
      <c r="H2631" s="46"/>
      <c r="L2631" s="45"/>
      <c r="P2631" s="13"/>
    </row>
    <row r="2632" spans="2:16" s="43" customFormat="1" x14ac:dyDescent="0.3">
      <c r="B2632" s="44"/>
      <c r="C2632" s="52"/>
      <c r="D2632" s="52"/>
      <c r="F2632" s="45"/>
      <c r="H2632" s="46"/>
      <c r="L2632" s="45"/>
      <c r="P2632" s="13"/>
    </row>
    <row r="2633" spans="2:16" s="43" customFormat="1" x14ac:dyDescent="0.3">
      <c r="B2633" s="44"/>
      <c r="C2633" s="52"/>
      <c r="D2633" s="52"/>
      <c r="F2633" s="45"/>
      <c r="H2633" s="46"/>
      <c r="L2633" s="45"/>
      <c r="P2633" s="13"/>
    </row>
    <row r="2634" spans="2:16" s="43" customFormat="1" x14ac:dyDescent="0.3">
      <c r="B2634" s="44"/>
      <c r="C2634" s="52"/>
      <c r="D2634" s="52"/>
      <c r="F2634" s="45"/>
      <c r="H2634" s="46"/>
      <c r="L2634" s="45"/>
      <c r="P2634" s="13"/>
    </row>
    <row r="2635" spans="2:16" s="43" customFormat="1" x14ac:dyDescent="0.3">
      <c r="B2635" s="44"/>
      <c r="C2635" s="52"/>
      <c r="D2635" s="52"/>
      <c r="F2635" s="45"/>
      <c r="H2635" s="46"/>
      <c r="L2635" s="45"/>
      <c r="P2635" s="13"/>
    </row>
    <row r="2636" spans="2:16" s="43" customFormat="1" x14ac:dyDescent="0.3">
      <c r="B2636" s="44"/>
      <c r="C2636" s="52"/>
      <c r="D2636" s="52"/>
      <c r="F2636" s="45"/>
      <c r="H2636" s="46"/>
      <c r="L2636" s="45"/>
      <c r="P2636" s="13"/>
    </row>
    <row r="2637" spans="2:16" s="43" customFormat="1" x14ac:dyDescent="0.3">
      <c r="B2637" s="44"/>
      <c r="C2637" s="52"/>
      <c r="D2637" s="52"/>
      <c r="F2637" s="45"/>
      <c r="H2637" s="46"/>
      <c r="L2637" s="45"/>
      <c r="P2637" s="13"/>
    </row>
    <row r="2638" spans="2:16" s="43" customFormat="1" x14ac:dyDescent="0.3">
      <c r="B2638" s="44"/>
      <c r="C2638" s="52"/>
      <c r="D2638" s="52"/>
      <c r="F2638" s="45"/>
      <c r="H2638" s="46"/>
      <c r="L2638" s="45"/>
      <c r="P2638" s="13"/>
    </row>
    <row r="2639" spans="2:16" s="43" customFormat="1" x14ac:dyDescent="0.3">
      <c r="B2639" s="44"/>
      <c r="C2639" s="52"/>
      <c r="D2639" s="52"/>
      <c r="F2639" s="45"/>
      <c r="H2639" s="46"/>
      <c r="L2639" s="45"/>
      <c r="P2639" s="13"/>
    </row>
    <row r="2640" spans="2:16" s="43" customFormat="1" x14ac:dyDescent="0.3">
      <c r="B2640" s="44"/>
      <c r="C2640" s="52"/>
      <c r="D2640" s="52"/>
      <c r="F2640" s="45"/>
      <c r="H2640" s="46"/>
      <c r="L2640" s="45"/>
      <c r="P2640" s="13"/>
    </row>
    <row r="2641" spans="2:16" s="43" customFormat="1" x14ac:dyDescent="0.3">
      <c r="B2641" s="44"/>
      <c r="C2641" s="52"/>
      <c r="D2641" s="52"/>
      <c r="F2641" s="45"/>
      <c r="H2641" s="46"/>
      <c r="L2641" s="45"/>
      <c r="P2641" s="13"/>
    </row>
    <row r="2642" spans="2:16" s="43" customFormat="1" x14ac:dyDescent="0.3">
      <c r="B2642" s="44"/>
      <c r="C2642" s="52"/>
      <c r="D2642" s="52"/>
      <c r="F2642" s="45"/>
      <c r="H2642" s="46"/>
      <c r="L2642" s="45"/>
      <c r="P2642" s="13"/>
    </row>
    <row r="2643" spans="2:16" s="43" customFormat="1" x14ac:dyDescent="0.3">
      <c r="B2643" s="44"/>
      <c r="C2643" s="52"/>
      <c r="D2643" s="52"/>
      <c r="F2643" s="45"/>
      <c r="H2643" s="46"/>
      <c r="L2643" s="45"/>
      <c r="P2643" s="13"/>
    </row>
    <row r="2644" spans="2:16" s="43" customFormat="1" x14ac:dyDescent="0.3">
      <c r="B2644" s="44"/>
      <c r="C2644" s="52"/>
      <c r="D2644" s="52"/>
      <c r="F2644" s="45"/>
      <c r="H2644" s="46"/>
      <c r="L2644" s="45"/>
      <c r="P2644" s="13"/>
    </row>
    <row r="2645" spans="2:16" s="43" customFormat="1" x14ac:dyDescent="0.3">
      <c r="B2645" s="44"/>
      <c r="C2645" s="52"/>
      <c r="D2645" s="52"/>
      <c r="F2645" s="45"/>
      <c r="H2645" s="46"/>
      <c r="L2645" s="45"/>
      <c r="P2645" s="13"/>
    </row>
    <row r="2646" spans="2:16" s="43" customFormat="1" x14ac:dyDescent="0.3">
      <c r="B2646" s="44"/>
      <c r="C2646" s="52"/>
      <c r="D2646" s="52"/>
      <c r="F2646" s="45"/>
      <c r="H2646" s="46"/>
      <c r="L2646" s="45"/>
      <c r="P2646" s="13"/>
    </row>
    <row r="2647" spans="2:16" s="43" customFormat="1" x14ac:dyDescent="0.3">
      <c r="B2647" s="44"/>
      <c r="C2647" s="52"/>
      <c r="D2647" s="52"/>
      <c r="F2647" s="45"/>
      <c r="H2647" s="46"/>
      <c r="L2647" s="45"/>
      <c r="P2647" s="13"/>
    </row>
    <row r="2648" spans="2:16" s="43" customFormat="1" x14ac:dyDescent="0.3">
      <c r="B2648" s="44"/>
      <c r="C2648" s="52"/>
      <c r="D2648" s="52"/>
      <c r="F2648" s="45"/>
      <c r="H2648" s="46"/>
      <c r="L2648" s="45"/>
      <c r="P2648" s="13"/>
    </row>
    <row r="2649" spans="2:16" s="43" customFormat="1" x14ac:dyDescent="0.3">
      <c r="B2649" s="44"/>
      <c r="C2649" s="52"/>
      <c r="D2649" s="52"/>
      <c r="F2649" s="45"/>
      <c r="H2649" s="46"/>
      <c r="L2649" s="45"/>
      <c r="P2649" s="13"/>
    </row>
    <row r="2650" spans="2:16" s="43" customFormat="1" x14ac:dyDescent="0.3">
      <c r="B2650" s="44"/>
      <c r="C2650" s="52"/>
      <c r="D2650" s="52"/>
      <c r="F2650" s="45"/>
      <c r="H2650" s="46"/>
      <c r="L2650" s="45"/>
      <c r="P2650" s="13"/>
    </row>
    <row r="2651" spans="2:16" s="43" customFormat="1" x14ac:dyDescent="0.3">
      <c r="B2651" s="44"/>
      <c r="C2651" s="52"/>
      <c r="D2651" s="52"/>
      <c r="F2651" s="45"/>
      <c r="H2651" s="46"/>
      <c r="L2651" s="45"/>
      <c r="P2651" s="13"/>
    </row>
    <row r="2652" spans="2:16" s="43" customFormat="1" x14ac:dyDescent="0.3">
      <c r="B2652" s="44"/>
      <c r="C2652" s="52"/>
      <c r="D2652" s="52"/>
      <c r="F2652" s="45"/>
      <c r="H2652" s="46"/>
      <c r="L2652" s="45"/>
      <c r="P2652" s="13"/>
    </row>
    <row r="2653" spans="2:16" s="43" customFormat="1" x14ac:dyDescent="0.3">
      <c r="B2653" s="44"/>
      <c r="C2653" s="52"/>
      <c r="D2653" s="52"/>
      <c r="F2653" s="45"/>
      <c r="H2653" s="46"/>
      <c r="L2653" s="45"/>
      <c r="P2653" s="13"/>
    </row>
    <row r="2654" spans="2:16" s="43" customFormat="1" x14ac:dyDescent="0.3">
      <c r="B2654" s="44"/>
      <c r="C2654" s="52"/>
      <c r="D2654" s="52"/>
      <c r="F2654" s="45"/>
      <c r="H2654" s="46"/>
      <c r="L2654" s="45"/>
      <c r="P2654" s="13"/>
    </row>
    <row r="2655" spans="2:16" s="43" customFormat="1" x14ac:dyDescent="0.3">
      <c r="B2655" s="44"/>
      <c r="C2655" s="52"/>
      <c r="D2655" s="52"/>
      <c r="F2655" s="45"/>
      <c r="H2655" s="46"/>
      <c r="L2655" s="45"/>
      <c r="P2655" s="13"/>
    </row>
    <row r="2656" spans="2:16" s="43" customFormat="1" x14ac:dyDescent="0.3">
      <c r="B2656" s="44"/>
      <c r="C2656" s="52"/>
      <c r="D2656" s="52"/>
      <c r="F2656" s="45"/>
      <c r="H2656" s="46"/>
      <c r="L2656" s="45"/>
      <c r="P2656" s="13"/>
    </row>
    <row r="2657" spans="2:16" s="43" customFormat="1" x14ac:dyDescent="0.3">
      <c r="B2657" s="44"/>
      <c r="C2657" s="52"/>
      <c r="D2657" s="52"/>
      <c r="F2657" s="45"/>
      <c r="H2657" s="46"/>
      <c r="L2657" s="45"/>
      <c r="P2657" s="13"/>
    </row>
    <row r="2658" spans="2:16" s="43" customFormat="1" x14ac:dyDescent="0.3">
      <c r="B2658" s="44"/>
      <c r="C2658" s="52"/>
      <c r="D2658" s="52"/>
      <c r="F2658" s="45"/>
      <c r="H2658" s="46"/>
      <c r="L2658" s="45"/>
      <c r="P2658" s="13"/>
    </row>
    <row r="2659" spans="2:16" s="43" customFormat="1" x14ac:dyDescent="0.3">
      <c r="B2659" s="44"/>
      <c r="C2659" s="52"/>
      <c r="D2659" s="52"/>
      <c r="F2659" s="45"/>
      <c r="H2659" s="46"/>
      <c r="L2659" s="45"/>
      <c r="P2659" s="13"/>
    </row>
    <row r="2660" spans="2:16" s="43" customFormat="1" x14ac:dyDescent="0.3">
      <c r="B2660" s="44"/>
      <c r="C2660" s="52"/>
      <c r="D2660" s="52"/>
      <c r="F2660" s="45"/>
      <c r="H2660" s="46"/>
      <c r="L2660" s="45"/>
      <c r="P2660" s="13"/>
    </row>
    <row r="2661" spans="2:16" s="43" customFormat="1" x14ac:dyDescent="0.3">
      <c r="B2661" s="44"/>
      <c r="C2661" s="52"/>
      <c r="D2661" s="52"/>
      <c r="F2661" s="45"/>
      <c r="H2661" s="46"/>
      <c r="L2661" s="45"/>
      <c r="P2661" s="13"/>
    </row>
    <row r="2662" spans="2:16" s="43" customFormat="1" x14ac:dyDescent="0.3">
      <c r="B2662" s="44"/>
      <c r="C2662" s="52"/>
      <c r="D2662" s="52"/>
      <c r="F2662" s="45"/>
      <c r="H2662" s="46"/>
      <c r="L2662" s="45"/>
      <c r="P2662" s="13"/>
    </row>
    <row r="2663" spans="2:16" s="43" customFormat="1" x14ac:dyDescent="0.3">
      <c r="B2663" s="44"/>
      <c r="C2663" s="52"/>
      <c r="D2663" s="52"/>
      <c r="F2663" s="45"/>
      <c r="H2663" s="46"/>
      <c r="L2663" s="45"/>
      <c r="P2663" s="13"/>
    </row>
    <row r="2664" spans="2:16" s="43" customFormat="1" x14ac:dyDescent="0.3">
      <c r="B2664" s="44"/>
      <c r="C2664" s="52"/>
      <c r="D2664" s="52"/>
      <c r="F2664" s="45"/>
      <c r="H2664" s="46"/>
      <c r="L2664" s="45"/>
      <c r="P2664" s="13"/>
    </row>
    <row r="2665" spans="2:16" s="43" customFormat="1" x14ac:dyDescent="0.3">
      <c r="B2665" s="44"/>
      <c r="C2665" s="52"/>
      <c r="D2665" s="52"/>
      <c r="F2665" s="45"/>
      <c r="H2665" s="46"/>
      <c r="L2665" s="45"/>
      <c r="P2665" s="13"/>
    </row>
    <row r="2666" spans="2:16" s="43" customFormat="1" x14ac:dyDescent="0.3">
      <c r="B2666" s="44"/>
      <c r="C2666" s="52"/>
      <c r="D2666" s="52"/>
      <c r="F2666" s="45"/>
      <c r="H2666" s="46"/>
      <c r="L2666" s="45"/>
      <c r="P2666" s="13"/>
    </row>
    <row r="2667" spans="2:16" s="43" customFormat="1" x14ac:dyDescent="0.3">
      <c r="B2667" s="44"/>
      <c r="C2667" s="52"/>
      <c r="D2667" s="52"/>
      <c r="F2667" s="45"/>
      <c r="H2667" s="46"/>
      <c r="L2667" s="45"/>
      <c r="P2667" s="13"/>
    </row>
    <row r="2668" spans="2:16" s="43" customFormat="1" x14ac:dyDescent="0.3">
      <c r="B2668" s="44"/>
      <c r="C2668" s="52"/>
      <c r="D2668" s="52"/>
      <c r="F2668" s="45"/>
      <c r="H2668" s="46"/>
      <c r="L2668" s="45"/>
      <c r="P2668" s="13"/>
    </row>
    <row r="2669" spans="2:16" s="43" customFormat="1" x14ac:dyDescent="0.3">
      <c r="B2669" s="44"/>
      <c r="C2669" s="52"/>
      <c r="D2669" s="52"/>
      <c r="F2669" s="45"/>
      <c r="H2669" s="46"/>
      <c r="L2669" s="45"/>
      <c r="P2669" s="13"/>
    </row>
    <row r="2670" spans="2:16" s="43" customFormat="1" x14ac:dyDescent="0.3">
      <c r="B2670" s="44"/>
      <c r="C2670" s="52"/>
      <c r="D2670" s="52"/>
      <c r="F2670" s="45"/>
      <c r="H2670" s="46"/>
      <c r="L2670" s="45"/>
      <c r="P2670" s="13"/>
    </row>
    <row r="2671" spans="2:16" s="43" customFormat="1" x14ac:dyDescent="0.3">
      <c r="B2671" s="44"/>
      <c r="C2671" s="52"/>
      <c r="D2671" s="52"/>
      <c r="F2671" s="45"/>
      <c r="H2671" s="46"/>
      <c r="L2671" s="45"/>
      <c r="P2671" s="13"/>
    </row>
    <row r="2672" spans="2:16" s="43" customFormat="1" x14ac:dyDescent="0.3">
      <c r="B2672" s="44"/>
      <c r="C2672" s="52"/>
      <c r="D2672" s="52"/>
      <c r="F2672" s="45"/>
      <c r="H2672" s="46"/>
      <c r="L2672" s="45"/>
      <c r="P2672" s="13"/>
    </row>
    <row r="2673" spans="2:16" s="43" customFormat="1" x14ac:dyDescent="0.3">
      <c r="B2673" s="44"/>
      <c r="C2673" s="52"/>
      <c r="D2673" s="52"/>
      <c r="F2673" s="45"/>
      <c r="H2673" s="46"/>
      <c r="L2673" s="45"/>
      <c r="P2673" s="13"/>
    </row>
    <row r="2674" spans="2:16" s="43" customFormat="1" x14ac:dyDescent="0.3">
      <c r="B2674" s="44"/>
      <c r="C2674" s="52"/>
      <c r="D2674" s="52"/>
      <c r="F2674" s="45"/>
      <c r="H2674" s="46"/>
      <c r="L2674" s="45"/>
      <c r="P2674" s="13"/>
    </row>
    <row r="2675" spans="2:16" s="43" customFormat="1" x14ac:dyDescent="0.3">
      <c r="B2675" s="44"/>
      <c r="C2675" s="52"/>
      <c r="D2675" s="52"/>
      <c r="F2675" s="45"/>
      <c r="H2675" s="46"/>
      <c r="L2675" s="45"/>
      <c r="P2675" s="13"/>
    </row>
    <row r="2676" spans="2:16" s="43" customFormat="1" x14ac:dyDescent="0.3">
      <c r="B2676" s="44"/>
      <c r="C2676" s="52"/>
      <c r="D2676" s="52"/>
      <c r="F2676" s="45"/>
      <c r="H2676" s="46"/>
      <c r="L2676" s="45"/>
      <c r="P2676" s="13"/>
    </row>
    <row r="2677" spans="2:16" s="43" customFormat="1" x14ac:dyDescent="0.3">
      <c r="B2677" s="44"/>
      <c r="C2677" s="52"/>
      <c r="D2677" s="52"/>
      <c r="F2677" s="45"/>
      <c r="H2677" s="46"/>
      <c r="L2677" s="45"/>
      <c r="P2677" s="13"/>
    </row>
    <row r="2678" spans="2:16" s="43" customFormat="1" x14ac:dyDescent="0.3">
      <c r="B2678" s="44"/>
      <c r="C2678" s="52"/>
      <c r="D2678" s="52"/>
      <c r="F2678" s="45"/>
      <c r="H2678" s="46"/>
      <c r="L2678" s="45"/>
      <c r="P2678" s="13"/>
    </row>
    <row r="2679" spans="2:16" s="43" customFormat="1" x14ac:dyDescent="0.3">
      <c r="B2679" s="44"/>
      <c r="C2679" s="52"/>
      <c r="D2679" s="52"/>
      <c r="F2679" s="45"/>
      <c r="H2679" s="46"/>
      <c r="L2679" s="45"/>
      <c r="P2679" s="13"/>
    </row>
    <row r="2680" spans="2:16" s="43" customFormat="1" x14ac:dyDescent="0.3">
      <c r="B2680" s="44"/>
      <c r="C2680" s="52"/>
      <c r="D2680" s="52"/>
      <c r="F2680" s="45"/>
      <c r="H2680" s="46"/>
      <c r="L2680" s="45"/>
      <c r="P2680" s="13"/>
    </row>
    <row r="2681" spans="2:16" s="43" customFormat="1" x14ac:dyDescent="0.3">
      <c r="B2681" s="44"/>
      <c r="C2681" s="52"/>
      <c r="D2681" s="52"/>
      <c r="F2681" s="45"/>
      <c r="H2681" s="46"/>
      <c r="L2681" s="45"/>
      <c r="P2681" s="13"/>
    </row>
    <row r="2682" spans="2:16" s="43" customFormat="1" x14ac:dyDescent="0.3">
      <c r="B2682" s="44"/>
      <c r="C2682" s="52"/>
      <c r="D2682" s="52"/>
      <c r="F2682" s="45"/>
      <c r="H2682" s="46"/>
      <c r="L2682" s="45"/>
      <c r="P2682" s="13"/>
    </row>
    <row r="2683" spans="2:16" s="43" customFormat="1" x14ac:dyDescent="0.3">
      <c r="B2683" s="44"/>
      <c r="C2683" s="52"/>
      <c r="D2683" s="52"/>
      <c r="F2683" s="45"/>
      <c r="H2683" s="46"/>
      <c r="L2683" s="45"/>
      <c r="P2683" s="13"/>
    </row>
    <row r="2684" spans="2:16" s="43" customFormat="1" x14ac:dyDescent="0.3">
      <c r="B2684" s="44"/>
      <c r="C2684" s="52"/>
      <c r="D2684" s="52"/>
      <c r="F2684" s="45"/>
      <c r="H2684" s="46"/>
      <c r="L2684" s="45"/>
      <c r="P2684" s="13"/>
    </row>
    <row r="2685" spans="2:16" s="43" customFormat="1" x14ac:dyDescent="0.3">
      <c r="B2685" s="44"/>
      <c r="C2685" s="52"/>
      <c r="D2685" s="52"/>
      <c r="F2685" s="45"/>
      <c r="H2685" s="46"/>
      <c r="L2685" s="45"/>
      <c r="P2685" s="13"/>
    </row>
    <row r="2686" spans="2:16" s="43" customFormat="1" x14ac:dyDescent="0.3">
      <c r="B2686" s="44"/>
      <c r="C2686" s="52"/>
      <c r="D2686" s="52"/>
      <c r="F2686" s="45"/>
      <c r="H2686" s="46"/>
      <c r="L2686" s="45"/>
      <c r="P2686" s="13"/>
    </row>
    <row r="2687" spans="2:16" s="43" customFormat="1" x14ac:dyDescent="0.3">
      <c r="B2687" s="44"/>
      <c r="C2687" s="52"/>
      <c r="D2687" s="52"/>
      <c r="F2687" s="45"/>
      <c r="H2687" s="46"/>
      <c r="L2687" s="45"/>
      <c r="P2687" s="13"/>
    </row>
    <row r="2688" spans="2:16" s="43" customFormat="1" x14ac:dyDescent="0.3">
      <c r="B2688" s="44"/>
      <c r="C2688" s="52"/>
      <c r="D2688" s="52"/>
      <c r="F2688" s="45"/>
      <c r="H2688" s="46"/>
      <c r="L2688" s="45"/>
      <c r="P2688" s="13"/>
    </row>
    <row r="2689" spans="2:16" s="43" customFormat="1" x14ac:dyDescent="0.3">
      <c r="B2689" s="44"/>
      <c r="C2689" s="52"/>
      <c r="D2689" s="52"/>
      <c r="F2689" s="45"/>
      <c r="H2689" s="46"/>
      <c r="L2689" s="45"/>
      <c r="P2689" s="13"/>
    </row>
    <row r="2690" spans="2:16" s="43" customFormat="1" x14ac:dyDescent="0.3">
      <c r="B2690" s="44"/>
      <c r="C2690" s="52"/>
      <c r="D2690" s="52"/>
      <c r="F2690" s="45"/>
      <c r="H2690" s="46"/>
      <c r="L2690" s="45"/>
      <c r="P2690" s="13"/>
    </row>
    <row r="2691" spans="2:16" s="43" customFormat="1" x14ac:dyDescent="0.3">
      <c r="B2691" s="44"/>
      <c r="C2691" s="52"/>
      <c r="D2691" s="52"/>
      <c r="F2691" s="45"/>
      <c r="H2691" s="46"/>
      <c r="L2691" s="45"/>
      <c r="P2691" s="13"/>
    </row>
    <row r="2692" spans="2:16" s="43" customFormat="1" x14ac:dyDescent="0.3">
      <c r="B2692" s="44"/>
      <c r="C2692" s="52"/>
      <c r="D2692" s="52"/>
      <c r="F2692" s="45"/>
      <c r="H2692" s="46"/>
      <c r="L2692" s="45"/>
      <c r="P2692" s="13"/>
    </row>
    <row r="2693" spans="2:16" s="43" customFormat="1" x14ac:dyDescent="0.3">
      <c r="B2693" s="44"/>
      <c r="C2693" s="52"/>
      <c r="D2693" s="52"/>
      <c r="F2693" s="45"/>
      <c r="H2693" s="46"/>
      <c r="L2693" s="45"/>
      <c r="P2693" s="13"/>
    </row>
    <row r="2694" spans="2:16" s="43" customFormat="1" x14ac:dyDescent="0.3">
      <c r="B2694" s="44"/>
      <c r="C2694" s="52"/>
      <c r="D2694" s="52"/>
      <c r="F2694" s="45"/>
      <c r="H2694" s="46"/>
      <c r="L2694" s="45"/>
      <c r="P2694" s="13"/>
    </row>
    <row r="2695" spans="2:16" s="43" customFormat="1" x14ac:dyDescent="0.3">
      <c r="B2695" s="44"/>
      <c r="C2695" s="52"/>
      <c r="D2695" s="52"/>
      <c r="F2695" s="45"/>
      <c r="H2695" s="46"/>
      <c r="L2695" s="45"/>
      <c r="P2695" s="13"/>
    </row>
    <row r="2696" spans="2:16" s="43" customFormat="1" x14ac:dyDescent="0.3">
      <c r="B2696" s="44"/>
      <c r="C2696" s="52"/>
      <c r="D2696" s="52"/>
      <c r="F2696" s="45"/>
      <c r="H2696" s="46"/>
      <c r="L2696" s="45"/>
      <c r="P2696" s="13"/>
    </row>
    <row r="2697" spans="2:16" s="43" customFormat="1" x14ac:dyDescent="0.3">
      <c r="B2697" s="44"/>
      <c r="C2697" s="52"/>
      <c r="D2697" s="52"/>
      <c r="F2697" s="45"/>
      <c r="H2697" s="46"/>
      <c r="L2697" s="45"/>
      <c r="P2697" s="13"/>
    </row>
    <row r="2698" spans="2:16" s="43" customFormat="1" x14ac:dyDescent="0.3">
      <c r="B2698" s="44"/>
      <c r="C2698" s="52"/>
      <c r="D2698" s="52"/>
      <c r="F2698" s="45"/>
      <c r="H2698" s="46"/>
      <c r="L2698" s="45"/>
      <c r="P2698" s="13"/>
    </row>
    <row r="2699" spans="2:16" s="43" customFormat="1" x14ac:dyDescent="0.3">
      <c r="B2699" s="44"/>
      <c r="C2699" s="52"/>
      <c r="D2699" s="52"/>
      <c r="F2699" s="45"/>
      <c r="H2699" s="46"/>
      <c r="L2699" s="45"/>
      <c r="P2699" s="13"/>
    </row>
    <row r="2700" spans="2:16" s="43" customFormat="1" x14ac:dyDescent="0.3">
      <c r="B2700" s="44"/>
      <c r="C2700" s="52"/>
      <c r="D2700" s="52"/>
      <c r="F2700" s="45"/>
      <c r="H2700" s="46"/>
      <c r="L2700" s="45"/>
      <c r="P2700" s="13"/>
    </row>
    <row r="2701" spans="2:16" s="43" customFormat="1" x14ac:dyDescent="0.3">
      <c r="B2701" s="44"/>
      <c r="C2701" s="52"/>
      <c r="D2701" s="52"/>
      <c r="F2701" s="45"/>
      <c r="H2701" s="46"/>
      <c r="L2701" s="45"/>
      <c r="P2701" s="13"/>
    </row>
    <row r="2702" spans="2:16" s="43" customFormat="1" x14ac:dyDescent="0.3">
      <c r="B2702" s="44"/>
      <c r="C2702" s="52"/>
      <c r="D2702" s="52"/>
      <c r="F2702" s="45"/>
      <c r="H2702" s="46"/>
      <c r="L2702" s="45"/>
      <c r="P2702" s="13"/>
    </row>
    <row r="2703" spans="2:16" s="43" customFormat="1" x14ac:dyDescent="0.3">
      <c r="B2703" s="44"/>
      <c r="C2703" s="52"/>
      <c r="D2703" s="52"/>
      <c r="F2703" s="45"/>
      <c r="H2703" s="46"/>
      <c r="L2703" s="45"/>
      <c r="P2703" s="13"/>
    </row>
    <row r="2704" spans="2:16" s="43" customFormat="1" x14ac:dyDescent="0.3">
      <c r="B2704" s="44"/>
      <c r="C2704" s="52"/>
      <c r="D2704" s="52"/>
      <c r="F2704" s="45"/>
      <c r="H2704" s="46"/>
      <c r="L2704" s="45"/>
      <c r="P2704" s="13"/>
    </row>
    <row r="2705" spans="2:16" s="43" customFormat="1" x14ac:dyDescent="0.3">
      <c r="B2705" s="44"/>
      <c r="C2705" s="52"/>
      <c r="D2705" s="52"/>
      <c r="F2705" s="45"/>
      <c r="H2705" s="46"/>
      <c r="L2705" s="45"/>
      <c r="P2705" s="13"/>
    </row>
    <row r="2706" spans="2:16" s="43" customFormat="1" x14ac:dyDescent="0.3">
      <c r="B2706" s="44"/>
      <c r="C2706" s="52"/>
      <c r="D2706" s="52"/>
      <c r="F2706" s="45"/>
      <c r="H2706" s="46"/>
      <c r="L2706" s="45"/>
      <c r="P2706" s="13"/>
    </row>
    <row r="2707" spans="2:16" s="43" customFormat="1" x14ac:dyDescent="0.3">
      <c r="B2707" s="44"/>
      <c r="C2707" s="52"/>
      <c r="D2707" s="52"/>
      <c r="F2707" s="45"/>
      <c r="H2707" s="46"/>
      <c r="L2707" s="45"/>
      <c r="P2707" s="13"/>
    </row>
    <row r="2708" spans="2:16" s="43" customFormat="1" x14ac:dyDescent="0.3">
      <c r="B2708" s="44"/>
      <c r="C2708" s="52"/>
      <c r="D2708" s="52"/>
      <c r="F2708" s="45"/>
      <c r="H2708" s="46"/>
      <c r="L2708" s="45"/>
      <c r="P2708" s="13"/>
    </row>
    <row r="2709" spans="2:16" s="43" customFormat="1" x14ac:dyDescent="0.3">
      <c r="B2709" s="44"/>
      <c r="C2709" s="52"/>
      <c r="D2709" s="52"/>
      <c r="F2709" s="45"/>
      <c r="H2709" s="46"/>
      <c r="L2709" s="45"/>
      <c r="P2709" s="13"/>
    </row>
    <row r="2710" spans="2:16" s="43" customFormat="1" x14ac:dyDescent="0.3">
      <c r="B2710" s="44"/>
      <c r="C2710" s="52"/>
      <c r="D2710" s="52"/>
      <c r="F2710" s="45"/>
      <c r="H2710" s="46"/>
      <c r="L2710" s="45"/>
      <c r="P2710" s="13"/>
    </row>
    <row r="2711" spans="2:16" s="43" customFormat="1" x14ac:dyDescent="0.3">
      <c r="B2711" s="44"/>
      <c r="C2711" s="52"/>
      <c r="D2711" s="52"/>
      <c r="F2711" s="45"/>
      <c r="H2711" s="46"/>
      <c r="L2711" s="45"/>
      <c r="P2711" s="13"/>
    </row>
    <row r="2712" spans="2:16" s="43" customFormat="1" x14ac:dyDescent="0.3">
      <c r="B2712" s="44"/>
      <c r="C2712" s="52"/>
      <c r="D2712" s="52"/>
      <c r="F2712" s="45"/>
      <c r="H2712" s="46"/>
      <c r="L2712" s="45"/>
      <c r="P2712" s="13"/>
    </row>
    <row r="2713" spans="2:16" s="43" customFormat="1" x14ac:dyDescent="0.3">
      <c r="B2713" s="44"/>
      <c r="C2713" s="52"/>
      <c r="D2713" s="52"/>
      <c r="F2713" s="45"/>
      <c r="H2713" s="46"/>
      <c r="L2713" s="45"/>
      <c r="P2713" s="13"/>
    </row>
    <row r="2714" spans="2:16" s="43" customFormat="1" x14ac:dyDescent="0.3">
      <c r="B2714" s="44"/>
      <c r="C2714" s="52"/>
      <c r="D2714" s="52"/>
      <c r="F2714" s="45"/>
      <c r="H2714" s="46"/>
      <c r="L2714" s="45"/>
      <c r="P2714" s="13"/>
    </row>
    <row r="2715" spans="2:16" s="43" customFormat="1" x14ac:dyDescent="0.3">
      <c r="B2715" s="44"/>
      <c r="C2715" s="52"/>
      <c r="D2715" s="52"/>
      <c r="F2715" s="45"/>
      <c r="H2715" s="46"/>
      <c r="L2715" s="45"/>
      <c r="P2715" s="13"/>
    </row>
    <row r="2716" spans="2:16" s="43" customFormat="1" x14ac:dyDescent="0.3">
      <c r="B2716" s="44"/>
      <c r="C2716" s="52"/>
      <c r="D2716" s="52"/>
      <c r="F2716" s="45"/>
      <c r="H2716" s="46"/>
      <c r="L2716" s="45"/>
      <c r="P2716" s="13"/>
    </row>
    <row r="2717" spans="2:16" s="43" customFormat="1" x14ac:dyDescent="0.3">
      <c r="B2717" s="44"/>
      <c r="C2717" s="52"/>
      <c r="D2717" s="52"/>
      <c r="F2717" s="45"/>
      <c r="H2717" s="46"/>
      <c r="L2717" s="45"/>
      <c r="P2717" s="13"/>
    </row>
    <row r="2718" spans="2:16" s="43" customFormat="1" x14ac:dyDescent="0.3">
      <c r="B2718" s="44"/>
      <c r="C2718" s="52"/>
      <c r="D2718" s="52"/>
      <c r="F2718" s="45"/>
      <c r="H2718" s="46"/>
      <c r="L2718" s="45"/>
      <c r="P2718" s="13"/>
    </row>
    <row r="2719" spans="2:16" s="43" customFormat="1" x14ac:dyDescent="0.3">
      <c r="B2719" s="44"/>
      <c r="C2719" s="52"/>
      <c r="D2719" s="52"/>
      <c r="F2719" s="45"/>
      <c r="H2719" s="46"/>
      <c r="L2719" s="45"/>
      <c r="P2719" s="13"/>
    </row>
    <row r="2720" spans="2:16" s="43" customFormat="1" x14ac:dyDescent="0.3">
      <c r="B2720" s="44"/>
      <c r="C2720" s="52"/>
      <c r="D2720" s="52"/>
      <c r="F2720" s="45"/>
      <c r="H2720" s="46"/>
      <c r="L2720" s="45"/>
      <c r="P2720" s="13"/>
    </row>
    <row r="2721" spans="2:16" s="43" customFormat="1" x14ac:dyDescent="0.3">
      <c r="B2721" s="44"/>
      <c r="C2721" s="52"/>
      <c r="D2721" s="52"/>
      <c r="F2721" s="45"/>
      <c r="H2721" s="46"/>
      <c r="L2721" s="45"/>
      <c r="P2721" s="13"/>
    </row>
    <row r="2722" spans="2:16" s="43" customFormat="1" x14ac:dyDescent="0.3">
      <c r="B2722" s="44"/>
      <c r="C2722" s="52"/>
      <c r="D2722" s="52"/>
      <c r="F2722" s="45"/>
      <c r="H2722" s="46"/>
      <c r="L2722" s="45"/>
      <c r="P2722" s="13"/>
    </row>
    <row r="2723" spans="2:16" s="43" customFormat="1" x14ac:dyDescent="0.3">
      <c r="B2723" s="44"/>
      <c r="C2723" s="52"/>
      <c r="D2723" s="52"/>
      <c r="F2723" s="45"/>
      <c r="H2723" s="46"/>
      <c r="L2723" s="45"/>
      <c r="P2723" s="13"/>
    </row>
    <row r="2724" spans="2:16" s="43" customFormat="1" x14ac:dyDescent="0.3">
      <c r="B2724" s="44"/>
      <c r="C2724" s="52"/>
      <c r="D2724" s="52"/>
      <c r="F2724" s="45"/>
      <c r="H2724" s="46"/>
      <c r="L2724" s="45"/>
      <c r="P2724" s="13"/>
    </row>
    <row r="2725" spans="2:16" s="43" customFormat="1" x14ac:dyDescent="0.3">
      <c r="B2725" s="44"/>
      <c r="C2725" s="52"/>
      <c r="D2725" s="52"/>
      <c r="F2725" s="45"/>
      <c r="H2725" s="46"/>
      <c r="L2725" s="45"/>
      <c r="P2725" s="13"/>
    </row>
    <row r="2726" spans="2:16" s="43" customFormat="1" x14ac:dyDescent="0.3">
      <c r="B2726" s="44"/>
      <c r="C2726" s="52"/>
      <c r="D2726" s="52"/>
      <c r="F2726" s="45"/>
      <c r="H2726" s="46"/>
      <c r="L2726" s="45"/>
      <c r="P2726" s="13"/>
    </row>
    <row r="2727" spans="2:16" s="43" customFormat="1" x14ac:dyDescent="0.3">
      <c r="B2727" s="44"/>
      <c r="C2727" s="52"/>
      <c r="D2727" s="52"/>
      <c r="F2727" s="45"/>
      <c r="H2727" s="46"/>
      <c r="L2727" s="45"/>
      <c r="P2727" s="13"/>
    </row>
    <row r="2728" spans="2:16" s="43" customFormat="1" x14ac:dyDescent="0.3">
      <c r="B2728" s="44"/>
      <c r="C2728" s="52"/>
      <c r="D2728" s="52"/>
      <c r="F2728" s="45"/>
      <c r="H2728" s="46"/>
      <c r="L2728" s="45"/>
      <c r="P2728" s="13"/>
    </row>
    <row r="2729" spans="2:16" s="43" customFormat="1" x14ac:dyDescent="0.3">
      <c r="B2729" s="44"/>
      <c r="C2729" s="52"/>
      <c r="D2729" s="52"/>
      <c r="F2729" s="45"/>
      <c r="H2729" s="46"/>
      <c r="L2729" s="45"/>
      <c r="P2729" s="13"/>
    </row>
    <row r="2730" spans="2:16" s="43" customFormat="1" x14ac:dyDescent="0.3">
      <c r="B2730" s="44"/>
      <c r="C2730" s="52"/>
      <c r="D2730" s="52"/>
      <c r="F2730" s="45"/>
      <c r="H2730" s="46"/>
      <c r="L2730" s="45"/>
      <c r="P2730" s="13"/>
    </row>
    <row r="2731" spans="2:16" s="43" customFormat="1" x14ac:dyDescent="0.3">
      <c r="B2731" s="44"/>
      <c r="C2731" s="52"/>
      <c r="D2731" s="52"/>
      <c r="F2731" s="45"/>
      <c r="H2731" s="46"/>
      <c r="L2731" s="45"/>
      <c r="P2731" s="13"/>
    </row>
    <row r="2732" spans="2:16" s="43" customFormat="1" x14ac:dyDescent="0.3">
      <c r="B2732" s="44"/>
      <c r="C2732" s="52"/>
      <c r="D2732" s="52"/>
      <c r="F2732" s="45"/>
      <c r="H2732" s="46"/>
      <c r="L2732" s="45"/>
      <c r="P2732" s="13"/>
    </row>
    <row r="2733" spans="2:16" s="43" customFormat="1" x14ac:dyDescent="0.3">
      <c r="B2733" s="44"/>
      <c r="C2733" s="52"/>
      <c r="D2733" s="52"/>
      <c r="F2733" s="45"/>
      <c r="H2733" s="46"/>
      <c r="L2733" s="45"/>
      <c r="P2733" s="13"/>
    </row>
    <row r="2734" spans="2:16" s="43" customFormat="1" x14ac:dyDescent="0.3">
      <c r="B2734" s="44"/>
      <c r="C2734" s="52"/>
      <c r="D2734" s="52"/>
      <c r="F2734" s="45"/>
      <c r="H2734" s="46"/>
      <c r="L2734" s="45"/>
      <c r="P2734" s="13"/>
    </row>
    <row r="2735" spans="2:16" s="43" customFormat="1" x14ac:dyDescent="0.3">
      <c r="B2735" s="44"/>
      <c r="C2735" s="52"/>
      <c r="D2735" s="52"/>
      <c r="F2735" s="45"/>
      <c r="H2735" s="46"/>
      <c r="L2735" s="45"/>
      <c r="P2735" s="13"/>
    </row>
    <row r="2736" spans="2:16" s="43" customFormat="1" x14ac:dyDescent="0.3">
      <c r="B2736" s="44"/>
      <c r="C2736" s="52"/>
      <c r="D2736" s="52"/>
      <c r="F2736" s="45"/>
      <c r="H2736" s="46"/>
      <c r="L2736" s="45"/>
      <c r="P2736" s="13"/>
    </row>
    <row r="2737" spans="2:16" s="43" customFormat="1" x14ac:dyDescent="0.3">
      <c r="B2737" s="44"/>
      <c r="C2737" s="52"/>
      <c r="D2737" s="52"/>
      <c r="F2737" s="45"/>
      <c r="H2737" s="46"/>
      <c r="L2737" s="45"/>
      <c r="P2737" s="13"/>
    </row>
    <row r="2738" spans="2:16" s="43" customFormat="1" x14ac:dyDescent="0.3">
      <c r="B2738" s="44"/>
      <c r="C2738" s="52"/>
      <c r="D2738" s="52"/>
      <c r="F2738" s="45"/>
      <c r="H2738" s="46"/>
      <c r="L2738" s="45"/>
      <c r="P2738" s="13"/>
    </row>
    <row r="2739" spans="2:16" s="43" customFormat="1" x14ac:dyDescent="0.3">
      <c r="B2739" s="44"/>
      <c r="C2739" s="52"/>
      <c r="D2739" s="52"/>
      <c r="F2739" s="45"/>
      <c r="H2739" s="46"/>
      <c r="L2739" s="45"/>
      <c r="P2739" s="13"/>
    </row>
    <row r="2740" spans="2:16" s="43" customFormat="1" x14ac:dyDescent="0.3">
      <c r="B2740" s="44"/>
      <c r="C2740" s="52"/>
      <c r="D2740" s="52"/>
      <c r="F2740" s="45"/>
      <c r="H2740" s="46"/>
      <c r="L2740" s="45"/>
      <c r="P2740" s="13"/>
    </row>
    <row r="2741" spans="2:16" s="43" customFormat="1" x14ac:dyDescent="0.3">
      <c r="B2741" s="44"/>
      <c r="C2741" s="52"/>
      <c r="D2741" s="52"/>
      <c r="F2741" s="45"/>
      <c r="H2741" s="46"/>
      <c r="L2741" s="45"/>
      <c r="P2741" s="13"/>
    </row>
    <row r="2742" spans="2:16" s="43" customFormat="1" x14ac:dyDescent="0.3">
      <c r="B2742" s="44"/>
      <c r="C2742" s="52"/>
      <c r="D2742" s="52"/>
      <c r="F2742" s="45"/>
      <c r="H2742" s="46"/>
      <c r="L2742" s="45"/>
      <c r="P2742" s="13"/>
    </row>
    <row r="2743" spans="2:16" s="43" customFormat="1" x14ac:dyDescent="0.3">
      <c r="B2743" s="44"/>
      <c r="C2743" s="52"/>
      <c r="D2743" s="52"/>
      <c r="F2743" s="45"/>
      <c r="H2743" s="46"/>
      <c r="L2743" s="45"/>
      <c r="P2743" s="13"/>
    </row>
    <row r="2744" spans="2:16" s="43" customFormat="1" x14ac:dyDescent="0.3">
      <c r="B2744" s="44"/>
      <c r="C2744" s="52"/>
      <c r="D2744" s="52"/>
      <c r="F2744" s="45"/>
      <c r="H2744" s="46"/>
      <c r="L2744" s="45"/>
      <c r="P2744" s="13"/>
    </row>
    <row r="2745" spans="2:16" s="43" customFormat="1" x14ac:dyDescent="0.3">
      <c r="B2745" s="44"/>
      <c r="C2745" s="52"/>
      <c r="D2745" s="52"/>
      <c r="F2745" s="45"/>
      <c r="H2745" s="46"/>
      <c r="L2745" s="45"/>
      <c r="P2745" s="13"/>
    </row>
    <row r="2746" spans="2:16" s="43" customFormat="1" x14ac:dyDescent="0.3">
      <c r="B2746" s="44"/>
      <c r="C2746" s="52"/>
      <c r="D2746" s="52"/>
      <c r="F2746" s="45"/>
      <c r="H2746" s="46"/>
      <c r="L2746" s="45"/>
      <c r="P2746" s="13"/>
    </row>
    <row r="2747" spans="2:16" s="43" customFormat="1" x14ac:dyDescent="0.3">
      <c r="B2747" s="44"/>
      <c r="C2747" s="52"/>
      <c r="D2747" s="52"/>
      <c r="F2747" s="45"/>
      <c r="H2747" s="46"/>
      <c r="L2747" s="45"/>
      <c r="P2747" s="13"/>
    </row>
    <row r="2748" spans="2:16" s="43" customFormat="1" x14ac:dyDescent="0.3">
      <c r="B2748" s="44"/>
      <c r="C2748" s="52"/>
      <c r="D2748" s="52"/>
      <c r="F2748" s="45"/>
      <c r="H2748" s="46"/>
      <c r="L2748" s="45"/>
      <c r="P2748" s="13"/>
    </row>
    <row r="2749" spans="2:16" s="43" customFormat="1" x14ac:dyDescent="0.3">
      <c r="B2749" s="44"/>
      <c r="C2749" s="52"/>
      <c r="D2749" s="52"/>
      <c r="F2749" s="45"/>
      <c r="H2749" s="46"/>
      <c r="L2749" s="45"/>
      <c r="P2749" s="13"/>
    </row>
    <row r="2750" spans="2:16" s="43" customFormat="1" x14ac:dyDescent="0.3">
      <c r="B2750" s="44"/>
      <c r="C2750" s="52"/>
      <c r="D2750" s="52"/>
      <c r="F2750" s="45"/>
      <c r="H2750" s="46"/>
      <c r="L2750" s="45"/>
      <c r="P2750" s="13"/>
    </row>
    <row r="2751" spans="2:16" s="43" customFormat="1" x14ac:dyDescent="0.3">
      <c r="B2751" s="44"/>
      <c r="C2751" s="52"/>
      <c r="D2751" s="52"/>
      <c r="F2751" s="45"/>
      <c r="H2751" s="46"/>
      <c r="L2751" s="45"/>
      <c r="P2751" s="13"/>
    </row>
    <row r="2752" spans="2:16" s="43" customFormat="1" x14ac:dyDescent="0.3">
      <c r="B2752" s="44"/>
      <c r="C2752" s="52"/>
      <c r="D2752" s="52"/>
      <c r="F2752" s="45"/>
      <c r="H2752" s="46"/>
      <c r="L2752" s="45"/>
      <c r="P2752" s="13"/>
    </row>
    <row r="2753" spans="2:16" s="43" customFormat="1" x14ac:dyDescent="0.3">
      <c r="B2753" s="44"/>
      <c r="C2753" s="52"/>
      <c r="D2753" s="52"/>
      <c r="F2753" s="45"/>
      <c r="H2753" s="46"/>
      <c r="L2753" s="45"/>
      <c r="P2753" s="13"/>
    </row>
    <row r="2754" spans="2:16" s="43" customFormat="1" x14ac:dyDescent="0.3">
      <c r="B2754" s="44"/>
      <c r="C2754" s="52"/>
      <c r="D2754" s="52"/>
      <c r="F2754" s="45"/>
      <c r="H2754" s="46"/>
      <c r="L2754" s="45"/>
      <c r="P2754" s="13"/>
    </row>
    <row r="2755" spans="2:16" s="43" customFormat="1" x14ac:dyDescent="0.3">
      <c r="B2755" s="44"/>
      <c r="C2755" s="52"/>
      <c r="D2755" s="52"/>
      <c r="F2755" s="45"/>
      <c r="H2755" s="46"/>
      <c r="L2755" s="45"/>
      <c r="P2755" s="13"/>
    </row>
    <row r="2756" spans="2:16" s="43" customFormat="1" x14ac:dyDescent="0.3">
      <c r="B2756" s="44"/>
      <c r="C2756" s="52"/>
      <c r="D2756" s="52"/>
      <c r="F2756" s="45"/>
      <c r="H2756" s="46"/>
      <c r="L2756" s="45"/>
      <c r="P2756" s="13"/>
    </row>
    <row r="2757" spans="2:16" s="43" customFormat="1" x14ac:dyDescent="0.3">
      <c r="B2757" s="44"/>
      <c r="C2757" s="52"/>
      <c r="D2757" s="52"/>
      <c r="F2757" s="45"/>
      <c r="H2757" s="46"/>
      <c r="L2757" s="45"/>
      <c r="P2757" s="13"/>
    </row>
    <row r="2758" spans="2:16" s="43" customFormat="1" x14ac:dyDescent="0.3">
      <c r="B2758" s="44"/>
      <c r="C2758" s="52"/>
      <c r="D2758" s="52"/>
      <c r="F2758" s="45"/>
      <c r="H2758" s="46"/>
      <c r="L2758" s="45"/>
      <c r="P2758" s="13"/>
    </row>
    <row r="2759" spans="2:16" s="43" customFormat="1" x14ac:dyDescent="0.3">
      <c r="B2759" s="44"/>
      <c r="C2759" s="52"/>
      <c r="D2759" s="52"/>
      <c r="F2759" s="45"/>
      <c r="H2759" s="46"/>
      <c r="L2759" s="45"/>
      <c r="P2759" s="13"/>
    </row>
    <row r="2760" spans="2:16" s="43" customFormat="1" x14ac:dyDescent="0.3">
      <c r="B2760" s="44"/>
      <c r="C2760" s="52"/>
      <c r="D2760" s="52"/>
      <c r="F2760" s="45"/>
      <c r="H2760" s="46"/>
      <c r="L2760" s="45"/>
      <c r="P2760" s="13"/>
    </row>
    <row r="2761" spans="2:16" s="43" customFormat="1" x14ac:dyDescent="0.3">
      <c r="B2761" s="44"/>
      <c r="C2761" s="52"/>
      <c r="D2761" s="52"/>
      <c r="F2761" s="45"/>
      <c r="H2761" s="46"/>
      <c r="L2761" s="45"/>
      <c r="P2761" s="13"/>
    </row>
    <row r="2762" spans="2:16" s="43" customFormat="1" x14ac:dyDescent="0.3">
      <c r="B2762" s="44"/>
      <c r="C2762" s="52"/>
      <c r="D2762" s="52"/>
      <c r="F2762" s="45"/>
      <c r="H2762" s="46"/>
      <c r="L2762" s="45"/>
      <c r="P2762" s="13"/>
    </row>
    <row r="2763" spans="2:16" s="43" customFormat="1" x14ac:dyDescent="0.3">
      <c r="B2763" s="44"/>
      <c r="C2763" s="52"/>
      <c r="D2763" s="52"/>
      <c r="F2763" s="45"/>
      <c r="H2763" s="46"/>
      <c r="L2763" s="45"/>
      <c r="P2763" s="13"/>
    </row>
    <row r="2764" spans="2:16" s="43" customFormat="1" x14ac:dyDescent="0.3">
      <c r="B2764" s="44"/>
      <c r="C2764" s="52"/>
      <c r="D2764" s="52"/>
      <c r="F2764" s="45"/>
      <c r="H2764" s="46"/>
      <c r="L2764" s="45"/>
      <c r="P2764" s="13"/>
    </row>
    <row r="2765" spans="2:16" s="43" customFormat="1" x14ac:dyDescent="0.3">
      <c r="B2765" s="44"/>
      <c r="C2765" s="52"/>
      <c r="D2765" s="52"/>
      <c r="F2765" s="45"/>
      <c r="H2765" s="46"/>
      <c r="L2765" s="45"/>
      <c r="P2765" s="13"/>
    </row>
    <row r="2766" spans="2:16" s="43" customFormat="1" x14ac:dyDescent="0.3">
      <c r="B2766" s="44"/>
      <c r="C2766" s="52"/>
      <c r="D2766" s="52"/>
      <c r="F2766" s="45"/>
      <c r="H2766" s="46"/>
      <c r="L2766" s="45"/>
      <c r="P2766" s="13"/>
    </row>
    <row r="2767" spans="2:16" s="43" customFormat="1" x14ac:dyDescent="0.3">
      <c r="B2767" s="44"/>
      <c r="C2767" s="52"/>
      <c r="D2767" s="52"/>
      <c r="F2767" s="45"/>
      <c r="H2767" s="46"/>
      <c r="L2767" s="45"/>
      <c r="P2767" s="13"/>
    </row>
    <row r="2768" spans="2:16" s="43" customFormat="1" x14ac:dyDescent="0.3">
      <c r="B2768" s="44"/>
      <c r="C2768" s="52"/>
      <c r="D2768" s="52"/>
      <c r="F2768" s="45"/>
      <c r="H2768" s="46"/>
      <c r="L2768" s="45"/>
      <c r="P2768" s="13"/>
    </row>
    <row r="2769" spans="2:16" s="43" customFormat="1" x14ac:dyDescent="0.3">
      <c r="B2769" s="44"/>
      <c r="C2769" s="52"/>
      <c r="D2769" s="52"/>
      <c r="F2769" s="45"/>
      <c r="H2769" s="46"/>
      <c r="L2769" s="45"/>
      <c r="P2769" s="13"/>
    </row>
    <row r="2770" spans="2:16" s="43" customFormat="1" x14ac:dyDescent="0.3">
      <c r="B2770" s="44"/>
      <c r="C2770" s="52"/>
      <c r="D2770" s="52"/>
      <c r="F2770" s="45"/>
      <c r="H2770" s="46"/>
      <c r="L2770" s="45"/>
      <c r="P2770" s="13"/>
    </row>
    <row r="2771" spans="2:16" s="43" customFormat="1" x14ac:dyDescent="0.3">
      <c r="B2771" s="44"/>
      <c r="C2771" s="52"/>
      <c r="D2771" s="52"/>
      <c r="F2771" s="45"/>
      <c r="H2771" s="46"/>
      <c r="L2771" s="45"/>
      <c r="P2771" s="13"/>
    </row>
    <row r="2772" spans="2:16" s="43" customFormat="1" x14ac:dyDescent="0.3">
      <c r="B2772" s="44"/>
      <c r="C2772" s="52"/>
      <c r="D2772" s="52"/>
      <c r="F2772" s="45"/>
      <c r="H2772" s="46"/>
      <c r="L2772" s="45"/>
      <c r="P2772" s="13"/>
    </row>
    <row r="2773" spans="2:16" s="43" customFormat="1" x14ac:dyDescent="0.3">
      <c r="B2773" s="44"/>
      <c r="C2773" s="52"/>
      <c r="D2773" s="52"/>
      <c r="F2773" s="45"/>
      <c r="H2773" s="46"/>
      <c r="L2773" s="45"/>
      <c r="P2773" s="13"/>
    </row>
    <row r="2774" spans="2:16" s="43" customFormat="1" x14ac:dyDescent="0.3">
      <c r="B2774" s="44"/>
      <c r="C2774" s="52"/>
      <c r="D2774" s="52"/>
      <c r="F2774" s="45"/>
      <c r="H2774" s="46"/>
      <c r="L2774" s="45"/>
      <c r="P2774" s="13"/>
    </row>
    <row r="2775" spans="2:16" s="43" customFormat="1" x14ac:dyDescent="0.3">
      <c r="B2775" s="44"/>
      <c r="C2775" s="52"/>
      <c r="D2775" s="52"/>
      <c r="F2775" s="45"/>
      <c r="H2775" s="46"/>
      <c r="L2775" s="45"/>
      <c r="P2775" s="13"/>
    </row>
    <row r="2776" spans="2:16" s="43" customFormat="1" x14ac:dyDescent="0.3">
      <c r="B2776" s="44"/>
      <c r="C2776" s="52"/>
      <c r="D2776" s="52"/>
      <c r="F2776" s="45"/>
      <c r="H2776" s="46"/>
      <c r="L2776" s="45"/>
      <c r="P2776" s="13"/>
    </row>
    <row r="2777" spans="2:16" s="43" customFormat="1" x14ac:dyDescent="0.3">
      <c r="B2777" s="44"/>
      <c r="C2777" s="52"/>
      <c r="D2777" s="52"/>
      <c r="F2777" s="45"/>
      <c r="H2777" s="46"/>
      <c r="L2777" s="45"/>
      <c r="P2777" s="13"/>
    </row>
    <row r="2778" spans="2:16" s="43" customFormat="1" x14ac:dyDescent="0.3">
      <c r="B2778" s="44"/>
      <c r="C2778" s="52"/>
      <c r="D2778" s="52"/>
      <c r="F2778" s="45"/>
      <c r="H2778" s="46"/>
      <c r="L2778" s="45"/>
      <c r="P2778" s="13"/>
    </row>
    <row r="2779" spans="2:16" s="43" customFormat="1" x14ac:dyDescent="0.3">
      <c r="B2779" s="44"/>
      <c r="C2779" s="52"/>
      <c r="D2779" s="52"/>
      <c r="F2779" s="45"/>
      <c r="H2779" s="46"/>
      <c r="L2779" s="45"/>
      <c r="P2779" s="13"/>
    </row>
    <row r="2780" spans="2:16" s="43" customFormat="1" x14ac:dyDescent="0.3">
      <c r="B2780" s="44"/>
      <c r="C2780" s="52"/>
      <c r="D2780" s="52"/>
      <c r="F2780" s="45"/>
      <c r="H2780" s="46"/>
      <c r="L2780" s="45"/>
      <c r="P2780" s="13"/>
    </row>
    <row r="2781" spans="2:16" s="43" customFormat="1" x14ac:dyDescent="0.3">
      <c r="B2781" s="44"/>
      <c r="C2781" s="52"/>
      <c r="D2781" s="52"/>
      <c r="F2781" s="45"/>
      <c r="H2781" s="46"/>
      <c r="L2781" s="45"/>
      <c r="P2781" s="13"/>
    </row>
    <row r="2782" spans="2:16" s="43" customFormat="1" x14ac:dyDescent="0.3">
      <c r="B2782" s="44"/>
      <c r="C2782" s="52"/>
      <c r="D2782" s="52"/>
      <c r="F2782" s="45"/>
      <c r="H2782" s="46"/>
      <c r="L2782" s="45"/>
      <c r="P2782" s="13"/>
    </row>
    <row r="2783" spans="2:16" s="43" customFormat="1" x14ac:dyDescent="0.3">
      <c r="B2783" s="44"/>
      <c r="C2783" s="52"/>
      <c r="D2783" s="52"/>
      <c r="F2783" s="45"/>
      <c r="H2783" s="46"/>
      <c r="L2783" s="45"/>
      <c r="P2783" s="13"/>
    </row>
    <row r="2784" spans="2:16" s="43" customFormat="1" x14ac:dyDescent="0.3">
      <c r="B2784" s="44"/>
      <c r="C2784" s="52"/>
      <c r="D2784" s="52"/>
      <c r="F2784" s="45"/>
      <c r="H2784" s="46"/>
      <c r="L2784" s="45"/>
      <c r="P2784" s="13"/>
    </row>
    <row r="2785" spans="2:16" s="43" customFormat="1" x14ac:dyDescent="0.3">
      <c r="B2785" s="44"/>
      <c r="C2785" s="52"/>
      <c r="D2785" s="52"/>
      <c r="F2785" s="45"/>
      <c r="H2785" s="46"/>
      <c r="L2785" s="45"/>
      <c r="P2785" s="13"/>
    </row>
    <row r="2786" spans="2:16" s="43" customFormat="1" x14ac:dyDescent="0.3">
      <c r="B2786" s="44"/>
      <c r="C2786" s="52"/>
      <c r="D2786" s="52"/>
      <c r="F2786" s="45"/>
      <c r="H2786" s="46"/>
      <c r="L2786" s="45"/>
      <c r="P2786" s="13"/>
    </row>
    <row r="2787" spans="2:16" s="43" customFormat="1" x14ac:dyDescent="0.3">
      <c r="B2787" s="44"/>
      <c r="C2787" s="52"/>
      <c r="D2787" s="52"/>
      <c r="F2787" s="45"/>
      <c r="H2787" s="46"/>
      <c r="L2787" s="45"/>
      <c r="P2787" s="13"/>
    </row>
    <row r="2788" spans="2:16" s="43" customFormat="1" x14ac:dyDescent="0.3">
      <c r="B2788" s="44"/>
      <c r="C2788" s="52"/>
      <c r="D2788" s="52"/>
      <c r="F2788" s="45"/>
      <c r="H2788" s="46"/>
      <c r="L2788" s="45"/>
      <c r="P2788" s="13"/>
    </row>
    <row r="2789" spans="2:16" s="43" customFormat="1" x14ac:dyDescent="0.3">
      <c r="B2789" s="44"/>
      <c r="C2789" s="52"/>
      <c r="D2789" s="52"/>
      <c r="F2789" s="45"/>
      <c r="H2789" s="46"/>
      <c r="L2789" s="45"/>
      <c r="P2789" s="13"/>
    </row>
    <row r="2790" spans="2:16" s="43" customFormat="1" x14ac:dyDescent="0.3">
      <c r="B2790" s="44"/>
      <c r="C2790" s="52"/>
      <c r="D2790" s="52"/>
      <c r="F2790" s="45"/>
      <c r="H2790" s="46"/>
      <c r="L2790" s="45"/>
      <c r="P2790" s="13"/>
    </row>
    <row r="2791" spans="2:16" s="43" customFormat="1" x14ac:dyDescent="0.3">
      <c r="B2791" s="44"/>
      <c r="C2791" s="52"/>
      <c r="D2791" s="52"/>
      <c r="F2791" s="45"/>
      <c r="H2791" s="46"/>
      <c r="L2791" s="45"/>
      <c r="P2791" s="13"/>
    </row>
    <row r="2792" spans="2:16" s="43" customFormat="1" x14ac:dyDescent="0.3">
      <c r="B2792" s="44"/>
      <c r="C2792" s="52"/>
      <c r="D2792" s="52"/>
      <c r="F2792" s="45"/>
      <c r="H2792" s="46"/>
      <c r="L2792" s="45"/>
      <c r="P2792" s="13"/>
    </row>
    <row r="2793" spans="2:16" s="43" customFormat="1" x14ac:dyDescent="0.3">
      <c r="B2793" s="44"/>
      <c r="C2793" s="52"/>
      <c r="D2793" s="52"/>
      <c r="F2793" s="45"/>
      <c r="H2793" s="46"/>
      <c r="L2793" s="45"/>
      <c r="P2793" s="13"/>
    </row>
    <row r="2794" spans="2:16" s="43" customFormat="1" x14ac:dyDescent="0.3">
      <c r="B2794" s="44"/>
      <c r="C2794" s="52"/>
      <c r="D2794" s="52"/>
      <c r="F2794" s="45"/>
      <c r="H2794" s="46"/>
      <c r="L2794" s="45"/>
      <c r="P2794" s="13"/>
    </row>
    <row r="2795" spans="2:16" s="43" customFormat="1" x14ac:dyDescent="0.3">
      <c r="B2795" s="44"/>
      <c r="C2795" s="52"/>
      <c r="D2795" s="52"/>
      <c r="F2795" s="45"/>
      <c r="H2795" s="46"/>
      <c r="L2795" s="45"/>
      <c r="P2795" s="13"/>
    </row>
    <row r="2796" spans="2:16" s="43" customFormat="1" x14ac:dyDescent="0.3">
      <c r="B2796" s="44"/>
      <c r="C2796" s="52"/>
      <c r="D2796" s="52"/>
      <c r="F2796" s="45"/>
      <c r="H2796" s="46"/>
      <c r="L2796" s="45"/>
      <c r="P2796" s="13"/>
    </row>
    <row r="2797" spans="2:16" s="43" customFormat="1" x14ac:dyDescent="0.3">
      <c r="B2797" s="44"/>
      <c r="C2797" s="52"/>
      <c r="D2797" s="52"/>
      <c r="F2797" s="45"/>
      <c r="H2797" s="46"/>
      <c r="L2797" s="45"/>
      <c r="P2797" s="13"/>
    </row>
    <row r="2798" spans="2:16" s="43" customFormat="1" x14ac:dyDescent="0.3">
      <c r="B2798" s="44"/>
      <c r="C2798" s="52"/>
      <c r="D2798" s="52"/>
      <c r="F2798" s="45"/>
      <c r="H2798" s="46"/>
      <c r="L2798" s="45"/>
      <c r="P2798" s="13"/>
    </row>
    <row r="2799" spans="2:16" s="43" customFormat="1" x14ac:dyDescent="0.3">
      <c r="B2799" s="44"/>
      <c r="C2799" s="52"/>
      <c r="D2799" s="52"/>
      <c r="F2799" s="45"/>
      <c r="H2799" s="46"/>
      <c r="L2799" s="45"/>
      <c r="P2799" s="13"/>
    </row>
    <row r="2800" spans="2:16" s="43" customFormat="1" x14ac:dyDescent="0.3">
      <c r="B2800" s="44"/>
      <c r="C2800" s="52"/>
      <c r="D2800" s="52"/>
      <c r="F2800" s="45"/>
      <c r="H2800" s="46"/>
      <c r="L2800" s="45"/>
      <c r="P2800" s="13"/>
    </row>
    <row r="2801" spans="2:16" s="43" customFormat="1" x14ac:dyDescent="0.3">
      <c r="B2801" s="44"/>
      <c r="C2801" s="52"/>
      <c r="D2801" s="52"/>
      <c r="F2801" s="45"/>
      <c r="H2801" s="46"/>
      <c r="L2801" s="45"/>
      <c r="P2801" s="13"/>
    </row>
    <row r="2802" spans="2:16" s="43" customFormat="1" x14ac:dyDescent="0.3">
      <c r="B2802" s="44"/>
      <c r="C2802" s="52"/>
      <c r="D2802" s="52"/>
      <c r="F2802" s="45"/>
      <c r="H2802" s="46"/>
      <c r="L2802" s="45"/>
      <c r="P2802" s="13"/>
    </row>
    <row r="2803" spans="2:16" s="43" customFormat="1" x14ac:dyDescent="0.3">
      <c r="B2803" s="44"/>
      <c r="C2803" s="52"/>
      <c r="D2803" s="52"/>
      <c r="F2803" s="45"/>
      <c r="H2803" s="46"/>
      <c r="L2803" s="45"/>
      <c r="P2803" s="13"/>
    </row>
    <row r="2804" spans="2:16" s="43" customFormat="1" x14ac:dyDescent="0.3">
      <c r="B2804" s="44"/>
      <c r="C2804" s="52"/>
      <c r="D2804" s="52"/>
      <c r="F2804" s="45"/>
      <c r="H2804" s="46"/>
      <c r="L2804" s="45"/>
      <c r="P2804" s="13"/>
    </row>
    <row r="2805" spans="2:16" s="43" customFormat="1" x14ac:dyDescent="0.3">
      <c r="B2805" s="44"/>
      <c r="C2805" s="52"/>
      <c r="D2805" s="52"/>
      <c r="F2805" s="45"/>
      <c r="H2805" s="46"/>
      <c r="L2805" s="45"/>
      <c r="P2805" s="13"/>
    </row>
    <row r="2806" spans="2:16" s="43" customFormat="1" x14ac:dyDescent="0.3">
      <c r="B2806" s="44"/>
      <c r="C2806" s="52"/>
      <c r="D2806" s="52"/>
      <c r="F2806" s="45"/>
      <c r="H2806" s="46"/>
      <c r="L2806" s="45"/>
      <c r="P2806" s="13"/>
    </row>
    <row r="2807" spans="2:16" s="43" customFormat="1" x14ac:dyDescent="0.3">
      <c r="B2807" s="44"/>
      <c r="C2807" s="52"/>
      <c r="D2807" s="52"/>
      <c r="F2807" s="45"/>
      <c r="H2807" s="46"/>
      <c r="L2807" s="45"/>
      <c r="P2807" s="13"/>
    </row>
    <row r="2808" spans="2:16" s="43" customFormat="1" x14ac:dyDescent="0.3">
      <c r="B2808" s="44"/>
      <c r="C2808" s="52"/>
      <c r="D2808" s="52"/>
      <c r="F2808" s="45"/>
      <c r="H2808" s="46"/>
      <c r="L2808" s="45"/>
      <c r="P2808" s="13"/>
    </row>
    <row r="2809" spans="2:16" s="43" customFormat="1" x14ac:dyDescent="0.3">
      <c r="B2809" s="44"/>
      <c r="C2809" s="52"/>
      <c r="D2809" s="52"/>
      <c r="F2809" s="45"/>
      <c r="H2809" s="46"/>
      <c r="L2809" s="45"/>
      <c r="P2809" s="13"/>
    </row>
    <row r="2810" spans="2:16" s="43" customFormat="1" x14ac:dyDescent="0.3">
      <c r="B2810" s="44"/>
      <c r="C2810" s="52"/>
      <c r="D2810" s="52"/>
      <c r="F2810" s="45"/>
      <c r="H2810" s="46"/>
      <c r="L2810" s="45"/>
      <c r="P2810" s="13"/>
    </row>
    <row r="2811" spans="2:16" s="43" customFormat="1" x14ac:dyDescent="0.3">
      <c r="B2811" s="44"/>
      <c r="C2811" s="52"/>
      <c r="D2811" s="52"/>
      <c r="F2811" s="45"/>
      <c r="H2811" s="46"/>
      <c r="L2811" s="45"/>
      <c r="P2811" s="13"/>
    </row>
    <row r="2812" spans="2:16" s="43" customFormat="1" x14ac:dyDescent="0.3">
      <c r="B2812" s="44"/>
      <c r="C2812" s="52"/>
      <c r="D2812" s="52"/>
      <c r="F2812" s="45"/>
      <c r="H2812" s="46"/>
      <c r="L2812" s="45"/>
      <c r="P2812" s="13"/>
    </row>
    <row r="2813" spans="2:16" s="43" customFormat="1" x14ac:dyDescent="0.3">
      <c r="B2813" s="44"/>
      <c r="C2813" s="52"/>
      <c r="D2813" s="52"/>
      <c r="F2813" s="45"/>
      <c r="H2813" s="46"/>
      <c r="L2813" s="45"/>
      <c r="P2813" s="13"/>
    </row>
    <row r="2814" spans="2:16" s="43" customFormat="1" x14ac:dyDescent="0.3">
      <c r="B2814" s="44"/>
      <c r="C2814" s="52"/>
      <c r="D2814" s="52"/>
      <c r="F2814" s="45"/>
      <c r="H2814" s="46"/>
      <c r="L2814" s="45"/>
      <c r="P2814" s="13"/>
    </row>
    <row r="2815" spans="2:16" s="43" customFormat="1" x14ac:dyDescent="0.3">
      <c r="B2815" s="44"/>
      <c r="C2815" s="52"/>
      <c r="D2815" s="52"/>
      <c r="F2815" s="45"/>
      <c r="H2815" s="46"/>
      <c r="L2815" s="45"/>
      <c r="P2815" s="13"/>
    </row>
    <row r="2816" spans="2:16" s="43" customFormat="1" x14ac:dyDescent="0.3">
      <c r="B2816" s="44"/>
      <c r="C2816" s="52"/>
      <c r="D2816" s="52"/>
      <c r="F2816" s="45"/>
      <c r="H2816" s="46"/>
      <c r="L2816" s="45"/>
      <c r="P2816" s="13"/>
    </row>
    <row r="2817" spans="2:16" s="43" customFormat="1" x14ac:dyDescent="0.3">
      <c r="B2817" s="44"/>
      <c r="C2817" s="52"/>
      <c r="D2817" s="52"/>
      <c r="F2817" s="45"/>
      <c r="H2817" s="46"/>
      <c r="L2817" s="45"/>
      <c r="P2817" s="13"/>
    </row>
    <row r="2818" spans="2:16" s="43" customFormat="1" x14ac:dyDescent="0.3">
      <c r="B2818" s="44"/>
      <c r="C2818" s="52"/>
      <c r="D2818" s="52"/>
      <c r="F2818" s="45"/>
      <c r="H2818" s="46"/>
      <c r="L2818" s="45"/>
      <c r="P2818" s="13"/>
    </row>
    <row r="2819" spans="2:16" s="43" customFormat="1" x14ac:dyDescent="0.3">
      <c r="B2819" s="44"/>
      <c r="C2819" s="52"/>
      <c r="D2819" s="52"/>
      <c r="F2819" s="45"/>
      <c r="H2819" s="46"/>
      <c r="L2819" s="45"/>
      <c r="P2819" s="13"/>
    </row>
    <row r="2820" spans="2:16" s="43" customFormat="1" x14ac:dyDescent="0.3">
      <c r="B2820" s="44"/>
      <c r="C2820" s="52"/>
      <c r="D2820" s="52"/>
      <c r="F2820" s="45"/>
      <c r="H2820" s="46"/>
      <c r="L2820" s="45"/>
      <c r="P2820" s="13"/>
    </row>
    <row r="2821" spans="2:16" s="43" customFormat="1" x14ac:dyDescent="0.3">
      <c r="B2821" s="44"/>
      <c r="C2821" s="52"/>
      <c r="D2821" s="52"/>
      <c r="F2821" s="45"/>
      <c r="H2821" s="46"/>
      <c r="L2821" s="45"/>
      <c r="P2821" s="13"/>
    </row>
    <row r="2822" spans="2:16" s="43" customFormat="1" x14ac:dyDescent="0.3">
      <c r="B2822" s="44"/>
      <c r="C2822" s="52"/>
      <c r="D2822" s="52"/>
      <c r="F2822" s="45"/>
      <c r="H2822" s="46"/>
      <c r="L2822" s="45"/>
      <c r="P2822" s="13"/>
    </row>
    <row r="2823" spans="2:16" s="43" customFormat="1" x14ac:dyDescent="0.3">
      <c r="B2823" s="44"/>
      <c r="C2823" s="52"/>
      <c r="D2823" s="52"/>
      <c r="F2823" s="45"/>
      <c r="H2823" s="46"/>
      <c r="L2823" s="45"/>
      <c r="P2823" s="13"/>
    </row>
    <row r="2824" spans="2:16" s="43" customFormat="1" x14ac:dyDescent="0.3">
      <c r="B2824" s="44"/>
      <c r="C2824" s="52"/>
      <c r="D2824" s="52"/>
      <c r="F2824" s="45"/>
      <c r="H2824" s="46"/>
      <c r="L2824" s="45"/>
      <c r="P2824" s="13"/>
    </row>
    <row r="2825" spans="2:16" s="43" customFormat="1" x14ac:dyDescent="0.3">
      <c r="B2825" s="44"/>
      <c r="C2825" s="52"/>
      <c r="D2825" s="52"/>
      <c r="F2825" s="45"/>
      <c r="H2825" s="46"/>
      <c r="L2825" s="45"/>
      <c r="P2825" s="13"/>
    </row>
    <row r="2826" spans="2:16" s="43" customFormat="1" x14ac:dyDescent="0.3">
      <c r="B2826" s="44"/>
      <c r="C2826" s="52"/>
      <c r="D2826" s="52"/>
      <c r="F2826" s="45"/>
      <c r="H2826" s="46"/>
      <c r="L2826" s="45"/>
      <c r="P2826" s="13"/>
    </row>
    <row r="2827" spans="2:16" s="43" customFormat="1" x14ac:dyDescent="0.3">
      <c r="B2827" s="44"/>
      <c r="C2827" s="52"/>
      <c r="D2827" s="52"/>
      <c r="F2827" s="45"/>
      <c r="H2827" s="46"/>
      <c r="L2827" s="45"/>
      <c r="P2827" s="13"/>
    </row>
    <row r="2828" spans="2:16" s="43" customFormat="1" x14ac:dyDescent="0.3">
      <c r="B2828" s="44"/>
      <c r="C2828" s="52"/>
      <c r="D2828" s="52"/>
      <c r="F2828" s="45"/>
      <c r="H2828" s="46"/>
      <c r="L2828" s="45"/>
      <c r="P2828" s="13"/>
    </row>
    <row r="2829" spans="2:16" s="43" customFormat="1" x14ac:dyDescent="0.3">
      <c r="B2829" s="44"/>
      <c r="C2829" s="52"/>
      <c r="D2829" s="52"/>
      <c r="F2829" s="45"/>
      <c r="H2829" s="46"/>
      <c r="L2829" s="45"/>
      <c r="P2829" s="13"/>
    </row>
    <row r="2830" spans="2:16" s="43" customFormat="1" x14ac:dyDescent="0.3">
      <c r="B2830" s="44"/>
      <c r="C2830" s="52"/>
      <c r="D2830" s="52"/>
      <c r="F2830" s="45"/>
      <c r="H2830" s="46"/>
      <c r="L2830" s="45"/>
      <c r="P2830" s="13"/>
    </row>
    <row r="2831" spans="2:16" s="43" customFormat="1" x14ac:dyDescent="0.3">
      <c r="B2831" s="44"/>
      <c r="C2831" s="52"/>
      <c r="D2831" s="52"/>
      <c r="F2831" s="45"/>
      <c r="H2831" s="46"/>
      <c r="L2831" s="45"/>
      <c r="P2831" s="13"/>
    </row>
    <row r="2832" spans="2:16" s="43" customFormat="1" x14ac:dyDescent="0.3">
      <c r="B2832" s="44"/>
      <c r="C2832" s="52"/>
      <c r="D2832" s="52"/>
      <c r="F2832" s="45"/>
      <c r="H2832" s="46"/>
      <c r="L2832" s="45"/>
      <c r="P2832" s="13"/>
    </row>
    <row r="2833" spans="2:16" s="43" customFormat="1" x14ac:dyDescent="0.3">
      <c r="B2833" s="44"/>
      <c r="C2833" s="52"/>
      <c r="D2833" s="52"/>
      <c r="F2833" s="45"/>
      <c r="H2833" s="46"/>
      <c r="L2833" s="45"/>
      <c r="P2833" s="13"/>
    </row>
    <row r="2834" spans="2:16" s="43" customFormat="1" x14ac:dyDescent="0.3">
      <c r="B2834" s="44"/>
      <c r="C2834" s="52"/>
      <c r="D2834" s="52"/>
      <c r="F2834" s="45"/>
      <c r="H2834" s="46"/>
      <c r="L2834" s="45"/>
      <c r="P2834" s="13"/>
    </row>
    <row r="2835" spans="2:16" s="43" customFormat="1" x14ac:dyDescent="0.3">
      <c r="B2835" s="44"/>
      <c r="C2835" s="52"/>
      <c r="D2835" s="52"/>
      <c r="F2835" s="45"/>
      <c r="H2835" s="46"/>
      <c r="L2835" s="45"/>
      <c r="P2835" s="13"/>
    </row>
    <row r="2836" spans="2:16" s="43" customFormat="1" x14ac:dyDescent="0.3">
      <c r="B2836" s="44"/>
      <c r="C2836" s="52"/>
      <c r="D2836" s="52"/>
      <c r="F2836" s="45"/>
      <c r="H2836" s="46"/>
      <c r="L2836" s="45"/>
      <c r="P2836" s="13"/>
    </row>
    <row r="2837" spans="2:16" s="43" customFormat="1" x14ac:dyDescent="0.3">
      <c r="B2837" s="44"/>
      <c r="C2837" s="52"/>
      <c r="D2837" s="52"/>
      <c r="F2837" s="45"/>
      <c r="H2837" s="46"/>
      <c r="L2837" s="45"/>
      <c r="P2837" s="13"/>
    </row>
    <row r="2838" spans="2:16" s="43" customFormat="1" x14ac:dyDescent="0.3">
      <c r="B2838" s="44"/>
      <c r="C2838" s="52"/>
      <c r="D2838" s="52"/>
      <c r="F2838" s="45"/>
      <c r="H2838" s="46"/>
      <c r="L2838" s="45"/>
      <c r="P2838" s="13"/>
    </row>
    <row r="2839" spans="2:16" s="43" customFormat="1" x14ac:dyDescent="0.3">
      <c r="B2839" s="44"/>
      <c r="C2839" s="52"/>
      <c r="D2839" s="52"/>
      <c r="F2839" s="45"/>
      <c r="H2839" s="46"/>
      <c r="L2839" s="45"/>
      <c r="P2839" s="13"/>
    </row>
    <row r="2840" spans="2:16" s="43" customFormat="1" x14ac:dyDescent="0.3">
      <c r="B2840" s="44"/>
      <c r="C2840" s="52"/>
      <c r="D2840" s="52"/>
      <c r="F2840" s="45"/>
      <c r="H2840" s="46"/>
      <c r="L2840" s="45"/>
      <c r="P2840" s="13"/>
    </row>
    <row r="2841" spans="2:16" s="43" customFormat="1" x14ac:dyDescent="0.3">
      <c r="B2841" s="44"/>
      <c r="C2841" s="52"/>
      <c r="D2841" s="52"/>
      <c r="F2841" s="45"/>
      <c r="H2841" s="46"/>
      <c r="L2841" s="45"/>
      <c r="P2841" s="13"/>
    </row>
    <row r="2842" spans="2:16" s="43" customFormat="1" x14ac:dyDescent="0.3">
      <c r="B2842" s="44"/>
      <c r="C2842" s="52"/>
      <c r="D2842" s="52"/>
      <c r="F2842" s="45"/>
      <c r="H2842" s="46"/>
      <c r="L2842" s="45"/>
      <c r="P2842" s="13"/>
    </row>
    <row r="2843" spans="2:16" s="43" customFormat="1" x14ac:dyDescent="0.3">
      <c r="B2843" s="44"/>
      <c r="C2843" s="52"/>
      <c r="D2843" s="52"/>
      <c r="F2843" s="45"/>
      <c r="H2843" s="46"/>
      <c r="L2843" s="45"/>
      <c r="P2843" s="13"/>
    </row>
    <row r="2844" spans="2:16" s="43" customFormat="1" x14ac:dyDescent="0.3">
      <c r="B2844" s="44"/>
      <c r="C2844" s="52"/>
      <c r="D2844" s="52"/>
      <c r="F2844" s="45"/>
      <c r="H2844" s="46"/>
      <c r="L2844" s="45"/>
      <c r="P2844" s="13"/>
    </row>
    <row r="2845" spans="2:16" s="43" customFormat="1" x14ac:dyDescent="0.3">
      <c r="B2845" s="44"/>
      <c r="C2845" s="52"/>
      <c r="D2845" s="52"/>
      <c r="F2845" s="45"/>
      <c r="H2845" s="46"/>
      <c r="L2845" s="45"/>
      <c r="P2845" s="13"/>
    </row>
    <row r="2846" spans="2:16" s="43" customFormat="1" x14ac:dyDescent="0.3">
      <c r="B2846" s="44"/>
      <c r="C2846" s="52"/>
      <c r="D2846" s="52"/>
      <c r="F2846" s="45"/>
      <c r="H2846" s="46"/>
      <c r="L2846" s="45"/>
      <c r="P2846" s="13"/>
    </row>
    <row r="2847" spans="2:16" s="43" customFormat="1" x14ac:dyDescent="0.3">
      <c r="B2847" s="44"/>
      <c r="C2847" s="52"/>
      <c r="D2847" s="52"/>
      <c r="F2847" s="45"/>
      <c r="H2847" s="46"/>
      <c r="L2847" s="45"/>
      <c r="P2847" s="13"/>
    </row>
    <row r="2848" spans="2:16" s="43" customFormat="1" x14ac:dyDescent="0.3">
      <c r="B2848" s="44"/>
      <c r="C2848" s="52"/>
      <c r="D2848" s="52"/>
      <c r="F2848" s="45"/>
      <c r="H2848" s="46"/>
      <c r="L2848" s="45"/>
      <c r="P2848" s="13"/>
    </row>
    <row r="2849" spans="2:16" s="43" customFormat="1" x14ac:dyDescent="0.3">
      <c r="B2849" s="44"/>
      <c r="C2849" s="52"/>
      <c r="D2849" s="52"/>
      <c r="F2849" s="45"/>
      <c r="H2849" s="46"/>
      <c r="L2849" s="45"/>
      <c r="P2849" s="13"/>
    </row>
    <row r="2850" spans="2:16" s="43" customFormat="1" x14ac:dyDescent="0.3">
      <c r="B2850" s="44"/>
      <c r="C2850" s="52"/>
      <c r="D2850" s="52"/>
      <c r="F2850" s="45"/>
      <c r="H2850" s="46"/>
      <c r="L2850" s="45"/>
      <c r="P2850" s="13"/>
    </row>
    <row r="2851" spans="2:16" s="43" customFormat="1" x14ac:dyDescent="0.3">
      <c r="B2851" s="44"/>
      <c r="C2851" s="52"/>
      <c r="D2851" s="52"/>
      <c r="F2851" s="45"/>
      <c r="H2851" s="46"/>
      <c r="L2851" s="45"/>
      <c r="P2851" s="13"/>
    </row>
    <row r="2852" spans="2:16" s="43" customFormat="1" x14ac:dyDescent="0.3">
      <c r="B2852" s="44"/>
      <c r="C2852" s="52"/>
      <c r="D2852" s="52"/>
      <c r="F2852" s="45"/>
      <c r="H2852" s="46"/>
      <c r="L2852" s="45"/>
      <c r="P2852" s="13"/>
    </row>
    <row r="2853" spans="2:16" s="43" customFormat="1" x14ac:dyDescent="0.3">
      <c r="B2853" s="44"/>
      <c r="C2853" s="52"/>
      <c r="D2853" s="52"/>
      <c r="F2853" s="45"/>
      <c r="H2853" s="46"/>
      <c r="L2853" s="45"/>
      <c r="P2853" s="13"/>
    </row>
    <row r="2854" spans="2:16" s="43" customFormat="1" x14ac:dyDescent="0.3">
      <c r="B2854" s="44"/>
      <c r="C2854" s="52"/>
      <c r="D2854" s="52"/>
      <c r="F2854" s="45"/>
      <c r="H2854" s="46"/>
      <c r="L2854" s="45"/>
      <c r="P2854" s="13"/>
    </row>
    <row r="2855" spans="2:16" s="43" customFormat="1" x14ac:dyDescent="0.3">
      <c r="B2855" s="44"/>
      <c r="C2855" s="52"/>
      <c r="D2855" s="52"/>
      <c r="F2855" s="45"/>
      <c r="H2855" s="46"/>
      <c r="L2855" s="45"/>
      <c r="P2855" s="13"/>
    </row>
    <row r="2856" spans="2:16" s="43" customFormat="1" x14ac:dyDescent="0.3">
      <c r="B2856" s="44"/>
      <c r="C2856" s="52"/>
      <c r="D2856" s="52"/>
      <c r="F2856" s="45"/>
      <c r="H2856" s="46"/>
      <c r="L2856" s="45"/>
      <c r="P2856" s="13"/>
    </row>
    <row r="2857" spans="2:16" s="43" customFormat="1" x14ac:dyDescent="0.3">
      <c r="B2857" s="44"/>
      <c r="C2857" s="52"/>
      <c r="D2857" s="52"/>
      <c r="F2857" s="45"/>
      <c r="H2857" s="46"/>
      <c r="L2857" s="45"/>
      <c r="P2857" s="13"/>
    </row>
    <row r="2858" spans="2:16" s="43" customFormat="1" x14ac:dyDescent="0.3">
      <c r="B2858" s="44"/>
      <c r="C2858" s="52"/>
      <c r="D2858" s="52"/>
      <c r="F2858" s="45"/>
      <c r="H2858" s="46"/>
      <c r="L2858" s="45"/>
      <c r="P2858" s="13"/>
    </row>
    <row r="2859" spans="2:16" s="43" customFormat="1" x14ac:dyDescent="0.3">
      <c r="B2859" s="44"/>
      <c r="C2859" s="52"/>
      <c r="D2859" s="52"/>
      <c r="F2859" s="45"/>
      <c r="H2859" s="46"/>
      <c r="L2859" s="45"/>
      <c r="P2859" s="13"/>
    </row>
    <row r="2860" spans="2:16" s="43" customFormat="1" x14ac:dyDescent="0.3">
      <c r="B2860" s="44"/>
      <c r="C2860" s="52"/>
      <c r="D2860" s="52"/>
      <c r="F2860" s="45"/>
      <c r="H2860" s="46"/>
      <c r="L2860" s="45"/>
      <c r="P2860" s="13"/>
    </row>
    <row r="2861" spans="2:16" s="43" customFormat="1" x14ac:dyDescent="0.3">
      <c r="B2861" s="44"/>
      <c r="C2861" s="52"/>
      <c r="D2861" s="52"/>
      <c r="F2861" s="45"/>
      <c r="H2861" s="46"/>
      <c r="L2861" s="45"/>
      <c r="P2861" s="13"/>
    </row>
    <row r="2862" spans="2:16" s="43" customFormat="1" x14ac:dyDescent="0.3">
      <c r="B2862" s="44"/>
      <c r="C2862" s="52"/>
      <c r="D2862" s="52"/>
      <c r="F2862" s="45"/>
      <c r="H2862" s="46"/>
      <c r="L2862" s="45"/>
      <c r="P2862" s="13"/>
    </row>
    <row r="2863" spans="2:16" s="43" customFormat="1" x14ac:dyDescent="0.3">
      <c r="B2863" s="44"/>
      <c r="C2863" s="52"/>
      <c r="D2863" s="52"/>
      <c r="F2863" s="45"/>
      <c r="H2863" s="46"/>
      <c r="L2863" s="45"/>
      <c r="P2863" s="13"/>
    </row>
    <row r="2864" spans="2:16" s="43" customFormat="1" x14ac:dyDescent="0.3">
      <c r="B2864" s="44"/>
      <c r="C2864" s="52"/>
      <c r="D2864" s="52"/>
      <c r="F2864" s="45"/>
      <c r="H2864" s="46"/>
      <c r="L2864" s="45"/>
      <c r="P2864" s="13"/>
    </row>
    <row r="2865" spans="2:16" s="43" customFormat="1" x14ac:dyDescent="0.3">
      <c r="B2865" s="44"/>
      <c r="C2865" s="52"/>
      <c r="D2865" s="52"/>
      <c r="F2865" s="45"/>
      <c r="H2865" s="46"/>
      <c r="L2865" s="45"/>
      <c r="P2865" s="13"/>
    </row>
    <row r="2866" spans="2:16" s="43" customFormat="1" x14ac:dyDescent="0.3">
      <c r="B2866" s="44"/>
      <c r="C2866" s="52"/>
      <c r="D2866" s="52"/>
      <c r="F2866" s="45"/>
      <c r="H2866" s="46"/>
      <c r="L2866" s="45"/>
      <c r="P2866" s="13"/>
    </row>
    <row r="2867" spans="2:16" s="43" customFormat="1" x14ac:dyDescent="0.3">
      <c r="B2867" s="44"/>
      <c r="C2867" s="52"/>
      <c r="D2867" s="52"/>
      <c r="F2867" s="45"/>
      <c r="H2867" s="46"/>
      <c r="L2867" s="45"/>
      <c r="P2867" s="13"/>
    </row>
    <row r="2868" spans="2:16" s="43" customFormat="1" x14ac:dyDescent="0.3">
      <c r="B2868" s="44"/>
      <c r="C2868" s="52"/>
      <c r="D2868" s="52"/>
      <c r="F2868" s="45"/>
      <c r="H2868" s="46"/>
      <c r="L2868" s="45"/>
      <c r="P2868" s="13"/>
    </row>
    <row r="2869" spans="2:16" s="43" customFormat="1" x14ac:dyDescent="0.3">
      <c r="B2869" s="44"/>
      <c r="C2869" s="52"/>
      <c r="D2869" s="52"/>
      <c r="F2869" s="45"/>
      <c r="H2869" s="46"/>
      <c r="L2869" s="45"/>
      <c r="P2869" s="13"/>
    </row>
    <row r="2870" spans="2:16" s="43" customFormat="1" x14ac:dyDescent="0.3">
      <c r="B2870" s="44"/>
      <c r="C2870" s="52"/>
      <c r="D2870" s="52"/>
      <c r="F2870" s="45"/>
      <c r="H2870" s="46"/>
      <c r="L2870" s="45"/>
      <c r="P2870" s="13"/>
    </row>
    <row r="2871" spans="2:16" s="43" customFormat="1" x14ac:dyDescent="0.3">
      <c r="B2871" s="44"/>
      <c r="C2871" s="52"/>
      <c r="D2871" s="52"/>
      <c r="F2871" s="45"/>
      <c r="H2871" s="46"/>
      <c r="L2871" s="45"/>
      <c r="P2871" s="13"/>
    </row>
    <row r="2872" spans="2:16" s="43" customFormat="1" x14ac:dyDescent="0.3">
      <c r="B2872" s="44"/>
      <c r="C2872" s="52"/>
      <c r="D2872" s="52"/>
      <c r="F2872" s="45"/>
      <c r="H2872" s="46"/>
      <c r="L2872" s="45"/>
      <c r="P2872" s="13"/>
    </row>
    <row r="2873" spans="2:16" s="43" customFormat="1" x14ac:dyDescent="0.3">
      <c r="B2873" s="44"/>
      <c r="C2873" s="52"/>
      <c r="D2873" s="52"/>
      <c r="F2873" s="45"/>
      <c r="H2873" s="46"/>
      <c r="L2873" s="45"/>
      <c r="P2873" s="13"/>
    </row>
    <row r="2874" spans="2:16" s="43" customFormat="1" x14ac:dyDescent="0.3">
      <c r="B2874" s="44"/>
      <c r="C2874" s="52"/>
      <c r="D2874" s="52"/>
      <c r="F2874" s="45"/>
      <c r="H2874" s="46"/>
      <c r="L2874" s="45"/>
      <c r="P2874" s="13"/>
    </row>
    <row r="2875" spans="2:16" s="43" customFormat="1" x14ac:dyDescent="0.3">
      <c r="B2875" s="44"/>
      <c r="C2875" s="52"/>
      <c r="D2875" s="52"/>
      <c r="F2875" s="45"/>
      <c r="H2875" s="46"/>
      <c r="L2875" s="45"/>
      <c r="P2875" s="13"/>
    </row>
    <row r="2876" spans="2:16" s="43" customFormat="1" x14ac:dyDescent="0.3">
      <c r="B2876" s="44"/>
      <c r="C2876" s="52"/>
      <c r="D2876" s="52"/>
      <c r="F2876" s="45"/>
      <c r="H2876" s="46"/>
      <c r="L2876" s="45"/>
      <c r="P2876" s="13"/>
    </row>
    <row r="2877" spans="2:16" s="43" customFormat="1" x14ac:dyDescent="0.3">
      <c r="B2877" s="44"/>
      <c r="C2877" s="52"/>
      <c r="D2877" s="52"/>
      <c r="F2877" s="45"/>
      <c r="H2877" s="46"/>
      <c r="L2877" s="45"/>
      <c r="P2877" s="13"/>
    </row>
    <row r="2878" spans="2:16" s="43" customFormat="1" x14ac:dyDescent="0.3">
      <c r="B2878" s="44"/>
      <c r="C2878" s="52"/>
      <c r="D2878" s="52"/>
      <c r="F2878" s="45"/>
      <c r="H2878" s="46"/>
      <c r="L2878" s="45"/>
      <c r="P2878" s="13"/>
    </row>
    <row r="2879" spans="2:16" s="43" customFormat="1" x14ac:dyDescent="0.3">
      <c r="B2879" s="44"/>
      <c r="C2879" s="52"/>
      <c r="D2879" s="52"/>
      <c r="F2879" s="45"/>
      <c r="H2879" s="46"/>
      <c r="L2879" s="45"/>
      <c r="P2879" s="13"/>
    </row>
    <row r="2880" spans="2:16" s="43" customFormat="1" x14ac:dyDescent="0.3">
      <c r="B2880" s="44"/>
      <c r="C2880" s="52"/>
      <c r="D2880" s="52"/>
      <c r="F2880" s="45"/>
      <c r="H2880" s="46"/>
      <c r="L2880" s="45"/>
      <c r="P2880" s="13"/>
    </row>
    <row r="2881" spans="2:16" s="43" customFormat="1" x14ac:dyDescent="0.3">
      <c r="B2881" s="44"/>
      <c r="C2881" s="52"/>
      <c r="D2881" s="52"/>
      <c r="F2881" s="45"/>
      <c r="H2881" s="46"/>
      <c r="L2881" s="45"/>
      <c r="P2881" s="13"/>
    </row>
    <row r="2882" spans="2:16" s="43" customFormat="1" x14ac:dyDescent="0.3">
      <c r="B2882" s="44"/>
      <c r="C2882" s="52"/>
      <c r="D2882" s="52"/>
      <c r="F2882" s="45"/>
      <c r="H2882" s="46"/>
      <c r="L2882" s="45"/>
      <c r="P2882" s="13"/>
    </row>
    <row r="2883" spans="2:16" s="43" customFormat="1" x14ac:dyDescent="0.3">
      <c r="B2883" s="44"/>
      <c r="C2883" s="52"/>
      <c r="D2883" s="52"/>
      <c r="F2883" s="45"/>
      <c r="H2883" s="46"/>
      <c r="L2883" s="45"/>
      <c r="P2883" s="13"/>
    </row>
    <row r="2884" spans="2:16" s="43" customFormat="1" x14ac:dyDescent="0.3">
      <c r="B2884" s="44"/>
      <c r="C2884" s="52"/>
      <c r="D2884" s="52"/>
      <c r="F2884" s="45"/>
      <c r="H2884" s="46"/>
      <c r="L2884" s="45"/>
      <c r="P2884" s="13"/>
    </row>
    <row r="2885" spans="2:16" s="43" customFormat="1" x14ac:dyDescent="0.3">
      <c r="B2885" s="44"/>
      <c r="C2885" s="52"/>
      <c r="D2885" s="52"/>
      <c r="F2885" s="45"/>
      <c r="H2885" s="46"/>
      <c r="L2885" s="45"/>
      <c r="P2885" s="13"/>
    </row>
    <row r="2886" spans="2:16" s="43" customFormat="1" x14ac:dyDescent="0.3">
      <c r="B2886" s="44"/>
      <c r="C2886" s="52"/>
      <c r="D2886" s="52"/>
      <c r="F2886" s="45"/>
      <c r="H2886" s="46"/>
      <c r="L2886" s="45"/>
      <c r="P2886" s="13"/>
    </row>
    <row r="2887" spans="2:16" s="43" customFormat="1" x14ac:dyDescent="0.3">
      <c r="B2887" s="44"/>
      <c r="C2887" s="52"/>
      <c r="D2887" s="52"/>
      <c r="F2887" s="45"/>
      <c r="H2887" s="46"/>
      <c r="L2887" s="45"/>
      <c r="P2887" s="13"/>
    </row>
    <row r="2888" spans="2:16" s="43" customFormat="1" x14ac:dyDescent="0.3">
      <c r="B2888" s="44"/>
      <c r="C2888" s="52"/>
      <c r="D2888" s="52"/>
      <c r="F2888" s="45"/>
      <c r="H2888" s="46"/>
      <c r="L2888" s="45"/>
      <c r="P2888" s="13"/>
    </row>
    <row r="2889" spans="2:16" s="43" customFormat="1" x14ac:dyDescent="0.3">
      <c r="B2889" s="44"/>
      <c r="C2889" s="52"/>
      <c r="D2889" s="52"/>
      <c r="F2889" s="45"/>
      <c r="H2889" s="46"/>
      <c r="L2889" s="45"/>
      <c r="P2889" s="13"/>
    </row>
    <row r="2890" spans="2:16" s="43" customFormat="1" x14ac:dyDescent="0.3">
      <c r="B2890" s="44"/>
      <c r="C2890" s="52"/>
      <c r="D2890" s="52"/>
      <c r="F2890" s="45"/>
      <c r="H2890" s="46"/>
      <c r="L2890" s="45"/>
      <c r="P2890" s="13"/>
    </row>
    <row r="2891" spans="2:16" s="43" customFormat="1" x14ac:dyDescent="0.3">
      <c r="B2891" s="44"/>
      <c r="C2891" s="52"/>
      <c r="D2891" s="52"/>
      <c r="F2891" s="45"/>
      <c r="H2891" s="46"/>
      <c r="L2891" s="45"/>
      <c r="P2891" s="13"/>
    </row>
    <row r="2892" spans="2:16" s="43" customFormat="1" x14ac:dyDescent="0.3">
      <c r="B2892" s="44"/>
      <c r="C2892" s="52"/>
      <c r="D2892" s="52"/>
      <c r="F2892" s="45"/>
      <c r="H2892" s="46"/>
      <c r="L2892" s="45"/>
      <c r="P2892" s="13"/>
    </row>
    <row r="2893" spans="2:16" s="43" customFormat="1" x14ac:dyDescent="0.3">
      <c r="B2893" s="44"/>
      <c r="C2893" s="52"/>
      <c r="D2893" s="52"/>
      <c r="F2893" s="45"/>
      <c r="H2893" s="46"/>
      <c r="L2893" s="45"/>
      <c r="P2893" s="13"/>
    </row>
    <row r="2894" spans="2:16" s="43" customFormat="1" x14ac:dyDescent="0.3">
      <c r="B2894" s="44"/>
      <c r="C2894" s="52"/>
      <c r="D2894" s="52"/>
      <c r="F2894" s="45"/>
      <c r="H2894" s="46"/>
      <c r="L2894" s="45"/>
      <c r="P2894" s="13"/>
    </row>
    <row r="2895" spans="2:16" s="43" customFormat="1" x14ac:dyDescent="0.3">
      <c r="B2895" s="44"/>
      <c r="C2895" s="52"/>
      <c r="D2895" s="52"/>
      <c r="F2895" s="45"/>
      <c r="H2895" s="46"/>
      <c r="L2895" s="45"/>
      <c r="P2895" s="13"/>
    </row>
    <row r="2896" spans="2:16" s="43" customFormat="1" x14ac:dyDescent="0.3">
      <c r="B2896" s="44"/>
      <c r="C2896" s="52"/>
      <c r="D2896" s="52"/>
      <c r="F2896" s="45"/>
      <c r="H2896" s="46"/>
      <c r="L2896" s="45"/>
      <c r="P2896" s="13"/>
    </row>
    <row r="2897" spans="2:16" s="43" customFormat="1" x14ac:dyDescent="0.3">
      <c r="B2897" s="44"/>
      <c r="C2897" s="52"/>
      <c r="D2897" s="52"/>
      <c r="F2897" s="45"/>
      <c r="H2897" s="46"/>
      <c r="L2897" s="45"/>
      <c r="P2897" s="13"/>
    </row>
    <row r="2898" spans="2:16" s="43" customFormat="1" x14ac:dyDescent="0.3">
      <c r="B2898" s="44"/>
      <c r="C2898" s="52"/>
      <c r="D2898" s="52"/>
      <c r="F2898" s="45"/>
      <c r="H2898" s="46"/>
      <c r="L2898" s="45"/>
      <c r="P2898" s="13"/>
    </row>
    <row r="2899" spans="2:16" s="43" customFormat="1" x14ac:dyDescent="0.3">
      <c r="B2899" s="44"/>
      <c r="C2899" s="52"/>
      <c r="D2899" s="52"/>
      <c r="F2899" s="45"/>
      <c r="H2899" s="46"/>
      <c r="L2899" s="45"/>
      <c r="P2899" s="13"/>
    </row>
    <row r="2900" spans="2:16" s="43" customFormat="1" x14ac:dyDescent="0.3">
      <c r="B2900" s="44"/>
      <c r="C2900" s="52"/>
      <c r="D2900" s="52"/>
      <c r="F2900" s="45"/>
      <c r="H2900" s="46"/>
      <c r="L2900" s="45"/>
      <c r="P2900" s="13"/>
    </row>
    <row r="2901" spans="2:16" s="43" customFormat="1" x14ac:dyDescent="0.3">
      <c r="B2901" s="44"/>
      <c r="C2901" s="52"/>
      <c r="D2901" s="52"/>
      <c r="F2901" s="45"/>
      <c r="H2901" s="46"/>
      <c r="L2901" s="45"/>
      <c r="P2901" s="13"/>
    </row>
    <row r="2902" spans="2:16" s="43" customFormat="1" x14ac:dyDescent="0.3">
      <c r="B2902" s="44"/>
      <c r="C2902" s="52"/>
      <c r="D2902" s="52"/>
      <c r="F2902" s="45"/>
      <c r="H2902" s="46"/>
      <c r="L2902" s="45"/>
      <c r="P2902" s="13"/>
    </row>
    <row r="2903" spans="2:16" s="43" customFormat="1" x14ac:dyDescent="0.3">
      <c r="B2903" s="44"/>
      <c r="C2903" s="52"/>
      <c r="D2903" s="52"/>
      <c r="F2903" s="45"/>
      <c r="H2903" s="46"/>
      <c r="L2903" s="45"/>
      <c r="P2903" s="13"/>
    </row>
    <row r="2904" spans="2:16" s="43" customFormat="1" x14ac:dyDescent="0.3">
      <c r="B2904" s="44"/>
      <c r="C2904" s="52"/>
      <c r="D2904" s="52"/>
      <c r="F2904" s="45"/>
      <c r="H2904" s="46"/>
      <c r="L2904" s="45"/>
      <c r="P2904" s="13"/>
    </row>
    <row r="2905" spans="2:16" s="43" customFormat="1" x14ac:dyDescent="0.3">
      <c r="B2905" s="44"/>
      <c r="C2905" s="52"/>
      <c r="D2905" s="52"/>
      <c r="F2905" s="45"/>
      <c r="H2905" s="46"/>
      <c r="L2905" s="45"/>
      <c r="P2905" s="13"/>
    </row>
    <row r="2906" spans="2:16" s="43" customFormat="1" x14ac:dyDescent="0.3">
      <c r="B2906" s="44"/>
      <c r="C2906" s="52"/>
      <c r="D2906" s="52"/>
      <c r="F2906" s="45"/>
      <c r="H2906" s="46"/>
      <c r="L2906" s="45"/>
      <c r="P2906" s="13"/>
    </row>
    <row r="2907" spans="2:16" s="43" customFormat="1" x14ac:dyDescent="0.3">
      <c r="B2907" s="44"/>
      <c r="C2907" s="52"/>
      <c r="D2907" s="52"/>
      <c r="F2907" s="45"/>
      <c r="H2907" s="46"/>
      <c r="L2907" s="45"/>
      <c r="P2907" s="13"/>
    </row>
    <row r="2908" spans="2:16" s="43" customFormat="1" x14ac:dyDescent="0.3">
      <c r="B2908" s="44"/>
      <c r="C2908" s="52"/>
      <c r="D2908" s="52"/>
      <c r="F2908" s="45"/>
      <c r="H2908" s="46"/>
      <c r="L2908" s="45"/>
      <c r="P2908" s="13"/>
    </row>
    <row r="2909" spans="2:16" s="43" customFormat="1" x14ac:dyDescent="0.3">
      <c r="B2909" s="44"/>
      <c r="C2909" s="52"/>
      <c r="D2909" s="52"/>
      <c r="F2909" s="45"/>
      <c r="H2909" s="46"/>
      <c r="L2909" s="45"/>
      <c r="P2909" s="13"/>
    </row>
    <row r="2910" spans="2:16" s="43" customFormat="1" x14ac:dyDescent="0.3">
      <c r="B2910" s="44"/>
      <c r="C2910" s="52"/>
      <c r="D2910" s="52"/>
      <c r="F2910" s="45"/>
      <c r="H2910" s="46"/>
      <c r="L2910" s="45"/>
      <c r="P2910" s="13"/>
    </row>
    <row r="2911" spans="2:16" s="43" customFormat="1" x14ac:dyDescent="0.3">
      <c r="B2911" s="44"/>
      <c r="C2911" s="52"/>
      <c r="D2911" s="52"/>
      <c r="F2911" s="45"/>
      <c r="H2911" s="46"/>
      <c r="L2911" s="45"/>
      <c r="P2911" s="13"/>
    </row>
    <row r="2912" spans="2:16" s="43" customFormat="1" x14ac:dyDescent="0.3">
      <c r="B2912" s="44"/>
      <c r="C2912" s="52"/>
      <c r="D2912" s="52"/>
      <c r="F2912" s="45"/>
      <c r="H2912" s="46"/>
      <c r="L2912" s="45"/>
      <c r="P2912" s="13"/>
    </row>
    <row r="2913" spans="2:16" s="43" customFormat="1" x14ac:dyDescent="0.3">
      <c r="B2913" s="44"/>
      <c r="C2913" s="52"/>
      <c r="D2913" s="52"/>
      <c r="F2913" s="45"/>
      <c r="H2913" s="46"/>
      <c r="L2913" s="45"/>
      <c r="P2913" s="13"/>
    </row>
    <row r="2914" spans="2:16" s="43" customFormat="1" x14ac:dyDescent="0.3">
      <c r="B2914" s="44"/>
      <c r="C2914" s="52"/>
      <c r="D2914" s="52"/>
      <c r="F2914" s="45"/>
      <c r="H2914" s="46"/>
      <c r="L2914" s="45"/>
      <c r="P2914" s="13"/>
    </row>
    <row r="2915" spans="2:16" s="43" customFormat="1" x14ac:dyDescent="0.3">
      <c r="B2915" s="44"/>
      <c r="C2915" s="52"/>
      <c r="D2915" s="52"/>
      <c r="F2915" s="45"/>
      <c r="H2915" s="46"/>
      <c r="L2915" s="45"/>
      <c r="P2915" s="13"/>
    </row>
    <row r="2916" spans="2:16" s="43" customFormat="1" x14ac:dyDescent="0.3">
      <c r="B2916" s="44"/>
      <c r="C2916" s="52"/>
      <c r="D2916" s="52"/>
      <c r="F2916" s="45"/>
      <c r="H2916" s="46"/>
      <c r="L2916" s="45"/>
      <c r="P2916" s="13"/>
    </row>
    <row r="2917" spans="2:16" s="43" customFormat="1" x14ac:dyDescent="0.3">
      <c r="B2917" s="44"/>
      <c r="C2917" s="52"/>
      <c r="D2917" s="52"/>
      <c r="F2917" s="45"/>
      <c r="H2917" s="46"/>
      <c r="L2917" s="45"/>
      <c r="P2917" s="13"/>
    </row>
    <row r="2918" spans="2:16" s="43" customFormat="1" x14ac:dyDescent="0.3">
      <c r="B2918" s="44"/>
      <c r="C2918" s="52"/>
      <c r="D2918" s="52"/>
      <c r="F2918" s="45"/>
      <c r="H2918" s="46"/>
      <c r="L2918" s="45"/>
      <c r="P2918" s="13"/>
    </row>
    <row r="2919" spans="2:16" s="43" customFormat="1" x14ac:dyDescent="0.3">
      <c r="B2919" s="44"/>
      <c r="C2919" s="52"/>
      <c r="D2919" s="52"/>
      <c r="F2919" s="45"/>
      <c r="H2919" s="46"/>
      <c r="L2919" s="45"/>
      <c r="P2919" s="13"/>
    </row>
    <row r="2920" spans="2:16" s="43" customFormat="1" x14ac:dyDescent="0.3">
      <c r="B2920" s="44"/>
      <c r="C2920" s="52"/>
      <c r="D2920" s="52"/>
      <c r="F2920" s="45"/>
      <c r="H2920" s="46"/>
      <c r="L2920" s="45"/>
      <c r="P2920" s="13"/>
    </row>
    <row r="2921" spans="2:16" s="43" customFormat="1" x14ac:dyDescent="0.3">
      <c r="B2921" s="44"/>
      <c r="C2921" s="52"/>
      <c r="D2921" s="52"/>
      <c r="F2921" s="45"/>
      <c r="H2921" s="46"/>
      <c r="L2921" s="45"/>
      <c r="P2921" s="13"/>
    </row>
    <row r="2922" spans="2:16" s="43" customFormat="1" x14ac:dyDescent="0.3">
      <c r="B2922" s="44"/>
      <c r="C2922" s="52"/>
      <c r="D2922" s="52"/>
      <c r="F2922" s="45"/>
      <c r="H2922" s="46"/>
      <c r="L2922" s="45"/>
      <c r="P2922" s="13"/>
    </row>
    <row r="2923" spans="2:16" s="43" customFormat="1" x14ac:dyDescent="0.3">
      <c r="B2923" s="44"/>
      <c r="C2923" s="52"/>
      <c r="D2923" s="52"/>
      <c r="F2923" s="45"/>
      <c r="H2923" s="46"/>
      <c r="L2923" s="45"/>
      <c r="P2923" s="13"/>
    </row>
    <row r="2924" spans="2:16" s="43" customFormat="1" x14ac:dyDescent="0.3">
      <c r="B2924" s="44"/>
      <c r="C2924" s="52"/>
      <c r="D2924" s="52"/>
      <c r="F2924" s="45"/>
      <c r="H2924" s="46"/>
      <c r="L2924" s="45"/>
      <c r="P2924" s="13"/>
    </row>
    <row r="2925" spans="2:16" s="43" customFormat="1" x14ac:dyDescent="0.3">
      <c r="B2925" s="44"/>
      <c r="C2925" s="52"/>
      <c r="D2925" s="52"/>
      <c r="F2925" s="45"/>
      <c r="H2925" s="46"/>
      <c r="L2925" s="45"/>
      <c r="P2925" s="13"/>
    </row>
    <row r="2926" spans="2:16" s="43" customFormat="1" x14ac:dyDescent="0.3">
      <c r="B2926" s="44"/>
      <c r="C2926" s="52"/>
      <c r="D2926" s="52"/>
      <c r="F2926" s="45"/>
      <c r="H2926" s="46"/>
      <c r="L2926" s="45"/>
      <c r="P2926" s="13"/>
    </row>
    <row r="2927" spans="2:16" s="43" customFormat="1" x14ac:dyDescent="0.3">
      <c r="B2927" s="44"/>
      <c r="C2927" s="52"/>
      <c r="D2927" s="52"/>
      <c r="F2927" s="45"/>
      <c r="H2927" s="46"/>
      <c r="L2927" s="45"/>
      <c r="P2927" s="13"/>
    </row>
    <row r="2928" spans="2:16" s="43" customFormat="1" x14ac:dyDescent="0.3">
      <c r="B2928" s="44"/>
      <c r="C2928" s="52"/>
      <c r="D2928" s="52"/>
      <c r="F2928" s="45"/>
      <c r="H2928" s="46"/>
      <c r="L2928" s="45"/>
      <c r="P2928" s="13"/>
    </row>
    <row r="2929" spans="2:16" s="43" customFormat="1" x14ac:dyDescent="0.3">
      <c r="B2929" s="44"/>
      <c r="C2929" s="52"/>
      <c r="D2929" s="52"/>
      <c r="F2929" s="45"/>
      <c r="H2929" s="46"/>
      <c r="L2929" s="45"/>
      <c r="P2929" s="13"/>
    </row>
    <row r="2930" spans="2:16" s="43" customFormat="1" x14ac:dyDescent="0.3">
      <c r="B2930" s="44"/>
      <c r="C2930" s="52"/>
      <c r="D2930" s="52"/>
      <c r="F2930" s="45"/>
      <c r="H2930" s="46"/>
      <c r="L2930" s="45"/>
      <c r="P2930" s="13"/>
    </row>
    <row r="2931" spans="2:16" s="43" customFormat="1" x14ac:dyDescent="0.3">
      <c r="B2931" s="44"/>
      <c r="C2931" s="52"/>
      <c r="D2931" s="52"/>
      <c r="F2931" s="45"/>
      <c r="H2931" s="46"/>
      <c r="L2931" s="45"/>
      <c r="P2931" s="13"/>
    </row>
    <row r="2932" spans="2:16" s="43" customFormat="1" x14ac:dyDescent="0.3">
      <c r="B2932" s="44"/>
      <c r="C2932" s="52"/>
      <c r="D2932" s="52"/>
      <c r="F2932" s="45"/>
      <c r="H2932" s="46"/>
      <c r="L2932" s="45"/>
      <c r="P2932" s="13"/>
    </row>
    <row r="2933" spans="2:16" s="43" customFormat="1" x14ac:dyDescent="0.3">
      <c r="B2933" s="44"/>
      <c r="C2933" s="52"/>
      <c r="D2933" s="52"/>
      <c r="F2933" s="45"/>
      <c r="H2933" s="46"/>
      <c r="L2933" s="45"/>
      <c r="P2933" s="13"/>
    </row>
    <row r="2934" spans="2:16" s="43" customFormat="1" x14ac:dyDescent="0.3">
      <c r="B2934" s="44"/>
      <c r="C2934" s="52"/>
      <c r="D2934" s="52"/>
      <c r="F2934" s="45"/>
      <c r="H2934" s="46"/>
      <c r="L2934" s="45"/>
      <c r="P2934" s="13"/>
    </row>
    <row r="2935" spans="2:16" s="43" customFormat="1" x14ac:dyDescent="0.3">
      <c r="B2935" s="44"/>
      <c r="C2935" s="52"/>
      <c r="D2935" s="52"/>
      <c r="F2935" s="45"/>
      <c r="H2935" s="46"/>
      <c r="L2935" s="45"/>
      <c r="P2935" s="13"/>
    </row>
    <row r="2936" spans="2:16" s="43" customFormat="1" x14ac:dyDescent="0.3">
      <c r="B2936" s="44"/>
      <c r="C2936" s="52"/>
      <c r="D2936" s="52"/>
      <c r="F2936" s="45"/>
      <c r="H2936" s="46"/>
      <c r="L2936" s="45"/>
      <c r="P2936" s="13"/>
    </row>
    <row r="2937" spans="2:16" s="43" customFormat="1" x14ac:dyDescent="0.3">
      <c r="B2937" s="44"/>
      <c r="C2937" s="52"/>
      <c r="D2937" s="52"/>
      <c r="F2937" s="45"/>
      <c r="H2937" s="46"/>
      <c r="L2937" s="45"/>
      <c r="P2937" s="13"/>
    </row>
    <row r="2938" spans="2:16" s="43" customFormat="1" x14ac:dyDescent="0.3">
      <c r="B2938" s="44"/>
      <c r="C2938" s="52"/>
      <c r="D2938" s="52"/>
      <c r="F2938" s="45"/>
      <c r="H2938" s="46"/>
      <c r="L2938" s="45"/>
      <c r="P2938" s="13"/>
    </row>
    <row r="2939" spans="2:16" s="43" customFormat="1" x14ac:dyDescent="0.3">
      <c r="B2939" s="44"/>
      <c r="C2939" s="52"/>
      <c r="D2939" s="52"/>
      <c r="F2939" s="45"/>
      <c r="H2939" s="46"/>
      <c r="L2939" s="45"/>
      <c r="P2939" s="13"/>
    </row>
    <row r="2940" spans="2:16" s="43" customFormat="1" x14ac:dyDescent="0.3">
      <c r="B2940" s="44"/>
      <c r="C2940" s="52"/>
      <c r="D2940" s="52"/>
      <c r="F2940" s="45"/>
      <c r="H2940" s="46"/>
      <c r="L2940" s="45"/>
      <c r="P2940" s="13"/>
    </row>
    <row r="2941" spans="2:16" s="43" customFormat="1" x14ac:dyDescent="0.3">
      <c r="B2941" s="44"/>
      <c r="C2941" s="52"/>
      <c r="D2941" s="52"/>
      <c r="F2941" s="45"/>
      <c r="H2941" s="46"/>
      <c r="L2941" s="45"/>
      <c r="P2941" s="13"/>
    </row>
    <row r="2942" spans="2:16" s="43" customFormat="1" x14ac:dyDescent="0.3">
      <c r="B2942" s="44"/>
      <c r="C2942" s="52"/>
      <c r="D2942" s="52"/>
      <c r="F2942" s="45"/>
      <c r="H2942" s="46"/>
      <c r="L2942" s="45"/>
      <c r="P2942" s="13"/>
    </row>
    <row r="2943" spans="2:16" s="43" customFormat="1" x14ac:dyDescent="0.3">
      <c r="B2943" s="44"/>
      <c r="C2943" s="52"/>
      <c r="D2943" s="52"/>
      <c r="F2943" s="45"/>
      <c r="H2943" s="46"/>
      <c r="L2943" s="45"/>
      <c r="P2943" s="13"/>
    </row>
    <row r="2944" spans="2:16" s="43" customFormat="1" x14ac:dyDescent="0.3">
      <c r="B2944" s="44"/>
      <c r="C2944" s="52"/>
      <c r="D2944" s="52"/>
      <c r="F2944" s="45"/>
      <c r="H2944" s="46"/>
      <c r="L2944" s="45"/>
      <c r="P2944" s="13"/>
    </row>
    <row r="2945" spans="2:16" s="43" customFormat="1" x14ac:dyDescent="0.3">
      <c r="B2945" s="44"/>
      <c r="C2945" s="52"/>
      <c r="D2945" s="52"/>
      <c r="F2945" s="45"/>
      <c r="H2945" s="46"/>
      <c r="L2945" s="45"/>
      <c r="P2945" s="13"/>
    </row>
    <row r="2946" spans="2:16" s="43" customFormat="1" x14ac:dyDescent="0.3">
      <c r="B2946" s="44"/>
      <c r="C2946" s="52"/>
      <c r="D2946" s="52"/>
      <c r="F2946" s="45"/>
      <c r="H2946" s="46"/>
      <c r="L2946" s="45"/>
      <c r="P2946" s="13"/>
    </row>
    <row r="2947" spans="2:16" s="43" customFormat="1" x14ac:dyDescent="0.3">
      <c r="B2947" s="44"/>
      <c r="C2947" s="52"/>
      <c r="D2947" s="52"/>
      <c r="F2947" s="45"/>
      <c r="H2947" s="46"/>
      <c r="L2947" s="45"/>
      <c r="P2947" s="13"/>
    </row>
    <row r="2948" spans="2:16" s="43" customFormat="1" x14ac:dyDescent="0.3">
      <c r="B2948" s="44"/>
      <c r="C2948" s="52"/>
      <c r="D2948" s="52"/>
      <c r="F2948" s="45"/>
      <c r="H2948" s="46"/>
      <c r="L2948" s="45"/>
      <c r="P2948" s="13"/>
    </row>
    <row r="2949" spans="2:16" s="43" customFormat="1" x14ac:dyDescent="0.3">
      <c r="B2949" s="44"/>
      <c r="C2949" s="52"/>
      <c r="D2949" s="52"/>
      <c r="F2949" s="45"/>
      <c r="H2949" s="46"/>
      <c r="L2949" s="45"/>
      <c r="P2949" s="13"/>
    </row>
    <row r="2950" spans="2:16" s="43" customFormat="1" x14ac:dyDescent="0.3">
      <c r="B2950" s="44"/>
      <c r="C2950" s="52"/>
      <c r="D2950" s="52"/>
      <c r="F2950" s="45"/>
      <c r="H2950" s="46"/>
      <c r="L2950" s="45"/>
      <c r="P2950" s="13"/>
    </row>
    <row r="2951" spans="2:16" s="43" customFormat="1" x14ac:dyDescent="0.3">
      <c r="B2951" s="44"/>
      <c r="C2951" s="52"/>
      <c r="D2951" s="52"/>
      <c r="F2951" s="45"/>
      <c r="H2951" s="46"/>
      <c r="L2951" s="45"/>
      <c r="P2951" s="13"/>
    </row>
    <row r="2952" spans="2:16" s="43" customFormat="1" x14ac:dyDescent="0.3">
      <c r="B2952" s="44"/>
      <c r="C2952" s="52"/>
      <c r="D2952" s="52"/>
      <c r="F2952" s="45"/>
      <c r="H2952" s="46"/>
      <c r="L2952" s="45"/>
      <c r="P2952" s="13"/>
    </row>
    <row r="2953" spans="2:16" s="43" customFormat="1" x14ac:dyDescent="0.3">
      <c r="B2953" s="44"/>
      <c r="C2953" s="52"/>
      <c r="D2953" s="52"/>
      <c r="F2953" s="45"/>
      <c r="H2953" s="46"/>
      <c r="L2953" s="45"/>
      <c r="P2953" s="13"/>
    </row>
    <row r="2954" spans="2:16" s="43" customFormat="1" x14ac:dyDescent="0.3">
      <c r="B2954" s="44"/>
      <c r="C2954" s="52"/>
      <c r="D2954" s="52"/>
      <c r="F2954" s="45"/>
      <c r="H2954" s="46"/>
      <c r="L2954" s="45"/>
      <c r="P2954" s="13"/>
    </row>
    <row r="2955" spans="2:16" s="43" customFormat="1" x14ac:dyDescent="0.3">
      <c r="B2955" s="44"/>
      <c r="C2955" s="52"/>
      <c r="D2955" s="52"/>
      <c r="F2955" s="45"/>
      <c r="H2955" s="46"/>
      <c r="L2955" s="45"/>
      <c r="P2955" s="13"/>
    </row>
    <row r="2956" spans="2:16" s="43" customFormat="1" x14ac:dyDescent="0.3">
      <c r="B2956" s="44"/>
      <c r="C2956" s="52"/>
      <c r="D2956" s="52"/>
      <c r="F2956" s="45"/>
      <c r="H2956" s="46"/>
      <c r="L2956" s="45"/>
      <c r="P2956" s="13"/>
    </row>
    <row r="2957" spans="2:16" s="43" customFormat="1" x14ac:dyDescent="0.3">
      <c r="B2957" s="44"/>
      <c r="C2957" s="52"/>
      <c r="D2957" s="52"/>
      <c r="F2957" s="45"/>
      <c r="H2957" s="46"/>
      <c r="L2957" s="45"/>
      <c r="P2957" s="13"/>
    </row>
    <row r="2958" spans="2:16" s="43" customFormat="1" x14ac:dyDescent="0.3">
      <c r="B2958" s="44"/>
      <c r="C2958" s="52"/>
      <c r="D2958" s="52"/>
      <c r="F2958" s="45"/>
      <c r="H2958" s="46"/>
      <c r="L2958" s="45"/>
      <c r="P2958" s="13"/>
    </row>
    <row r="2959" spans="2:16" s="43" customFormat="1" x14ac:dyDescent="0.3">
      <c r="B2959" s="44"/>
      <c r="C2959" s="52"/>
      <c r="D2959" s="52"/>
      <c r="F2959" s="45"/>
      <c r="H2959" s="46"/>
      <c r="L2959" s="45"/>
      <c r="P2959" s="13"/>
    </row>
    <row r="2960" spans="2:16" s="43" customFormat="1" x14ac:dyDescent="0.3">
      <c r="B2960" s="44"/>
      <c r="C2960" s="52"/>
      <c r="D2960" s="52"/>
      <c r="F2960" s="45"/>
      <c r="H2960" s="46"/>
      <c r="L2960" s="45"/>
      <c r="P2960" s="13"/>
    </row>
    <row r="2961" spans="2:16" s="43" customFormat="1" x14ac:dyDescent="0.3">
      <c r="B2961" s="44"/>
      <c r="C2961" s="52"/>
      <c r="D2961" s="52"/>
      <c r="F2961" s="45"/>
      <c r="H2961" s="46"/>
      <c r="L2961" s="45"/>
      <c r="P2961" s="13"/>
    </row>
    <row r="2962" spans="2:16" s="43" customFormat="1" x14ac:dyDescent="0.3">
      <c r="B2962" s="44"/>
      <c r="C2962" s="52"/>
      <c r="D2962" s="52"/>
      <c r="F2962" s="45"/>
      <c r="H2962" s="46"/>
      <c r="L2962" s="45"/>
      <c r="P2962" s="13"/>
    </row>
    <row r="2963" spans="2:16" s="43" customFormat="1" x14ac:dyDescent="0.3">
      <c r="B2963" s="44"/>
      <c r="C2963" s="52"/>
      <c r="D2963" s="52"/>
      <c r="F2963" s="45"/>
      <c r="H2963" s="46"/>
      <c r="L2963" s="45"/>
      <c r="P2963" s="13"/>
    </row>
    <row r="2964" spans="2:16" s="43" customFormat="1" x14ac:dyDescent="0.3">
      <c r="B2964" s="44"/>
      <c r="C2964" s="52"/>
      <c r="D2964" s="52"/>
      <c r="F2964" s="45"/>
      <c r="H2964" s="46"/>
      <c r="L2964" s="45"/>
      <c r="P2964" s="13"/>
    </row>
    <row r="2965" spans="2:16" s="43" customFormat="1" x14ac:dyDescent="0.3">
      <c r="B2965" s="44"/>
      <c r="C2965" s="52"/>
      <c r="D2965" s="52"/>
      <c r="F2965" s="45"/>
      <c r="H2965" s="46"/>
      <c r="L2965" s="45"/>
      <c r="P2965" s="13"/>
    </row>
    <row r="2966" spans="2:16" s="43" customFormat="1" x14ac:dyDescent="0.3">
      <c r="B2966" s="44"/>
      <c r="C2966" s="52"/>
      <c r="D2966" s="52"/>
      <c r="F2966" s="45"/>
      <c r="H2966" s="46"/>
      <c r="L2966" s="45"/>
      <c r="P2966" s="13"/>
    </row>
    <row r="2967" spans="2:16" s="43" customFormat="1" x14ac:dyDescent="0.3">
      <c r="B2967" s="44"/>
      <c r="C2967" s="52"/>
      <c r="D2967" s="52"/>
      <c r="F2967" s="45"/>
      <c r="H2967" s="46"/>
      <c r="L2967" s="45"/>
      <c r="P2967" s="13"/>
    </row>
    <row r="2968" spans="2:16" s="43" customFormat="1" x14ac:dyDescent="0.3">
      <c r="B2968" s="44"/>
      <c r="C2968" s="52"/>
      <c r="D2968" s="52"/>
      <c r="F2968" s="45"/>
      <c r="H2968" s="46"/>
      <c r="L2968" s="45"/>
      <c r="P2968" s="13"/>
    </row>
    <row r="2969" spans="2:16" s="43" customFormat="1" x14ac:dyDescent="0.3">
      <c r="B2969" s="44"/>
      <c r="C2969" s="52"/>
      <c r="D2969" s="52"/>
      <c r="F2969" s="45"/>
      <c r="H2969" s="46"/>
      <c r="L2969" s="45"/>
      <c r="P2969" s="13"/>
    </row>
    <row r="2970" spans="2:16" s="43" customFormat="1" x14ac:dyDescent="0.3">
      <c r="B2970" s="44"/>
      <c r="C2970" s="52"/>
      <c r="D2970" s="52"/>
      <c r="F2970" s="45"/>
      <c r="H2970" s="46"/>
      <c r="L2970" s="45"/>
      <c r="P2970" s="13"/>
    </row>
    <row r="2971" spans="2:16" s="43" customFormat="1" x14ac:dyDescent="0.3">
      <c r="B2971" s="44"/>
      <c r="C2971" s="52"/>
      <c r="D2971" s="52"/>
      <c r="F2971" s="45"/>
      <c r="H2971" s="46"/>
      <c r="L2971" s="45"/>
      <c r="P2971" s="13"/>
    </row>
    <row r="2972" spans="2:16" s="43" customFormat="1" x14ac:dyDescent="0.3">
      <c r="B2972" s="44"/>
      <c r="C2972" s="52"/>
      <c r="D2972" s="52"/>
      <c r="F2972" s="45"/>
      <c r="H2972" s="46"/>
      <c r="L2972" s="45"/>
      <c r="P2972" s="13"/>
    </row>
    <row r="2973" spans="2:16" s="43" customFormat="1" x14ac:dyDescent="0.3">
      <c r="B2973" s="44"/>
      <c r="C2973" s="52"/>
      <c r="D2973" s="52"/>
      <c r="F2973" s="45"/>
      <c r="H2973" s="46"/>
      <c r="L2973" s="45"/>
      <c r="P2973" s="13"/>
    </row>
    <row r="2974" spans="2:16" s="43" customFormat="1" x14ac:dyDescent="0.3">
      <c r="B2974" s="44"/>
      <c r="C2974" s="52"/>
      <c r="D2974" s="52"/>
      <c r="F2974" s="45"/>
      <c r="H2974" s="46"/>
      <c r="L2974" s="45"/>
      <c r="P2974" s="13"/>
    </row>
    <row r="2975" spans="2:16" s="43" customFormat="1" x14ac:dyDescent="0.3">
      <c r="B2975" s="44"/>
      <c r="C2975" s="52"/>
      <c r="D2975" s="52"/>
      <c r="F2975" s="45"/>
      <c r="H2975" s="46"/>
      <c r="L2975" s="45"/>
      <c r="P2975" s="13"/>
    </row>
    <row r="2976" spans="2:16" s="43" customFormat="1" x14ac:dyDescent="0.3">
      <c r="B2976" s="44"/>
      <c r="C2976" s="52"/>
      <c r="D2976" s="52"/>
      <c r="F2976" s="45"/>
      <c r="H2976" s="46"/>
      <c r="L2976" s="45"/>
      <c r="P2976" s="13"/>
    </row>
    <row r="2977" spans="2:16" s="43" customFormat="1" x14ac:dyDescent="0.3">
      <c r="B2977" s="44"/>
      <c r="C2977" s="52"/>
      <c r="D2977" s="52"/>
      <c r="F2977" s="45"/>
      <c r="H2977" s="46"/>
      <c r="L2977" s="45"/>
      <c r="P2977" s="13"/>
    </row>
    <row r="2978" spans="2:16" s="43" customFormat="1" x14ac:dyDescent="0.3">
      <c r="B2978" s="44"/>
      <c r="C2978" s="52"/>
      <c r="D2978" s="52"/>
      <c r="F2978" s="45"/>
      <c r="H2978" s="46"/>
      <c r="L2978" s="45"/>
      <c r="P2978" s="13"/>
    </row>
    <row r="2979" spans="2:16" s="43" customFormat="1" x14ac:dyDescent="0.3">
      <c r="B2979" s="44"/>
      <c r="C2979" s="52"/>
      <c r="D2979" s="52"/>
      <c r="F2979" s="45"/>
      <c r="H2979" s="46"/>
      <c r="L2979" s="45"/>
      <c r="P2979" s="13"/>
    </row>
    <row r="2980" spans="2:16" s="43" customFormat="1" x14ac:dyDescent="0.3">
      <c r="B2980" s="44"/>
      <c r="C2980" s="52"/>
      <c r="D2980" s="52"/>
      <c r="F2980" s="45"/>
      <c r="H2980" s="46"/>
      <c r="L2980" s="45"/>
      <c r="P2980" s="13"/>
    </row>
    <row r="2981" spans="2:16" s="43" customFormat="1" x14ac:dyDescent="0.3">
      <c r="B2981" s="44"/>
      <c r="C2981" s="52"/>
      <c r="D2981" s="52"/>
      <c r="F2981" s="45"/>
      <c r="H2981" s="46"/>
      <c r="L2981" s="45"/>
      <c r="P2981" s="13"/>
    </row>
    <row r="2982" spans="2:16" s="43" customFormat="1" x14ac:dyDescent="0.3">
      <c r="B2982" s="44"/>
      <c r="C2982" s="52"/>
      <c r="D2982" s="52"/>
      <c r="F2982" s="45"/>
      <c r="H2982" s="46"/>
      <c r="L2982" s="45"/>
      <c r="P2982" s="13"/>
    </row>
    <row r="2983" spans="2:16" s="43" customFormat="1" x14ac:dyDescent="0.3">
      <c r="B2983" s="44"/>
      <c r="C2983" s="52"/>
      <c r="D2983" s="52"/>
      <c r="F2983" s="45"/>
      <c r="H2983" s="46"/>
      <c r="L2983" s="45"/>
      <c r="P2983" s="13"/>
    </row>
    <row r="2984" spans="2:16" s="43" customFormat="1" x14ac:dyDescent="0.3">
      <c r="B2984" s="44"/>
      <c r="C2984" s="52"/>
      <c r="D2984" s="52"/>
      <c r="F2984" s="45"/>
      <c r="H2984" s="46"/>
      <c r="L2984" s="45"/>
      <c r="P2984" s="13"/>
    </row>
    <row r="2985" spans="2:16" s="43" customFormat="1" x14ac:dyDescent="0.3">
      <c r="B2985" s="44"/>
      <c r="C2985" s="52"/>
      <c r="D2985" s="52"/>
      <c r="F2985" s="45"/>
      <c r="H2985" s="46"/>
      <c r="L2985" s="45"/>
      <c r="P2985" s="13"/>
    </row>
    <row r="2986" spans="2:16" s="43" customFormat="1" x14ac:dyDescent="0.3">
      <c r="B2986" s="44"/>
      <c r="C2986" s="52"/>
      <c r="D2986" s="52"/>
      <c r="F2986" s="45"/>
      <c r="H2986" s="46"/>
      <c r="L2986" s="45"/>
      <c r="P2986" s="13"/>
    </row>
    <row r="2987" spans="2:16" s="43" customFormat="1" x14ac:dyDescent="0.3">
      <c r="B2987" s="44"/>
      <c r="C2987" s="52"/>
      <c r="D2987" s="52"/>
      <c r="F2987" s="45"/>
      <c r="H2987" s="46"/>
      <c r="L2987" s="45"/>
      <c r="P2987" s="13"/>
    </row>
    <row r="2988" spans="2:16" s="43" customFormat="1" x14ac:dyDescent="0.3">
      <c r="B2988" s="44"/>
      <c r="C2988" s="52"/>
      <c r="D2988" s="52"/>
      <c r="F2988" s="45"/>
      <c r="H2988" s="46"/>
      <c r="L2988" s="45"/>
      <c r="P2988" s="13"/>
    </row>
    <row r="2989" spans="2:16" s="43" customFormat="1" x14ac:dyDescent="0.3">
      <c r="B2989" s="44"/>
      <c r="C2989" s="52"/>
      <c r="D2989" s="52"/>
      <c r="F2989" s="45"/>
      <c r="H2989" s="46"/>
      <c r="L2989" s="45"/>
      <c r="P2989" s="13"/>
    </row>
    <row r="2990" spans="2:16" s="43" customFormat="1" x14ac:dyDescent="0.3">
      <c r="B2990" s="44"/>
      <c r="C2990" s="52"/>
      <c r="D2990" s="52"/>
      <c r="F2990" s="45"/>
      <c r="H2990" s="46"/>
      <c r="L2990" s="45"/>
      <c r="P2990" s="13"/>
    </row>
    <row r="2991" spans="2:16" s="43" customFormat="1" x14ac:dyDescent="0.3">
      <c r="B2991" s="44"/>
      <c r="C2991" s="52"/>
      <c r="D2991" s="52"/>
      <c r="F2991" s="45"/>
      <c r="H2991" s="46"/>
      <c r="L2991" s="45"/>
      <c r="P2991" s="13"/>
    </row>
    <row r="2992" spans="2:16" s="43" customFormat="1" x14ac:dyDescent="0.3">
      <c r="B2992" s="44"/>
      <c r="C2992" s="52"/>
      <c r="D2992" s="52"/>
      <c r="F2992" s="45"/>
      <c r="H2992" s="46"/>
      <c r="L2992" s="45"/>
      <c r="P2992" s="13"/>
    </row>
    <row r="2993" spans="2:16" s="43" customFormat="1" x14ac:dyDescent="0.3">
      <c r="B2993" s="44"/>
      <c r="C2993" s="52"/>
      <c r="D2993" s="52"/>
      <c r="F2993" s="45"/>
      <c r="H2993" s="46"/>
      <c r="L2993" s="45"/>
      <c r="P2993" s="13"/>
    </row>
    <row r="2994" spans="2:16" s="43" customFormat="1" x14ac:dyDescent="0.3">
      <c r="B2994" s="44"/>
      <c r="C2994" s="52"/>
      <c r="D2994" s="52"/>
      <c r="F2994" s="45"/>
      <c r="H2994" s="46"/>
      <c r="L2994" s="45"/>
      <c r="P2994" s="13"/>
    </row>
    <row r="2995" spans="2:16" s="43" customFormat="1" x14ac:dyDescent="0.3">
      <c r="B2995" s="44"/>
      <c r="C2995" s="52"/>
      <c r="D2995" s="52"/>
      <c r="F2995" s="45"/>
      <c r="H2995" s="46"/>
      <c r="L2995" s="45"/>
      <c r="P2995" s="13"/>
    </row>
    <row r="2996" spans="2:16" s="43" customFormat="1" x14ac:dyDescent="0.3">
      <c r="B2996" s="44"/>
      <c r="C2996" s="52"/>
      <c r="D2996" s="52"/>
      <c r="F2996" s="45"/>
      <c r="H2996" s="46"/>
      <c r="L2996" s="45"/>
      <c r="P2996" s="13"/>
    </row>
    <row r="2997" spans="2:16" s="43" customFormat="1" x14ac:dyDescent="0.3">
      <c r="B2997" s="44"/>
      <c r="C2997" s="52"/>
      <c r="D2997" s="52"/>
      <c r="F2997" s="45"/>
      <c r="H2997" s="46"/>
      <c r="L2997" s="45"/>
      <c r="P2997" s="13"/>
    </row>
    <row r="2998" spans="2:16" s="43" customFormat="1" x14ac:dyDescent="0.3">
      <c r="B2998" s="44"/>
      <c r="C2998" s="52"/>
      <c r="D2998" s="52"/>
      <c r="F2998" s="45"/>
      <c r="H2998" s="46"/>
      <c r="L2998" s="45"/>
      <c r="P2998" s="13"/>
    </row>
    <row r="2999" spans="2:16" s="43" customFormat="1" x14ac:dyDescent="0.3">
      <c r="B2999" s="44"/>
      <c r="C2999" s="52"/>
      <c r="D2999" s="52"/>
      <c r="F2999" s="45"/>
      <c r="H2999" s="46"/>
      <c r="L2999" s="45"/>
      <c r="P2999" s="13"/>
    </row>
    <row r="3000" spans="2:16" s="43" customFormat="1" x14ac:dyDescent="0.3">
      <c r="B3000" s="44"/>
      <c r="C3000" s="52"/>
      <c r="D3000" s="52"/>
      <c r="F3000" s="45"/>
      <c r="H3000" s="46"/>
      <c r="L3000" s="45"/>
      <c r="P3000" s="13"/>
    </row>
    <row r="3001" spans="2:16" s="43" customFormat="1" x14ac:dyDescent="0.3">
      <c r="B3001" s="44"/>
      <c r="C3001" s="52"/>
      <c r="D3001" s="52"/>
      <c r="F3001" s="45"/>
      <c r="H3001" s="46"/>
      <c r="L3001" s="45"/>
      <c r="P3001" s="13"/>
    </row>
    <row r="3002" spans="2:16" s="43" customFormat="1" x14ac:dyDescent="0.3">
      <c r="B3002" s="44"/>
      <c r="C3002" s="52"/>
      <c r="D3002" s="52"/>
      <c r="F3002" s="45"/>
      <c r="H3002" s="46"/>
      <c r="L3002" s="45"/>
      <c r="P3002" s="13"/>
    </row>
    <row r="3003" spans="2:16" s="43" customFormat="1" x14ac:dyDescent="0.3">
      <c r="B3003" s="44"/>
      <c r="C3003" s="52"/>
      <c r="D3003" s="52"/>
      <c r="F3003" s="45"/>
      <c r="H3003" s="46"/>
      <c r="L3003" s="45"/>
      <c r="P3003" s="13"/>
    </row>
    <row r="3004" spans="2:16" s="43" customFormat="1" x14ac:dyDescent="0.3">
      <c r="B3004" s="44"/>
      <c r="C3004" s="52"/>
      <c r="D3004" s="52"/>
      <c r="F3004" s="45"/>
      <c r="H3004" s="46"/>
      <c r="L3004" s="45"/>
      <c r="P3004" s="13"/>
    </row>
    <row r="3005" spans="2:16" s="43" customFormat="1" x14ac:dyDescent="0.3">
      <c r="B3005" s="44"/>
      <c r="C3005" s="52"/>
      <c r="D3005" s="52"/>
      <c r="F3005" s="45"/>
      <c r="H3005" s="46"/>
      <c r="L3005" s="45"/>
      <c r="P3005" s="13"/>
    </row>
    <row r="3006" spans="2:16" s="43" customFormat="1" x14ac:dyDescent="0.3">
      <c r="B3006" s="44"/>
      <c r="C3006" s="52"/>
      <c r="D3006" s="52"/>
      <c r="F3006" s="45"/>
      <c r="H3006" s="46"/>
      <c r="L3006" s="45"/>
      <c r="P3006" s="13"/>
    </row>
    <row r="3007" spans="2:16" s="43" customFormat="1" x14ac:dyDescent="0.3">
      <c r="B3007" s="44"/>
      <c r="C3007" s="52"/>
      <c r="D3007" s="52"/>
      <c r="F3007" s="45"/>
      <c r="H3007" s="46"/>
      <c r="L3007" s="45"/>
      <c r="P3007" s="13"/>
    </row>
    <row r="3008" spans="2:16" s="43" customFormat="1" x14ac:dyDescent="0.3">
      <c r="B3008" s="44"/>
      <c r="C3008" s="52"/>
      <c r="D3008" s="52"/>
      <c r="F3008" s="45"/>
      <c r="H3008" s="46"/>
      <c r="L3008" s="45"/>
      <c r="P3008" s="13"/>
    </row>
    <row r="3009" spans="2:16" s="43" customFormat="1" x14ac:dyDescent="0.3">
      <c r="B3009" s="44"/>
      <c r="C3009" s="52"/>
      <c r="D3009" s="52"/>
      <c r="F3009" s="45"/>
      <c r="H3009" s="46"/>
      <c r="L3009" s="45"/>
      <c r="P3009" s="13"/>
    </row>
    <row r="3010" spans="2:16" s="43" customFormat="1" x14ac:dyDescent="0.3">
      <c r="B3010" s="44"/>
      <c r="C3010" s="52"/>
      <c r="D3010" s="52"/>
      <c r="F3010" s="45"/>
      <c r="H3010" s="46"/>
      <c r="L3010" s="45"/>
      <c r="P3010" s="13"/>
    </row>
    <row r="3011" spans="2:16" s="43" customFormat="1" x14ac:dyDescent="0.3">
      <c r="B3011" s="44"/>
      <c r="C3011" s="52"/>
      <c r="D3011" s="52"/>
      <c r="F3011" s="45"/>
      <c r="H3011" s="46"/>
      <c r="L3011" s="45"/>
      <c r="P3011" s="13"/>
    </row>
    <row r="3012" spans="2:16" s="43" customFormat="1" x14ac:dyDescent="0.3">
      <c r="B3012" s="44"/>
      <c r="C3012" s="52"/>
      <c r="D3012" s="52"/>
      <c r="F3012" s="45"/>
      <c r="H3012" s="46"/>
      <c r="L3012" s="45"/>
      <c r="P3012" s="13"/>
    </row>
    <row r="3013" spans="2:16" s="43" customFormat="1" x14ac:dyDescent="0.3">
      <c r="B3013" s="44"/>
      <c r="C3013" s="52"/>
      <c r="D3013" s="52"/>
      <c r="F3013" s="45"/>
      <c r="H3013" s="46"/>
      <c r="L3013" s="45"/>
      <c r="P3013" s="13"/>
    </row>
    <row r="3014" spans="2:16" s="43" customFormat="1" x14ac:dyDescent="0.3">
      <c r="B3014" s="44"/>
      <c r="C3014" s="52"/>
      <c r="D3014" s="52"/>
      <c r="F3014" s="45"/>
      <c r="H3014" s="46"/>
      <c r="L3014" s="45"/>
      <c r="P3014" s="13"/>
    </row>
    <row r="3015" spans="2:16" s="43" customFormat="1" x14ac:dyDescent="0.3">
      <c r="B3015" s="44"/>
      <c r="C3015" s="52"/>
      <c r="D3015" s="52"/>
      <c r="F3015" s="45"/>
      <c r="H3015" s="46"/>
      <c r="L3015" s="45"/>
      <c r="P3015" s="13"/>
    </row>
    <row r="3016" spans="2:16" s="43" customFormat="1" x14ac:dyDescent="0.3">
      <c r="B3016" s="44"/>
      <c r="C3016" s="52"/>
      <c r="D3016" s="52"/>
      <c r="F3016" s="45"/>
      <c r="H3016" s="46"/>
      <c r="L3016" s="45"/>
      <c r="P3016" s="13"/>
    </row>
    <row r="3017" spans="2:16" s="43" customFormat="1" x14ac:dyDescent="0.3">
      <c r="B3017" s="44"/>
      <c r="C3017" s="52"/>
      <c r="D3017" s="52"/>
      <c r="F3017" s="45"/>
      <c r="H3017" s="46"/>
      <c r="L3017" s="45"/>
      <c r="P3017" s="13"/>
    </row>
    <row r="3018" spans="2:16" s="43" customFormat="1" x14ac:dyDescent="0.3">
      <c r="B3018" s="44"/>
      <c r="C3018" s="52"/>
      <c r="D3018" s="52"/>
      <c r="F3018" s="45"/>
      <c r="H3018" s="46"/>
      <c r="L3018" s="45"/>
      <c r="P3018" s="13"/>
    </row>
    <row r="3019" spans="2:16" s="43" customFormat="1" x14ac:dyDescent="0.3">
      <c r="B3019" s="44"/>
      <c r="C3019" s="52"/>
      <c r="D3019" s="52"/>
      <c r="F3019" s="45"/>
      <c r="H3019" s="46"/>
      <c r="L3019" s="45"/>
      <c r="P3019" s="13"/>
    </row>
    <row r="3020" spans="2:16" s="43" customFormat="1" x14ac:dyDescent="0.3">
      <c r="B3020" s="44"/>
      <c r="C3020" s="52"/>
      <c r="D3020" s="52"/>
      <c r="F3020" s="45"/>
      <c r="H3020" s="46"/>
      <c r="L3020" s="45"/>
      <c r="P3020" s="13"/>
    </row>
    <row r="3021" spans="2:16" s="43" customFormat="1" x14ac:dyDescent="0.3">
      <c r="B3021" s="44"/>
      <c r="C3021" s="52"/>
      <c r="D3021" s="52"/>
      <c r="F3021" s="45"/>
      <c r="H3021" s="46"/>
      <c r="L3021" s="45"/>
      <c r="P3021" s="13"/>
    </row>
    <row r="3022" spans="2:16" s="43" customFormat="1" x14ac:dyDescent="0.3">
      <c r="B3022" s="44"/>
      <c r="C3022" s="52"/>
      <c r="D3022" s="52"/>
      <c r="F3022" s="45"/>
      <c r="H3022" s="46"/>
      <c r="L3022" s="45"/>
      <c r="P3022" s="13"/>
    </row>
    <row r="3023" spans="2:16" s="43" customFormat="1" x14ac:dyDescent="0.3">
      <c r="B3023" s="44"/>
      <c r="C3023" s="52"/>
      <c r="D3023" s="52"/>
      <c r="F3023" s="45"/>
      <c r="H3023" s="46"/>
      <c r="L3023" s="45"/>
      <c r="P3023" s="13"/>
    </row>
    <row r="3024" spans="2:16" s="43" customFormat="1" x14ac:dyDescent="0.3">
      <c r="B3024" s="44"/>
      <c r="C3024" s="52"/>
      <c r="D3024" s="52"/>
      <c r="F3024" s="45"/>
      <c r="H3024" s="46"/>
      <c r="L3024" s="45"/>
      <c r="P3024" s="13"/>
    </row>
    <row r="3025" spans="2:16" s="43" customFormat="1" x14ac:dyDescent="0.3">
      <c r="B3025" s="44"/>
      <c r="C3025" s="52"/>
      <c r="D3025" s="52"/>
      <c r="F3025" s="45"/>
      <c r="H3025" s="46"/>
      <c r="L3025" s="45"/>
      <c r="P3025" s="13"/>
    </row>
    <row r="3026" spans="2:16" s="43" customFormat="1" x14ac:dyDescent="0.3">
      <c r="B3026" s="44"/>
      <c r="C3026" s="52"/>
      <c r="D3026" s="52"/>
      <c r="F3026" s="45"/>
      <c r="H3026" s="46"/>
      <c r="L3026" s="45"/>
      <c r="P3026" s="13"/>
    </row>
    <row r="3027" spans="2:16" s="43" customFormat="1" x14ac:dyDescent="0.3">
      <c r="B3027" s="44"/>
      <c r="C3027" s="52"/>
      <c r="D3027" s="52"/>
      <c r="F3027" s="45"/>
      <c r="H3027" s="46"/>
      <c r="L3027" s="45"/>
      <c r="P3027" s="13"/>
    </row>
    <row r="3028" spans="2:16" s="43" customFormat="1" x14ac:dyDescent="0.3">
      <c r="B3028" s="44"/>
      <c r="C3028" s="52"/>
      <c r="D3028" s="52"/>
      <c r="F3028" s="45"/>
      <c r="H3028" s="46"/>
      <c r="L3028" s="45"/>
      <c r="P3028" s="13"/>
    </row>
    <row r="3029" spans="2:16" s="43" customFormat="1" x14ac:dyDescent="0.3">
      <c r="B3029" s="44"/>
      <c r="C3029" s="52"/>
      <c r="D3029" s="52"/>
      <c r="F3029" s="45"/>
      <c r="H3029" s="46"/>
      <c r="L3029" s="45"/>
      <c r="P3029" s="13"/>
    </row>
    <row r="3030" spans="2:16" s="43" customFormat="1" x14ac:dyDescent="0.3">
      <c r="B3030" s="44"/>
      <c r="C3030" s="52"/>
      <c r="D3030" s="52"/>
      <c r="F3030" s="45"/>
      <c r="H3030" s="46"/>
      <c r="L3030" s="45"/>
      <c r="P3030" s="13"/>
    </row>
    <row r="3031" spans="2:16" s="43" customFormat="1" x14ac:dyDescent="0.3">
      <c r="B3031" s="44"/>
      <c r="C3031" s="52"/>
      <c r="D3031" s="52"/>
      <c r="F3031" s="45"/>
      <c r="H3031" s="46"/>
      <c r="L3031" s="45"/>
      <c r="P3031" s="13"/>
    </row>
    <row r="3032" spans="2:16" s="43" customFormat="1" x14ac:dyDescent="0.3">
      <c r="B3032" s="44"/>
      <c r="C3032" s="52"/>
      <c r="D3032" s="52"/>
      <c r="F3032" s="45"/>
      <c r="H3032" s="46"/>
      <c r="L3032" s="45"/>
      <c r="P3032" s="13"/>
    </row>
    <row r="3033" spans="2:16" s="43" customFormat="1" x14ac:dyDescent="0.3">
      <c r="B3033" s="44"/>
      <c r="C3033" s="52"/>
      <c r="D3033" s="52"/>
      <c r="F3033" s="45"/>
      <c r="H3033" s="46"/>
      <c r="L3033" s="45"/>
      <c r="P3033" s="13"/>
    </row>
    <row r="3034" spans="2:16" s="43" customFormat="1" x14ac:dyDescent="0.3">
      <c r="B3034" s="44"/>
      <c r="C3034" s="52"/>
      <c r="D3034" s="52"/>
      <c r="F3034" s="45"/>
      <c r="H3034" s="46"/>
      <c r="L3034" s="45"/>
      <c r="P3034" s="13"/>
    </row>
    <row r="3035" spans="2:16" s="43" customFormat="1" x14ac:dyDescent="0.3">
      <c r="B3035" s="44"/>
      <c r="C3035" s="52"/>
      <c r="D3035" s="52"/>
      <c r="F3035" s="45"/>
      <c r="H3035" s="46"/>
      <c r="L3035" s="45"/>
      <c r="P3035" s="13"/>
    </row>
    <row r="3036" spans="2:16" s="43" customFormat="1" x14ac:dyDescent="0.3">
      <c r="B3036" s="44"/>
      <c r="C3036" s="52"/>
      <c r="D3036" s="52"/>
      <c r="F3036" s="45"/>
      <c r="H3036" s="46"/>
      <c r="L3036" s="45"/>
      <c r="P3036" s="13"/>
    </row>
    <row r="3037" spans="2:16" s="43" customFormat="1" x14ac:dyDescent="0.3">
      <c r="B3037" s="44"/>
      <c r="C3037" s="52"/>
      <c r="D3037" s="52"/>
      <c r="F3037" s="45"/>
      <c r="H3037" s="46"/>
      <c r="L3037" s="45"/>
      <c r="P3037" s="13"/>
    </row>
    <row r="3038" spans="2:16" s="43" customFormat="1" x14ac:dyDescent="0.3">
      <c r="B3038" s="44"/>
      <c r="C3038" s="52"/>
      <c r="D3038" s="52"/>
      <c r="F3038" s="45"/>
      <c r="H3038" s="46"/>
      <c r="L3038" s="45"/>
      <c r="P3038" s="13"/>
    </row>
    <row r="3039" spans="2:16" s="43" customFormat="1" x14ac:dyDescent="0.3">
      <c r="B3039" s="44"/>
      <c r="C3039" s="52"/>
      <c r="D3039" s="52"/>
      <c r="F3039" s="45"/>
      <c r="H3039" s="46"/>
      <c r="L3039" s="45"/>
      <c r="P3039" s="13"/>
    </row>
    <row r="3040" spans="2:16" s="43" customFormat="1" x14ac:dyDescent="0.3">
      <c r="B3040" s="44"/>
      <c r="C3040" s="52"/>
      <c r="D3040" s="52"/>
      <c r="F3040" s="45"/>
      <c r="H3040" s="46"/>
      <c r="L3040" s="45"/>
      <c r="P3040" s="13"/>
    </row>
    <row r="3041" spans="2:16" s="43" customFormat="1" x14ac:dyDescent="0.3">
      <c r="B3041" s="44"/>
      <c r="C3041" s="52"/>
      <c r="D3041" s="52"/>
      <c r="F3041" s="45"/>
      <c r="H3041" s="46"/>
      <c r="L3041" s="45"/>
      <c r="P3041" s="13"/>
    </row>
    <row r="3042" spans="2:16" s="43" customFormat="1" x14ac:dyDescent="0.3">
      <c r="B3042" s="44"/>
      <c r="C3042" s="52"/>
      <c r="D3042" s="52"/>
      <c r="F3042" s="45"/>
      <c r="H3042" s="46"/>
      <c r="L3042" s="45"/>
      <c r="P3042" s="13"/>
    </row>
    <row r="3043" spans="2:16" s="43" customFormat="1" x14ac:dyDescent="0.3">
      <c r="B3043" s="44"/>
      <c r="C3043" s="52"/>
      <c r="D3043" s="52"/>
      <c r="F3043" s="45"/>
      <c r="H3043" s="46"/>
      <c r="L3043" s="45"/>
      <c r="P3043" s="13"/>
    </row>
    <row r="3044" spans="2:16" s="43" customFormat="1" x14ac:dyDescent="0.3">
      <c r="B3044" s="44"/>
      <c r="C3044" s="52"/>
      <c r="D3044" s="52"/>
      <c r="F3044" s="45"/>
      <c r="H3044" s="46"/>
      <c r="L3044" s="45"/>
      <c r="P3044" s="13"/>
    </row>
    <row r="3045" spans="2:16" s="43" customFormat="1" x14ac:dyDescent="0.3">
      <c r="B3045" s="44"/>
      <c r="C3045" s="52"/>
      <c r="D3045" s="52"/>
      <c r="F3045" s="45"/>
      <c r="H3045" s="46"/>
      <c r="L3045" s="45"/>
      <c r="P3045" s="13"/>
    </row>
    <row r="3046" spans="2:16" s="43" customFormat="1" x14ac:dyDescent="0.3">
      <c r="B3046" s="44"/>
      <c r="C3046" s="52"/>
      <c r="D3046" s="52"/>
      <c r="F3046" s="45"/>
      <c r="H3046" s="46"/>
      <c r="L3046" s="45"/>
      <c r="P3046" s="13"/>
    </row>
    <row r="3047" spans="2:16" s="43" customFormat="1" x14ac:dyDescent="0.3">
      <c r="B3047" s="44"/>
      <c r="C3047" s="52"/>
      <c r="D3047" s="52"/>
      <c r="F3047" s="45"/>
      <c r="H3047" s="46"/>
      <c r="L3047" s="45"/>
      <c r="P3047" s="13"/>
    </row>
    <row r="3048" spans="2:16" s="43" customFormat="1" x14ac:dyDescent="0.3">
      <c r="B3048" s="44"/>
      <c r="C3048" s="52"/>
      <c r="D3048" s="52"/>
      <c r="F3048" s="45"/>
      <c r="H3048" s="46"/>
      <c r="L3048" s="45"/>
      <c r="P3048" s="13"/>
    </row>
    <row r="3049" spans="2:16" s="43" customFormat="1" x14ac:dyDescent="0.3">
      <c r="B3049" s="44"/>
      <c r="C3049" s="52"/>
      <c r="D3049" s="52"/>
      <c r="F3049" s="45"/>
      <c r="H3049" s="46"/>
      <c r="L3049" s="45"/>
      <c r="P3049" s="13"/>
    </row>
    <row r="3050" spans="2:16" s="43" customFormat="1" x14ac:dyDescent="0.3">
      <c r="B3050" s="44"/>
      <c r="C3050" s="52"/>
      <c r="D3050" s="52"/>
      <c r="F3050" s="45"/>
      <c r="H3050" s="46"/>
      <c r="L3050" s="45"/>
      <c r="P3050" s="13"/>
    </row>
    <row r="3051" spans="2:16" s="43" customFormat="1" x14ac:dyDescent="0.3">
      <c r="B3051" s="44"/>
      <c r="C3051" s="52"/>
      <c r="D3051" s="52"/>
      <c r="F3051" s="45"/>
      <c r="H3051" s="46"/>
      <c r="L3051" s="45"/>
      <c r="P3051" s="13"/>
    </row>
    <row r="3052" spans="2:16" s="43" customFormat="1" x14ac:dyDescent="0.3">
      <c r="B3052" s="44"/>
      <c r="C3052" s="52"/>
      <c r="D3052" s="52"/>
      <c r="F3052" s="45"/>
      <c r="H3052" s="46"/>
      <c r="L3052" s="45"/>
      <c r="P3052" s="13"/>
    </row>
    <row r="3053" spans="2:16" s="43" customFormat="1" x14ac:dyDescent="0.3">
      <c r="B3053" s="44"/>
      <c r="C3053" s="52"/>
      <c r="D3053" s="52"/>
      <c r="F3053" s="45"/>
      <c r="H3053" s="46"/>
      <c r="L3053" s="45"/>
      <c r="P3053" s="13"/>
    </row>
    <row r="3054" spans="2:16" s="43" customFormat="1" x14ac:dyDescent="0.3">
      <c r="B3054" s="44"/>
      <c r="C3054" s="52"/>
      <c r="D3054" s="52"/>
      <c r="F3054" s="45"/>
      <c r="H3054" s="46"/>
      <c r="L3054" s="45"/>
      <c r="P3054" s="13"/>
    </row>
    <row r="3055" spans="2:16" s="43" customFormat="1" x14ac:dyDescent="0.3">
      <c r="B3055" s="44"/>
      <c r="C3055" s="52"/>
      <c r="D3055" s="52"/>
      <c r="F3055" s="45"/>
      <c r="H3055" s="46"/>
      <c r="L3055" s="45"/>
      <c r="P3055" s="13"/>
    </row>
    <row r="3056" spans="2:16" s="43" customFormat="1" x14ac:dyDescent="0.3">
      <c r="B3056" s="44"/>
      <c r="C3056" s="52"/>
      <c r="D3056" s="52"/>
      <c r="F3056" s="45"/>
      <c r="H3056" s="46"/>
      <c r="L3056" s="45"/>
      <c r="P3056" s="13"/>
    </row>
    <row r="3057" spans="2:16" s="43" customFormat="1" x14ac:dyDescent="0.3">
      <c r="B3057" s="44"/>
      <c r="C3057" s="52"/>
      <c r="D3057" s="52"/>
      <c r="F3057" s="45"/>
      <c r="H3057" s="46"/>
      <c r="L3057" s="45"/>
      <c r="P3057" s="13"/>
    </row>
    <row r="3058" spans="2:16" s="43" customFormat="1" x14ac:dyDescent="0.3">
      <c r="B3058" s="44"/>
      <c r="C3058" s="52"/>
      <c r="D3058" s="52"/>
      <c r="F3058" s="45"/>
      <c r="H3058" s="46"/>
      <c r="L3058" s="45"/>
      <c r="P3058" s="13"/>
    </row>
    <row r="3059" spans="2:16" s="43" customFormat="1" x14ac:dyDescent="0.3">
      <c r="B3059" s="44"/>
      <c r="C3059" s="52"/>
      <c r="D3059" s="52"/>
      <c r="F3059" s="45"/>
      <c r="H3059" s="46"/>
      <c r="L3059" s="45"/>
      <c r="P3059" s="13"/>
    </row>
    <row r="3060" spans="2:16" s="43" customFormat="1" x14ac:dyDescent="0.3">
      <c r="B3060" s="44"/>
      <c r="C3060" s="52"/>
      <c r="D3060" s="52"/>
      <c r="F3060" s="45"/>
      <c r="H3060" s="46"/>
      <c r="L3060" s="45"/>
      <c r="P3060" s="13"/>
    </row>
    <row r="3061" spans="2:16" s="43" customFormat="1" x14ac:dyDescent="0.3">
      <c r="B3061" s="44"/>
      <c r="C3061" s="52"/>
      <c r="D3061" s="52"/>
      <c r="F3061" s="45"/>
      <c r="H3061" s="46"/>
      <c r="L3061" s="45"/>
      <c r="P3061" s="13"/>
    </row>
    <row r="3062" spans="2:16" s="43" customFormat="1" x14ac:dyDescent="0.3">
      <c r="B3062" s="44"/>
      <c r="C3062" s="52"/>
      <c r="D3062" s="52"/>
      <c r="F3062" s="45"/>
      <c r="H3062" s="46"/>
      <c r="L3062" s="45"/>
      <c r="P3062" s="13"/>
    </row>
    <row r="3063" spans="2:16" s="43" customFormat="1" x14ac:dyDescent="0.3">
      <c r="B3063" s="44"/>
      <c r="C3063" s="52"/>
      <c r="D3063" s="52"/>
      <c r="F3063" s="45"/>
      <c r="H3063" s="46"/>
      <c r="L3063" s="45"/>
      <c r="P3063" s="13"/>
    </row>
    <row r="3064" spans="2:16" s="43" customFormat="1" x14ac:dyDescent="0.3">
      <c r="B3064" s="44"/>
      <c r="C3064" s="52"/>
      <c r="D3064" s="52"/>
      <c r="F3064" s="45"/>
      <c r="H3064" s="46"/>
      <c r="L3064" s="45"/>
      <c r="P3064" s="13"/>
    </row>
    <row r="3065" spans="2:16" s="43" customFormat="1" x14ac:dyDescent="0.3">
      <c r="B3065" s="44"/>
      <c r="C3065" s="52"/>
      <c r="D3065" s="52"/>
      <c r="F3065" s="45"/>
      <c r="H3065" s="46"/>
      <c r="L3065" s="45"/>
      <c r="P3065" s="13"/>
    </row>
    <row r="3066" spans="2:16" s="43" customFormat="1" x14ac:dyDescent="0.3">
      <c r="B3066" s="44"/>
      <c r="C3066" s="52"/>
      <c r="D3066" s="52"/>
      <c r="F3066" s="45"/>
      <c r="H3066" s="46"/>
      <c r="L3066" s="45"/>
      <c r="P3066" s="13"/>
    </row>
    <row r="3067" spans="2:16" s="43" customFormat="1" x14ac:dyDescent="0.3">
      <c r="B3067" s="44"/>
      <c r="C3067" s="52"/>
      <c r="D3067" s="52"/>
      <c r="F3067" s="45"/>
      <c r="H3067" s="46"/>
      <c r="L3067" s="45"/>
      <c r="P3067" s="13"/>
    </row>
    <row r="3068" spans="2:16" s="43" customFormat="1" x14ac:dyDescent="0.3">
      <c r="B3068" s="44"/>
      <c r="C3068" s="52"/>
      <c r="D3068" s="52"/>
      <c r="F3068" s="45"/>
      <c r="H3068" s="46"/>
      <c r="L3068" s="45"/>
      <c r="P3068" s="13"/>
    </row>
    <row r="3069" spans="2:16" s="43" customFormat="1" x14ac:dyDescent="0.3">
      <c r="B3069" s="44"/>
      <c r="C3069" s="52"/>
      <c r="D3069" s="52"/>
      <c r="F3069" s="45"/>
      <c r="H3069" s="46"/>
      <c r="L3069" s="45"/>
      <c r="P3069" s="13"/>
    </row>
    <row r="3070" spans="2:16" s="43" customFormat="1" x14ac:dyDescent="0.3">
      <c r="B3070" s="44"/>
      <c r="C3070" s="52"/>
      <c r="D3070" s="52"/>
      <c r="F3070" s="45"/>
      <c r="H3070" s="46"/>
      <c r="L3070" s="45"/>
      <c r="P3070" s="13"/>
    </row>
    <row r="3071" spans="2:16" s="43" customFormat="1" x14ac:dyDescent="0.3">
      <c r="B3071" s="44"/>
      <c r="C3071" s="52"/>
      <c r="D3071" s="52"/>
      <c r="F3071" s="45"/>
      <c r="H3071" s="46"/>
      <c r="L3071" s="45"/>
      <c r="P3071" s="13"/>
    </row>
    <row r="3072" spans="2:16" s="43" customFormat="1" x14ac:dyDescent="0.3">
      <c r="B3072" s="44"/>
      <c r="C3072" s="52"/>
      <c r="D3072" s="52"/>
      <c r="F3072" s="45"/>
      <c r="H3072" s="46"/>
      <c r="L3072" s="45"/>
      <c r="P3072" s="13"/>
    </row>
    <row r="3073" spans="2:16" s="43" customFormat="1" x14ac:dyDescent="0.3">
      <c r="B3073" s="44"/>
      <c r="C3073" s="52"/>
      <c r="D3073" s="52"/>
      <c r="F3073" s="45"/>
      <c r="H3073" s="46"/>
      <c r="L3073" s="45"/>
      <c r="P3073" s="13"/>
    </row>
    <row r="3074" spans="2:16" s="43" customFormat="1" x14ac:dyDescent="0.3">
      <c r="B3074" s="44"/>
      <c r="C3074" s="52"/>
      <c r="D3074" s="52"/>
      <c r="F3074" s="45"/>
      <c r="H3074" s="46"/>
      <c r="L3074" s="45"/>
      <c r="P3074" s="13"/>
    </row>
    <row r="3075" spans="2:16" s="43" customFormat="1" x14ac:dyDescent="0.3">
      <c r="B3075" s="44"/>
      <c r="C3075" s="52"/>
      <c r="D3075" s="52"/>
      <c r="F3075" s="45"/>
      <c r="H3075" s="46"/>
      <c r="L3075" s="45"/>
      <c r="P3075" s="13"/>
    </row>
    <row r="3076" spans="2:16" s="43" customFormat="1" x14ac:dyDescent="0.3">
      <c r="B3076" s="44"/>
      <c r="C3076" s="52"/>
      <c r="D3076" s="52"/>
      <c r="F3076" s="45"/>
      <c r="H3076" s="46"/>
      <c r="L3076" s="45"/>
      <c r="P3076" s="13"/>
    </row>
    <row r="3077" spans="2:16" s="43" customFormat="1" x14ac:dyDescent="0.3">
      <c r="B3077" s="44"/>
      <c r="C3077" s="52"/>
      <c r="D3077" s="52"/>
      <c r="F3077" s="45"/>
      <c r="H3077" s="46"/>
      <c r="L3077" s="45"/>
      <c r="P3077" s="13"/>
    </row>
    <row r="3078" spans="2:16" s="43" customFormat="1" x14ac:dyDescent="0.3">
      <c r="B3078" s="44"/>
      <c r="C3078" s="52"/>
      <c r="D3078" s="52"/>
      <c r="F3078" s="45"/>
      <c r="H3078" s="46"/>
      <c r="L3078" s="45"/>
      <c r="P3078" s="13"/>
    </row>
    <row r="3079" spans="2:16" s="43" customFormat="1" x14ac:dyDescent="0.3">
      <c r="B3079" s="44"/>
      <c r="C3079" s="52"/>
      <c r="D3079" s="52"/>
      <c r="F3079" s="45"/>
      <c r="H3079" s="46"/>
      <c r="L3079" s="45"/>
      <c r="P3079" s="13"/>
    </row>
    <row r="3080" spans="2:16" s="43" customFormat="1" x14ac:dyDescent="0.3">
      <c r="B3080" s="44"/>
      <c r="C3080" s="52"/>
      <c r="D3080" s="52"/>
      <c r="F3080" s="45"/>
      <c r="H3080" s="46"/>
      <c r="L3080" s="45"/>
      <c r="P3080" s="13"/>
    </row>
    <row r="3081" spans="2:16" s="43" customFormat="1" x14ac:dyDescent="0.3">
      <c r="B3081" s="44"/>
      <c r="C3081" s="52"/>
      <c r="D3081" s="52"/>
      <c r="F3081" s="45"/>
      <c r="H3081" s="46"/>
      <c r="L3081" s="45"/>
      <c r="P3081" s="13"/>
    </row>
    <row r="3082" spans="2:16" s="43" customFormat="1" x14ac:dyDescent="0.3">
      <c r="B3082" s="44"/>
      <c r="C3082" s="52"/>
      <c r="D3082" s="52"/>
      <c r="F3082" s="45"/>
      <c r="H3082" s="46"/>
      <c r="L3082" s="45"/>
      <c r="P3082" s="13"/>
    </row>
    <row r="3083" spans="2:16" s="43" customFormat="1" x14ac:dyDescent="0.3">
      <c r="B3083" s="44"/>
      <c r="C3083" s="52"/>
      <c r="D3083" s="52"/>
      <c r="F3083" s="45"/>
      <c r="H3083" s="46"/>
      <c r="L3083" s="45"/>
      <c r="P3083" s="13"/>
    </row>
    <row r="3084" spans="2:16" s="43" customFormat="1" x14ac:dyDescent="0.3">
      <c r="B3084" s="44"/>
      <c r="C3084" s="52"/>
      <c r="D3084" s="52"/>
      <c r="F3084" s="45"/>
      <c r="H3084" s="46"/>
      <c r="L3084" s="45"/>
      <c r="P3084" s="13"/>
    </row>
    <row r="3085" spans="2:16" s="43" customFormat="1" x14ac:dyDescent="0.3">
      <c r="B3085" s="44"/>
      <c r="C3085" s="52"/>
      <c r="D3085" s="52"/>
      <c r="F3085" s="45"/>
      <c r="H3085" s="46"/>
      <c r="L3085" s="45"/>
      <c r="P3085" s="13"/>
    </row>
    <row r="3086" spans="2:16" s="43" customFormat="1" x14ac:dyDescent="0.3">
      <c r="B3086" s="44"/>
      <c r="C3086" s="52"/>
      <c r="D3086" s="52"/>
      <c r="F3086" s="45"/>
      <c r="H3086" s="46"/>
      <c r="L3086" s="45"/>
      <c r="P3086" s="13"/>
    </row>
    <row r="3087" spans="2:16" s="43" customFormat="1" x14ac:dyDescent="0.3">
      <c r="B3087" s="44"/>
      <c r="C3087" s="52"/>
      <c r="D3087" s="52"/>
      <c r="F3087" s="45"/>
      <c r="H3087" s="46"/>
      <c r="L3087" s="45"/>
      <c r="P3087" s="13"/>
    </row>
    <row r="3088" spans="2:16" s="43" customFormat="1" x14ac:dyDescent="0.3">
      <c r="B3088" s="44"/>
      <c r="C3088" s="52"/>
      <c r="D3088" s="52"/>
      <c r="F3088" s="45"/>
      <c r="H3088" s="46"/>
      <c r="L3088" s="45"/>
      <c r="P3088" s="13"/>
    </row>
    <row r="3089" spans="2:16" s="43" customFormat="1" x14ac:dyDescent="0.3">
      <c r="B3089" s="44"/>
      <c r="C3089" s="52"/>
      <c r="D3089" s="52"/>
      <c r="F3089" s="45"/>
      <c r="H3089" s="46"/>
      <c r="L3089" s="45"/>
      <c r="P3089" s="13"/>
    </row>
    <row r="3090" spans="2:16" s="43" customFormat="1" x14ac:dyDescent="0.3">
      <c r="B3090" s="44"/>
      <c r="C3090" s="52"/>
      <c r="D3090" s="52"/>
      <c r="F3090" s="45"/>
      <c r="H3090" s="46"/>
      <c r="L3090" s="45"/>
      <c r="P3090" s="13"/>
    </row>
    <row r="3091" spans="2:16" s="43" customFormat="1" x14ac:dyDescent="0.3">
      <c r="B3091" s="44"/>
      <c r="C3091" s="52"/>
      <c r="D3091" s="52"/>
      <c r="F3091" s="45"/>
      <c r="H3091" s="46"/>
      <c r="L3091" s="45"/>
      <c r="P3091" s="13"/>
    </row>
    <row r="3092" spans="2:16" s="43" customFormat="1" x14ac:dyDescent="0.3">
      <c r="B3092" s="44"/>
      <c r="C3092" s="52"/>
      <c r="D3092" s="52"/>
      <c r="F3092" s="45"/>
      <c r="H3092" s="46"/>
      <c r="L3092" s="45"/>
      <c r="P3092" s="13"/>
    </row>
    <row r="3093" spans="2:16" s="43" customFormat="1" x14ac:dyDescent="0.3">
      <c r="B3093" s="44"/>
      <c r="C3093" s="52"/>
      <c r="D3093" s="52"/>
      <c r="F3093" s="45"/>
      <c r="H3093" s="46"/>
      <c r="L3093" s="45"/>
      <c r="P3093" s="13"/>
    </row>
    <row r="3094" spans="2:16" s="43" customFormat="1" x14ac:dyDescent="0.3">
      <c r="B3094" s="44"/>
      <c r="C3094" s="52"/>
      <c r="D3094" s="52"/>
      <c r="F3094" s="45"/>
      <c r="H3094" s="46"/>
      <c r="L3094" s="45"/>
      <c r="P3094" s="13"/>
    </row>
    <row r="3095" spans="2:16" s="43" customFormat="1" x14ac:dyDescent="0.3">
      <c r="B3095" s="44"/>
      <c r="C3095" s="52"/>
      <c r="D3095" s="52"/>
      <c r="F3095" s="45"/>
      <c r="H3095" s="46"/>
      <c r="L3095" s="45"/>
      <c r="P3095" s="13"/>
    </row>
    <row r="3096" spans="2:16" s="43" customFormat="1" x14ac:dyDescent="0.3">
      <c r="B3096" s="44"/>
      <c r="C3096" s="52"/>
      <c r="D3096" s="52"/>
      <c r="F3096" s="45"/>
      <c r="H3096" s="46"/>
      <c r="L3096" s="45"/>
      <c r="P3096" s="13"/>
    </row>
    <row r="3097" spans="2:16" s="43" customFormat="1" x14ac:dyDescent="0.3">
      <c r="B3097" s="44"/>
      <c r="C3097" s="52"/>
      <c r="D3097" s="52"/>
      <c r="F3097" s="45"/>
      <c r="H3097" s="46"/>
      <c r="L3097" s="45"/>
      <c r="P3097" s="13"/>
    </row>
    <row r="3098" spans="2:16" s="43" customFormat="1" x14ac:dyDescent="0.3">
      <c r="B3098" s="44"/>
      <c r="C3098" s="52"/>
      <c r="D3098" s="52"/>
      <c r="F3098" s="45"/>
      <c r="H3098" s="46"/>
      <c r="L3098" s="45"/>
      <c r="P3098" s="13"/>
    </row>
    <row r="3099" spans="2:16" s="43" customFormat="1" x14ac:dyDescent="0.3">
      <c r="B3099" s="44"/>
      <c r="C3099" s="52"/>
      <c r="D3099" s="52"/>
      <c r="F3099" s="45"/>
      <c r="H3099" s="46"/>
      <c r="L3099" s="45"/>
      <c r="P3099" s="13"/>
    </row>
    <row r="3100" spans="2:16" s="43" customFormat="1" x14ac:dyDescent="0.3">
      <c r="B3100" s="44"/>
      <c r="C3100" s="52"/>
      <c r="D3100" s="52"/>
      <c r="F3100" s="45"/>
      <c r="H3100" s="46"/>
      <c r="L3100" s="45"/>
      <c r="P3100" s="13"/>
    </row>
    <row r="3101" spans="2:16" s="43" customFormat="1" x14ac:dyDescent="0.3">
      <c r="B3101" s="44"/>
      <c r="C3101" s="52"/>
      <c r="D3101" s="52"/>
      <c r="F3101" s="45"/>
      <c r="H3101" s="46"/>
      <c r="L3101" s="45"/>
      <c r="P3101" s="13"/>
    </row>
    <row r="3102" spans="2:16" s="43" customFormat="1" x14ac:dyDescent="0.3">
      <c r="B3102" s="44"/>
      <c r="C3102" s="52"/>
      <c r="D3102" s="52"/>
      <c r="F3102" s="45"/>
      <c r="H3102" s="46"/>
      <c r="L3102" s="45"/>
      <c r="P3102" s="13"/>
    </row>
    <row r="3103" spans="2:16" s="43" customFormat="1" x14ac:dyDescent="0.3">
      <c r="B3103" s="44"/>
      <c r="C3103" s="52"/>
      <c r="D3103" s="52"/>
      <c r="F3103" s="45"/>
      <c r="H3103" s="46"/>
      <c r="L3103" s="45"/>
      <c r="P3103" s="13"/>
    </row>
    <row r="3104" spans="2:16" s="43" customFormat="1" x14ac:dyDescent="0.3">
      <c r="B3104" s="44"/>
      <c r="C3104" s="52"/>
      <c r="D3104" s="52"/>
      <c r="F3104" s="45"/>
      <c r="H3104" s="46"/>
      <c r="L3104" s="45"/>
      <c r="P3104" s="13"/>
    </row>
    <row r="3105" spans="2:16" s="43" customFormat="1" x14ac:dyDescent="0.3">
      <c r="B3105" s="44"/>
      <c r="C3105" s="52"/>
      <c r="D3105" s="52"/>
      <c r="F3105" s="45"/>
      <c r="H3105" s="46"/>
      <c r="L3105" s="45"/>
      <c r="P3105" s="13"/>
    </row>
    <row r="3106" spans="2:16" s="43" customFormat="1" x14ac:dyDescent="0.3">
      <c r="B3106" s="44"/>
      <c r="C3106" s="52"/>
      <c r="D3106" s="52"/>
      <c r="F3106" s="45"/>
      <c r="H3106" s="46"/>
      <c r="L3106" s="45"/>
      <c r="P3106" s="13"/>
    </row>
    <row r="3107" spans="2:16" s="43" customFormat="1" x14ac:dyDescent="0.3">
      <c r="B3107" s="44"/>
      <c r="C3107" s="52"/>
      <c r="D3107" s="52"/>
      <c r="F3107" s="45"/>
      <c r="H3107" s="46"/>
      <c r="L3107" s="45"/>
      <c r="P3107" s="13"/>
    </row>
    <row r="3108" spans="2:16" s="43" customFormat="1" x14ac:dyDescent="0.3">
      <c r="B3108" s="44"/>
      <c r="C3108" s="52"/>
      <c r="D3108" s="52"/>
      <c r="F3108" s="45"/>
      <c r="H3108" s="46"/>
      <c r="L3108" s="45"/>
      <c r="P3108" s="13"/>
    </row>
    <row r="3109" spans="2:16" s="43" customFormat="1" x14ac:dyDescent="0.3">
      <c r="B3109" s="44"/>
      <c r="C3109" s="52"/>
      <c r="D3109" s="52"/>
      <c r="F3109" s="45"/>
      <c r="H3109" s="46"/>
      <c r="L3109" s="45"/>
      <c r="P3109" s="13"/>
    </row>
    <row r="3110" spans="2:16" s="43" customFormat="1" x14ac:dyDescent="0.3">
      <c r="B3110" s="44"/>
      <c r="C3110" s="52"/>
      <c r="D3110" s="52"/>
      <c r="F3110" s="45"/>
      <c r="H3110" s="46"/>
      <c r="L3110" s="45"/>
      <c r="P3110" s="13"/>
    </row>
    <row r="3111" spans="2:16" s="43" customFormat="1" x14ac:dyDescent="0.3">
      <c r="B3111" s="44"/>
      <c r="C3111" s="52"/>
      <c r="D3111" s="52"/>
      <c r="F3111" s="45"/>
      <c r="H3111" s="46"/>
      <c r="L3111" s="45"/>
      <c r="P3111" s="13"/>
    </row>
    <row r="3112" spans="2:16" s="43" customFormat="1" x14ac:dyDescent="0.3">
      <c r="B3112" s="44"/>
      <c r="C3112" s="52"/>
      <c r="D3112" s="52"/>
      <c r="F3112" s="45"/>
      <c r="H3112" s="46"/>
      <c r="L3112" s="45"/>
      <c r="P3112" s="13"/>
    </row>
    <row r="3113" spans="2:16" s="43" customFormat="1" x14ac:dyDescent="0.3">
      <c r="B3113" s="44"/>
      <c r="C3113" s="52"/>
      <c r="D3113" s="52"/>
      <c r="F3113" s="45"/>
      <c r="H3113" s="46"/>
      <c r="L3113" s="45"/>
      <c r="P3113" s="13"/>
    </row>
    <row r="3114" spans="2:16" s="43" customFormat="1" x14ac:dyDescent="0.3">
      <c r="B3114" s="44"/>
      <c r="C3114" s="52"/>
      <c r="D3114" s="52"/>
      <c r="F3114" s="45"/>
      <c r="H3114" s="46"/>
      <c r="L3114" s="45"/>
      <c r="P3114" s="13"/>
    </row>
    <row r="3115" spans="2:16" s="43" customFormat="1" x14ac:dyDescent="0.3">
      <c r="B3115" s="44"/>
      <c r="C3115" s="52"/>
      <c r="D3115" s="52"/>
      <c r="F3115" s="45"/>
      <c r="H3115" s="46"/>
      <c r="L3115" s="45"/>
      <c r="P3115" s="13"/>
    </row>
    <row r="3116" spans="2:16" s="43" customFormat="1" x14ac:dyDescent="0.3">
      <c r="B3116" s="44"/>
      <c r="C3116" s="52"/>
      <c r="D3116" s="52"/>
      <c r="F3116" s="45"/>
      <c r="H3116" s="46"/>
      <c r="L3116" s="45"/>
      <c r="P3116" s="13"/>
    </row>
    <row r="3117" spans="2:16" s="43" customFormat="1" x14ac:dyDescent="0.3">
      <c r="B3117" s="44"/>
      <c r="C3117" s="52"/>
      <c r="D3117" s="52"/>
      <c r="F3117" s="45"/>
      <c r="H3117" s="46"/>
      <c r="L3117" s="45"/>
      <c r="P3117" s="13"/>
    </row>
    <row r="3118" spans="2:16" s="43" customFormat="1" x14ac:dyDescent="0.3">
      <c r="B3118" s="44"/>
      <c r="C3118" s="52"/>
      <c r="D3118" s="52"/>
      <c r="F3118" s="45"/>
      <c r="H3118" s="46"/>
      <c r="L3118" s="45"/>
      <c r="P3118" s="13"/>
    </row>
    <row r="3119" spans="2:16" s="43" customFormat="1" x14ac:dyDescent="0.3">
      <c r="B3119" s="44"/>
      <c r="C3119" s="52"/>
      <c r="D3119" s="52"/>
      <c r="F3119" s="45"/>
      <c r="H3119" s="46"/>
      <c r="L3119" s="45"/>
      <c r="P3119" s="13"/>
    </row>
    <row r="3120" spans="2:16" s="43" customFormat="1" x14ac:dyDescent="0.3">
      <c r="B3120" s="44"/>
      <c r="C3120" s="52"/>
      <c r="D3120" s="52"/>
      <c r="F3120" s="45"/>
      <c r="H3120" s="46"/>
      <c r="L3120" s="45"/>
      <c r="P3120" s="13"/>
    </row>
    <row r="3121" spans="2:16" s="43" customFormat="1" x14ac:dyDescent="0.3">
      <c r="B3121" s="44"/>
      <c r="C3121" s="52"/>
      <c r="D3121" s="52"/>
      <c r="F3121" s="45"/>
      <c r="H3121" s="46"/>
      <c r="L3121" s="45"/>
      <c r="P3121" s="13"/>
    </row>
    <row r="3122" spans="2:16" s="43" customFormat="1" x14ac:dyDescent="0.3">
      <c r="B3122" s="44"/>
      <c r="C3122" s="52"/>
      <c r="D3122" s="52"/>
      <c r="F3122" s="45"/>
      <c r="H3122" s="46"/>
      <c r="L3122" s="45"/>
      <c r="P3122" s="13"/>
    </row>
    <row r="3123" spans="2:16" s="43" customFormat="1" x14ac:dyDescent="0.3">
      <c r="B3123" s="44"/>
      <c r="C3123" s="52"/>
      <c r="D3123" s="52"/>
      <c r="F3123" s="45"/>
      <c r="H3123" s="46"/>
      <c r="L3123" s="45"/>
      <c r="P3123" s="13"/>
    </row>
    <row r="3124" spans="2:16" s="43" customFormat="1" x14ac:dyDescent="0.3">
      <c r="B3124" s="44"/>
      <c r="C3124" s="52"/>
      <c r="D3124" s="52"/>
      <c r="F3124" s="45"/>
      <c r="H3124" s="46"/>
      <c r="L3124" s="45"/>
      <c r="P3124" s="13"/>
    </row>
    <row r="3125" spans="2:16" s="43" customFormat="1" x14ac:dyDescent="0.3">
      <c r="B3125" s="44"/>
      <c r="C3125" s="52"/>
      <c r="D3125" s="52"/>
      <c r="F3125" s="45"/>
      <c r="H3125" s="46"/>
      <c r="L3125" s="45"/>
      <c r="P3125" s="13"/>
    </row>
    <row r="3126" spans="2:16" s="43" customFormat="1" x14ac:dyDescent="0.3">
      <c r="B3126" s="44"/>
      <c r="C3126" s="52"/>
      <c r="D3126" s="52"/>
      <c r="F3126" s="45"/>
      <c r="H3126" s="46"/>
      <c r="L3126" s="45"/>
      <c r="P3126" s="13"/>
    </row>
    <row r="3127" spans="2:16" s="43" customFormat="1" x14ac:dyDescent="0.3">
      <c r="B3127" s="44"/>
      <c r="C3127" s="52"/>
      <c r="D3127" s="52"/>
      <c r="F3127" s="45"/>
      <c r="H3127" s="46"/>
      <c r="L3127" s="45"/>
      <c r="P3127" s="13"/>
    </row>
    <row r="3128" spans="2:16" s="43" customFormat="1" x14ac:dyDescent="0.3">
      <c r="B3128" s="44"/>
      <c r="C3128" s="52"/>
      <c r="D3128" s="52"/>
      <c r="F3128" s="45"/>
      <c r="H3128" s="46"/>
      <c r="L3128" s="45"/>
      <c r="P3128" s="13"/>
    </row>
    <row r="3129" spans="2:16" s="43" customFormat="1" x14ac:dyDescent="0.3">
      <c r="B3129" s="44"/>
      <c r="C3129" s="52"/>
      <c r="D3129" s="52"/>
      <c r="F3129" s="45"/>
      <c r="H3129" s="46"/>
      <c r="L3129" s="45"/>
      <c r="P3129" s="13"/>
    </row>
    <row r="3130" spans="2:16" s="43" customFormat="1" x14ac:dyDescent="0.3">
      <c r="B3130" s="44"/>
      <c r="C3130" s="52"/>
      <c r="D3130" s="52"/>
      <c r="F3130" s="45"/>
      <c r="H3130" s="46"/>
      <c r="L3130" s="45"/>
      <c r="P3130" s="13"/>
    </row>
    <row r="3131" spans="2:16" s="43" customFormat="1" x14ac:dyDescent="0.3">
      <c r="B3131" s="44"/>
      <c r="C3131" s="52"/>
      <c r="D3131" s="52"/>
      <c r="F3131" s="45"/>
      <c r="H3131" s="46"/>
      <c r="L3131" s="45"/>
      <c r="P3131" s="13"/>
    </row>
    <row r="3132" spans="2:16" s="43" customFormat="1" x14ac:dyDescent="0.3">
      <c r="B3132" s="44"/>
      <c r="C3132" s="52"/>
      <c r="D3132" s="52"/>
      <c r="F3132" s="45"/>
      <c r="H3132" s="46"/>
      <c r="L3132" s="45"/>
      <c r="P3132" s="13"/>
    </row>
    <row r="3133" spans="2:16" s="43" customFormat="1" x14ac:dyDescent="0.3">
      <c r="B3133" s="44"/>
      <c r="C3133" s="52"/>
      <c r="D3133" s="52"/>
      <c r="F3133" s="45"/>
      <c r="H3133" s="46"/>
      <c r="L3133" s="45"/>
      <c r="P3133" s="13"/>
    </row>
    <row r="3134" spans="2:16" s="43" customFormat="1" x14ac:dyDescent="0.3">
      <c r="B3134" s="44"/>
      <c r="C3134" s="52"/>
      <c r="D3134" s="52"/>
      <c r="F3134" s="45"/>
      <c r="H3134" s="46"/>
      <c r="L3134" s="45"/>
      <c r="P3134" s="13"/>
    </row>
    <row r="3135" spans="2:16" s="43" customFormat="1" x14ac:dyDescent="0.3">
      <c r="B3135" s="44"/>
      <c r="C3135" s="52"/>
      <c r="D3135" s="52"/>
      <c r="F3135" s="45"/>
      <c r="H3135" s="46"/>
      <c r="L3135" s="45"/>
      <c r="P3135" s="13"/>
    </row>
    <row r="3136" spans="2:16" s="43" customFormat="1" x14ac:dyDescent="0.3">
      <c r="B3136" s="44"/>
      <c r="C3136" s="52"/>
      <c r="D3136" s="52"/>
      <c r="F3136" s="45"/>
      <c r="H3136" s="46"/>
      <c r="L3136" s="45"/>
      <c r="P3136" s="13"/>
    </row>
    <row r="3137" spans="2:16" s="43" customFormat="1" x14ac:dyDescent="0.3">
      <c r="B3137" s="44"/>
      <c r="C3137" s="52"/>
      <c r="D3137" s="52"/>
      <c r="F3137" s="45"/>
      <c r="H3137" s="46"/>
      <c r="L3137" s="45"/>
      <c r="P3137" s="13"/>
    </row>
    <row r="3138" spans="2:16" s="43" customFormat="1" x14ac:dyDescent="0.3">
      <c r="B3138" s="44"/>
      <c r="C3138" s="52"/>
      <c r="D3138" s="52"/>
      <c r="F3138" s="45"/>
      <c r="H3138" s="46"/>
      <c r="L3138" s="45"/>
      <c r="P3138" s="13"/>
    </row>
    <row r="3139" spans="2:16" s="43" customFormat="1" x14ac:dyDescent="0.3">
      <c r="B3139" s="44"/>
      <c r="C3139" s="52"/>
      <c r="D3139" s="52"/>
      <c r="F3139" s="45"/>
      <c r="H3139" s="46"/>
      <c r="L3139" s="45"/>
      <c r="P3139" s="13"/>
    </row>
    <row r="3140" spans="2:16" s="43" customFormat="1" x14ac:dyDescent="0.3">
      <c r="B3140" s="44"/>
      <c r="C3140" s="52"/>
      <c r="D3140" s="52"/>
      <c r="F3140" s="45"/>
      <c r="H3140" s="46"/>
      <c r="L3140" s="45"/>
      <c r="P3140" s="13"/>
    </row>
    <row r="3141" spans="2:16" s="43" customFormat="1" x14ac:dyDescent="0.3">
      <c r="B3141" s="44"/>
      <c r="C3141" s="52"/>
      <c r="D3141" s="52"/>
      <c r="F3141" s="45"/>
      <c r="H3141" s="46"/>
      <c r="L3141" s="45"/>
      <c r="P3141" s="13"/>
    </row>
    <row r="3142" spans="2:16" s="43" customFormat="1" x14ac:dyDescent="0.3">
      <c r="B3142" s="44"/>
      <c r="C3142" s="52"/>
      <c r="D3142" s="52"/>
      <c r="F3142" s="45"/>
      <c r="H3142" s="46"/>
      <c r="L3142" s="45"/>
      <c r="P3142" s="13"/>
    </row>
    <row r="3143" spans="2:16" s="43" customFormat="1" x14ac:dyDescent="0.3">
      <c r="B3143" s="44"/>
      <c r="C3143" s="52"/>
      <c r="D3143" s="52"/>
      <c r="F3143" s="45"/>
      <c r="H3143" s="46"/>
      <c r="L3143" s="45"/>
      <c r="P3143" s="13"/>
    </row>
    <row r="3144" spans="2:16" s="43" customFormat="1" x14ac:dyDescent="0.3">
      <c r="B3144" s="44"/>
      <c r="C3144" s="52"/>
      <c r="D3144" s="52"/>
      <c r="F3144" s="45"/>
      <c r="H3144" s="46"/>
      <c r="L3144" s="45"/>
      <c r="P3144" s="13"/>
    </row>
    <row r="3145" spans="2:16" s="43" customFormat="1" x14ac:dyDescent="0.3">
      <c r="B3145" s="44"/>
      <c r="C3145" s="52"/>
      <c r="D3145" s="52"/>
      <c r="F3145" s="45"/>
      <c r="H3145" s="46"/>
      <c r="L3145" s="45"/>
      <c r="P3145" s="13"/>
    </row>
    <row r="3146" spans="2:16" s="43" customFormat="1" x14ac:dyDescent="0.3">
      <c r="B3146" s="44"/>
      <c r="C3146" s="52"/>
      <c r="D3146" s="52"/>
      <c r="F3146" s="45"/>
      <c r="H3146" s="46"/>
      <c r="L3146" s="45"/>
      <c r="P3146" s="13"/>
    </row>
    <row r="3147" spans="2:16" s="43" customFormat="1" x14ac:dyDescent="0.3">
      <c r="B3147" s="44"/>
      <c r="C3147" s="52"/>
      <c r="D3147" s="52"/>
      <c r="F3147" s="45"/>
      <c r="H3147" s="46"/>
      <c r="L3147" s="45"/>
      <c r="P3147" s="13"/>
    </row>
    <row r="3148" spans="2:16" s="43" customFormat="1" x14ac:dyDescent="0.3">
      <c r="B3148" s="44"/>
      <c r="C3148" s="52"/>
      <c r="D3148" s="52"/>
      <c r="F3148" s="45"/>
      <c r="H3148" s="46"/>
      <c r="L3148" s="45"/>
      <c r="P3148" s="13"/>
    </row>
    <row r="3149" spans="2:16" s="43" customFormat="1" x14ac:dyDescent="0.3">
      <c r="B3149" s="44"/>
      <c r="C3149" s="52"/>
      <c r="D3149" s="52"/>
      <c r="F3149" s="45"/>
      <c r="H3149" s="46"/>
      <c r="L3149" s="45"/>
      <c r="P3149" s="13"/>
    </row>
    <row r="3150" spans="2:16" s="43" customFormat="1" x14ac:dyDescent="0.3">
      <c r="B3150" s="44"/>
      <c r="C3150" s="52"/>
      <c r="D3150" s="52"/>
      <c r="F3150" s="45"/>
      <c r="H3150" s="46"/>
      <c r="L3150" s="45"/>
      <c r="P3150" s="13"/>
    </row>
    <row r="3151" spans="2:16" s="43" customFormat="1" x14ac:dyDescent="0.3">
      <c r="B3151" s="44"/>
      <c r="C3151" s="52"/>
      <c r="D3151" s="52"/>
      <c r="F3151" s="45"/>
      <c r="H3151" s="46"/>
      <c r="L3151" s="45"/>
      <c r="P3151" s="13"/>
    </row>
    <row r="3152" spans="2:16" s="43" customFormat="1" x14ac:dyDescent="0.3">
      <c r="B3152" s="44"/>
      <c r="C3152" s="52"/>
      <c r="D3152" s="52"/>
      <c r="F3152" s="45"/>
      <c r="H3152" s="46"/>
      <c r="L3152" s="45"/>
      <c r="P3152" s="13"/>
    </row>
    <row r="3153" spans="2:16" s="43" customFormat="1" x14ac:dyDescent="0.3">
      <c r="B3153" s="44"/>
      <c r="C3153" s="52"/>
      <c r="D3153" s="52"/>
      <c r="F3153" s="45"/>
      <c r="H3153" s="46"/>
      <c r="L3153" s="45"/>
      <c r="P3153" s="13"/>
    </row>
    <row r="3154" spans="2:16" s="43" customFormat="1" x14ac:dyDescent="0.3">
      <c r="B3154" s="44"/>
      <c r="C3154" s="52"/>
      <c r="D3154" s="52"/>
      <c r="F3154" s="45"/>
      <c r="H3154" s="46"/>
      <c r="L3154" s="45"/>
      <c r="P3154" s="13"/>
    </row>
    <row r="3155" spans="2:16" s="43" customFormat="1" x14ac:dyDescent="0.3">
      <c r="B3155" s="44"/>
      <c r="C3155" s="52"/>
      <c r="D3155" s="52"/>
      <c r="F3155" s="45"/>
      <c r="H3155" s="46"/>
      <c r="L3155" s="45"/>
      <c r="P3155" s="13"/>
    </row>
    <row r="3156" spans="2:16" s="43" customFormat="1" x14ac:dyDescent="0.3">
      <c r="B3156" s="44"/>
      <c r="C3156" s="52"/>
      <c r="D3156" s="52"/>
      <c r="F3156" s="45"/>
      <c r="H3156" s="46"/>
      <c r="L3156" s="45"/>
      <c r="P3156" s="13"/>
    </row>
    <row r="3157" spans="2:16" s="43" customFormat="1" x14ac:dyDescent="0.3">
      <c r="B3157" s="44"/>
      <c r="C3157" s="52"/>
      <c r="D3157" s="52"/>
      <c r="F3157" s="45"/>
      <c r="H3157" s="46"/>
      <c r="L3157" s="45"/>
      <c r="P3157" s="13"/>
    </row>
    <row r="3158" spans="2:16" s="43" customFormat="1" x14ac:dyDescent="0.3">
      <c r="B3158" s="44"/>
      <c r="C3158" s="52"/>
      <c r="D3158" s="52"/>
      <c r="F3158" s="45"/>
      <c r="H3158" s="46"/>
      <c r="L3158" s="45"/>
      <c r="P3158" s="13"/>
    </row>
    <row r="3159" spans="2:16" s="43" customFormat="1" x14ac:dyDescent="0.3">
      <c r="B3159" s="44"/>
      <c r="C3159" s="52"/>
      <c r="D3159" s="52"/>
      <c r="F3159" s="45"/>
      <c r="H3159" s="46"/>
      <c r="L3159" s="45"/>
      <c r="P3159" s="13"/>
    </row>
    <row r="3160" spans="2:16" s="43" customFormat="1" x14ac:dyDescent="0.3">
      <c r="B3160" s="44"/>
      <c r="C3160" s="52"/>
      <c r="D3160" s="52"/>
      <c r="F3160" s="45"/>
      <c r="H3160" s="46"/>
      <c r="L3160" s="45"/>
      <c r="P3160" s="13"/>
    </row>
    <row r="3161" spans="2:16" s="43" customFormat="1" x14ac:dyDescent="0.3">
      <c r="B3161" s="44"/>
      <c r="C3161" s="52"/>
      <c r="D3161" s="52"/>
      <c r="F3161" s="45"/>
      <c r="H3161" s="46"/>
      <c r="L3161" s="45"/>
      <c r="P3161" s="13"/>
    </row>
    <row r="3162" spans="2:16" s="43" customFormat="1" x14ac:dyDescent="0.3">
      <c r="B3162" s="44"/>
      <c r="C3162" s="52"/>
      <c r="D3162" s="52"/>
      <c r="F3162" s="45"/>
      <c r="H3162" s="46"/>
      <c r="L3162" s="45"/>
      <c r="P3162" s="13"/>
    </row>
    <row r="3163" spans="2:16" s="43" customFormat="1" x14ac:dyDescent="0.3">
      <c r="B3163" s="44"/>
      <c r="C3163" s="52"/>
      <c r="D3163" s="52"/>
      <c r="F3163" s="45"/>
      <c r="H3163" s="46"/>
      <c r="L3163" s="45"/>
      <c r="P3163" s="13"/>
    </row>
    <row r="3164" spans="2:16" s="43" customFormat="1" x14ac:dyDescent="0.3">
      <c r="B3164" s="44"/>
      <c r="C3164" s="52"/>
      <c r="D3164" s="52"/>
      <c r="F3164" s="45"/>
      <c r="H3164" s="46"/>
      <c r="L3164" s="45"/>
      <c r="P3164" s="13"/>
    </row>
    <row r="3165" spans="2:16" s="43" customFormat="1" x14ac:dyDescent="0.3">
      <c r="B3165" s="44"/>
      <c r="C3165" s="52"/>
      <c r="D3165" s="52"/>
      <c r="F3165" s="45"/>
      <c r="H3165" s="46"/>
      <c r="L3165" s="45"/>
      <c r="P3165" s="13"/>
    </row>
    <row r="3166" spans="2:16" s="43" customFormat="1" x14ac:dyDescent="0.3">
      <c r="B3166" s="44"/>
      <c r="C3166" s="52"/>
      <c r="D3166" s="52"/>
      <c r="F3166" s="45"/>
      <c r="H3166" s="46"/>
      <c r="L3166" s="45"/>
      <c r="P3166" s="13"/>
    </row>
    <row r="3167" spans="2:16" s="43" customFormat="1" x14ac:dyDescent="0.3">
      <c r="B3167" s="44"/>
      <c r="C3167" s="52"/>
      <c r="D3167" s="52"/>
      <c r="F3167" s="45"/>
      <c r="H3167" s="46"/>
      <c r="L3167" s="45"/>
      <c r="P3167" s="13"/>
    </row>
    <row r="3168" spans="2:16" s="43" customFormat="1" x14ac:dyDescent="0.3">
      <c r="B3168" s="44"/>
      <c r="C3168" s="52"/>
      <c r="D3168" s="52"/>
      <c r="F3168" s="45"/>
      <c r="H3168" s="46"/>
      <c r="L3168" s="45"/>
      <c r="P3168" s="13"/>
    </row>
    <row r="3169" spans="2:16" s="43" customFormat="1" x14ac:dyDescent="0.3">
      <c r="B3169" s="44"/>
      <c r="C3169" s="52"/>
      <c r="D3169" s="52"/>
      <c r="F3169" s="45"/>
      <c r="H3169" s="46"/>
      <c r="L3169" s="45"/>
      <c r="P3169" s="13"/>
    </row>
    <row r="3170" spans="2:16" s="43" customFormat="1" x14ac:dyDescent="0.3">
      <c r="B3170" s="44"/>
      <c r="C3170" s="52"/>
      <c r="D3170" s="52"/>
      <c r="F3170" s="45"/>
      <c r="H3170" s="46"/>
      <c r="L3170" s="45"/>
      <c r="P3170" s="13"/>
    </row>
    <row r="3171" spans="2:16" s="43" customFormat="1" x14ac:dyDescent="0.3">
      <c r="B3171" s="44"/>
      <c r="C3171" s="52"/>
      <c r="D3171" s="52"/>
      <c r="F3171" s="45"/>
      <c r="H3171" s="46"/>
      <c r="L3171" s="45"/>
      <c r="P3171" s="13"/>
    </row>
    <row r="3172" spans="2:16" s="43" customFormat="1" x14ac:dyDescent="0.3">
      <c r="B3172" s="44"/>
      <c r="C3172" s="52"/>
      <c r="D3172" s="52"/>
      <c r="F3172" s="45"/>
      <c r="H3172" s="46"/>
      <c r="L3172" s="45"/>
      <c r="P3172" s="13"/>
    </row>
    <row r="3173" spans="2:16" s="43" customFormat="1" x14ac:dyDescent="0.3">
      <c r="B3173" s="44"/>
      <c r="C3173" s="52"/>
      <c r="D3173" s="52"/>
      <c r="F3173" s="45"/>
      <c r="H3173" s="46"/>
      <c r="L3173" s="45"/>
      <c r="P3173" s="13"/>
    </row>
    <row r="3174" spans="2:16" s="43" customFormat="1" x14ac:dyDescent="0.3">
      <c r="B3174" s="44"/>
      <c r="C3174" s="52"/>
      <c r="D3174" s="52"/>
      <c r="F3174" s="45"/>
      <c r="H3174" s="46"/>
      <c r="L3174" s="45"/>
      <c r="P3174" s="13"/>
    </row>
    <row r="3175" spans="2:16" s="43" customFormat="1" x14ac:dyDescent="0.3">
      <c r="B3175" s="44"/>
      <c r="C3175" s="52"/>
      <c r="D3175" s="52"/>
      <c r="F3175" s="45"/>
      <c r="H3175" s="46"/>
      <c r="L3175" s="45"/>
      <c r="P3175" s="13"/>
    </row>
    <row r="3176" spans="2:16" s="43" customFormat="1" x14ac:dyDescent="0.3">
      <c r="B3176" s="44"/>
      <c r="C3176" s="52"/>
      <c r="D3176" s="52"/>
      <c r="F3176" s="45"/>
      <c r="H3176" s="46"/>
      <c r="L3176" s="45"/>
      <c r="P3176" s="13"/>
    </row>
    <row r="3177" spans="2:16" s="43" customFormat="1" x14ac:dyDescent="0.3">
      <c r="B3177" s="44"/>
      <c r="C3177" s="52"/>
      <c r="D3177" s="52"/>
      <c r="F3177" s="45"/>
      <c r="H3177" s="46"/>
      <c r="L3177" s="45"/>
      <c r="P3177" s="13"/>
    </row>
    <row r="3178" spans="2:16" s="43" customFormat="1" x14ac:dyDescent="0.3">
      <c r="B3178" s="44"/>
      <c r="C3178" s="52"/>
      <c r="D3178" s="52"/>
      <c r="F3178" s="45"/>
      <c r="H3178" s="46"/>
      <c r="L3178" s="45"/>
      <c r="P3178" s="13"/>
    </row>
    <row r="3179" spans="2:16" s="43" customFormat="1" x14ac:dyDescent="0.3">
      <c r="B3179" s="44"/>
      <c r="C3179" s="52"/>
      <c r="D3179" s="52"/>
      <c r="F3179" s="45"/>
      <c r="H3179" s="46"/>
      <c r="L3179" s="45"/>
      <c r="P3179" s="13"/>
    </row>
    <row r="3180" spans="2:16" s="43" customFormat="1" x14ac:dyDescent="0.3">
      <c r="B3180" s="44"/>
      <c r="C3180" s="52"/>
      <c r="D3180" s="52"/>
      <c r="F3180" s="45"/>
      <c r="H3180" s="46"/>
      <c r="L3180" s="45"/>
      <c r="P3180" s="13"/>
    </row>
    <row r="3181" spans="2:16" s="43" customFormat="1" x14ac:dyDescent="0.3">
      <c r="B3181" s="44"/>
      <c r="C3181" s="52"/>
      <c r="D3181" s="52"/>
      <c r="F3181" s="45"/>
      <c r="H3181" s="46"/>
      <c r="L3181" s="45"/>
      <c r="P3181" s="13"/>
    </row>
    <row r="3182" spans="2:16" s="43" customFormat="1" x14ac:dyDescent="0.3">
      <c r="B3182" s="44"/>
      <c r="C3182" s="52"/>
      <c r="D3182" s="52"/>
      <c r="F3182" s="45"/>
      <c r="H3182" s="46"/>
      <c r="L3182" s="45"/>
      <c r="P3182" s="13"/>
    </row>
    <row r="3183" spans="2:16" s="43" customFormat="1" x14ac:dyDescent="0.3">
      <c r="B3183" s="44"/>
      <c r="C3183" s="52"/>
      <c r="D3183" s="52"/>
      <c r="F3183" s="45"/>
      <c r="H3183" s="46"/>
      <c r="L3183" s="45"/>
      <c r="P3183" s="13"/>
    </row>
    <row r="3184" spans="2:16" s="43" customFormat="1" x14ac:dyDescent="0.3">
      <c r="B3184" s="44"/>
      <c r="C3184" s="52"/>
      <c r="D3184" s="52"/>
      <c r="F3184" s="45"/>
      <c r="H3184" s="46"/>
      <c r="L3184" s="45"/>
      <c r="P3184" s="13"/>
    </row>
    <row r="3185" spans="2:16" s="43" customFormat="1" x14ac:dyDescent="0.3">
      <c r="B3185" s="44"/>
      <c r="C3185" s="52"/>
      <c r="D3185" s="52"/>
      <c r="F3185" s="45"/>
      <c r="H3185" s="46"/>
      <c r="L3185" s="45"/>
      <c r="P3185" s="13"/>
    </row>
    <row r="3186" spans="2:16" s="43" customFormat="1" x14ac:dyDescent="0.3">
      <c r="B3186" s="44"/>
      <c r="C3186" s="52"/>
      <c r="D3186" s="52"/>
      <c r="F3186" s="45"/>
      <c r="H3186" s="46"/>
      <c r="L3186" s="45"/>
      <c r="P3186" s="13"/>
    </row>
    <row r="3187" spans="2:16" s="43" customFormat="1" x14ac:dyDescent="0.3">
      <c r="B3187" s="44"/>
      <c r="C3187" s="52"/>
      <c r="D3187" s="52"/>
      <c r="F3187" s="45"/>
      <c r="H3187" s="46"/>
      <c r="L3187" s="45"/>
      <c r="P3187" s="13"/>
    </row>
    <row r="3188" spans="2:16" s="43" customFormat="1" x14ac:dyDescent="0.3">
      <c r="B3188" s="44"/>
      <c r="C3188" s="52"/>
      <c r="D3188" s="52"/>
      <c r="F3188" s="45"/>
      <c r="H3188" s="46"/>
      <c r="L3188" s="45"/>
      <c r="P3188" s="13"/>
    </row>
    <row r="3189" spans="2:16" s="43" customFormat="1" x14ac:dyDescent="0.3">
      <c r="B3189" s="44"/>
      <c r="C3189" s="52"/>
      <c r="D3189" s="52"/>
      <c r="F3189" s="45"/>
      <c r="H3189" s="46"/>
      <c r="L3189" s="45"/>
      <c r="P3189" s="13"/>
    </row>
    <row r="3190" spans="2:16" s="43" customFormat="1" x14ac:dyDescent="0.3">
      <c r="B3190" s="44"/>
      <c r="C3190" s="52"/>
      <c r="D3190" s="52"/>
      <c r="F3190" s="45"/>
      <c r="H3190" s="46"/>
      <c r="L3190" s="45"/>
      <c r="P3190" s="13"/>
    </row>
    <row r="3191" spans="2:16" s="43" customFormat="1" x14ac:dyDescent="0.3">
      <c r="B3191" s="44"/>
      <c r="C3191" s="52"/>
      <c r="D3191" s="52"/>
      <c r="F3191" s="45"/>
      <c r="H3191" s="46"/>
      <c r="L3191" s="45"/>
      <c r="P3191" s="13"/>
    </row>
    <row r="3192" spans="2:16" s="43" customFormat="1" x14ac:dyDescent="0.3">
      <c r="B3192" s="44"/>
      <c r="C3192" s="52"/>
      <c r="D3192" s="52"/>
      <c r="F3192" s="45"/>
      <c r="H3192" s="46"/>
      <c r="L3192" s="45"/>
      <c r="P3192" s="13"/>
    </row>
    <row r="3193" spans="2:16" s="43" customFormat="1" x14ac:dyDescent="0.3">
      <c r="B3193" s="44"/>
      <c r="C3193" s="52"/>
      <c r="D3193" s="52"/>
      <c r="F3193" s="45"/>
      <c r="H3193" s="46"/>
      <c r="L3193" s="45"/>
      <c r="P3193" s="13"/>
    </row>
    <row r="3194" spans="2:16" s="43" customFormat="1" x14ac:dyDescent="0.3">
      <c r="B3194" s="44"/>
      <c r="C3194" s="52"/>
      <c r="D3194" s="52"/>
      <c r="F3194" s="45"/>
      <c r="H3194" s="46"/>
      <c r="L3194" s="45"/>
      <c r="P3194" s="13"/>
    </row>
    <row r="3195" spans="2:16" s="43" customFormat="1" x14ac:dyDescent="0.3">
      <c r="B3195" s="44"/>
      <c r="C3195" s="52"/>
      <c r="D3195" s="52"/>
      <c r="F3195" s="45"/>
      <c r="H3195" s="46"/>
      <c r="L3195" s="45"/>
      <c r="P3195" s="13"/>
    </row>
    <row r="3196" spans="2:16" s="43" customFormat="1" x14ac:dyDescent="0.3">
      <c r="B3196" s="44"/>
      <c r="C3196" s="52"/>
      <c r="D3196" s="52"/>
      <c r="F3196" s="45"/>
      <c r="H3196" s="46"/>
      <c r="L3196" s="45"/>
      <c r="P3196" s="13"/>
    </row>
    <row r="3197" spans="2:16" s="43" customFormat="1" x14ac:dyDescent="0.3">
      <c r="B3197" s="44"/>
      <c r="C3197" s="52"/>
      <c r="D3197" s="52"/>
      <c r="F3197" s="45"/>
      <c r="H3197" s="46"/>
      <c r="L3197" s="45"/>
      <c r="P3197" s="13"/>
    </row>
    <row r="3198" spans="2:16" s="43" customFormat="1" x14ac:dyDescent="0.3">
      <c r="B3198" s="44"/>
      <c r="C3198" s="52"/>
      <c r="D3198" s="52"/>
      <c r="F3198" s="45"/>
      <c r="H3198" s="46"/>
      <c r="L3198" s="45"/>
      <c r="P3198" s="13"/>
    </row>
    <row r="3199" spans="2:16" s="43" customFormat="1" x14ac:dyDescent="0.3">
      <c r="B3199" s="44"/>
      <c r="C3199" s="52"/>
      <c r="D3199" s="52"/>
      <c r="F3199" s="45"/>
      <c r="H3199" s="46"/>
      <c r="L3199" s="45"/>
      <c r="P3199" s="13"/>
    </row>
    <row r="3200" spans="2:16" s="43" customFormat="1" x14ac:dyDescent="0.3">
      <c r="B3200" s="44"/>
      <c r="C3200" s="52"/>
      <c r="D3200" s="52"/>
      <c r="F3200" s="45"/>
      <c r="H3200" s="46"/>
      <c r="L3200" s="45"/>
      <c r="P3200" s="13"/>
    </row>
    <row r="3201" spans="2:16" s="43" customFormat="1" x14ac:dyDescent="0.3">
      <c r="B3201" s="44"/>
      <c r="C3201" s="52"/>
      <c r="D3201" s="52"/>
      <c r="F3201" s="45"/>
      <c r="H3201" s="46"/>
      <c r="L3201" s="45"/>
      <c r="P3201" s="13"/>
    </row>
    <row r="3202" spans="2:16" s="43" customFormat="1" x14ac:dyDescent="0.3">
      <c r="B3202" s="44"/>
      <c r="C3202" s="52"/>
      <c r="D3202" s="52"/>
      <c r="F3202" s="45"/>
      <c r="H3202" s="46"/>
      <c r="L3202" s="45"/>
      <c r="P3202" s="13"/>
    </row>
    <row r="3203" spans="2:16" s="43" customFormat="1" x14ac:dyDescent="0.3">
      <c r="B3203" s="44"/>
      <c r="C3203" s="52"/>
      <c r="D3203" s="52"/>
      <c r="F3203" s="45"/>
      <c r="H3203" s="46"/>
      <c r="L3203" s="45"/>
      <c r="P3203" s="13"/>
    </row>
    <row r="3204" spans="2:16" s="43" customFormat="1" x14ac:dyDescent="0.3">
      <c r="B3204" s="44"/>
      <c r="C3204" s="52"/>
      <c r="D3204" s="52"/>
      <c r="F3204" s="45"/>
      <c r="H3204" s="46"/>
      <c r="L3204" s="45"/>
      <c r="P3204" s="13"/>
    </row>
    <row r="3205" spans="2:16" s="43" customFormat="1" x14ac:dyDescent="0.3">
      <c r="B3205" s="44"/>
      <c r="C3205" s="52"/>
      <c r="D3205" s="52"/>
      <c r="F3205" s="45"/>
      <c r="H3205" s="46"/>
      <c r="L3205" s="45"/>
      <c r="P3205" s="13"/>
    </row>
    <row r="3206" spans="2:16" s="43" customFormat="1" x14ac:dyDescent="0.3">
      <c r="B3206" s="44"/>
      <c r="C3206" s="52"/>
      <c r="D3206" s="52"/>
      <c r="F3206" s="45"/>
      <c r="H3206" s="46"/>
      <c r="L3206" s="45"/>
      <c r="P3206" s="13"/>
    </row>
    <row r="3207" spans="2:16" s="43" customFormat="1" x14ac:dyDescent="0.3">
      <c r="B3207" s="44"/>
      <c r="C3207" s="52"/>
      <c r="D3207" s="52"/>
      <c r="F3207" s="45"/>
      <c r="H3207" s="46"/>
      <c r="L3207" s="45"/>
      <c r="P3207" s="13"/>
    </row>
    <row r="3208" spans="2:16" s="43" customFormat="1" x14ac:dyDescent="0.3">
      <c r="B3208" s="44"/>
      <c r="C3208" s="52"/>
      <c r="D3208" s="52"/>
      <c r="F3208" s="45"/>
      <c r="H3208" s="46"/>
      <c r="L3208" s="45"/>
      <c r="P3208" s="13"/>
    </row>
    <row r="3209" spans="2:16" s="43" customFormat="1" x14ac:dyDescent="0.3">
      <c r="B3209" s="44"/>
      <c r="C3209" s="52"/>
      <c r="D3209" s="52"/>
      <c r="F3209" s="45"/>
      <c r="H3209" s="46"/>
      <c r="L3209" s="45"/>
      <c r="P3209" s="13"/>
    </row>
    <row r="3210" spans="2:16" s="43" customFormat="1" x14ac:dyDescent="0.3">
      <c r="B3210" s="44"/>
      <c r="C3210" s="52"/>
      <c r="D3210" s="52"/>
      <c r="F3210" s="45"/>
      <c r="H3210" s="46"/>
      <c r="L3210" s="45"/>
      <c r="P3210" s="13"/>
    </row>
    <row r="3211" spans="2:16" s="43" customFormat="1" x14ac:dyDescent="0.3">
      <c r="B3211" s="44"/>
      <c r="C3211" s="52"/>
      <c r="D3211" s="52"/>
      <c r="F3211" s="45"/>
      <c r="H3211" s="46"/>
      <c r="L3211" s="45"/>
      <c r="P3211" s="13"/>
    </row>
    <row r="3212" spans="2:16" s="43" customFormat="1" x14ac:dyDescent="0.3">
      <c r="B3212" s="44"/>
      <c r="C3212" s="52"/>
      <c r="D3212" s="52"/>
      <c r="F3212" s="45"/>
      <c r="H3212" s="46"/>
      <c r="L3212" s="45"/>
      <c r="P3212" s="13"/>
    </row>
    <row r="3213" spans="2:16" s="43" customFormat="1" x14ac:dyDescent="0.3">
      <c r="B3213" s="44"/>
      <c r="C3213" s="52"/>
      <c r="D3213" s="52"/>
      <c r="F3213" s="45"/>
      <c r="H3213" s="46"/>
      <c r="L3213" s="45"/>
      <c r="P3213" s="13"/>
    </row>
    <row r="3214" spans="2:16" s="43" customFormat="1" x14ac:dyDescent="0.3">
      <c r="B3214" s="44"/>
      <c r="C3214" s="52"/>
      <c r="D3214" s="52"/>
      <c r="F3214" s="45"/>
      <c r="H3214" s="46"/>
      <c r="L3214" s="45"/>
      <c r="P3214" s="13"/>
    </row>
    <row r="3215" spans="2:16" s="43" customFormat="1" x14ac:dyDescent="0.3">
      <c r="B3215" s="44"/>
      <c r="C3215" s="52"/>
      <c r="D3215" s="52"/>
      <c r="F3215" s="45"/>
      <c r="H3215" s="46"/>
      <c r="L3215" s="45"/>
      <c r="P3215" s="13"/>
    </row>
    <row r="3216" spans="2:16" s="43" customFormat="1" x14ac:dyDescent="0.3">
      <c r="B3216" s="44"/>
      <c r="C3216" s="52"/>
      <c r="D3216" s="52"/>
      <c r="F3216" s="45"/>
      <c r="H3216" s="46"/>
      <c r="L3216" s="45"/>
      <c r="P3216" s="13"/>
    </row>
    <row r="3217" spans="2:16" s="43" customFormat="1" x14ac:dyDescent="0.3">
      <c r="B3217" s="44"/>
      <c r="C3217" s="52"/>
      <c r="D3217" s="52"/>
      <c r="F3217" s="45"/>
      <c r="H3217" s="46"/>
      <c r="L3217" s="45"/>
      <c r="P3217" s="13"/>
    </row>
    <row r="3218" spans="2:16" s="43" customFormat="1" x14ac:dyDescent="0.3">
      <c r="B3218" s="44"/>
      <c r="C3218" s="52"/>
      <c r="D3218" s="52"/>
      <c r="F3218" s="45"/>
      <c r="H3218" s="46"/>
      <c r="L3218" s="45"/>
      <c r="P3218" s="13"/>
    </row>
    <row r="3219" spans="2:16" s="43" customFormat="1" x14ac:dyDescent="0.3">
      <c r="B3219" s="44"/>
      <c r="C3219" s="52"/>
      <c r="D3219" s="52"/>
      <c r="F3219" s="45"/>
      <c r="H3219" s="46"/>
      <c r="L3219" s="45"/>
      <c r="P3219" s="13"/>
    </row>
    <row r="3220" spans="2:16" s="43" customFormat="1" x14ac:dyDescent="0.3">
      <c r="B3220" s="44"/>
      <c r="C3220" s="52"/>
      <c r="D3220" s="52"/>
      <c r="F3220" s="45"/>
      <c r="H3220" s="46"/>
      <c r="L3220" s="45"/>
      <c r="P3220" s="13"/>
    </row>
    <row r="3221" spans="2:16" s="43" customFormat="1" x14ac:dyDescent="0.3">
      <c r="B3221" s="44"/>
      <c r="C3221" s="52"/>
      <c r="D3221" s="52"/>
      <c r="F3221" s="45"/>
      <c r="H3221" s="46"/>
      <c r="L3221" s="45"/>
      <c r="P3221" s="13"/>
    </row>
    <row r="3222" spans="2:16" s="43" customFormat="1" x14ac:dyDescent="0.3">
      <c r="B3222" s="44"/>
      <c r="C3222" s="52"/>
      <c r="D3222" s="52"/>
      <c r="F3222" s="45"/>
      <c r="H3222" s="46"/>
      <c r="L3222" s="45"/>
      <c r="P3222" s="13"/>
    </row>
    <row r="3223" spans="2:16" s="43" customFormat="1" x14ac:dyDescent="0.3">
      <c r="B3223" s="44"/>
      <c r="C3223" s="52"/>
      <c r="D3223" s="52"/>
      <c r="F3223" s="45"/>
      <c r="H3223" s="46"/>
      <c r="L3223" s="45"/>
      <c r="P3223" s="13"/>
    </row>
    <row r="3224" spans="2:16" s="43" customFormat="1" x14ac:dyDescent="0.3">
      <c r="B3224" s="44"/>
      <c r="C3224" s="52"/>
      <c r="D3224" s="52"/>
      <c r="F3224" s="45"/>
      <c r="H3224" s="46"/>
      <c r="L3224" s="45"/>
      <c r="P3224" s="13"/>
    </row>
    <row r="3225" spans="2:16" s="43" customFormat="1" x14ac:dyDescent="0.3">
      <c r="B3225" s="44"/>
      <c r="C3225" s="52"/>
      <c r="D3225" s="52"/>
      <c r="F3225" s="45"/>
      <c r="H3225" s="46"/>
      <c r="L3225" s="45"/>
      <c r="P3225" s="13"/>
    </row>
    <row r="3226" spans="2:16" s="43" customFormat="1" x14ac:dyDescent="0.3">
      <c r="B3226" s="44"/>
      <c r="C3226" s="52"/>
      <c r="D3226" s="52"/>
      <c r="F3226" s="45"/>
      <c r="H3226" s="46"/>
      <c r="L3226" s="45"/>
      <c r="P3226" s="13"/>
    </row>
    <row r="3227" spans="2:16" s="43" customFormat="1" x14ac:dyDescent="0.3">
      <c r="B3227" s="44"/>
      <c r="C3227" s="52"/>
      <c r="D3227" s="52"/>
      <c r="F3227" s="45"/>
      <c r="H3227" s="46"/>
      <c r="L3227" s="45"/>
      <c r="P3227" s="13"/>
    </row>
    <row r="3228" spans="2:16" s="43" customFormat="1" x14ac:dyDescent="0.3">
      <c r="B3228" s="44"/>
      <c r="C3228" s="52"/>
      <c r="D3228" s="52"/>
      <c r="F3228" s="45"/>
      <c r="H3228" s="46"/>
      <c r="L3228" s="45"/>
      <c r="P3228" s="13"/>
    </row>
    <row r="3229" spans="2:16" s="43" customFormat="1" x14ac:dyDescent="0.3">
      <c r="B3229" s="44"/>
      <c r="C3229" s="52"/>
      <c r="D3229" s="52"/>
      <c r="F3229" s="45"/>
      <c r="H3229" s="46"/>
      <c r="L3229" s="45"/>
      <c r="P3229" s="13"/>
    </row>
    <row r="3230" spans="2:16" s="43" customFormat="1" x14ac:dyDescent="0.3">
      <c r="B3230" s="44"/>
      <c r="C3230" s="52"/>
      <c r="D3230" s="52"/>
      <c r="F3230" s="45"/>
      <c r="H3230" s="46"/>
      <c r="L3230" s="45"/>
      <c r="P3230" s="13"/>
    </row>
    <row r="3231" spans="2:16" s="43" customFormat="1" x14ac:dyDescent="0.3">
      <c r="B3231" s="44"/>
      <c r="C3231" s="52"/>
      <c r="D3231" s="52"/>
      <c r="F3231" s="45"/>
      <c r="H3231" s="46"/>
      <c r="L3231" s="45"/>
      <c r="P3231" s="13"/>
    </row>
    <row r="3232" spans="2:16" s="43" customFormat="1" x14ac:dyDescent="0.3">
      <c r="B3232" s="44"/>
      <c r="C3232" s="52"/>
      <c r="D3232" s="52"/>
      <c r="F3232" s="45"/>
      <c r="H3232" s="46"/>
      <c r="L3232" s="45"/>
      <c r="P3232" s="13"/>
    </row>
    <row r="3233" spans="2:16" s="43" customFormat="1" x14ac:dyDescent="0.3">
      <c r="B3233" s="44"/>
      <c r="C3233" s="52"/>
      <c r="D3233" s="52"/>
      <c r="F3233" s="45"/>
      <c r="H3233" s="46"/>
      <c r="L3233" s="45"/>
      <c r="P3233" s="13"/>
    </row>
    <row r="3234" spans="2:16" s="43" customFormat="1" x14ac:dyDescent="0.3">
      <c r="B3234" s="44"/>
      <c r="C3234" s="52"/>
      <c r="D3234" s="52"/>
      <c r="F3234" s="45"/>
      <c r="H3234" s="46"/>
      <c r="L3234" s="45"/>
      <c r="P3234" s="13"/>
    </row>
    <row r="3235" spans="2:16" s="43" customFormat="1" x14ac:dyDescent="0.3">
      <c r="B3235" s="44"/>
      <c r="C3235" s="52"/>
      <c r="D3235" s="52"/>
      <c r="F3235" s="45"/>
      <c r="H3235" s="46"/>
      <c r="L3235" s="45"/>
      <c r="P3235" s="13"/>
    </row>
    <row r="3236" spans="2:16" s="43" customFormat="1" x14ac:dyDescent="0.3">
      <c r="B3236" s="44"/>
      <c r="C3236" s="52"/>
      <c r="D3236" s="52"/>
      <c r="F3236" s="45"/>
      <c r="H3236" s="46"/>
      <c r="L3236" s="45"/>
      <c r="P3236" s="13"/>
    </row>
    <row r="3237" spans="2:16" s="43" customFormat="1" x14ac:dyDescent="0.3">
      <c r="B3237" s="44"/>
      <c r="C3237" s="52"/>
      <c r="D3237" s="52"/>
      <c r="F3237" s="45"/>
      <c r="H3237" s="46"/>
      <c r="L3237" s="45"/>
      <c r="P3237" s="13"/>
    </row>
    <row r="3238" spans="2:16" s="43" customFormat="1" x14ac:dyDescent="0.3">
      <c r="B3238" s="44"/>
      <c r="C3238" s="52"/>
      <c r="D3238" s="52"/>
      <c r="F3238" s="45"/>
      <c r="H3238" s="46"/>
      <c r="L3238" s="45"/>
      <c r="P3238" s="13"/>
    </row>
    <row r="3239" spans="2:16" s="43" customFormat="1" x14ac:dyDescent="0.3">
      <c r="B3239" s="44"/>
      <c r="C3239" s="52"/>
      <c r="D3239" s="52"/>
      <c r="F3239" s="45"/>
      <c r="H3239" s="46"/>
      <c r="L3239" s="45"/>
      <c r="P3239" s="13"/>
    </row>
    <row r="3240" spans="2:16" s="43" customFormat="1" x14ac:dyDescent="0.3">
      <c r="B3240" s="44"/>
      <c r="C3240" s="52"/>
      <c r="D3240" s="52"/>
      <c r="F3240" s="45"/>
      <c r="H3240" s="46"/>
      <c r="L3240" s="45"/>
      <c r="P3240" s="13"/>
    </row>
    <row r="3241" spans="2:16" s="43" customFormat="1" x14ac:dyDescent="0.3">
      <c r="B3241" s="44"/>
      <c r="C3241" s="52"/>
      <c r="D3241" s="52"/>
      <c r="F3241" s="45"/>
      <c r="H3241" s="46"/>
      <c r="L3241" s="45"/>
      <c r="P3241" s="13"/>
    </row>
    <row r="3242" spans="2:16" s="43" customFormat="1" x14ac:dyDescent="0.3">
      <c r="B3242" s="44"/>
      <c r="C3242" s="52"/>
      <c r="D3242" s="52"/>
      <c r="F3242" s="45"/>
      <c r="H3242" s="46"/>
      <c r="L3242" s="45"/>
      <c r="P3242" s="13"/>
    </row>
    <row r="3243" spans="2:16" s="43" customFormat="1" x14ac:dyDescent="0.3">
      <c r="B3243" s="44"/>
      <c r="C3243" s="52"/>
      <c r="D3243" s="52"/>
      <c r="F3243" s="45"/>
      <c r="H3243" s="46"/>
      <c r="L3243" s="45"/>
      <c r="P3243" s="13"/>
    </row>
    <row r="3244" spans="2:16" s="43" customFormat="1" x14ac:dyDescent="0.3">
      <c r="B3244" s="44"/>
      <c r="C3244" s="52"/>
      <c r="D3244" s="52"/>
      <c r="F3244" s="45"/>
      <c r="H3244" s="46"/>
      <c r="L3244" s="45"/>
      <c r="P3244" s="13"/>
    </row>
    <row r="3245" spans="2:16" s="43" customFormat="1" x14ac:dyDescent="0.3">
      <c r="B3245" s="44"/>
      <c r="C3245" s="52"/>
      <c r="D3245" s="52"/>
      <c r="F3245" s="45"/>
      <c r="H3245" s="46"/>
      <c r="L3245" s="45"/>
      <c r="P3245" s="13"/>
    </row>
    <row r="3246" spans="2:16" s="43" customFormat="1" x14ac:dyDescent="0.3">
      <c r="B3246" s="44"/>
      <c r="C3246" s="52"/>
      <c r="D3246" s="52"/>
      <c r="F3246" s="45"/>
      <c r="H3246" s="46"/>
      <c r="L3246" s="45"/>
      <c r="P3246" s="13"/>
    </row>
    <row r="3247" spans="2:16" s="43" customFormat="1" x14ac:dyDescent="0.3">
      <c r="B3247" s="44"/>
      <c r="C3247" s="52"/>
      <c r="D3247" s="52"/>
      <c r="F3247" s="45"/>
      <c r="H3247" s="46"/>
      <c r="L3247" s="45"/>
      <c r="P3247" s="13"/>
    </row>
    <row r="3248" spans="2:16" s="43" customFormat="1" x14ac:dyDescent="0.3">
      <c r="B3248" s="44"/>
      <c r="C3248" s="52"/>
      <c r="D3248" s="52"/>
      <c r="F3248" s="45"/>
      <c r="H3248" s="46"/>
      <c r="L3248" s="45"/>
      <c r="P3248" s="13"/>
    </row>
    <row r="3249" spans="2:16" s="43" customFormat="1" x14ac:dyDescent="0.3">
      <c r="B3249" s="44"/>
      <c r="C3249" s="52"/>
      <c r="D3249" s="52"/>
      <c r="F3249" s="45"/>
      <c r="H3249" s="46"/>
      <c r="L3249" s="45"/>
      <c r="P3249" s="13"/>
    </row>
    <row r="3250" spans="2:16" s="43" customFormat="1" x14ac:dyDescent="0.3">
      <c r="B3250" s="44"/>
      <c r="C3250" s="52"/>
      <c r="D3250" s="52"/>
      <c r="F3250" s="45"/>
      <c r="H3250" s="46"/>
      <c r="L3250" s="45"/>
      <c r="P3250" s="13"/>
    </row>
    <row r="3251" spans="2:16" s="43" customFormat="1" x14ac:dyDescent="0.3">
      <c r="B3251" s="44"/>
      <c r="C3251" s="52"/>
      <c r="D3251" s="52"/>
      <c r="F3251" s="45"/>
      <c r="H3251" s="46"/>
      <c r="L3251" s="45"/>
      <c r="P3251" s="13"/>
    </row>
    <row r="3252" spans="2:16" s="43" customFormat="1" x14ac:dyDescent="0.3">
      <c r="B3252" s="44"/>
      <c r="C3252" s="52"/>
      <c r="D3252" s="52"/>
      <c r="F3252" s="45"/>
      <c r="H3252" s="46"/>
      <c r="L3252" s="45"/>
      <c r="P3252" s="13"/>
    </row>
    <row r="3253" spans="2:16" s="43" customFormat="1" x14ac:dyDescent="0.3">
      <c r="B3253" s="44"/>
      <c r="C3253" s="52"/>
      <c r="D3253" s="52"/>
      <c r="F3253" s="45"/>
      <c r="H3253" s="46"/>
      <c r="L3253" s="45"/>
      <c r="P3253" s="13"/>
    </row>
    <row r="3254" spans="2:16" s="43" customFormat="1" x14ac:dyDescent="0.3">
      <c r="B3254" s="44"/>
      <c r="C3254" s="52"/>
      <c r="D3254" s="52"/>
      <c r="F3254" s="45"/>
      <c r="H3254" s="46"/>
      <c r="L3254" s="45"/>
      <c r="P3254" s="13"/>
    </row>
    <row r="3255" spans="2:16" s="43" customFormat="1" x14ac:dyDescent="0.3">
      <c r="B3255" s="44"/>
      <c r="C3255" s="52"/>
      <c r="D3255" s="52"/>
      <c r="F3255" s="45"/>
      <c r="H3255" s="46"/>
      <c r="L3255" s="45"/>
      <c r="P3255" s="13"/>
    </row>
    <row r="3256" spans="2:16" s="43" customFormat="1" x14ac:dyDescent="0.3">
      <c r="B3256" s="44"/>
      <c r="C3256" s="52"/>
      <c r="D3256" s="52"/>
      <c r="F3256" s="45"/>
      <c r="H3256" s="46"/>
      <c r="L3256" s="45"/>
      <c r="P3256" s="13"/>
    </row>
    <row r="3257" spans="2:16" s="43" customFormat="1" x14ac:dyDescent="0.3">
      <c r="B3257" s="44"/>
      <c r="C3257" s="52"/>
      <c r="D3257" s="52"/>
      <c r="F3257" s="45"/>
      <c r="H3257" s="46"/>
      <c r="L3257" s="45"/>
      <c r="P3257" s="13"/>
    </row>
    <row r="3258" spans="2:16" s="43" customFormat="1" x14ac:dyDescent="0.3">
      <c r="B3258" s="44"/>
      <c r="C3258" s="52"/>
      <c r="D3258" s="52"/>
      <c r="F3258" s="45"/>
      <c r="H3258" s="46"/>
      <c r="L3258" s="45"/>
      <c r="P3258" s="13"/>
    </row>
    <row r="3259" spans="2:16" s="43" customFormat="1" x14ac:dyDescent="0.3">
      <c r="B3259" s="44"/>
      <c r="C3259" s="52"/>
      <c r="D3259" s="52"/>
      <c r="F3259" s="45"/>
      <c r="H3259" s="46"/>
      <c r="L3259" s="45"/>
      <c r="P3259" s="13"/>
    </row>
    <row r="3260" spans="2:16" s="43" customFormat="1" x14ac:dyDescent="0.3">
      <c r="B3260" s="44"/>
      <c r="C3260" s="52"/>
      <c r="D3260" s="52"/>
      <c r="F3260" s="45"/>
      <c r="H3260" s="46"/>
      <c r="L3260" s="45"/>
      <c r="P3260" s="13"/>
    </row>
    <row r="3261" spans="2:16" s="43" customFormat="1" x14ac:dyDescent="0.3">
      <c r="B3261" s="44"/>
      <c r="C3261" s="52"/>
      <c r="D3261" s="52"/>
      <c r="F3261" s="45"/>
      <c r="H3261" s="46"/>
      <c r="L3261" s="45"/>
      <c r="P3261" s="13"/>
    </row>
    <row r="3262" spans="2:16" s="43" customFormat="1" x14ac:dyDescent="0.3">
      <c r="B3262" s="44"/>
      <c r="C3262" s="52"/>
      <c r="D3262" s="52"/>
      <c r="F3262" s="45"/>
      <c r="H3262" s="46"/>
      <c r="L3262" s="45"/>
      <c r="P3262" s="13"/>
    </row>
    <row r="3263" spans="2:16" s="43" customFormat="1" x14ac:dyDescent="0.3">
      <c r="B3263" s="44"/>
      <c r="C3263" s="52"/>
      <c r="D3263" s="52"/>
      <c r="F3263" s="45"/>
      <c r="H3263" s="46"/>
      <c r="L3263" s="45"/>
      <c r="P3263" s="13"/>
    </row>
    <row r="3264" spans="2:16" s="43" customFormat="1" x14ac:dyDescent="0.3">
      <c r="B3264" s="44"/>
      <c r="C3264" s="52"/>
      <c r="D3264" s="52"/>
      <c r="F3264" s="45"/>
      <c r="H3264" s="46"/>
      <c r="L3264" s="45"/>
      <c r="P3264" s="13"/>
    </row>
    <row r="3265" spans="2:16" s="43" customFormat="1" x14ac:dyDescent="0.3">
      <c r="B3265" s="44"/>
      <c r="C3265" s="52"/>
      <c r="D3265" s="52"/>
      <c r="F3265" s="45"/>
      <c r="H3265" s="46"/>
      <c r="L3265" s="45"/>
      <c r="P3265" s="13"/>
    </row>
    <row r="3266" spans="2:16" s="43" customFormat="1" x14ac:dyDescent="0.3">
      <c r="B3266" s="44"/>
      <c r="C3266" s="52"/>
      <c r="D3266" s="52"/>
      <c r="F3266" s="45"/>
      <c r="H3266" s="46"/>
      <c r="L3266" s="45"/>
      <c r="P3266" s="13"/>
    </row>
    <row r="3267" spans="2:16" s="43" customFormat="1" x14ac:dyDescent="0.3">
      <c r="B3267" s="44"/>
      <c r="C3267" s="52"/>
      <c r="D3267" s="52"/>
      <c r="F3267" s="45"/>
      <c r="H3267" s="46"/>
      <c r="L3267" s="45"/>
      <c r="P3267" s="13"/>
    </row>
    <row r="3268" spans="2:16" s="43" customFormat="1" x14ac:dyDescent="0.3">
      <c r="B3268" s="44"/>
      <c r="C3268" s="52"/>
      <c r="D3268" s="52"/>
      <c r="F3268" s="45"/>
      <c r="H3268" s="46"/>
      <c r="L3268" s="45"/>
      <c r="P3268" s="13"/>
    </row>
    <row r="3269" spans="2:16" s="43" customFormat="1" x14ac:dyDescent="0.3">
      <c r="B3269" s="44"/>
      <c r="C3269" s="52"/>
      <c r="D3269" s="52"/>
      <c r="F3269" s="45"/>
      <c r="H3269" s="46"/>
      <c r="L3269" s="45"/>
      <c r="P3269" s="13"/>
    </row>
    <row r="3270" spans="2:16" s="43" customFormat="1" x14ac:dyDescent="0.3">
      <c r="B3270" s="44"/>
      <c r="C3270" s="52"/>
      <c r="D3270" s="52"/>
      <c r="F3270" s="45"/>
      <c r="H3270" s="46"/>
      <c r="L3270" s="45"/>
      <c r="P3270" s="13"/>
    </row>
    <row r="3271" spans="2:16" s="43" customFormat="1" x14ac:dyDescent="0.3">
      <c r="B3271" s="44"/>
      <c r="C3271" s="52"/>
      <c r="D3271" s="52"/>
      <c r="F3271" s="45"/>
      <c r="H3271" s="46"/>
      <c r="L3271" s="45"/>
      <c r="P3271" s="13"/>
    </row>
    <row r="3272" spans="2:16" s="43" customFormat="1" x14ac:dyDescent="0.3">
      <c r="B3272" s="44"/>
      <c r="C3272" s="52"/>
      <c r="D3272" s="52"/>
      <c r="F3272" s="45"/>
      <c r="H3272" s="46"/>
      <c r="L3272" s="45"/>
      <c r="P3272" s="13"/>
    </row>
    <row r="3273" spans="2:16" s="43" customFormat="1" x14ac:dyDescent="0.3">
      <c r="B3273" s="44"/>
      <c r="C3273" s="52"/>
      <c r="D3273" s="52"/>
      <c r="F3273" s="45"/>
      <c r="H3273" s="46"/>
      <c r="L3273" s="45"/>
      <c r="P3273" s="13"/>
    </row>
    <row r="3274" spans="2:16" s="43" customFormat="1" x14ac:dyDescent="0.3">
      <c r="B3274" s="44"/>
      <c r="C3274" s="52"/>
      <c r="D3274" s="52"/>
      <c r="F3274" s="45"/>
      <c r="H3274" s="46"/>
      <c r="L3274" s="45"/>
      <c r="P3274" s="13"/>
    </row>
    <row r="3275" spans="2:16" s="43" customFormat="1" x14ac:dyDescent="0.3">
      <c r="B3275" s="44"/>
      <c r="C3275" s="52"/>
      <c r="D3275" s="52"/>
      <c r="F3275" s="45"/>
      <c r="H3275" s="46"/>
      <c r="L3275" s="45"/>
      <c r="P3275" s="13"/>
    </row>
    <row r="3276" spans="2:16" s="43" customFormat="1" x14ac:dyDescent="0.3">
      <c r="B3276" s="44"/>
      <c r="C3276" s="52"/>
      <c r="D3276" s="52"/>
      <c r="F3276" s="45"/>
      <c r="H3276" s="46"/>
      <c r="L3276" s="45"/>
      <c r="P3276" s="13"/>
    </row>
    <row r="3277" spans="2:16" s="43" customFormat="1" x14ac:dyDescent="0.3">
      <c r="B3277" s="44"/>
      <c r="C3277" s="52"/>
      <c r="D3277" s="52"/>
      <c r="F3277" s="45"/>
      <c r="H3277" s="46"/>
      <c r="L3277" s="45"/>
      <c r="P3277" s="13"/>
    </row>
    <row r="3278" spans="2:16" s="43" customFormat="1" x14ac:dyDescent="0.3">
      <c r="B3278" s="44"/>
      <c r="C3278" s="52"/>
      <c r="D3278" s="52"/>
      <c r="F3278" s="45"/>
      <c r="H3278" s="46"/>
      <c r="L3278" s="45"/>
      <c r="P3278" s="13"/>
    </row>
    <row r="3279" spans="2:16" s="43" customFormat="1" x14ac:dyDescent="0.3">
      <c r="B3279" s="44"/>
      <c r="C3279" s="52"/>
      <c r="D3279" s="52"/>
      <c r="F3279" s="45"/>
      <c r="H3279" s="46"/>
      <c r="L3279" s="45"/>
      <c r="P3279" s="13"/>
    </row>
    <row r="3280" spans="2:16" s="43" customFormat="1" x14ac:dyDescent="0.3">
      <c r="B3280" s="44"/>
      <c r="C3280" s="52"/>
      <c r="D3280" s="52"/>
      <c r="F3280" s="45"/>
      <c r="H3280" s="46"/>
      <c r="L3280" s="45"/>
      <c r="P3280" s="13"/>
    </row>
    <row r="3281" spans="2:16" s="43" customFormat="1" x14ac:dyDescent="0.3">
      <c r="B3281" s="44"/>
      <c r="C3281" s="52"/>
      <c r="D3281" s="52"/>
      <c r="F3281" s="45"/>
      <c r="H3281" s="46"/>
      <c r="L3281" s="45"/>
      <c r="P3281" s="13"/>
    </row>
    <row r="3282" spans="2:16" s="43" customFormat="1" x14ac:dyDescent="0.3">
      <c r="B3282" s="44"/>
      <c r="C3282" s="52"/>
      <c r="D3282" s="52"/>
      <c r="F3282" s="45"/>
      <c r="H3282" s="46"/>
      <c r="L3282" s="45"/>
      <c r="P3282" s="13"/>
    </row>
    <row r="3283" spans="2:16" s="43" customFormat="1" x14ac:dyDescent="0.3">
      <c r="B3283" s="44"/>
      <c r="C3283" s="52"/>
      <c r="D3283" s="52"/>
      <c r="F3283" s="45"/>
      <c r="H3283" s="46"/>
      <c r="L3283" s="45"/>
      <c r="P3283" s="13"/>
    </row>
    <row r="3284" spans="2:16" s="43" customFormat="1" x14ac:dyDescent="0.3">
      <c r="B3284" s="44"/>
      <c r="C3284" s="52"/>
      <c r="D3284" s="52"/>
      <c r="F3284" s="45"/>
      <c r="H3284" s="46"/>
      <c r="L3284" s="45"/>
      <c r="P3284" s="13"/>
    </row>
    <row r="3285" spans="2:16" s="43" customFormat="1" x14ac:dyDescent="0.3">
      <c r="B3285" s="44"/>
      <c r="C3285" s="52"/>
      <c r="D3285" s="52"/>
      <c r="F3285" s="45"/>
      <c r="H3285" s="46"/>
      <c r="L3285" s="45"/>
      <c r="P3285" s="13"/>
    </row>
    <row r="3286" spans="2:16" s="43" customFormat="1" x14ac:dyDescent="0.3">
      <c r="B3286" s="44"/>
      <c r="C3286" s="52"/>
      <c r="D3286" s="52"/>
      <c r="F3286" s="45"/>
      <c r="H3286" s="46"/>
      <c r="L3286" s="45"/>
      <c r="P3286" s="13"/>
    </row>
    <row r="3287" spans="2:16" s="43" customFormat="1" x14ac:dyDescent="0.3">
      <c r="B3287" s="44"/>
      <c r="C3287" s="52"/>
      <c r="D3287" s="52"/>
      <c r="F3287" s="45"/>
      <c r="H3287" s="46"/>
      <c r="L3287" s="45"/>
      <c r="P3287" s="13"/>
    </row>
    <row r="3288" spans="2:16" s="43" customFormat="1" x14ac:dyDescent="0.3">
      <c r="B3288" s="44"/>
      <c r="C3288" s="52"/>
      <c r="D3288" s="52"/>
      <c r="F3288" s="45"/>
      <c r="H3288" s="46"/>
      <c r="L3288" s="45"/>
      <c r="P3288" s="13"/>
    </row>
    <row r="3289" spans="2:16" s="43" customFormat="1" x14ac:dyDescent="0.3">
      <c r="B3289" s="44"/>
      <c r="C3289" s="52"/>
      <c r="D3289" s="52"/>
      <c r="F3289" s="45"/>
      <c r="H3289" s="46"/>
      <c r="L3289" s="45"/>
      <c r="P3289" s="13"/>
    </row>
    <row r="3290" spans="2:16" s="43" customFormat="1" x14ac:dyDescent="0.3">
      <c r="B3290" s="44"/>
      <c r="C3290" s="52"/>
      <c r="D3290" s="52"/>
      <c r="F3290" s="45"/>
      <c r="H3290" s="46"/>
      <c r="L3290" s="45"/>
      <c r="P3290" s="13"/>
    </row>
    <row r="3291" spans="2:16" s="43" customFormat="1" x14ac:dyDescent="0.3">
      <c r="B3291" s="44"/>
      <c r="C3291" s="52"/>
      <c r="D3291" s="52"/>
      <c r="F3291" s="45"/>
      <c r="H3291" s="46"/>
      <c r="L3291" s="45"/>
      <c r="P3291" s="13"/>
    </row>
    <row r="3292" spans="2:16" s="43" customFormat="1" x14ac:dyDescent="0.3">
      <c r="B3292" s="44"/>
      <c r="C3292" s="52"/>
      <c r="D3292" s="52"/>
      <c r="F3292" s="45"/>
      <c r="H3292" s="46"/>
      <c r="L3292" s="45"/>
      <c r="P3292" s="13"/>
    </row>
    <row r="3293" spans="2:16" s="43" customFormat="1" x14ac:dyDescent="0.3">
      <c r="B3293" s="44"/>
      <c r="C3293" s="52"/>
      <c r="D3293" s="52"/>
      <c r="F3293" s="45"/>
      <c r="H3293" s="46"/>
      <c r="L3293" s="45"/>
      <c r="P3293" s="13"/>
    </row>
    <row r="3294" spans="2:16" s="43" customFormat="1" x14ac:dyDescent="0.3">
      <c r="B3294" s="44"/>
      <c r="C3294" s="52"/>
      <c r="D3294" s="52"/>
      <c r="F3294" s="45"/>
      <c r="H3294" s="46"/>
      <c r="L3294" s="45"/>
      <c r="P3294" s="13"/>
    </row>
    <row r="3295" spans="2:16" s="43" customFormat="1" x14ac:dyDescent="0.3">
      <c r="B3295" s="44"/>
      <c r="C3295" s="52"/>
      <c r="D3295" s="52"/>
      <c r="F3295" s="45"/>
      <c r="H3295" s="46"/>
      <c r="L3295" s="45"/>
      <c r="P3295" s="13"/>
    </row>
    <row r="3296" spans="2:16" s="43" customFormat="1" x14ac:dyDescent="0.3">
      <c r="B3296" s="44"/>
      <c r="C3296" s="52"/>
      <c r="D3296" s="52"/>
      <c r="F3296" s="45"/>
      <c r="H3296" s="46"/>
      <c r="L3296" s="45"/>
      <c r="P3296" s="13"/>
    </row>
    <row r="3297" spans="2:16" s="43" customFormat="1" x14ac:dyDescent="0.3">
      <c r="B3297" s="44"/>
      <c r="C3297" s="52"/>
      <c r="D3297" s="52"/>
      <c r="F3297" s="45"/>
      <c r="H3297" s="46"/>
      <c r="L3297" s="45"/>
      <c r="P3297" s="13"/>
    </row>
    <row r="3298" spans="2:16" s="43" customFormat="1" x14ac:dyDescent="0.3">
      <c r="B3298" s="44"/>
      <c r="C3298" s="52"/>
      <c r="D3298" s="52"/>
      <c r="F3298" s="45"/>
      <c r="H3298" s="46"/>
      <c r="L3298" s="45"/>
      <c r="P3298" s="13"/>
    </row>
    <row r="3299" spans="2:16" s="43" customFormat="1" x14ac:dyDescent="0.3">
      <c r="B3299" s="44"/>
      <c r="C3299" s="52"/>
      <c r="D3299" s="52"/>
      <c r="F3299" s="45"/>
      <c r="H3299" s="46"/>
      <c r="L3299" s="45"/>
      <c r="P3299" s="13"/>
    </row>
    <row r="3300" spans="2:16" s="43" customFormat="1" x14ac:dyDescent="0.3">
      <c r="B3300" s="44"/>
      <c r="C3300" s="52"/>
      <c r="D3300" s="52"/>
      <c r="F3300" s="45"/>
      <c r="H3300" s="46"/>
      <c r="L3300" s="45"/>
      <c r="P3300" s="13"/>
    </row>
    <row r="3301" spans="2:16" s="43" customFormat="1" x14ac:dyDescent="0.3">
      <c r="B3301" s="44"/>
      <c r="C3301" s="52"/>
      <c r="D3301" s="52"/>
      <c r="F3301" s="45"/>
      <c r="H3301" s="46"/>
      <c r="L3301" s="45"/>
      <c r="P3301" s="13"/>
    </row>
    <row r="3302" spans="2:16" s="43" customFormat="1" x14ac:dyDescent="0.3">
      <c r="B3302" s="44"/>
      <c r="C3302" s="52"/>
      <c r="D3302" s="52"/>
      <c r="F3302" s="45"/>
      <c r="H3302" s="46"/>
      <c r="L3302" s="45"/>
      <c r="P3302" s="13"/>
    </row>
    <row r="3303" spans="2:16" s="43" customFormat="1" x14ac:dyDescent="0.3">
      <c r="B3303" s="44"/>
      <c r="C3303" s="52"/>
      <c r="D3303" s="52"/>
      <c r="F3303" s="45"/>
      <c r="H3303" s="46"/>
      <c r="L3303" s="45"/>
      <c r="P3303" s="13"/>
    </row>
    <row r="3304" spans="2:16" s="43" customFormat="1" x14ac:dyDescent="0.3">
      <c r="B3304" s="44"/>
      <c r="C3304" s="52"/>
      <c r="D3304" s="52"/>
      <c r="F3304" s="45"/>
      <c r="H3304" s="46"/>
      <c r="L3304" s="45"/>
      <c r="P3304" s="13"/>
    </row>
    <row r="3305" spans="2:16" s="43" customFormat="1" x14ac:dyDescent="0.3">
      <c r="B3305" s="44"/>
      <c r="C3305" s="52"/>
      <c r="D3305" s="52"/>
      <c r="F3305" s="45"/>
      <c r="H3305" s="46"/>
      <c r="L3305" s="45"/>
      <c r="P3305" s="13"/>
    </row>
    <row r="3306" spans="2:16" s="43" customFormat="1" x14ac:dyDescent="0.3">
      <c r="B3306" s="44"/>
      <c r="C3306" s="52"/>
      <c r="D3306" s="52"/>
      <c r="F3306" s="45"/>
      <c r="H3306" s="46"/>
      <c r="L3306" s="45"/>
      <c r="P3306" s="13"/>
    </row>
    <row r="3307" spans="2:16" s="43" customFormat="1" x14ac:dyDescent="0.3">
      <c r="B3307" s="44"/>
      <c r="C3307" s="52"/>
      <c r="D3307" s="52"/>
      <c r="F3307" s="45"/>
      <c r="H3307" s="46"/>
      <c r="L3307" s="45"/>
      <c r="P3307" s="13"/>
    </row>
    <row r="3308" spans="2:16" s="43" customFormat="1" x14ac:dyDescent="0.3">
      <c r="B3308" s="44"/>
      <c r="C3308" s="52"/>
      <c r="D3308" s="52"/>
      <c r="F3308" s="45"/>
      <c r="H3308" s="46"/>
      <c r="L3308" s="45"/>
      <c r="P3308" s="13"/>
    </row>
    <row r="3309" spans="2:16" s="43" customFormat="1" x14ac:dyDescent="0.3">
      <c r="B3309" s="44"/>
      <c r="C3309" s="52"/>
      <c r="D3309" s="52"/>
      <c r="F3309" s="45"/>
      <c r="H3309" s="46"/>
      <c r="L3309" s="45"/>
      <c r="P3309" s="13"/>
    </row>
    <row r="3310" spans="2:16" s="43" customFormat="1" x14ac:dyDescent="0.3">
      <c r="B3310" s="44"/>
      <c r="C3310" s="52"/>
      <c r="D3310" s="52"/>
      <c r="F3310" s="45"/>
      <c r="H3310" s="46"/>
      <c r="L3310" s="45"/>
      <c r="P3310" s="13"/>
    </row>
    <row r="3311" spans="2:16" s="43" customFormat="1" x14ac:dyDescent="0.3">
      <c r="B3311" s="44"/>
      <c r="C3311" s="52"/>
      <c r="D3311" s="52"/>
      <c r="F3311" s="45"/>
      <c r="H3311" s="46"/>
      <c r="L3311" s="45"/>
      <c r="P3311" s="13"/>
    </row>
    <row r="3312" spans="2:16" s="43" customFormat="1" x14ac:dyDescent="0.3">
      <c r="B3312" s="44"/>
      <c r="C3312" s="52"/>
      <c r="D3312" s="52"/>
      <c r="F3312" s="45"/>
      <c r="H3312" s="46"/>
      <c r="L3312" s="45"/>
      <c r="P3312" s="13"/>
    </row>
    <row r="3313" spans="2:16" s="43" customFormat="1" x14ac:dyDescent="0.3">
      <c r="B3313" s="44"/>
      <c r="C3313" s="52"/>
      <c r="D3313" s="52"/>
      <c r="F3313" s="45"/>
      <c r="H3313" s="46"/>
      <c r="L3313" s="45"/>
      <c r="P3313" s="13"/>
    </row>
    <row r="3314" spans="2:16" s="43" customFormat="1" x14ac:dyDescent="0.3">
      <c r="B3314" s="44"/>
      <c r="C3314" s="52"/>
      <c r="D3314" s="52"/>
      <c r="F3314" s="45"/>
      <c r="H3314" s="46"/>
      <c r="L3314" s="45"/>
      <c r="P3314" s="13"/>
    </row>
    <row r="3315" spans="2:16" s="43" customFormat="1" x14ac:dyDescent="0.3">
      <c r="B3315" s="44"/>
      <c r="C3315" s="52"/>
      <c r="D3315" s="52"/>
      <c r="F3315" s="45"/>
      <c r="H3315" s="46"/>
      <c r="L3315" s="45"/>
      <c r="P3315" s="13"/>
    </row>
    <row r="3316" spans="2:16" s="43" customFormat="1" x14ac:dyDescent="0.3">
      <c r="B3316" s="44"/>
      <c r="C3316" s="52"/>
      <c r="D3316" s="52"/>
      <c r="F3316" s="45"/>
      <c r="H3316" s="46"/>
      <c r="L3316" s="45"/>
      <c r="P3316" s="13"/>
    </row>
    <row r="3317" spans="2:16" s="43" customFormat="1" x14ac:dyDescent="0.3">
      <c r="B3317" s="44"/>
      <c r="C3317" s="52"/>
      <c r="D3317" s="52"/>
      <c r="F3317" s="45"/>
      <c r="H3317" s="46"/>
      <c r="L3317" s="45"/>
      <c r="P3317" s="13"/>
    </row>
    <row r="3318" spans="2:16" s="43" customFormat="1" x14ac:dyDescent="0.3">
      <c r="B3318" s="44"/>
      <c r="C3318" s="52"/>
      <c r="D3318" s="52"/>
      <c r="F3318" s="45"/>
      <c r="H3318" s="46"/>
      <c r="L3318" s="45"/>
      <c r="P3318" s="13"/>
    </row>
    <row r="3319" spans="2:16" s="43" customFormat="1" x14ac:dyDescent="0.3">
      <c r="B3319" s="44"/>
      <c r="C3319" s="52"/>
      <c r="D3319" s="52"/>
      <c r="F3319" s="45"/>
      <c r="H3319" s="46"/>
      <c r="L3319" s="45"/>
      <c r="P3319" s="13"/>
    </row>
    <row r="3320" spans="2:16" s="43" customFormat="1" x14ac:dyDescent="0.3">
      <c r="B3320" s="44"/>
      <c r="C3320" s="52"/>
      <c r="D3320" s="52"/>
      <c r="F3320" s="45"/>
      <c r="H3320" s="46"/>
      <c r="L3320" s="45"/>
      <c r="P3320" s="13"/>
    </row>
    <row r="3321" spans="2:16" s="43" customFormat="1" x14ac:dyDescent="0.3">
      <c r="B3321" s="44"/>
      <c r="C3321" s="52"/>
      <c r="D3321" s="52"/>
      <c r="F3321" s="45"/>
      <c r="H3321" s="46"/>
      <c r="L3321" s="45"/>
      <c r="P3321" s="13"/>
    </row>
    <row r="3322" spans="2:16" s="43" customFormat="1" x14ac:dyDescent="0.3">
      <c r="B3322" s="44"/>
      <c r="C3322" s="52"/>
      <c r="D3322" s="52"/>
      <c r="F3322" s="45"/>
      <c r="H3322" s="46"/>
      <c r="L3322" s="45"/>
      <c r="P3322" s="13"/>
    </row>
    <row r="3323" spans="2:16" s="43" customFormat="1" x14ac:dyDescent="0.3">
      <c r="B3323" s="44"/>
      <c r="C3323" s="52"/>
      <c r="D3323" s="52"/>
      <c r="F3323" s="45"/>
      <c r="H3323" s="46"/>
      <c r="L3323" s="45"/>
      <c r="P3323" s="13"/>
    </row>
    <row r="3324" spans="2:16" s="43" customFormat="1" x14ac:dyDescent="0.3">
      <c r="B3324" s="44"/>
      <c r="C3324" s="52"/>
      <c r="D3324" s="52"/>
      <c r="F3324" s="45"/>
      <c r="H3324" s="46"/>
      <c r="L3324" s="45"/>
      <c r="P3324" s="13"/>
    </row>
    <row r="3325" spans="2:16" s="43" customFormat="1" x14ac:dyDescent="0.3">
      <c r="B3325" s="44"/>
      <c r="C3325" s="52"/>
      <c r="D3325" s="52"/>
      <c r="F3325" s="45"/>
      <c r="H3325" s="46"/>
      <c r="L3325" s="45"/>
      <c r="P3325" s="13"/>
    </row>
    <row r="3326" spans="2:16" s="43" customFormat="1" x14ac:dyDescent="0.3">
      <c r="B3326" s="44"/>
      <c r="C3326" s="52"/>
      <c r="D3326" s="52"/>
      <c r="F3326" s="45"/>
      <c r="H3326" s="46"/>
      <c r="L3326" s="45"/>
      <c r="P3326" s="13"/>
    </row>
    <row r="3327" spans="2:16" s="43" customFormat="1" x14ac:dyDescent="0.3">
      <c r="B3327" s="44"/>
      <c r="C3327" s="52"/>
      <c r="D3327" s="52"/>
      <c r="F3327" s="45"/>
      <c r="H3327" s="46"/>
      <c r="L3327" s="45"/>
      <c r="P3327" s="13"/>
    </row>
    <row r="3328" spans="2:16" s="43" customFormat="1" x14ac:dyDescent="0.3">
      <c r="B3328" s="44"/>
      <c r="C3328" s="52"/>
      <c r="D3328" s="52"/>
      <c r="F3328" s="45"/>
      <c r="H3328" s="46"/>
      <c r="L3328" s="45"/>
      <c r="P3328" s="13"/>
    </row>
    <row r="3329" spans="2:16" s="43" customFormat="1" x14ac:dyDescent="0.3">
      <c r="B3329" s="44"/>
      <c r="C3329" s="52"/>
      <c r="D3329" s="52"/>
      <c r="F3329" s="45"/>
      <c r="H3329" s="46"/>
      <c r="L3329" s="45"/>
      <c r="P3329" s="13"/>
    </row>
    <row r="3330" spans="2:16" s="43" customFormat="1" x14ac:dyDescent="0.3">
      <c r="B3330" s="44"/>
      <c r="C3330" s="52"/>
      <c r="D3330" s="52"/>
      <c r="F3330" s="45"/>
      <c r="H3330" s="46"/>
      <c r="L3330" s="45"/>
      <c r="P3330" s="13"/>
    </row>
    <row r="3331" spans="2:16" s="43" customFormat="1" x14ac:dyDescent="0.3">
      <c r="B3331" s="44"/>
      <c r="C3331" s="52"/>
      <c r="D3331" s="52"/>
      <c r="F3331" s="45"/>
      <c r="H3331" s="46"/>
      <c r="L3331" s="45"/>
      <c r="P3331" s="13"/>
    </row>
    <row r="3332" spans="2:16" s="43" customFormat="1" x14ac:dyDescent="0.3">
      <c r="B3332" s="44"/>
      <c r="C3332" s="52"/>
      <c r="D3332" s="52"/>
      <c r="F3332" s="45"/>
      <c r="H3332" s="46"/>
      <c r="L3332" s="45"/>
      <c r="P3332" s="13"/>
    </row>
    <row r="3333" spans="2:16" s="43" customFormat="1" x14ac:dyDescent="0.3">
      <c r="B3333" s="44"/>
      <c r="C3333" s="52"/>
      <c r="D3333" s="52"/>
      <c r="F3333" s="45"/>
      <c r="H3333" s="46"/>
      <c r="L3333" s="45"/>
      <c r="P3333" s="13"/>
    </row>
    <row r="3334" spans="2:16" s="43" customFormat="1" x14ac:dyDescent="0.3">
      <c r="B3334" s="44"/>
      <c r="C3334" s="52"/>
      <c r="D3334" s="52"/>
      <c r="F3334" s="45"/>
      <c r="H3334" s="46"/>
      <c r="L3334" s="45"/>
      <c r="P3334" s="13"/>
    </row>
    <row r="3335" spans="2:16" s="43" customFormat="1" x14ac:dyDescent="0.3">
      <c r="B3335" s="44"/>
      <c r="C3335" s="52"/>
      <c r="D3335" s="52"/>
      <c r="F3335" s="45"/>
      <c r="H3335" s="46"/>
      <c r="L3335" s="45"/>
      <c r="P3335" s="13"/>
    </row>
    <row r="3336" spans="2:16" s="43" customFormat="1" x14ac:dyDescent="0.3">
      <c r="B3336" s="44"/>
      <c r="C3336" s="52"/>
      <c r="D3336" s="52"/>
      <c r="F3336" s="45"/>
      <c r="H3336" s="46"/>
      <c r="L3336" s="45"/>
      <c r="P3336" s="13"/>
    </row>
    <row r="3337" spans="2:16" s="43" customFormat="1" x14ac:dyDescent="0.3">
      <c r="B3337" s="44"/>
      <c r="C3337" s="52"/>
      <c r="D3337" s="52"/>
      <c r="F3337" s="45"/>
      <c r="H3337" s="46"/>
      <c r="L3337" s="45"/>
      <c r="P3337" s="13"/>
    </row>
    <row r="3338" spans="2:16" s="43" customFormat="1" x14ac:dyDescent="0.3">
      <c r="B3338" s="44"/>
      <c r="C3338" s="52"/>
      <c r="D3338" s="52"/>
      <c r="F3338" s="45"/>
      <c r="H3338" s="46"/>
      <c r="L3338" s="45"/>
      <c r="P3338" s="13"/>
    </row>
    <row r="3339" spans="2:16" s="43" customFormat="1" x14ac:dyDescent="0.3">
      <c r="B3339" s="44"/>
      <c r="C3339" s="52"/>
      <c r="D3339" s="52"/>
      <c r="F3339" s="45"/>
      <c r="H3339" s="46"/>
      <c r="L3339" s="45"/>
      <c r="P3339" s="13"/>
    </row>
    <row r="3340" spans="2:16" s="43" customFormat="1" x14ac:dyDescent="0.3">
      <c r="B3340" s="44"/>
      <c r="C3340" s="52"/>
      <c r="D3340" s="52"/>
      <c r="F3340" s="45"/>
      <c r="H3340" s="46"/>
      <c r="L3340" s="45"/>
      <c r="P3340" s="13"/>
    </row>
    <row r="3341" spans="2:16" s="43" customFormat="1" x14ac:dyDescent="0.3">
      <c r="B3341" s="44"/>
      <c r="C3341" s="52"/>
      <c r="D3341" s="52"/>
      <c r="F3341" s="45"/>
      <c r="H3341" s="46"/>
      <c r="L3341" s="45"/>
      <c r="P3341" s="13"/>
    </row>
    <row r="3342" spans="2:16" s="43" customFormat="1" x14ac:dyDescent="0.3">
      <c r="B3342" s="44"/>
      <c r="C3342" s="52"/>
      <c r="D3342" s="52"/>
      <c r="F3342" s="45"/>
      <c r="H3342" s="46"/>
      <c r="L3342" s="45"/>
      <c r="P3342" s="13"/>
    </row>
    <row r="3343" spans="2:16" s="43" customFormat="1" x14ac:dyDescent="0.3">
      <c r="B3343" s="44"/>
      <c r="C3343" s="52"/>
      <c r="D3343" s="52"/>
      <c r="F3343" s="45"/>
      <c r="H3343" s="46"/>
      <c r="L3343" s="45"/>
      <c r="P3343" s="13"/>
    </row>
    <row r="3344" spans="2:16" s="43" customFormat="1" x14ac:dyDescent="0.3">
      <c r="B3344" s="44"/>
      <c r="C3344" s="52"/>
      <c r="D3344" s="52"/>
      <c r="F3344" s="45"/>
      <c r="H3344" s="46"/>
      <c r="L3344" s="45"/>
      <c r="P3344" s="13"/>
    </row>
    <row r="3345" spans="2:16" s="43" customFormat="1" x14ac:dyDescent="0.3">
      <c r="B3345" s="44"/>
      <c r="C3345" s="52"/>
      <c r="D3345" s="52"/>
      <c r="F3345" s="45"/>
      <c r="H3345" s="46"/>
      <c r="L3345" s="45"/>
      <c r="P3345" s="13"/>
    </row>
    <row r="3346" spans="2:16" s="43" customFormat="1" x14ac:dyDescent="0.3">
      <c r="B3346" s="44"/>
      <c r="C3346" s="52"/>
      <c r="D3346" s="52"/>
      <c r="F3346" s="45"/>
      <c r="H3346" s="46"/>
      <c r="L3346" s="45"/>
      <c r="P3346" s="13"/>
    </row>
    <row r="3347" spans="2:16" s="43" customFormat="1" x14ac:dyDescent="0.3">
      <c r="B3347" s="44"/>
      <c r="C3347" s="52"/>
      <c r="D3347" s="52"/>
      <c r="F3347" s="45"/>
      <c r="H3347" s="46"/>
      <c r="L3347" s="45"/>
      <c r="P3347" s="13"/>
    </row>
    <row r="3348" spans="2:16" s="43" customFormat="1" x14ac:dyDescent="0.3">
      <c r="B3348" s="44"/>
      <c r="C3348" s="52"/>
      <c r="D3348" s="52"/>
      <c r="F3348" s="45"/>
      <c r="H3348" s="46"/>
      <c r="L3348" s="45"/>
      <c r="P3348" s="13"/>
    </row>
    <row r="3349" spans="2:16" s="43" customFormat="1" x14ac:dyDescent="0.3">
      <c r="B3349" s="44"/>
      <c r="C3349" s="52"/>
      <c r="D3349" s="52"/>
      <c r="F3349" s="45"/>
      <c r="H3349" s="46"/>
      <c r="L3349" s="45"/>
      <c r="P3349" s="13"/>
    </row>
    <row r="3350" spans="2:16" s="43" customFormat="1" x14ac:dyDescent="0.3">
      <c r="B3350" s="44"/>
      <c r="C3350" s="52"/>
      <c r="D3350" s="52"/>
      <c r="F3350" s="45"/>
      <c r="H3350" s="46"/>
      <c r="L3350" s="45"/>
      <c r="P3350" s="13"/>
    </row>
    <row r="3351" spans="2:16" s="43" customFormat="1" x14ac:dyDescent="0.3">
      <c r="B3351" s="44"/>
      <c r="C3351" s="52"/>
      <c r="D3351" s="52"/>
      <c r="F3351" s="45"/>
      <c r="H3351" s="46"/>
      <c r="L3351" s="45"/>
      <c r="P3351" s="13"/>
    </row>
    <row r="3352" spans="2:16" s="43" customFormat="1" x14ac:dyDescent="0.3">
      <c r="B3352" s="44"/>
      <c r="C3352" s="52"/>
      <c r="D3352" s="52"/>
      <c r="F3352" s="45"/>
      <c r="H3352" s="46"/>
      <c r="L3352" s="45"/>
      <c r="P3352" s="13"/>
    </row>
    <row r="3353" spans="2:16" s="43" customFormat="1" x14ac:dyDescent="0.3">
      <c r="B3353" s="44"/>
      <c r="C3353" s="52"/>
      <c r="D3353" s="52"/>
      <c r="F3353" s="45"/>
      <c r="H3353" s="46"/>
      <c r="L3353" s="45"/>
      <c r="P3353" s="13"/>
    </row>
    <row r="3354" spans="2:16" s="43" customFormat="1" x14ac:dyDescent="0.3">
      <c r="B3354" s="44"/>
      <c r="C3354" s="52"/>
      <c r="D3354" s="52"/>
      <c r="F3354" s="45"/>
      <c r="H3354" s="46"/>
      <c r="L3354" s="45"/>
      <c r="P3354" s="13"/>
    </row>
    <row r="3355" spans="2:16" s="43" customFormat="1" x14ac:dyDescent="0.3">
      <c r="B3355" s="44"/>
      <c r="C3355" s="52"/>
      <c r="D3355" s="52"/>
      <c r="F3355" s="45"/>
      <c r="H3355" s="46"/>
      <c r="L3355" s="45"/>
      <c r="P3355" s="13"/>
    </row>
    <row r="3356" spans="2:16" s="43" customFormat="1" x14ac:dyDescent="0.3">
      <c r="B3356" s="44"/>
      <c r="C3356" s="52"/>
      <c r="D3356" s="52"/>
      <c r="F3356" s="45"/>
      <c r="H3356" s="46"/>
      <c r="L3356" s="45"/>
      <c r="P3356" s="13"/>
    </row>
    <row r="3357" spans="2:16" s="43" customFormat="1" x14ac:dyDescent="0.3">
      <c r="B3357" s="44"/>
      <c r="C3357" s="52"/>
      <c r="D3357" s="52"/>
      <c r="F3357" s="45"/>
      <c r="H3357" s="46"/>
      <c r="L3357" s="45"/>
      <c r="P3357" s="13"/>
    </row>
    <row r="3358" spans="2:16" s="43" customFormat="1" x14ac:dyDescent="0.3">
      <c r="B3358" s="44"/>
      <c r="C3358" s="52"/>
      <c r="D3358" s="52"/>
      <c r="F3358" s="45"/>
      <c r="H3358" s="46"/>
      <c r="L3358" s="45"/>
      <c r="P3358" s="13"/>
    </row>
    <row r="3359" spans="2:16" s="43" customFormat="1" x14ac:dyDescent="0.3">
      <c r="B3359" s="44"/>
      <c r="C3359" s="52"/>
      <c r="D3359" s="52"/>
      <c r="F3359" s="45"/>
      <c r="H3359" s="46"/>
      <c r="L3359" s="45"/>
      <c r="P3359" s="13"/>
    </row>
    <row r="3360" spans="2:16" s="43" customFormat="1" x14ac:dyDescent="0.3">
      <c r="B3360" s="44"/>
      <c r="C3360" s="52"/>
      <c r="D3360" s="52"/>
      <c r="F3360" s="45"/>
      <c r="H3360" s="46"/>
      <c r="L3360" s="45"/>
      <c r="P3360" s="13"/>
    </row>
    <row r="3361" spans="2:16" s="43" customFormat="1" x14ac:dyDescent="0.3">
      <c r="B3361" s="44"/>
      <c r="C3361" s="52"/>
      <c r="D3361" s="52"/>
      <c r="F3361" s="45"/>
      <c r="H3361" s="46"/>
      <c r="L3361" s="45"/>
      <c r="P3361" s="13"/>
    </row>
    <row r="3362" spans="2:16" s="43" customFormat="1" x14ac:dyDescent="0.3">
      <c r="B3362" s="44"/>
      <c r="C3362" s="52"/>
      <c r="D3362" s="52"/>
      <c r="F3362" s="45"/>
      <c r="H3362" s="46"/>
      <c r="L3362" s="45"/>
      <c r="P3362" s="13"/>
    </row>
    <row r="3363" spans="2:16" s="43" customFormat="1" x14ac:dyDescent="0.3">
      <c r="B3363" s="44"/>
      <c r="C3363" s="52"/>
      <c r="D3363" s="52"/>
      <c r="F3363" s="45"/>
      <c r="H3363" s="46"/>
      <c r="L3363" s="45"/>
      <c r="P3363" s="13"/>
    </row>
    <row r="3364" spans="2:16" s="43" customFormat="1" x14ac:dyDescent="0.3">
      <c r="B3364" s="44"/>
      <c r="C3364" s="52"/>
      <c r="D3364" s="52"/>
      <c r="F3364" s="45"/>
      <c r="H3364" s="46"/>
      <c r="L3364" s="45"/>
      <c r="P3364" s="13"/>
    </row>
    <row r="3365" spans="2:16" s="43" customFormat="1" x14ac:dyDescent="0.3">
      <c r="B3365" s="44"/>
      <c r="C3365" s="52"/>
      <c r="D3365" s="52"/>
      <c r="F3365" s="45"/>
      <c r="H3365" s="46"/>
      <c r="L3365" s="45"/>
      <c r="P3365" s="13"/>
    </row>
    <row r="3366" spans="2:16" s="43" customFormat="1" x14ac:dyDescent="0.3">
      <c r="B3366" s="44"/>
      <c r="C3366" s="52"/>
      <c r="D3366" s="52"/>
      <c r="F3366" s="45"/>
      <c r="H3366" s="46"/>
      <c r="L3366" s="45"/>
      <c r="P3366" s="13"/>
    </row>
    <row r="3367" spans="2:16" s="43" customFormat="1" x14ac:dyDescent="0.3">
      <c r="B3367" s="44"/>
      <c r="C3367" s="52"/>
      <c r="D3367" s="52"/>
      <c r="F3367" s="45"/>
      <c r="H3367" s="46"/>
      <c r="L3367" s="45"/>
      <c r="P3367" s="13"/>
    </row>
    <row r="3368" spans="2:16" s="43" customFormat="1" x14ac:dyDescent="0.3">
      <c r="B3368" s="44"/>
      <c r="C3368" s="52"/>
      <c r="D3368" s="52"/>
      <c r="F3368" s="45"/>
      <c r="H3368" s="46"/>
      <c r="L3368" s="45"/>
      <c r="P3368" s="13"/>
    </row>
    <row r="3369" spans="2:16" s="43" customFormat="1" x14ac:dyDescent="0.3">
      <c r="B3369" s="44"/>
      <c r="C3369" s="52"/>
      <c r="D3369" s="52"/>
      <c r="F3369" s="45"/>
      <c r="H3369" s="46"/>
      <c r="L3369" s="45"/>
      <c r="P3369" s="13"/>
    </row>
    <row r="3370" spans="2:16" s="43" customFormat="1" x14ac:dyDescent="0.3">
      <c r="B3370" s="44"/>
      <c r="C3370" s="52"/>
      <c r="D3370" s="52"/>
      <c r="F3370" s="45"/>
      <c r="H3370" s="46"/>
      <c r="L3370" s="45"/>
      <c r="P3370" s="13"/>
    </row>
    <row r="3371" spans="2:16" s="43" customFormat="1" x14ac:dyDescent="0.3">
      <c r="B3371" s="44"/>
      <c r="C3371" s="52"/>
      <c r="D3371" s="52"/>
      <c r="F3371" s="45"/>
      <c r="H3371" s="46"/>
      <c r="L3371" s="45"/>
      <c r="P3371" s="13"/>
    </row>
    <row r="3372" spans="2:16" s="43" customFormat="1" x14ac:dyDescent="0.3">
      <c r="B3372" s="44"/>
      <c r="C3372" s="52"/>
      <c r="D3372" s="52"/>
      <c r="F3372" s="45"/>
      <c r="H3372" s="46"/>
      <c r="L3372" s="45"/>
      <c r="P3372" s="13"/>
    </row>
    <row r="3373" spans="2:16" s="43" customFormat="1" x14ac:dyDescent="0.3">
      <c r="B3373" s="44"/>
      <c r="C3373" s="52"/>
      <c r="D3373" s="52"/>
      <c r="F3373" s="45"/>
      <c r="H3373" s="46"/>
      <c r="L3373" s="45"/>
      <c r="P3373" s="13"/>
    </row>
    <row r="3374" spans="2:16" s="43" customFormat="1" x14ac:dyDescent="0.3">
      <c r="B3374" s="44"/>
      <c r="C3374" s="52"/>
      <c r="D3374" s="52"/>
      <c r="F3374" s="45"/>
      <c r="H3374" s="46"/>
      <c r="L3374" s="45"/>
      <c r="P3374" s="13"/>
    </row>
    <row r="3375" spans="2:16" s="43" customFormat="1" x14ac:dyDescent="0.3">
      <c r="B3375" s="44"/>
      <c r="C3375" s="52"/>
      <c r="D3375" s="52"/>
      <c r="F3375" s="45"/>
      <c r="H3375" s="46"/>
      <c r="L3375" s="45"/>
      <c r="P3375" s="13"/>
    </row>
    <row r="3376" spans="2:16" s="43" customFormat="1" x14ac:dyDescent="0.3">
      <c r="B3376" s="44"/>
      <c r="C3376" s="52"/>
      <c r="D3376" s="52"/>
      <c r="F3376" s="45"/>
      <c r="H3376" s="46"/>
      <c r="L3376" s="45"/>
      <c r="P3376" s="13"/>
    </row>
    <row r="3377" spans="2:16" s="43" customFormat="1" x14ac:dyDescent="0.3">
      <c r="B3377" s="44"/>
      <c r="C3377" s="52"/>
      <c r="D3377" s="52"/>
      <c r="F3377" s="45"/>
      <c r="H3377" s="46"/>
      <c r="L3377" s="45"/>
      <c r="P3377" s="13"/>
    </row>
    <row r="3378" spans="2:16" s="43" customFormat="1" x14ac:dyDescent="0.3">
      <c r="B3378" s="44"/>
      <c r="C3378" s="52"/>
      <c r="D3378" s="52"/>
      <c r="F3378" s="45"/>
      <c r="H3378" s="46"/>
      <c r="L3378" s="45"/>
      <c r="P3378" s="13"/>
    </row>
    <row r="3379" spans="2:16" s="43" customFormat="1" x14ac:dyDescent="0.3">
      <c r="B3379" s="44"/>
      <c r="C3379" s="52"/>
      <c r="D3379" s="52"/>
      <c r="F3379" s="45"/>
      <c r="H3379" s="46"/>
      <c r="L3379" s="45"/>
      <c r="P3379" s="13"/>
    </row>
    <row r="3380" spans="2:16" s="43" customFormat="1" x14ac:dyDescent="0.3">
      <c r="B3380" s="44"/>
      <c r="C3380" s="52"/>
      <c r="D3380" s="52"/>
      <c r="F3380" s="45"/>
      <c r="H3380" s="46"/>
      <c r="L3380" s="45"/>
      <c r="P3380" s="13"/>
    </row>
    <row r="3381" spans="2:16" s="43" customFormat="1" x14ac:dyDescent="0.3">
      <c r="B3381" s="44"/>
      <c r="C3381" s="52"/>
      <c r="D3381" s="52"/>
      <c r="F3381" s="45"/>
      <c r="H3381" s="46"/>
      <c r="L3381" s="45"/>
      <c r="P3381" s="13"/>
    </row>
    <row r="3382" spans="2:16" s="43" customFormat="1" x14ac:dyDescent="0.3">
      <c r="B3382" s="44"/>
      <c r="C3382" s="52"/>
      <c r="D3382" s="52"/>
      <c r="F3382" s="45"/>
      <c r="H3382" s="46"/>
      <c r="L3382" s="45"/>
      <c r="P3382" s="13"/>
    </row>
    <row r="3383" spans="2:16" s="43" customFormat="1" x14ac:dyDescent="0.3">
      <c r="B3383" s="44"/>
      <c r="C3383" s="52"/>
      <c r="D3383" s="52"/>
      <c r="F3383" s="45"/>
      <c r="H3383" s="46"/>
      <c r="L3383" s="45"/>
      <c r="P3383" s="13"/>
    </row>
    <row r="3384" spans="2:16" s="43" customFormat="1" x14ac:dyDescent="0.3">
      <c r="B3384" s="44"/>
      <c r="C3384" s="52"/>
      <c r="D3384" s="52"/>
      <c r="F3384" s="45"/>
      <c r="H3384" s="46"/>
      <c r="L3384" s="45"/>
      <c r="P3384" s="13"/>
    </row>
    <row r="3385" spans="2:16" s="43" customFormat="1" x14ac:dyDescent="0.3">
      <c r="B3385" s="44"/>
      <c r="C3385" s="52"/>
      <c r="D3385" s="52"/>
      <c r="F3385" s="45"/>
      <c r="H3385" s="46"/>
      <c r="L3385" s="45"/>
      <c r="P3385" s="13"/>
    </row>
    <row r="3386" spans="2:16" s="43" customFormat="1" x14ac:dyDescent="0.3">
      <c r="B3386" s="44"/>
      <c r="C3386" s="52"/>
      <c r="D3386" s="52"/>
      <c r="F3386" s="45"/>
      <c r="H3386" s="46"/>
      <c r="L3386" s="45"/>
      <c r="P3386" s="13"/>
    </row>
    <row r="3387" spans="2:16" s="43" customFormat="1" x14ac:dyDescent="0.3">
      <c r="B3387" s="44"/>
      <c r="C3387" s="52"/>
      <c r="D3387" s="52"/>
      <c r="F3387" s="45"/>
      <c r="H3387" s="46"/>
      <c r="L3387" s="45"/>
      <c r="P3387" s="13"/>
    </row>
    <row r="3388" spans="2:16" s="43" customFormat="1" x14ac:dyDescent="0.3">
      <c r="B3388" s="44"/>
      <c r="C3388" s="52"/>
      <c r="D3388" s="52"/>
      <c r="F3388" s="45"/>
      <c r="H3388" s="46"/>
      <c r="L3388" s="45"/>
      <c r="P3388" s="13"/>
    </row>
    <row r="3389" spans="2:16" s="43" customFormat="1" x14ac:dyDescent="0.3">
      <c r="B3389" s="44"/>
      <c r="C3389" s="52"/>
      <c r="D3389" s="52"/>
      <c r="F3389" s="45"/>
      <c r="H3389" s="46"/>
      <c r="L3389" s="45"/>
      <c r="P3389" s="13"/>
    </row>
    <row r="3390" spans="2:16" s="43" customFormat="1" x14ac:dyDescent="0.3">
      <c r="B3390" s="44"/>
      <c r="C3390" s="52"/>
      <c r="D3390" s="52"/>
      <c r="F3390" s="45"/>
      <c r="H3390" s="46"/>
      <c r="L3390" s="45"/>
      <c r="P3390" s="13"/>
    </row>
    <row r="3391" spans="2:16" s="43" customFormat="1" x14ac:dyDescent="0.3">
      <c r="B3391" s="44"/>
      <c r="C3391" s="52"/>
      <c r="D3391" s="52"/>
      <c r="F3391" s="45"/>
      <c r="H3391" s="46"/>
      <c r="L3391" s="45"/>
      <c r="P3391" s="13"/>
    </row>
    <row r="3392" spans="2:16" s="43" customFormat="1" x14ac:dyDescent="0.3">
      <c r="B3392" s="44"/>
      <c r="C3392" s="52"/>
      <c r="D3392" s="52"/>
      <c r="F3392" s="45"/>
      <c r="H3392" s="46"/>
      <c r="L3392" s="45"/>
      <c r="P3392" s="13"/>
    </row>
    <row r="3393" spans="2:16" s="43" customFormat="1" x14ac:dyDescent="0.3">
      <c r="B3393" s="44"/>
      <c r="C3393" s="52"/>
      <c r="D3393" s="52"/>
      <c r="F3393" s="45"/>
      <c r="H3393" s="46"/>
      <c r="L3393" s="45"/>
      <c r="P3393" s="13"/>
    </row>
    <row r="3394" spans="2:16" s="43" customFormat="1" x14ac:dyDescent="0.3">
      <c r="B3394" s="44"/>
      <c r="C3394" s="52"/>
      <c r="D3394" s="52"/>
      <c r="F3394" s="45"/>
      <c r="H3394" s="46"/>
      <c r="L3394" s="45"/>
      <c r="P3394" s="13"/>
    </row>
    <row r="3395" spans="2:16" s="43" customFormat="1" x14ac:dyDescent="0.3">
      <c r="B3395" s="44"/>
      <c r="C3395" s="52"/>
      <c r="D3395" s="52"/>
      <c r="F3395" s="45"/>
      <c r="H3395" s="46"/>
      <c r="L3395" s="45"/>
      <c r="P3395" s="13"/>
    </row>
    <row r="3396" spans="2:16" s="43" customFormat="1" x14ac:dyDescent="0.3">
      <c r="B3396" s="44"/>
      <c r="C3396" s="52"/>
      <c r="D3396" s="52"/>
      <c r="F3396" s="45"/>
      <c r="H3396" s="46"/>
      <c r="L3396" s="45"/>
      <c r="P3396" s="13"/>
    </row>
    <row r="3397" spans="2:16" s="43" customFormat="1" x14ac:dyDescent="0.3">
      <c r="B3397" s="44"/>
      <c r="C3397" s="52"/>
      <c r="D3397" s="52"/>
      <c r="F3397" s="45"/>
      <c r="H3397" s="46"/>
      <c r="L3397" s="45"/>
      <c r="P3397" s="13"/>
    </row>
    <row r="3398" spans="2:16" s="43" customFormat="1" x14ac:dyDescent="0.3">
      <c r="B3398" s="44"/>
      <c r="C3398" s="52"/>
      <c r="D3398" s="52"/>
      <c r="F3398" s="45"/>
      <c r="H3398" s="46"/>
      <c r="L3398" s="45"/>
      <c r="P3398" s="13"/>
    </row>
    <row r="3399" spans="2:16" s="43" customFormat="1" x14ac:dyDescent="0.3">
      <c r="B3399" s="44"/>
      <c r="C3399" s="52"/>
      <c r="D3399" s="52"/>
      <c r="F3399" s="45"/>
      <c r="H3399" s="46"/>
      <c r="L3399" s="45"/>
      <c r="P3399" s="13"/>
    </row>
    <row r="3400" spans="2:16" s="43" customFormat="1" x14ac:dyDescent="0.3">
      <c r="B3400" s="44"/>
      <c r="C3400" s="52"/>
      <c r="D3400" s="52"/>
      <c r="F3400" s="45"/>
      <c r="H3400" s="46"/>
      <c r="L3400" s="45"/>
      <c r="P3400" s="13"/>
    </row>
    <row r="3401" spans="2:16" s="43" customFormat="1" x14ac:dyDescent="0.3">
      <c r="B3401" s="44"/>
      <c r="C3401" s="52"/>
      <c r="D3401" s="52"/>
      <c r="F3401" s="45"/>
      <c r="H3401" s="46"/>
      <c r="L3401" s="45"/>
      <c r="P3401" s="13"/>
    </row>
    <row r="3402" spans="2:16" s="43" customFormat="1" x14ac:dyDescent="0.3">
      <c r="B3402" s="44"/>
      <c r="C3402" s="52"/>
      <c r="D3402" s="52"/>
      <c r="F3402" s="45"/>
      <c r="H3402" s="46"/>
      <c r="L3402" s="45"/>
      <c r="P3402" s="13"/>
    </row>
    <row r="3403" spans="2:16" s="43" customFormat="1" x14ac:dyDescent="0.3">
      <c r="B3403" s="44"/>
      <c r="C3403" s="52"/>
      <c r="D3403" s="52"/>
      <c r="F3403" s="45"/>
      <c r="H3403" s="46"/>
      <c r="L3403" s="45"/>
      <c r="P3403" s="13"/>
    </row>
    <row r="3404" spans="2:16" s="43" customFormat="1" x14ac:dyDescent="0.3">
      <c r="B3404" s="44"/>
      <c r="C3404" s="52"/>
      <c r="D3404" s="52"/>
      <c r="F3404" s="45"/>
      <c r="H3404" s="46"/>
      <c r="L3404" s="45"/>
      <c r="P3404" s="13"/>
    </row>
    <row r="3405" spans="2:16" s="43" customFormat="1" x14ac:dyDescent="0.3">
      <c r="B3405" s="44"/>
      <c r="C3405" s="52"/>
      <c r="D3405" s="52"/>
      <c r="F3405" s="45"/>
      <c r="H3405" s="46"/>
      <c r="L3405" s="45"/>
      <c r="P3405" s="13"/>
    </row>
    <row r="3406" spans="2:16" s="43" customFormat="1" x14ac:dyDescent="0.3">
      <c r="B3406" s="44"/>
      <c r="C3406" s="52"/>
      <c r="D3406" s="52"/>
      <c r="F3406" s="45"/>
      <c r="H3406" s="46"/>
      <c r="L3406" s="45"/>
      <c r="P3406" s="13"/>
    </row>
    <row r="3407" spans="2:16" s="43" customFormat="1" x14ac:dyDescent="0.3">
      <c r="B3407" s="44"/>
      <c r="C3407" s="52"/>
      <c r="D3407" s="52"/>
      <c r="F3407" s="45"/>
      <c r="H3407" s="46"/>
      <c r="L3407" s="45"/>
      <c r="P3407" s="13"/>
    </row>
    <row r="3408" spans="2:16" s="43" customFormat="1" x14ac:dyDescent="0.3">
      <c r="B3408" s="44"/>
      <c r="C3408" s="52"/>
      <c r="D3408" s="52"/>
      <c r="F3408" s="45"/>
      <c r="H3408" s="46"/>
      <c r="L3408" s="45"/>
      <c r="P3408" s="13"/>
    </row>
    <row r="3409" spans="2:16" s="43" customFormat="1" x14ac:dyDescent="0.3">
      <c r="B3409" s="44"/>
      <c r="C3409" s="52"/>
      <c r="D3409" s="52"/>
      <c r="F3409" s="45"/>
      <c r="H3409" s="46"/>
      <c r="L3409" s="45"/>
      <c r="P3409" s="13"/>
    </row>
    <row r="3410" spans="2:16" s="43" customFormat="1" x14ac:dyDescent="0.3">
      <c r="B3410" s="44"/>
      <c r="C3410" s="52"/>
      <c r="D3410" s="52"/>
      <c r="F3410" s="45"/>
      <c r="H3410" s="46"/>
      <c r="L3410" s="45"/>
      <c r="P3410" s="13"/>
    </row>
    <row r="3411" spans="2:16" s="43" customFormat="1" x14ac:dyDescent="0.3">
      <c r="B3411" s="44"/>
      <c r="C3411" s="52"/>
      <c r="D3411" s="52"/>
      <c r="F3411" s="45"/>
      <c r="H3411" s="46"/>
      <c r="L3411" s="45"/>
      <c r="P3411" s="13"/>
    </row>
    <row r="3412" spans="2:16" s="43" customFormat="1" x14ac:dyDescent="0.3">
      <c r="B3412" s="44"/>
      <c r="C3412" s="52"/>
      <c r="D3412" s="52"/>
      <c r="F3412" s="45"/>
      <c r="H3412" s="46"/>
      <c r="L3412" s="45"/>
      <c r="P3412" s="13"/>
    </row>
    <row r="3413" spans="2:16" s="43" customFormat="1" x14ac:dyDescent="0.3">
      <c r="B3413" s="44"/>
      <c r="C3413" s="52"/>
      <c r="D3413" s="52"/>
      <c r="F3413" s="45"/>
      <c r="H3413" s="46"/>
      <c r="L3413" s="45"/>
      <c r="P3413" s="13"/>
    </row>
    <row r="3414" spans="2:16" s="43" customFormat="1" x14ac:dyDescent="0.3">
      <c r="B3414" s="44"/>
      <c r="C3414" s="52"/>
      <c r="D3414" s="52"/>
      <c r="F3414" s="45"/>
      <c r="H3414" s="46"/>
      <c r="L3414" s="45"/>
      <c r="P3414" s="13"/>
    </row>
    <row r="3415" spans="2:16" s="43" customFormat="1" x14ac:dyDescent="0.3">
      <c r="B3415" s="44"/>
      <c r="C3415" s="52"/>
      <c r="D3415" s="52"/>
      <c r="F3415" s="45"/>
      <c r="H3415" s="46"/>
      <c r="L3415" s="45"/>
      <c r="P3415" s="13"/>
    </row>
    <row r="3416" spans="2:16" s="43" customFormat="1" x14ac:dyDescent="0.3">
      <c r="B3416" s="44"/>
      <c r="C3416" s="52"/>
      <c r="D3416" s="52"/>
      <c r="F3416" s="45"/>
      <c r="H3416" s="46"/>
      <c r="L3416" s="45"/>
      <c r="P3416" s="13"/>
    </row>
    <row r="3417" spans="2:16" s="43" customFormat="1" x14ac:dyDescent="0.3">
      <c r="B3417" s="44"/>
      <c r="C3417" s="52"/>
      <c r="D3417" s="52"/>
      <c r="F3417" s="45"/>
      <c r="H3417" s="46"/>
      <c r="L3417" s="45"/>
      <c r="P3417" s="13"/>
    </row>
    <row r="3418" spans="2:16" s="43" customFormat="1" x14ac:dyDescent="0.3">
      <c r="B3418" s="44"/>
      <c r="C3418" s="52"/>
      <c r="D3418" s="52"/>
      <c r="F3418" s="45"/>
      <c r="H3418" s="46"/>
      <c r="L3418" s="45"/>
      <c r="P3418" s="13"/>
    </row>
    <row r="3419" spans="2:16" s="43" customFormat="1" x14ac:dyDescent="0.3">
      <c r="B3419" s="44"/>
      <c r="C3419" s="52"/>
      <c r="D3419" s="52"/>
      <c r="F3419" s="45"/>
      <c r="H3419" s="46"/>
      <c r="L3419" s="45"/>
      <c r="P3419" s="13"/>
    </row>
    <row r="3420" spans="2:16" s="43" customFormat="1" x14ac:dyDescent="0.3">
      <c r="B3420" s="44"/>
      <c r="C3420" s="52"/>
      <c r="D3420" s="52"/>
      <c r="F3420" s="45"/>
      <c r="H3420" s="46"/>
      <c r="L3420" s="45"/>
      <c r="P3420" s="13"/>
    </row>
    <row r="3421" spans="2:16" s="43" customFormat="1" x14ac:dyDescent="0.3">
      <c r="B3421" s="44"/>
      <c r="C3421" s="52"/>
      <c r="D3421" s="52"/>
      <c r="F3421" s="45"/>
      <c r="H3421" s="46"/>
      <c r="L3421" s="45"/>
      <c r="P3421" s="13"/>
    </row>
    <row r="3422" spans="2:16" s="43" customFormat="1" x14ac:dyDescent="0.3">
      <c r="B3422" s="44"/>
      <c r="C3422" s="52"/>
      <c r="D3422" s="52"/>
      <c r="F3422" s="45"/>
      <c r="H3422" s="46"/>
      <c r="L3422" s="45"/>
      <c r="P3422" s="13"/>
    </row>
    <row r="3423" spans="2:16" s="43" customFormat="1" x14ac:dyDescent="0.3">
      <c r="B3423" s="44"/>
      <c r="C3423" s="52"/>
      <c r="D3423" s="52"/>
      <c r="F3423" s="45"/>
      <c r="H3423" s="46"/>
      <c r="L3423" s="45"/>
      <c r="P3423" s="13"/>
    </row>
    <row r="3424" spans="2:16" s="43" customFormat="1" x14ac:dyDescent="0.3">
      <c r="B3424" s="44"/>
      <c r="C3424" s="52"/>
      <c r="D3424" s="52"/>
      <c r="F3424" s="45"/>
      <c r="H3424" s="46"/>
      <c r="L3424" s="45"/>
      <c r="P3424" s="13"/>
    </row>
    <row r="3425" spans="2:16" s="43" customFormat="1" x14ac:dyDescent="0.3">
      <c r="B3425" s="44"/>
      <c r="C3425" s="52"/>
      <c r="D3425" s="52"/>
      <c r="F3425" s="45"/>
      <c r="H3425" s="46"/>
      <c r="L3425" s="45"/>
      <c r="P3425" s="13"/>
    </row>
    <row r="3426" spans="2:16" s="43" customFormat="1" x14ac:dyDescent="0.3">
      <c r="B3426" s="44"/>
      <c r="C3426" s="52"/>
      <c r="D3426" s="52"/>
      <c r="F3426" s="45"/>
      <c r="H3426" s="46"/>
      <c r="L3426" s="45"/>
      <c r="P3426" s="13"/>
    </row>
    <row r="3427" spans="2:16" s="43" customFormat="1" x14ac:dyDescent="0.3">
      <c r="B3427" s="44"/>
      <c r="C3427" s="52"/>
      <c r="D3427" s="52"/>
      <c r="F3427" s="45"/>
      <c r="H3427" s="46"/>
      <c r="L3427" s="45"/>
      <c r="P3427" s="13"/>
    </row>
    <row r="3428" spans="2:16" s="43" customFormat="1" x14ac:dyDescent="0.3">
      <c r="B3428" s="44"/>
      <c r="C3428" s="52"/>
      <c r="D3428" s="52"/>
      <c r="F3428" s="45"/>
      <c r="H3428" s="46"/>
      <c r="L3428" s="45"/>
      <c r="P3428" s="13"/>
    </row>
    <row r="3429" spans="2:16" s="43" customFormat="1" x14ac:dyDescent="0.3">
      <c r="B3429" s="44"/>
      <c r="C3429" s="52"/>
      <c r="D3429" s="52"/>
      <c r="F3429" s="45"/>
      <c r="H3429" s="46"/>
      <c r="L3429" s="45"/>
      <c r="P3429" s="13"/>
    </row>
    <row r="3430" spans="2:16" s="43" customFormat="1" x14ac:dyDescent="0.3">
      <c r="B3430" s="44"/>
      <c r="C3430" s="52"/>
      <c r="D3430" s="52"/>
      <c r="F3430" s="45"/>
      <c r="H3430" s="46"/>
      <c r="L3430" s="45"/>
      <c r="P3430" s="13"/>
    </row>
    <row r="3431" spans="2:16" s="43" customFormat="1" x14ac:dyDescent="0.3">
      <c r="B3431" s="44"/>
      <c r="C3431" s="52"/>
      <c r="D3431" s="52"/>
      <c r="F3431" s="45"/>
      <c r="H3431" s="46"/>
      <c r="L3431" s="45"/>
      <c r="P3431" s="13"/>
    </row>
    <row r="3432" spans="2:16" s="43" customFormat="1" x14ac:dyDescent="0.3">
      <c r="B3432" s="44"/>
      <c r="C3432" s="52"/>
      <c r="D3432" s="52"/>
      <c r="F3432" s="45"/>
      <c r="H3432" s="46"/>
      <c r="L3432" s="45"/>
      <c r="P3432" s="13"/>
    </row>
    <row r="3433" spans="2:16" s="43" customFormat="1" x14ac:dyDescent="0.3">
      <c r="B3433" s="44"/>
      <c r="C3433" s="52"/>
      <c r="D3433" s="52"/>
      <c r="F3433" s="45"/>
      <c r="H3433" s="46"/>
      <c r="L3433" s="45"/>
      <c r="P3433" s="13"/>
    </row>
    <row r="3434" spans="2:16" s="43" customFormat="1" x14ac:dyDescent="0.3">
      <c r="B3434" s="44"/>
      <c r="C3434" s="52"/>
      <c r="D3434" s="52"/>
      <c r="F3434" s="45"/>
      <c r="H3434" s="46"/>
      <c r="L3434" s="45"/>
      <c r="P3434" s="13"/>
    </row>
    <row r="3435" spans="2:16" s="43" customFormat="1" x14ac:dyDescent="0.3">
      <c r="B3435" s="44"/>
      <c r="C3435" s="52"/>
      <c r="D3435" s="52"/>
      <c r="F3435" s="45"/>
      <c r="H3435" s="46"/>
      <c r="L3435" s="45"/>
      <c r="P3435" s="13"/>
    </row>
    <row r="3436" spans="2:16" s="43" customFormat="1" x14ac:dyDescent="0.3">
      <c r="B3436" s="44"/>
      <c r="C3436" s="52"/>
      <c r="D3436" s="52"/>
      <c r="F3436" s="45"/>
      <c r="H3436" s="46"/>
      <c r="L3436" s="45"/>
      <c r="P3436" s="13"/>
    </row>
    <row r="3437" spans="2:16" s="43" customFormat="1" x14ac:dyDescent="0.3">
      <c r="B3437" s="44"/>
      <c r="C3437" s="52"/>
      <c r="D3437" s="52"/>
      <c r="F3437" s="45"/>
      <c r="H3437" s="46"/>
      <c r="L3437" s="45"/>
      <c r="P3437" s="13"/>
    </row>
    <row r="3438" spans="2:16" s="43" customFormat="1" x14ac:dyDescent="0.3">
      <c r="B3438" s="44"/>
      <c r="C3438" s="52"/>
      <c r="D3438" s="52"/>
      <c r="F3438" s="45"/>
      <c r="H3438" s="46"/>
      <c r="L3438" s="45"/>
      <c r="P3438" s="13"/>
    </row>
    <row r="3439" spans="2:16" s="43" customFormat="1" x14ac:dyDescent="0.3">
      <c r="B3439" s="44"/>
      <c r="C3439" s="52"/>
      <c r="D3439" s="52"/>
      <c r="F3439" s="45"/>
      <c r="H3439" s="46"/>
      <c r="L3439" s="45"/>
      <c r="P3439" s="13"/>
    </row>
    <row r="3440" spans="2:16" s="43" customFormat="1" x14ac:dyDescent="0.3">
      <c r="B3440" s="44"/>
      <c r="C3440" s="52"/>
      <c r="D3440" s="52"/>
      <c r="F3440" s="45"/>
      <c r="H3440" s="46"/>
      <c r="L3440" s="45"/>
      <c r="P3440" s="13"/>
    </row>
    <row r="3441" spans="2:16" s="43" customFormat="1" x14ac:dyDescent="0.3">
      <c r="B3441" s="44"/>
      <c r="C3441" s="52"/>
      <c r="D3441" s="52"/>
      <c r="F3441" s="45"/>
      <c r="H3441" s="46"/>
      <c r="L3441" s="45"/>
      <c r="P3441" s="13"/>
    </row>
    <row r="3442" spans="2:16" s="43" customFormat="1" x14ac:dyDescent="0.3">
      <c r="B3442" s="44"/>
      <c r="C3442" s="52"/>
      <c r="D3442" s="52"/>
      <c r="F3442" s="45"/>
      <c r="H3442" s="46"/>
      <c r="L3442" s="45"/>
      <c r="P3442" s="13"/>
    </row>
    <row r="3443" spans="2:16" s="43" customFormat="1" x14ac:dyDescent="0.3">
      <c r="B3443" s="44"/>
      <c r="C3443" s="52"/>
      <c r="D3443" s="52"/>
      <c r="F3443" s="45"/>
      <c r="H3443" s="46"/>
      <c r="L3443" s="45"/>
      <c r="P3443" s="13"/>
    </row>
    <row r="3444" spans="2:16" s="43" customFormat="1" x14ac:dyDescent="0.3">
      <c r="B3444" s="44"/>
      <c r="C3444" s="52"/>
      <c r="D3444" s="52"/>
      <c r="F3444" s="45"/>
      <c r="H3444" s="46"/>
      <c r="L3444" s="45"/>
      <c r="P3444" s="13"/>
    </row>
    <row r="3445" spans="2:16" s="43" customFormat="1" x14ac:dyDescent="0.3">
      <c r="B3445" s="44"/>
      <c r="C3445" s="52"/>
      <c r="D3445" s="52"/>
      <c r="F3445" s="45"/>
      <c r="H3445" s="46"/>
      <c r="L3445" s="45"/>
      <c r="P3445" s="13"/>
    </row>
    <row r="3446" spans="2:16" s="43" customFormat="1" x14ac:dyDescent="0.3">
      <c r="B3446" s="44"/>
      <c r="C3446" s="52"/>
      <c r="D3446" s="52"/>
      <c r="F3446" s="45"/>
      <c r="H3446" s="46"/>
      <c r="L3446" s="45"/>
      <c r="P3446" s="13"/>
    </row>
    <row r="3447" spans="2:16" s="43" customFormat="1" x14ac:dyDescent="0.3">
      <c r="B3447" s="44"/>
      <c r="C3447" s="52"/>
      <c r="D3447" s="52"/>
      <c r="F3447" s="45"/>
      <c r="H3447" s="46"/>
      <c r="L3447" s="45"/>
      <c r="P3447" s="13"/>
    </row>
    <row r="3448" spans="2:16" s="43" customFormat="1" x14ac:dyDescent="0.3">
      <c r="B3448" s="44"/>
      <c r="C3448" s="52"/>
      <c r="D3448" s="52"/>
      <c r="F3448" s="45"/>
      <c r="H3448" s="46"/>
      <c r="L3448" s="45"/>
      <c r="P3448" s="13"/>
    </row>
    <row r="3449" spans="2:16" s="43" customFormat="1" x14ac:dyDescent="0.3">
      <c r="B3449" s="44"/>
      <c r="C3449" s="52"/>
      <c r="D3449" s="52"/>
      <c r="F3449" s="45"/>
      <c r="H3449" s="46"/>
      <c r="L3449" s="45"/>
      <c r="P3449" s="13"/>
    </row>
    <row r="3450" spans="2:16" s="43" customFormat="1" x14ac:dyDescent="0.3">
      <c r="B3450" s="44"/>
      <c r="C3450" s="52"/>
      <c r="D3450" s="52"/>
      <c r="F3450" s="45"/>
      <c r="H3450" s="46"/>
      <c r="L3450" s="45"/>
      <c r="P3450" s="13"/>
    </row>
    <row r="3451" spans="2:16" s="43" customFormat="1" x14ac:dyDescent="0.3">
      <c r="B3451" s="44"/>
      <c r="C3451" s="52"/>
      <c r="D3451" s="52"/>
      <c r="F3451" s="45"/>
      <c r="H3451" s="46"/>
      <c r="L3451" s="45"/>
      <c r="P3451" s="13"/>
    </row>
    <row r="3452" spans="2:16" s="43" customFormat="1" x14ac:dyDescent="0.3">
      <c r="B3452" s="44"/>
      <c r="C3452" s="52"/>
      <c r="D3452" s="52"/>
      <c r="F3452" s="45"/>
      <c r="H3452" s="46"/>
      <c r="L3452" s="45"/>
      <c r="P3452" s="13"/>
    </row>
    <row r="3453" spans="2:16" s="43" customFormat="1" x14ac:dyDescent="0.3">
      <c r="B3453" s="44"/>
      <c r="C3453" s="52"/>
      <c r="D3453" s="52"/>
      <c r="F3453" s="45"/>
      <c r="H3453" s="46"/>
      <c r="L3453" s="45"/>
      <c r="P3453" s="13"/>
    </row>
    <row r="3454" spans="2:16" s="43" customFormat="1" x14ac:dyDescent="0.3">
      <c r="B3454" s="44"/>
      <c r="C3454" s="52"/>
      <c r="D3454" s="52"/>
      <c r="F3454" s="45"/>
      <c r="H3454" s="46"/>
      <c r="L3454" s="45"/>
      <c r="P3454" s="13"/>
    </row>
    <row r="3455" spans="2:16" s="43" customFormat="1" x14ac:dyDescent="0.3">
      <c r="B3455" s="44"/>
      <c r="C3455" s="52"/>
      <c r="D3455" s="52"/>
      <c r="F3455" s="45"/>
      <c r="H3455" s="46"/>
      <c r="L3455" s="45"/>
      <c r="P3455" s="13"/>
    </row>
    <row r="3456" spans="2:16" s="43" customFormat="1" x14ac:dyDescent="0.3">
      <c r="B3456" s="44"/>
      <c r="C3456" s="52"/>
      <c r="D3456" s="52"/>
      <c r="F3456" s="45"/>
      <c r="H3456" s="46"/>
      <c r="L3456" s="45"/>
      <c r="P3456" s="13"/>
    </row>
    <row r="3457" spans="2:16" s="43" customFormat="1" x14ac:dyDescent="0.3">
      <c r="B3457" s="44"/>
      <c r="C3457" s="52"/>
      <c r="D3457" s="52"/>
      <c r="F3457" s="45"/>
      <c r="H3457" s="46"/>
      <c r="L3457" s="45"/>
      <c r="P3457" s="13"/>
    </row>
    <row r="3458" spans="2:16" s="43" customFormat="1" x14ac:dyDescent="0.3">
      <c r="B3458" s="44"/>
      <c r="C3458" s="52"/>
      <c r="D3458" s="52"/>
      <c r="F3458" s="45"/>
      <c r="H3458" s="46"/>
      <c r="L3458" s="45"/>
      <c r="P3458" s="13"/>
    </row>
    <row r="3459" spans="2:16" s="43" customFormat="1" x14ac:dyDescent="0.3">
      <c r="B3459" s="44"/>
      <c r="C3459" s="52"/>
      <c r="D3459" s="52"/>
      <c r="F3459" s="45"/>
      <c r="H3459" s="46"/>
      <c r="L3459" s="45"/>
      <c r="P3459" s="13"/>
    </row>
    <row r="3460" spans="2:16" s="43" customFormat="1" x14ac:dyDescent="0.3">
      <c r="B3460" s="44"/>
      <c r="C3460" s="52"/>
      <c r="D3460" s="52"/>
      <c r="F3460" s="45"/>
      <c r="H3460" s="46"/>
      <c r="L3460" s="45"/>
      <c r="P3460" s="13"/>
    </row>
    <row r="3461" spans="2:16" s="43" customFormat="1" x14ac:dyDescent="0.3">
      <c r="B3461" s="44"/>
      <c r="C3461" s="52"/>
      <c r="D3461" s="52"/>
      <c r="F3461" s="45"/>
      <c r="H3461" s="46"/>
      <c r="L3461" s="45"/>
      <c r="P3461" s="13"/>
    </row>
    <row r="3462" spans="2:16" s="43" customFormat="1" x14ac:dyDescent="0.3">
      <c r="B3462" s="44"/>
      <c r="C3462" s="52"/>
      <c r="D3462" s="52"/>
      <c r="F3462" s="45"/>
      <c r="H3462" s="46"/>
      <c r="L3462" s="45"/>
      <c r="P3462" s="13"/>
    </row>
    <row r="3463" spans="2:16" s="43" customFormat="1" x14ac:dyDescent="0.3">
      <c r="B3463" s="44"/>
      <c r="C3463" s="52"/>
      <c r="D3463" s="52"/>
      <c r="F3463" s="45"/>
      <c r="H3463" s="46"/>
      <c r="L3463" s="45"/>
      <c r="P3463" s="13"/>
    </row>
    <row r="3464" spans="2:16" s="43" customFormat="1" x14ac:dyDescent="0.3">
      <c r="B3464" s="44"/>
      <c r="C3464" s="52"/>
      <c r="D3464" s="52"/>
      <c r="F3464" s="45"/>
      <c r="H3464" s="46"/>
      <c r="L3464" s="45"/>
      <c r="P3464" s="13"/>
    </row>
    <row r="3465" spans="2:16" s="43" customFormat="1" x14ac:dyDescent="0.3">
      <c r="B3465" s="44"/>
      <c r="C3465" s="52"/>
      <c r="D3465" s="52"/>
      <c r="F3465" s="45"/>
      <c r="H3465" s="46"/>
      <c r="L3465" s="45"/>
      <c r="P3465" s="13"/>
    </row>
    <row r="3466" spans="2:16" s="43" customFormat="1" x14ac:dyDescent="0.3">
      <c r="B3466" s="44"/>
      <c r="C3466" s="52"/>
      <c r="D3466" s="52"/>
      <c r="F3466" s="45"/>
      <c r="H3466" s="46"/>
      <c r="L3466" s="45"/>
      <c r="P3466" s="13"/>
    </row>
    <row r="3467" spans="2:16" s="43" customFormat="1" x14ac:dyDescent="0.3">
      <c r="B3467" s="44"/>
      <c r="C3467" s="52"/>
      <c r="D3467" s="52"/>
      <c r="F3467" s="45"/>
      <c r="H3467" s="46"/>
      <c r="L3467" s="45"/>
      <c r="P3467" s="13"/>
    </row>
    <row r="3468" spans="2:16" s="43" customFormat="1" x14ac:dyDescent="0.3">
      <c r="B3468" s="44"/>
      <c r="C3468" s="52"/>
      <c r="D3468" s="52"/>
      <c r="F3468" s="45"/>
      <c r="H3468" s="46"/>
      <c r="L3468" s="45"/>
      <c r="P3468" s="13"/>
    </row>
    <row r="3469" spans="2:16" s="43" customFormat="1" x14ac:dyDescent="0.3">
      <c r="B3469" s="44"/>
      <c r="C3469" s="52"/>
      <c r="D3469" s="52"/>
      <c r="F3469" s="45"/>
      <c r="H3469" s="46"/>
      <c r="L3469" s="45"/>
      <c r="P3469" s="13"/>
    </row>
    <row r="3470" spans="2:16" s="43" customFormat="1" x14ac:dyDescent="0.3">
      <c r="B3470" s="44"/>
      <c r="C3470" s="52"/>
      <c r="D3470" s="52"/>
      <c r="F3470" s="45"/>
      <c r="H3470" s="46"/>
      <c r="L3470" s="45"/>
      <c r="P3470" s="13"/>
    </row>
    <row r="3471" spans="2:16" s="43" customFormat="1" x14ac:dyDescent="0.3">
      <c r="B3471" s="44"/>
      <c r="C3471" s="52"/>
      <c r="D3471" s="52"/>
      <c r="F3471" s="45"/>
      <c r="H3471" s="46"/>
      <c r="L3471" s="45"/>
      <c r="P3471" s="13"/>
    </row>
    <row r="3472" spans="2:16" s="43" customFormat="1" x14ac:dyDescent="0.3">
      <c r="B3472" s="44"/>
      <c r="C3472" s="52"/>
      <c r="D3472" s="52"/>
      <c r="F3472" s="45"/>
      <c r="H3472" s="46"/>
      <c r="L3472" s="45"/>
      <c r="P3472" s="13"/>
    </row>
    <row r="3473" spans="2:16" s="43" customFormat="1" x14ac:dyDescent="0.3">
      <c r="B3473" s="44"/>
      <c r="C3473" s="52"/>
      <c r="D3473" s="52"/>
      <c r="F3473" s="45"/>
      <c r="H3473" s="46"/>
      <c r="L3473" s="45"/>
      <c r="P3473" s="13"/>
    </row>
    <row r="3474" spans="2:16" s="43" customFormat="1" x14ac:dyDescent="0.3">
      <c r="B3474" s="44"/>
      <c r="C3474" s="52"/>
      <c r="D3474" s="52"/>
      <c r="F3474" s="45"/>
      <c r="H3474" s="46"/>
      <c r="L3474" s="45"/>
      <c r="P3474" s="13"/>
    </row>
    <row r="3475" spans="2:16" s="43" customFormat="1" x14ac:dyDescent="0.3">
      <c r="B3475" s="44"/>
      <c r="C3475" s="52"/>
      <c r="D3475" s="52"/>
      <c r="F3475" s="45"/>
      <c r="H3475" s="46"/>
      <c r="L3475" s="45"/>
      <c r="P3475" s="13"/>
    </row>
    <row r="3476" spans="2:16" s="43" customFormat="1" x14ac:dyDescent="0.3">
      <c r="B3476" s="44"/>
      <c r="C3476" s="52"/>
      <c r="D3476" s="52"/>
      <c r="F3476" s="45"/>
      <c r="H3476" s="46"/>
      <c r="L3476" s="45"/>
      <c r="P3476" s="13"/>
    </row>
    <row r="3477" spans="2:16" s="43" customFormat="1" x14ac:dyDescent="0.3">
      <c r="B3477" s="44"/>
      <c r="C3477" s="52"/>
      <c r="D3477" s="52"/>
      <c r="F3477" s="45"/>
      <c r="H3477" s="46"/>
      <c r="L3477" s="45"/>
      <c r="P3477" s="13"/>
    </row>
    <row r="3478" spans="2:16" s="43" customFormat="1" x14ac:dyDescent="0.3">
      <c r="B3478" s="44"/>
      <c r="C3478" s="52"/>
      <c r="D3478" s="52"/>
      <c r="F3478" s="45"/>
      <c r="H3478" s="46"/>
      <c r="L3478" s="45"/>
      <c r="P3478" s="13"/>
    </row>
    <row r="3479" spans="2:16" s="43" customFormat="1" x14ac:dyDescent="0.3">
      <c r="B3479" s="44"/>
      <c r="C3479" s="52"/>
      <c r="D3479" s="52"/>
      <c r="F3479" s="45"/>
      <c r="H3479" s="46"/>
      <c r="L3479" s="45"/>
      <c r="P3479" s="13"/>
    </row>
    <row r="3480" spans="2:16" s="43" customFormat="1" x14ac:dyDescent="0.3">
      <c r="B3480" s="44"/>
      <c r="C3480" s="52"/>
      <c r="D3480" s="52"/>
      <c r="F3480" s="45"/>
      <c r="H3480" s="46"/>
      <c r="L3480" s="45"/>
      <c r="P3480" s="13"/>
    </row>
    <row r="3481" spans="2:16" s="43" customFormat="1" x14ac:dyDescent="0.3">
      <c r="B3481" s="44"/>
      <c r="C3481" s="52"/>
      <c r="D3481" s="52"/>
      <c r="F3481" s="45"/>
      <c r="H3481" s="46"/>
      <c r="L3481" s="45"/>
      <c r="P3481" s="13"/>
    </row>
    <row r="3482" spans="2:16" s="43" customFormat="1" x14ac:dyDescent="0.3">
      <c r="B3482" s="44"/>
      <c r="C3482" s="52"/>
      <c r="D3482" s="52"/>
      <c r="F3482" s="45"/>
      <c r="H3482" s="46"/>
      <c r="L3482" s="45"/>
      <c r="P3482" s="13"/>
    </row>
    <row r="3483" spans="2:16" s="43" customFormat="1" x14ac:dyDescent="0.3">
      <c r="B3483" s="44"/>
      <c r="C3483" s="52"/>
      <c r="D3483" s="52"/>
      <c r="F3483" s="45"/>
      <c r="H3483" s="46"/>
      <c r="L3483" s="45"/>
      <c r="P3483" s="13"/>
    </row>
    <row r="3484" spans="2:16" s="43" customFormat="1" x14ac:dyDescent="0.3">
      <c r="B3484" s="44"/>
      <c r="C3484" s="52"/>
      <c r="D3484" s="52"/>
      <c r="F3484" s="45"/>
      <c r="H3484" s="46"/>
      <c r="L3484" s="45"/>
      <c r="P3484" s="13"/>
    </row>
    <row r="3485" spans="2:16" s="43" customFormat="1" x14ac:dyDescent="0.3">
      <c r="B3485" s="44"/>
      <c r="C3485" s="52"/>
      <c r="D3485" s="52"/>
      <c r="F3485" s="45"/>
      <c r="H3485" s="46"/>
      <c r="L3485" s="45"/>
      <c r="P3485" s="13"/>
    </row>
    <row r="3486" spans="2:16" s="43" customFormat="1" x14ac:dyDescent="0.3">
      <c r="B3486" s="44"/>
      <c r="C3486" s="52"/>
      <c r="D3486" s="52"/>
      <c r="F3486" s="45"/>
      <c r="H3486" s="46"/>
      <c r="L3486" s="45"/>
      <c r="P3486" s="13"/>
    </row>
    <row r="3487" spans="2:16" s="43" customFormat="1" x14ac:dyDescent="0.3">
      <c r="B3487" s="44"/>
      <c r="C3487" s="52"/>
      <c r="D3487" s="52"/>
      <c r="F3487" s="45"/>
      <c r="H3487" s="46"/>
      <c r="L3487" s="45"/>
      <c r="P3487" s="13"/>
    </row>
    <row r="3488" spans="2:16" s="43" customFormat="1" x14ac:dyDescent="0.3">
      <c r="B3488" s="44"/>
      <c r="C3488" s="52"/>
      <c r="D3488" s="52"/>
      <c r="F3488" s="45"/>
      <c r="H3488" s="46"/>
      <c r="L3488" s="45"/>
      <c r="P3488" s="13"/>
    </row>
    <row r="3489" spans="2:16" s="43" customFormat="1" x14ac:dyDescent="0.3">
      <c r="B3489" s="44"/>
      <c r="C3489" s="52"/>
      <c r="D3489" s="52"/>
      <c r="F3489" s="45"/>
      <c r="H3489" s="46"/>
      <c r="L3489" s="45"/>
      <c r="P3489" s="13"/>
    </row>
    <row r="3490" spans="2:16" s="43" customFormat="1" x14ac:dyDescent="0.3">
      <c r="B3490" s="44"/>
      <c r="C3490" s="52"/>
      <c r="D3490" s="52"/>
      <c r="F3490" s="45"/>
      <c r="H3490" s="46"/>
      <c r="L3490" s="45"/>
      <c r="P3490" s="13"/>
    </row>
    <row r="3491" spans="2:16" s="43" customFormat="1" x14ac:dyDescent="0.3">
      <c r="B3491" s="44"/>
      <c r="C3491" s="52"/>
      <c r="D3491" s="52"/>
      <c r="F3491" s="45"/>
      <c r="H3491" s="46"/>
      <c r="L3491" s="45"/>
      <c r="P3491" s="13"/>
    </row>
    <row r="3492" spans="2:16" s="43" customFormat="1" x14ac:dyDescent="0.3">
      <c r="B3492" s="44"/>
      <c r="C3492" s="52"/>
      <c r="D3492" s="52"/>
      <c r="F3492" s="45"/>
      <c r="H3492" s="46"/>
      <c r="L3492" s="45"/>
      <c r="P3492" s="13"/>
    </row>
    <row r="3493" spans="2:16" s="43" customFormat="1" x14ac:dyDescent="0.3">
      <c r="B3493" s="44"/>
      <c r="C3493" s="52"/>
      <c r="D3493" s="52"/>
      <c r="F3493" s="45"/>
      <c r="H3493" s="46"/>
      <c r="L3493" s="45"/>
      <c r="P3493" s="13"/>
    </row>
    <row r="3494" spans="2:16" s="43" customFormat="1" x14ac:dyDescent="0.3">
      <c r="B3494" s="44"/>
      <c r="C3494" s="52"/>
      <c r="D3494" s="52"/>
      <c r="F3494" s="45"/>
      <c r="H3494" s="46"/>
      <c r="L3494" s="45"/>
      <c r="P3494" s="13"/>
    </row>
    <row r="3495" spans="2:16" s="43" customFormat="1" x14ac:dyDescent="0.3">
      <c r="B3495" s="44"/>
      <c r="C3495" s="52"/>
      <c r="D3495" s="52"/>
      <c r="F3495" s="45"/>
      <c r="H3495" s="46"/>
      <c r="L3495" s="45"/>
      <c r="P3495" s="13"/>
    </row>
    <row r="3496" spans="2:16" s="43" customFormat="1" x14ac:dyDescent="0.3">
      <c r="B3496" s="44"/>
      <c r="C3496" s="52"/>
      <c r="D3496" s="52"/>
      <c r="F3496" s="45"/>
      <c r="H3496" s="46"/>
      <c r="L3496" s="45"/>
      <c r="P3496" s="13"/>
    </row>
    <row r="3497" spans="2:16" s="43" customFormat="1" x14ac:dyDescent="0.3">
      <c r="B3497" s="44"/>
      <c r="C3497" s="52"/>
      <c r="D3497" s="52"/>
      <c r="F3497" s="45"/>
      <c r="H3497" s="46"/>
      <c r="L3497" s="45"/>
      <c r="P3497" s="13"/>
    </row>
    <row r="3498" spans="2:16" s="43" customFormat="1" x14ac:dyDescent="0.3">
      <c r="B3498" s="44"/>
      <c r="C3498" s="52"/>
      <c r="D3498" s="52"/>
      <c r="F3498" s="45"/>
      <c r="H3498" s="46"/>
      <c r="L3498" s="45"/>
      <c r="P3498" s="13"/>
    </row>
    <row r="3499" spans="2:16" s="43" customFormat="1" x14ac:dyDescent="0.3">
      <c r="B3499" s="44"/>
      <c r="C3499" s="52"/>
      <c r="D3499" s="52"/>
      <c r="F3499" s="45"/>
      <c r="H3499" s="46"/>
      <c r="L3499" s="45"/>
      <c r="P3499" s="13"/>
    </row>
    <row r="3500" spans="2:16" s="43" customFormat="1" x14ac:dyDescent="0.3">
      <c r="B3500" s="44"/>
      <c r="C3500" s="52"/>
      <c r="D3500" s="52"/>
      <c r="F3500" s="45"/>
      <c r="H3500" s="46"/>
      <c r="L3500" s="45"/>
      <c r="P3500" s="13"/>
    </row>
    <row r="3501" spans="2:16" s="43" customFormat="1" x14ac:dyDescent="0.3">
      <c r="B3501" s="44"/>
      <c r="C3501" s="52"/>
      <c r="D3501" s="52"/>
      <c r="F3501" s="45"/>
      <c r="H3501" s="46"/>
      <c r="L3501" s="45"/>
      <c r="P3501" s="13"/>
    </row>
    <row r="3502" spans="2:16" s="43" customFormat="1" x14ac:dyDescent="0.3">
      <c r="B3502" s="44"/>
      <c r="C3502" s="52"/>
      <c r="D3502" s="52"/>
      <c r="F3502" s="45"/>
      <c r="H3502" s="46"/>
      <c r="L3502" s="45"/>
      <c r="P3502" s="13"/>
    </row>
    <row r="3503" spans="2:16" s="43" customFormat="1" x14ac:dyDescent="0.3">
      <c r="B3503" s="44"/>
      <c r="C3503" s="52"/>
      <c r="D3503" s="52"/>
      <c r="F3503" s="45"/>
      <c r="H3503" s="46"/>
      <c r="L3503" s="45"/>
      <c r="P3503" s="13"/>
    </row>
    <row r="3504" spans="2:16" s="43" customFormat="1" x14ac:dyDescent="0.3">
      <c r="B3504" s="44"/>
      <c r="C3504" s="52"/>
      <c r="D3504" s="52"/>
      <c r="F3504" s="45"/>
      <c r="H3504" s="46"/>
      <c r="L3504" s="45"/>
      <c r="P3504" s="13"/>
    </row>
    <row r="3505" spans="2:16" s="43" customFormat="1" x14ac:dyDescent="0.3">
      <c r="B3505" s="44"/>
      <c r="C3505" s="52"/>
      <c r="D3505" s="52"/>
      <c r="F3505" s="45"/>
      <c r="H3505" s="46"/>
      <c r="L3505" s="45"/>
      <c r="P3505" s="13"/>
    </row>
    <row r="3506" spans="2:16" s="43" customFormat="1" x14ac:dyDescent="0.3">
      <c r="B3506" s="44"/>
      <c r="C3506" s="52"/>
      <c r="D3506" s="52"/>
      <c r="F3506" s="45"/>
      <c r="H3506" s="46"/>
      <c r="L3506" s="45"/>
      <c r="P3506" s="13"/>
    </row>
    <row r="3507" spans="2:16" s="43" customFormat="1" x14ac:dyDescent="0.3">
      <c r="B3507" s="44"/>
      <c r="C3507" s="52"/>
      <c r="D3507" s="52"/>
      <c r="F3507" s="45"/>
      <c r="H3507" s="46"/>
      <c r="L3507" s="45"/>
      <c r="P3507" s="13"/>
    </row>
    <row r="3508" spans="2:16" s="43" customFormat="1" x14ac:dyDescent="0.3">
      <c r="B3508" s="44"/>
      <c r="C3508" s="52"/>
      <c r="D3508" s="52"/>
      <c r="F3508" s="45"/>
      <c r="H3508" s="46"/>
      <c r="L3508" s="45"/>
      <c r="P3508" s="13"/>
    </row>
    <row r="3509" spans="2:16" s="43" customFormat="1" x14ac:dyDescent="0.3">
      <c r="B3509" s="44"/>
      <c r="C3509" s="52"/>
      <c r="D3509" s="52"/>
      <c r="F3509" s="45"/>
      <c r="H3509" s="46"/>
      <c r="L3509" s="45"/>
      <c r="P3509" s="13"/>
    </row>
    <row r="3510" spans="2:16" s="43" customFormat="1" x14ac:dyDescent="0.3">
      <c r="B3510" s="44"/>
      <c r="C3510" s="52"/>
      <c r="D3510" s="52"/>
      <c r="F3510" s="45"/>
      <c r="H3510" s="46"/>
      <c r="L3510" s="45"/>
      <c r="P3510" s="13"/>
    </row>
    <row r="3511" spans="2:16" s="43" customFormat="1" x14ac:dyDescent="0.3">
      <c r="B3511" s="44"/>
      <c r="C3511" s="52"/>
      <c r="D3511" s="52"/>
      <c r="F3511" s="45"/>
      <c r="H3511" s="46"/>
      <c r="L3511" s="45"/>
      <c r="P3511" s="13"/>
    </row>
    <row r="3512" spans="2:16" s="43" customFormat="1" x14ac:dyDescent="0.3">
      <c r="B3512" s="44"/>
      <c r="C3512" s="52"/>
      <c r="D3512" s="52"/>
      <c r="F3512" s="45"/>
      <c r="H3512" s="46"/>
      <c r="L3512" s="45"/>
      <c r="P3512" s="13"/>
    </row>
    <row r="3513" spans="2:16" s="43" customFormat="1" x14ac:dyDescent="0.3">
      <c r="B3513" s="44"/>
      <c r="C3513" s="52"/>
      <c r="D3513" s="52"/>
      <c r="F3513" s="45"/>
      <c r="H3513" s="46"/>
      <c r="L3513" s="45"/>
      <c r="P3513" s="13"/>
    </row>
    <row r="3514" spans="2:16" s="43" customFormat="1" x14ac:dyDescent="0.3">
      <c r="B3514" s="44"/>
      <c r="C3514" s="52"/>
      <c r="D3514" s="52"/>
      <c r="F3514" s="45"/>
      <c r="H3514" s="46"/>
      <c r="L3514" s="45"/>
      <c r="P3514" s="13"/>
    </row>
    <row r="3515" spans="2:16" s="43" customFormat="1" x14ac:dyDescent="0.3">
      <c r="B3515" s="44"/>
      <c r="C3515" s="52"/>
      <c r="D3515" s="52"/>
      <c r="F3515" s="45"/>
      <c r="H3515" s="46"/>
      <c r="L3515" s="45"/>
      <c r="P3515" s="13"/>
    </row>
    <row r="3516" spans="2:16" s="43" customFormat="1" x14ac:dyDescent="0.3">
      <c r="B3516" s="44"/>
      <c r="C3516" s="52"/>
      <c r="D3516" s="52"/>
      <c r="F3516" s="45"/>
      <c r="H3516" s="46"/>
      <c r="L3516" s="45"/>
      <c r="P3516" s="13"/>
    </row>
    <row r="3517" spans="2:16" s="43" customFormat="1" x14ac:dyDescent="0.3">
      <c r="B3517" s="44"/>
      <c r="C3517" s="52"/>
      <c r="D3517" s="52"/>
      <c r="F3517" s="45"/>
      <c r="H3517" s="46"/>
      <c r="L3517" s="45"/>
      <c r="P3517" s="13"/>
    </row>
    <row r="3518" spans="2:16" s="43" customFormat="1" x14ac:dyDescent="0.3">
      <c r="B3518" s="44"/>
      <c r="C3518" s="52"/>
      <c r="D3518" s="52"/>
      <c r="F3518" s="45"/>
      <c r="H3518" s="46"/>
      <c r="L3518" s="45"/>
      <c r="P3518" s="13"/>
    </row>
    <row r="3519" spans="2:16" s="43" customFormat="1" x14ac:dyDescent="0.3">
      <c r="B3519" s="44"/>
      <c r="C3519" s="52"/>
      <c r="D3519" s="52"/>
      <c r="F3519" s="45"/>
      <c r="H3519" s="46"/>
      <c r="L3519" s="45"/>
      <c r="P3519" s="13"/>
    </row>
    <row r="3520" spans="2:16" s="43" customFormat="1" x14ac:dyDescent="0.3">
      <c r="B3520" s="44"/>
      <c r="C3520" s="52"/>
      <c r="D3520" s="52"/>
      <c r="F3520" s="45"/>
      <c r="H3520" s="46"/>
      <c r="L3520" s="45"/>
      <c r="P3520" s="13"/>
    </row>
    <row r="3521" spans="2:16" s="43" customFormat="1" x14ac:dyDescent="0.3">
      <c r="B3521" s="44"/>
      <c r="C3521" s="52"/>
      <c r="D3521" s="52"/>
      <c r="F3521" s="45"/>
      <c r="H3521" s="46"/>
      <c r="L3521" s="45"/>
      <c r="P3521" s="13"/>
    </row>
    <row r="3522" spans="2:16" s="43" customFormat="1" x14ac:dyDescent="0.3">
      <c r="B3522" s="44"/>
      <c r="C3522" s="52"/>
      <c r="D3522" s="52"/>
      <c r="F3522" s="45"/>
      <c r="H3522" s="46"/>
      <c r="L3522" s="45"/>
      <c r="P3522" s="13"/>
    </row>
    <row r="3523" spans="2:16" s="43" customFormat="1" x14ac:dyDescent="0.3">
      <c r="B3523" s="44"/>
      <c r="C3523" s="52"/>
      <c r="D3523" s="52"/>
      <c r="F3523" s="45"/>
      <c r="H3523" s="46"/>
      <c r="L3523" s="45"/>
      <c r="P3523" s="13"/>
    </row>
    <row r="3524" spans="2:16" s="43" customFormat="1" x14ac:dyDescent="0.3">
      <c r="B3524" s="44"/>
      <c r="C3524" s="52"/>
      <c r="D3524" s="52"/>
      <c r="F3524" s="45"/>
      <c r="H3524" s="46"/>
      <c r="L3524" s="45"/>
      <c r="P3524" s="13"/>
    </row>
    <row r="3525" spans="2:16" s="43" customFormat="1" x14ac:dyDescent="0.3">
      <c r="B3525" s="44"/>
      <c r="C3525" s="52"/>
      <c r="D3525" s="52"/>
      <c r="F3525" s="45"/>
      <c r="H3525" s="46"/>
      <c r="L3525" s="45"/>
      <c r="P3525" s="13"/>
    </row>
    <row r="3526" spans="2:16" s="43" customFormat="1" x14ac:dyDescent="0.3">
      <c r="B3526" s="44"/>
      <c r="C3526" s="52"/>
      <c r="D3526" s="52"/>
      <c r="F3526" s="45"/>
      <c r="H3526" s="46"/>
      <c r="L3526" s="45"/>
      <c r="P3526" s="13"/>
    </row>
    <row r="3527" spans="2:16" s="43" customFormat="1" x14ac:dyDescent="0.3">
      <c r="B3527" s="44"/>
      <c r="C3527" s="52"/>
      <c r="D3527" s="52"/>
      <c r="F3527" s="45"/>
      <c r="H3527" s="46"/>
      <c r="L3527" s="45"/>
      <c r="P3527" s="13"/>
    </row>
    <row r="3528" spans="2:16" s="43" customFormat="1" x14ac:dyDescent="0.3">
      <c r="B3528" s="44"/>
      <c r="C3528" s="52"/>
      <c r="D3528" s="52"/>
      <c r="F3528" s="45"/>
      <c r="H3528" s="46"/>
      <c r="L3528" s="45"/>
      <c r="P3528" s="13"/>
    </row>
    <row r="3529" spans="2:16" s="43" customFormat="1" x14ac:dyDescent="0.3">
      <c r="B3529" s="44"/>
      <c r="C3529" s="52"/>
      <c r="D3529" s="52"/>
      <c r="F3529" s="45"/>
      <c r="H3529" s="46"/>
      <c r="L3529" s="45"/>
      <c r="P3529" s="13"/>
    </row>
    <row r="3530" spans="2:16" s="43" customFormat="1" x14ac:dyDescent="0.3">
      <c r="B3530" s="44"/>
      <c r="C3530" s="52"/>
      <c r="D3530" s="52"/>
      <c r="F3530" s="45"/>
      <c r="H3530" s="46"/>
      <c r="L3530" s="45"/>
      <c r="P3530" s="13"/>
    </row>
    <row r="3531" spans="2:16" s="43" customFormat="1" x14ac:dyDescent="0.3">
      <c r="B3531" s="44"/>
      <c r="C3531" s="52"/>
      <c r="D3531" s="52"/>
      <c r="F3531" s="45"/>
      <c r="H3531" s="46"/>
      <c r="L3531" s="45"/>
      <c r="P3531" s="13"/>
    </row>
    <row r="3532" spans="2:16" s="43" customFormat="1" x14ac:dyDescent="0.3">
      <c r="B3532" s="44"/>
      <c r="C3532" s="52"/>
      <c r="D3532" s="52"/>
      <c r="F3532" s="45"/>
      <c r="H3532" s="46"/>
      <c r="L3532" s="45"/>
      <c r="P3532" s="13"/>
    </row>
    <row r="3533" spans="2:16" s="43" customFormat="1" x14ac:dyDescent="0.3">
      <c r="B3533" s="44"/>
      <c r="C3533" s="52"/>
      <c r="D3533" s="52"/>
      <c r="F3533" s="45"/>
      <c r="H3533" s="46"/>
      <c r="L3533" s="45"/>
      <c r="P3533" s="13"/>
    </row>
    <row r="3534" spans="2:16" s="43" customFormat="1" x14ac:dyDescent="0.3">
      <c r="B3534" s="44"/>
      <c r="C3534" s="52"/>
      <c r="D3534" s="52"/>
      <c r="F3534" s="45"/>
      <c r="H3534" s="46"/>
      <c r="L3534" s="45"/>
      <c r="P3534" s="13"/>
    </row>
    <row r="3535" spans="2:16" s="43" customFormat="1" x14ac:dyDescent="0.3">
      <c r="B3535" s="44"/>
      <c r="C3535" s="52"/>
      <c r="D3535" s="52"/>
      <c r="F3535" s="45"/>
      <c r="H3535" s="46"/>
      <c r="L3535" s="45"/>
      <c r="P3535" s="13"/>
    </row>
    <row r="3536" spans="2:16" s="43" customFormat="1" x14ac:dyDescent="0.3">
      <c r="B3536" s="44"/>
      <c r="C3536" s="52"/>
      <c r="D3536" s="52"/>
      <c r="F3536" s="45"/>
      <c r="H3536" s="46"/>
      <c r="L3536" s="45"/>
      <c r="P3536" s="13"/>
    </row>
    <row r="3537" spans="2:16" s="43" customFormat="1" x14ac:dyDescent="0.3">
      <c r="B3537" s="44"/>
      <c r="C3537" s="52"/>
      <c r="D3537" s="52"/>
      <c r="F3537" s="45"/>
      <c r="H3537" s="46"/>
      <c r="L3537" s="45"/>
      <c r="P3537" s="13"/>
    </row>
    <row r="3538" spans="2:16" s="43" customFormat="1" x14ac:dyDescent="0.3">
      <c r="B3538" s="44"/>
      <c r="C3538" s="52"/>
      <c r="D3538" s="52"/>
      <c r="F3538" s="45"/>
      <c r="H3538" s="46"/>
      <c r="L3538" s="45"/>
      <c r="P3538" s="13"/>
    </row>
    <row r="3539" spans="2:16" s="43" customFormat="1" x14ac:dyDescent="0.3">
      <c r="B3539" s="44"/>
      <c r="C3539" s="52"/>
      <c r="D3539" s="52"/>
      <c r="F3539" s="45"/>
      <c r="H3539" s="46"/>
      <c r="L3539" s="45"/>
      <c r="P3539" s="13"/>
    </row>
    <row r="3540" spans="2:16" s="43" customFormat="1" x14ac:dyDescent="0.3">
      <c r="B3540" s="44"/>
      <c r="C3540" s="52"/>
      <c r="D3540" s="52"/>
      <c r="F3540" s="45"/>
      <c r="H3540" s="46"/>
      <c r="L3540" s="45"/>
      <c r="P3540" s="13"/>
    </row>
    <row r="3541" spans="2:16" s="43" customFormat="1" x14ac:dyDescent="0.3">
      <c r="B3541" s="44"/>
      <c r="C3541" s="52"/>
      <c r="D3541" s="52"/>
      <c r="F3541" s="45"/>
      <c r="H3541" s="46"/>
      <c r="L3541" s="45"/>
      <c r="P3541" s="13"/>
    </row>
    <row r="3542" spans="2:16" s="43" customFormat="1" x14ac:dyDescent="0.3">
      <c r="B3542" s="44"/>
      <c r="C3542" s="52"/>
      <c r="D3542" s="52"/>
      <c r="F3542" s="45"/>
      <c r="H3542" s="46"/>
      <c r="L3542" s="45"/>
      <c r="P3542" s="13"/>
    </row>
    <row r="3543" spans="2:16" s="43" customFormat="1" x14ac:dyDescent="0.3">
      <c r="B3543" s="44"/>
      <c r="C3543" s="52"/>
      <c r="D3543" s="52"/>
      <c r="F3543" s="45"/>
      <c r="H3543" s="46"/>
      <c r="L3543" s="45"/>
      <c r="P3543" s="13"/>
    </row>
    <row r="3544" spans="2:16" s="43" customFormat="1" x14ac:dyDescent="0.3">
      <c r="B3544" s="44"/>
      <c r="C3544" s="52"/>
      <c r="D3544" s="52"/>
      <c r="F3544" s="45"/>
      <c r="H3544" s="46"/>
      <c r="L3544" s="45"/>
      <c r="P3544" s="13"/>
    </row>
    <row r="3545" spans="2:16" s="43" customFormat="1" x14ac:dyDescent="0.3">
      <c r="B3545" s="44"/>
      <c r="C3545" s="52"/>
      <c r="D3545" s="52"/>
      <c r="F3545" s="45"/>
      <c r="H3545" s="46"/>
      <c r="L3545" s="45"/>
      <c r="P3545" s="13"/>
    </row>
    <row r="3546" spans="2:16" s="43" customFormat="1" x14ac:dyDescent="0.3">
      <c r="B3546" s="44"/>
      <c r="C3546" s="52"/>
      <c r="D3546" s="52"/>
      <c r="F3546" s="45"/>
      <c r="H3546" s="46"/>
      <c r="L3546" s="45"/>
      <c r="P3546" s="13"/>
    </row>
    <row r="3547" spans="2:16" s="43" customFormat="1" x14ac:dyDescent="0.3">
      <c r="B3547" s="44"/>
      <c r="C3547" s="52"/>
      <c r="D3547" s="52"/>
      <c r="F3547" s="45"/>
      <c r="H3547" s="46"/>
      <c r="L3547" s="45"/>
      <c r="P3547" s="13"/>
    </row>
    <row r="3548" spans="2:16" s="43" customFormat="1" x14ac:dyDescent="0.3">
      <c r="B3548" s="44"/>
      <c r="C3548" s="52"/>
      <c r="D3548" s="52"/>
      <c r="F3548" s="45"/>
      <c r="H3548" s="46"/>
      <c r="L3548" s="45"/>
      <c r="P3548" s="13"/>
    </row>
    <row r="3549" spans="2:16" s="43" customFormat="1" x14ac:dyDescent="0.3">
      <c r="B3549" s="44"/>
      <c r="C3549" s="52"/>
      <c r="D3549" s="52"/>
      <c r="F3549" s="45"/>
      <c r="H3549" s="46"/>
      <c r="L3549" s="45"/>
      <c r="P3549" s="13"/>
    </row>
    <row r="3550" spans="2:16" s="43" customFormat="1" x14ac:dyDescent="0.3">
      <c r="B3550" s="44"/>
      <c r="C3550" s="52"/>
      <c r="D3550" s="52"/>
      <c r="F3550" s="45"/>
      <c r="H3550" s="46"/>
      <c r="L3550" s="45"/>
      <c r="P3550" s="13"/>
    </row>
    <row r="3551" spans="2:16" s="43" customFormat="1" x14ac:dyDescent="0.3">
      <c r="B3551" s="44"/>
      <c r="C3551" s="52"/>
      <c r="D3551" s="52"/>
      <c r="F3551" s="45"/>
      <c r="H3551" s="46"/>
      <c r="L3551" s="45"/>
      <c r="P3551" s="13"/>
    </row>
    <row r="3552" spans="2:16" s="43" customFormat="1" x14ac:dyDescent="0.3">
      <c r="B3552" s="44"/>
      <c r="C3552" s="52"/>
      <c r="D3552" s="52"/>
      <c r="F3552" s="45"/>
      <c r="H3552" s="46"/>
      <c r="L3552" s="45"/>
      <c r="P3552" s="13"/>
    </row>
    <row r="3553" spans="2:16" s="43" customFormat="1" x14ac:dyDescent="0.3">
      <c r="B3553" s="44"/>
      <c r="C3553" s="52"/>
      <c r="D3553" s="52"/>
      <c r="F3553" s="45"/>
      <c r="H3553" s="46"/>
      <c r="L3553" s="45"/>
      <c r="P3553" s="13"/>
    </row>
    <row r="3554" spans="2:16" s="43" customFormat="1" x14ac:dyDescent="0.3">
      <c r="B3554" s="44"/>
      <c r="C3554" s="52"/>
      <c r="D3554" s="52"/>
      <c r="F3554" s="45"/>
      <c r="H3554" s="46"/>
      <c r="L3554" s="45"/>
      <c r="P3554" s="13"/>
    </row>
    <row r="3555" spans="2:16" s="43" customFormat="1" x14ac:dyDescent="0.3">
      <c r="B3555" s="44"/>
      <c r="C3555" s="52"/>
      <c r="D3555" s="52"/>
      <c r="F3555" s="45"/>
      <c r="H3555" s="46"/>
      <c r="L3555" s="45"/>
      <c r="P3555" s="13"/>
    </row>
    <row r="3556" spans="2:16" s="43" customFormat="1" x14ac:dyDescent="0.3">
      <c r="B3556" s="44"/>
      <c r="C3556" s="52"/>
      <c r="D3556" s="52"/>
      <c r="F3556" s="45"/>
      <c r="H3556" s="46"/>
      <c r="L3556" s="45"/>
      <c r="P3556" s="13"/>
    </row>
    <row r="3557" spans="2:16" s="43" customFormat="1" x14ac:dyDescent="0.3">
      <c r="B3557" s="44"/>
      <c r="C3557" s="52"/>
      <c r="D3557" s="52"/>
      <c r="F3557" s="45"/>
      <c r="H3557" s="46"/>
      <c r="L3557" s="45"/>
      <c r="P3557" s="13"/>
    </row>
    <row r="3558" spans="2:16" s="43" customFormat="1" x14ac:dyDescent="0.3">
      <c r="B3558" s="44"/>
      <c r="C3558" s="52"/>
      <c r="D3558" s="52"/>
      <c r="F3558" s="45"/>
      <c r="H3558" s="46"/>
      <c r="L3558" s="45"/>
      <c r="P3558" s="13"/>
    </row>
    <row r="3559" spans="2:16" s="43" customFormat="1" x14ac:dyDescent="0.3">
      <c r="B3559" s="44"/>
      <c r="C3559" s="52"/>
      <c r="D3559" s="52"/>
      <c r="F3559" s="45"/>
      <c r="H3559" s="46"/>
      <c r="L3559" s="45"/>
      <c r="P3559" s="13"/>
    </row>
    <row r="3560" spans="2:16" s="43" customFormat="1" x14ac:dyDescent="0.3">
      <c r="B3560" s="44"/>
      <c r="C3560" s="52"/>
      <c r="D3560" s="52"/>
      <c r="F3560" s="45"/>
      <c r="H3560" s="46"/>
      <c r="L3560" s="45"/>
      <c r="P3560" s="13"/>
    </row>
    <row r="3561" spans="2:16" s="43" customFormat="1" x14ac:dyDescent="0.3">
      <c r="B3561" s="44"/>
      <c r="C3561" s="52"/>
      <c r="D3561" s="52"/>
      <c r="F3561" s="45"/>
      <c r="H3561" s="46"/>
      <c r="L3561" s="45"/>
      <c r="P3561" s="13"/>
    </row>
    <row r="3562" spans="2:16" s="43" customFormat="1" x14ac:dyDescent="0.3">
      <c r="B3562" s="44"/>
      <c r="C3562" s="52"/>
      <c r="D3562" s="52"/>
      <c r="F3562" s="45"/>
      <c r="H3562" s="46"/>
      <c r="L3562" s="45"/>
      <c r="P3562" s="13"/>
    </row>
    <row r="3563" spans="2:16" s="43" customFormat="1" x14ac:dyDescent="0.3">
      <c r="B3563" s="44"/>
      <c r="C3563" s="52"/>
      <c r="D3563" s="52"/>
      <c r="F3563" s="45"/>
      <c r="H3563" s="46"/>
      <c r="L3563" s="45"/>
      <c r="P3563" s="13"/>
    </row>
    <row r="3564" spans="2:16" s="43" customFormat="1" x14ac:dyDescent="0.3">
      <c r="B3564" s="44"/>
      <c r="C3564" s="52"/>
      <c r="D3564" s="52"/>
      <c r="F3564" s="45"/>
      <c r="H3564" s="46"/>
      <c r="L3564" s="45"/>
      <c r="P3564" s="13"/>
    </row>
    <row r="3565" spans="2:16" s="43" customFormat="1" x14ac:dyDescent="0.3">
      <c r="B3565" s="44"/>
      <c r="C3565" s="52"/>
      <c r="D3565" s="52"/>
      <c r="F3565" s="45"/>
      <c r="H3565" s="46"/>
      <c r="L3565" s="45"/>
      <c r="P3565" s="13"/>
    </row>
    <row r="3566" spans="2:16" s="43" customFormat="1" x14ac:dyDescent="0.3">
      <c r="B3566" s="44"/>
      <c r="C3566" s="52"/>
      <c r="D3566" s="52"/>
      <c r="F3566" s="45"/>
      <c r="H3566" s="46"/>
      <c r="L3566" s="45"/>
      <c r="P3566" s="13"/>
    </row>
    <row r="3567" spans="2:16" s="43" customFormat="1" x14ac:dyDescent="0.3">
      <c r="B3567" s="44"/>
      <c r="C3567" s="52"/>
      <c r="D3567" s="52"/>
      <c r="F3567" s="45"/>
      <c r="H3567" s="46"/>
      <c r="L3567" s="45"/>
      <c r="P3567" s="13"/>
    </row>
    <row r="3568" spans="2:16" s="43" customFormat="1" x14ac:dyDescent="0.3">
      <c r="B3568" s="44"/>
      <c r="C3568" s="52"/>
      <c r="D3568" s="52"/>
      <c r="F3568" s="45"/>
      <c r="H3568" s="46"/>
      <c r="L3568" s="45"/>
      <c r="P3568" s="13"/>
    </row>
    <row r="3569" spans="2:16" s="43" customFormat="1" x14ac:dyDescent="0.3">
      <c r="B3569" s="44"/>
      <c r="C3569" s="52"/>
      <c r="D3569" s="52"/>
      <c r="F3569" s="45"/>
      <c r="H3569" s="46"/>
      <c r="L3569" s="45"/>
      <c r="P3569" s="13"/>
    </row>
    <row r="3570" spans="2:16" s="43" customFormat="1" x14ac:dyDescent="0.3">
      <c r="B3570" s="44"/>
      <c r="C3570" s="52"/>
      <c r="D3570" s="52"/>
      <c r="F3570" s="45"/>
      <c r="H3570" s="46"/>
      <c r="L3570" s="45"/>
      <c r="P3570" s="13"/>
    </row>
    <row r="3571" spans="2:16" s="43" customFormat="1" x14ac:dyDescent="0.3">
      <c r="B3571" s="44"/>
      <c r="C3571" s="52"/>
      <c r="D3571" s="52"/>
      <c r="F3571" s="45"/>
      <c r="H3571" s="46"/>
      <c r="L3571" s="45"/>
      <c r="P3571" s="13"/>
    </row>
    <row r="3572" spans="2:16" s="43" customFormat="1" x14ac:dyDescent="0.3">
      <c r="B3572" s="44"/>
      <c r="C3572" s="52"/>
      <c r="D3572" s="52"/>
      <c r="F3572" s="45"/>
      <c r="H3572" s="46"/>
      <c r="L3572" s="45"/>
      <c r="P3572" s="13"/>
    </row>
    <row r="3573" spans="2:16" s="43" customFormat="1" x14ac:dyDescent="0.3">
      <c r="B3573" s="44"/>
      <c r="C3573" s="52"/>
      <c r="D3573" s="52"/>
      <c r="F3573" s="45"/>
      <c r="H3573" s="46"/>
      <c r="L3573" s="45"/>
      <c r="P3573" s="13"/>
    </row>
    <row r="3574" spans="2:16" s="43" customFormat="1" x14ac:dyDescent="0.3">
      <c r="B3574" s="44"/>
      <c r="C3574" s="52"/>
      <c r="D3574" s="52"/>
      <c r="F3574" s="45"/>
      <c r="H3574" s="46"/>
      <c r="L3574" s="45"/>
      <c r="P3574" s="13"/>
    </row>
    <row r="3575" spans="2:16" s="43" customFormat="1" x14ac:dyDescent="0.3">
      <c r="B3575" s="44"/>
      <c r="C3575" s="52"/>
      <c r="D3575" s="52"/>
      <c r="F3575" s="45"/>
      <c r="H3575" s="46"/>
      <c r="L3575" s="45"/>
      <c r="P3575" s="13"/>
    </row>
    <row r="3576" spans="2:16" s="43" customFormat="1" x14ac:dyDescent="0.3">
      <c r="B3576" s="44"/>
      <c r="C3576" s="52"/>
      <c r="D3576" s="52"/>
      <c r="F3576" s="45"/>
      <c r="H3576" s="46"/>
      <c r="L3576" s="45"/>
      <c r="P3576" s="13"/>
    </row>
    <row r="3577" spans="2:16" s="43" customFormat="1" x14ac:dyDescent="0.3">
      <c r="B3577" s="44"/>
      <c r="C3577" s="52"/>
      <c r="D3577" s="52"/>
      <c r="F3577" s="45"/>
      <c r="H3577" s="46"/>
      <c r="L3577" s="45"/>
      <c r="P3577" s="13"/>
    </row>
    <row r="3578" spans="2:16" s="43" customFormat="1" x14ac:dyDescent="0.3">
      <c r="B3578" s="44"/>
      <c r="C3578" s="52"/>
      <c r="D3578" s="52"/>
      <c r="F3578" s="45"/>
      <c r="H3578" s="46"/>
      <c r="L3578" s="45"/>
      <c r="P3578" s="13"/>
    </row>
    <row r="3579" spans="2:16" s="43" customFormat="1" x14ac:dyDescent="0.3">
      <c r="B3579" s="44"/>
      <c r="C3579" s="52"/>
      <c r="D3579" s="52"/>
      <c r="F3579" s="45"/>
      <c r="H3579" s="46"/>
      <c r="L3579" s="45"/>
      <c r="P3579" s="13"/>
    </row>
    <row r="3580" spans="2:16" s="43" customFormat="1" x14ac:dyDescent="0.3">
      <c r="B3580" s="44"/>
      <c r="C3580" s="52"/>
      <c r="D3580" s="52"/>
      <c r="F3580" s="45"/>
      <c r="H3580" s="46"/>
      <c r="L3580" s="45"/>
      <c r="P3580" s="13"/>
    </row>
    <row r="3581" spans="2:16" s="43" customFormat="1" x14ac:dyDescent="0.3">
      <c r="B3581" s="44"/>
      <c r="C3581" s="52"/>
      <c r="D3581" s="52"/>
      <c r="F3581" s="45"/>
      <c r="H3581" s="46"/>
      <c r="L3581" s="45"/>
      <c r="P3581" s="13"/>
    </row>
    <row r="3582" spans="2:16" s="43" customFormat="1" x14ac:dyDescent="0.3">
      <c r="B3582" s="44"/>
      <c r="C3582" s="52"/>
      <c r="D3582" s="52"/>
      <c r="F3582" s="45"/>
      <c r="H3582" s="46"/>
      <c r="L3582" s="45"/>
      <c r="P3582" s="13"/>
    </row>
    <row r="3583" spans="2:16" s="43" customFormat="1" x14ac:dyDescent="0.3">
      <c r="B3583" s="44"/>
      <c r="C3583" s="52"/>
      <c r="D3583" s="52"/>
      <c r="F3583" s="45"/>
      <c r="H3583" s="46"/>
      <c r="L3583" s="45"/>
      <c r="P3583" s="13"/>
    </row>
    <row r="3584" spans="2:16" s="43" customFormat="1" x14ac:dyDescent="0.3">
      <c r="B3584" s="44"/>
      <c r="C3584" s="52"/>
      <c r="D3584" s="52"/>
      <c r="F3584" s="45"/>
      <c r="H3584" s="46"/>
      <c r="L3584" s="45"/>
      <c r="P3584" s="13"/>
    </row>
    <row r="3585" spans="2:16" s="43" customFormat="1" x14ac:dyDescent="0.3">
      <c r="B3585" s="44"/>
      <c r="C3585" s="52"/>
      <c r="D3585" s="52"/>
      <c r="F3585" s="45"/>
      <c r="H3585" s="46"/>
      <c r="L3585" s="45"/>
      <c r="P3585" s="13"/>
    </row>
    <row r="3586" spans="2:16" s="43" customFormat="1" x14ac:dyDescent="0.3">
      <c r="B3586" s="44"/>
      <c r="C3586" s="52"/>
      <c r="D3586" s="52"/>
      <c r="F3586" s="45"/>
      <c r="H3586" s="46"/>
      <c r="L3586" s="45"/>
      <c r="P3586" s="13"/>
    </row>
    <row r="3587" spans="2:16" s="43" customFormat="1" x14ac:dyDescent="0.3">
      <c r="B3587" s="44"/>
      <c r="C3587" s="52"/>
      <c r="D3587" s="52"/>
      <c r="F3587" s="45"/>
      <c r="H3587" s="46"/>
      <c r="L3587" s="45"/>
      <c r="P3587" s="13"/>
    </row>
    <row r="3588" spans="2:16" s="43" customFormat="1" x14ac:dyDescent="0.3">
      <c r="B3588" s="44"/>
      <c r="C3588" s="52"/>
      <c r="D3588" s="52"/>
      <c r="F3588" s="45"/>
      <c r="H3588" s="46"/>
      <c r="L3588" s="45"/>
      <c r="P3588" s="13"/>
    </row>
    <row r="3589" spans="2:16" s="43" customFormat="1" x14ac:dyDescent="0.3">
      <c r="B3589" s="44"/>
      <c r="C3589" s="52"/>
      <c r="D3589" s="52"/>
      <c r="F3589" s="45"/>
      <c r="H3589" s="46"/>
      <c r="L3589" s="45"/>
      <c r="P3589" s="13"/>
    </row>
    <row r="3590" spans="2:16" s="43" customFormat="1" x14ac:dyDescent="0.3">
      <c r="B3590" s="44"/>
      <c r="C3590" s="52"/>
      <c r="D3590" s="52"/>
      <c r="F3590" s="45"/>
      <c r="H3590" s="46"/>
      <c r="L3590" s="45"/>
      <c r="P3590" s="13"/>
    </row>
    <row r="3591" spans="2:16" s="43" customFormat="1" x14ac:dyDescent="0.3">
      <c r="B3591" s="44"/>
      <c r="C3591" s="52"/>
      <c r="D3591" s="52"/>
      <c r="F3591" s="45"/>
      <c r="H3591" s="46"/>
      <c r="L3591" s="45"/>
      <c r="P3591" s="13"/>
    </row>
    <row r="3592" spans="2:16" s="43" customFormat="1" x14ac:dyDescent="0.3">
      <c r="B3592" s="44"/>
      <c r="C3592" s="52"/>
      <c r="D3592" s="52"/>
      <c r="F3592" s="45"/>
      <c r="H3592" s="46"/>
      <c r="L3592" s="45"/>
      <c r="P3592" s="13"/>
    </row>
    <row r="3593" spans="2:16" s="43" customFormat="1" x14ac:dyDescent="0.3">
      <c r="B3593" s="44"/>
      <c r="C3593" s="52"/>
      <c r="D3593" s="52"/>
      <c r="F3593" s="45"/>
      <c r="H3593" s="46"/>
      <c r="L3593" s="45"/>
      <c r="P3593" s="13"/>
    </row>
    <row r="3594" spans="2:16" s="43" customFormat="1" x14ac:dyDescent="0.3">
      <c r="B3594" s="44"/>
      <c r="C3594" s="52"/>
      <c r="D3594" s="52"/>
      <c r="F3594" s="45"/>
      <c r="H3594" s="46"/>
      <c r="L3594" s="45"/>
      <c r="P3594" s="13"/>
    </row>
    <row r="3595" spans="2:16" s="43" customFormat="1" x14ac:dyDescent="0.3">
      <c r="B3595" s="44"/>
      <c r="C3595" s="52"/>
      <c r="D3595" s="52"/>
      <c r="F3595" s="45"/>
      <c r="H3595" s="46"/>
      <c r="L3595" s="45"/>
      <c r="P3595" s="13"/>
    </row>
    <row r="3596" spans="2:16" s="43" customFormat="1" x14ac:dyDescent="0.3">
      <c r="B3596" s="44"/>
      <c r="C3596" s="52"/>
      <c r="D3596" s="52"/>
      <c r="F3596" s="45"/>
      <c r="H3596" s="46"/>
      <c r="L3596" s="45"/>
      <c r="P3596" s="13"/>
    </row>
    <row r="3597" spans="2:16" s="43" customFormat="1" x14ac:dyDescent="0.3">
      <c r="B3597" s="44"/>
      <c r="C3597" s="52"/>
      <c r="D3597" s="52"/>
      <c r="F3597" s="45"/>
      <c r="H3597" s="46"/>
      <c r="L3597" s="45"/>
      <c r="P3597" s="13"/>
    </row>
    <row r="3598" spans="2:16" s="43" customFormat="1" x14ac:dyDescent="0.3">
      <c r="B3598" s="44"/>
      <c r="C3598" s="52"/>
      <c r="D3598" s="52"/>
      <c r="F3598" s="45"/>
      <c r="H3598" s="46"/>
      <c r="L3598" s="45"/>
      <c r="P3598" s="13"/>
    </row>
    <row r="3599" spans="2:16" s="43" customFormat="1" x14ac:dyDescent="0.3">
      <c r="B3599" s="44"/>
      <c r="C3599" s="52"/>
      <c r="D3599" s="52"/>
      <c r="F3599" s="45"/>
      <c r="H3599" s="46"/>
      <c r="L3599" s="45"/>
      <c r="P3599" s="13"/>
    </row>
    <row r="3600" spans="2:16" s="43" customFormat="1" x14ac:dyDescent="0.3">
      <c r="B3600" s="44"/>
      <c r="C3600" s="52"/>
      <c r="D3600" s="52"/>
      <c r="F3600" s="45"/>
      <c r="H3600" s="46"/>
      <c r="L3600" s="45"/>
      <c r="P3600" s="13"/>
    </row>
    <row r="3601" spans="2:16" s="43" customFormat="1" x14ac:dyDescent="0.3">
      <c r="B3601" s="44"/>
      <c r="C3601" s="52"/>
      <c r="D3601" s="52"/>
      <c r="F3601" s="45"/>
      <c r="H3601" s="46"/>
      <c r="L3601" s="45"/>
      <c r="P3601" s="13"/>
    </row>
    <row r="3602" spans="2:16" s="43" customFormat="1" x14ac:dyDescent="0.3">
      <c r="B3602" s="44"/>
      <c r="C3602" s="52"/>
      <c r="D3602" s="52"/>
      <c r="F3602" s="45"/>
      <c r="H3602" s="46"/>
      <c r="L3602" s="45"/>
      <c r="P3602" s="13"/>
    </row>
    <row r="3603" spans="2:16" s="43" customFormat="1" x14ac:dyDescent="0.3">
      <c r="B3603" s="44"/>
      <c r="C3603" s="52"/>
      <c r="D3603" s="52"/>
      <c r="F3603" s="45"/>
      <c r="H3603" s="46"/>
      <c r="L3603" s="45"/>
      <c r="P3603" s="13"/>
    </row>
    <row r="3604" spans="2:16" s="43" customFormat="1" x14ac:dyDescent="0.3">
      <c r="B3604" s="44"/>
      <c r="C3604" s="52"/>
      <c r="D3604" s="52"/>
      <c r="F3604" s="45"/>
      <c r="H3604" s="46"/>
      <c r="L3604" s="45"/>
      <c r="P3604" s="13"/>
    </row>
    <row r="3605" spans="2:16" s="43" customFormat="1" x14ac:dyDescent="0.3">
      <c r="B3605" s="44"/>
      <c r="C3605" s="52"/>
      <c r="D3605" s="52"/>
      <c r="F3605" s="45"/>
      <c r="H3605" s="46"/>
      <c r="L3605" s="45"/>
      <c r="P3605" s="13"/>
    </row>
    <row r="3606" spans="2:16" s="43" customFormat="1" x14ac:dyDescent="0.3">
      <c r="B3606" s="44"/>
      <c r="C3606" s="52"/>
      <c r="D3606" s="52"/>
      <c r="F3606" s="45"/>
      <c r="H3606" s="46"/>
      <c r="L3606" s="45"/>
      <c r="P3606" s="13"/>
    </row>
    <row r="3607" spans="2:16" s="43" customFormat="1" x14ac:dyDescent="0.3">
      <c r="B3607" s="44"/>
      <c r="C3607" s="52"/>
      <c r="D3607" s="52"/>
      <c r="F3607" s="45"/>
      <c r="H3607" s="46"/>
      <c r="L3607" s="45"/>
      <c r="P3607" s="13"/>
    </row>
    <row r="3608" spans="2:16" s="43" customFormat="1" x14ac:dyDescent="0.3">
      <c r="B3608" s="44"/>
      <c r="C3608" s="52"/>
      <c r="D3608" s="52"/>
      <c r="F3608" s="45"/>
      <c r="H3608" s="46"/>
      <c r="L3608" s="45"/>
      <c r="P3608" s="13"/>
    </row>
    <row r="3609" spans="2:16" s="43" customFormat="1" x14ac:dyDescent="0.3">
      <c r="B3609" s="44"/>
      <c r="C3609" s="52"/>
      <c r="D3609" s="52"/>
      <c r="F3609" s="45"/>
      <c r="H3609" s="46"/>
      <c r="L3609" s="45"/>
      <c r="P3609" s="13"/>
    </row>
    <row r="3610" spans="2:16" s="43" customFormat="1" x14ac:dyDescent="0.3">
      <c r="B3610" s="44"/>
      <c r="C3610" s="52"/>
      <c r="D3610" s="52"/>
      <c r="F3610" s="45"/>
      <c r="H3610" s="46"/>
      <c r="L3610" s="45"/>
      <c r="P3610" s="13"/>
    </row>
    <row r="3611" spans="2:16" s="43" customFormat="1" x14ac:dyDescent="0.3">
      <c r="B3611" s="44"/>
      <c r="C3611" s="52"/>
      <c r="D3611" s="52"/>
      <c r="F3611" s="45"/>
      <c r="H3611" s="46"/>
      <c r="L3611" s="45"/>
      <c r="P3611" s="13"/>
    </row>
    <row r="3612" spans="2:16" s="43" customFormat="1" x14ac:dyDescent="0.3">
      <c r="B3612" s="44"/>
      <c r="C3612" s="52"/>
      <c r="D3612" s="52"/>
      <c r="F3612" s="45"/>
      <c r="H3612" s="46"/>
      <c r="L3612" s="45"/>
      <c r="P3612" s="13"/>
    </row>
    <row r="3613" spans="2:16" s="43" customFormat="1" x14ac:dyDescent="0.3">
      <c r="B3613" s="44"/>
      <c r="C3613" s="52"/>
      <c r="D3613" s="52"/>
      <c r="F3613" s="45"/>
      <c r="H3613" s="46"/>
      <c r="L3613" s="45"/>
      <c r="P3613" s="13"/>
    </row>
    <row r="3614" spans="2:16" s="43" customFormat="1" x14ac:dyDescent="0.3">
      <c r="B3614" s="44"/>
      <c r="C3614" s="52"/>
      <c r="D3614" s="52"/>
      <c r="F3614" s="45"/>
      <c r="H3614" s="46"/>
      <c r="L3614" s="45"/>
      <c r="P3614" s="13"/>
    </row>
    <row r="3615" spans="2:16" s="43" customFormat="1" x14ac:dyDescent="0.3">
      <c r="B3615" s="44"/>
      <c r="C3615" s="52"/>
      <c r="D3615" s="52"/>
      <c r="F3615" s="45"/>
      <c r="H3615" s="46"/>
      <c r="L3615" s="45"/>
      <c r="P3615" s="13"/>
    </row>
    <row r="3616" spans="2:16" s="43" customFormat="1" x14ac:dyDescent="0.3">
      <c r="B3616" s="44"/>
      <c r="C3616" s="52"/>
      <c r="D3616" s="52"/>
      <c r="F3616" s="45"/>
      <c r="H3616" s="46"/>
      <c r="L3616" s="45"/>
      <c r="P3616" s="13"/>
    </row>
    <row r="3617" spans="2:16" s="43" customFormat="1" x14ac:dyDescent="0.3">
      <c r="B3617" s="44"/>
      <c r="C3617" s="52"/>
      <c r="D3617" s="52"/>
      <c r="F3617" s="45"/>
      <c r="H3617" s="46"/>
      <c r="L3617" s="45"/>
      <c r="P3617" s="13"/>
    </row>
    <row r="3618" spans="2:16" s="43" customFormat="1" x14ac:dyDescent="0.3">
      <c r="B3618" s="44"/>
      <c r="C3618" s="52"/>
      <c r="D3618" s="52"/>
      <c r="F3618" s="45"/>
      <c r="H3618" s="46"/>
      <c r="L3618" s="45"/>
      <c r="P3618" s="13"/>
    </row>
    <row r="3619" spans="2:16" s="43" customFormat="1" x14ac:dyDescent="0.3">
      <c r="B3619" s="44"/>
      <c r="C3619" s="52"/>
      <c r="D3619" s="52"/>
      <c r="F3619" s="45"/>
      <c r="H3619" s="46"/>
      <c r="L3619" s="45"/>
      <c r="P3619" s="13"/>
    </row>
    <row r="3620" spans="2:16" s="43" customFormat="1" x14ac:dyDescent="0.3">
      <c r="B3620" s="44"/>
      <c r="C3620" s="52"/>
      <c r="D3620" s="52"/>
      <c r="F3620" s="45"/>
      <c r="H3620" s="46"/>
      <c r="L3620" s="45"/>
      <c r="P3620" s="13"/>
    </row>
    <row r="3621" spans="2:16" s="43" customFormat="1" x14ac:dyDescent="0.3">
      <c r="B3621" s="44"/>
      <c r="C3621" s="52"/>
      <c r="D3621" s="52"/>
      <c r="F3621" s="45"/>
      <c r="H3621" s="46"/>
      <c r="L3621" s="45"/>
      <c r="P3621" s="13"/>
    </row>
    <row r="3622" spans="2:16" s="43" customFormat="1" x14ac:dyDescent="0.3">
      <c r="B3622" s="44"/>
      <c r="C3622" s="52"/>
      <c r="D3622" s="52"/>
      <c r="F3622" s="45"/>
      <c r="H3622" s="46"/>
      <c r="L3622" s="45"/>
      <c r="P3622" s="13"/>
    </row>
    <row r="3623" spans="2:16" s="43" customFormat="1" x14ac:dyDescent="0.3">
      <c r="B3623" s="44"/>
      <c r="C3623" s="52"/>
      <c r="D3623" s="52"/>
      <c r="F3623" s="45"/>
      <c r="H3623" s="46"/>
      <c r="L3623" s="45"/>
      <c r="P3623" s="13"/>
    </row>
    <row r="3624" spans="2:16" s="43" customFormat="1" x14ac:dyDescent="0.3">
      <c r="B3624" s="44"/>
      <c r="C3624" s="52"/>
      <c r="D3624" s="52"/>
      <c r="F3624" s="45"/>
      <c r="H3624" s="46"/>
      <c r="L3624" s="45"/>
      <c r="P3624" s="13"/>
    </row>
    <row r="3625" spans="2:16" s="43" customFormat="1" x14ac:dyDescent="0.3">
      <c r="B3625" s="44"/>
      <c r="C3625" s="52"/>
      <c r="D3625" s="52"/>
      <c r="F3625" s="45"/>
      <c r="H3625" s="46"/>
      <c r="L3625" s="45"/>
      <c r="P3625" s="13"/>
    </row>
    <row r="3626" spans="2:16" s="43" customFormat="1" x14ac:dyDescent="0.3">
      <c r="B3626" s="44"/>
      <c r="C3626" s="52"/>
      <c r="D3626" s="52"/>
      <c r="F3626" s="45"/>
      <c r="H3626" s="46"/>
      <c r="L3626" s="45"/>
      <c r="P3626" s="13"/>
    </row>
    <row r="3627" spans="2:16" s="43" customFormat="1" x14ac:dyDescent="0.3">
      <c r="B3627" s="44"/>
      <c r="C3627" s="52"/>
      <c r="D3627" s="52"/>
      <c r="F3627" s="45"/>
      <c r="H3627" s="46"/>
      <c r="L3627" s="45"/>
      <c r="P3627" s="13"/>
    </row>
    <row r="3628" spans="2:16" s="43" customFormat="1" x14ac:dyDescent="0.3">
      <c r="B3628" s="44"/>
      <c r="C3628" s="52"/>
      <c r="D3628" s="52"/>
      <c r="F3628" s="45"/>
      <c r="H3628" s="46"/>
      <c r="L3628" s="45"/>
      <c r="P3628" s="13"/>
    </row>
    <row r="3629" spans="2:16" s="43" customFormat="1" x14ac:dyDescent="0.3">
      <c r="B3629" s="44"/>
      <c r="C3629" s="52"/>
      <c r="D3629" s="52"/>
      <c r="F3629" s="45"/>
      <c r="H3629" s="46"/>
      <c r="L3629" s="45"/>
      <c r="P3629" s="13"/>
    </row>
    <row r="3630" spans="2:16" s="43" customFormat="1" x14ac:dyDescent="0.3">
      <c r="B3630" s="44"/>
      <c r="C3630" s="52"/>
      <c r="D3630" s="52"/>
      <c r="F3630" s="45"/>
      <c r="H3630" s="46"/>
      <c r="L3630" s="45"/>
      <c r="P3630" s="13"/>
    </row>
    <row r="3631" spans="2:16" s="43" customFormat="1" x14ac:dyDescent="0.3">
      <c r="B3631" s="44"/>
      <c r="C3631" s="52"/>
      <c r="D3631" s="52"/>
      <c r="F3631" s="45"/>
      <c r="H3631" s="46"/>
      <c r="L3631" s="45"/>
      <c r="P3631" s="13"/>
    </row>
    <row r="3632" spans="2:16" s="43" customFormat="1" x14ac:dyDescent="0.3">
      <c r="B3632" s="44"/>
      <c r="C3632" s="52"/>
      <c r="D3632" s="52"/>
      <c r="F3632" s="45"/>
      <c r="H3632" s="46"/>
      <c r="L3632" s="45"/>
      <c r="P3632" s="13"/>
    </row>
    <row r="3633" spans="2:16" s="43" customFormat="1" x14ac:dyDescent="0.3">
      <c r="B3633" s="44"/>
      <c r="C3633" s="52"/>
      <c r="D3633" s="52"/>
      <c r="F3633" s="45"/>
      <c r="H3633" s="46"/>
      <c r="L3633" s="45"/>
      <c r="P3633" s="13"/>
    </row>
    <row r="3634" spans="2:16" s="43" customFormat="1" x14ac:dyDescent="0.3">
      <c r="B3634" s="44"/>
      <c r="C3634" s="52"/>
      <c r="D3634" s="52"/>
      <c r="F3634" s="45"/>
      <c r="H3634" s="46"/>
      <c r="L3634" s="45"/>
      <c r="P3634" s="13"/>
    </row>
    <row r="3635" spans="2:16" s="43" customFormat="1" x14ac:dyDescent="0.3">
      <c r="B3635" s="44"/>
      <c r="C3635" s="52"/>
      <c r="D3635" s="52"/>
      <c r="F3635" s="45"/>
      <c r="H3635" s="46"/>
      <c r="L3635" s="45"/>
      <c r="P3635" s="13"/>
    </row>
    <row r="3636" spans="2:16" s="43" customFormat="1" x14ac:dyDescent="0.3">
      <c r="B3636" s="44"/>
      <c r="C3636" s="52"/>
      <c r="D3636" s="52"/>
      <c r="F3636" s="45"/>
      <c r="H3636" s="46"/>
      <c r="L3636" s="45"/>
      <c r="P3636" s="13"/>
    </row>
    <row r="3637" spans="2:16" s="43" customFormat="1" x14ac:dyDescent="0.3">
      <c r="B3637" s="44"/>
      <c r="C3637" s="52"/>
      <c r="D3637" s="52"/>
      <c r="F3637" s="45"/>
      <c r="H3637" s="46"/>
      <c r="L3637" s="45"/>
      <c r="P3637" s="13"/>
    </row>
    <row r="3638" spans="2:16" s="43" customFormat="1" x14ac:dyDescent="0.3">
      <c r="B3638" s="44"/>
      <c r="C3638" s="52"/>
      <c r="D3638" s="52"/>
      <c r="F3638" s="45"/>
      <c r="H3638" s="46"/>
      <c r="L3638" s="45"/>
      <c r="P3638" s="13"/>
    </row>
    <row r="3639" spans="2:16" s="43" customFormat="1" x14ac:dyDescent="0.3">
      <c r="B3639" s="44"/>
      <c r="C3639" s="52"/>
      <c r="D3639" s="52"/>
      <c r="F3639" s="45"/>
      <c r="H3639" s="46"/>
      <c r="L3639" s="45"/>
      <c r="P3639" s="13"/>
    </row>
    <row r="3640" spans="2:16" s="43" customFormat="1" x14ac:dyDescent="0.3">
      <c r="B3640" s="44"/>
      <c r="C3640" s="52"/>
      <c r="D3640" s="52"/>
      <c r="F3640" s="45"/>
      <c r="H3640" s="46"/>
      <c r="L3640" s="45"/>
      <c r="P3640" s="13"/>
    </row>
    <row r="3641" spans="2:16" s="43" customFormat="1" x14ac:dyDescent="0.3">
      <c r="B3641" s="44"/>
      <c r="C3641" s="52"/>
      <c r="D3641" s="52"/>
      <c r="F3641" s="45"/>
      <c r="H3641" s="46"/>
      <c r="L3641" s="45"/>
      <c r="P3641" s="13"/>
    </row>
    <row r="3642" spans="2:16" s="43" customFormat="1" x14ac:dyDescent="0.3">
      <c r="B3642" s="44"/>
      <c r="C3642" s="52"/>
      <c r="D3642" s="52"/>
      <c r="F3642" s="45"/>
      <c r="H3642" s="46"/>
      <c r="L3642" s="45"/>
      <c r="P3642" s="13"/>
    </row>
    <row r="3643" spans="2:16" s="43" customFormat="1" x14ac:dyDescent="0.3">
      <c r="B3643" s="44"/>
      <c r="C3643" s="52"/>
      <c r="D3643" s="52"/>
      <c r="F3643" s="45"/>
      <c r="H3643" s="46"/>
      <c r="L3643" s="45"/>
      <c r="P3643" s="13"/>
    </row>
    <row r="3644" spans="2:16" s="43" customFormat="1" x14ac:dyDescent="0.3">
      <c r="B3644" s="44"/>
      <c r="C3644" s="52"/>
      <c r="D3644" s="52"/>
      <c r="F3644" s="45"/>
      <c r="H3644" s="46"/>
      <c r="L3644" s="45"/>
      <c r="P3644" s="13"/>
    </row>
    <row r="3645" spans="2:16" s="43" customFormat="1" x14ac:dyDescent="0.3">
      <c r="B3645" s="44"/>
      <c r="C3645" s="52"/>
      <c r="D3645" s="52"/>
      <c r="F3645" s="45"/>
      <c r="H3645" s="46"/>
      <c r="L3645" s="45"/>
      <c r="P3645" s="13"/>
    </row>
    <row r="3646" spans="2:16" s="43" customFormat="1" x14ac:dyDescent="0.3">
      <c r="B3646" s="44"/>
      <c r="C3646" s="52"/>
      <c r="D3646" s="52"/>
      <c r="F3646" s="45"/>
      <c r="H3646" s="46"/>
      <c r="L3646" s="45"/>
      <c r="P3646" s="13"/>
    </row>
    <row r="3647" spans="2:16" s="43" customFormat="1" x14ac:dyDescent="0.3">
      <c r="B3647" s="44"/>
      <c r="C3647" s="52"/>
      <c r="D3647" s="52"/>
      <c r="F3647" s="45"/>
      <c r="H3647" s="46"/>
      <c r="L3647" s="45"/>
      <c r="P3647" s="13"/>
    </row>
    <row r="3648" spans="2:16" s="43" customFormat="1" x14ac:dyDescent="0.3">
      <c r="B3648" s="44"/>
      <c r="C3648" s="52"/>
      <c r="D3648" s="52"/>
      <c r="F3648" s="45"/>
      <c r="H3648" s="46"/>
      <c r="L3648" s="45"/>
      <c r="P3648" s="13"/>
    </row>
    <row r="3649" spans="2:16" s="43" customFormat="1" x14ac:dyDescent="0.3">
      <c r="B3649" s="44"/>
      <c r="C3649" s="52"/>
      <c r="D3649" s="52"/>
      <c r="F3649" s="45"/>
      <c r="H3649" s="46"/>
      <c r="L3649" s="45"/>
      <c r="P3649" s="13"/>
    </row>
    <row r="3650" spans="2:16" s="43" customFormat="1" x14ac:dyDescent="0.3">
      <c r="B3650" s="44"/>
      <c r="C3650" s="52"/>
      <c r="D3650" s="52"/>
      <c r="F3650" s="45"/>
      <c r="H3650" s="46"/>
      <c r="L3650" s="45"/>
      <c r="P3650" s="13"/>
    </row>
    <row r="3651" spans="2:16" s="43" customFormat="1" x14ac:dyDescent="0.3">
      <c r="B3651" s="44"/>
      <c r="C3651" s="52"/>
      <c r="D3651" s="52"/>
      <c r="F3651" s="45"/>
      <c r="H3651" s="46"/>
      <c r="L3651" s="45"/>
      <c r="P3651" s="13"/>
    </row>
    <row r="3652" spans="2:16" s="43" customFormat="1" x14ac:dyDescent="0.3">
      <c r="B3652" s="44"/>
      <c r="C3652" s="52"/>
      <c r="D3652" s="52"/>
      <c r="F3652" s="45"/>
      <c r="H3652" s="46"/>
      <c r="L3652" s="45"/>
      <c r="P3652" s="13"/>
    </row>
    <row r="3653" spans="2:16" s="43" customFormat="1" x14ac:dyDescent="0.3">
      <c r="B3653" s="44"/>
      <c r="C3653" s="52"/>
      <c r="D3653" s="52"/>
      <c r="F3653" s="45"/>
      <c r="H3653" s="46"/>
      <c r="L3653" s="45"/>
      <c r="P3653" s="13"/>
    </row>
    <row r="3654" spans="2:16" s="43" customFormat="1" x14ac:dyDescent="0.3">
      <c r="B3654" s="44"/>
      <c r="C3654" s="52"/>
      <c r="D3654" s="52"/>
      <c r="F3654" s="45"/>
      <c r="H3654" s="46"/>
      <c r="L3654" s="45"/>
      <c r="P3654" s="13"/>
    </row>
    <row r="3655" spans="2:16" s="43" customFormat="1" x14ac:dyDescent="0.3">
      <c r="B3655" s="44"/>
      <c r="C3655" s="52"/>
      <c r="D3655" s="52"/>
      <c r="F3655" s="45"/>
      <c r="H3655" s="46"/>
      <c r="L3655" s="45"/>
      <c r="P3655" s="13"/>
    </row>
    <row r="3656" spans="2:16" s="43" customFormat="1" x14ac:dyDescent="0.3">
      <c r="B3656" s="44"/>
      <c r="C3656" s="52"/>
      <c r="D3656" s="52"/>
      <c r="F3656" s="45"/>
      <c r="H3656" s="46"/>
      <c r="L3656" s="45"/>
      <c r="P3656" s="13"/>
    </row>
    <row r="3657" spans="2:16" s="43" customFormat="1" x14ac:dyDescent="0.3">
      <c r="B3657" s="44"/>
      <c r="C3657" s="52"/>
      <c r="D3657" s="52"/>
      <c r="F3657" s="45"/>
      <c r="H3657" s="46"/>
      <c r="L3657" s="45"/>
      <c r="P3657" s="13"/>
    </row>
    <row r="3658" spans="2:16" s="43" customFormat="1" x14ac:dyDescent="0.3">
      <c r="B3658" s="44"/>
      <c r="C3658" s="52"/>
      <c r="D3658" s="52"/>
      <c r="F3658" s="45"/>
      <c r="H3658" s="46"/>
      <c r="L3658" s="45"/>
      <c r="P3658" s="13"/>
    </row>
    <row r="3659" spans="2:16" s="43" customFormat="1" x14ac:dyDescent="0.3">
      <c r="B3659" s="44"/>
      <c r="C3659" s="52"/>
      <c r="D3659" s="52"/>
      <c r="F3659" s="45"/>
      <c r="H3659" s="46"/>
      <c r="L3659" s="45"/>
      <c r="P3659" s="13"/>
    </row>
    <row r="3660" spans="2:16" s="43" customFormat="1" x14ac:dyDescent="0.3">
      <c r="B3660" s="44"/>
      <c r="C3660" s="52"/>
      <c r="D3660" s="52"/>
      <c r="F3660" s="45"/>
      <c r="H3660" s="46"/>
      <c r="L3660" s="45"/>
      <c r="P3660" s="13"/>
    </row>
    <row r="3661" spans="2:16" s="43" customFormat="1" x14ac:dyDescent="0.3">
      <c r="B3661" s="44"/>
      <c r="C3661" s="52"/>
      <c r="D3661" s="52"/>
      <c r="F3661" s="45"/>
      <c r="H3661" s="46"/>
      <c r="L3661" s="45"/>
      <c r="P3661" s="13"/>
    </row>
    <row r="3662" spans="2:16" s="43" customFormat="1" x14ac:dyDescent="0.3">
      <c r="B3662" s="44"/>
      <c r="C3662" s="52"/>
      <c r="D3662" s="52"/>
      <c r="F3662" s="45"/>
      <c r="H3662" s="46"/>
      <c r="L3662" s="45"/>
      <c r="P3662" s="13"/>
    </row>
    <row r="3663" spans="2:16" s="43" customFormat="1" x14ac:dyDescent="0.3">
      <c r="B3663" s="44"/>
      <c r="C3663" s="52"/>
      <c r="D3663" s="52"/>
      <c r="F3663" s="45"/>
      <c r="H3663" s="46"/>
      <c r="L3663" s="45"/>
      <c r="P3663" s="13"/>
    </row>
    <row r="3664" spans="2:16" s="43" customFormat="1" x14ac:dyDescent="0.3">
      <c r="B3664" s="44"/>
      <c r="C3664" s="52"/>
      <c r="D3664" s="52"/>
      <c r="F3664" s="45"/>
      <c r="H3664" s="46"/>
      <c r="L3664" s="45"/>
      <c r="P3664" s="13"/>
    </row>
    <row r="3665" spans="2:16" s="43" customFormat="1" x14ac:dyDescent="0.3">
      <c r="B3665" s="44"/>
      <c r="C3665" s="52"/>
      <c r="D3665" s="52"/>
      <c r="F3665" s="45"/>
      <c r="H3665" s="46"/>
      <c r="L3665" s="45"/>
      <c r="P3665" s="13"/>
    </row>
    <row r="3666" spans="2:16" s="43" customFormat="1" x14ac:dyDescent="0.3">
      <c r="B3666" s="44"/>
      <c r="C3666" s="52"/>
      <c r="D3666" s="52"/>
      <c r="F3666" s="45"/>
      <c r="H3666" s="46"/>
      <c r="L3666" s="45"/>
      <c r="P3666" s="13"/>
    </row>
    <row r="3667" spans="2:16" s="43" customFormat="1" x14ac:dyDescent="0.3">
      <c r="B3667" s="44"/>
      <c r="C3667" s="52"/>
      <c r="D3667" s="52"/>
      <c r="F3667" s="45"/>
      <c r="H3667" s="46"/>
      <c r="L3667" s="45"/>
      <c r="P3667" s="13"/>
    </row>
    <row r="3668" spans="2:16" s="43" customFormat="1" x14ac:dyDescent="0.3">
      <c r="B3668" s="44"/>
      <c r="C3668" s="52"/>
      <c r="D3668" s="52"/>
      <c r="F3668" s="45"/>
      <c r="H3668" s="46"/>
      <c r="L3668" s="45"/>
      <c r="P3668" s="13"/>
    </row>
    <row r="3669" spans="2:16" s="43" customFormat="1" x14ac:dyDescent="0.3">
      <c r="B3669" s="44"/>
      <c r="C3669" s="52"/>
      <c r="D3669" s="52"/>
      <c r="F3669" s="45"/>
      <c r="H3669" s="46"/>
      <c r="L3669" s="45"/>
      <c r="P3669" s="13"/>
    </row>
    <row r="3670" spans="2:16" s="43" customFormat="1" x14ac:dyDescent="0.3">
      <c r="B3670" s="44"/>
      <c r="C3670" s="52"/>
      <c r="D3670" s="52"/>
      <c r="F3670" s="45"/>
      <c r="H3670" s="46"/>
      <c r="L3670" s="45"/>
      <c r="P3670" s="13"/>
    </row>
    <row r="3671" spans="2:16" s="43" customFormat="1" x14ac:dyDescent="0.3">
      <c r="B3671" s="44"/>
      <c r="C3671" s="52"/>
      <c r="D3671" s="52"/>
      <c r="F3671" s="45"/>
      <c r="H3671" s="46"/>
      <c r="L3671" s="45"/>
      <c r="P3671" s="13"/>
    </row>
    <row r="3672" spans="2:16" s="43" customFormat="1" x14ac:dyDescent="0.3">
      <c r="B3672" s="44"/>
      <c r="C3672" s="52"/>
      <c r="D3672" s="52"/>
      <c r="F3672" s="45"/>
      <c r="H3672" s="46"/>
      <c r="L3672" s="45"/>
      <c r="P3672" s="13"/>
    </row>
    <row r="3673" spans="2:16" s="43" customFormat="1" x14ac:dyDescent="0.3">
      <c r="B3673" s="44"/>
      <c r="C3673" s="52"/>
      <c r="D3673" s="52"/>
      <c r="F3673" s="45"/>
      <c r="H3673" s="46"/>
      <c r="L3673" s="45"/>
      <c r="P3673" s="13"/>
    </row>
    <row r="3674" spans="2:16" s="43" customFormat="1" x14ac:dyDescent="0.3">
      <c r="B3674" s="44"/>
      <c r="C3674" s="52"/>
      <c r="D3674" s="52"/>
      <c r="F3674" s="45"/>
      <c r="H3674" s="46"/>
      <c r="L3674" s="45"/>
      <c r="P3674" s="13"/>
    </row>
    <row r="3675" spans="2:16" s="43" customFormat="1" x14ac:dyDescent="0.3">
      <c r="B3675" s="44"/>
      <c r="C3675" s="52"/>
      <c r="D3675" s="52"/>
      <c r="F3675" s="45"/>
      <c r="H3675" s="46"/>
      <c r="L3675" s="45"/>
      <c r="P3675" s="13"/>
    </row>
    <row r="3676" spans="2:16" s="43" customFormat="1" x14ac:dyDescent="0.3">
      <c r="B3676" s="44"/>
      <c r="C3676" s="52"/>
      <c r="D3676" s="52"/>
      <c r="F3676" s="45"/>
      <c r="H3676" s="46"/>
      <c r="L3676" s="45"/>
      <c r="P3676" s="13"/>
    </row>
    <row r="3677" spans="2:16" s="43" customFormat="1" x14ac:dyDescent="0.3">
      <c r="B3677" s="44"/>
      <c r="C3677" s="52"/>
      <c r="D3677" s="52"/>
      <c r="F3677" s="45"/>
      <c r="H3677" s="46"/>
      <c r="L3677" s="45"/>
      <c r="P3677" s="13"/>
    </row>
    <row r="3678" spans="2:16" s="43" customFormat="1" x14ac:dyDescent="0.3">
      <c r="B3678" s="44"/>
      <c r="C3678" s="52"/>
      <c r="D3678" s="52"/>
      <c r="F3678" s="45"/>
      <c r="H3678" s="46"/>
      <c r="L3678" s="45"/>
      <c r="P3678" s="13"/>
    </row>
    <row r="3679" spans="2:16" s="43" customFormat="1" x14ac:dyDescent="0.3">
      <c r="B3679" s="44"/>
      <c r="C3679" s="52"/>
      <c r="D3679" s="52"/>
      <c r="F3679" s="45"/>
      <c r="H3679" s="46"/>
      <c r="L3679" s="45"/>
      <c r="P3679" s="13"/>
    </row>
    <row r="3680" spans="2:16" s="43" customFormat="1" x14ac:dyDescent="0.3">
      <c r="B3680" s="44"/>
      <c r="C3680" s="52"/>
      <c r="D3680" s="52"/>
      <c r="F3680" s="45"/>
      <c r="H3680" s="46"/>
      <c r="L3680" s="45"/>
      <c r="P3680" s="13"/>
    </row>
    <row r="3681" spans="2:16" s="43" customFormat="1" x14ac:dyDescent="0.3">
      <c r="B3681" s="44"/>
      <c r="C3681" s="52"/>
      <c r="D3681" s="52"/>
      <c r="F3681" s="45"/>
      <c r="H3681" s="46"/>
      <c r="L3681" s="45"/>
      <c r="P3681" s="13"/>
    </row>
    <row r="3682" spans="2:16" s="43" customFormat="1" x14ac:dyDescent="0.3">
      <c r="B3682" s="44"/>
      <c r="C3682" s="52"/>
      <c r="D3682" s="52"/>
      <c r="F3682" s="45"/>
      <c r="H3682" s="46"/>
      <c r="L3682" s="45"/>
      <c r="P3682" s="13"/>
    </row>
    <row r="3683" spans="2:16" s="43" customFormat="1" x14ac:dyDescent="0.3">
      <c r="B3683" s="44"/>
      <c r="C3683" s="52"/>
      <c r="D3683" s="52"/>
      <c r="F3683" s="45"/>
      <c r="H3683" s="46"/>
      <c r="L3683" s="45"/>
      <c r="P3683" s="13"/>
    </row>
    <row r="3684" spans="2:16" s="43" customFormat="1" x14ac:dyDescent="0.3">
      <c r="B3684" s="44"/>
      <c r="C3684" s="52"/>
      <c r="D3684" s="52"/>
      <c r="F3684" s="45"/>
      <c r="H3684" s="46"/>
      <c r="L3684" s="45"/>
      <c r="P3684" s="13"/>
    </row>
    <row r="3685" spans="2:16" s="43" customFormat="1" x14ac:dyDescent="0.3">
      <c r="B3685" s="44"/>
      <c r="C3685" s="52"/>
      <c r="D3685" s="52"/>
      <c r="F3685" s="45"/>
      <c r="H3685" s="46"/>
      <c r="L3685" s="45"/>
      <c r="P3685" s="13"/>
    </row>
    <row r="3686" spans="2:16" s="43" customFormat="1" x14ac:dyDescent="0.3">
      <c r="B3686" s="44"/>
      <c r="C3686" s="52"/>
      <c r="D3686" s="52"/>
      <c r="F3686" s="45"/>
      <c r="H3686" s="46"/>
      <c r="L3686" s="45"/>
      <c r="P3686" s="13"/>
    </row>
    <row r="3687" spans="2:16" s="43" customFormat="1" x14ac:dyDescent="0.3">
      <c r="B3687" s="44"/>
      <c r="C3687" s="52"/>
      <c r="D3687" s="52"/>
      <c r="F3687" s="45"/>
      <c r="H3687" s="46"/>
      <c r="L3687" s="45"/>
      <c r="P3687" s="13"/>
    </row>
    <row r="3688" spans="2:16" s="43" customFormat="1" x14ac:dyDescent="0.3">
      <c r="B3688" s="44"/>
      <c r="C3688" s="52"/>
      <c r="D3688" s="52"/>
      <c r="F3688" s="45"/>
      <c r="H3688" s="46"/>
      <c r="L3688" s="45"/>
      <c r="P3688" s="13"/>
    </row>
    <row r="3689" spans="2:16" s="43" customFormat="1" x14ac:dyDescent="0.3">
      <c r="B3689" s="44"/>
      <c r="C3689" s="52"/>
      <c r="D3689" s="52"/>
      <c r="F3689" s="45"/>
      <c r="H3689" s="46"/>
      <c r="L3689" s="45"/>
      <c r="P3689" s="13"/>
    </row>
    <row r="3690" spans="2:16" s="43" customFormat="1" x14ac:dyDescent="0.3">
      <c r="B3690" s="44"/>
      <c r="C3690" s="52"/>
      <c r="D3690" s="52"/>
      <c r="F3690" s="45"/>
      <c r="H3690" s="46"/>
      <c r="L3690" s="45"/>
      <c r="P3690" s="13"/>
    </row>
    <row r="3691" spans="2:16" s="43" customFormat="1" x14ac:dyDescent="0.3">
      <c r="B3691" s="44"/>
      <c r="C3691" s="52"/>
      <c r="D3691" s="52"/>
      <c r="F3691" s="45"/>
      <c r="H3691" s="46"/>
      <c r="L3691" s="45"/>
      <c r="P3691" s="13"/>
    </row>
    <row r="3692" spans="2:16" s="43" customFormat="1" x14ac:dyDescent="0.3">
      <c r="B3692" s="44"/>
      <c r="C3692" s="52"/>
      <c r="D3692" s="52"/>
      <c r="F3692" s="45"/>
      <c r="H3692" s="46"/>
      <c r="L3692" s="45"/>
      <c r="P3692" s="13"/>
    </row>
    <row r="3693" spans="2:16" s="43" customFormat="1" x14ac:dyDescent="0.3">
      <c r="B3693" s="44"/>
      <c r="C3693" s="52"/>
      <c r="D3693" s="52"/>
      <c r="F3693" s="45"/>
      <c r="H3693" s="46"/>
      <c r="L3693" s="45"/>
      <c r="P3693" s="13"/>
    </row>
    <row r="3694" spans="2:16" s="43" customFormat="1" x14ac:dyDescent="0.3">
      <c r="B3694" s="44"/>
      <c r="C3694" s="52"/>
      <c r="D3694" s="52"/>
      <c r="F3694" s="45"/>
      <c r="H3694" s="46"/>
      <c r="L3694" s="45"/>
      <c r="P3694" s="13"/>
    </row>
    <row r="3695" spans="2:16" s="43" customFormat="1" x14ac:dyDescent="0.3">
      <c r="B3695" s="44"/>
      <c r="C3695" s="52"/>
      <c r="D3695" s="52"/>
      <c r="F3695" s="45"/>
      <c r="H3695" s="46"/>
      <c r="L3695" s="45"/>
      <c r="P3695" s="13"/>
    </row>
    <row r="3696" spans="2:16" s="43" customFormat="1" x14ac:dyDescent="0.3">
      <c r="B3696" s="44"/>
      <c r="C3696" s="52"/>
      <c r="D3696" s="52"/>
      <c r="F3696" s="45"/>
      <c r="H3696" s="46"/>
      <c r="L3696" s="45"/>
      <c r="P3696" s="13"/>
    </row>
    <row r="3697" spans="2:16" s="43" customFormat="1" x14ac:dyDescent="0.3">
      <c r="B3697" s="44"/>
      <c r="C3697" s="52"/>
      <c r="D3697" s="52"/>
      <c r="F3697" s="45"/>
      <c r="H3697" s="46"/>
      <c r="L3697" s="45"/>
      <c r="P3697" s="13"/>
    </row>
    <row r="3698" spans="2:16" s="43" customFormat="1" x14ac:dyDescent="0.3">
      <c r="B3698" s="44"/>
      <c r="C3698" s="52"/>
      <c r="D3698" s="52"/>
      <c r="F3698" s="45"/>
      <c r="H3698" s="46"/>
      <c r="L3698" s="45"/>
      <c r="P3698" s="13"/>
    </row>
    <row r="3699" spans="2:16" s="43" customFormat="1" x14ac:dyDescent="0.3">
      <c r="B3699" s="44"/>
      <c r="C3699" s="52"/>
      <c r="D3699" s="52"/>
      <c r="F3699" s="45"/>
      <c r="H3699" s="46"/>
      <c r="L3699" s="45"/>
      <c r="P3699" s="13"/>
    </row>
    <row r="3700" spans="2:16" s="43" customFormat="1" x14ac:dyDescent="0.3">
      <c r="B3700" s="44"/>
      <c r="C3700" s="52"/>
      <c r="D3700" s="52"/>
      <c r="F3700" s="45"/>
      <c r="H3700" s="46"/>
      <c r="L3700" s="45"/>
      <c r="P3700" s="13"/>
    </row>
    <row r="3701" spans="2:16" s="43" customFormat="1" x14ac:dyDescent="0.3">
      <c r="B3701" s="44"/>
      <c r="C3701" s="52"/>
      <c r="D3701" s="52"/>
      <c r="F3701" s="45"/>
      <c r="H3701" s="46"/>
      <c r="L3701" s="45"/>
      <c r="P3701" s="13"/>
    </row>
    <row r="3702" spans="2:16" s="43" customFormat="1" x14ac:dyDescent="0.3">
      <c r="B3702" s="44"/>
      <c r="C3702" s="52"/>
      <c r="D3702" s="52"/>
      <c r="F3702" s="45"/>
      <c r="H3702" s="46"/>
      <c r="L3702" s="45"/>
      <c r="P3702" s="13"/>
    </row>
    <row r="3703" spans="2:16" s="43" customFormat="1" x14ac:dyDescent="0.3">
      <c r="B3703" s="44"/>
      <c r="C3703" s="52"/>
      <c r="D3703" s="52"/>
      <c r="F3703" s="45"/>
      <c r="H3703" s="46"/>
      <c r="L3703" s="45"/>
      <c r="P3703" s="13"/>
    </row>
    <row r="3704" spans="2:16" s="43" customFormat="1" x14ac:dyDescent="0.3">
      <c r="B3704" s="44"/>
      <c r="C3704" s="52"/>
      <c r="D3704" s="52"/>
      <c r="F3704" s="45"/>
      <c r="H3704" s="46"/>
      <c r="L3704" s="45"/>
      <c r="P3704" s="13"/>
    </row>
    <row r="3705" spans="2:16" s="43" customFormat="1" x14ac:dyDescent="0.3">
      <c r="B3705" s="44"/>
      <c r="C3705" s="52"/>
      <c r="D3705" s="52"/>
      <c r="F3705" s="45"/>
      <c r="H3705" s="46"/>
      <c r="L3705" s="45"/>
      <c r="P3705" s="13"/>
    </row>
    <row r="3706" spans="2:16" s="43" customFormat="1" x14ac:dyDescent="0.3">
      <c r="B3706" s="44"/>
      <c r="C3706" s="52"/>
      <c r="D3706" s="52"/>
      <c r="F3706" s="45"/>
      <c r="H3706" s="46"/>
      <c r="L3706" s="45"/>
      <c r="P3706" s="13"/>
    </row>
    <row r="3707" spans="2:16" s="43" customFormat="1" x14ac:dyDescent="0.3">
      <c r="B3707" s="44"/>
      <c r="C3707" s="52"/>
      <c r="D3707" s="52"/>
      <c r="F3707" s="45"/>
      <c r="H3707" s="46"/>
      <c r="L3707" s="45"/>
      <c r="P3707" s="13"/>
    </row>
    <row r="3708" spans="2:16" s="43" customFormat="1" x14ac:dyDescent="0.3">
      <c r="B3708" s="44"/>
      <c r="C3708" s="52"/>
      <c r="D3708" s="52"/>
      <c r="F3708" s="45"/>
      <c r="H3708" s="46"/>
      <c r="L3708" s="45"/>
      <c r="P3708" s="13"/>
    </row>
    <row r="3709" spans="2:16" s="43" customFormat="1" x14ac:dyDescent="0.3">
      <c r="B3709" s="44"/>
      <c r="C3709" s="52"/>
      <c r="D3709" s="52"/>
      <c r="F3709" s="45"/>
      <c r="H3709" s="46"/>
      <c r="L3709" s="45"/>
      <c r="P3709" s="13"/>
    </row>
    <row r="3710" spans="2:16" s="43" customFormat="1" x14ac:dyDescent="0.3">
      <c r="B3710" s="44"/>
      <c r="C3710" s="52"/>
      <c r="D3710" s="52"/>
      <c r="F3710" s="45"/>
      <c r="H3710" s="46"/>
      <c r="L3710" s="45"/>
      <c r="P3710" s="13"/>
    </row>
    <row r="3711" spans="2:16" s="43" customFormat="1" x14ac:dyDescent="0.3">
      <c r="B3711" s="44"/>
      <c r="C3711" s="52"/>
      <c r="D3711" s="52"/>
      <c r="F3711" s="45"/>
      <c r="H3711" s="46"/>
      <c r="L3711" s="45"/>
      <c r="P3711" s="13"/>
    </row>
    <row r="3712" spans="2:16" s="43" customFormat="1" x14ac:dyDescent="0.3">
      <c r="B3712" s="44"/>
      <c r="C3712" s="52"/>
      <c r="D3712" s="52"/>
      <c r="F3712" s="45"/>
      <c r="H3712" s="46"/>
      <c r="L3712" s="45"/>
      <c r="P3712" s="13"/>
    </row>
    <row r="3713" spans="2:16" s="43" customFormat="1" x14ac:dyDescent="0.3">
      <c r="B3713" s="44"/>
      <c r="C3713" s="52"/>
      <c r="D3713" s="52"/>
      <c r="F3713" s="45"/>
      <c r="H3713" s="46"/>
      <c r="L3713" s="45"/>
      <c r="P3713" s="13"/>
    </row>
    <row r="3714" spans="2:16" s="43" customFormat="1" x14ac:dyDescent="0.3">
      <c r="B3714" s="44"/>
      <c r="C3714" s="52"/>
      <c r="D3714" s="52"/>
      <c r="F3714" s="45"/>
      <c r="H3714" s="46"/>
      <c r="L3714" s="45"/>
      <c r="P3714" s="13"/>
    </row>
    <row r="3715" spans="2:16" s="43" customFormat="1" x14ac:dyDescent="0.3">
      <c r="B3715" s="44"/>
      <c r="C3715" s="52"/>
      <c r="D3715" s="52"/>
      <c r="F3715" s="45"/>
      <c r="H3715" s="46"/>
      <c r="L3715" s="45"/>
      <c r="P3715" s="13"/>
    </row>
    <row r="3716" spans="2:16" s="43" customFormat="1" x14ac:dyDescent="0.3">
      <c r="B3716" s="44"/>
      <c r="C3716" s="52"/>
      <c r="D3716" s="52"/>
      <c r="F3716" s="45"/>
      <c r="H3716" s="46"/>
      <c r="L3716" s="45"/>
      <c r="P3716" s="13"/>
    </row>
    <row r="3717" spans="2:16" s="43" customFormat="1" x14ac:dyDescent="0.3">
      <c r="B3717" s="44"/>
      <c r="C3717" s="52"/>
      <c r="D3717" s="52"/>
      <c r="F3717" s="45"/>
      <c r="H3717" s="46"/>
      <c r="L3717" s="45"/>
      <c r="P3717" s="13"/>
    </row>
    <row r="3718" spans="2:16" s="43" customFormat="1" x14ac:dyDescent="0.3">
      <c r="B3718" s="44"/>
      <c r="C3718" s="52"/>
      <c r="D3718" s="52"/>
      <c r="F3718" s="45"/>
      <c r="H3718" s="46"/>
      <c r="L3718" s="45"/>
      <c r="P3718" s="13"/>
    </row>
    <row r="3719" spans="2:16" s="43" customFormat="1" x14ac:dyDescent="0.3">
      <c r="B3719" s="44"/>
      <c r="C3719" s="52"/>
      <c r="D3719" s="52"/>
      <c r="F3719" s="45"/>
      <c r="H3719" s="46"/>
      <c r="L3719" s="45"/>
      <c r="P3719" s="13"/>
    </row>
    <row r="3720" spans="2:16" s="43" customFormat="1" x14ac:dyDescent="0.3">
      <c r="B3720" s="44"/>
      <c r="C3720" s="52"/>
      <c r="D3720" s="52"/>
      <c r="F3720" s="45"/>
      <c r="H3720" s="46"/>
      <c r="L3720" s="45"/>
      <c r="P3720" s="13"/>
    </row>
    <row r="3721" spans="2:16" s="43" customFormat="1" x14ac:dyDescent="0.3">
      <c r="B3721" s="44"/>
      <c r="C3721" s="52"/>
      <c r="D3721" s="52"/>
      <c r="F3721" s="45"/>
      <c r="H3721" s="46"/>
      <c r="L3721" s="45"/>
      <c r="P3721" s="13"/>
    </row>
    <row r="3722" spans="2:16" s="43" customFormat="1" x14ac:dyDescent="0.3">
      <c r="B3722" s="44"/>
      <c r="C3722" s="52"/>
      <c r="D3722" s="52"/>
      <c r="F3722" s="45"/>
      <c r="H3722" s="46"/>
      <c r="L3722" s="45"/>
      <c r="P3722" s="13"/>
    </row>
    <row r="3723" spans="2:16" s="43" customFormat="1" x14ac:dyDescent="0.3">
      <c r="B3723" s="44"/>
      <c r="C3723" s="52"/>
      <c r="D3723" s="52"/>
      <c r="F3723" s="45"/>
      <c r="H3723" s="46"/>
      <c r="L3723" s="45"/>
      <c r="P3723" s="13"/>
    </row>
    <row r="3724" spans="2:16" s="43" customFormat="1" x14ac:dyDescent="0.3">
      <c r="B3724" s="44"/>
      <c r="C3724" s="52"/>
      <c r="D3724" s="52"/>
      <c r="F3724" s="45"/>
      <c r="H3724" s="46"/>
      <c r="L3724" s="45"/>
      <c r="P3724" s="13"/>
    </row>
    <row r="3725" spans="2:16" s="43" customFormat="1" x14ac:dyDescent="0.3">
      <c r="B3725" s="44"/>
      <c r="C3725" s="52"/>
      <c r="D3725" s="52"/>
      <c r="F3725" s="45"/>
      <c r="H3725" s="46"/>
      <c r="L3725" s="45"/>
      <c r="P3725" s="13"/>
    </row>
    <row r="3726" spans="2:16" s="43" customFormat="1" x14ac:dyDescent="0.3">
      <c r="B3726" s="44"/>
      <c r="C3726" s="52"/>
      <c r="D3726" s="52"/>
      <c r="F3726" s="45"/>
      <c r="H3726" s="46"/>
      <c r="L3726" s="45"/>
      <c r="P3726" s="13"/>
    </row>
    <row r="3727" spans="2:16" s="43" customFormat="1" x14ac:dyDescent="0.3">
      <c r="B3727" s="44"/>
      <c r="C3727" s="52"/>
      <c r="D3727" s="52"/>
      <c r="F3727" s="45"/>
      <c r="H3727" s="46"/>
      <c r="L3727" s="45"/>
      <c r="P3727" s="13"/>
    </row>
    <row r="3728" spans="2:16" s="43" customFormat="1" x14ac:dyDescent="0.3">
      <c r="B3728" s="44"/>
      <c r="C3728" s="52"/>
      <c r="D3728" s="52"/>
      <c r="F3728" s="45"/>
      <c r="H3728" s="46"/>
      <c r="L3728" s="45"/>
      <c r="P3728" s="13"/>
    </row>
    <row r="3729" spans="2:16" s="43" customFormat="1" x14ac:dyDescent="0.3">
      <c r="B3729" s="44"/>
      <c r="C3729" s="52"/>
      <c r="D3729" s="52"/>
      <c r="F3729" s="45"/>
      <c r="H3729" s="46"/>
      <c r="L3729" s="45"/>
      <c r="P3729" s="13"/>
    </row>
    <row r="3730" spans="2:16" s="43" customFormat="1" x14ac:dyDescent="0.3">
      <c r="B3730" s="44"/>
      <c r="C3730" s="52"/>
      <c r="D3730" s="52"/>
      <c r="F3730" s="45"/>
      <c r="H3730" s="46"/>
      <c r="L3730" s="45"/>
      <c r="P3730" s="13"/>
    </row>
    <row r="3731" spans="2:16" s="43" customFormat="1" x14ac:dyDescent="0.3">
      <c r="B3731" s="44"/>
      <c r="C3731" s="52"/>
      <c r="D3731" s="52"/>
      <c r="F3731" s="45"/>
      <c r="H3731" s="46"/>
      <c r="L3731" s="45"/>
      <c r="P3731" s="13"/>
    </row>
    <row r="3732" spans="2:16" s="43" customFormat="1" x14ac:dyDescent="0.3">
      <c r="B3732" s="44"/>
      <c r="C3732" s="52"/>
      <c r="D3732" s="52"/>
      <c r="F3732" s="45"/>
      <c r="H3732" s="46"/>
      <c r="L3732" s="45"/>
      <c r="P3732" s="13"/>
    </row>
    <row r="3733" spans="2:16" s="43" customFormat="1" x14ac:dyDescent="0.3">
      <c r="B3733" s="44"/>
      <c r="C3733" s="52"/>
      <c r="D3733" s="52"/>
      <c r="F3733" s="45"/>
      <c r="H3733" s="46"/>
      <c r="L3733" s="45"/>
      <c r="P3733" s="13"/>
    </row>
    <row r="3734" spans="2:16" s="43" customFormat="1" x14ac:dyDescent="0.3">
      <c r="B3734" s="44"/>
      <c r="C3734" s="52"/>
      <c r="D3734" s="52"/>
      <c r="F3734" s="45"/>
      <c r="H3734" s="46"/>
      <c r="L3734" s="45"/>
      <c r="P3734" s="13"/>
    </row>
    <row r="3735" spans="2:16" s="43" customFormat="1" x14ac:dyDescent="0.3">
      <c r="B3735" s="44"/>
      <c r="C3735" s="52"/>
      <c r="D3735" s="52"/>
      <c r="F3735" s="45"/>
      <c r="H3735" s="46"/>
      <c r="L3735" s="45"/>
      <c r="P3735" s="13"/>
    </row>
    <row r="3736" spans="2:16" s="43" customFormat="1" x14ac:dyDescent="0.3">
      <c r="B3736" s="44"/>
      <c r="C3736" s="52"/>
      <c r="D3736" s="52"/>
      <c r="F3736" s="45"/>
      <c r="H3736" s="46"/>
      <c r="L3736" s="45"/>
      <c r="P3736" s="13"/>
    </row>
    <row r="3737" spans="2:16" s="43" customFormat="1" x14ac:dyDescent="0.3">
      <c r="B3737" s="44"/>
      <c r="C3737" s="52"/>
      <c r="D3737" s="52"/>
      <c r="F3737" s="45"/>
      <c r="H3737" s="46"/>
      <c r="L3737" s="45"/>
      <c r="P3737" s="13"/>
    </row>
    <row r="3738" spans="2:16" s="43" customFormat="1" x14ac:dyDescent="0.3">
      <c r="B3738" s="44"/>
      <c r="C3738" s="52"/>
      <c r="D3738" s="52"/>
      <c r="F3738" s="45"/>
      <c r="H3738" s="46"/>
      <c r="L3738" s="45"/>
      <c r="P3738" s="13"/>
    </row>
    <row r="3739" spans="2:16" s="43" customFormat="1" x14ac:dyDescent="0.3">
      <c r="B3739" s="44"/>
      <c r="C3739" s="52"/>
      <c r="D3739" s="52"/>
      <c r="F3739" s="45"/>
      <c r="H3739" s="46"/>
      <c r="L3739" s="45"/>
      <c r="P3739" s="13"/>
    </row>
    <row r="3740" spans="2:16" s="43" customFormat="1" x14ac:dyDescent="0.3">
      <c r="B3740" s="44"/>
      <c r="C3740" s="52"/>
      <c r="D3740" s="52"/>
      <c r="F3740" s="45"/>
      <c r="H3740" s="46"/>
      <c r="L3740" s="45"/>
      <c r="P3740" s="13"/>
    </row>
    <row r="3741" spans="2:16" s="43" customFormat="1" x14ac:dyDescent="0.3">
      <c r="B3741" s="44"/>
      <c r="C3741" s="52"/>
      <c r="D3741" s="52"/>
      <c r="F3741" s="45"/>
      <c r="H3741" s="46"/>
      <c r="L3741" s="45"/>
      <c r="P3741" s="13"/>
    </row>
    <row r="3742" spans="2:16" s="43" customFormat="1" x14ac:dyDescent="0.3">
      <c r="B3742" s="44"/>
      <c r="C3742" s="52"/>
      <c r="D3742" s="52"/>
      <c r="F3742" s="45"/>
      <c r="H3742" s="46"/>
      <c r="L3742" s="45"/>
      <c r="P3742" s="13"/>
    </row>
    <row r="3743" spans="2:16" s="43" customFormat="1" x14ac:dyDescent="0.3">
      <c r="B3743" s="44"/>
      <c r="C3743" s="52"/>
      <c r="D3743" s="52"/>
      <c r="F3743" s="45"/>
      <c r="H3743" s="46"/>
      <c r="L3743" s="45"/>
      <c r="P3743" s="13"/>
    </row>
    <row r="3744" spans="2:16" s="43" customFormat="1" x14ac:dyDescent="0.3">
      <c r="B3744" s="44"/>
      <c r="C3744" s="52"/>
      <c r="D3744" s="52"/>
      <c r="F3744" s="45"/>
      <c r="H3744" s="46"/>
      <c r="L3744" s="45"/>
      <c r="P3744" s="13"/>
    </row>
    <row r="3745" spans="2:16" s="43" customFormat="1" x14ac:dyDescent="0.3">
      <c r="B3745" s="44"/>
      <c r="C3745" s="52"/>
      <c r="D3745" s="52"/>
      <c r="F3745" s="45"/>
      <c r="H3745" s="46"/>
      <c r="L3745" s="45"/>
      <c r="P3745" s="13"/>
    </row>
    <row r="3746" spans="2:16" s="43" customFormat="1" x14ac:dyDescent="0.3">
      <c r="B3746" s="44"/>
      <c r="C3746" s="52"/>
      <c r="D3746" s="52"/>
      <c r="F3746" s="45"/>
      <c r="H3746" s="46"/>
      <c r="L3746" s="45"/>
      <c r="P3746" s="13"/>
    </row>
    <row r="3747" spans="2:16" s="43" customFormat="1" x14ac:dyDescent="0.3">
      <c r="B3747" s="44"/>
      <c r="C3747" s="52"/>
      <c r="D3747" s="52"/>
      <c r="F3747" s="45"/>
      <c r="H3747" s="46"/>
      <c r="L3747" s="45"/>
      <c r="P3747" s="13"/>
    </row>
    <row r="3748" spans="2:16" s="43" customFormat="1" x14ac:dyDescent="0.3">
      <c r="B3748" s="44"/>
      <c r="C3748" s="52"/>
      <c r="D3748" s="52"/>
      <c r="F3748" s="45"/>
      <c r="H3748" s="46"/>
      <c r="L3748" s="45"/>
      <c r="P3748" s="13"/>
    </row>
    <row r="3749" spans="2:16" s="43" customFormat="1" x14ac:dyDescent="0.3">
      <c r="B3749" s="44"/>
      <c r="C3749" s="52"/>
      <c r="D3749" s="52"/>
      <c r="F3749" s="45"/>
      <c r="H3749" s="46"/>
      <c r="L3749" s="45"/>
      <c r="P3749" s="13"/>
    </row>
    <row r="3750" spans="2:16" s="43" customFormat="1" x14ac:dyDescent="0.3">
      <c r="B3750" s="44"/>
      <c r="C3750" s="52"/>
      <c r="D3750" s="52"/>
      <c r="F3750" s="45"/>
      <c r="H3750" s="46"/>
      <c r="L3750" s="45"/>
      <c r="P3750" s="13"/>
    </row>
    <row r="3751" spans="2:16" s="43" customFormat="1" x14ac:dyDescent="0.3">
      <c r="B3751" s="44"/>
      <c r="C3751" s="52"/>
      <c r="D3751" s="52"/>
      <c r="F3751" s="45"/>
      <c r="H3751" s="46"/>
      <c r="L3751" s="45"/>
      <c r="P3751" s="13"/>
    </row>
    <row r="3752" spans="2:16" s="43" customFormat="1" x14ac:dyDescent="0.3">
      <c r="B3752" s="44"/>
      <c r="C3752" s="52"/>
      <c r="D3752" s="52"/>
      <c r="F3752" s="45"/>
      <c r="H3752" s="46"/>
      <c r="L3752" s="45"/>
      <c r="P3752" s="13"/>
    </row>
    <row r="3753" spans="2:16" s="43" customFormat="1" x14ac:dyDescent="0.3">
      <c r="B3753" s="44"/>
      <c r="C3753" s="52"/>
      <c r="D3753" s="52"/>
      <c r="F3753" s="45"/>
      <c r="H3753" s="46"/>
      <c r="L3753" s="45"/>
      <c r="P3753" s="13"/>
    </row>
    <row r="3754" spans="2:16" s="43" customFormat="1" x14ac:dyDescent="0.3">
      <c r="B3754" s="44"/>
      <c r="C3754" s="52"/>
      <c r="D3754" s="52"/>
      <c r="F3754" s="45"/>
      <c r="H3754" s="46"/>
      <c r="L3754" s="45"/>
      <c r="P3754" s="13"/>
    </row>
    <row r="3755" spans="2:16" s="43" customFormat="1" x14ac:dyDescent="0.3">
      <c r="B3755" s="44"/>
      <c r="C3755" s="52"/>
      <c r="D3755" s="52"/>
      <c r="F3755" s="45"/>
      <c r="H3755" s="46"/>
      <c r="L3755" s="45"/>
      <c r="P3755" s="13"/>
    </row>
    <row r="3756" spans="2:16" s="43" customFormat="1" x14ac:dyDescent="0.3">
      <c r="B3756" s="44"/>
      <c r="C3756" s="52"/>
      <c r="D3756" s="52"/>
      <c r="F3756" s="45"/>
      <c r="H3756" s="46"/>
      <c r="L3756" s="45"/>
      <c r="P3756" s="13"/>
    </row>
    <row r="3757" spans="2:16" s="43" customFormat="1" x14ac:dyDescent="0.3">
      <c r="B3757" s="44"/>
      <c r="C3757" s="52"/>
      <c r="D3757" s="52"/>
      <c r="F3757" s="45"/>
      <c r="H3757" s="46"/>
      <c r="L3757" s="45"/>
      <c r="P3757" s="13"/>
    </row>
    <row r="3758" spans="2:16" s="43" customFormat="1" x14ac:dyDescent="0.3">
      <c r="B3758" s="44"/>
      <c r="C3758" s="52"/>
      <c r="D3758" s="52"/>
      <c r="F3758" s="45"/>
      <c r="H3758" s="46"/>
      <c r="L3758" s="45"/>
      <c r="P3758" s="13"/>
    </row>
    <row r="3759" spans="2:16" s="43" customFormat="1" x14ac:dyDescent="0.3">
      <c r="B3759" s="44"/>
      <c r="C3759" s="52"/>
      <c r="D3759" s="52"/>
      <c r="F3759" s="45"/>
      <c r="H3759" s="46"/>
      <c r="L3759" s="45"/>
      <c r="P3759" s="13"/>
    </row>
    <row r="3760" spans="2:16" s="43" customFormat="1" x14ac:dyDescent="0.3">
      <c r="B3760" s="44"/>
      <c r="C3760" s="52"/>
      <c r="D3760" s="52"/>
      <c r="F3760" s="45"/>
      <c r="H3760" s="46"/>
      <c r="L3760" s="45"/>
      <c r="P3760" s="13"/>
    </row>
    <row r="3761" spans="2:16" s="43" customFormat="1" x14ac:dyDescent="0.3">
      <c r="B3761" s="44"/>
      <c r="C3761" s="52"/>
      <c r="D3761" s="52"/>
      <c r="F3761" s="45"/>
      <c r="H3761" s="46"/>
      <c r="L3761" s="45"/>
      <c r="P3761" s="13"/>
    </row>
    <row r="3762" spans="2:16" s="43" customFormat="1" x14ac:dyDescent="0.3">
      <c r="B3762" s="44"/>
      <c r="C3762" s="52"/>
      <c r="D3762" s="52"/>
      <c r="F3762" s="45"/>
      <c r="H3762" s="46"/>
      <c r="L3762" s="45"/>
      <c r="P3762" s="13"/>
    </row>
    <row r="3763" spans="2:16" s="43" customFormat="1" x14ac:dyDescent="0.3">
      <c r="B3763" s="44"/>
      <c r="C3763" s="52"/>
      <c r="D3763" s="52"/>
      <c r="F3763" s="45"/>
      <c r="H3763" s="46"/>
      <c r="L3763" s="45"/>
      <c r="P3763" s="13"/>
    </row>
    <row r="3764" spans="2:16" s="43" customFormat="1" x14ac:dyDescent="0.3">
      <c r="B3764" s="44"/>
      <c r="C3764" s="52"/>
      <c r="D3764" s="52"/>
      <c r="F3764" s="45"/>
      <c r="H3764" s="46"/>
      <c r="L3764" s="45"/>
      <c r="P3764" s="13"/>
    </row>
    <row r="3765" spans="2:16" s="43" customFormat="1" x14ac:dyDescent="0.3">
      <c r="B3765" s="44"/>
      <c r="C3765" s="52"/>
      <c r="D3765" s="52"/>
      <c r="F3765" s="45"/>
      <c r="H3765" s="46"/>
      <c r="L3765" s="45"/>
      <c r="P3765" s="13"/>
    </row>
    <row r="3766" spans="2:16" s="43" customFormat="1" x14ac:dyDescent="0.3">
      <c r="B3766" s="44"/>
      <c r="C3766" s="52"/>
      <c r="D3766" s="52"/>
      <c r="F3766" s="45"/>
      <c r="H3766" s="46"/>
      <c r="L3766" s="45"/>
      <c r="P3766" s="13"/>
    </row>
    <row r="3767" spans="2:16" s="43" customFormat="1" x14ac:dyDescent="0.3">
      <c r="B3767" s="44"/>
      <c r="C3767" s="52"/>
      <c r="D3767" s="52"/>
      <c r="F3767" s="45"/>
      <c r="H3767" s="46"/>
      <c r="L3767" s="45"/>
      <c r="P3767" s="13"/>
    </row>
    <row r="3768" spans="2:16" s="43" customFormat="1" x14ac:dyDescent="0.3">
      <c r="B3768" s="44"/>
      <c r="C3768" s="52"/>
      <c r="D3768" s="52"/>
      <c r="F3768" s="45"/>
      <c r="H3768" s="46"/>
      <c r="L3768" s="45"/>
      <c r="P3768" s="13"/>
    </row>
    <row r="3769" spans="2:16" s="43" customFormat="1" x14ac:dyDescent="0.3">
      <c r="B3769" s="44"/>
      <c r="C3769" s="52"/>
      <c r="D3769" s="52"/>
      <c r="F3769" s="45"/>
      <c r="H3769" s="46"/>
      <c r="L3769" s="45"/>
      <c r="P3769" s="13"/>
    </row>
    <row r="3770" spans="2:16" s="43" customFormat="1" x14ac:dyDescent="0.3">
      <c r="B3770" s="44"/>
      <c r="C3770" s="52"/>
      <c r="D3770" s="52"/>
      <c r="F3770" s="45"/>
      <c r="H3770" s="46"/>
      <c r="L3770" s="45"/>
      <c r="P3770" s="13"/>
    </row>
    <row r="3771" spans="2:16" s="43" customFormat="1" x14ac:dyDescent="0.3">
      <c r="B3771" s="44"/>
      <c r="C3771" s="52"/>
      <c r="D3771" s="52"/>
      <c r="F3771" s="45"/>
      <c r="H3771" s="46"/>
      <c r="L3771" s="45"/>
      <c r="P3771" s="13"/>
    </row>
    <row r="3772" spans="2:16" s="43" customFormat="1" x14ac:dyDescent="0.3">
      <c r="B3772" s="44"/>
      <c r="C3772" s="52"/>
      <c r="D3772" s="52"/>
      <c r="F3772" s="45"/>
      <c r="H3772" s="46"/>
      <c r="L3772" s="45"/>
      <c r="P3772" s="13"/>
    </row>
    <row r="3773" spans="2:16" s="43" customFormat="1" x14ac:dyDescent="0.3">
      <c r="B3773" s="44"/>
      <c r="C3773" s="52"/>
      <c r="D3773" s="52"/>
      <c r="F3773" s="45"/>
      <c r="H3773" s="46"/>
      <c r="L3773" s="45"/>
      <c r="P3773" s="13"/>
    </row>
    <row r="3774" spans="2:16" s="43" customFormat="1" x14ac:dyDescent="0.3">
      <c r="B3774" s="44"/>
      <c r="C3774" s="52"/>
      <c r="D3774" s="52"/>
      <c r="F3774" s="45"/>
      <c r="H3774" s="46"/>
      <c r="L3774" s="45"/>
      <c r="P3774" s="13"/>
    </row>
    <row r="3775" spans="2:16" s="43" customFormat="1" x14ac:dyDescent="0.3">
      <c r="B3775" s="44"/>
      <c r="C3775" s="52"/>
      <c r="D3775" s="52"/>
      <c r="F3775" s="45"/>
      <c r="H3775" s="46"/>
      <c r="L3775" s="45"/>
      <c r="P3775" s="13"/>
    </row>
    <row r="3776" spans="2:16" s="43" customFormat="1" x14ac:dyDescent="0.3">
      <c r="B3776" s="44"/>
      <c r="C3776" s="52"/>
      <c r="D3776" s="52"/>
      <c r="F3776" s="45"/>
      <c r="H3776" s="46"/>
      <c r="L3776" s="45"/>
      <c r="P3776" s="13"/>
    </row>
    <row r="3777" spans="2:16" s="43" customFormat="1" x14ac:dyDescent="0.3">
      <c r="B3777" s="44"/>
      <c r="C3777" s="52"/>
      <c r="D3777" s="52"/>
      <c r="F3777" s="45"/>
      <c r="H3777" s="46"/>
      <c r="L3777" s="45"/>
      <c r="P3777" s="13"/>
    </row>
    <row r="3778" spans="2:16" s="43" customFormat="1" x14ac:dyDescent="0.3">
      <c r="B3778" s="44"/>
      <c r="C3778" s="52"/>
      <c r="D3778" s="52"/>
      <c r="F3778" s="45"/>
      <c r="H3778" s="46"/>
      <c r="L3778" s="45"/>
      <c r="P3778" s="13"/>
    </row>
    <row r="3779" spans="2:16" s="43" customFormat="1" x14ac:dyDescent="0.3">
      <c r="B3779" s="44"/>
      <c r="C3779" s="52"/>
      <c r="D3779" s="52"/>
      <c r="F3779" s="45"/>
      <c r="H3779" s="46"/>
      <c r="L3779" s="45"/>
      <c r="P3779" s="13"/>
    </row>
    <row r="3780" spans="2:16" s="43" customFormat="1" x14ac:dyDescent="0.3">
      <c r="B3780" s="44"/>
      <c r="C3780" s="52"/>
      <c r="D3780" s="52"/>
      <c r="F3780" s="45"/>
      <c r="H3780" s="46"/>
      <c r="L3780" s="45"/>
      <c r="P3780" s="13"/>
    </row>
    <row r="3781" spans="2:16" s="43" customFormat="1" x14ac:dyDescent="0.3">
      <c r="B3781" s="44"/>
      <c r="C3781" s="52"/>
      <c r="D3781" s="52"/>
      <c r="F3781" s="45"/>
      <c r="H3781" s="46"/>
      <c r="L3781" s="45"/>
      <c r="P3781" s="13"/>
    </row>
    <row r="3782" spans="2:16" s="43" customFormat="1" x14ac:dyDescent="0.3">
      <c r="B3782" s="44"/>
      <c r="C3782" s="52"/>
      <c r="D3782" s="52"/>
      <c r="F3782" s="45"/>
      <c r="H3782" s="46"/>
      <c r="L3782" s="45"/>
      <c r="P3782" s="13"/>
    </row>
    <row r="3783" spans="2:16" s="43" customFormat="1" x14ac:dyDescent="0.3">
      <c r="B3783" s="44"/>
      <c r="C3783" s="52"/>
      <c r="D3783" s="52"/>
      <c r="F3783" s="45"/>
      <c r="H3783" s="46"/>
      <c r="L3783" s="45"/>
      <c r="P3783" s="13"/>
    </row>
    <row r="3784" spans="2:16" s="43" customFormat="1" x14ac:dyDescent="0.3">
      <c r="B3784" s="44"/>
      <c r="C3784" s="52"/>
      <c r="D3784" s="52"/>
      <c r="F3784" s="45"/>
      <c r="H3784" s="46"/>
      <c r="L3784" s="45"/>
      <c r="P3784" s="13"/>
    </row>
    <row r="3785" spans="2:16" s="43" customFormat="1" x14ac:dyDescent="0.3">
      <c r="B3785" s="44"/>
      <c r="C3785" s="52"/>
      <c r="D3785" s="52"/>
      <c r="F3785" s="45"/>
      <c r="H3785" s="46"/>
      <c r="L3785" s="45"/>
      <c r="P3785" s="13"/>
    </row>
    <row r="3786" spans="2:16" s="43" customFormat="1" x14ac:dyDescent="0.3">
      <c r="B3786" s="44"/>
      <c r="C3786" s="52"/>
      <c r="D3786" s="52"/>
      <c r="F3786" s="45"/>
      <c r="H3786" s="46"/>
      <c r="L3786" s="45"/>
      <c r="P3786" s="13"/>
    </row>
    <row r="3787" spans="2:16" s="43" customFormat="1" x14ac:dyDescent="0.3">
      <c r="B3787" s="44"/>
      <c r="C3787" s="52"/>
      <c r="D3787" s="52"/>
      <c r="F3787" s="45"/>
      <c r="H3787" s="46"/>
      <c r="L3787" s="45"/>
      <c r="P3787" s="13"/>
    </row>
    <row r="3788" spans="2:16" s="43" customFormat="1" x14ac:dyDescent="0.3">
      <c r="B3788" s="44"/>
      <c r="C3788" s="52"/>
      <c r="D3788" s="52"/>
      <c r="F3788" s="45"/>
      <c r="H3788" s="46"/>
      <c r="L3788" s="45"/>
      <c r="P3788" s="13"/>
    </row>
    <row r="3789" spans="2:16" s="43" customFormat="1" x14ac:dyDescent="0.3">
      <c r="B3789" s="44"/>
      <c r="C3789" s="52"/>
      <c r="D3789" s="52"/>
      <c r="F3789" s="45"/>
      <c r="H3789" s="46"/>
      <c r="L3789" s="45"/>
      <c r="P3789" s="13"/>
    </row>
    <row r="3790" spans="2:16" s="43" customFormat="1" x14ac:dyDescent="0.3">
      <c r="B3790" s="44"/>
      <c r="C3790" s="52"/>
      <c r="D3790" s="52"/>
      <c r="F3790" s="45"/>
      <c r="H3790" s="46"/>
      <c r="L3790" s="45"/>
      <c r="P3790" s="13"/>
    </row>
    <row r="3791" spans="2:16" s="43" customFormat="1" x14ac:dyDescent="0.3">
      <c r="B3791" s="44"/>
      <c r="C3791" s="52"/>
      <c r="D3791" s="52"/>
      <c r="F3791" s="45"/>
      <c r="H3791" s="46"/>
      <c r="L3791" s="45"/>
      <c r="P3791" s="13"/>
    </row>
    <row r="3792" spans="2:16" s="43" customFormat="1" x14ac:dyDescent="0.3">
      <c r="B3792" s="44"/>
      <c r="C3792" s="52"/>
      <c r="D3792" s="52"/>
      <c r="F3792" s="45"/>
      <c r="H3792" s="46"/>
      <c r="L3792" s="45"/>
      <c r="P3792" s="13"/>
    </row>
    <row r="3793" spans="2:16" s="43" customFormat="1" x14ac:dyDescent="0.3">
      <c r="B3793" s="44"/>
      <c r="C3793" s="52"/>
      <c r="D3793" s="52"/>
      <c r="F3793" s="45"/>
      <c r="H3793" s="46"/>
      <c r="L3793" s="45"/>
      <c r="P3793" s="13"/>
    </row>
    <row r="3794" spans="2:16" s="43" customFormat="1" x14ac:dyDescent="0.3">
      <c r="B3794" s="44"/>
      <c r="C3794" s="52"/>
      <c r="D3794" s="52"/>
      <c r="F3794" s="45"/>
      <c r="H3794" s="46"/>
      <c r="L3794" s="45"/>
      <c r="P3794" s="13"/>
    </row>
    <row r="3795" spans="2:16" s="43" customFormat="1" x14ac:dyDescent="0.3">
      <c r="B3795" s="44"/>
      <c r="C3795" s="52"/>
      <c r="D3795" s="52"/>
      <c r="F3795" s="45"/>
      <c r="H3795" s="46"/>
      <c r="L3795" s="45"/>
      <c r="P3795" s="13"/>
    </row>
    <row r="3796" spans="2:16" s="43" customFormat="1" x14ac:dyDescent="0.3">
      <c r="B3796" s="44"/>
      <c r="C3796" s="52"/>
      <c r="D3796" s="52"/>
      <c r="F3796" s="45"/>
      <c r="H3796" s="46"/>
      <c r="L3796" s="45"/>
      <c r="P3796" s="13"/>
    </row>
    <row r="3797" spans="2:16" s="43" customFormat="1" x14ac:dyDescent="0.3">
      <c r="B3797" s="44"/>
      <c r="C3797" s="52"/>
      <c r="D3797" s="52"/>
      <c r="F3797" s="45"/>
      <c r="H3797" s="46"/>
      <c r="L3797" s="45"/>
      <c r="P3797" s="13"/>
    </row>
    <row r="3798" spans="2:16" s="43" customFormat="1" x14ac:dyDescent="0.3">
      <c r="B3798" s="44"/>
      <c r="C3798" s="52"/>
      <c r="D3798" s="52"/>
      <c r="F3798" s="45"/>
      <c r="H3798" s="46"/>
      <c r="L3798" s="45"/>
      <c r="P3798" s="13"/>
    </row>
    <row r="3799" spans="2:16" s="43" customFormat="1" x14ac:dyDescent="0.3">
      <c r="B3799" s="44"/>
      <c r="C3799" s="52"/>
      <c r="D3799" s="52"/>
      <c r="F3799" s="45"/>
      <c r="H3799" s="46"/>
      <c r="L3799" s="45"/>
      <c r="P3799" s="13"/>
    </row>
    <row r="3800" spans="2:16" s="43" customFormat="1" x14ac:dyDescent="0.3">
      <c r="B3800" s="44"/>
      <c r="C3800" s="52"/>
      <c r="D3800" s="52"/>
      <c r="F3800" s="45"/>
      <c r="H3800" s="46"/>
      <c r="L3800" s="45"/>
      <c r="P3800" s="13"/>
    </row>
    <row r="3801" spans="2:16" s="43" customFormat="1" x14ac:dyDescent="0.3">
      <c r="B3801" s="44"/>
      <c r="C3801" s="52"/>
      <c r="D3801" s="52"/>
      <c r="F3801" s="45"/>
      <c r="H3801" s="46"/>
      <c r="L3801" s="45"/>
      <c r="P3801" s="13"/>
    </row>
    <row r="3802" spans="2:16" s="43" customFormat="1" x14ac:dyDescent="0.3">
      <c r="B3802" s="44"/>
      <c r="C3802" s="52"/>
      <c r="D3802" s="52"/>
      <c r="F3802" s="45"/>
      <c r="H3802" s="46"/>
      <c r="L3802" s="45"/>
      <c r="P3802" s="13"/>
    </row>
    <row r="3803" spans="2:16" s="43" customFormat="1" x14ac:dyDescent="0.3">
      <c r="B3803" s="44"/>
      <c r="C3803" s="52"/>
      <c r="D3803" s="52"/>
      <c r="F3803" s="45"/>
      <c r="H3803" s="46"/>
      <c r="L3803" s="45"/>
      <c r="P3803" s="13"/>
    </row>
    <row r="3804" spans="2:16" s="43" customFormat="1" x14ac:dyDescent="0.3">
      <c r="B3804" s="44"/>
      <c r="C3804" s="52"/>
      <c r="D3804" s="52"/>
      <c r="F3804" s="45"/>
      <c r="H3804" s="46"/>
      <c r="L3804" s="45"/>
      <c r="P3804" s="13"/>
    </row>
    <row r="3805" spans="2:16" s="43" customFormat="1" x14ac:dyDescent="0.3">
      <c r="B3805" s="44"/>
      <c r="C3805" s="52"/>
      <c r="D3805" s="52"/>
      <c r="F3805" s="45"/>
      <c r="H3805" s="46"/>
      <c r="L3805" s="45"/>
      <c r="P3805" s="13"/>
    </row>
    <row r="3806" spans="2:16" s="43" customFormat="1" x14ac:dyDescent="0.3">
      <c r="B3806" s="44"/>
      <c r="C3806" s="52"/>
      <c r="D3806" s="52"/>
      <c r="F3806" s="45"/>
      <c r="H3806" s="46"/>
      <c r="L3806" s="45"/>
      <c r="P3806" s="13"/>
    </row>
    <row r="3807" spans="2:16" s="43" customFormat="1" x14ac:dyDescent="0.3">
      <c r="B3807" s="44"/>
      <c r="C3807" s="52"/>
      <c r="D3807" s="52"/>
      <c r="F3807" s="45"/>
      <c r="H3807" s="46"/>
      <c r="L3807" s="45"/>
      <c r="P3807" s="13"/>
    </row>
    <row r="3808" spans="2:16" s="43" customFormat="1" x14ac:dyDescent="0.3">
      <c r="B3808" s="44"/>
      <c r="C3808" s="52"/>
      <c r="D3808" s="52"/>
      <c r="F3808" s="45"/>
      <c r="H3808" s="46"/>
      <c r="L3808" s="45"/>
      <c r="P3808" s="13"/>
    </row>
    <row r="3809" spans="2:16" s="43" customFormat="1" x14ac:dyDescent="0.3">
      <c r="B3809" s="44"/>
      <c r="C3809" s="52"/>
      <c r="D3809" s="52"/>
      <c r="F3809" s="45"/>
      <c r="H3809" s="46"/>
      <c r="L3809" s="45"/>
      <c r="P3809" s="13"/>
    </row>
    <row r="3810" spans="2:16" s="43" customFormat="1" x14ac:dyDescent="0.3">
      <c r="B3810" s="44"/>
      <c r="C3810" s="52"/>
      <c r="D3810" s="52"/>
      <c r="F3810" s="45"/>
      <c r="H3810" s="46"/>
      <c r="L3810" s="45"/>
      <c r="P3810" s="13"/>
    </row>
    <row r="3811" spans="2:16" s="43" customFormat="1" x14ac:dyDescent="0.3">
      <c r="B3811" s="44"/>
      <c r="C3811" s="52"/>
      <c r="D3811" s="52"/>
      <c r="F3811" s="45"/>
      <c r="H3811" s="46"/>
      <c r="L3811" s="45"/>
      <c r="P3811" s="13"/>
    </row>
    <row r="3812" spans="2:16" s="43" customFormat="1" x14ac:dyDescent="0.3">
      <c r="B3812" s="44"/>
      <c r="C3812" s="52"/>
      <c r="D3812" s="52"/>
      <c r="F3812" s="45"/>
      <c r="H3812" s="46"/>
      <c r="L3812" s="45"/>
      <c r="P3812" s="13"/>
    </row>
    <row r="3813" spans="2:16" s="43" customFormat="1" x14ac:dyDescent="0.3">
      <c r="B3813" s="44"/>
      <c r="C3813" s="52"/>
      <c r="D3813" s="52"/>
      <c r="F3813" s="45"/>
      <c r="H3813" s="46"/>
      <c r="L3813" s="45"/>
      <c r="P3813" s="13"/>
    </row>
    <row r="3814" spans="2:16" s="43" customFormat="1" x14ac:dyDescent="0.3">
      <c r="B3814" s="44"/>
      <c r="C3814" s="52"/>
      <c r="D3814" s="52"/>
      <c r="F3814" s="45"/>
      <c r="H3814" s="46"/>
      <c r="L3814" s="45"/>
      <c r="P3814" s="13"/>
    </row>
    <row r="3815" spans="2:16" s="43" customFormat="1" x14ac:dyDescent="0.3">
      <c r="B3815" s="44"/>
      <c r="C3815" s="52"/>
      <c r="D3815" s="52"/>
      <c r="F3815" s="45"/>
      <c r="H3815" s="46"/>
      <c r="L3815" s="45"/>
      <c r="P3815" s="13"/>
    </row>
    <row r="3816" spans="2:16" s="43" customFormat="1" x14ac:dyDescent="0.3">
      <c r="B3816" s="44"/>
      <c r="C3816" s="52"/>
      <c r="D3816" s="52"/>
      <c r="F3816" s="45"/>
      <c r="H3816" s="46"/>
      <c r="L3816" s="45"/>
      <c r="P3816" s="13"/>
    </row>
    <row r="3817" spans="2:16" s="43" customFormat="1" x14ac:dyDescent="0.3">
      <c r="B3817" s="44"/>
      <c r="C3817" s="52"/>
      <c r="D3817" s="52"/>
      <c r="F3817" s="45"/>
      <c r="H3817" s="46"/>
      <c r="L3817" s="45"/>
      <c r="P3817" s="13"/>
    </row>
    <row r="3818" spans="2:16" s="43" customFormat="1" x14ac:dyDescent="0.3">
      <c r="B3818" s="44"/>
      <c r="C3818" s="52"/>
      <c r="D3818" s="52"/>
      <c r="F3818" s="45"/>
      <c r="H3818" s="46"/>
      <c r="L3818" s="45"/>
      <c r="P3818" s="13"/>
    </row>
    <row r="3819" spans="2:16" s="43" customFormat="1" x14ac:dyDescent="0.3">
      <c r="B3819" s="44"/>
      <c r="C3819" s="52"/>
      <c r="D3819" s="52"/>
      <c r="F3819" s="45"/>
      <c r="H3819" s="46"/>
      <c r="L3819" s="45"/>
      <c r="P3819" s="13"/>
    </row>
    <row r="3820" spans="2:16" s="43" customFormat="1" x14ac:dyDescent="0.3">
      <c r="B3820" s="44"/>
      <c r="C3820" s="52"/>
      <c r="D3820" s="52"/>
      <c r="F3820" s="45"/>
      <c r="H3820" s="46"/>
      <c r="L3820" s="45"/>
      <c r="P3820" s="13"/>
    </row>
    <row r="3821" spans="2:16" s="43" customFormat="1" x14ac:dyDescent="0.3">
      <c r="B3821" s="44"/>
      <c r="C3821" s="52"/>
      <c r="D3821" s="52"/>
      <c r="F3821" s="45"/>
      <c r="H3821" s="46"/>
      <c r="L3821" s="45"/>
      <c r="P3821" s="13"/>
    </row>
    <row r="3822" spans="2:16" s="43" customFormat="1" x14ac:dyDescent="0.3">
      <c r="B3822" s="44"/>
      <c r="C3822" s="52"/>
      <c r="D3822" s="52"/>
      <c r="F3822" s="45"/>
      <c r="H3822" s="46"/>
      <c r="L3822" s="45"/>
      <c r="P3822" s="13"/>
    </row>
    <row r="3823" spans="2:16" s="43" customFormat="1" x14ac:dyDescent="0.3">
      <c r="B3823" s="44"/>
      <c r="C3823" s="52"/>
      <c r="D3823" s="52"/>
      <c r="F3823" s="45"/>
      <c r="H3823" s="46"/>
      <c r="L3823" s="45"/>
      <c r="P3823" s="13"/>
    </row>
    <row r="3824" spans="2:16" s="43" customFormat="1" x14ac:dyDescent="0.3">
      <c r="B3824" s="44"/>
      <c r="C3824" s="52"/>
      <c r="D3824" s="52"/>
      <c r="F3824" s="45"/>
      <c r="H3824" s="46"/>
      <c r="L3824" s="45"/>
      <c r="P3824" s="13"/>
    </row>
    <row r="3825" spans="2:16" s="43" customFormat="1" x14ac:dyDescent="0.3">
      <c r="B3825" s="44"/>
      <c r="C3825" s="52"/>
      <c r="D3825" s="52"/>
      <c r="F3825" s="45"/>
      <c r="H3825" s="46"/>
      <c r="L3825" s="45"/>
      <c r="P3825" s="13"/>
    </row>
    <row r="3826" spans="2:16" s="43" customFormat="1" x14ac:dyDescent="0.3">
      <c r="B3826" s="44"/>
      <c r="C3826" s="52"/>
      <c r="D3826" s="52"/>
      <c r="F3826" s="45"/>
      <c r="H3826" s="46"/>
      <c r="L3826" s="45"/>
      <c r="P3826" s="13"/>
    </row>
    <row r="3827" spans="2:16" s="43" customFormat="1" x14ac:dyDescent="0.3">
      <c r="B3827" s="44"/>
      <c r="C3827" s="52"/>
      <c r="D3827" s="52"/>
      <c r="F3827" s="45"/>
      <c r="H3827" s="46"/>
      <c r="L3827" s="45"/>
      <c r="P3827" s="13"/>
    </row>
    <row r="3828" spans="2:16" s="43" customFormat="1" x14ac:dyDescent="0.3">
      <c r="B3828" s="44"/>
      <c r="C3828" s="52"/>
      <c r="D3828" s="52"/>
      <c r="F3828" s="45"/>
      <c r="H3828" s="46"/>
      <c r="L3828" s="45"/>
      <c r="P3828" s="13"/>
    </row>
    <row r="3829" spans="2:16" s="43" customFormat="1" x14ac:dyDescent="0.3">
      <c r="B3829" s="44"/>
      <c r="C3829" s="52"/>
      <c r="D3829" s="52"/>
      <c r="F3829" s="45"/>
      <c r="H3829" s="46"/>
      <c r="L3829" s="45"/>
      <c r="P3829" s="13"/>
    </row>
    <row r="3830" spans="2:16" s="43" customFormat="1" x14ac:dyDescent="0.3">
      <c r="B3830" s="44"/>
      <c r="C3830" s="52"/>
      <c r="D3830" s="52"/>
      <c r="F3830" s="45"/>
      <c r="H3830" s="46"/>
      <c r="L3830" s="45"/>
      <c r="P3830" s="13"/>
    </row>
    <row r="3831" spans="2:16" s="43" customFormat="1" x14ac:dyDescent="0.3">
      <c r="B3831" s="44"/>
      <c r="C3831" s="52"/>
      <c r="D3831" s="52"/>
      <c r="F3831" s="45"/>
      <c r="H3831" s="46"/>
      <c r="L3831" s="45"/>
      <c r="P3831" s="13"/>
    </row>
    <row r="3832" spans="2:16" s="43" customFormat="1" x14ac:dyDescent="0.3">
      <c r="B3832" s="44"/>
      <c r="C3832" s="52"/>
      <c r="D3832" s="52"/>
      <c r="F3832" s="45"/>
      <c r="H3832" s="46"/>
      <c r="L3832" s="45"/>
      <c r="P3832" s="13"/>
    </row>
    <row r="3833" spans="2:16" s="43" customFormat="1" x14ac:dyDescent="0.3">
      <c r="B3833" s="44"/>
      <c r="C3833" s="52"/>
      <c r="D3833" s="52"/>
      <c r="F3833" s="45"/>
      <c r="H3833" s="46"/>
      <c r="L3833" s="45"/>
      <c r="P3833" s="13"/>
    </row>
    <row r="3834" spans="2:16" s="43" customFormat="1" x14ac:dyDescent="0.3">
      <c r="B3834" s="44"/>
      <c r="C3834" s="52"/>
      <c r="D3834" s="52"/>
      <c r="F3834" s="45"/>
      <c r="H3834" s="46"/>
      <c r="L3834" s="45"/>
      <c r="P3834" s="13"/>
    </row>
    <row r="3835" spans="2:16" s="43" customFormat="1" x14ac:dyDescent="0.3">
      <c r="B3835" s="44"/>
      <c r="C3835" s="52"/>
      <c r="D3835" s="52"/>
      <c r="F3835" s="45"/>
      <c r="H3835" s="46"/>
      <c r="L3835" s="45"/>
      <c r="P3835" s="13"/>
    </row>
    <row r="3836" spans="2:16" s="43" customFormat="1" x14ac:dyDescent="0.3">
      <c r="B3836" s="44"/>
      <c r="C3836" s="52"/>
      <c r="D3836" s="52"/>
      <c r="F3836" s="45"/>
      <c r="H3836" s="46"/>
      <c r="L3836" s="45"/>
      <c r="P3836" s="13"/>
    </row>
    <row r="3837" spans="2:16" s="43" customFormat="1" x14ac:dyDescent="0.3">
      <c r="B3837" s="44"/>
      <c r="C3837" s="52"/>
      <c r="D3837" s="52"/>
      <c r="F3837" s="45"/>
      <c r="H3837" s="46"/>
      <c r="L3837" s="45"/>
      <c r="P3837" s="13"/>
    </row>
    <row r="3838" spans="2:16" s="43" customFormat="1" x14ac:dyDescent="0.3">
      <c r="B3838" s="44"/>
      <c r="C3838" s="52"/>
      <c r="D3838" s="52"/>
      <c r="F3838" s="45"/>
      <c r="H3838" s="46"/>
      <c r="L3838" s="45"/>
      <c r="P3838" s="13"/>
    </row>
    <row r="3839" spans="2:16" s="43" customFormat="1" x14ac:dyDescent="0.3">
      <c r="B3839" s="44"/>
      <c r="C3839" s="52"/>
      <c r="D3839" s="52"/>
      <c r="F3839" s="45"/>
      <c r="H3839" s="46"/>
      <c r="L3839" s="45"/>
      <c r="P3839" s="13"/>
    </row>
    <row r="3840" spans="2:16" s="43" customFormat="1" x14ac:dyDescent="0.3">
      <c r="B3840" s="44"/>
      <c r="C3840" s="52"/>
      <c r="D3840" s="52"/>
      <c r="F3840" s="45"/>
      <c r="H3840" s="46"/>
      <c r="L3840" s="45"/>
      <c r="P3840" s="13"/>
    </row>
    <row r="3841" spans="2:16" s="43" customFormat="1" x14ac:dyDescent="0.3">
      <c r="B3841" s="44"/>
      <c r="C3841" s="52"/>
      <c r="D3841" s="52"/>
      <c r="F3841" s="45"/>
      <c r="H3841" s="46"/>
      <c r="L3841" s="45"/>
      <c r="P3841" s="13"/>
    </row>
    <row r="3842" spans="2:16" s="43" customFormat="1" x14ac:dyDescent="0.3">
      <c r="B3842" s="44"/>
      <c r="C3842" s="52"/>
      <c r="D3842" s="52"/>
      <c r="F3842" s="45"/>
      <c r="H3842" s="46"/>
      <c r="L3842" s="45"/>
      <c r="P3842" s="13"/>
    </row>
    <row r="3843" spans="2:16" s="43" customFormat="1" x14ac:dyDescent="0.3">
      <c r="B3843" s="44"/>
      <c r="C3843" s="52"/>
      <c r="D3843" s="52"/>
      <c r="F3843" s="45"/>
      <c r="H3843" s="46"/>
      <c r="L3843" s="45"/>
      <c r="P3843" s="13"/>
    </row>
    <row r="3844" spans="2:16" s="43" customFormat="1" x14ac:dyDescent="0.3">
      <c r="B3844" s="44"/>
      <c r="C3844" s="52"/>
      <c r="D3844" s="52"/>
      <c r="F3844" s="45"/>
      <c r="H3844" s="46"/>
      <c r="L3844" s="45"/>
      <c r="P3844" s="13"/>
    </row>
    <row r="3845" spans="2:16" s="43" customFormat="1" x14ac:dyDescent="0.3">
      <c r="B3845" s="44"/>
      <c r="C3845" s="52"/>
      <c r="D3845" s="52"/>
      <c r="F3845" s="45"/>
      <c r="H3845" s="46"/>
      <c r="L3845" s="45"/>
      <c r="P3845" s="13"/>
    </row>
    <row r="3846" spans="2:16" s="43" customFormat="1" x14ac:dyDescent="0.3">
      <c r="B3846" s="44"/>
      <c r="C3846" s="52"/>
      <c r="D3846" s="52"/>
      <c r="F3846" s="45"/>
      <c r="H3846" s="46"/>
      <c r="L3846" s="45"/>
      <c r="P3846" s="13"/>
    </row>
    <row r="3847" spans="2:16" s="43" customFormat="1" x14ac:dyDescent="0.3">
      <c r="B3847" s="44"/>
      <c r="C3847" s="52"/>
      <c r="D3847" s="52"/>
      <c r="F3847" s="45"/>
      <c r="H3847" s="46"/>
      <c r="L3847" s="45"/>
      <c r="P3847" s="13"/>
    </row>
    <row r="3848" spans="2:16" s="43" customFormat="1" x14ac:dyDescent="0.3">
      <c r="B3848" s="44"/>
      <c r="C3848" s="52"/>
      <c r="D3848" s="52"/>
      <c r="F3848" s="45"/>
      <c r="H3848" s="46"/>
      <c r="L3848" s="45"/>
      <c r="P3848" s="13"/>
    </row>
    <row r="3849" spans="2:16" s="43" customFormat="1" x14ac:dyDescent="0.3">
      <c r="B3849" s="44"/>
      <c r="C3849" s="52"/>
      <c r="D3849" s="52"/>
      <c r="F3849" s="45"/>
      <c r="H3849" s="46"/>
      <c r="L3849" s="45"/>
      <c r="P3849" s="13"/>
    </row>
    <row r="3850" spans="2:16" s="43" customFormat="1" x14ac:dyDescent="0.3">
      <c r="B3850" s="44"/>
      <c r="C3850" s="52"/>
      <c r="D3850" s="52"/>
      <c r="F3850" s="45"/>
      <c r="H3850" s="46"/>
      <c r="L3850" s="45"/>
      <c r="P3850" s="13"/>
    </row>
    <row r="3851" spans="2:16" s="43" customFormat="1" x14ac:dyDescent="0.3">
      <c r="B3851" s="44"/>
      <c r="C3851" s="52"/>
      <c r="D3851" s="52"/>
      <c r="F3851" s="45"/>
      <c r="H3851" s="46"/>
      <c r="L3851" s="45"/>
      <c r="P3851" s="13"/>
    </row>
    <row r="3852" spans="2:16" s="43" customFormat="1" x14ac:dyDescent="0.3">
      <c r="B3852" s="44"/>
      <c r="C3852" s="52"/>
      <c r="D3852" s="52"/>
      <c r="F3852" s="45"/>
      <c r="H3852" s="46"/>
      <c r="L3852" s="45"/>
      <c r="P3852" s="13"/>
    </row>
    <row r="3853" spans="2:16" s="43" customFormat="1" x14ac:dyDescent="0.3">
      <c r="B3853" s="44"/>
      <c r="C3853" s="52"/>
      <c r="D3853" s="52"/>
      <c r="F3853" s="45"/>
      <c r="H3853" s="46"/>
      <c r="L3853" s="45"/>
      <c r="P3853" s="13"/>
    </row>
    <row r="3854" spans="2:16" s="43" customFormat="1" x14ac:dyDescent="0.3">
      <c r="B3854" s="44"/>
      <c r="C3854" s="52"/>
      <c r="D3854" s="52"/>
      <c r="F3854" s="45"/>
      <c r="H3854" s="46"/>
      <c r="L3854" s="45"/>
      <c r="P3854" s="13"/>
    </row>
    <row r="3855" spans="2:16" s="43" customFormat="1" x14ac:dyDescent="0.3">
      <c r="B3855" s="44"/>
      <c r="C3855" s="52"/>
      <c r="D3855" s="52"/>
      <c r="F3855" s="45"/>
      <c r="H3855" s="46"/>
      <c r="L3855" s="45"/>
      <c r="P3855" s="13"/>
    </row>
    <row r="3856" spans="2:16" s="43" customFormat="1" x14ac:dyDescent="0.3">
      <c r="B3856" s="44"/>
      <c r="C3856" s="52"/>
      <c r="D3856" s="52"/>
      <c r="F3856" s="45"/>
      <c r="H3856" s="46"/>
      <c r="L3856" s="45"/>
      <c r="P3856" s="13"/>
    </row>
    <row r="3857" spans="2:16" s="43" customFormat="1" x14ac:dyDescent="0.3">
      <c r="B3857" s="44"/>
      <c r="C3857" s="52"/>
      <c r="D3857" s="52"/>
      <c r="F3857" s="45"/>
      <c r="H3857" s="46"/>
      <c r="L3857" s="45"/>
      <c r="P3857" s="13"/>
    </row>
    <row r="3858" spans="2:16" s="43" customFormat="1" x14ac:dyDescent="0.3">
      <c r="B3858" s="44"/>
      <c r="C3858" s="52"/>
      <c r="D3858" s="52"/>
      <c r="F3858" s="45"/>
      <c r="H3858" s="46"/>
      <c r="L3858" s="45"/>
      <c r="P3858" s="13"/>
    </row>
    <row r="3859" spans="2:16" s="43" customFormat="1" x14ac:dyDescent="0.3">
      <c r="B3859" s="44"/>
      <c r="C3859" s="52"/>
      <c r="D3859" s="52"/>
      <c r="F3859" s="45"/>
      <c r="H3859" s="46"/>
      <c r="L3859" s="45"/>
      <c r="P3859" s="13"/>
    </row>
    <row r="3860" spans="2:16" s="43" customFormat="1" x14ac:dyDescent="0.3">
      <c r="B3860" s="44"/>
      <c r="C3860" s="52"/>
      <c r="D3860" s="52"/>
      <c r="F3860" s="45"/>
      <c r="H3860" s="46"/>
      <c r="L3860" s="45"/>
      <c r="P3860" s="13"/>
    </row>
    <row r="3861" spans="2:16" s="43" customFormat="1" x14ac:dyDescent="0.3">
      <c r="B3861" s="44"/>
      <c r="C3861" s="52"/>
      <c r="D3861" s="52"/>
      <c r="F3861" s="45"/>
      <c r="H3861" s="46"/>
      <c r="L3861" s="45"/>
      <c r="P3861" s="13"/>
    </row>
    <row r="3862" spans="2:16" s="43" customFormat="1" x14ac:dyDescent="0.3">
      <c r="B3862" s="44"/>
      <c r="C3862" s="52"/>
      <c r="D3862" s="52"/>
      <c r="F3862" s="45"/>
      <c r="H3862" s="46"/>
      <c r="L3862" s="45"/>
      <c r="P3862" s="13"/>
    </row>
    <row r="3863" spans="2:16" s="43" customFormat="1" x14ac:dyDescent="0.3">
      <c r="B3863" s="44"/>
      <c r="C3863" s="52"/>
      <c r="D3863" s="52"/>
      <c r="F3863" s="45"/>
      <c r="H3863" s="46"/>
      <c r="L3863" s="45"/>
      <c r="P3863" s="13"/>
    </row>
    <row r="3864" spans="2:16" s="43" customFormat="1" x14ac:dyDescent="0.3">
      <c r="B3864" s="44"/>
      <c r="C3864" s="52"/>
      <c r="D3864" s="52"/>
      <c r="F3864" s="45"/>
      <c r="H3864" s="46"/>
      <c r="L3864" s="45"/>
      <c r="P3864" s="13"/>
    </row>
    <row r="3865" spans="2:16" s="43" customFormat="1" x14ac:dyDescent="0.3">
      <c r="B3865" s="44"/>
      <c r="C3865" s="52"/>
      <c r="D3865" s="52"/>
      <c r="F3865" s="45"/>
      <c r="H3865" s="46"/>
      <c r="L3865" s="45"/>
      <c r="P3865" s="13"/>
    </row>
    <row r="3866" spans="2:16" s="43" customFormat="1" x14ac:dyDescent="0.3">
      <c r="B3866" s="44"/>
      <c r="C3866" s="52"/>
      <c r="D3866" s="52"/>
      <c r="F3866" s="45"/>
      <c r="H3866" s="46"/>
      <c r="L3866" s="45"/>
      <c r="P3866" s="13"/>
    </row>
    <row r="3867" spans="2:16" s="43" customFormat="1" x14ac:dyDescent="0.3">
      <c r="B3867" s="44"/>
      <c r="C3867" s="52"/>
      <c r="D3867" s="52"/>
      <c r="F3867" s="45"/>
      <c r="H3867" s="46"/>
      <c r="L3867" s="45"/>
      <c r="P3867" s="13"/>
    </row>
    <row r="3868" spans="2:16" s="43" customFormat="1" x14ac:dyDescent="0.3">
      <c r="B3868" s="44"/>
      <c r="C3868" s="52"/>
      <c r="D3868" s="52"/>
      <c r="F3868" s="45"/>
      <c r="H3868" s="46"/>
      <c r="L3868" s="45"/>
      <c r="P3868" s="13"/>
    </row>
    <row r="3869" spans="2:16" s="43" customFormat="1" x14ac:dyDescent="0.3">
      <c r="B3869" s="44"/>
      <c r="C3869" s="52"/>
      <c r="D3869" s="52"/>
      <c r="F3869" s="45"/>
      <c r="H3869" s="46"/>
      <c r="L3869" s="45"/>
      <c r="P3869" s="13"/>
    </row>
    <row r="3870" spans="2:16" s="43" customFormat="1" x14ac:dyDescent="0.3">
      <c r="B3870" s="44"/>
      <c r="C3870" s="52"/>
      <c r="D3870" s="52"/>
      <c r="F3870" s="45"/>
      <c r="H3870" s="46"/>
      <c r="L3870" s="45"/>
      <c r="P3870" s="13"/>
    </row>
    <row r="3871" spans="2:16" s="43" customFormat="1" x14ac:dyDescent="0.3">
      <c r="B3871" s="44"/>
      <c r="C3871" s="52"/>
      <c r="D3871" s="52"/>
      <c r="F3871" s="45"/>
      <c r="H3871" s="46"/>
      <c r="L3871" s="45"/>
      <c r="P3871" s="13"/>
    </row>
    <row r="3872" spans="2:16" s="43" customFormat="1" x14ac:dyDescent="0.3">
      <c r="B3872" s="44"/>
      <c r="C3872" s="52"/>
      <c r="D3872" s="52"/>
      <c r="F3872" s="45"/>
      <c r="H3872" s="46"/>
      <c r="L3872" s="45"/>
      <c r="P3872" s="13"/>
    </row>
    <row r="3873" spans="2:16" s="43" customFormat="1" x14ac:dyDescent="0.3">
      <c r="B3873" s="44"/>
      <c r="C3873" s="52"/>
      <c r="D3873" s="52"/>
      <c r="F3873" s="45"/>
      <c r="H3873" s="46"/>
      <c r="L3873" s="45"/>
      <c r="P3873" s="13"/>
    </row>
    <row r="3874" spans="2:16" s="43" customFormat="1" x14ac:dyDescent="0.3">
      <c r="B3874" s="44"/>
      <c r="C3874" s="52"/>
      <c r="D3874" s="52"/>
      <c r="F3874" s="45"/>
      <c r="H3874" s="46"/>
      <c r="L3874" s="45"/>
      <c r="P3874" s="13"/>
    </row>
    <row r="3875" spans="2:16" s="43" customFormat="1" x14ac:dyDescent="0.3">
      <c r="B3875" s="44"/>
      <c r="C3875" s="52"/>
      <c r="D3875" s="52"/>
      <c r="F3875" s="45"/>
      <c r="H3875" s="46"/>
      <c r="L3875" s="45"/>
      <c r="P3875" s="13"/>
    </row>
    <row r="3876" spans="2:16" s="43" customFormat="1" x14ac:dyDescent="0.3">
      <c r="B3876" s="44"/>
      <c r="C3876" s="52"/>
      <c r="D3876" s="52"/>
      <c r="F3876" s="45"/>
      <c r="H3876" s="46"/>
      <c r="L3876" s="45"/>
      <c r="P3876" s="13"/>
    </row>
    <row r="3877" spans="2:16" s="43" customFormat="1" x14ac:dyDescent="0.3">
      <c r="B3877" s="44"/>
      <c r="C3877" s="52"/>
      <c r="D3877" s="52"/>
      <c r="F3877" s="45"/>
      <c r="H3877" s="46"/>
      <c r="L3877" s="45"/>
      <c r="P3877" s="13"/>
    </row>
    <row r="3878" spans="2:16" s="43" customFormat="1" x14ac:dyDescent="0.3">
      <c r="B3878" s="44"/>
      <c r="C3878" s="52"/>
      <c r="D3878" s="52"/>
      <c r="F3878" s="45"/>
      <c r="H3878" s="46"/>
      <c r="L3878" s="45"/>
      <c r="P3878" s="13"/>
    </row>
    <row r="3879" spans="2:16" s="43" customFormat="1" x14ac:dyDescent="0.3">
      <c r="B3879" s="44"/>
      <c r="C3879" s="52"/>
      <c r="D3879" s="52"/>
      <c r="F3879" s="45"/>
      <c r="H3879" s="46"/>
      <c r="L3879" s="45"/>
      <c r="P3879" s="13"/>
    </row>
    <row r="3880" spans="2:16" s="43" customFormat="1" x14ac:dyDescent="0.3">
      <c r="B3880" s="44"/>
      <c r="C3880" s="52"/>
      <c r="D3880" s="52"/>
      <c r="F3880" s="45"/>
      <c r="H3880" s="46"/>
      <c r="L3880" s="45"/>
      <c r="P3880" s="13"/>
    </row>
    <row r="3881" spans="2:16" s="43" customFormat="1" x14ac:dyDescent="0.3">
      <c r="B3881" s="44"/>
      <c r="C3881" s="52"/>
      <c r="D3881" s="52"/>
      <c r="F3881" s="45"/>
      <c r="H3881" s="46"/>
      <c r="L3881" s="45"/>
      <c r="P3881" s="13"/>
    </row>
    <row r="3882" spans="2:16" s="43" customFormat="1" x14ac:dyDescent="0.3">
      <c r="B3882" s="44"/>
      <c r="C3882" s="52"/>
      <c r="D3882" s="52"/>
      <c r="F3882" s="45"/>
      <c r="H3882" s="46"/>
      <c r="L3882" s="45"/>
      <c r="P3882" s="13"/>
    </row>
  </sheetData>
  <conditionalFormatting sqref="P1:P1048576">
    <cfRule type="dataBar" priority="1">
      <dataBar>
        <cfvo type="min"/>
        <cfvo type="max"/>
        <color rgb="FFD6007B"/>
      </dataBar>
      <extLst>
        <ext xmlns:x14="http://schemas.microsoft.com/office/spreadsheetml/2009/9/main" uri="{B025F937-C7B1-47D3-B67F-A62EFF666E3E}">
          <x14:id>{AA468AF5-2370-41EB-BA35-B6351F3A0171}</x14:id>
        </ext>
      </extLst>
    </cfRule>
    <cfRule type="colorScale" priority="3">
      <colorScale>
        <cfvo type="min"/>
        <cfvo type="max"/>
        <color rgb="FF63BE7B"/>
        <color rgb="FFFCFCFF"/>
      </colorScale>
    </cfRule>
    <cfRule type="cellIs" dxfId="0" priority="5" operator="equal">
      <formula>"Platinum"</formula>
    </cfRule>
  </conditionalFormatting>
  <conditionalFormatting sqref="P9">
    <cfRule type="colorScale" priority="4">
      <colorScale>
        <cfvo type="min"/>
        <cfvo type="max"/>
        <color rgb="FF63BE7B"/>
        <color rgb="FFFCFCFF"/>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A468AF5-2370-41EB-BA35-B6351F3A0171}">
            <x14:dataBar minLength="0" maxLength="100" gradient="0">
              <x14:cfvo type="autoMin"/>
              <x14:cfvo type="autoMax"/>
              <x14:negativeFillColor rgb="FFFF0000"/>
              <x14:axisColor rgb="FF000000"/>
            </x14:dataBar>
          </x14:cfRule>
          <xm:sqref>P1:P1048576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FD8D-D652-4CF2-A437-71543981FADD}">
  <dimension ref="B3:C9"/>
  <sheetViews>
    <sheetView workbookViewId="0">
      <selection activeCell="K10" sqref="K10"/>
    </sheetView>
  </sheetViews>
  <sheetFormatPr defaultRowHeight="14.4" x14ac:dyDescent="0.3"/>
  <cols>
    <col min="2" max="2" width="18.6640625" bestFit="1" customWidth="1"/>
    <col min="3" max="3" width="11.5546875" bestFit="1" customWidth="1"/>
  </cols>
  <sheetData>
    <row r="3" spans="2:3" ht="15.6" x14ac:dyDescent="0.3">
      <c r="B3" s="55" t="s">
        <v>3990</v>
      </c>
      <c r="C3" s="55"/>
    </row>
    <row r="4" spans="2:3" ht="15.6" x14ac:dyDescent="0.3">
      <c r="B4" s="25" t="s">
        <v>3984</v>
      </c>
      <c r="C4" s="26">
        <f>COUNT(Data_Analysis!L2:L2001)</f>
        <v>2000</v>
      </c>
    </row>
    <row r="5" spans="2:3" ht="15.6" x14ac:dyDescent="0.3">
      <c r="B5" s="25" t="s">
        <v>3985</v>
      </c>
      <c r="C5" s="26">
        <f>COUNTIF(Table64[Gender],"Male")</f>
        <v>904</v>
      </c>
    </row>
    <row r="6" spans="2:3" ht="15.6" x14ac:dyDescent="0.3">
      <c r="B6" s="25" t="s">
        <v>3986</v>
      </c>
      <c r="C6" s="26">
        <f>COUNTIF(Table64[Gender],"Female")</f>
        <v>1095</v>
      </c>
    </row>
    <row r="7" spans="2:3" ht="15.6" x14ac:dyDescent="0.3">
      <c r="B7" s="25" t="s">
        <v>3987</v>
      </c>
      <c r="C7" s="27">
        <f>SUM(Table64[[#All],[Total_Amount]])</f>
        <v>2174512.487546253</v>
      </c>
    </row>
    <row r="8" spans="2:3" ht="15.6" x14ac:dyDescent="0.3">
      <c r="B8" s="25" t="s">
        <v>3988</v>
      </c>
      <c r="C8" s="28">
        <f>MIN(Table64[[#All],[Total_Amount]])</f>
        <v>18.459000000000003</v>
      </c>
    </row>
    <row r="9" spans="2:3" ht="15.6" x14ac:dyDescent="0.3">
      <c r="B9" s="25" t="s">
        <v>3989</v>
      </c>
      <c r="C9" s="28">
        <f>MAX(Table64[[#All],[Total_Amount]])</f>
        <v>3908.2428</v>
      </c>
    </row>
  </sheetData>
  <mergeCells count="1">
    <mergeCell ref="B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B2C2-7EA6-462C-8EB3-A2F04DADDE58}">
  <dimension ref="A1:DB2088"/>
  <sheetViews>
    <sheetView zoomScale="88" workbookViewId="0">
      <selection activeCell="M20" sqref="M20"/>
    </sheetView>
  </sheetViews>
  <sheetFormatPr defaultRowHeight="14.4" x14ac:dyDescent="0.3"/>
  <cols>
    <col min="1" max="1" width="12.5546875" style="29" customWidth="1"/>
    <col min="2" max="2" width="12.5546875" style="30" customWidth="1"/>
    <col min="3" max="3" width="15" style="29" customWidth="1"/>
    <col min="4" max="4" width="15.5546875" style="29" customWidth="1"/>
    <col min="5" max="5" width="8.88671875" style="29"/>
    <col min="6" max="6" width="9" style="29" customWidth="1"/>
    <col min="7" max="7" width="10.44140625" style="29" customWidth="1"/>
    <col min="8" max="8" width="8.88671875" style="29"/>
    <col min="9" max="11" width="8.88671875" style="24"/>
    <col min="12" max="12" width="12.5546875" style="30" customWidth="1"/>
    <col min="13" max="13" width="15" style="29" customWidth="1"/>
    <col min="14" max="14" width="8.88671875" style="29"/>
    <col min="15" max="15" width="12.5546875" style="29" bestFit="1" customWidth="1"/>
    <col min="16" max="16" width="19.77734375" style="29" bestFit="1" customWidth="1"/>
    <col min="17" max="17" width="8.88671875" style="29"/>
    <col min="18" max="18" width="15.5546875" style="29" customWidth="1"/>
    <col min="19" max="19" width="15" style="29" customWidth="1"/>
    <col min="20" max="20" width="12.5546875" style="29" bestFit="1" customWidth="1"/>
    <col min="21" max="21" width="19.77734375" style="29" bestFit="1" customWidth="1"/>
    <col min="22" max="22" width="8.88671875" style="29"/>
    <col min="23" max="23" width="9" style="29" customWidth="1"/>
    <col min="24" max="24" width="10.44140625" style="29" customWidth="1"/>
    <col min="25" max="25" width="15" style="29" customWidth="1"/>
    <col min="26" max="26" width="19.77734375" style="29" bestFit="1" customWidth="1"/>
    <col min="27" max="27" width="15.5546875" style="29" bestFit="1" customWidth="1"/>
    <col min="28" max="29" width="12" style="29" bestFit="1" customWidth="1"/>
    <col min="30" max="31" width="8.88671875" style="24"/>
    <col min="32" max="32" width="15" style="29" customWidth="1"/>
    <col min="33" max="33" width="8.88671875" style="29"/>
    <col min="34" max="34" width="12.5546875" style="29" bestFit="1" customWidth="1"/>
    <col min="35" max="35" width="19.77734375" style="29" bestFit="1" customWidth="1"/>
    <col min="36" max="106" width="8.88671875" style="24"/>
    <col min="107" max="16384" width="8.88671875" style="29"/>
  </cols>
  <sheetData>
    <row r="1" spans="1:35" x14ac:dyDescent="0.3">
      <c r="A1" s="38" t="s">
        <v>1</v>
      </c>
      <c r="B1" s="39" t="s">
        <v>1817</v>
      </c>
      <c r="C1" s="38" t="s">
        <v>1822</v>
      </c>
      <c r="D1" s="38" t="s">
        <v>1821</v>
      </c>
      <c r="E1" s="38" t="s">
        <v>2</v>
      </c>
      <c r="F1" s="38" t="s">
        <v>3</v>
      </c>
      <c r="G1" s="40" t="s">
        <v>1538</v>
      </c>
      <c r="H1" s="40" t="s">
        <v>1750</v>
      </c>
      <c r="L1" s="39" t="s">
        <v>1817</v>
      </c>
      <c r="M1" s="38" t="s">
        <v>1822</v>
      </c>
      <c r="N1" s="38"/>
      <c r="O1" s="38"/>
      <c r="P1" s="38"/>
      <c r="Q1" s="38"/>
      <c r="R1" s="38" t="s">
        <v>1821</v>
      </c>
      <c r="S1" s="38" t="s">
        <v>1822</v>
      </c>
      <c r="T1" s="38"/>
      <c r="U1" s="38"/>
      <c r="V1" s="38"/>
      <c r="W1" s="41" t="s">
        <v>3</v>
      </c>
      <c r="X1" s="42" t="s">
        <v>1538</v>
      </c>
      <c r="Y1" s="38" t="s">
        <v>1822</v>
      </c>
      <c r="Z1" s="38"/>
      <c r="AA1" s="38"/>
      <c r="AB1" s="38"/>
      <c r="AC1" s="38"/>
      <c r="AF1" s="38" t="s">
        <v>1822</v>
      </c>
      <c r="AG1" s="40" t="s">
        <v>1750</v>
      </c>
      <c r="AH1" s="38"/>
      <c r="AI1" s="38"/>
    </row>
    <row r="2" spans="1:35" x14ac:dyDescent="0.3">
      <c r="A2" s="29" t="s">
        <v>1273</v>
      </c>
      <c r="B2" s="30">
        <v>45480</v>
      </c>
      <c r="C2" s="29">
        <v>198.41640000000001</v>
      </c>
      <c r="D2" s="29" t="s">
        <v>1824</v>
      </c>
      <c r="E2" s="29">
        <v>48</v>
      </c>
      <c r="F2" s="29" t="s">
        <v>16</v>
      </c>
      <c r="G2" s="29" t="s">
        <v>1566</v>
      </c>
      <c r="H2" s="29" t="s">
        <v>1759</v>
      </c>
      <c r="L2" s="30">
        <v>45480</v>
      </c>
      <c r="M2" s="29">
        <v>198.41640000000001</v>
      </c>
      <c r="O2" s="29" t="s">
        <v>3991</v>
      </c>
      <c r="P2" s="29" t="s">
        <v>3992</v>
      </c>
      <c r="R2" s="29" t="s">
        <v>1824</v>
      </c>
      <c r="S2" s="29">
        <v>198.41640000000001</v>
      </c>
      <c r="W2" s="31" t="s">
        <v>16</v>
      </c>
      <c r="X2" s="31" t="s">
        <v>1566</v>
      </c>
      <c r="Y2" s="29">
        <v>198.41640000000001</v>
      </c>
      <c r="AF2" s="29">
        <v>198.41640000000001</v>
      </c>
      <c r="AG2" s="29" t="s">
        <v>1759</v>
      </c>
    </row>
    <row r="3" spans="1:35" x14ac:dyDescent="0.3">
      <c r="A3" s="29" t="s">
        <v>1441</v>
      </c>
      <c r="B3" s="30">
        <v>45285</v>
      </c>
      <c r="C3" s="29">
        <v>228.7893</v>
      </c>
      <c r="D3" s="29" t="s">
        <v>1826</v>
      </c>
      <c r="E3" s="29">
        <v>45</v>
      </c>
      <c r="F3" s="29" t="s">
        <v>9</v>
      </c>
      <c r="G3" s="29" t="s">
        <v>1563</v>
      </c>
      <c r="H3" s="29" t="s">
        <v>1759</v>
      </c>
      <c r="L3" s="30">
        <v>45285</v>
      </c>
      <c r="M3" s="29">
        <v>228.7893</v>
      </c>
      <c r="O3" s="32" t="s">
        <v>4016</v>
      </c>
      <c r="P3" s="29">
        <v>857221.79674225801</v>
      </c>
      <c r="R3" s="29" t="s">
        <v>1826</v>
      </c>
      <c r="S3" s="29">
        <v>228.7893</v>
      </c>
      <c r="T3" s="29" t="s">
        <v>3991</v>
      </c>
      <c r="U3" s="29" t="s">
        <v>3992</v>
      </c>
      <c r="W3" s="33" t="s">
        <v>9</v>
      </c>
      <c r="X3" s="33" t="s">
        <v>1563</v>
      </c>
      <c r="Y3" s="29">
        <v>228.7893</v>
      </c>
      <c r="Z3" s="29" t="s">
        <v>3992</v>
      </c>
      <c r="AA3" s="29" t="s">
        <v>3993</v>
      </c>
      <c r="AF3" s="29">
        <v>228.7893</v>
      </c>
      <c r="AG3" s="29" t="s">
        <v>1759</v>
      </c>
    </row>
    <row r="4" spans="1:35" x14ac:dyDescent="0.3">
      <c r="A4" s="29" t="s">
        <v>212</v>
      </c>
      <c r="B4" s="30">
        <v>45446</v>
      </c>
      <c r="C4" s="29">
        <v>2742.15</v>
      </c>
      <c r="D4" s="29" t="s">
        <v>1824</v>
      </c>
      <c r="E4" s="29">
        <v>43</v>
      </c>
      <c r="F4" s="29" t="s">
        <v>16</v>
      </c>
      <c r="G4" s="29" t="s">
        <v>1558</v>
      </c>
      <c r="H4" s="29" t="s">
        <v>1784</v>
      </c>
      <c r="L4" s="30">
        <v>45446</v>
      </c>
      <c r="M4" s="29">
        <v>2742.15</v>
      </c>
      <c r="O4" s="32" t="s">
        <v>3994</v>
      </c>
      <c r="P4" s="29">
        <v>857221.79674225801</v>
      </c>
      <c r="R4" s="29" t="s">
        <v>1824</v>
      </c>
      <c r="S4" s="29">
        <v>2742.15</v>
      </c>
      <c r="T4" s="32" t="s">
        <v>1829</v>
      </c>
      <c r="U4" s="29">
        <v>703703.33943202347</v>
      </c>
      <c r="W4" s="31" t="s">
        <v>16</v>
      </c>
      <c r="X4" s="31" t="s">
        <v>1558</v>
      </c>
      <c r="Y4" s="29">
        <v>2742.15</v>
      </c>
      <c r="Z4" s="29" t="s">
        <v>3991</v>
      </c>
      <c r="AA4" s="29" t="s">
        <v>16</v>
      </c>
      <c r="AB4" s="29" t="s">
        <v>9</v>
      </c>
      <c r="AC4" s="29" t="s">
        <v>3994</v>
      </c>
      <c r="AF4" s="29">
        <v>2742.15</v>
      </c>
      <c r="AG4" s="29" t="s">
        <v>1784</v>
      </c>
      <c r="AH4" s="29" t="s">
        <v>3991</v>
      </c>
      <c r="AI4" s="29" t="s">
        <v>3992</v>
      </c>
    </row>
    <row r="5" spans="1:35" x14ac:dyDescent="0.3">
      <c r="A5" s="29" t="s">
        <v>1087</v>
      </c>
      <c r="B5" s="30">
        <v>45259</v>
      </c>
      <c r="C5" s="29">
        <v>774.0684</v>
      </c>
      <c r="D5" s="29" t="s">
        <v>1829</v>
      </c>
      <c r="E5" s="29">
        <v>39</v>
      </c>
      <c r="F5" s="29" t="s">
        <v>16</v>
      </c>
      <c r="G5" s="29" t="s">
        <v>1563</v>
      </c>
      <c r="H5" s="29" t="s">
        <v>1784</v>
      </c>
      <c r="L5" s="30">
        <v>45259</v>
      </c>
      <c r="M5" s="29">
        <v>774.0684</v>
      </c>
      <c r="R5" s="29" t="s">
        <v>1829</v>
      </c>
      <c r="S5" s="29">
        <v>774.0684</v>
      </c>
      <c r="T5" s="32" t="s">
        <v>1824</v>
      </c>
      <c r="U5" s="29">
        <v>714843.56993400666</v>
      </c>
      <c r="W5" s="33" t="s">
        <v>16</v>
      </c>
      <c r="X5" s="33" t="s">
        <v>1563</v>
      </c>
      <c r="Y5" s="29">
        <v>774.0684</v>
      </c>
      <c r="Z5" s="32" t="s">
        <v>1558</v>
      </c>
      <c r="AA5" s="29">
        <v>180344.28020000001</v>
      </c>
      <c r="AB5" s="29">
        <v>175735.69230825125</v>
      </c>
      <c r="AC5" s="29">
        <v>356079.97250825126</v>
      </c>
      <c r="AF5" s="29">
        <v>774.0684</v>
      </c>
      <c r="AG5" s="29" t="s">
        <v>1784</v>
      </c>
      <c r="AH5" s="32" t="s">
        <v>1754</v>
      </c>
      <c r="AI5" s="29">
        <v>199672.35180000015</v>
      </c>
    </row>
    <row r="6" spans="1:35" x14ac:dyDescent="0.3">
      <c r="A6" s="29" t="s">
        <v>1517</v>
      </c>
      <c r="B6" s="30">
        <v>45297</v>
      </c>
      <c r="C6" s="29">
        <v>1833.4380000000001</v>
      </c>
      <c r="D6" s="29" t="s">
        <v>1824</v>
      </c>
      <c r="E6" s="29">
        <v>21</v>
      </c>
      <c r="F6" s="29" t="s">
        <v>9</v>
      </c>
      <c r="G6" s="29" t="s">
        <v>1558</v>
      </c>
      <c r="H6" s="29" t="s">
        <v>1759</v>
      </c>
      <c r="L6" s="30">
        <v>45297</v>
      </c>
      <c r="M6" s="29">
        <v>1833.4380000000001</v>
      </c>
      <c r="R6" s="29" t="s">
        <v>1824</v>
      </c>
      <c r="S6" s="29">
        <v>1833.4380000000001</v>
      </c>
      <c r="T6" s="32" t="s">
        <v>1826</v>
      </c>
      <c r="U6" s="29">
        <v>756718.09921133844</v>
      </c>
      <c r="W6" s="31" t="s">
        <v>9</v>
      </c>
      <c r="X6" s="31" t="s">
        <v>1558</v>
      </c>
      <c r="Y6" s="29">
        <v>1833.4380000000001</v>
      </c>
      <c r="Z6" s="32" t="s">
        <v>1547</v>
      </c>
      <c r="AA6" s="29">
        <v>155935.59120000008</v>
      </c>
      <c r="AB6" s="29">
        <v>166848.66935777839</v>
      </c>
      <c r="AC6" s="29">
        <v>322784.26055777847</v>
      </c>
      <c r="AF6" s="29">
        <v>1833.4380000000001</v>
      </c>
      <c r="AG6" s="29" t="s">
        <v>1759</v>
      </c>
      <c r="AH6" s="32" t="s">
        <v>1759</v>
      </c>
      <c r="AI6" s="29">
        <v>1380704.5224773686</v>
      </c>
    </row>
    <row r="7" spans="1:35" x14ac:dyDescent="0.3">
      <c r="A7" s="29" t="s">
        <v>406</v>
      </c>
      <c r="B7" s="30">
        <v>45499</v>
      </c>
      <c r="C7" s="29">
        <v>357.23430000000002</v>
      </c>
      <c r="D7" s="29" t="s">
        <v>1829</v>
      </c>
      <c r="E7" s="29">
        <v>21</v>
      </c>
      <c r="F7" s="29" t="s">
        <v>16</v>
      </c>
      <c r="G7" s="29" t="s">
        <v>1563</v>
      </c>
      <c r="H7" s="29" t="s">
        <v>1763</v>
      </c>
      <c r="L7" s="30">
        <v>45499</v>
      </c>
      <c r="M7" s="29">
        <v>357.23430000000002</v>
      </c>
      <c r="R7" s="29" t="s">
        <v>1829</v>
      </c>
      <c r="S7" s="29">
        <v>357.23430000000002</v>
      </c>
      <c r="T7" s="32" t="s">
        <v>3994</v>
      </c>
      <c r="U7" s="29">
        <v>2175265.0085773687</v>
      </c>
      <c r="W7" s="33" t="s">
        <v>16</v>
      </c>
      <c r="X7" s="33" t="s">
        <v>1563</v>
      </c>
      <c r="Y7" s="29">
        <v>357.23430000000002</v>
      </c>
      <c r="Z7" s="32" t="s">
        <v>1563</v>
      </c>
      <c r="AA7" s="29">
        <v>281133.03879999998</v>
      </c>
      <c r="AB7" s="29">
        <v>222031.80359999987</v>
      </c>
      <c r="AC7" s="29">
        <v>503164.84239999985</v>
      </c>
      <c r="AF7" s="29">
        <v>357.23430000000002</v>
      </c>
      <c r="AG7" s="29" t="s">
        <v>1763</v>
      </c>
      <c r="AH7" s="32" t="s">
        <v>1763</v>
      </c>
      <c r="AI7" s="29">
        <v>435916.67190000013</v>
      </c>
    </row>
    <row r="8" spans="1:35" x14ac:dyDescent="0.3">
      <c r="A8" s="29" t="s">
        <v>76</v>
      </c>
      <c r="B8" s="30">
        <v>45850</v>
      </c>
      <c r="C8" s="29">
        <v>1335.027</v>
      </c>
      <c r="D8" s="29" t="s">
        <v>1826</v>
      </c>
      <c r="E8" s="29">
        <v>60</v>
      </c>
      <c r="F8" s="29" t="s">
        <v>16</v>
      </c>
      <c r="G8" s="29" t="s">
        <v>1544</v>
      </c>
      <c r="H8" s="29" t="s">
        <v>1763</v>
      </c>
      <c r="L8" s="30">
        <v>45850</v>
      </c>
      <c r="M8" s="29">
        <v>1335.027</v>
      </c>
      <c r="R8" s="29" t="s">
        <v>1826</v>
      </c>
      <c r="S8" s="29">
        <v>1335.027</v>
      </c>
      <c r="W8" s="31" t="s">
        <v>16</v>
      </c>
      <c r="X8" s="31" t="s">
        <v>1544</v>
      </c>
      <c r="Y8" s="29">
        <v>1335.027</v>
      </c>
      <c r="Z8" s="32" t="s">
        <v>1544</v>
      </c>
      <c r="AA8" s="29">
        <v>217025.2637000001</v>
      </c>
      <c r="AB8" s="29">
        <v>231524.55639999986</v>
      </c>
      <c r="AC8" s="29">
        <v>448549.82009999995</v>
      </c>
      <c r="AF8" s="29">
        <v>1335.027</v>
      </c>
      <c r="AG8" s="29" t="s">
        <v>1763</v>
      </c>
      <c r="AH8" s="32" t="s">
        <v>1784</v>
      </c>
      <c r="AI8" s="29">
        <v>158971.46239999999</v>
      </c>
    </row>
    <row r="9" spans="1:35" x14ac:dyDescent="0.3">
      <c r="A9" s="29" t="s">
        <v>512</v>
      </c>
      <c r="B9" s="30">
        <v>45248</v>
      </c>
      <c r="C9" s="29">
        <v>1054.5612000000001</v>
      </c>
      <c r="D9" s="29" t="s">
        <v>1826</v>
      </c>
      <c r="E9" s="29">
        <v>31</v>
      </c>
      <c r="F9" s="29" t="s">
        <v>9</v>
      </c>
      <c r="G9" s="29" t="s">
        <v>1544</v>
      </c>
      <c r="H9" s="29" t="s">
        <v>1784</v>
      </c>
      <c r="L9" s="30">
        <v>45248</v>
      </c>
      <c r="M9" s="29">
        <v>1054.5612000000001</v>
      </c>
      <c r="R9" s="29" t="s">
        <v>1826</v>
      </c>
      <c r="S9" s="29">
        <v>1054.5612000000001</v>
      </c>
      <c r="W9" s="33" t="s">
        <v>9</v>
      </c>
      <c r="X9" s="33" t="s">
        <v>1544</v>
      </c>
      <c r="Y9" s="29">
        <v>1054.5612000000001</v>
      </c>
      <c r="Z9" s="32" t="s">
        <v>1566</v>
      </c>
      <c r="AA9" s="29">
        <v>276719.29391133855</v>
      </c>
      <c r="AB9" s="29">
        <v>267966.81909999996</v>
      </c>
      <c r="AC9" s="29">
        <v>544686.11301133852</v>
      </c>
      <c r="AF9" s="29">
        <v>1054.5612000000001</v>
      </c>
      <c r="AG9" s="29" t="s">
        <v>1784</v>
      </c>
      <c r="AH9" s="32" t="s">
        <v>3994</v>
      </c>
      <c r="AI9" s="29">
        <v>2175265.0085773687</v>
      </c>
    </row>
    <row r="10" spans="1:35" x14ac:dyDescent="0.3">
      <c r="A10" s="29" t="s">
        <v>617</v>
      </c>
      <c r="B10" s="30">
        <v>45781</v>
      </c>
      <c r="C10" s="29">
        <v>1250.6175000000001</v>
      </c>
      <c r="D10" s="29" t="s">
        <v>1826</v>
      </c>
      <c r="E10" s="29">
        <v>42</v>
      </c>
      <c r="F10" s="29" t="s">
        <v>9</v>
      </c>
      <c r="G10" s="29" t="s">
        <v>1544</v>
      </c>
      <c r="H10" s="29" t="s">
        <v>1759</v>
      </c>
      <c r="L10" s="30">
        <v>45781</v>
      </c>
      <c r="M10" s="29">
        <v>1250.6175000000001</v>
      </c>
      <c r="R10" s="29" t="s">
        <v>1826</v>
      </c>
      <c r="S10" s="29">
        <v>1250.6175000000001</v>
      </c>
      <c r="W10" s="31" t="s">
        <v>9</v>
      </c>
      <c r="X10" s="31" t="s">
        <v>1544</v>
      </c>
      <c r="Y10" s="29">
        <v>1250.6175000000001</v>
      </c>
      <c r="Z10" s="32" t="s">
        <v>3994</v>
      </c>
      <c r="AA10" s="29">
        <v>1111157.4678113386</v>
      </c>
      <c r="AB10" s="29">
        <v>1064107.5407660294</v>
      </c>
      <c r="AC10" s="29">
        <v>2175265.0085773682</v>
      </c>
      <c r="AF10" s="29">
        <v>1250.6175000000001</v>
      </c>
      <c r="AG10" s="29" t="s">
        <v>1759</v>
      </c>
    </row>
    <row r="11" spans="1:35" x14ac:dyDescent="0.3">
      <c r="A11" s="29" t="s">
        <v>1432</v>
      </c>
      <c r="B11" s="30">
        <v>45869</v>
      </c>
      <c r="C11" s="29">
        <v>1344.6818000000001</v>
      </c>
      <c r="D11" s="29" t="s">
        <v>1826</v>
      </c>
      <c r="E11" s="29">
        <v>28</v>
      </c>
      <c r="F11" s="29" t="s">
        <v>16</v>
      </c>
      <c r="G11" s="29" t="s">
        <v>1544</v>
      </c>
      <c r="H11" s="29" t="s">
        <v>1754</v>
      </c>
      <c r="L11" s="30">
        <v>45869</v>
      </c>
      <c r="M11" s="29">
        <v>1344.6818000000001</v>
      </c>
      <c r="R11" s="29" t="s">
        <v>1826</v>
      </c>
      <c r="S11" s="29">
        <v>1344.6818000000001</v>
      </c>
      <c r="W11" s="33" t="s">
        <v>16</v>
      </c>
      <c r="X11" s="33" t="s">
        <v>1544</v>
      </c>
      <c r="Y11" s="29">
        <v>1344.6818000000001</v>
      </c>
      <c r="AF11" s="29">
        <v>1344.6818000000001</v>
      </c>
      <c r="AG11" s="29" t="s">
        <v>1754</v>
      </c>
    </row>
    <row r="12" spans="1:35" x14ac:dyDescent="0.3">
      <c r="A12" s="29" t="s">
        <v>242</v>
      </c>
      <c r="B12" s="30">
        <v>45335</v>
      </c>
      <c r="C12" s="29">
        <v>259.1259</v>
      </c>
      <c r="D12" s="29" t="s">
        <v>1824</v>
      </c>
      <c r="E12" s="29">
        <v>27</v>
      </c>
      <c r="F12" s="29" t="s">
        <v>16</v>
      </c>
      <c r="G12" s="29" t="s">
        <v>1566</v>
      </c>
      <c r="H12" s="29" t="s">
        <v>1759</v>
      </c>
      <c r="L12" s="30">
        <v>45335</v>
      </c>
      <c r="M12" s="29">
        <v>259.1259</v>
      </c>
      <c r="R12" s="29" t="s">
        <v>1824</v>
      </c>
      <c r="S12" s="29">
        <v>259.1259</v>
      </c>
      <c r="W12" s="31" t="s">
        <v>16</v>
      </c>
      <c r="X12" s="31" t="s">
        <v>1566</v>
      </c>
      <c r="Y12" s="29">
        <v>259.1259</v>
      </c>
      <c r="AF12" s="29">
        <v>259.1259</v>
      </c>
      <c r="AG12" s="29" t="s">
        <v>1759</v>
      </c>
    </row>
    <row r="13" spans="1:35" x14ac:dyDescent="0.3">
      <c r="A13" s="29" t="s">
        <v>1009</v>
      </c>
      <c r="B13" s="30">
        <v>45801</v>
      </c>
      <c r="C13" s="29">
        <v>952.57439999999997</v>
      </c>
      <c r="D13" s="29" t="s">
        <v>1824</v>
      </c>
      <c r="E13" s="29">
        <v>21</v>
      </c>
      <c r="F13" s="29" t="s">
        <v>16</v>
      </c>
      <c r="G13" s="29" t="s">
        <v>1563</v>
      </c>
      <c r="H13" s="29" t="s">
        <v>1759</v>
      </c>
      <c r="L13" s="30">
        <v>45801</v>
      </c>
      <c r="M13" s="29">
        <v>952.57439999999997</v>
      </c>
      <c r="R13" s="29" t="s">
        <v>1824</v>
      </c>
      <c r="S13" s="29">
        <v>952.57439999999997</v>
      </c>
      <c r="W13" s="33" t="s">
        <v>16</v>
      </c>
      <c r="X13" s="33" t="s">
        <v>1563</v>
      </c>
      <c r="Y13" s="29">
        <v>952.57439999999997</v>
      </c>
      <c r="AF13" s="29">
        <v>952.57439999999997</v>
      </c>
      <c r="AG13" s="29" t="s">
        <v>1759</v>
      </c>
    </row>
    <row r="14" spans="1:35" x14ac:dyDescent="0.3">
      <c r="A14" s="29" t="s">
        <v>762</v>
      </c>
      <c r="B14" s="30">
        <v>45528</v>
      </c>
      <c r="C14" s="29">
        <v>2552.5367999999999</v>
      </c>
      <c r="D14" s="29" t="s">
        <v>1824</v>
      </c>
      <c r="E14" s="29">
        <v>40</v>
      </c>
      <c r="F14" s="29" t="s">
        <v>9</v>
      </c>
      <c r="G14" s="29" t="s">
        <v>1566</v>
      </c>
      <c r="H14" s="29" t="s">
        <v>1763</v>
      </c>
      <c r="L14" s="30">
        <v>45528</v>
      </c>
      <c r="M14" s="29">
        <v>2552.5367999999999</v>
      </c>
      <c r="R14" s="29" t="s">
        <v>1824</v>
      </c>
      <c r="S14" s="29">
        <v>2552.5367999999999</v>
      </c>
      <c r="W14" s="31" t="s">
        <v>9</v>
      </c>
      <c r="X14" s="31" t="s">
        <v>1566</v>
      </c>
      <c r="Y14" s="29">
        <v>2552.5367999999999</v>
      </c>
      <c r="AF14" s="29">
        <v>2552.5367999999999</v>
      </c>
      <c r="AG14" s="29" t="s">
        <v>1763</v>
      </c>
    </row>
    <row r="15" spans="1:35" x14ac:dyDescent="0.3">
      <c r="A15" s="29" t="s">
        <v>1372</v>
      </c>
      <c r="B15" s="30">
        <v>45875</v>
      </c>
      <c r="C15" s="29">
        <v>443.66</v>
      </c>
      <c r="D15" s="29" t="s">
        <v>1826</v>
      </c>
      <c r="E15" s="29">
        <v>19</v>
      </c>
      <c r="F15" s="29" t="s">
        <v>9</v>
      </c>
      <c r="G15" s="29" t="s">
        <v>1563</v>
      </c>
      <c r="H15" s="29" t="s">
        <v>1759</v>
      </c>
      <c r="L15" s="30">
        <v>45875</v>
      </c>
      <c r="M15" s="29">
        <v>443.66</v>
      </c>
      <c r="R15" s="29" t="s">
        <v>1826</v>
      </c>
      <c r="S15" s="29">
        <v>443.66</v>
      </c>
      <c r="W15" s="33" t="s">
        <v>9</v>
      </c>
      <c r="X15" s="33" t="s">
        <v>1563</v>
      </c>
      <c r="Y15" s="29">
        <v>443.66</v>
      </c>
      <c r="AF15" s="29">
        <v>443.66</v>
      </c>
      <c r="AG15" s="29" t="s">
        <v>1759</v>
      </c>
    </row>
    <row r="16" spans="1:35" x14ac:dyDescent="0.3">
      <c r="A16" s="29" t="s">
        <v>1093</v>
      </c>
      <c r="B16" s="30">
        <v>45829</v>
      </c>
      <c r="C16" s="29">
        <v>1145.8548000000001</v>
      </c>
      <c r="D16" s="29" t="s">
        <v>1826</v>
      </c>
      <c r="E16" s="29">
        <v>31</v>
      </c>
      <c r="F16" s="29" t="s">
        <v>9</v>
      </c>
      <c r="G16" s="29" t="s">
        <v>1566</v>
      </c>
      <c r="H16" s="29" t="s">
        <v>1759</v>
      </c>
      <c r="L16" s="30">
        <v>45829</v>
      </c>
      <c r="M16" s="29">
        <v>1145.8548000000001</v>
      </c>
      <c r="R16" s="29" t="s">
        <v>1826</v>
      </c>
      <c r="S16" s="29">
        <v>1145.8548000000001</v>
      </c>
      <c r="W16" s="31" t="s">
        <v>9</v>
      </c>
      <c r="X16" s="31" t="s">
        <v>1566</v>
      </c>
      <c r="Y16" s="29">
        <v>1145.8548000000001</v>
      </c>
      <c r="AF16" s="29">
        <v>1145.8548000000001</v>
      </c>
      <c r="AG16" s="29" t="s">
        <v>1759</v>
      </c>
    </row>
    <row r="17" spans="1:33" x14ac:dyDescent="0.3">
      <c r="A17" s="29" t="s">
        <v>1350</v>
      </c>
      <c r="B17" s="30">
        <v>45636</v>
      </c>
      <c r="C17" s="29">
        <v>2509.4591999999998</v>
      </c>
      <c r="D17" s="29" t="s">
        <v>1829</v>
      </c>
      <c r="E17" s="29">
        <v>61</v>
      </c>
      <c r="F17" s="29" t="s">
        <v>9</v>
      </c>
      <c r="G17" s="29" t="s">
        <v>1547</v>
      </c>
      <c r="H17" s="29" t="s">
        <v>1763</v>
      </c>
      <c r="L17" s="30">
        <v>45636</v>
      </c>
      <c r="M17" s="29">
        <v>2509.4591999999998</v>
      </c>
      <c r="R17" s="29" t="s">
        <v>1829</v>
      </c>
      <c r="S17" s="29">
        <v>2509.4591999999998</v>
      </c>
      <c r="W17" s="33" t="s">
        <v>9</v>
      </c>
      <c r="X17" s="33" t="s">
        <v>1547</v>
      </c>
      <c r="Y17" s="29">
        <v>2509.4591999999998</v>
      </c>
      <c r="AF17" s="29">
        <v>2509.4591999999998</v>
      </c>
      <c r="AG17" s="29" t="s">
        <v>1763</v>
      </c>
    </row>
    <row r="18" spans="1:33" x14ac:dyDescent="0.3">
      <c r="A18" s="29" t="s">
        <v>879</v>
      </c>
      <c r="B18" s="30">
        <v>45913</v>
      </c>
      <c r="C18" s="29">
        <v>677.97</v>
      </c>
      <c r="D18" s="29" t="s">
        <v>1824</v>
      </c>
      <c r="E18" s="29">
        <v>22</v>
      </c>
      <c r="F18" s="29" t="s">
        <v>16</v>
      </c>
      <c r="G18" s="29" t="s">
        <v>1566</v>
      </c>
      <c r="H18" s="29" t="s">
        <v>1759</v>
      </c>
      <c r="L18" s="30">
        <v>45913</v>
      </c>
      <c r="M18" s="29">
        <v>677.97</v>
      </c>
      <c r="R18" s="29" t="s">
        <v>1824</v>
      </c>
      <c r="S18" s="29">
        <v>677.97</v>
      </c>
      <c r="W18" s="31" t="s">
        <v>16</v>
      </c>
      <c r="X18" s="31" t="s">
        <v>1566</v>
      </c>
      <c r="Y18" s="29">
        <v>677.97</v>
      </c>
      <c r="AF18" s="29">
        <v>677.97</v>
      </c>
      <c r="AG18" s="29" t="s">
        <v>1759</v>
      </c>
    </row>
    <row r="19" spans="1:33" x14ac:dyDescent="0.3">
      <c r="A19" s="29" t="s">
        <v>289</v>
      </c>
      <c r="B19" s="30">
        <v>45637</v>
      </c>
      <c r="C19" s="29">
        <v>774.14260000000002</v>
      </c>
      <c r="D19" s="29" t="s">
        <v>1824</v>
      </c>
      <c r="E19" s="29">
        <v>61</v>
      </c>
      <c r="F19" s="29" t="s">
        <v>16</v>
      </c>
      <c r="G19" s="29" t="s">
        <v>1544</v>
      </c>
      <c r="H19" s="29" t="s">
        <v>1763</v>
      </c>
      <c r="L19" s="30">
        <v>45637</v>
      </c>
      <c r="M19" s="29">
        <v>774.14260000000002</v>
      </c>
      <c r="R19" s="29" t="s">
        <v>1824</v>
      </c>
      <c r="S19" s="29">
        <v>774.14260000000002</v>
      </c>
      <c r="W19" s="33" t="s">
        <v>16</v>
      </c>
      <c r="X19" s="33" t="s">
        <v>1544</v>
      </c>
      <c r="Y19" s="29">
        <v>774.14260000000002</v>
      </c>
      <c r="AF19" s="29">
        <v>774.14260000000002</v>
      </c>
      <c r="AG19" s="29" t="s">
        <v>1763</v>
      </c>
    </row>
    <row r="20" spans="1:33" x14ac:dyDescent="0.3">
      <c r="A20" s="29" t="s">
        <v>339</v>
      </c>
      <c r="B20" s="30">
        <v>45517</v>
      </c>
      <c r="C20" s="29">
        <v>838.84500000000003</v>
      </c>
      <c r="D20" s="29" t="s">
        <v>1829</v>
      </c>
      <c r="E20" s="29">
        <v>62</v>
      </c>
      <c r="F20" s="29" t="s">
        <v>16</v>
      </c>
      <c r="G20" s="29" t="s">
        <v>1563</v>
      </c>
      <c r="H20" s="29" t="s">
        <v>1763</v>
      </c>
      <c r="L20" s="30">
        <v>45517</v>
      </c>
      <c r="M20" s="29">
        <v>838.84500000000003</v>
      </c>
      <c r="R20" s="29" t="s">
        <v>1829</v>
      </c>
      <c r="S20" s="29">
        <v>838.84500000000003</v>
      </c>
      <c r="W20" s="31" t="s">
        <v>16</v>
      </c>
      <c r="X20" s="31" t="s">
        <v>1563</v>
      </c>
      <c r="Y20" s="29">
        <v>838.84500000000003</v>
      </c>
      <c r="AF20" s="29">
        <v>838.84500000000003</v>
      </c>
      <c r="AG20" s="29" t="s">
        <v>1763</v>
      </c>
    </row>
    <row r="21" spans="1:33" x14ac:dyDescent="0.3">
      <c r="A21" s="29" t="s">
        <v>768</v>
      </c>
      <c r="B21" s="30">
        <v>45369</v>
      </c>
      <c r="C21" s="29">
        <v>1782.4512</v>
      </c>
      <c r="D21" s="29" t="s">
        <v>1829</v>
      </c>
      <c r="E21" s="29">
        <v>59</v>
      </c>
      <c r="F21" s="29" t="s">
        <v>16</v>
      </c>
      <c r="G21" s="29" t="s">
        <v>1558</v>
      </c>
      <c r="H21" s="29" t="s">
        <v>1759</v>
      </c>
      <c r="L21" s="30">
        <v>45369</v>
      </c>
      <c r="M21" s="29">
        <v>1782.4512</v>
      </c>
      <c r="R21" s="29" t="s">
        <v>1829</v>
      </c>
      <c r="S21" s="29">
        <v>1782.4512</v>
      </c>
      <c r="W21" s="33" t="s">
        <v>16</v>
      </c>
      <c r="X21" s="33" t="s">
        <v>1558</v>
      </c>
      <c r="Y21" s="29">
        <v>1782.4512</v>
      </c>
      <c r="AF21" s="29">
        <v>1782.4512</v>
      </c>
      <c r="AG21" s="29" t="s">
        <v>1759</v>
      </c>
    </row>
    <row r="22" spans="1:33" x14ac:dyDescent="0.3">
      <c r="A22" s="29" t="s">
        <v>488</v>
      </c>
      <c r="B22" s="30">
        <v>45843</v>
      </c>
      <c r="C22" s="29">
        <v>2159.4276</v>
      </c>
      <c r="D22" s="29" t="s">
        <v>1829</v>
      </c>
      <c r="E22" s="29">
        <v>46</v>
      </c>
      <c r="F22" s="29" t="s">
        <v>9</v>
      </c>
      <c r="G22" s="29" t="s">
        <v>1566</v>
      </c>
      <c r="H22" s="29" t="s">
        <v>1759</v>
      </c>
      <c r="L22" s="30">
        <v>45843</v>
      </c>
      <c r="M22" s="29">
        <v>2159.4276</v>
      </c>
      <c r="R22" s="29" t="s">
        <v>1829</v>
      </c>
      <c r="S22" s="29">
        <v>2159.4276</v>
      </c>
      <c r="W22" s="31" t="s">
        <v>9</v>
      </c>
      <c r="X22" s="31" t="s">
        <v>1566</v>
      </c>
      <c r="Y22" s="29">
        <v>2159.4276</v>
      </c>
      <c r="AF22" s="29">
        <v>2159.4276</v>
      </c>
      <c r="AG22" s="29" t="s">
        <v>1759</v>
      </c>
    </row>
    <row r="23" spans="1:33" x14ac:dyDescent="0.3">
      <c r="A23" s="29" t="s">
        <v>1236</v>
      </c>
      <c r="B23" s="30">
        <v>45447</v>
      </c>
      <c r="C23" s="29">
        <v>459.85680000000002</v>
      </c>
      <c r="D23" s="29" t="s">
        <v>1824</v>
      </c>
      <c r="E23" s="29">
        <v>62</v>
      </c>
      <c r="F23" s="29" t="s">
        <v>16</v>
      </c>
      <c r="G23" s="29" t="s">
        <v>1563</v>
      </c>
      <c r="H23" s="29" t="s">
        <v>1759</v>
      </c>
      <c r="L23" s="30">
        <v>45447</v>
      </c>
      <c r="M23" s="29">
        <v>459.85680000000002</v>
      </c>
      <c r="R23" s="29" t="s">
        <v>1824</v>
      </c>
      <c r="S23" s="29">
        <v>459.85680000000002</v>
      </c>
      <c r="W23" s="33" t="s">
        <v>16</v>
      </c>
      <c r="X23" s="33" t="s">
        <v>1563</v>
      </c>
      <c r="Y23" s="29">
        <v>459.85680000000002</v>
      </c>
      <c r="AF23" s="29">
        <v>459.85680000000002</v>
      </c>
      <c r="AG23" s="29" t="s">
        <v>1759</v>
      </c>
    </row>
    <row r="24" spans="1:33" x14ac:dyDescent="0.3">
      <c r="A24" s="29" t="s">
        <v>1467</v>
      </c>
      <c r="B24" s="30">
        <v>45394</v>
      </c>
      <c r="C24" s="29">
        <v>2850.1122</v>
      </c>
      <c r="D24" s="29" t="s">
        <v>1826</v>
      </c>
      <c r="E24" s="29">
        <v>41</v>
      </c>
      <c r="F24" s="29" t="s">
        <v>16</v>
      </c>
      <c r="G24" s="29" t="s">
        <v>1547</v>
      </c>
      <c r="H24" s="29" t="s">
        <v>1759</v>
      </c>
      <c r="L24" s="30">
        <v>45394</v>
      </c>
      <c r="M24" s="29">
        <v>2850.1122</v>
      </c>
      <c r="R24" s="29" t="s">
        <v>1826</v>
      </c>
      <c r="S24" s="29">
        <v>2850.1122</v>
      </c>
      <c r="W24" s="31" t="s">
        <v>16</v>
      </c>
      <c r="X24" s="31" t="s">
        <v>1547</v>
      </c>
      <c r="Y24" s="29">
        <v>2850.1122</v>
      </c>
      <c r="AF24" s="29">
        <v>2850.1122</v>
      </c>
      <c r="AG24" s="29" t="s">
        <v>1759</v>
      </c>
    </row>
    <row r="25" spans="1:33" x14ac:dyDescent="0.3">
      <c r="A25" s="29" t="s">
        <v>1152</v>
      </c>
      <c r="B25" s="30">
        <v>45466</v>
      </c>
      <c r="C25" s="29">
        <v>661.73760000000004</v>
      </c>
      <c r="D25" s="29" t="s">
        <v>1824</v>
      </c>
      <c r="E25" s="29">
        <v>20</v>
      </c>
      <c r="F25" s="29" t="s">
        <v>16</v>
      </c>
      <c r="G25" s="29" t="s">
        <v>1558</v>
      </c>
      <c r="H25" s="29" t="s">
        <v>1784</v>
      </c>
      <c r="L25" s="30">
        <v>45466</v>
      </c>
      <c r="M25" s="29">
        <v>661.73760000000004</v>
      </c>
      <c r="R25" s="29" t="s">
        <v>1824</v>
      </c>
      <c r="S25" s="29">
        <v>661.73760000000004</v>
      </c>
      <c r="W25" s="33" t="s">
        <v>16</v>
      </c>
      <c r="X25" s="33" t="s">
        <v>1558</v>
      </c>
      <c r="Y25" s="29">
        <v>661.73760000000004</v>
      </c>
      <c r="AF25" s="29">
        <v>661.73760000000004</v>
      </c>
      <c r="AG25" s="29" t="s">
        <v>1784</v>
      </c>
    </row>
    <row r="26" spans="1:33" x14ac:dyDescent="0.3">
      <c r="A26" s="29" t="s">
        <v>614</v>
      </c>
      <c r="B26" s="30">
        <v>45908</v>
      </c>
      <c r="C26" s="29">
        <v>216.50399999999999</v>
      </c>
      <c r="D26" s="29" t="s">
        <v>1824</v>
      </c>
      <c r="E26" s="29">
        <v>60</v>
      </c>
      <c r="F26" s="29" t="s">
        <v>16</v>
      </c>
      <c r="G26" s="29" t="s">
        <v>1563</v>
      </c>
      <c r="H26" s="29" t="s">
        <v>1754</v>
      </c>
      <c r="L26" s="30">
        <v>45908</v>
      </c>
      <c r="M26" s="29">
        <v>216.50399999999999</v>
      </c>
      <c r="R26" s="29" t="s">
        <v>1824</v>
      </c>
      <c r="S26" s="29">
        <v>216.50399999999999</v>
      </c>
      <c r="W26" s="31" t="s">
        <v>16</v>
      </c>
      <c r="X26" s="31" t="s">
        <v>1563</v>
      </c>
      <c r="Y26" s="29">
        <v>216.50399999999999</v>
      </c>
      <c r="AF26" s="29">
        <v>216.50399999999999</v>
      </c>
      <c r="AG26" s="29" t="s">
        <v>1754</v>
      </c>
    </row>
    <row r="27" spans="1:33" x14ac:dyDescent="0.3">
      <c r="A27" s="29" t="s">
        <v>1191</v>
      </c>
      <c r="B27" s="30">
        <v>45552</v>
      </c>
      <c r="C27" s="29">
        <v>2933.3224</v>
      </c>
      <c r="D27" s="29" t="s">
        <v>1826</v>
      </c>
      <c r="E27" s="29">
        <v>20</v>
      </c>
      <c r="F27" s="29" t="s">
        <v>16</v>
      </c>
      <c r="G27" s="29" t="s">
        <v>1558</v>
      </c>
      <c r="H27" s="29" t="s">
        <v>1759</v>
      </c>
      <c r="L27" s="30">
        <v>45552</v>
      </c>
      <c r="M27" s="29">
        <v>2933.3224</v>
      </c>
      <c r="R27" s="29" t="s">
        <v>1826</v>
      </c>
      <c r="S27" s="29">
        <v>2933.3224</v>
      </c>
      <c r="W27" s="33" t="s">
        <v>16</v>
      </c>
      <c r="X27" s="33" t="s">
        <v>1558</v>
      </c>
      <c r="Y27" s="29">
        <v>2933.3224</v>
      </c>
      <c r="AF27" s="29">
        <v>2933.3224</v>
      </c>
      <c r="AG27" s="29" t="s">
        <v>1759</v>
      </c>
    </row>
    <row r="28" spans="1:33" x14ac:dyDescent="0.3">
      <c r="A28" s="29" t="s">
        <v>694</v>
      </c>
      <c r="B28" s="30">
        <v>45294</v>
      </c>
      <c r="C28" s="29">
        <v>599.65440000000001</v>
      </c>
      <c r="D28" s="29" t="s">
        <v>1824</v>
      </c>
      <c r="E28" s="29">
        <v>61</v>
      </c>
      <c r="F28" s="29" t="s">
        <v>9</v>
      </c>
      <c r="G28" s="29" t="s">
        <v>1563</v>
      </c>
      <c r="H28" s="29" t="s">
        <v>1784</v>
      </c>
      <c r="L28" s="30">
        <v>45294</v>
      </c>
      <c r="M28" s="29">
        <v>599.65440000000001</v>
      </c>
      <c r="R28" s="29" t="s">
        <v>1824</v>
      </c>
      <c r="S28" s="29">
        <v>599.65440000000001</v>
      </c>
      <c r="W28" s="31" t="s">
        <v>9</v>
      </c>
      <c r="X28" s="31" t="s">
        <v>1563</v>
      </c>
      <c r="Y28" s="29">
        <v>599.65440000000001</v>
      </c>
      <c r="AF28" s="29">
        <v>599.65440000000001</v>
      </c>
      <c r="AG28" s="29" t="s">
        <v>1784</v>
      </c>
    </row>
    <row r="29" spans="1:33" x14ac:dyDescent="0.3">
      <c r="A29" s="29" t="s">
        <v>655</v>
      </c>
      <c r="B29" s="30">
        <v>45710</v>
      </c>
      <c r="C29" s="29">
        <v>2030.5700999999999</v>
      </c>
      <c r="D29" s="29" t="s">
        <v>1824</v>
      </c>
      <c r="E29" s="29">
        <v>25</v>
      </c>
      <c r="F29" s="29" t="s">
        <v>16</v>
      </c>
      <c r="G29" s="29" t="s">
        <v>1563</v>
      </c>
      <c r="H29" s="29" t="s">
        <v>1784</v>
      </c>
      <c r="L29" s="30">
        <v>45710</v>
      </c>
      <c r="M29" s="29">
        <v>2030.5700999999999</v>
      </c>
      <c r="R29" s="29" t="s">
        <v>1824</v>
      </c>
      <c r="S29" s="29">
        <v>2030.5700999999999</v>
      </c>
      <c r="W29" s="33" t="s">
        <v>16</v>
      </c>
      <c r="X29" s="33" t="s">
        <v>1563</v>
      </c>
      <c r="Y29" s="29">
        <v>2030.5700999999999</v>
      </c>
      <c r="AF29" s="29">
        <v>2030.5700999999999</v>
      </c>
      <c r="AG29" s="29" t="s">
        <v>1784</v>
      </c>
    </row>
    <row r="30" spans="1:33" x14ac:dyDescent="0.3">
      <c r="A30" s="29" t="s">
        <v>500</v>
      </c>
      <c r="B30" s="30">
        <v>45923</v>
      </c>
      <c r="C30" s="29">
        <v>132.09379999999999</v>
      </c>
      <c r="D30" s="29" t="s">
        <v>1826</v>
      </c>
      <c r="E30" s="29">
        <v>33</v>
      </c>
      <c r="F30" s="29" t="s">
        <v>9</v>
      </c>
      <c r="G30" s="29" t="s">
        <v>1563</v>
      </c>
      <c r="H30" s="29" t="s">
        <v>1763</v>
      </c>
      <c r="L30" s="30">
        <v>45923</v>
      </c>
      <c r="M30" s="29">
        <v>132.09379999999999</v>
      </c>
      <c r="R30" s="29" t="s">
        <v>1826</v>
      </c>
      <c r="S30" s="29">
        <v>132.09379999999999</v>
      </c>
      <c r="W30" s="31" t="s">
        <v>9</v>
      </c>
      <c r="X30" s="31" t="s">
        <v>1563</v>
      </c>
      <c r="Y30" s="29">
        <v>132.09379999999999</v>
      </c>
      <c r="AF30" s="29">
        <v>132.09379999999999</v>
      </c>
      <c r="AG30" s="29" t="s">
        <v>1763</v>
      </c>
    </row>
    <row r="31" spans="1:33" x14ac:dyDescent="0.3">
      <c r="A31" s="29" t="s">
        <v>1093</v>
      </c>
      <c r="B31" s="30">
        <v>45302</v>
      </c>
      <c r="C31" s="29">
        <v>1535.6780000000001</v>
      </c>
      <c r="D31" s="29" t="s">
        <v>1824</v>
      </c>
      <c r="E31" s="29">
        <v>31</v>
      </c>
      <c r="F31" s="29" t="s">
        <v>9</v>
      </c>
      <c r="G31" s="29" t="s">
        <v>1544</v>
      </c>
      <c r="H31" s="29" t="s">
        <v>1759</v>
      </c>
      <c r="L31" s="30">
        <v>45302</v>
      </c>
      <c r="M31" s="29">
        <v>1535.6780000000001</v>
      </c>
      <c r="R31" s="29" t="s">
        <v>1824</v>
      </c>
      <c r="S31" s="29">
        <v>1535.6780000000001</v>
      </c>
      <c r="W31" s="33" t="s">
        <v>9</v>
      </c>
      <c r="X31" s="33" t="s">
        <v>1544</v>
      </c>
      <c r="Y31" s="29">
        <v>1535.6780000000001</v>
      </c>
      <c r="AF31" s="29">
        <v>1535.6780000000001</v>
      </c>
      <c r="AG31" s="29" t="s">
        <v>1759</v>
      </c>
    </row>
    <row r="32" spans="1:33" x14ac:dyDescent="0.3">
      <c r="A32" s="29" t="s">
        <v>119</v>
      </c>
      <c r="B32" s="30">
        <v>45217</v>
      </c>
      <c r="C32" s="29">
        <v>373.56060000000002</v>
      </c>
      <c r="D32" s="29" t="s">
        <v>1826</v>
      </c>
      <c r="E32" s="29">
        <v>54</v>
      </c>
      <c r="F32" s="29" t="s">
        <v>16</v>
      </c>
      <c r="G32" s="29" t="s">
        <v>1558</v>
      </c>
      <c r="H32" s="29" t="s">
        <v>1759</v>
      </c>
      <c r="L32" s="30">
        <v>45217</v>
      </c>
      <c r="M32" s="29">
        <v>373.56060000000002</v>
      </c>
      <c r="R32" s="29" t="s">
        <v>1826</v>
      </c>
      <c r="S32" s="29">
        <v>373.56060000000002</v>
      </c>
      <c r="W32" s="31" t="s">
        <v>16</v>
      </c>
      <c r="X32" s="31" t="s">
        <v>1558</v>
      </c>
      <c r="Y32" s="29">
        <v>373.56060000000002</v>
      </c>
      <c r="AF32" s="29">
        <v>373.56060000000002</v>
      </c>
      <c r="AG32" s="29" t="s">
        <v>1759</v>
      </c>
    </row>
    <row r="33" spans="1:33" x14ac:dyDescent="0.3">
      <c r="A33" s="29" t="s">
        <v>1282</v>
      </c>
      <c r="B33" s="30">
        <v>45593</v>
      </c>
      <c r="C33" s="29">
        <v>288.98239999999998</v>
      </c>
      <c r="D33" s="29" t="s">
        <v>1829</v>
      </c>
      <c r="E33" s="29">
        <v>59</v>
      </c>
      <c r="F33" s="29" t="s">
        <v>16</v>
      </c>
      <c r="G33" s="29" t="s">
        <v>1547</v>
      </c>
      <c r="H33" s="29" t="s">
        <v>1759</v>
      </c>
      <c r="L33" s="30">
        <v>45593</v>
      </c>
      <c r="M33" s="29">
        <v>288.98239999999998</v>
      </c>
      <c r="R33" s="29" t="s">
        <v>1829</v>
      </c>
      <c r="S33" s="29">
        <v>288.98239999999998</v>
      </c>
      <c r="W33" s="33" t="s">
        <v>16</v>
      </c>
      <c r="X33" s="33" t="s">
        <v>1547</v>
      </c>
      <c r="Y33" s="29">
        <v>288.98239999999998</v>
      </c>
      <c r="AF33" s="29">
        <v>288.98239999999998</v>
      </c>
      <c r="AG33" s="29" t="s">
        <v>1759</v>
      </c>
    </row>
    <row r="34" spans="1:33" x14ac:dyDescent="0.3">
      <c r="A34" s="29" t="s">
        <v>1241</v>
      </c>
      <c r="B34" s="30">
        <v>45597</v>
      </c>
      <c r="C34" s="29">
        <v>1154.8943999999999</v>
      </c>
      <c r="D34" s="29" t="s">
        <v>1824</v>
      </c>
      <c r="E34" s="29">
        <v>27</v>
      </c>
      <c r="F34" s="29" t="s">
        <v>9</v>
      </c>
      <c r="G34" s="29" t="s">
        <v>1547</v>
      </c>
      <c r="H34" s="29" t="s">
        <v>1784</v>
      </c>
      <c r="L34" s="30">
        <v>45597</v>
      </c>
      <c r="M34" s="29">
        <v>1154.8943999999999</v>
      </c>
      <c r="R34" s="29" t="s">
        <v>1824</v>
      </c>
      <c r="S34" s="29">
        <v>1154.8943999999999</v>
      </c>
      <c r="W34" s="31" t="s">
        <v>9</v>
      </c>
      <c r="X34" s="31" t="s">
        <v>1547</v>
      </c>
      <c r="Y34" s="29">
        <v>1154.8943999999999</v>
      </c>
      <c r="AF34" s="29">
        <v>1154.8943999999999</v>
      </c>
      <c r="AG34" s="29" t="s">
        <v>1784</v>
      </c>
    </row>
    <row r="35" spans="1:33" x14ac:dyDescent="0.3">
      <c r="A35" s="29" t="s">
        <v>1401</v>
      </c>
      <c r="B35" s="30">
        <v>45620</v>
      </c>
      <c r="C35" s="29">
        <v>1219.4269999999999</v>
      </c>
      <c r="D35" s="29" t="s">
        <v>1824</v>
      </c>
      <c r="E35" s="29">
        <v>60</v>
      </c>
      <c r="F35" s="29" t="s">
        <v>9</v>
      </c>
      <c r="G35" s="29" t="s">
        <v>1558</v>
      </c>
      <c r="H35" s="29" t="s">
        <v>1754</v>
      </c>
      <c r="L35" s="30">
        <v>45620</v>
      </c>
      <c r="M35" s="29">
        <v>1219.4269999999999</v>
      </c>
      <c r="R35" s="29" t="s">
        <v>1824</v>
      </c>
      <c r="S35" s="29">
        <v>1219.4269999999999</v>
      </c>
      <c r="W35" s="33" t="s">
        <v>9</v>
      </c>
      <c r="X35" s="33" t="s">
        <v>1558</v>
      </c>
      <c r="Y35" s="29">
        <v>1219.4269999999999</v>
      </c>
      <c r="AF35" s="29">
        <v>1219.4269999999999</v>
      </c>
      <c r="AG35" s="29" t="s">
        <v>1754</v>
      </c>
    </row>
    <row r="36" spans="1:33" x14ac:dyDescent="0.3">
      <c r="A36" s="29" t="s">
        <v>1081</v>
      </c>
      <c r="B36" s="30">
        <v>45215</v>
      </c>
      <c r="C36" s="29">
        <v>2148.1212</v>
      </c>
      <c r="D36" s="29" t="s">
        <v>1824</v>
      </c>
      <c r="E36" s="29">
        <v>33</v>
      </c>
      <c r="F36" s="29" t="s">
        <v>9</v>
      </c>
      <c r="G36" s="29" t="s">
        <v>1544</v>
      </c>
      <c r="H36" s="29" t="s">
        <v>1759</v>
      </c>
      <c r="L36" s="30">
        <v>45215</v>
      </c>
      <c r="M36" s="29">
        <v>2148.1212</v>
      </c>
      <c r="R36" s="29" t="s">
        <v>1824</v>
      </c>
      <c r="S36" s="29">
        <v>2148.1212</v>
      </c>
      <c r="W36" s="31" t="s">
        <v>9</v>
      </c>
      <c r="X36" s="31" t="s">
        <v>1544</v>
      </c>
      <c r="Y36" s="29">
        <v>2148.1212</v>
      </c>
      <c r="AF36" s="29">
        <v>2148.1212</v>
      </c>
      <c r="AG36" s="29" t="s">
        <v>1759</v>
      </c>
    </row>
    <row r="37" spans="1:33" x14ac:dyDescent="0.3">
      <c r="A37" s="29" t="s">
        <v>709</v>
      </c>
      <c r="B37" s="30">
        <v>45878</v>
      </c>
      <c r="C37" s="29">
        <v>354.32639999999998</v>
      </c>
      <c r="D37" s="29" t="s">
        <v>1829</v>
      </c>
      <c r="E37" s="29">
        <v>47</v>
      </c>
      <c r="F37" s="29" t="s">
        <v>16</v>
      </c>
      <c r="G37" s="29" t="s">
        <v>1558</v>
      </c>
      <c r="H37" s="29" t="s">
        <v>1759</v>
      </c>
      <c r="L37" s="30">
        <v>45878</v>
      </c>
      <c r="M37" s="29">
        <v>354.32639999999998</v>
      </c>
      <c r="R37" s="29" t="s">
        <v>1829</v>
      </c>
      <c r="S37" s="29">
        <v>354.32639999999998</v>
      </c>
      <c r="W37" s="33" t="s">
        <v>16</v>
      </c>
      <c r="X37" s="33" t="s">
        <v>1558</v>
      </c>
      <c r="Y37" s="29">
        <v>354.32639999999998</v>
      </c>
      <c r="AF37" s="29">
        <v>354.32639999999998</v>
      </c>
      <c r="AG37" s="29" t="s">
        <v>1759</v>
      </c>
    </row>
    <row r="38" spans="1:33" x14ac:dyDescent="0.3">
      <c r="A38" s="29" t="s">
        <v>3995</v>
      </c>
      <c r="B38" s="30">
        <v>45635</v>
      </c>
      <c r="C38" s="29">
        <v>1409.9903999999999</v>
      </c>
      <c r="D38" s="29" t="s">
        <v>1826</v>
      </c>
      <c r="E38" s="29">
        <v>58</v>
      </c>
      <c r="F38" s="29" t="s">
        <v>16</v>
      </c>
      <c r="G38" s="29" t="s">
        <v>1558</v>
      </c>
      <c r="H38" s="29" t="s">
        <v>1763</v>
      </c>
      <c r="L38" s="30">
        <v>45635</v>
      </c>
      <c r="M38" s="29">
        <v>1409.9903999999999</v>
      </c>
      <c r="R38" s="29" t="s">
        <v>1826</v>
      </c>
      <c r="S38" s="29">
        <v>1409.9903999999999</v>
      </c>
      <c r="W38" s="31" t="s">
        <v>16</v>
      </c>
      <c r="X38" s="31" t="s">
        <v>1558</v>
      </c>
      <c r="Y38" s="29">
        <v>1409.9903999999999</v>
      </c>
      <c r="AF38" s="29">
        <v>1409.9903999999999</v>
      </c>
      <c r="AG38" s="29" t="s">
        <v>1763</v>
      </c>
    </row>
    <row r="39" spans="1:33" x14ac:dyDescent="0.3">
      <c r="A39" s="29" t="s">
        <v>1514</v>
      </c>
      <c r="B39" s="30">
        <v>45329</v>
      </c>
      <c r="C39" s="29">
        <v>266.65440000000001</v>
      </c>
      <c r="D39" s="29" t="s">
        <v>1826</v>
      </c>
      <c r="E39" s="29">
        <v>28</v>
      </c>
      <c r="F39" s="29" t="s">
        <v>9</v>
      </c>
      <c r="G39" s="29" t="s">
        <v>1544</v>
      </c>
      <c r="H39" s="29" t="s">
        <v>1759</v>
      </c>
      <c r="L39" s="30">
        <v>45329</v>
      </c>
      <c r="M39" s="29">
        <v>266.65440000000001</v>
      </c>
      <c r="R39" s="29" t="s">
        <v>1826</v>
      </c>
      <c r="S39" s="29">
        <v>266.65440000000001</v>
      </c>
      <c r="W39" s="33" t="s">
        <v>9</v>
      </c>
      <c r="X39" s="33" t="s">
        <v>1544</v>
      </c>
      <c r="Y39" s="29">
        <v>266.65440000000001</v>
      </c>
      <c r="AF39" s="29">
        <v>266.65440000000001</v>
      </c>
      <c r="AG39" s="29" t="s">
        <v>1759</v>
      </c>
    </row>
    <row r="40" spans="1:33" x14ac:dyDescent="0.3">
      <c r="A40" s="29" t="s">
        <v>623</v>
      </c>
      <c r="B40" s="30">
        <v>45378</v>
      </c>
      <c r="C40" s="29">
        <v>2764.8031999999998</v>
      </c>
      <c r="D40" s="29" t="s">
        <v>1829</v>
      </c>
      <c r="E40" s="29">
        <v>21</v>
      </c>
      <c r="F40" s="29" t="s">
        <v>9</v>
      </c>
      <c r="G40" s="29" t="s">
        <v>1544</v>
      </c>
      <c r="H40" s="29" t="s">
        <v>1759</v>
      </c>
      <c r="L40" s="30">
        <v>45378</v>
      </c>
      <c r="M40" s="29">
        <v>2764.8031999999998</v>
      </c>
      <c r="R40" s="29" t="s">
        <v>1829</v>
      </c>
      <c r="S40" s="29">
        <v>2764.8031999999998</v>
      </c>
      <c r="W40" s="31" t="s">
        <v>9</v>
      </c>
      <c r="X40" s="31" t="s">
        <v>1544</v>
      </c>
      <c r="Y40" s="29">
        <v>2764.8031999999998</v>
      </c>
      <c r="AF40" s="29">
        <v>2764.8031999999998</v>
      </c>
      <c r="AG40" s="29" t="s">
        <v>1759</v>
      </c>
    </row>
    <row r="41" spans="1:33" x14ac:dyDescent="0.3">
      <c r="A41" s="29" t="s">
        <v>1338</v>
      </c>
      <c r="B41" s="30">
        <v>45264</v>
      </c>
      <c r="C41" s="29">
        <v>1105.3432</v>
      </c>
      <c r="D41" s="29" t="s">
        <v>1824</v>
      </c>
      <c r="E41" s="29">
        <v>37</v>
      </c>
      <c r="F41" s="29" t="s">
        <v>9</v>
      </c>
      <c r="G41" s="29" t="s">
        <v>1558</v>
      </c>
      <c r="H41" s="29" t="s">
        <v>1759</v>
      </c>
      <c r="L41" s="30">
        <v>45264</v>
      </c>
      <c r="M41" s="29">
        <v>1105.3432</v>
      </c>
      <c r="R41" s="29" t="s">
        <v>1824</v>
      </c>
      <c r="S41" s="29">
        <v>1105.3432</v>
      </c>
      <c r="W41" s="33" t="s">
        <v>9</v>
      </c>
      <c r="X41" s="33" t="s">
        <v>1558</v>
      </c>
      <c r="Y41" s="29">
        <v>1105.3432</v>
      </c>
      <c r="AF41" s="29">
        <v>1105.3432</v>
      </c>
      <c r="AG41" s="29" t="s">
        <v>1759</v>
      </c>
    </row>
    <row r="42" spans="1:33" x14ac:dyDescent="0.3">
      <c r="A42" s="29" t="s">
        <v>265</v>
      </c>
      <c r="B42" s="30">
        <v>45486</v>
      </c>
      <c r="C42" s="29">
        <v>1625.3796</v>
      </c>
      <c r="D42" s="29" t="s">
        <v>1829</v>
      </c>
      <c r="E42" s="29">
        <v>56</v>
      </c>
      <c r="F42" s="29" t="s">
        <v>16</v>
      </c>
      <c r="G42" s="29" t="s">
        <v>1563</v>
      </c>
      <c r="H42" s="29" t="s">
        <v>1759</v>
      </c>
      <c r="L42" s="30">
        <v>45486</v>
      </c>
      <c r="M42" s="29">
        <v>1625.3796</v>
      </c>
      <c r="R42" s="29" t="s">
        <v>1829</v>
      </c>
      <c r="S42" s="29">
        <v>1625.3796</v>
      </c>
      <c r="W42" s="31" t="s">
        <v>16</v>
      </c>
      <c r="X42" s="31" t="s">
        <v>1563</v>
      </c>
      <c r="Y42" s="29">
        <v>1625.3796</v>
      </c>
      <c r="AF42" s="29">
        <v>1625.3796</v>
      </c>
      <c r="AG42" s="29" t="s">
        <v>1759</v>
      </c>
    </row>
    <row r="43" spans="1:33" x14ac:dyDescent="0.3">
      <c r="A43" s="29" t="s">
        <v>955</v>
      </c>
      <c r="B43" s="30">
        <v>45241</v>
      </c>
      <c r="C43" s="29">
        <v>945.21720000000016</v>
      </c>
      <c r="D43" s="29" t="s">
        <v>1826</v>
      </c>
      <c r="E43" s="29">
        <v>23</v>
      </c>
      <c r="F43" s="29" t="s">
        <v>16</v>
      </c>
      <c r="G43" s="29" t="s">
        <v>1547</v>
      </c>
      <c r="H43" s="29" t="s">
        <v>1784</v>
      </c>
      <c r="L43" s="30">
        <v>45241</v>
      </c>
      <c r="M43" s="29">
        <v>945.21720000000016</v>
      </c>
      <c r="R43" s="29" t="s">
        <v>1826</v>
      </c>
      <c r="S43" s="29">
        <v>945.21720000000016</v>
      </c>
      <c r="W43" s="33" t="s">
        <v>16</v>
      </c>
      <c r="X43" s="33" t="s">
        <v>1547</v>
      </c>
      <c r="Y43" s="29">
        <v>945.21720000000016</v>
      </c>
      <c r="AF43" s="29">
        <v>945.21720000000016</v>
      </c>
      <c r="AG43" s="29" t="s">
        <v>1784</v>
      </c>
    </row>
    <row r="44" spans="1:33" x14ac:dyDescent="0.3">
      <c r="A44" s="29" t="s">
        <v>1054</v>
      </c>
      <c r="B44" s="30">
        <v>45649</v>
      </c>
      <c r="C44" s="29">
        <v>1537.452</v>
      </c>
      <c r="D44" s="29" t="s">
        <v>1826</v>
      </c>
      <c r="E44" s="29">
        <v>58</v>
      </c>
      <c r="F44" s="29" t="s">
        <v>16</v>
      </c>
      <c r="G44" s="29" t="s">
        <v>1544</v>
      </c>
      <c r="H44" s="29" t="s">
        <v>1763</v>
      </c>
      <c r="L44" s="30">
        <v>45649</v>
      </c>
      <c r="M44" s="29">
        <v>1537.452</v>
      </c>
      <c r="R44" s="29" t="s">
        <v>1826</v>
      </c>
      <c r="S44" s="29">
        <v>1537.452</v>
      </c>
      <c r="W44" s="31" t="s">
        <v>16</v>
      </c>
      <c r="X44" s="31" t="s">
        <v>1544</v>
      </c>
      <c r="Y44" s="29">
        <v>1537.452</v>
      </c>
      <c r="AF44" s="29">
        <v>1537.452</v>
      </c>
      <c r="AG44" s="29" t="s">
        <v>1763</v>
      </c>
    </row>
    <row r="45" spans="1:33" x14ac:dyDescent="0.3">
      <c r="A45" s="29" t="s">
        <v>305</v>
      </c>
      <c r="B45" s="30">
        <v>45677</v>
      </c>
      <c r="C45" s="29">
        <v>1864.3176000000001</v>
      </c>
      <c r="D45" s="29" t="s">
        <v>1826</v>
      </c>
      <c r="E45" s="29">
        <v>36</v>
      </c>
      <c r="F45" s="29" t="s">
        <v>9</v>
      </c>
      <c r="G45" s="29" t="s">
        <v>1544</v>
      </c>
      <c r="H45" s="29" t="s">
        <v>1759</v>
      </c>
      <c r="L45" s="30">
        <v>45677</v>
      </c>
      <c r="M45" s="29">
        <v>1864.3176000000001</v>
      </c>
      <c r="R45" s="29" t="s">
        <v>1826</v>
      </c>
      <c r="S45" s="29">
        <v>1864.3176000000001</v>
      </c>
      <c r="W45" s="33" t="s">
        <v>9</v>
      </c>
      <c r="X45" s="33" t="s">
        <v>1544</v>
      </c>
      <c r="Y45" s="29">
        <v>1864.3176000000001</v>
      </c>
      <c r="AF45" s="29">
        <v>1864.3176000000001</v>
      </c>
      <c r="AG45" s="29" t="s">
        <v>1759</v>
      </c>
    </row>
    <row r="46" spans="1:33" x14ac:dyDescent="0.3">
      <c r="A46" s="29" t="s">
        <v>664</v>
      </c>
      <c r="B46" s="30">
        <v>45538</v>
      </c>
      <c r="C46" s="29">
        <v>322.3528</v>
      </c>
      <c r="D46" s="29" t="s">
        <v>1829</v>
      </c>
      <c r="E46" s="29">
        <v>52</v>
      </c>
      <c r="F46" s="29" t="s">
        <v>9</v>
      </c>
      <c r="G46" s="29" t="s">
        <v>1563</v>
      </c>
      <c r="H46" s="29" t="s">
        <v>1759</v>
      </c>
      <c r="L46" s="30">
        <v>45538</v>
      </c>
      <c r="M46" s="29">
        <v>322.3528</v>
      </c>
      <c r="R46" s="29" t="s">
        <v>1829</v>
      </c>
      <c r="S46" s="29">
        <v>322.3528</v>
      </c>
      <c r="W46" s="31" t="s">
        <v>9</v>
      </c>
      <c r="X46" s="31" t="s">
        <v>1563</v>
      </c>
      <c r="Y46" s="29">
        <v>322.3528</v>
      </c>
      <c r="AF46" s="29">
        <v>322.3528</v>
      </c>
      <c r="AG46" s="29" t="s">
        <v>1759</v>
      </c>
    </row>
    <row r="47" spans="1:33" x14ac:dyDescent="0.3">
      <c r="A47" s="29" t="s">
        <v>1450</v>
      </c>
      <c r="B47" s="30">
        <v>45606</v>
      </c>
      <c r="C47" s="29">
        <v>1050.5039999999999</v>
      </c>
      <c r="D47" s="29" t="s">
        <v>1826</v>
      </c>
      <c r="E47" s="29">
        <v>42</v>
      </c>
      <c r="F47" s="29" t="s">
        <v>9</v>
      </c>
      <c r="G47" s="29" t="s">
        <v>1558</v>
      </c>
      <c r="H47" s="29" t="s">
        <v>1784</v>
      </c>
      <c r="L47" s="30">
        <v>45606</v>
      </c>
      <c r="M47" s="29">
        <v>1050.5039999999999</v>
      </c>
      <c r="R47" s="29" t="s">
        <v>1826</v>
      </c>
      <c r="S47" s="29">
        <v>1050.5039999999999</v>
      </c>
      <c r="W47" s="33" t="s">
        <v>9</v>
      </c>
      <c r="X47" s="33" t="s">
        <v>1558</v>
      </c>
      <c r="Y47" s="29">
        <v>1050.5039999999999</v>
      </c>
      <c r="AF47" s="29">
        <v>1050.5039999999999</v>
      </c>
      <c r="AG47" s="29" t="s">
        <v>1784</v>
      </c>
    </row>
    <row r="48" spans="1:33" x14ac:dyDescent="0.3">
      <c r="A48" s="29" t="s">
        <v>259</v>
      </c>
      <c r="B48" s="30">
        <v>45570</v>
      </c>
      <c r="C48" s="29">
        <v>393.5686</v>
      </c>
      <c r="D48" s="29" t="s">
        <v>1826</v>
      </c>
      <c r="E48" s="29">
        <v>61</v>
      </c>
      <c r="F48" s="29" t="s">
        <v>16</v>
      </c>
      <c r="G48" s="29" t="s">
        <v>1544</v>
      </c>
      <c r="H48" s="29" t="s">
        <v>1759</v>
      </c>
      <c r="L48" s="30">
        <v>45570</v>
      </c>
      <c r="M48" s="29">
        <v>393.5686</v>
      </c>
      <c r="R48" s="29" t="s">
        <v>1826</v>
      </c>
      <c r="S48" s="29">
        <v>393.5686</v>
      </c>
      <c r="W48" s="31" t="s">
        <v>16</v>
      </c>
      <c r="X48" s="31" t="s">
        <v>1544</v>
      </c>
      <c r="Y48" s="29">
        <v>393.5686</v>
      </c>
      <c r="AF48" s="29">
        <v>393.5686</v>
      </c>
      <c r="AG48" s="29" t="s">
        <v>1759</v>
      </c>
    </row>
    <row r="49" spans="1:33" x14ac:dyDescent="0.3">
      <c r="A49" s="29" t="s">
        <v>45</v>
      </c>
      <c r="B49" s="30">
        <v>45466</v>
      </c>
      <c r="C49" s="29">
        <v>116.77079999999999</v>
      </c>
      <c r="D49" s="29" t="s">
        <v>1826</v>
      </c>
      <c r="E49" s="29">
        <v>64</v>
      </c>
      <c r="F49" s="29" t="s">
        <v>9</v>
      </c>
      <c r="G49" s="29" t="s">
        <v>1544</v>
      </c>
      <c r="H49" s="29" t="s">
        <v>1759</v>
      </c>
      <c r="L49" s="30">
        <v>45466</v>
      </c>
      <c r="M49" s="29">
        <v>116.77079999999999</v>
      </c>
      <c r="R49" s="29" t="s">
        <v>1826</v>
      </c>
      <c r="S49" s="29">
        <v>116.77079999999999</v>
      </c>
      <c r="W49" s="33" t="s">
        <v>9</v>
      </c>
      <c r="X49" s="33" t="s">
        <v>1544</v>
      </c>
      <c r="Y49" s="29">
        <v>116.77079999999999</v>
      </c>
      <c r="AF49" s="29">
        <v>116.77079999999999</v>
      </c>
      <c r="AG49" s="29" t="s">
        <v>1759</v>
      </c>
    </row>
    <row r="50" spans="1:33" x14ac:dyDescent="0.3">
      <c r="A50" s="29" t="s">
        <v>664</v>
      </c>
      <c r="B50" s="30">
        <v>45218</v>
      </c>
      <c r="C50" s="29">
        <v>372.33359999999999</v>
      </c>
      <c r="D50" s="29" t="s">
        <v>1824</v>
      </c>
      <c r="E50" s="29">
        <v>52</v>
      </c>
      <c r="F50" s="29" t="s">
        <v>9</v>
      </c>
      <c r="G50" s="29" t="s">
        <v>1566</v>
      </c>
      <c r="H50" s="29" t="s">
        <v>1759</v>
      </c>
      <c r="L50" s="30">
        <v>45218</v>
      </c>
      <c r="M50" s="29">
        <v>372.33359999999999</v>
      </c>
      <c r="R50" s="29" t="s">
        <v>1824</v>
      </c>
      <c r="S50" s="29">
        <v>372.33359999999999</v>
      </c>
      <c r="W50" s="31" t="s">
        <v>9</v>
      </c>
      <c r="X50" s="31" t="s">
        <v>1566</v>
      </c>
      <c r="Y50" s="29">
        <v>372.33359999999999</v>
      </c>
      <c r="AF50" s="29">
        <v>372.33359999999999</v>
      </c>
      <c r="AG50" s="29" t="s">
        <v>1759</v>
      </c>
    </row>
    <row r="51" spans="1:33" x14ac:dyDescent="0.3">
      <c r="A51" s="29" t="s">
        <v>3996</v>
      </c>
      <c r="B51" s="30">
        <v>45607</v>
      </c>
      <c r="C51" s="29">
        <v>707.77440000000013</v>
      </c>
      <c r="D51" s="29" t="s">
        <v>1829</v>
      </c>
      <c r="E51" s="29">
        <v>45</v>
      </c>
      <c r="F51" s="29" t="s">
        <v>16</v>
      </c>
      <c r="G51" s="29" t="s">
        <v>1544</v>
      </c>
      <c r="H51" s="29" t="s">
        <v>1759</v>
      </c>
      <c r="L51" s="30">
        <v>45607</v>
      </c>
      <c r="M51" s="29">
        <v>707.77440000000013</v>
      </c>
      <c r="R51" s="29" t="s">
        <v>1829</v>
      </c>
      <c r="S51" s="29">
        <v>707.77440000000013</v>
      </c>
      <c r="W51" s="33" t="s">
        <v>16</v>
      </c>
      <c r="X51" s="33" t="s">
        <v>1544</v>
      </c>
      <c r="Y51" s="29">
        <v>707.77440000000013</v>
      </c>
      <c r="AF51" s="29">
        <v>707.77440000000013</v>
      </c>
      <c r="AG51" s="29" t="s">
        <v>1759</v>
      </c>
    </row>
    <row r="52" spans="1:33" x14ac:dyDescent="0.3">
      <c r="A52" s="29" t="s">
        <v>259</v>
      </c>
      <c r="B52" s="30">
        <v>45291</v>
      </c>
      <c r="C52" s="29">
        <v>190.83600000000001</v>
      </c>
      <c r="D52" s="29" t="s">
        <v>1826</v>
      </c>
      <c r="E52" s="29">
        <v>61</v>
      </c>
      <c r="F52" s="29" t="s">
        <v>16</v>
      </c>
      <c r="G52" s="29" t="s">
        <v>1566</v>
      </c>
      <c r="H52" s="29" t="s">
        <v>1763</v>
      </c>
      <c r="L52" s="30">
        <v>45291</v>
      </c>
      <c r="M52" s="29">
        <v>190.83600000000001</v>
      </c>
      <c r="R52" s="29" t="s">
        <v>1826</v>
      </c>
      <c r="S52" s="29">
        <v>190.83600000000001</v>
      </c>
      <c r="W52" s="31" t="s">
        <v>16</v>
      </c>
      <c r="X52" s="31" t="s">
        <v>1566</v>
      </c>
      <c r="Y52" s="29">
        <v>190.83600000000001</v>
      </c>
      <c r="AF52" s="29">
        <v>190.83600000000001</v>
      </c>
      <c r="AG52" s="29" t="s">
        <v>1763</v>
      </c>
    </row>
    <row r="53" spans="1:33" x14ac:dyDescent="0.3">
      <c r="A53" s="29" t="s">
        <v>482</v>
      </c>
      <c r="B53" s="30">
        <v>45689</v>
      </c>
      <c r="C53" s="29">
        <v>169.9854</v>
      </c>
      <c r="D53" s="29" t="s">
        <v>1824</v>
      </c>
      <c r="E53" s="29">
        <v>46</v>
      </c>
      <c r="F53" s="29" t="s">
        <v>9</v>
      </c>
      <c r="G53" s="29" t="s">
        <v>1547</v>
      </c>
      <c r="H53" s="29" t="s">
        <v>1763</v>
      </c>
      <c r="L53" s="30">
        <v>45689</v>
      </c>
      <c r="M53" s="29">
        <v>169.9854</v>
      </c>
      <c r="R53" s="29" t="s">
        <v>1824</v>
      </c>
      <c r="S53" s="29">
        <v>169.9854</v>
      </c>
      <c r="W53" s="33" t="s">
        <v>9</v>
      </c>
      <c r="X53" s="33" t="s">
        <v>1547</v>
      </c>
      <c r="Y53" s="29">
        <v>169.9854</v>
      </c>
      <c r="AF53" s="29">
        <v>169.9854</v>
      </c>
      <c r="AG53" s="29" t="s">
        <v>1763</v>
      </c>
    </row>
    <row r="54" spans="1:33" x14ac:dyDescent="0.3">
      <c r="A54" s="29" t="s">
        <v>500</v>
      </c>
      <c r="B54" s="30">
        <v>45894</v>
      </c>
      <c r="C54" s="29">
        <v>486.06330000000003</v>
      </c>
      <c r="D54" s="29" t="s">
        <v>1824</v>
      </c>
      <c r="E54" s="29">
        <v>33</v>
      </c>
      <c r="F54" s="29" t="s">
        <v>9</v>
      </c>
      <c r="G54" s="29" t="s">
        <v>1558</v>
      </c>
      <c r="H54" s="29" t="s">
        <v>1754</v>
      </c>
      <c r="L54" s="30">
        <v>45894</v>
      </c>
      <c r="M54" s="29">
        <v>486.06330000000003</v>
      </c>
      <c r="R54" s="29" t="s">
        <v>1824</v>
      </c>
      <c r="S54" s="29">
        <v>486.06330000000003</v>
      </c>
      <c r="W54" s="31" t="s">
        <v>9</v>
      </c>
      <c r="X54" s="31" t="s">
        <v>1558</v>
      </c>
      <c r="Y54" s="29">
        <v>486.06330000000003</v>
      </c>
      <c r="AF54" s="29">
        <v>486.06330000000003</v>
      </c>
      <c r="AG54" s="29" t="s">
        <v>1754</v>
      </c>
    </row>
    <row r="55" spans="1:33" x14ac:dyDescent="0.3">
      <c r="A55" s="29" t="s">
        <v>3997</v>
      </c>
      <c r="B55" s="30">
        <v>45677</v>
      </c>
      <c r="C55" s="29">
        <v>783.30449999999996</v>
      </c>
      <c r="D55" s="29" t="s">
        <v>1829</v>
      </c>
      <c r="E55" s="29">
        <v>60</v>
      </c>
      <c r="F55" s="29" t="s">
        <v>9</v>
      </c>
      <c r="G55" s="29" t="s">
        <v>1566</v>
      </c>
      <c r="H55" s="29" t="s">
        <v>1784</v>
      </c>
      <c r="L55" s="30">
        <v>45677</v>
      </c>
      <c r="M55" s="29">
        <v>783.30449999999996</v>
      </c>
      <c r="R55" s="29" t="s">
        <v>1829</v>
      </c>
      <c r="S55" s="29">
        <v>783.30449999999996</v>
      </c>
      <c r="W55" s="33" t="s">
        <v>9</v>
      </c>
      <c r="X55" s="33" t="s">
        <v>1566</v>
      </c>
      <c r="Y55" s="29">
        <v>783.30449999999996</v>
      </c>
      <c r="AF55" s="29">
        <v>783.30449999999996</v>
      </c>
      <c r="AG55" s="29" t="s">
        <v>1784</v>
      </c>
    </row>
    <row r="56" spans="1:33" x14ac:dyDescent="0.3">
      <c r="A56" s="29" t="s">
        <v>342</v>
      </c>
      <c r="B56" s="30">
        <v>45706</v>
      </c>
      <c r="C56" s="29">
        <v>1592.4947999999999</v>
      </c>
      <c r="D56" s="29" t="s">
        <v>1824</v>
      </c>
      <c r="E56" s="29">
        <v>30</v>
      </c>
      <c r="F56" s="29" t="s">
        <v>16</v>
      </c>
      <c r="G56" s="29" t="s">
        <v>1563</v>
      </c>
      <c r="H56" s="29" t="s">
        <v>1759</v>
      </c>
      <c r="L56" s="30">
        <v>45706</v>
      </c>
      <c r="M56" s="29">
        <v>1592.4947999999999</v>
      </c>
      <c r="R56" s="29" t="s">
        <v>1824</v>
      </c>
      <c r="S56" s="29">
        <v>1592.4947999999999</v>
      </c>
      <c r="W56" s="31" t="s">
        <v>16</v>
      </c>
      <c r="X56" s="31" t="s">
        <v>1563</v>
      </c>
      <c r="Y56" s="29">
        <v>1592.4947999999999</v>
      </c>
      <c r="AF56" s="29">
        <v>1592.4947999999999</v>
      </c>
      <c r="AG56" s="29" t="s">
        <v>1759</v>
      </c>
    </row>
    <row r="57" spans="1:33" x14ac:dyDescent="0.3">
      <c r="A57" s="29" t="s">
        <v>1293</v>
      </c>
      <c r="B57" s="30">
        <v>45589</v>
      </c>
      <c r="C57" s="29">
        <v>783.59400000000005</v>
      </c>
      <c r="D57" s="29" t="s">
        <v>1829</v>
      </c>
      <c r="E57" s="29">
        <v>64</v>
      </c>
      <c r="F57" s="29" t="s">
        <v>16</v>
      </c>
      <c r="G57" s="29" t="s">
        <v>1558</v>
      </c>
      <c r="H57" s="29" t="s">
        <v>1759</v>
      </c>
      <c r="L57" s="30">
        <v>45589</v>
      </c>
      <c r="M57" s="29">
        <v>783.59400000000005</v>
      </c>
      <c r="R57" s="29" t="s">
        <v>1829</v>
      </c>
      <c r="S57" s="29">
        <v>783.59400000000005</v>
      </c>
      <c r="W57" s="33" t="s">
        <v>16</v>
      </c>
      <c r="X57" s="33" t="s">
        <v>1558</v>
      </c>
      <c r="Y57" s="29">
        <v>783.59400000000005</v>
      </c>
      <c r="AF57" s="29">
        <v>783.59400000000005</v>
      </c>
      <c r="AG57" s="29" t="s">
        <v>1759</v>
      </c>
    </row>
    <row r="58" spans="1:33" x14ac:dyDescent="0.3">
      <c r="A58" s="29" t="s">
        <v>293</v>
      </c>
      <c r="B58" s="30">
        <v>45282</v>
      </c>
      <c r="C58" s="29">
        <v>1567.356</v>
      </c>
      <c r="D58" s="29" t="s">
        <v>1826</v>
      </c>
      <c r="E58" s="29">
        <v>34</v>
      </c>
      <c r="F58" s="29" t="s">
        <v>16</v>
      </c>
      <c r="G58" s="29" t="s">
        <v>1563</v>
      </c>
      <c r="H58" s="29" t="s">
        <v>1754</v>
      </c>
      <c r="L58" s="30">
        <v>45282</v>
      </c>
      <c r="M58" s="29">
        <v>1567.356</v>
      </c>
      <c r="R58" s="29" t="s">
        <v>1826</v>
      </c>
      <c r="S58" s="29">
        <v>1567.356</v>
      </c>
      <c r="W58" s="31" t="s">
        <v>16</v>
      </c>
      <c r="X58" s="31" t="s">
        <v>1563</v>
      </c>
      <c r="Y58" s="29">
        <v>1567.356</v>
      </c>
      <c r="AF58" s="29">
        <v>1567.356</v>
      </c>
      <c r="AG58" s="29" t="s">
        <v>1754</v>
      </c>
    </row>
    <row r="59" spans="1:33" x14ac:dyDescent="0.3">
      <c r="A59" s="29" t="s">
        <v>1441</v>
      </c>
      <c r="B59" s="30">
        <v>45462</v>
      </c>
      <c r="C59" s="29">
        <v>979.43039999999996</v>
      </c>
      <c r="D59" s="29" t="s">
        <v>1824</v>
      </c>
      <c r="E59" s="29">
        <v>45</v>
      </c>
      <c r="F59" s="29" t="s">
        <v>9</v>
      </c>
      <c r="G59" s="29" t="s">
        <v>1558</v>
      </c>
      <c r="H59" s="29" t="s">
        <v>1759</v>
      </c>
      <c r="L59" s="30">
        <v>45462</v>
      </c>
      <c r="M59" s="29">
        <v>979.43039999999996</v>
      </c>
      <c r="R59" s="29" t="s">
        <v>1824</v>
      </c>
      <c r="S59" s="29">
        <v>979.43039999999996</v>
      </c>
      <c r="W59" s="33" t="s">
        <v>9</v>
      </c>
      <c r="X59" s="33" t="s">
        <v>1558</v>
      </c>
      <c r="Y59" s="29">
        <v>979.43039999999996</v>
      </c>
      <c r="AF59" s="29">
        <v>979.43039999999996</v>
      </c>
      <c r="AG59" s="29" t="s">
        <v>1759</v>
      </c>
    </row>
    <row r="60" spans="1:33" x14ac:dyDescent="0.3">
      <c r="A60" s="29" t="s">
        <v>1258</v>
      </c>
      <c r="B60" s="30">
        <v>45633</v>
      </c>
      <c r="C60" s="29">
        <v>2552.3015999999998</v>
      </c>
      <c r="D60" s="29" t="s">
        <v>1826</v>
      </c>
      <c r="E60" s="29">
        <v>18</v>
      </c>
      <c r="F60" s="29" t="s">
        <v>16</v>
      </c>
      <c r="G60" s="29" t="s">
        <v>1563</v>
      </c>
      <c r="H60" s="29" t="s">
        <v>1763</v>
      </c>
      <c r="L60" s="30">
        <v>45633</v>
      </c>
      <c r="M60" s="29">
        <v>2552.3015999999998</v>
      </c>
      <c r="R60" s="29" t="s">
        <v>1826</v>
      </c>
      <c r="S60" s="29">
        <v>2552.3015999999998</v>
      </c>
      <c r="W60" s="31" t="s">
        <v>16</v>
      </c>
      <c r="X60" s="31" t="s">
        <v>1563</v>
      </c>
      <c r="Y60" s="29">
        <v>2552.3015999999998</v>
      </c>
      <c r="AF60" s="29">
        <v>2552.3015999999998</v>
      </c>
      <c r="AG60" s="29" t="s">
        <v>1763</v>
      </c>
    </row>
    <row r="61" spans="1:33" x14ac:dyDescent="0.3">
      <c r="A61" s="29" t="s">
        <v>1149</v>
      </c>
      <c r="B61" s="30">
        <v>45257</v>
      </c>
      <c r="C61" s="29">
        <v>767.17410000000007</v>
      </c>
      <c r="D61" s="29" t="s">
        <v>1826</v>
      </c>
      <c r="E61" s="29">
        <v>34</v>
      </c>
      <c r="F61" s="29" t="s">
        <v>16</v>
      </c>
      <c r="G61" s="29" t="s">
        <v>1558</v>
      </c>
      <c r="H61" s="29" t="s">
        <v>1759</v>
      </c>
      <c r="L61" s="30">
        <v>45257</v>
      </c>
      <c r="M61" s="29">
        <v>767.17410000000007</v>
      </c>
      <c r="R61" s="29" t="s">
        <v>1826</v>
      </c>
      <c r="S61" s="29">
        <v>767.17410000000007</v>
      </c>
      <c r="W61" s="33" t="s">
        <v>16</v>
      </c>
      <c r="X61" s="33" t="s">
        <v>1558</v>
      </c>
      <c r="Y61" s="29">
        <v>767.17410000000007</v>
      </c>
      <c r="AF61" s="29">
        <v>767.17410000000007</v>
      </c>
      <c r="AG61" s="29" t="s">
        <v>1759</v>
      </c>
    </row>
    <row r="62" spans="1:33" x14ac:dyDescent="0.3">
      <c r="A62" s="29" t="s">
        <v>1270</v>
      </c>
      <c r="B62" s="30">
        <v>45854</v>
      </c>
      <c r="C62" s="29">
        <v>180.93530000000001</v>
      </c>
      <c r="D62" s="29" t="s">
        <v>1829</v>
      </c>
      <c r="E62" s="29">
        <v>55</v>
      </c>
      <c r="F62" s="29" t="s">
        <v>9</v>
      </c>
      <c r="G62" s="29" t="s">
        <v>1566</v>
      </c>
      <c r="H62" s="29" t="s">
        <v>1759</v>
      </c>
      <c r="L62" s="30">
        <v>45854</v>
      </c>
      <c r="M62" s="29">
        <v>180.93530000000001</v>
      </c>
      <c r="R62" s="29" t="s">
        <v>1829</v>
      </c>
      <c r="S62" s="29">
        <v>180.93530000000001</v>
      </c>
      <c r="W62" s="31" t="s">
        <v>9</v>
      </c>
      <c r="X62" s="31" t="s">
        <v>1566</v>
      </c>
      <c r="Y62" s="29">
        <v>180.93530000000001</v>
      </c>
      <c r="AF62" s="29">
        <v>180.93530000000001</v>
      </c>
      <c r="AG62" s="29" t="s">
        <v>1759</v>
      </c>
    </row>
    <row r="63" spans="1:33" x14ac:dyDescent="0.3">
      <c r="A63" s="29" t="s">
        <v>768</v>
      </c>
      <c r="B63" s="30">
        <v>45716</v>
      </c>
      <c r="C63" s="29">
        <v>307.43439999999998</v>
      </c>
      <c r="D63" s="29" t="s">
        <v>1826</v>
      </c>
      <c r="E63" s="29">
        <v>59</v>
      </c>
      <c r="F63" s="29" t="s">
        <v>16</v>
      </c>
      <c r="G63" s="29" t="s">
        <v>1566</v>
      </c>
      <c r="H63" s="29" t="s">
        <v>1763</v>
      </c>
      <c r="L63" s="30">
        <v>45716</v>
      </c>
      <c r="M63" s="29">
        <v>307.43439999999998</v>
      </c>
      <c r="R63" s="29" t="s">
        <v>1826</v>
      </c>
      <c r="S63" s="29">
        <v>307.43439999999998</v>
      </c>
      <c r="W63" s="33" t="s">
        <v>16</v>
      </c>
      <c r="X63" s="33" t="s">
        <v>1566</v>
      </c>
      <c r="Y63" s="29">
        <v>307.43439999999998</v>
      </c>
      <c r="AF63" s="29">
        <v>307.43439999999998</v>
      </c>
      <c r="AG63" s="29" t="s">
        <v>1763</v>
      </c>
    </row>
    <row r="64" spans="1:33" x14ac:dyDescent="0.3">
      <c r="A64" s="29" t="s">
        <v>1432</v>
      </c>
      <c r="B64" s="30">
        <v>45515</v>
      </c>
      <c r="C64" s="29">
        <v>412.66719999999998</v>
      </c>
      <c r="D64" s="29" t="s">
        <v>1824</v>
      </c>
      <c r="E64" s="29">
        <v>28</v>
      </c>
      <c r="F64" s="29" t="s">
        <v>16</v>
      </c>
      <c r="G64" s="29" t="s">
        <v>1563</v>
      </c>
      <c r="H64" s="29" t="s">
        <v>1759</v>
      </c>
      <c r="L64" s="30">
        <v>45515</v>
      </c>
      <c r="M64" s="29">
        <v>412.66719999999998</v>
      </c>
      <c r="R64" s="29" t="s">
        <v>1824</v>
      </c>
      <c r="S64" s="29">
        <v>412.66719999999998</v>
      </c>
      <c r="W64" s="31" t="s">
        <v>16</v>
      </c>
      <c r="X64" s="31" t="s">
        <v>1563</v>
      </c>
      <c r="Y64" s="29">
        <v>412.66719999999998</v>
      </c>
      <c r="AF64" s="29">
        <v>412.66719999999998</v>
      </c>
      <c r="AG64" s="29" t="s">
        <v>1759</v>
      </c>
    </row>
    <row r="65" spans="1:33" x14ac:dyDescent="0.3">
      <c r="A65" s="29" t="s">
        <v>436</v>
      </c>
      <c r="B65" s="30">
        <v>45927</v>
      </c>
      <c r="C65" s="29">
        <v>230.60300000000001</v>
      </c>
      <c r="D65" s="29" t="s">
        <v>1824</v>
      </c>
      <c r="E65" s="29">
        <v>39</v>
      </c>
      <c r="F65" s="29" t="s">
        <v>9</v>
      </c>
      <c r="G65" s="29" t="s">
        <v>1558</v>
      </c>
      <c r="H65" s="29" t="s">
        <v>1759</v>
      </c>
      <c r="L65" s="30">
        <v>45927</v>
      </c>
      <c r="M65" s="29">
        <v>230.60300000000001</v>
      </c>
      <c r="R65" s="29" t="s">
        <v>1824</v>
      </c>
      <c r="S65" s="29">
        <v>230.60300000000001</v>
      </c>
      <c r="W65" s="33" t="s">
        <v>9</v>
      </c>
      <c r="X65" s="33" t="s">
        <v>1558</v>
      </c>
      <c r="Y65" s="29">
        <v>230.60300000000001</v>
      </c>
      <c r="AF65" s="29">
        <v>230.60300000000001</v>
      </c>
      <c r="AG65" s="29" t="s">
        <v>1759</v>
      </c>
    </row>
    <row r="66" spans="1:33" x14ac:dyDescent="0.3">
      <c r="A66" s="29" t="s">
        <v>816</v>
      </c>
      <c r="B66" s="30">
        <v>45914</v>
      </c>
      <c r="C66" s="29">
        <v>1088.6371340062115</v>
      </c>
      <c r="D66" s="29" t="s">
        <v>1824</v>
      </c>
      <c r="E66" s="29">
        <v>57</v>
      </c>
      <c r="F66" s="29" t="s">
        <v>9</v>
      </c>
      <c r="G66" s="29" t="s">
        <v>1547</v>
      </c>
      <c r="H66" s="29" t="s">
        <v>1759</v>
      </c>
      <c r="L66" s="30">
        <v>45914</v>
      </c>
      <c r="M66" s="29">
        <v>1088.6371340062115</v>
      </c>
      <c r="R66" s="29" t="s">
        <v>1824</v>
      </c>
      <c r="S66" s="29">
        <v>1088.6371340062115</v>
      </c>
      <c r="W66" s="31" t="s">
        <v>9</v>
      </c>
      <c r="X66" s="31" t="s">
        <v>1547</v>
      </c>
      <c r="Y66" s="29">
        <v>1088.6371340062115</v>
      </c>
      <c r="AF66" s="29">
        <v>1088.6371340062115</v>
      </c>
      <c r="AG66" s="29" t="s">
        <v>1759</v>
      </c>
    </row>
    <row r="67" spans="1:33" x14ac:dyDescent="0.3">
      <c r="A67" s="29" t="s">
        <v>542</v>
      </c>
      <c r="B67" s="30">
        <v>45290</v>
      </c>
      <c r="C67" s="29">
        <v>1301.9864</v>
      </c>
      <c r="D67" s="29" t="s">
        <v>1824</v>
      </c>
      <c r="E67" s="29">
        <v>21</v>
      </c>
      <c r="F67" s="29" t="s">
        <v>9</v>
      </c>
      <c r="G67" s="29" t="s">
        <v>1544</v>
      </c>
      <c r="H67" s="29" t="s">
        <v>1759</v>
      </c>
      <c r="L67" s="30">
        <v>45290</v>
      </c>
      <c r="M67" s="29">
        <v>1301.9864</v>
      </c>
      <c r="R67" s="29" t="s">
        <v>1824</v>
      </c>
      <c r="S67" s="29">
        <v>1301.9864</v>
      </c>
      <c r="W67" s="33" t="s">
        <v>9</v>
      </c>
      <c r="X67" s="33" t="s">
        <v>1544</v>
      </c>
      <c r="Y67" s="29">
        <v>1301.9864</v>
      </c>
      <c r="AF67" s="29">
        <v>1301.9864</v>
      </c>
      <c r="AG67" s="29" t="s">
        <v>1759</v>
      </c>
    </row>
    <row r="68" spans="1:33" x14ac:dyDescent="0.3">
      <c r="A68" s="29" t="s">
        <v>858</v>
      </c>
      <c r="B68" s="30">
        <v>45213</v>
      </c>
      <c r="C68" s="29">
        <v>2670.74</v>
      </c>
      <c r="D68" s="29" t="s">
        <v>1824</v>
      </c>
      <c r="E68" s="29">
        <v>31</v>
      </c>
      <c r="F68" s="29" t="s">
        <v>16</v>
      </c>
      <c r="G68" s="29" t="s">
        <v>1563</v>
      </c>
      <c r="H68" s="29" t="s">
        <v>1763</v>
      </c>
      <c r="L68" s="30">
        <v>45213</v>
      </c>
      <c r="M68" s="29">
        <v>2670.74</v>
      </c>
      <c r="R68" s="29" t="s">
        <v>1824</v>
      </c>
      <c r="S68" s="29">
        <v>2670.74</v>
      </c>
      <c r="W68" s="31" t="s">
        <v>16</v>
      </c>
      <c r="X68" s="31" t="s">
        <v>1563</v>
      </c>
      <c r="Y68" s="29">
        <v>2670.74</v>
      </c>
      <c r="AF68" s="29">
        <v>2670.74</v>
      </c>
      <c r="AG68" s="29" t="s">
        <v>1763</v>
      </c>
    </row>
    <row r="69" spans="1:33" x14ac:dyDescent="0.3">
      <c r="A69" s="29" t="s">
        <v>1273</v>
      </c>
      <c r="B69" s="30">
        <v>45255</v>
      </c>
      <c r="C69" s="29">
        <v>791.33600000000001</v>
      </c>
      <c r="D69" s="29" t="s">
        <v>1826</v>
      </c>
      <c r="E69" s="29">
        <v>32</v>
      </c>
      <c r="F69" s="29" t="s">
        <v>9</v>
      </c>
      <c r="G69" s="29" t="s">
        <v>1558</v>
      </c>
      <c r="H69" s="29" t="s">
        <v>1763</v>
      </c>
      <c r="L69" s="30">
        <v>45255</v>
      </c>
      <c r="M69" s="29">
        <v>791.33600000000001</v>
      </c>
      <c r="R69" s="29" t="s">
        <v>1826</v>
      </c>
      <c r="S69" s="29">
        <v>791.33600000000001</v>
      </c>
      <c r="W69" s="33" t="s">
        <v>9</v>
      </c>
      <c r="X69" s="33" t="s">
        <v>1558</v>
      </c>
      <c r="Y69" s="29">
        <v>791.33600000000001</v>
      </c>
      <c r="AF69" s="29">
        <v>791.33600000000001</v>
      </c>
      <c r="AG69" s="29" t="s">
        <v>1763</v>
      </c>
    </row>
    <row r="70" spans="1:33" x14ac:dyDescent="0.3">
      <c r="A70" s="29" t="s">
        <v>1164</v>
      </c>
      <c r="B70" s="30">
        <v>45270</v>
      </c>
      <c r="C70" s="29">
        <v>204.93440000000001</v>
      </c>
      <c r="D70" s="29" t="s">
        <v>1824</v>
      </c>
      <c r="E70" s="29">
        <v>37</v>
      </c>
      <c r="F70" s="29" t="s">
        <v>16</v>
      </c>
      <c r="G70" s="29" t="s">
        <v>1566</v>
      </c>
      <c r="H70" s="29" t="s">
        <v>1759</v>
      </c>
      <c r="L70" s="30">
        <v>45270</v>
      </c>
      <c r="M70" s="29">
        <v>204.93440000000001</v>
      </c>
      <c r="R70" s="29" t="s">
        <v>1824</v>
      </c>
      <c r="S70" s="29">
        <v>204.93440000000001</v>
      </c>
      <c r="W70" s="31" t="s">
        <v>16</v>
      </c>
      <c r="X70" s="31" t="s">
        <v>1566</v>
      </c>
      <c r="Y70" s="29">
        <v>204.93440000000001</v>
      </c>
      <c r="AF70" s="29">
        <v>204.93440000000001</v>
      </c>
      <c r="AG70" s="29" t="s">
        <v>1759</v>
      </c>
    </row>
    <row r="71" spans="1:33" x14ac:dyDescent="0.3">
      <c r="A71" s="29" t="s">
        <v>1314</v>
      </c>
      <c r="B71" s="30">
        <v>45897</v>
      </c>
      <c r="C71" s="29">
        <v>1706.1695999999999</v>
      </c>
      <c r="D71" s="29" t="s">
        <v>1824</v>
      </c>
      <c r="E71" s="29">
        <v>53</v>
      </c>
      <c r="F71" s="29" t="s">
        <v>9</v>
      </c>
      <c r="G71" s="29" t="s">
        <v>1563</v>
      </c>
      <c r="H71" s="29" t="s">
        <v>1759</v>
      </c>
      <c r="L71" s="30">
        <v>45897</v>
      </c>
      <c r="M71" s="29">
        <v>1706.1695999999999</v>
      </c>
      <c r="R71" s="29" t="s">
        <v>1824</v>
      </c>
      <c r="S71" s="29">
        <v>1706.1695999999999</v>
      </c>
      <c r="W71" s="33" t="s">
        <v>9</v>
      </c>
      <c r="X71" s="33" t="s">
        <v>1563</v>
      </c>
      <c r="Y71" s="29">
        <v>1706.1695999999999</v>
      </c>
      <c r="AF71" s="29">
        <v>1706.1695999999999</v>
      </c>
      <c r="AG71" s="29" t="s">
        <v>1759</v>
      </c>
    </row>
    <row r="72" spans="1:33" x14ac:dyDescent="0.3">
      <c r="A72" s="29" t="s">
        <v>219</v>
      </c>
      <c r="B72" s="30">
        <v>45849</v>
      </c>
      <c r="C72" s="29">
        <v>1087.997808251168</v>
      </c>
      <c r="D72" s="29" t="s">
        <v>1829</v>
      </c>
      <c r="E72" s="29">
        <v>53</v>
      </c>
      <c r="F72" s="29" t="s">
        <v>9</v>
      </c>
      <c r="G72" s="29" t="s">
        <v>1558</v>
      </c>
      <c r="H72" s="29" t="s">
        <v>1759</v>
      </c>
      <c r="L72" s="30">
        <v>45849</v>
      </c>
      <c r="M72" s="29">
        <v>1087.997808251168</v>
      </c>
      <c r="R72" s="29" t="s">
        <v>1829</v>
      </c>
      <c r="S72" s="29">
        <v>1087.997808251168</v>
      </c>
      <c r="W72" s="31" t="s">
        <v>9</v>
      </c>
      <c r="X72" s="31" t="s">
        <v>1558</v>
      </c>
      <c r="Y72" s="29">
        <v>1087.997808251168</v>
      </c>
      <c r="AF72" s="29">
        <v>1087.997808251168</v>
      </c>
      <c r="AG72" s="29" t="s">
        <v>1759</v>
      </c>
    </row>
    <row r="73" spans="1:33" x14ac:dyDescent="0.3">
      <c r="A73" s="29" t="s">
        <v>560</v>
      </c>
      <c r="B73" s="30">
        <v>45889</v>
      </c>
      <c r="C73" s="29">
        <v>1243.038</v>
      </c>
      <c r="D73" s="29" t="s">
        <v>1824</v>
      </c>
      <c r="E73" s="29">
        <v>64</v>
      </c>
      <c r="F73" s="29" t="s">
        <v>9</v>
      </c>
      <c r="G73" s="29" t="s">
        <v>1566</v>
      </c>
      <c r="H73" s="29" t="s">
        <v>1759</v>
      </c>
      <c r="L73" s="30">
        <v>45889</v>
      </c>
      <c r="M73" s="29">
        <v>1243.038</v>
      </c>
      <c r="R73" s="29" t="s">
        <v>1824</v>
      </c>
      <c r="S73" s="29">
        <v>1243.038</v>
      </c>
      <c r="W73" s="33" t="s">
        <v>9</v>
      </c>
      <c r="X73" s="33" t="s">
        <v>1566</v>
      </c>
      <c r="Y73" s="29">
        <v>1243.038</v>
      </c>
      <c r="AF73" s="29">
        <v>1243.038</v>
      </c>
      <c r="AG73" s="29" t="s">
        <v>1759</v>
      </c>
    </row>
    <row r="74" spans="1:33" x14ac:dyDescent="0.3">
      <c r="A74" s="29" t="s">
        <v>1273</v>
      </c>
      <c r="B74" s="30">
        <v>45533</v>
      </c>
      <c r="C74" s="29">
        <v>503.97620000000012</v>
      </c>
      <c r="D74" s="29" t="s">
        <v>1824</v>
      </c>
      <c r="E74" s="29">
        <v>48</v>
      </c>
      <c r="F74" s="29" t="s">
        <v>16</v>
      </c>
      <c r="G74" s="29" t="s">
        <v>1566</v>
      </c>
      <c r="H74" s="29" t="s">
        <v>1759</v>
      </c>
      <c r="L74" s="30">
        <v>45533</v>
      </c>
      <c r="M74" s="29">
        <v>503.97620000000012</v>
      </c>
      <c r="R74" s="29" t="s">
        <v>1824</v>
      </c>
      <c r="S74" s="29">
        <v>503.97620000000012</v>
      </c>
      <c r="W74" s="31" t="s">
        <v>16</v>
      </c>
      <c r="X74" s="31" t="s">
        <v>1566</v>
      </c>
      <c r="Y74" s="29">
        <v>503.97620000000012</v>
      </c>
      <c r="AF74" s="29">
        <v>503.97620000000012</v>
      </c>
      <c r="AG74" s="29" t="s">
        <v>1759</v>
      </c>
    </row>
    <row r="75" spans="1:33" x14ac:dyDescent="0.3">
      <c r="A75" s="29" t="s">
        <v>148</v>
      </c>
      <c r="B75" s="30">
        <v>45626</v>
      </c>
      <c r="C75" s="29">
        <v>968.18819999999994</v>
      </c>
      <c r="D75" s="29" t="s">
        <v>1824</v>
      </c>
      <c r="E75" s="29">
        <v>35</v>
      </c>
      <c r="F75" s="29" t="s">
        <v>16</v>
      </c>
      <c r="G75" s="29" t="s">
        <v>1566</v>
      </c>
      <c r="H75" s="29" t="s">
        <v>1759</v>
      </c>
      <c r="L75" s="30">
        <v>45626</v>
      </c>
      <c r="M75" s="29">
        <v>968.18819999999994</v>
      </c>
      <c r="R75" s="29" t="s">
        <v>1824</v>
      </c>
      <c r="S75" s="29">
        <v>968.18819999999994</v>
      </c>
      <c r="W75" s="33" t="s">
        <v>16</v>
      </c>
      <c r="X75" s="33" t="s">
        <v>1566</v>
      </c>
      <c r="Y75" s="29">
        <v>968.18819999999994</v>
      </c>
      <c r="AF75" s="29">
        <v>968.18819999999994</v>
      </c>
      <c r="AG75" s="29" t="s">
        <v>1759</v>
      </c>
    </row>
    <row r="76" spans="1:33" x14ac:dyDescent="0.3">
      <c r="A76" s="29" t="s">
        <v>870</v>
      </c>
      <c r="B76" s="30">
        <v>45942</v>
      </c>
      <c r="C76" s="29">
        <v>166.482</v>
      </c>
      <c r="D76" s="29" t="s">
        <v>1829</v>
      </c>
      <c r="E76" s="29">
        <v>38</v>
      </c>
      <c r="F76" s="29" t="s">
        <v>9</v>
      </c>
      <c r="G76" s="29" t="s">
        <v>1566</v>
      </c>
      <c r="H76" s="29" t="s">
        <v>1784</v>
      </c>
      <c r="L76" s="30">
        <v>45942</v>
      </c>
      <c r="M76" s="29">
        <v>166.482</v>
      </c>
      <c r="R76" s="29" t="s">
        <v>1829</v>
      </c>
      <c r="S76" s="29">
        <v>166.482</v>
      </c>
      <c r="W76" s="31" t="s">
        <v>9</v>
      </c>
      <c r="X76" s="31" t="s">
        <v>1566</v>
      </c>
      <c r="Y76" s="29">
        <v>166.482</v>
      </c>
      <c r="AF76" s="29">
        <v>166.482</v>
      </c>
      <c r="AG76" s="29" t="s">
        <v>1784</v>
      </c>
    </row>
    <row r="77" spans="1:33" x14ac:dyDescent="0.3">
      <c r="A77" s="29" t="s">
        <v>142</v>
      </c>
      <c r="B77" s="30">
        <v>45500</v>
      </c>
      <c r="C77" s="29">
        <v>2156.5544</v>
      </c>
      <c r="D77" s="29" t="s">
        <v>1824</v>
      </c>
      <c r="E77" s="29">
        <v>20</v>
      </c>
      <c r="F77" s="29" t="s">
        <v>16</v>
      </c>
      <c r="G77" s="29" t="s">
        <v>1566</v>
      </c>
      <c r="H77" s="29" t="s">
        <v>1759</v>
      </c>
      <c r="L77" s="30">
        <v>45500</v>
      </c>
      <c r="M77" s="29">
        <v>2156.5544</v>
      </c>
      <c r="R77" s="29" t="s">
        <v>1824</v>
      </c>
      <c r="S77" s="29">
        <v>2156.5544</v>
      </c>
      <c r="W77" s="33" t="s">
        <v>16</v>
      </c>
      <c r="X77" s="33" t="s">
        <v>1566</v>
      </c>
      <c r="Y77" s="29">
        <v>2156.5544</v>
      </c>
      <c r="AF77" s="29">
        <v>2156.5544</v>
      </c>
      <c r="AG77" s="29" t="s">
        <v>1759</v>
      </c>
    </row>
    <row r="78" spans="1:33" x14ac:dyDescent="0.3">
      <c r="A78" s="29" t="s">
        <v>86</v>
      </c>
      <c r="B78" s="30">
        <v>45285</v>
      </c>
      <c r="C78" s="29">
        <v>1029.4649999999999</v>
      </c>
      <c r="D78" s="29" t="s">
        <v>1824</v>
      </c>
      <c r="E78" s="29">
        <v>59</v>
      </c>
      <c r="F78" s="29" t="s">
        <v>9</v>
      </c>
      <c r="G78" s="29" t="s">
        <v>1563</v>
      </c>
      <c r="H78" s="29" t="s">
        <v>1759</v>
      </c>
      <c r="L78" s="30">
        <v>45285</v>
      </c>
      <c r="M78" s="29">
        <v>1029.4649999999999</v>
      </c>
      <c r="R78" s="29" t="s">
        <v>1824</v>
      </c>
      <c r="S78" s="29">
        <v>1029.4649999999999</v>
      </c>
      <c r="W78" s="31" t="s">
        <v>9</v>
      </c>
      <c r="X78" s="31" t="s">
        <v>1563</v>
      </c>
      <c r="Y78" s="29">
        <v>1029.4649999999999</v>
      </c>
      <c r="AF78" s="29">
        <v>1029.4649999999999</v>
      </c>
      <c r="AG78" s="29" t="s">
        <v>1759</v>
      </c>
    </row>
    <row r="79" spans="1:33" x14ac:dyDescent="0.3">
      <c r="A79" s="29" t="s">
        <v>41</v>
      </c>
      <c r="B79" s="30">
        <v>45800</v>
      </c>
      <c r="C79" s="29">
        <v>502.10860000000002</v>
      </c>
      <c r="D79" s="29" t="s">
        <v>1829</v>
      </c>
      <c r="E79" s="29">
        <v>53</v>
      </c>
      <c r="F79" s="29" t="s">
        <v>16</v>
      </c>
      <c r="G79" s="29" t="s">
        <v>1563</v>
      </c>
      <c r="H79" s="29" t="s">
        <v>1759</v>
      </c>
      <c r="L79" s="30">
        <v>45800</v>
      </c>
      <c r="M79" s="29">
        <v>502.10860000000002</v>
      </c>
      <c r="R79" s="29" t="s">
        <v>1829</v>
      </c>
      <c r="S79" s="29">
        <v>502.10860000000002</v>
      </c>
      <c r="W79" s="33" t="s">
        <v>16</v>
      </c>
      <c r="X79" s="33" t="s">
        <v>1563</v>
      </c>
      <c r="Y79" s="29">
        <v>502.10860000000002</v>
      </c>
      <c r="AF79" s="29">
        <v>502.10860000000002</v>
      </c>
      <c r="AG79" s="29" t="s">
        <v>1759</v>
      </c>
    </row>
    <row r="80" spans="1:33" x14ac:dyDescent="0.3">
      <c r="A80" s="29" t="s">
        <v>717</v>
      </c>
      <c r="B80" s="30">
        <v>45609</v>
      </c>
      <c r="C80" s="29">
        <v>1512.924</v>
      </c>
      <c r="D80" s="29" t="s">
        <v>1824</v>
      </c>
      <c r="E80" s="29">
        <v>35</v>
      </c>
      <c r="F80" s="29" t="s">
        <v>9</v>
      </c>
      <c r="G80" s="29" t="s">
        <v>1558</v>
      </c>
      <c r="H80" s="29" t="s">
        <v>1784</v>
      </c>
      <c r="L80" s="30">
        <v>45609</v>
      </c>
      <c r="M80" s="29">
        <v>1512.924</v>
      </c>
      <c r="R80" s="29" t="s">
        <v>1824</v>
      </c>
      <c r="S80" s="29">
        <v>1512.924</v>
      </c>
      <c r="W80" s="31" t="s">
        <v>9</v>
      </c>
      <c r="X80" s="31" t="s">
        <v>1558</v>
      </c>
      <c r="Y80" s="29">
        <v>1512.924</v>
      </c>
      <c r="AF80" s="29">
        <v>1512.924</v>
      </c>
      <c r="AG80" s="29" t="s">
        <v>1784</v>
      </c>
    </row>
    <row r="81" spans="1:33" x14ac:dyDescent="0.3">
      <c r="A81" s="29" t="s">
        <v>403</v>
      </c>
      <c r="B81" s="30">
        <v>45268</v>
      </c>
      <c r="C81" s="29">
        <v>289.99450000000002</v>
      </c>
      <c r="D81" s="29" t="s">
        <v>1824</v>
      </c>
      <c r="E81" s="29">
        <v>18</v>
      </c>
      <c r="F81" s="29" t="s">
        <v>16</v>
      </c>
      <c r="G81" s="29" t="s">
        <v>1544</v>
      </c>
      <c r="H81" s="29" t="s">
        <v>1763</v>
      </c>
      <c r="L81" s="30">
        <v>45268</v>
      </c>
      <c r="M81" s="29">
        <v>289.99450000000002</v>
      </c>
      <c r="R81" s="29" t="s">
        <v>1824</v>
      </c>
      <c r="S81" s="29">
        <v>289.99450000000002</v>
      </c>
      <c r="W81" s="33" t="s">
        <v>16</v>
      </c>
      <c r="X81" s="33" t="s">
        <v>1544</v>
      </c>
      <c r="Y81" s="29">
        <v>289.99450000000002</v>
      </c>
      <c r="AF81" s="29">
        <v>289.99450000000002</v>
      </c>
      <c r="AG81" s="29" t="s">
        <v>1763</v>
      </c>
    </row>
    <row r="82" spans="1:33" x14ac:dyDescent="0.3">
      <c r="A82" s="29" t="s">
        <v>583</v>
      </c>
      <c r="B82" s="30">
        <v>45885</v>
      </c>
      <c r="C82" s="29">
        <v>415.73379999999997</v>
      </c>
      <c r="D82" s="29" t="s">
        <v>1829</v>
      </c>
      <c r="E82" s="29">
        <v>55</v>
      </c>
      <c r="F82" s="29" t="s">
        <v>9</v>
      </c>
      <c r="G82" s="29" t="s">
        <v>1566</v>
      </c>
      <c r="H82" s="29" t="s">
        <v>1784</v>
      </c>
      <c r="L82" s="30">
        <v>45885</v>
      </c>
      <c r="M82" s="29">
        <v>415.73379999999997</v>
      </c>
      <c r="R82" s="29" t="s">
        <v>1829</v>
      </c>
      <c r="S82" s="29">
        <v>415.73379999999997</v>
      </c>
      <c r="W82" s="31" t="s">
        <v>9</v>
      </c>
      <c r="X82" s="31" t="s">
        <v>1566</v>
      </c>
      <c r="Y82" s="29">
        <v>415.73379999999997</v>
      </c>
      <c r="AF82" s="29">
        <v>415.73379999999997</v>
      </c>
      <c r="AG82" s="29" t="s">
        <v>1784</v>
      </c>
    </row>
    <row r="83" spans="1:33" x14ac:dyDescent="0.3">
      <c r="A83" s="29" t="s">
        <v>3998</v>
      </c>
      <c r="B83" s="30">
        <v>45616</v>
      </c>
      <c r="C83" s="29">
        <v>272.79750000000001</v>
      </c>
      <c r="D83" s="29" t="s">
        <v>1826</v>
      </c>
      <c r="E83" s="29">
        <v>34</v>
      </c>
      <c r="F83" s="29" t="s">
        <v>9</v>
      </c>
      <c r="G83" s="29" t="s">
        <v>1558</v>
      </c>
      <c r="H83" s="29" t="s">
        <v>1763</v>
      </c>
      <c r="L83" s="30">
        <v>45616</v>
      </c>
      <c r="M83" s="29">
        <v>272.79750000000001</v>
      </c>
      <c r="R83" s="29" t="s">
        <v>1826</v>
      </c>
      <c r="S83" s="29">
        <v>272.79750000000001</v>
      </c>
      <c r="W83" s="33" t="s">
        <v>9</v>
      </c>
      <c r="X83" s="33" t="s">
        <v>1558</v>
      </c>
      <c r="Y83" s="29">
        <v>272.79750000000001</v>
      </c>
      <c r="AF83" s="29">
        <v>272.79750000000001</v>
      </c>
      <c r="AG83" s="29" t="s">
        <v>1763</v>
      </c>
    </row>
    <row r="84" spans="1:33" x14ac:dyDescent="0.3">
      <c r="A84" s="29" t="s">
        <v>1182</v>
      </c>
      <c r="B84" s="30">
        <v>45518</v>
      </c>
      <c r="C84" s="29">
        <v>1010.2344000000001</v>
      </c>
      <c r="D84" s="29" t="s">
        <v>1826</v>
      </c>
      <c r="E84" s="29">
        <v>34</v>
      </c>
      <c r="F84" s="29" t="s">
        <v>16</v>
      </c>
      <c r="G84" s="29" t="s">
        <v>1547</v>
      </c>
      <c r="H84" s="29" t="s">
        <v>1759</v>
      </c>
      <c r="L84" s="30">
        <v>45518</v>
      </c>
      <c r="M84" s="29">
        <v>1010.2344000000001</v>
      </c>
      <c r="R84" s="29" t="s">
        <v>1826</v>
      </c>
      <c r="S84" s="29">
        <v>1010.2344000000001</v>
      </c>
      <c r="W84" s="31" t="s">
        <v>16</v>
      </c>
      <c r="X84" s="31" t="s">
        <v>1547</v>
      </c>
      <c r="Y84" s="29">
        <v>1010.2344000000001</v>
      </c>
      <c r="AF84" s="29">
        <v>1010.2344000000001</v>
      </c>
      <c r="AG84" s="29" t="s">
        <v>1759</v>
      </c>
    </row>
    <row r="85" spans="1:33" x14ac:dyDescent="0.3">
      <c r="A85" s="29" t="s">
        <v>1255</v>
      </c>
      <c r="B85" s="30">
        <v>45427</v>
      </c>
      <c r="C85" s="29">
        <v>133.4332</v>
      </c>
      <c r="D85" s="29" t="s">
        <v>1826</v>
      </c>
      <c r="E85" s="29">
        <v>22</v>
      </c>
      <c r="F85" s="29" t="s">
        <v>16</v>
      </c>
      <c r="G85" s="29" t="s">
        <v>1566</v>
      </c>
      <c r="H85" s="29" t="s">
        <v>1759</v>
      </c>
      <c r="L85" s="30">
        <v>45427</v>
      </c>
      <c r="M85" s="29">
        <v>133.4332</v>
      </c>
      <c r="R85" s="29" t="s">
        <v>1826</v>
      </c>
      <c r="S85" s="29">
        <v>133.4332</v>
      </c>
      <c r="W85" s="33" t="s">
        <v>16</v>
      </c>
      <c r="X85" s="33" t="s">
        <v>1566</v>
      </c>
      <c r="Y85" s="29">
        <v>133.4332</v>
      </c>
      <c r="AF85" s="29">
        <v>133.4332</v>
      </c>
      <c r="AG85" s="29" t="s">
        <v>1759</v>
      </c>
    </row>
    <row r="86" spans="1:33" x14ac:dyDescent="0.3">
      <c r="A86" s="29" t="s">
        <v>1314</v>
      </c>
      <c r="B86" s="30">
        <v>45268</v>
      </c>
      <c r="C86" s="29">
        <v>1090.0558237722053</v>
      </c>
      <c r="D86" s="29" t="s">
        <v>1829</v>
      </c>
      <c r="E86" s="29">
        <v>53</v>
      </c>
      <c r="F86" s="29" t="s">
        <v>9</v>
      </c>
      <c r="G86" s="29" t="s">
        <v>1547</v>
      </c>
      <c r="H86" s="29" t="s">
        <v>1759</v>
      </c>
      <c r="L86" s="30">
        <v>45268</v>
      </c>
      <c r="M86" s="29">
        <v>1090.0558237722053</v>
      </c>
      <c r="R86" s="29" t="s">
        <v>1829</v>
      </c>
      <c r="S86" s="29">
        <v>1090.0558237722053</v>
      </c>
      <c r="W86" s="31" t="s">
        <v>9</v>
      </c>
      <c r="X86" s="31" t="s">
        <v>1547</v>
      </c>
      <c r="Y86" s="29">
        <v>1090.0558237722053</v>
      </c>
      <c r="AF86" s="29">
        <v>1090.0558237722053</v>
      </c>
      <c r="AG86" s="29" t="s">
        <v>1759</v>
      </c>
    </row>
    <row r="87" spans="1:33" x14ac:dyDescent="0.3">
      <c r="A87" s="29" t="s">
        <v>206</v>
      </c>
      <c r="B87" s="30">
        <v>45282</v>
      </c>
      <c r="C87" s="29">
        <v>386.38400000000001</v>
      </c>
      <c r="D87" s="29" t="s">
        <v>1829</v>
      </c>
      <c r="E87" s="29">
        <v>56</v>
      </c>
      <c r="F87" s="29" t="s">
        <v>16</v>
      </c>
      <c r="G87" s="29" t="s">
        <v>1566</v>
      </c>
      <c r="H87" s="29" t="s">
        <v>1763</v>
      </c>
      <c r="L87" s="30">
        <v>45282</v>
      </c>
      <c r="M87" s="29">
        <v>386.38400000000001</v>
      </c>
      <c r="R87" s="29" t="s">
        <v>1829</v>
      </c>
      <c r="S87" s="29">
        <v>386.38400000000001</v>
      </c>
      <c r="W87" s="33" t="s">
        <v>16</v>
      </c>
      <c r="X87" s="33" t="s">
        <v>1566</v>
      </c>
      <c r="Y87" s="29">
        <v>386.38400000000001</v>
      </c>
      <c r="AF87" s="29">
        <v>386.38400000000001</v>
      </c>
      <c r="AG87" s="29" t="s">
        <v>1763</v>
      </c>
    </row>
    <row r="88" spans="1:33" x14ac:dyDescent="0.3">
      <c r="A88" s="29" t="s">
        <v>958</v>
      </c>
      <c r="B88" s="30">
        <v>45545</v>
      </c>
      <c r="C88" s="29">
        <v>1943.0927999999999</v>
      </c>
      <c r="D88" s="29" t="s">
        <v>1826</v>
      </c>
      <c r="E88" s="29">
        <v>41</v>
      </c>
      <c r="F88" s="29" t="s">
        <v>9</v>
      </c>
      <c r="G88" s="29" t="s">
        <v>1566</v>
      </c>
      <c r="H88" s="29" t="s">
        <v>1759</v>
      </c>
      <c r="L88" s="30">
        <v>45545</v>
      </c>
      <c r="M88" s="29">
        <v>1943.0927999999999</v>
      </c>
      <c r="R88" s="29" t="s">
        <v>1826</v>
      </c>
      <c r="S88" s="29">
        <v>1943.0927999999999</v>
      </c>
      <c r="W88" s="31" t="s">
        <v>9</v>
      </c>
      <c r="X88" s="31" t="s">
        <v>1566</v>
      </c>
      <c r="Y88" s="29">
        <v>1943.0927999999999</v>
      </c>
      <c r="AF88" s="29">
        <v>1943.0927999999999</v>
      </c>
      <c r="AG88" s="29" t="s">
        <v>1759</v>
      </c>
    </row>
    <row r="89" spans="1:33" x14ac:dyDescent="0.3">
      <c r="A89" s="29" t="s">
        <v>1030</v>
      </c>
      <c r="B89" s="30">
        <v>45755</v>
      </c>
      <c r="C89" s="29">
        <v>2777.4432000000002</v>
      </c>
      <c r="D89" s="29" t="s">
        <v>1824</v>
      </c>
      <c r="E89" s="29">
        <v>46</v>
      </c>
      <c r="F89" s="29" t="s">
        <v>9</v>
      </c>
      <c r="G89" s="29" t="s">
        <v>1547</v>
      </c>
      <c r="H89" s="29" t="s">
        <v>1759</v>
      </c>
      <c r="L89" s="30">
        <v>45755</v>
      </c>
      <c r="M89" s="29">
        <v>2777.4432000000002</v>
      </c>
      <c r="R89" s="29" t="s">
        <v>1824</v>
      </c>
      <c r="S89" s="29">
        <v>2777.4432000000002</v>
      </c>
      <c r="W89" s="33" t="s">
        <v>9</v>
      </c>
      <c r="X89" s="33" t="s">
        <v>1547</v>
      </c>
      <c r="Y89" s="29">
        <v>2777.4432000000002</v>
      </c>
      <c r="AF89" s="29">
        <v>2777.4432000000002</v>
      </c>
      <c r="AG89" s="29" t="s">
        <v>1759</v>
      </c>
    </row>
    <row r="90" spans="1:33" x14ac:dyDescent="0.3">
      <c r="A90" s="29" t="s">
        <v>605</v>
      </c>
      <c r="B90" s="30">
        <v>45588</v>
      </c>
      <c r="C90" s="29">
        <v>374.66759999999999</v>
      </c>
      <c r="D90" s="29" t="s">
        <v>1826</v>
      </c>
      <c r="E90" s="29">
        <v>46</v>
      </c>
      <c r="F90" s="29" t="s">
        <v>16</v>
      </c>
      <c r="G90" s="29" t="s">
        <v>1566</v>
      </c>
      <c r="H90" s="29" t="s">
        <v>1754</v>
      </c>
      <c r="L90" s="30">
        <v>45588</v>
      </c>
      <c r="M90" s="29">
        <v>374.66759999999999</v>
      </c>
      <c r="R90" s="29" t="s">
        <v>1826</v>
      </c>
      <c r="S90" s="29">
        <v>374.66759999999999</v>
      </c>
      <c r="W90" s="31" t="s">
        <v>16</v>
      </c>
      <c r="X90" s="31" t="s">
        <v>1566</v>
      </c>
      <c r="Y90" s="29">
        <v>374.66759999999999</v>
      </c>
      <c r="AF90" s="29">
        <v>374.66759999999999</v>
      </c>
      <c r="AG90" s="29" t="s">
        <v>1754</v>
      </c>
    </row>
    <row r="91" spans="1:33" x14ac:dyDescent="0.3">
      <c r="A91" s="29" t="s">
        <v>485</v>
      </c>
      <c r="B91" s="30">
        <v>45848</v>
      </c>
      <c r="C91" s="29">
        <v>705.78959999999995</v>
      </c>
      <c r="D91" s="29" t="s">
        <v>1829</v>
      </c>
      <c r="E91" s="29">
        <v>62</v>
      </c>
      <c r="F91" s="29" t="s">
        <v>16</v>
      </c>
      <c r="G91" s="29" t="s">
        <v>1566</v>
      </c>
      <c r="H91" s="29" t="s">
        <v>1759</v>
      </c>
      <c r="L91" s="30">
        <v>45848</v>
      </c>
      <c r="M91" s="29">
        <v>705.78959999999995</v>
      </c>
      <c r="R91" s="29" t="s">
        <v>1829</v>
      </c>
      <c r="S91" s="29">
        <v>705.78959999999995</v>
      </c>
      <c r="W91" s="33" t="s">
        <v>16</v>
      </c>
      <c r="X91" s="33" t="s">
        <v>1566</v>
      </c>
      <c r="Y91" s="29">
        <v>705.78959999999995</v>
      </c>
      <c r="AF91" s="29">
        <v>705.78959999999995</v>
      </c>
      <c r="AG91" s="29" t="s">
        <v>1759</v>
      </c>
    </row>
    <row r="92" spans="1:33" x14ac:dyDescent="0.3">
      <c r="A92" s="29" t="s">
        <v>53</v>
      </c>
      <c r="B92" s="30">
        <v>45577</v>
      </c>
      <c r="C92" s="29">
        <v>616.21119999999996</v>
      </c>
      <c r="D92" s="29" t="s">
        <v>1829</v>
      </c>
      <c r="E92" s="29">
        <v>28</v>
      </c>
      <c r="F92" s="29" t="s">
        <v>16</v>
      </c>
      <c r="G92" s="29" t="s">
        <v>1544</v>
      </c>
      <c r="H92" s="29" t="s">
        <v>1759</v>
      </c>
      <c r="L92" s="30">
        <v>45577</v>
      </c>
      <c r="M92" s="29">
        <v>616.21119999999996</v>
      </c>
      <c r="R92" s="29" t="s">
        <v>1829</v>
      </c>
      <c r="S92" s="29">
        <v>616.21119999999996</v>
      </c>
      <c r="W92" s="31" t="s">
        <v>16</v>
      </c>
      <c r="X92" s="31" t="s">
        <v>1544</v>
      </c>
      <c r="Y92" s="29">
        <v>616.21119999999996</v>
      </c>
      <c r="AF92" s="29">
        <v>616.21119999999996</v>
      </c>
      <c r="AG92" s="29" t="s">
        <v>1759</v>
      </c>
    </row>
    <row r="93" spans="1:33" x14ac:dyDescent="0.3">
      <c r="A93" s="29" t="s">
        <v>1264</v>
      </c>
      <c r="B93" s="30">
        <v>45312</v>
      </c>
      <c r="C93" s="29">
        <v>339.27080000000001</v>
      </c>
      <c r="D93" s="29" t="s">
        <v>1826</v>
      </c>
      <c r="E93" s="29">
        <v>33</v>
      </c>
      <c r="F93" s="29" t="s">
        <v>9</v>
      </c>
      <c r="G93" s="29" t="s">
        <v>1558</v>
      </c>
      <c r="H93" s="29" t="s">
        <v>1759</v>
      </c>
      <c r="L93" s="30">
        <v>45312</v>
      </c>
      <c r="M93" s="29">
        <v>339.27080000000001</v>
      </c>
      <c r="R93" s="29" t="s">
        <v>1826</v>
      </c>
      <c r="S93" s="29">
        <v>339.27080000000001</v>
      </c>
      <c r="W93" s="33" t="s">
        <v>9</v>
      </c>
      <c r="X93" s="33" t="s">
        <v>1558</v>
      </c>
      <c r="Y93" s="29">
        <v>339.27080000000001</v>
      </c>
      <c r="AF93" s="29">
        <v>339.27080000000001</v>
      </c>
      <c r="AG93" s="29" t="s">
        <v>1759</v>
      </c>
    </row>
    <row r="94" spans="1:33" x14ac:dyDescent="0.3">
      <c r="A94" s="29" t="s">
        <v>41</v>
      </c>
      <c r="B94" s="30">
        <v>45350</v>
      </c>
      <c r="C94" s="29">
        <v>578.11989999999992</v>
      </c>
      <c r="D94" s="29" t="s">
        <v>1824</v>
      </c>
      <c r="E94" s="29">
        <v>53</v>
      </c>
      <c r="F94" s="29" t="s">
        <v>16</v>
      </c>
      <c r="G94" s="29" t="s">
        <v>1544</v>
      </c>
      <c r="H94" s="29" t="s">
        <v>1763</v>
      </c>
      <c r="L94" s="30">
        <v>45350</v>
      </c>
      <c r="M94" s="29">
        <v>578.11989999999992</v>
      </c>
      <c r="R94" s="29" t="s">
        <v>1824</v>
      </c>
      <c r="S94" s="29">
        <v>578.11989999999992</v>
      </c>
      <c r="W94" s="31" t="s">
        <v>16</v>
      </c>
      <c r="X94" s="31" t="s">
        <v>1544</v>
      </c>
      <c r="Y94" s="29">
        <v>578.11989999999992</v>
      </c>
      <c r="AF94" s="29">
        <v>578.11989999999992</v>
      </c>
      <c r="AG94" s="29" t="s">
        <v>1763</v>
      </c>
    </row>
    <row r="95" spans="1:33" x14ac:dyDescent="0.3">
      <c r="A95" s="29" t="s">
        <v>242</v>
      </c>
      <c r="B95" s="30">
        <v>45657</v>
      </c>
      <c r="C95" s="29">
        <v>556.78399999999999</v>
      </c>
      <c r="D95" s="29" t="s">
        <v>1826</v>
      </c>
      <c r="E95" s="29">
        <v>27</v>
      </c>
      <c r="F95" s="29" t="s">
        <v>16</v>
      </c>
      <c r="G95" s="29" t="s">
        <v>1566</v>
      </c>
      <c r="H95" s="29" t="s">
        <v>1763</v>
      </c>
      <c r="L95" s="30">
        <v>45657</v>
      </c>
      <c r="M95" s="29">
        <v>556.78399999999999</v>
      </c>
      <c r="R95" s="29" t="s">
        <v>1826</v>
      </c>
      <c r="S95" s="29">
        <v>556.78399999999999</v>
      </c>
      <c r="W95" s="33" t="s">
        <v>16</v>
      </c>
      <c r="X95" s="33" t="s">
        <v>1566</v>
      </c>
      <c r="Y95" s="29">
        <v>556.78399999999999</v>
      </c>
      <c r="AF95" s="29">
        <v>556.78399999999999</v>
      </c>
      <c r="AG95" s="29" t="s">
        <v>1763</v>
      </c>
    </row>
    <row r="96" spans="1:33" x14ac:dyDescent="0.3">
      <c r="A96" s="29" t="s">
        <v>943</v>
      </c>
      <c r="B96" s="30">
        <v>45530</v>
      </c>
      <c r="C96" s="29">
        <v>1090.8604113385834</v>
      </c>
      <c r="D96" s="29" t="s">
        <v>1826</v>
      </c>
      <c r="E96" s="29">
        <v>48</v>
      </c>
      <c r="F96" s="29" t="s">
        <v>16</v>
      </c>
      <c r="G96" s="29" t="s">
        <v>1566</v>
      </c>
      <c r="H96" s="29" t="s">
        <v>1759</v>
      </c>
      <c r="L96" s="30">
        <v>45530</v>
      </c>
      <c r="M96" s="29">
        <v>1090.8604113385834</v>
      </c>
      <c r="R96" s="29" t="s">
        <v>1826</v>
      </c>
      <c r="S96" s="29">
        <v>1090.8604113385834</v>
      </c>
      <c r="W96" s="31" t="s">
        <v>16</v>
      </c>
      <c r="X96" s="31" t="s">
        <v>1566</v>
      </c>
      <c r="Y96" s="29">
        <v>1090.8604113385834</v>
      </c>
      <c r="AF96" s="29">
        <v>1090.8604113385834</v>
      </c>
      <c r="AG96" s="29" t="s">
        <v>1759</v>
      </c>
    </row>
    <row r="97" spans="1:33" x14ac:dyDescent="0.3">
      <c r="A97" s="29" t="s">
        <v>1012</v>
      </c>
      <c r="B97" s="30">
        <v>45556</v>
      </c>
      <c r="C97" s="29">
        <v>117.4588</v>
      </c>
      <c r="D97" s="29" t="s">
        <v>1829</v>
      </c>
      <c r="E97" s="29">
        <v>54</v>
      </c>
      <c r="F97" s="29" t="s">
        <v>9</v>
      </c>
      <c r="G97" s="29" t="s">
        <v>1544</v>
      </c>
      <c r="H97" s="29" t="s">
        <v>1754</v>
      </c>
      <c r="L97" s="30">
        <v>45556</v>
      </c>
      <c r="M97" s="29">
        <v>117.4588</v>
      </c>
      <c r="R97" s="29" t="s">
        <v>1829</v>
      </c>
      <c r="S97" s="29">
        <v>117.4588</v>
      </c>
      <c r="W97" s="33" t="s">
        <v>9</v>
      </c>
      <c r="X97" s="33" t="s">
        <v>1544</v>
      </c>
      <c r="Y97" s="29">
        <v>117.4588</v>
      </c>
      <c r="AF97" s="29">
        <v>117.4588</v>
      </c>
      <c r="AG97" s="29" t="s">
        <v>1754</v>
      </c>
    </row>
    <row r="98" spans="1:33" x14ac:dyDescent="0.3">
      <c r="A98" s="29" t="s">
        <v>783</v>
      </c>
      <c r="B98" s="30">
        <v>45523</v>
      </c>
      <c r="C98" s="29">
        <v>792.32599999999991</v>
      </c>
      <c r="D98" s="29" t="s">
        <v>1829</v>
      </c>
      <c r="E98" s="29">
        <v>57</v>
      </c>
      <c r="F98" s="29" t="s">
        <v>16</v>
      </c>
      <c r="G98" s="29" t="s">
        <v>1566</v>
      </c>
      <c r="H98" s="29" t="s">
        <v>1759</v>
      </c>
      <c r="L98" s="30">
        <v>45523</v>
      </c>
      <c r="M98" s="29">
        <v>792.32599999999991</v>
      </c>
      <c r="R98" s="29" t="s">
        <v>1829</v>
      </c>
      <c r="S98" s="29">
        <v>792.32599999999991</v>
      </c>
      <c r="W98" s="31" t="s">
        <v>16</v>
      </c>
      <c r="X98" s="31" t="s">
        <v>1566</v>
      </c>
      <c r="Y98" s="29">
        <v>792.32599999999991</v>
      </c>
      <c r="AF98" s="29">
        <v>792.32599999999991</v>
      </c>
      <c r="AG98" s="29" t="s">
        <v>1759</v>
      </c>
    </row>
    <row r="99" spans="1:33" x14ac:dyDescent="0.3">
      <c r="A99" s="29" t="s">
        <v>912</v>
      </c>
      <c r="B99" s="30">
        <v>45587</v>
      </c>
      <c r="C99" s="29">
        <v>1669.3068000000001</v>
      </c>
      <c r="D99" s="29" t="s">
        <v>1826</v>
      </c>
      <c r="E99" s="29">
        <v>58</v>
      </c>
      <c r="F99" s="29" t="s">
        <v>9</v>
      </c>
      <c r="G99" s="29" t="s">
        <v>1544</v>
      </c>
      <c r="H99" s="29" t="s">
        <v>1759</v>
      </c>
      <c r="L99" s="30">
        <v>45587</v>
      </c>
      <c r="M99" s="29">
        <v>1669.3068000000001</v>
      </c>
      <c r="R99" s="29" t="s">
        <v>1826</v>
      </c>
      <c r="S99" s="29">
        <v>1669.3068000000001</v>
      </c>
      <c r="W99" s="33" t="s">
        <v>9</v>
      </c>
      <c r="X99" s="33" t="s">
        <v>1544</v>
      </c>
      <c r="Y99" s="29">
        <v>1669.3068000000001</v>
      </c>
      <c r="AF99" s="29">
        <v>1669.3068000000001</v>
      </c>
      <c r="AG99" s="29" t="s">
        <v>1759</v>
      </c>
    </row>
    <row r="100" spans="1:33" x14ac:dyDescent="0.3">
      <c r="A100" s="29" t="s">
        <v>450</v>
      </c>
      <c r="B100" s="30">
        <v>45580</v>
      </c>
      <c r="C100" s="29">
        <v>1581.2496000000001</v>
      </c>
      <c r="D100" s="29" t="s">
        <v>1824</v>
      </c>
      <c r="E100" s="29">
        <v>57</v>
      </c>
      <c r="F100" s="29" t="s">
        <v>16</v>
      </c>
      <c r="G100" s="29" t="s">
        <v>1544</v>
      </c>
      <c r="H100" s="29" t="s">
        <v>1763</v>
      </c>
      <c r="L100" s="30">
        <v>45580</v>
      </c>
      <c r="M100" s="29">
        <v>1581.2496000000001</v>
      </c>
      <c r="R100" s="29" t="s">
        <v>1824</v>
      </c>
      <c r="S100" s="29">
        <v>1581.2496000000001</v>
      </c>
      <c r="W100" s="31" t="s">
        <v>16</v>
      </c>
      <c r="X100" s="31" t="s">
        <v>1544</v>
      </c>
      <c r="Y100" s="29">
        <v>1581.2496000000001</v>
      </c>
      <c r="AF100" s="29">
        <v>1581.2496000000001</v>
      </c>
      <c r="AG100" s="29" t="s">
        <v>1763</v>
      </c>
    </row>
    <row r="101" spans="1:33" x14ac:dyDescent="0.3">
      <c r="A101" s="29" t="s">
        <v>1024</v>
      </c>
      <c r="B101" s="30">
        <v>45479</v>
      </c>
      <c r="C101" s="29">
        <v>1235.7372</v>
      </c>
      <c r="D101" s="29" t="s">
        <v>1829</v>
      </c>
      <c r="E101" s="29">
        <v>58</v>
      </c>
      <c r="F101" s="29" t="s">
        <v>16</v>
      </c>
      <c r="G101" s="29" t="s">
        <v>1566</v>
      </c>
      <c r="H101" s="29" t="s">
        <v>1759</v>
      </c>
      <c r="L101" s="30">
        <v>45479</v>
      </c>
      <c r="M101" s="29">
        <v>1235.7372</v>
      </c>
      <c r="R101" s="29" t="s">
        <v>1829</v>
      </c>
      <c r="S101" s="29">
        <v>1235.7372</v>
      </c>
      <c r="W101" s="33" t="s">
        <v>16</v>
      </c>
      <c r="X101" s="33" t="s">
        <v>1566</v>
      </c>
      <c r="Y101" s="29">
        <v>1235.7372</v>
      </c>
      <c r="AF101" s="29">
        <v>1235.7372</v>
      </c>
      <c r="AG101" s="29" t="s">
        <v>1759</v>
      </c>
    </row>
    <row r="102" spans="1:33" x14ac:dyDescent="0.3">
      <c r="A102" s="29" t="s">
        <v>1155</v>
      </c>
      <c r="B102" s="30">
        <v>45677</v>
      </c>
      <c r="C102" s="29">
        <v>658.46</v>
      </c>
      <c r="D102" s="29" t="s">
        <v>1824</v>
      </c>
      <c r="E102" s="29">
        <v>45</v>
      </c>
      <c r="F102" s="29" t="s">
        <v>9</v>
      </c>
      <c r="G102" s="29" t="s">
        <v>1544</v>
      </c>
      <c r="H102" s="29" t="s">
        <v>1759</v>
      </c>
      <c r="L102" s="30">
        <v>45677</v>
      </c>
      <c r="M102" s="29">
        <v>658.46</v>
      </c>
      <c r="R102" s="29" t="s">
        <v>1824</v>
      </c>
      <c r="S102" s="29">
        <v>658.46</v>
      </c>
      <c r="W102" s="31" t="s">
        <v>9</v>
      </c>
      <c r="X102" s="31" t="s">
        <v>1544</v>
      </c>
      <c r="Y102" s="29">
        <v>658.46</v>
      </c>
      <c r="AF102" s="29">
        <v>658.46</v>
      </c>
      <c r="AG102" s="29" t="s">
        <v>1759</v>
      </c>
    </row>
    <row r="103" spans="1:33" x14ac:dyDescent="0.3">
      <c r="A103" s="29" t="s">
        <v>305</v>
      </c>
      <c r="B103" s="30">
        <v>45453</v>
      </c>
      <c r="C103" s="29">
        <v>895.30439999999999</v>
      </c>
      <c r="D103" s="29" t="s">
        <v>1826</v>
      </c>
      <c r="E103" s="29">
        <v>36</v>
      </c>
      <c r="F103" s="29" t="s">
        <v>9</v>
      </c>
      <c r="G103" s="29" t="s">
        <v>1547</v>
      </c>
      <c r="H103" s="29" t="s">
        <v>1759</v>
      </c>
      <c r="L103" s="30">
        <v>45453</v>
      </c>
      <c r="M103" s="29">
        <v>895.30439999999999</v>
      </c>
      <c r="R103" s="29" t="s">
        <v>1826</v>
      </c>
      <c r="S103" s="29">
        <v>895.30439999999999</v>
      </c>
      <c r="W103" s="33" t="s">
        <v>9</v>
      </c>
      <c r="X103" s="33" t="s">
        <v>1547</v>
      </c>
      <c r="Y103" s="29">
        <v>895.30439999999999</v>
      </c>
      <c r="AF103" s="29">
        <v>895.30439999999999</v>
      </c>
      <c r="AG103" s="29" t="s">
        <v>1759</v>
      </c>
    </row>
    <row r="104" spans="1:33" x14ac:dyDescent="0.3">
      <c r="A104" s="29" t="s">
        <v>348</v>
      </c>
      <c r="B104" s="30">
        <v>45552</v>
      </c>
      <c r="C104" s="29">
        <v>717.25760000000002</v>
      </c>
      <c r="D104" s="29" t="s">
        <v>1826</v>
      </c>
      <c r="E104" s="29">
        <v>24</v>
      </c>
      <c r="F104" s="29" t="s">
        <v>9</v>
      </c>
      <c r="G104" s="29" t="s">
        <v>1544</v>
      </c>
      <c r="H104" s="29" t="s">
        <v>1759</v>
      </c>
      <c r="L104" s="30">
        <v>45552</v>
      </c>
      <c r="M104" s="29">
        <v>717.25760000000002</v>
      </c>
      <c r="R104" s="29" t="s">
        <v>1826</v>
      </c>
      <c r="S104" s="29">
        <v>717.25760000000002</v>
      </c>
      <c r="W104" s="31" t="s">
        <v>9</v>
      </c>
      <c r="X104" s="31" t="s">
        <v>1544</v>
      </c>
      <c r="Y104" s="29">
        <v>717.25760000000002</v>
      </c>
      <c r="AF104" s="29">
        <v>717.25760000000002</v>
      </c>
      <c r="AG104" s="29" t="s">
        <v>1759</v>
      </c>
    </row>
    <row r="105" spans="1:33" x14ac:dyDescent="0.3">
      <c r="A105" s="29" t="s">
        <v>602</v>
      </c>
      <c r="B105" s="30">
        <v>45907</v>
      </c>
      <c r="C105" s="29">
        <v>2997.615600000001</v>
      </c>
      <c r="D105" s="29" t="s">
        <v>1826</v>
      </c>
      <c r="E105" s="29">
        <v>18</v>
      </c>
      <c r="F105" s="29" t="s">
        <v>9</v>
      </c>
      <c r="G105" s="29" t="s">
        <v>1563</v>
      </c>
      <c r="H105" s="29" t="s">
        <v>1763</v>
      </c>
      <c r="L105" s="30">
        <v>45907</v>
      </c>
      <c r="M105" s="29">
        <v>2997.615600000001</v>
      </c>
      <c r="R105" s="29" t="s">
        <v>1826</v>
      </c>
      <c r="S105" s="29">
        <v>2997.615600000001</v>
      </c>
      <c r="W105" s="33" t="s">
        <v>9</v>
      </c>
      <c r="X105" s="33" t="s">
        <v>1563</v>
      </c>
      <c r="Y105" s="29">
        <v>2997.615600000001</v>
      </c>
      <c r="AF105" s="29">
        <v>2997.615600000001</v>
      </c>
      <c r="AG105" s="29" t="s">
        <v>1763</v>
      </c>
    </row>
    <row r="106" spans="1:33" x14ac:dyDescent="0.3">
      <c r="A106" s="29" t="s">
        <v>122</v>
      </c>
      <c r="B106" s="30">
        <v>45330</v>
      </c>
      <c r="C106" s="29">
        <v>1636.1117999999999</v>
      </c>
      <c r="D106" s="29" t="s">
        <v>1829</v>
      </c>
      <c r="E106" s="29">
        <v>64</v>
      </c>
      <c r="F106" s="29" t="s">
        <v>16</v>
      </c>
      <c r="G106" s="29" t="s">
        <v>1544</v>
      </c>
      <c r="H106" s="29" t="s">
        <v>1759</v>
      </c>
      <c r="L106" s="30">
        <v>45330</v>
      </c>
      <c r="M106" s="29">
        <v>1636.1117999999999</v>
      </c>
      <c r="R106" s="29" t="s">
        <v>1829</v>
      </c>
      <c r="S106" s="29">
        <v>1636.1117999999999</v>
      </c>
      <c r="W106" s="31" t="s">
        <v>16</v>
      </c>
      <c r="X106" s="31" t="s">
        <v>1544</v>
      </c>
      <c r="Y106" s="29">
        <v>1636.1117999999999</v>
      </c>
      <c r="AF106" s="29">
        <v>1636.1117999999999</v>
      </c>
      <c r="AG106" s="29" t="s">
        <v>1759</v>
      </c>
    </row>
    <row r="107" spans="1:33" x14ac:dyDescent="0.3">
      <c r="A107" s="29" t="s">
        <v>3999</v>
      </c>
      <c r="B107" s="30">
        <v>45214</v>
      </c>
      <c r="C107" s="29">
        <v>602.25120000000004</v>
      </c>
      <c r="D107" s="29" t="s">
        <v>1824</v>
      </c>
      <c r="E107" s="29">
        <v>59</v>
      </c>
      <c r="F107" s="29" t="s">
        <v>16</v>
      </c>
      <c r="G107" s="29" t="s">
        <v>1544</v>
      </c>
      <c r="H107" s="29" t="s">
        <v>1759</v>
      </c>
      <c r="L107" s="30">
        <v>45214</v>
      </c>
      <c r="M107" s="29">
        <v>602.25120000000004</v>
      </c>
      <c r="R107" s="29" t="s">
        <v>1824</v>
      </c>
      <c r="S107" s="29">
        <v>602.25120000000004</v>
      </c>
      <c r="W107" s="33" t="s">
        <v>16</v>
      </c>
      <c r="X107" s="33" t="s">
        <v>1544</v>
      </c>
      <c r="Y107" s="29">
        <v>602.25120000000004</v>
      </c>
      <c r="AF107" s="29">
        <v>602.25120000000004</v>
      </c>
      <c r="AG107" s="29" t="s">
        <v>1759</v>
      </c>
    </row>
    <row r="108" spans="1:33" x14ac:dyDescent="0.3">
      <c r="A108" s="29" t="s">
        <v>858</v>
      </c>
      <c r="B108" s="30">
        <v>45891</v>
      </c>
      <c r="C108" s="29">
        <v>1605.5052000000001</v>
      </c>
      <c r="D108" s="29" t="s">
        <v>1829</v>
      </c>
      <c r="E108" s="29">
        <v>31</v>
      </c>
      <c r="F108" s="29" t="s">
        <v>16</v>
      </c>
      <c r="G108" s="29" t="s">
        <v>1566</v>
      </c>
      <c r="H108" s="29" t="s">
        <v>1759</v>
      </c>
      <c r="L108" s="30">
        <v>45891</v>
      </c>
      <c r="M108" s="29">
        <v>1605.5052000000001</v>
      </c>
      <c r="R108" s="29" t="s">
        <v>1829</v>
      </c>
      <c r="S108" s="29">
        <v>1605.5052000000001</v>
      </c>
      <c r="W108" s="31" t="s">
        <v>16</v>
      </c>
      <c r="X108" s="31" t="s">
        <v>1566</v>
      </c>
      <c r="Y108" s="29">
        <v>1605.5052000000001</v>
      </c>
      <c r="AF108" s="29">
        <v>1605.5052000000001</v>
      </c>
      <c r="AG108" s="29" t="s">
        <v>1759</v>
      </c>
    </row>
    <row r="109" spans="1:33" x14ac:dyDescent="0.3">
      <c r="A109" s="29" t="s">
        <v>1063</v>
      </c>
      <c r="B109" s="30">
        <v>45323</v>
      </c>
      <c r="C109" s="29">
        <v>2060.3912</v>
      </c>
      <c r="D109" s="29" t="s">
        <v>1826</v>
      </c>
      <c r="E109" s="29">
        <v>52</v>
      </c>
      <c r="F109" s="29" t="s">
        <v>16</v>
      </c>
      <c r="G109" s="29" t="s">
        <v>1544</v>
      </c>
      <c r="H109" s="29" t="s">
        <v>1763</v>
      </c>
      <c r="L109" s="30">
        <v>45323</v>
      </c>
      <c r="M109" s="29">
        <v>2060.3912</v>
      </c>
      <c r="R109" s="29" t="s">
        <v>1826</v>
      </c>
      <c r="S109" s="29">
        <v>2060.3912</v>
      </c>
      <c r="W109" s="33" t="s">
        <v>16</v>
      </c>
      <c r="X109" s="33" t="s">
        <v>1544</v>
      </c>
      <c r="Y109" s="29">
        <v>2060.3912</v>
      </c>
      <c r="AF109" s="29">
        <v>2060.3912</v>
      </c>
      <c r="AG109" s="29" t="s">
        <v>1763</v>
      </c>
    </row>
    <row r="110" spans="1:33" x14ac:dyDescent="0.3">
      <c r="A110" s="29" t="s">
        <v>161</v>
      </c>
      <c r="B110" s="30">
        <v>45785</v>
      </c>
      <c r="C110" s="29">
        <v>2372.5230000000001</v>
      </c>
      <c r="D110" s="29" t="s">
        <v>1824</v>
      </c>
      <c r="E110" s="29">
        <v>19</v>
      </c>
      <c r="F110" s="29" t="s">
        <v>9</v>
      </c>
      <c r="G110" s="29" t="s">
        <v>1566</v>
      </c>
      <c r="H110" s="29" t="s">
        <v>1759</v>
      </c>
      <c r="L110" s="30">
        <v>45785</v>
      </c>
      <c r="M110" s="29">
        <v>2372.5230000000001</v>
      </c>
      <c r="R110" s="29" t="s">
        <v>1824</v>
      </c>
      <c r="S110" s="29">
        <v>2372.5230000000001</v>
      </c>
      <c r="W110" s="31" t="s">
        <v>9</v>
      </c>
      <c r="X110" s="31" t="s">
        <v>1566</v>
      </c>
      <c r="Y110" s="29">
        <v>2372.5230000000001</v>
      </c>
      <c r="AF110" s="29">
        <v>2372.5230000000001</v>
      </c>
      <c r="AG110" s="29" t="s">
        <v>1759</v>
      </c>
    </row>
    <row r="111" spans="1:33" x14ac:dyDescent="0.3">
      <c r="A111" s="29" t="s">
        <v>697</v>
      </c>
      <c r="B111" s="30">
        <v>45738</v>
      </c>
      <c r="C111" s="29">
        <v>1027.7357999999999</v>
      </c>
      <c r="D111" s="29" t="s">
        <v>1829</v>
      </c>
      <c r="E111" s="29">
        <v>50</v>
      </c>
      <c r="F111" s="29" t="s">
        <v>16</v>
      </c>
      <c r="G111" s="29" t="s">
        <v>1547</v>
      </c>
      <c r="H111" s="29" t="s">
        <v>1754</v>
      </c>
      <c r="L111" s="30">
        <v>45738</v>
      </c>
      <c r="M111" s="29">
        <v>1027.7357999999999</v>
      </c>
      <c r="R111" s="29" t="s">
        <v>1829</v>
      </c>
      <c r="S111" s="29">
        <v>1027.7357999999999</v>
      </c>
      <c r="W111" s="33" t="s">
        <v>16</v>
      </c>
      <c r="X111" s="33" t="s">
        <v>1547</v>
      </c>
      <c r="Y111" s="29">
        <v>1027.7357999999999</v>
      </c>
      <c r="AF111" s="29">
        <v>1027.7357999999999</v>
      </c>
      <c r="AG111" s="29" t="s">
        <v>1754</v>
      </c>
    </row>
    <row r="112" spans="1:33" x14ac:dyDescent="0.3">
      <c r="A112" s="29" t="s">
        <v>41</v>
      </c>
      <c r="B112" s="30">
        <v>45851</v>
      </c>
      <c r="C112" s="29">
        <v>882.57440000000008</v>
      </c>
      <c r="D112" s="29" t="s">
        <v>1824</v>
      </c>
      <c r="E112" s="29">
        <v>53</v>
      </c>
      <c r="F112" s="29" t="s">
        <v>16</v>
      </c>
      <c r="G112" s="29" t="s">
        <v>1563</v>
      </c>
      <c r="H112" s="29" t="s">
        <v>1784</v>
      </c>
      <c r="L112" s="30">
        <v>45851</v>
      </c>
      <c r="M112" s="29">
        <v>882.57440000000008</v>
      </c>
      <c r="R112" s="29" t="s">
        <v>1824</v>
      </c>
      <c r="S112" s="29">
        <v>882.57440000000008</v>
      </c>
      <c r="W112" s="31" t="s">
        <v>16</v>
      </c>
      <c r="X112" s="31" t="s">
        <v>1563</v>
      </c>
      <c r="Y112" s="29">
        <v>882.57440000000008</v>
      </c>
      <c r="AF112" s="29">
        <v>882.57440000000008</v>
      </c>
      <c r="AG112" s="29" t="s">
        <v>1784</v>
      </c>
    </row>
    <row r="113" spans="1:33" x14ac:dyDescent="0.3">
      <c r="A113" s="29" t="s">
        <v>415</v>
      </c>
      <c r="B113" s="30">
        <v>45798</v>
      </c>
      <c r="C113" s="29">
        <v>1674.5057999999999</v>
      </c>
      <c r="D113" s="29" t="s">
        <v>1826</v>
      </c>
      <c r="E113" s="29">
        <v>44</v>
      </c>
      <c r="F113" s="29" t="s">
        <v>16</v>
      </c>
      <c r="G113" s="29" t="s">
        <v>1563</v>
      </c>
      <c r="H113" s="29" t="s">
        <v>1759</v>
      </c>
      <c r="L113" s="30">
        <v>45798</v>
      </c>
      <c r="M113" s="29">
        <v>1674.5057999999999</v>
      </c>
      <c r="R113" s="29" t="s">
        <v>1826</v>
      </c>
      <c r="S113" s="29">
        <v>1674.5057999999999</v>
      </c>
      <c r="W113" s="33" t="s">
        <v>16</v>
      </c>
      <c r="X113" s="33" t="s">
        <v>1563</v>
      </c>
      <c r="Y113" s="29">
        <v>1674.5057999999999</v>
      </c>
      <c r="AF113" s="29">
        <v>1674.5057999999999</v>
      </c>
      <c r="AG113" s="29" t="s">
        <v>1759</v>
      </c>
    </row>
    <row r="114" spans="1:33" x14ac:dyDescent="0.3">
      <c r="A114" s="29" t="s">
        <v>4000</v>
      </c>
      <c r="B114" s="30">
        <v>45705</v>
      </c>
      <c r="C114" s="29">
        <v>2020.7097000000001</v>
      </c>
      <c r="D114" s="29" t="s">
        <v>1824</v>
      </c>
      <c r="E114" s="29">
        <v>58</v>
      </c>
      <c r="F114" s="29" t="s">
        <v>9</v>
      </c>
      <c r="G114" s="29" t="s">
        <v>1563</v>
      </c>
      <c r="H114" s="29" t="s">
        <v>1759</v>
      </c>
      <c r="L114" s="30">
        <v>45705</v>
      </c>
      <c r="M114" s="29">
        <v>2020.7097000000001</v>
      </c>
      <c r="R114" s="29" t="s">
        <v>1824</v>
      </c>
      <c r="S114" s="29">
        <v>2020.7097000000001</v>
      </c>
      <c r="W114" s="31" t="s">
        <v>9</v>
      </c>
      <c r="X114" s="31" t="s">
        <v>1563</v>
      </c>
      <c r="Y114" s="29">
        <v>2020.7097000000001</v>
      </c>
      <c r="AF114" s="29">
        <v>2020.7097000000001</v>
      </c>
      <c r="AG114" s="29" t="s">
        <v>1759</v>
      </c>
    </row>
    <row r="115" spans="1:33" x14ac:dyDescent="0.3">
      <c r="A115" s="29" t="s">
        <v>1441</v>
      </c>
      <c r="B115" s="30">
        <v>45413</v>
      </c>
      <c r="C115" s="29">
        <v>225.57599999999999</v>
      </c>
      <c r="D115" s="29" t="s">
        <v>1826</v>
      </c>
      <c r="E115" s="29">
        <v>45</v>
      </c>
      <c r="F115" s="29" t="s">
        <v>9</v>
      </c>
      <c r="G115" s="29" t="s">
        <v>1544</v>
      </c>
      <c r="H115" s="29" t="s">
        <v>1759</v>
      </c>
      <c r="L115" s="30">
        <v>45413</v>
      </c>
      <c r="M115" s="29">
        <v>225.57599999999999</v>
      </c>
      <c r="R115" s="29" t="s">
        <v>1826</v>
      </c>
      <c r="S115" s="29">
        <v>225.57599999999999</v>
      </c>
      <c r="W115" s="33" t="s">
        <v>9</v>
      </c>
      <c r="X115" s="33" t="s">
        <v>1544</v>
      </c>
      <c r="Y115" s="29">
        <v>225.57599999999999</v>
      </c>
      <c r="AF115" s="29">
        <v>225.57599999999999</v>
      </c>
      <c r="AG115" s="29" t="s">
        <v>1759</v>
      </c>
    </row>
    <row r="116" spans="1:33" x14ac:dyDescent="0.3">
      <c r="A116" s="29" t="s">
        <v>512</v>
      </c>
      <c r="B116" s="30">
        <v>45482</v>
      </c>
      <c r="C116" s="29">
        <v>1388.9190000000001</v>
      </c>
      <c r="D116" s="29" t="s">
        <v>1826</v>
      </c>
      <c r="E116" s="29">
        <v>31</v>
      </c>
      <c r="F116" s="29" t="s">
        <v>9</v>
      </c>
      <c r="G116" s="29" t="s">
        <v>1547</v>
      </c>
      <c r="H116" s="29" t="s">
        <v>1763</v>
      </c>
      <c r="L116" s="30">
        <v>45482</v>
      </c>
      <c r="M116" s="29">
        <v>1388.9190000000001</v>
      </c>
      <c r="R116" s="29" t="s">
        <v>1826</v>
      </c>
      <c r="S116" s="29">
        <v>1388.9190000000001</v>
      </c>
      <c r="W116" s="31" t="s">
        <v>9</v>
      </c>
      <c r="X116" s="31" t="s">
        <v>1547</v>
      </c>
      <c r="Y116" s="29">
        <v>1388.9190000000001</v>
      </c>
      <c r="AF116" s="29">
        <v>1388.9190000000001</v>
      </c>
      <c r="AG116" s="29" t="s">
        <v>1763</v>
      </c>
    </row>
    <row r="117" spans="1:33" x14ac:dyDescent="0.3">
      <c r="A117" s="29" t="s">
        <v>822</v>
      </c>
      <c r="B117" s="30">
        <v>45925</v>
      </c>
      <c r="C117" s="29">
        <v>3239.3580000000002</v>
      </c>
      <c r="D117" s="29" t="s">
        <v>1826</v>
      </c>
      <c r="E117" s="29">
        <v>24</v>
      </c>
      <c r="F117" s="29" t="s">
        <v>16</v>
      </c>
      <c r="G117" s="29" t="s">
        <v>1547</v>
      </c>
      <c r="H117" s="29" t="s">
        <v>1763</v>
      </c>
      <c r="L117" s="30">
        <v>45925</v>
      </c>
      <c r="M117" s="29">
        <v>3239.3580000000002</v>
      </c>
      <c r="R117" s="29" t="s">
        <v>1826</v>
      </c>
      <c r="S117" s="29">
        <v>3239.3580000000002</v>
      </c>
      <c r="W117" s="33" t="s">
        <v>16</v>
      </c>
      <c r="X117" s="33" t="s">
        <v>1547</v>
      </c>
      <c r="Y117" s="29">
        <v>3239.3580000000002</v>
      </c>
      <c r="AF117" s="29">
        <v>3239.3580000000002</v>
      </c>
      <c r="AG117" s="29" t="s">
        <v>1763</v>
      </c>
    </row>
    <row r="118" spans="1:33" x14ac:dyDescent="0.3">
      <c r="A118" s="29" t="s">
        <v>1302</v>
      </c>
      <c r="B118" s="30">
        <v>45420</v>
      </c>
      <c r="C118" s="29">
        <v>2404.8024</v>
      </c>
      <c r="D118" s="29" t="s">
        <v>1824</v>
      </c>
      <c r="E118" s="29">
        <v>60</v>
      </c>
      <c r="F118" s="29" t="s">
        <v>9</v>
      </c>
      <c r="G118" s="29" t="s">
        <v>1544</v>
      </c>
      <c r="H118" s="29" t="s">
        <v>1784</v>
      </c>
      <c r="L118" s="30">
        <v>45420</v>
      </c>
      <c r="M118" s="29">
        <v>2404.8024</v>
      </c>
      <c r="R118" s="29" t="s">
        <v>1824</v>
      </c>
      <c r="S118" s="29">
        <v>2404.8024</v>
      </c>
      <c r="W118" s="31" t="s">
        <v>9</v>
      </c>
      <c r="X118" s="31" t="s">
        <v>1544</v>
      </c>
      <c r="Y118" s="29">
        <v>2404.8024</v>
      </c>
      <c r="AF118" s="29">
        <v>2404.8024</v>
      </c>
      <c r="AG118" s="29" t="s">
        <v>1784</v>
      </c>
    </row>
    <row r="119" spans="1:33" x14ac:dyDescent="0.3">
      <c r="A119" s="29" t="s">
        <v>248</v>
      </c>
      <c r="B119" s="30">
        <v>45554</v>
      </c>
      <c r="C119" s="29">
        <v>1007.223</v>
      </c>
      <c r="D119" s="29" t="s">
        <v>1826</v>
      </c>
      <c r="E119" s="29">
        <v>24</v>
      </c>
      <c r="F119" s="29" t="s">
        <v>16</v>
      </c>
      <c r="G119" s="29" t="s">
        <v>1547</v>
      </c>
      <c r="H119" s="29" t="s">
        <v>1763</v>
      </c>
      <c r="L119" s="30">
        <v>45554</v>
      </c>
      <c r="M119" s="29">
        <v>1007.223</v>
      </c>
      <c r="R119" s="29" t="s">
        <v>1826</v>
      </c>
      <c r="S119" s="29">
        <v>1007.223</v>
      </c>
      <c r="W119" s="33" t="s">
        <v>16</v>
      </c>
      <c r="X119" s="33" t="s">
        <v>1547</v>
      </c>
      <c r="Y119" s="29">
        <v>1007.223</v>
      </c>
      <c r="AF119" s="29">
        <v>1007.223</v>
      </c>
      <c r="AG119" s="29" t="s">
        <v>1763</v>
      </c>
    </row>
    <row r="120" spans="1:33" x14ac:dyDescent="0.3">
      <c r="A120" s="29" t="s">
        <v>373</v>
      </c>
      <c r="B120" s="30">
        <v>45405</v>
      </c>
      <c r="C120" s="29">
        <v>115.5</v>
      </c>
      <c r="D120" s="29" t="s">
        <v>1829</v>
      </c>
      <c r="E120" s="29">
        <v>53</v>
      </c>
      <c r="F120" s="29" t="s">
        <v>16</v>
      </c>
      <c r="G120" s="29" t="s">
        <v>1563</v>
      </c>
      <c r="H120" s="29" t="s">
        <v>1759</v>
      </c>
      <c r="L120" s="30">
        <v>45405</v>
      </c>
      <c r="M120" s="29">
        <v>115.5</v>
      </c>
      <c r="R120" s="29" t="s">
        <v>1829</v>
      </c>
      <c r="S120" s="29">
        <v>115.5</v>
      </c>
      <c r="W120" s="31" t="s">
        <v>16</v>
      </c>
      <c r="X120" s="31" t="s">
        <v>1563</v>
      </c>
      <c r="Y120" s="29">
        <v>115.5</v>
      </c>
      <c r="AF120" s="29">
        <v>115.5</v>
      </c>
      <c r="AG120" s="29" t="s">
        <v>1759</v>
      </c>
    </row>
    <row r="121" spans="1:33" x14ac:dyDescent="0.3">
      <c r="A121" s="29" t="s">
        <v>530</v>
      </c>
      <c r="B121" s="30">
        <v>45503</v>
      </c>
      <c r="C121" s="29">
        <v>215.14420000000001</v>
      </c>
      <c r="D121" s="29" t="s">
        <v>1829</v>
      </c>
      <c r="E121" s="29">
        <v>46</v>
      </c>
      <c r="F121" s="29" t="s">
        <v>16</v>
      </c>
      <c r="G121" s="29" t="s">
        <v>1566</v>
      </c>
      <c r="H121" s="29" t="s">
        <v>1784</v>
      </c>
      <c r="L121" s="30">
        <v>45503</v>
      </c>
      <c r="M121" s="29">
        <v>215.14420000000001</v>
      </c>
      <c r="R121" s="29" t="s">
        <v>1829</v>
      </c>
      <c r="S121" s="29">
        <v>215.14420000000001</v>
      </c>
      <c r="W121" s="33" t="s">
        <v>16</v>
      </c>
      <c r="X121" s="33" t="s">
        <v>1566</v>
      </c>
      <c r="Y121" s="29">
        <v>215.14420000000001</v>
      </c>
      <c r="AF121" s="29">
        <v>215.14420000000001</v>
      </c>
      <c r="AG121" s="29" t="s">
        <v>1784</v>
      </c>
    </row>
    <row r="122" spans="1:33" x14ac:dyDescent="0.3">
      <c r="A122" s="29" t="s">
        <v>744</v>
      </c>
      <c r="B122" s="30">
        <v>45274</v>
      </c>
      <c r="C122" s="29">
        <v>1239.5606</v>
      </c>
      <c r="D122" s="29" t="s">
        <v>1829</v>
      </c>
      <c r="E122" s="29">
        <v>27</v>
      </c>
      <c r="F122" s="29" t="s">
        <v>16</v>
      </c>
      <c r="G122" s="29" t="s">
        <v>1566</v>
      </c>
      <c r="H122" s="29" t="s">
        <v>1759</v>
      </c>
      <c r="L122" s="30">
        <v>45274</v>
      </c>
      <c r="M122" s="29">
        <v>1239.5606</v>
      </c>
      <c r="R122" s="29" t="s">
        <v>1829</v>
      </c>
      <c r="S122" s="29">
        <v>1239.5606</v>
      </c>
      <c r="W122" s="31" t="s">
        <v>16</v>
      </c>
      <c r="X122" s="31" t="s">
        <v>1566</v>
      </c>
      <c r="Y122" s="29">
        <v>1239.5606</v>
      </c>
      <c r="AF122" s="29">
        <v>1239.5606</v>
      </c>
      <c r="AG122" s="29" t="s">
        <v>1759</v>
      </c>
    </row>
    <row r="123" spans="1:33" x14ac:dyDescent="0.3">
      <c r="A123" s="29" t="s">
        <v>843</v>
      </c>
      <c r="B123" s="30">
        <v>45558</v>
      </c>
      <c r="C123" s="29">
        <v>1245.3119999999999</v>
      </c>
      <c r="D123" s="29" t="s">
        <v>1824</v>
      </c>
      <c r="E123" s="29">
        <v>38</v>
      </c>
      <c r="F123" s="29" t="s">
        <v>9</v>
      </c>
      <c r="G123" s="29" t="s">
        <v>1566</v>
      </c>
      <c r="H123" s="29" t="s">
        <v>1759</v>
      </c>
      <c r="L123" s="30">
        <v>45558</v>
      </c>
      <c r="M123" s="29">
        <v>1245.3119999999999</v>
      </c>
      <c r="R123" s="29" t="s">
        <v>1824</v>
      </c>
      <c r="S123" s="29">
        <v>1245.3119999999999</v>
      </c>
      <c r="W123" s="33" t="s">
        <v>9</v>
      </c>
      <c r="X123" s="33" t="s">
        <v>1566</v>
      </c>
      <c r="Y123" s="29">
        <v>1245.3119999999999</v>
      </c>
      <c r="AF123" s="29">
        <v>1245.3119999999999</v>
      </c>
      <c r="AG123" s="29" t="s">
        <v>1759</v>
      </c>
    </row>
    <row r="124" spans="1:33" x14ac:dyDescent="0.3">
      <c r="A124" s="29" t="s">
        <v>1063</v>
      </c>
      <c r="B124" s="30">
        <v>45886</v>
      </c>
      <c r="C124" s="29">
        <v>379.69920000000002</v>
      </c>
      <c r="D124" s="29" t="s">
        <v>1824</v>
      </c>
      <c r="E124" s="29">
        <v>52</v>
      </c>
      <c r="F124" s="29" t="s">
        <v>16</v>
      </c>
      <c r="G124" s="29" t="s">
        <v>1566</v>
      </c>
      <c r="H124" s="29" t="s">
        <v>1763</v>
      </c>
      <c r="L124" s="30">
        <v>45886</v>
      </c>
      <c r="M124" s="29">
        <v>379.69920000000002</v>
      </c>
      <c r="R124" s="29" t="s">
        <v>1824</v>
      </c>
      <c r="S124" s="29">
        <v>379.69920000000002</v>
      </c>
      <c r="W124" s="31" t="s">
        <v>16</v>
      </c>
      <c r="X124" s="31" t="s">
        <v>1566</v>
      </c>
      <c r="Y124" s="29">
        <v>379.69920000000002</v>
      </c>
      <c r="AF124" s="29">
        <v>379.69920000000002</v>
      </c>
      <c r="AG124" s="29" t="s">
        <v>1763</v>
      </c>
    </row>
    <row r="125" spans="1:33" x14ac:dyDescent="0.3">
      <c r="A125" s="29" t="s">
        <v>1467</v>
      </c>
      <c r="B125" s="30">
        <v>45674</v>
      </c>
      <c r="C125" s="29">
        <v>893.38200000000006</v>
      </c>
      <c r="D125" s="29" t="s">
        <v>1826</v>
      </c>
      <c r="E125" s="29">
        <v>41</v>
      </c>
      <c r="F125" s="29" t="s">
        <v>16</v>
      </c>
      <c r="G125" s="29" t="s">
        <v>1563</v>
      </c>
      <c r="H125" s="29" t="s">
        <v>1763</v>
      </c>
      <c r="L125" s="30">
        <v>45674</v>
      </c>
      <c r="M125" s="29">
        <v>893.38200000000006</v>
      </c>
      <c r="R125" s="29" t="s">
        <v>1826</v>
      </c>
      <c r="S125" s="29">
        <v>893.38200000000006</v>
      </c>
      <c r="W125" s="33" t="s">
        <v>16</v>
      </c>
      <c r="X125" s="33" t="s">
        <v>1563</v>
      </c>
      <c r="Y125" s="29">
        <v>893.38200000000006</v>
      </c>
      <c r="AF125" s="29">
        <v>893.38200000000006</v>
      </c>
      <c r="AG125" s="29" t="s">
        <v>1763</v>
      </c>
    </row>
    <row r="126" spans="1:33" x14ac:dyDescent="0.3">
      <c r="A126" s="29" t="s">
        <v>4000</v>
      </c>
      <c r="B126" s="30">
        <v>45777</v>
      </c>
      <c r="C126" s="29">
        <v>70.960000000000008</v>
      </c>
      <c r="D126" s="29" t="s">
        <v>1829</v>
      </c>
      <c r="E126" s="29">
        <v>58</v>
      </c>
      <c r="F126" s="29" t="s">
        <v>9</v>
      </c>
      <c r="G126" s="29" t="s">
        <v>1544</v>
      </c>
      <c r="H126" s="29" t="s">
        <v>1759</v>
      </c>
      <c r="L126" s="30">
        <v>45777</v>
      </c>
      <c r="M126" s="29">
        <v>70.960000000000008</v>
      </c>
      <c r="R126" s="29" t="s">
        <v>1829</v>
      </c>
      <c r="S126" s="29">
        <v>70.960000000000008</v>
      </c>
      <c r="W126" s="31" t="s">
        <v>9</v>
      </c>
      <c r="X126" s="31" t="s">
        <v>1544</v>
      </c>
      <c r="Y126" s="29">
        <v>70.960000000000008</v>
      </c>
      <c r="AF126" s="29">
        <v>70.960000000000008</v>
      </c>
      <c r="AG126" s="29" t="s">
        <v>1759</v>
      </c>
    </row>
    <row r="127" spans="1:33" x14ac:dyDescent="0.3">
      <c r="A127" s="29" t="s">
        <v>1531</v>
      </c>
      <c r="B127" s="30">
        <v>45598</v>
      </c>
      <c r="C127" s="29">
        <v>803.9944999999999</v>
      </c>
      <c r="D127" s="29" t="s">
        <v>1826</v>
      </c>
      <c r="E127" s="29">
        <v>27</v>
      </c>
      <c r="F127" s="29" t="s">
        <v>16</v>
      </c>
      <c r="G127" s="29" t="s">
        <v>1544</v>
      </c>
      <c r="H127" s="29" t="s">
        <v>1754</v>
      </c>
      <c r="L127" s="30">
        <v>45598</v>
      </c>
      <c r="M127" s="29">
        <v>803.9944999999999</v>
      </c>
      <c r="R127" s="29" t="s">
        <v>1826</v>
      </c>
      <c r="S127" s="29">
        <v>803.9944999999999</v>
      </c>
      <c r="W127" s="33" t="s">
        <v>16</v>
      </c>
      <c r="X127" s="33" t="s">
        <v>1544</v>
      </c>
      <c r="Y127" s="29">
        <v>803.9944999999999</v>
      </c>
      <c r="AF127" s="29">
        <v>803.9944999999999</v>
      </c>
      <c r="AG127" s="29" t="s">
        <v>1754</v>
      </c>
    </row>
    <row r="128" spans="1:33" x14ac:dyDescent="0.3">
      <c r="A128" s="29" t="s">
        <v>450</v>
      </c>
      <c r="B128" s="30">
        <v>45884</v>
      </c>
      <c r="C128" s="29">
        <v>926.7263999999999</v>
      </c>
      <c r="D128" s="29" t="s">
        <v>1829</v>
      </c>
      <c r="E128" s="29">
        <v>57</v>
      </c>
      <c r="F128" s="29" t="s">
        <v>16</v>
      </c>
      <c r="G128" s="29" t="s">
        <v>1544</v>
      </c>
      <c r="H128" s="29" t="s">
        <v>1759</v>
      </c>
      <c r="L128" s="30">
        <v>45884</v>
      </c>
      <c r="M128" s="29">
        <v>926.7263999999999</v>
      </c>
      <c r="R128" s="29" t="s">
        <v>1829</v>
      </c>
      <c r="S128" s="29">
        <v>926.7263999999999</v>
      </c>
      <c r="W128" s="31" t="s">
        <v>16</v>
      </c>
      <c r="X128" s="31" t="s">
        <v>1544</v>
      </c>
      <c r="Y128" s="29">
        <v>926.7263999999999</v>
      </c>
      <c r="AF128" s="29">
        <v>926.7263999999999</v>
      </c>
      <c r="AG128" s="29" t="s">
        <v>1759</v>
      </c>
    </row>
    <row r="129" spans="1:33" x14ac:dyDescent="0.3">
      <c r="A129" s="29" t="s">
        <v>882</v>
      </c>
      <c r="B129" s="30">
        <v>45916</v>
      </c>
      <c r="C129" s="29">
        <v>2762.1428999999998</v>
      </c>
      <c r="D129" s="29" t="s">
        <v>1829</v>
      </c>
      <c r="E129" s="29">
        <v>42</v>
      </c>
      <c r="F129" s="29" t="s">
        <v>16</v>
      </c>
      <c r="G129" s="29" t="s">
        <v>1563</v>
      </c>
      <c r="H129" s="29" t="s">
        <v>1754</v>
      </c>
      <c r="L129" s="30">
        <v>45916</v>
      </c>
      <c r="M129" s="29">
        <v>2762.1428999999998</v>
      </c>
      <c r="R129" s="29" t="s">
        <v>1829</v>
      </c>
      <c r="S129" s="29">
        <v>2762.1428999999998</v>
      </c>
      <c r="W129" s="33" t="s">
        <v>16</v>
      </c>
      <c r="X129" s="33" t="s">
        <v>1563</v>
      </c>
      <c r="Y129" s="29">
        <v>2762.1428999999998</v>
      </c>
      <c r="AF129" s="29">
        <v>2762.1428999999998</v>
      </c>
      <c r="AG129" s="29" t="s">
        <v>1754</v>
      </c>
    </row>
    <row r="130" spans="1:33" x14ac:dyDescent="0.3">
      <c r="A130" s="29" t="s">
        <v>4001</v>
      </c>
      <c r="B130" s="30">
        <v>45347</v>
      </c>
      <c r="C130" s="29">
        <v>1304.9459999999999</v>
      </c>
      <c r="D130" s="29" t="s">
        <v>1824</v>
      </c>
      <c r="E130" s="29">
        <v>54</v>
      </c>
      <c r="F130" s="29" t="s">
        <v>9</v>
      </c>
      <c r="G130" s="29" t="s">
        <v>1558</v>
      </c>
      <c r="H130" s="29" t="s">
        <v>1763</v>
      </c>
      <c r="L130" s="30">
        <v>45347</v>
      </c>
      <c r="M130" s="29">
        <v>1304.9459999999999</v>
      </c>
      <c r="R130" s="29" t="s">
        <v>1824</v>
      </c>
      <c r="S130" s="29">
        <v>1304.9459999999999</v>
      </c>
      <c r="W130" s="31" t="s">
        <v>9</v>
      </c>
      <c r="X130" s="31" t="s">
        <v>1558</v>
      </c>
      <c r="Y130" s="29">
        <v>1304.9459999999999</v>
      </c>
      <c r="AF130" s="29">
        <v>1304.9459999999999</v>
      </c>
      <c r="AG130" s="29" t="s">
        <v>1763</v>
      </c>
    </row>
    <row r="131" spans="1:33" x14ac:dyDescent="0.3">
      <c r="A131" s="29" t="s">
        <v>994</v>
      </c>
      <c r="B131" s="30">
        <v>45723</v>
      </c>
      <c r="C131" s="29">
        <v>548.27499999999998</v>
      </c>
      <c r="D131" s="29" t="s">
        <v>1824</v>
      </c>
      <c r="E131" s="29">
        <v>34</v>
      </c>
      <c r="F131" s="29" t="s">
        <v>9</v>
      </c>
      <c r="G131" s="29" t="s">
        <v>1547</v>
      </c>
      <c r="H131" s="29" t="s">
        <v>1759</v>
      </c>
      <c r="L131" s="30">
        <v>45723</v>
      </c>
      <c r="M131" s="29">
        <v>548.27499999999998</v>
      </c>
      <c r="R131" s="29" t="s">
        <v>1824</v>
      </c>
      <c r="S131" s="29">
        <v>548.27499999999998</v>
      </c>
      <c r="W131" s="33" t="s">
        <v>9</v>
      </c>
      <c r="X131" s="33" t="s">
        <v>1547</v>
      </c>
      <c r="Y131" s="29">
        <v>548.27499999999998</v>
      </c>
      <c r="AF131" s="29">
        <v>548.27499999999998</v>
      </c>
      <c r="AG131" s="29" t="s">
        <v>1759</v>
      </c>
    </row>
    <row r="132" spans="1:33" x14ac:dyDescent="0.3">
      <c r="A132" s="29" t="s">
        <v>1078</v>
      </c>
      <c r="B132" s="30">
        <v>45495</v>
      </c>
      <c r="C132" s="29">
        <v>782.17539999999997</v>
      </c>
      <c r="D132" s="29" t="s">
        <v>1824</v>
      </c>
      <c r="E132" s="29">
        <v>39</v>
      </c>
      <c r="F132" s="29" t="s">
        <v>9</v>
      </c>
      <c r="G132" s="29" t="s">
        <v>1566</v>
      </c>
      <c r="H132" s="29" t="s">
        <v>1759</v>
      </c>
      <c r="L132" s="30">
        <v>45495</v>
      </c>
      <c r="M132" s="29">
        <v>782.17539999999997</v>
      </c>
      <c r="R132" s="29" t="s">
        <v>1824</v>
      </c>
      <c r="S132" s="29">
        <v>782.17539999999997</v>
      </c>
      <c r="W132" s="31" t="s">
        <v>9</v>
      </c>
      <c r="X132" s="31" t="s">
        <v>1566</v>
      </c>
      <c r="Y132" s="29">
        <v>782.17539999999997</v>
      </c>
      <c r="AF132" s="29">
        <v>782.17539999999997</v>
      </c>
      <c r="AG132" s="29" t="s">
        <v>1759</v>
      </c>
    </row>
    <row r="133" spans="1:33" x14ac:dyDescent="0.3">
      <c r="A133" s="29" t="s">
        <v>1525</v>
      </c>
      <c r="B133" s="30">
        <v>45444</v>
      </c>
      <c r="C133" s="29">
        <v>850.29750000000001</v>
      </c>
      <c r="D133" s="29" t="s">
        <v>1829</v>
      </c>
      <c r="E133" s="29">
        <v>47</v>
      </c>
      <c r="F133" s="29" t="s">
        <v>16</v>
      </c>
      <c r="G133" s="29" t="s">
        <v>1563</v>
      </c>
      <c r="H133" s="29" t="s">
        <v>1759</v>
      </c>
      <c r="L133" s="30">
        <v>45444</v>
      </c>
      <c r="M133" s="29">
        <v>850.29750000000001</v>
      </c>
      <c r="R133" s="29" t="s">
        <v>1829</v>
      </c>
      <c r="S133" s="29">
        <v>850.29750000000001</v>
      </c>
      <c r="W133" s="33" t="s">
        <v>16</v>
      </c>
      <c r="X133" s="33" t="s">
        <v>1563</v>
      </c>
      <c r="Y133" s="29">
        <v>850.29750000000001</v>
      </c>
      <c r="AF133" s="29">
        <v>850.29750000000001</v>
      </c>
      <c r="AG133" s="29" t="s">
        <v>1759</v>
      </c>
    </row>
    <row r="134" spans="1:33" x14ac:dyDescent="0.3">
      <c r="A134" s="29" t="s">
        <v>548</v>
      </c>
      <c r="B134" s="30">
        <v>45662</v>
      </c>
      <c r="C134" s="29">
        <v>3306.1392000000001</v>
      </c>
      <c r="D134" s="29" t="s">
        <v>1826</v>
      </c>
      <c r="E134" s="29">
        <v>47</v>
      </c>
      <c r="F134" s="29" t="s">
        <v>16</v>
      </c>
      <c r="G134" s="29" t="s">
        <v>1563</v>
      </c>
      <c r="H134" s="29" t="s">
        <v>1759</v>
      </c>
      <c r="L134" s="30">
        <v>45662</v>
      </c>
      <c r="M134" s="29">
        <v>3306.1392000000001</v>
      </c>
      <c r="R134" s="29" t="s">
        <v>1826</v>
      </c>
      <c r="S134" s="29">
        <v>3306.1392000000001</v>
      </c>
      <c r="W134" s="31" t="s">
        <v>16</v>
      </c>
      <c r="X134" s="31" t="s">
        <v>1563</v>
      </c>
      <c r="Y134" s="29">
        <v>3306.1392000000001</v>
      </c>
      <c r="AF134" s="29">
        <v>3306.1392000000001</v>
      </c>
      <c r="AG134" s="29" t="s">
        <v>1759</v>
      </c>
    </row>
    <row r="135" spans="1:33" x14ac:dyDescent="0.3">
      <c r="A135" s="29" t="s">
        <v>1036</v>
      </c>
      <c r="B135" s="30">
        <v>45910</v>
      </c>
      <c r="C135" s="29">
        <v>496.97340000000003</v>
      </c>
      <c r="D135" s="29" t="s">
        <v>1824</v>
      </c>
      <c r="E135" s="29">
        <v>54</v>
      </c>
      <c r="F135" s="29" t="s">
        <v>9</v>
      </c>
      <c r="G135" s="29" t="s">
        <v>1566</v>
      </c>
      <c r="H135" s="29" t="s">
        <v>1763</v>
      </c>
      <c r="L135" s="30">
        <v>45910</v>
      </c>
      <c r="M135" s="29">
        <v>496.97340000000003</v>
      </c>
      <c r="R135" s="29" t="s">
        <v>1824</v>
      </c>
      <c r="S135" s="29">
        <v>496.97340000000003</v>
      </c>
      <c r="W135" s="33" t="s">
        <v>9</v>
      </c>
      <c r="X135" s="33" t="s">
        <v>1566</v>
      </c>
      <c r="Y135" s="29">
        <v>496.97340000000003</v>
      </c>
      <c r="AF135" s="29">
        <v>496.97340000000003</v>
      </c>
      <c r="AG135" s="29" t="s">
        <v>1763</v>
      </c>
    </row>
    <row r="136" spans="1:33" x14ac:dyDescent="0.3">
      <c r="A136" s="29" t="s">
        <v>658</v>
      </c>
      <c r="B136" s="30">
        <v>45827</v>
      </c>
      <c r="C136" s="29">
        <v>273.08879999999999</v>
      </c>
      <c r="D136" s="29" t="s">
        <v>1826</v>
      </c>
      <c r="E136" s="29">
        <v>37</v>
      </c>
      <c r="F136" s="29" t="s">
        <v>16</v>
      </c>
      <c r="G136" s="29" t="s">
        <v>1544</v>
      </c>
      <c r="H136" s="29" t="s">
        <v>1759</v>
      </c>
      <c r="L136" s="30">
        <v>45827</v>
      </c>
      <c r="M136" s="29">
        <v>273.08879999999999</v>
      </c>
      <c r="R136" s="29" t="s">
        <v>1826</v>
      </c>
      <c r="S136" s="29">
        <v>273.08879999999999</v>
      </c>
      <c r="W136" s="31" t="s">
        <v>16</v>
      </c>
      <c r="X136" s="31" t="s">
        <v>1544</v>
      </c>
      <c r="Y136" s="29">
        <v>273.08879999999999</v>
      </c>
      <c r="AF136" s="29">
        <v>273.08879999999999</v>
      </c>
      <c r="AG136" s="29" t="s">
        <v>1759</v>
      </c>
    </row>
    <row r="137" spans="1:33" x14ac:dyDescent="0.3">
      <c r="A137" s="29" t="s">
        <v>1326</v>
      </c>
      <c r="B137" s="30">
        <v>45544</v>
      </c>
      <c r="C137" s="29">
        <v>1349.0568000000001</v>
      </c>
      <c r="D137" s="29" t="s">
        <v>1829</v>
      </c>
      <c r="E137" s="29">
        <v>27</v>
      </c>
      <c r="F137" s="29" t="s">
        <v>16</v>
      </c>
      <c r="G137" s="29" t="s">
        <v>1547</v>
      </c>
      <c r="H137" s="29" t="s">
        <v>1759</v>
      </c>
      <c r="L137" s="30">
        <v>45544</v>
      </c>
      <c r="M137" s="29">
        <v>1349.0568000000001</v>
      </c>
      <c r="R137" s="29" t="s">
        <v>1829</v>
      </c>
      <c r="S137" s="29">
        <v>1349.0568000000001</v>
      </c>
      <c r="W137" s="33" t="s">
        <v>16</v>
      </c>
      <c r="X137" s="33" t="s">
        <v>1547</v>
      </c>
      <c r="Y137" s="29">
        <v>1349.0568000000001</v>
      </c>
      <c r="AF137" s="29">
        <v>1349.0568000000001</v>
      </c>
      <c r="AG137" s="29" t="s">
        <v>1759</v>
      </c>
    </row>
    <row r="138" spans="1:33" x14ac:dyDescent="0.3">
      <c r="A138" s="29" t="s">
        <v>1096</v>
      </c>
      <c r="B138" s="30">
        <v>45751</v>
      </c>
      <c r="C138" s="29">
        <v>2471.6376</v>
      </c>
      <c r="D138" s="29" t="s">
        <v>1824</v>
      </c>
      <c r="E138" s="29">
        <v>26</v>
      </c>
      <c r="F138" s="29" t="s">
        <v>9</v>
      </c>
      <c r="G138" s="29" t="s">
        <v>1558</v>
      </c>
      <c r="H138" s="29" t="s">
        <v>1763</v>
      </c>
      <c r="L138" s="30">
        <v>45751</v>
      </c>
      <c r="M138" s="29">
        <v>2471.6376</v>
      </c>
      <c r="R138" s="29" t="s">
        <v>1824</v>
      </c>
      <c r="S138" s="29">
        <v>2471.6376</v>
      </c>
      <c r="W138" s="31" t="s">
        <v>9</v>
      </c>
      <c r="X138" s="31" t="s">
        <v>1558</v>
      </c>
      <c r="Y138" s="29">
        <v>2471.6376</v>
      </c>
      <c r="AF138" s="29">
        <v>2471.6376</v>
      </c>
      <c r="AG138" s="29" t="s">
        <v>1763</v>
      </c>
    </row>
    <row r="139" spans="1:33" x14ac:dyDescent="0.3">
      <c r="A139" s="29" t="s">
        <v>1459</v>
      </c>
      <c r="B139" s="30">
        <v>45392</v>
      </c>
      <c r="C139" s="29">
        <v>201.59700000000001</v>
      </c>
      <c r="D139" s="29" t="s">
        <v>1829</v>
      </c>
      <c r="E139" s="29">
        <v>32</v>
      </c>
      <c r="F139" s="29" t="s">
        <v>16</v>
      </c>
      <c r="G139" s="29" t="s">
        <v>1566</v>
      </c>
      <c r="H139" s="29" t="s">
        <v>1754</v>
      </c>
      <c r="L139" s="30">
        <v>45392</v>
      </c>
      <c r="M139" s="29">
        <v>201.59700000000001</v>
      </c>
      <c r="R139" s="29" t="s">
        <v>1829</v>
      </c>
      <c r="S139" s="29">
        <v>201.59700000000001</v>
      </c>
      <c r="W139" s="33" t="s">
        <v>16</v>
      </c>
      <c r="X139" s="33" t="s">
        <v>1566</v>
      </c>
      <c r="Y139" s="29">
        <v>201.59700000000001</v>
      </c>
      <c r="AF139" s="29">
        <v>201.59700000000001</v>
      </c>
      <c r="AG139" s="29" t="s">
        <v>1754</v>
      </c>
    </row>
    <row r="140" spans="1:33" x14ac:dyDescent="0.3">
      <c r="A140" s="29" t="s">
        <v>590</v>
      </c>
      <c r="B140" s="30">
        <v>45589</v>
      </c>
      <c r="C140" s="29">
        <v>641.73599999999999</v>
      </c>
      <c r="D140" s="29" t="s">
        <v>1829</v>
      </c>
      <c r="E140" s="29">
        <v>43</v>
      </c>
      <c r="F140" s="29" t="s">
        <v>16</v>
      </c>
      <c r="G140" s="29" t="s">
        <v>1566</v>
      </c>
      <c r="H140" s="29" t="s">
        <v>1759</v>
      </c>
      <c r="L140" s="30">
        <v>45589</v>
      </c>
      <c r="M140" s="29">
        <v>641.73599999999999</v>
      </c>
      <c r="R140" s="29" t="s">
        <v>1829</v>
      </c>
      <c r="S140" s="29">
        <v>641.73599999999999</v>
      </c>
      <c r="W140" s="31" t="s">
        <v>16</v>
      </c>
      <c r="X140" s="31" t="s">
        <v>1566</v>
      </c>
      <c r="Y140" s="29">
        <v>641.73599999999999</v>
      </c>
      <c r="AF140" s="29">
        <v>641.73599999999999</v>
      </c>
      <c r="AG140" s="29" t="s">
        <v>1759</v>
      </c>
    </row>
    <row r="141" spans="1:33" x14ac:dyDescent="0.3">
      <c r="A141" s="29" t="s">
        <v>1060</v>
      </c>
      <c r="B141" s="30">
        <v>45756</v>
      </c>
      <c r="C141" s="29">
        <v>2147.5500000000002</v>
      </c>
      <c r="D141" s="29" t="s">
        <v>1826</v>
      </c>
      <c r="E141" s="29">
        <v>46</v>
      </c>
      <c r="F141" s="29" t="s">
        <v>16</v>
      </c>
      <c r="G141" s="29" t="s">
        <v>1558</v>
      </c>
      <c r="H141" s="29" t="s">
        <v>1759</v>
      </c>
      <c r="L141" s="30">
        <v>45756</v>
      </c>
      <c r="M141" s="29">
        <v>2147.5500000000002</v>
      </c>
      <c r="R141" s="29" t="s">
        <v>1826</v>
      </c>
      <c r="S141" s="29">
        <v>2147.5500000000002</v>
      </c>
      <c r="W141" s="33" t="s">
        <v>16</v>
      </c>
      <c r="X141" s="33" t="s">
        <v>1558</v>
      </c>
      <c r="Y141" s="29">
        <v>2147.5500000000002</v>
      </c>
      <c r="AF141" s="29">
        <v>2147.5500000000002</v>
      </c>
      <c r="AG141" s="29" t="s">
        <v>1759</v>
      </c>
    </row>
    <row r="142" spans="1:33" x14ac:dyDescent="0.3">
      <c r="A142" s="29" t="s">
        <v>569</v>
      </c>
      <c r="B142" s="30">
        <v>45255</v>
      </c>
      <c r="C142" s="29">
        <v>948.12300000000005</v>
      </c>
      <c r="D142" s="29" t="s">
        <v>1829</v>
      </c>
      <c r="E142" s="29">
        <v>41</v>
      </c>
      <c r="F142" s="29" t="s">
        <v>16</v>
      </c>
      <c r="G142" s="29" t="s">
        <v>1563</v>
      </c>
      <c r="H142" s="29" t="s">
        <v>1759</v>
      </c>
      <c r="L142" s="30">
        <v>45255</v>
      </c>
      <c r="M142" s="29">
        <v>948.12300000000005</v>
      </c>
      <c r="R142" s="29" t="s">
        <v>1829</v>
      </c>
      <c r="S142" s="29">
        <v>948.12300000000005</v>
      </c>
      <c r="W142" s="31" t="s">
        <v>16</v>
      </c>
      <c r="X142" s="31" t="s">
        <v>1563</v>
      </c>
      <c r="Y142" s="29">
        <v>948.12300000000005</v>
      </c>
      <c r="AF142" s="29">
        <v>948.12300000000005</v>
      </c>
      <c r="AG142" s="29" t="s">
        <v>1759</v>
      </c>
    </row>
    <row r="143" spans="1:33" x14ac:dyDescent="0.3">
      <c r="A143" s="29" t="s">
        <v>397</v>
      </c>
      <c r="B143" s="30">
        <v>45718</v>
      </c>
      <c r="C143" s="29">
        <v>372.923</v>
      </c>
      <c r="D143" s="29" t="s">
        <v>1829</v>
      </c>
      <c r="E143" s="29">
        <v>30</v>
      </c>
      <c r="F143" s="29" t="s">
        <v>9</v>
      </c>
      <c r="G143" s="29" t="s">
        <v>1558</v>
      </c>
      <c r="H143" s="29" t="s">
        <v>1754</v>
      </c>
      <c r="L143" s="30">
        <v>45718</v>
      </c>
      <c r="M143" s="29">
        <v>372.923</v>
      </c>
      <c r="R143" s="29" t="s">
        <v>1829</v>
      </c>
      <c r="S143" s="29">
        <v>372.923</v>
      </c>
      <c r="W143" s="33" t="s">
        <v>9</v>
      </c>
      <c r="X143" s="33" t="s">
        <v>1558</v>
      </c>
      <c r="Y143" s="29">
        <v>372.923</v>
      </c>
      <c r="AF143" s="29">
        <v>372.923</v>
      </c>
      <c r="AG143" s="29" t="s">
        <v>1754</v>
      </c>
    </row>
    <row r="144" spans="1:33" x14ac:dyDescent="0.3">
      <c r="A144" s="29" t="s">
        <v>1244</v>
      </c>
      <c r="B144" s="30">
        <v>45573</v>
      </c>
      <c r="C144" s="29">
        <v>1443.7103999999999</v>
      </c>
      <c r="D144" s="29" t="s">
        <v>1829</v>
      </c>
      <c r="E144" s="29">
        <v>57</v>
      </c>
      <c r="F144" s="29" t="s">
        <v>16</v>
      </c>
      <c r="G144" s="29" t="s">
        <v>1558</v>
      </c>
      <c r="H144" s="29" t="s">
        <v>1759</v>
      </c>
      <c r="L144" s="30">
        <v>45573</v>
      </c>
      <c r="M144" s="29">
        <v>1443.7103999999999</v>
      </c>
      <c r="R144" s="29" t="s">
        <v>1829</v>
      </c>
      <c r="S144" s="29">
        <v>1443.7103999999999</v>
      </c>
      <c r="W144" s="31" t="s">
        <v>16</v>
      </c>
      <c r="X144" s="31" t="s">
        <v>1558</v>
      </c>
      <c r="Y144" s="29">
        <v>1443.7103999999999</v>
      </c>
      <c r="AF144" s="29">
        <v>1443.7103999999999</v>
      </c>
      <c r="AG144" s="29" t="s">
        <v>1759</v>
      </c>
    </row>
    <row r="145" spans="1:33" x14ac:dyDescent="0.3">
      <c r="A145" s="29" t="s">
        <v>1250</v>
      </c>
      <c r="B145" s="30">
        <v>45884</v>
      </c>
      <c r="C145" s="29">
        <v>1278.3407999999999</v>
      </c>
      <c r="D145" s="29" t="s">
        <v>1829</v>
      </c>
      <c r="E145" s="29">
        <v>31</v>
      </c>
      <c r="F145" s="29" t="s">
        <v>9</v>
      </c>
      <c r="G145" s="29" t="s">
        <v>1563</v>
      </c>
      <c r="H145" s="29" t="s">
        <v>1759</v>
      </c>
      <c r="L145" s="30">
        <v>45884</v>
      </c>
      <c r="M145" s="29">
        <v>1278.3407999999999</v>
      </c>
      <c r="R145" s="29" t="s">
        <v>1829</v>
      </c>
      <c r="S145" s="29">
        <v>1278.3407999999999</v>
      </c>
      <c r="W145" s="33" t="s">
        <v>9</v>
      </c>
      <c r="X145" s="33" t="s">
        <v>1563</v>
      </c>
      <c r="Y145" s="29">
        <v>1278.3407999999999</v>
      </c>
      <c r="AF145" s="29">
        <v>1278.3407999999999</v>
      </c>
      <c r="AG145" s="29" t="s">
        <v>1759</v>
      </c>
    </row>
    <row r="146" spans="1:33" x14ac:dyDescent="0.3">
      <c r="A146" s="29" t="s">
        <v>1350</v>
      </c>
      <c r="B146" s="30">
        <v>45448</v>
      </c>
      <c r="C146" s="29">
        <v>540.90719999999999</v>
      </c>
      <c r="D146" s="29" t="s">
        <v>1826</v>
      </c>
      <c r="E146" s="29">
        <v>61</v>
      </c>
      <c r="F146" s="29" t="s">
        <v>9</v>
      </c>
      <c r="G146" s="29" t="s">
        <v>1547</v>
      </c>
      <c r="H146" s="29" t="s">
        <v>1784</v>
      </c>
      <c r="L146" s="30">
        <v>45448</v>
      </c>
      <c r="M146" s="29">
        <v>540.90719999999999</v>
      </c>
      <c r="R146" s="29" t="s">
        <v>1826</v>
      </c>
      <c r="S146" s="29">
        <v>540.90719999999999</v>
      </c>
      <c r="W146" s="31" t="s">
        <v>9</v>
      </c>
      <c r="X146" s="31" t="s">
        <v>1547</v>
      </c>
      <c r="Y146" s="29">
        <v>540.90719999999999</v>
      </c>
      <c r="AF146" s="29">
        <v>540.90719999999999</v>
      </c>
      <c r="AG146" s="29" t="s">
        <v>1784</v>
      </c>
    </row>
    <row r="147" spans="1:33" x14ac:dyDescent="0.3">
      <c r="A147" s="29" t="s">
        <v>679</v>
      </c>
      <c r="B147" s="30">
        <v>45522</v>
      </c>
      <c r="C147" s="29">
        <v>977.04880000000014</v>
      </c>
      <c r="D147" s="29" t="s">
        <v>1829</v>
      </c>
      <c r="E147" s="29">
        <v>35</v>
      </c>
      <c r="F147" s="29" t="s">
        <v>9</v>
      </c>
      <c r="G147" s="29" t="s">
        <v>1566</v>
      </c>
      <c r="H147" s="29" t="s">
        <v>1759</v>
      </c>
      <c r="L147" s="30">
        <v>45522</v>
      </c>
      <c r="M147" s="29">
        <v>977.04880000000014</v>
      </c>
      <c r="R147" s="29" t="s">
        <v>1829</v>
      </c>
      <c r="S147" s="29">
        <v>977.04880000000014</v>
      </c>
      <c r="W147" s="33" t="s">
        <v>9</v>
      </c>
      <c r="X147" s="33" t="s">
        <v>1566</v>
      </c>
      <c r="Y147" s="29">
        <v>977.04880000000014</v>
      </c>
      <c r="AF147" s="29">
        <v>977.04880000000014</v>
      </c>
      <c r="AG147" s="29" t="s">
        <v>1759</v>
      </c>
    </row>
    <row r="148" spans="1:33" x14ac:dyDescent="0.3">
      <c r="A148" s="29" t="s">
        <v>1372</v>
      </c>
      <c r="B148" s="30">
        <v>45626</v>
      </c>
      <c r="C148" s="29">
        <v>1753.23</v>
      </c>
      <c r="D148" s="29" t="s">
        <v>1829</v>
      </c>
      <c r="E148" s="29">
        <v>19</v>
      </c>
      <c r="F148" s="29" t="s">
        <v>9</v>
      </c>
      <c r="G148" s="29" t="s">
        <v>1547</v>
      </c>
      <c r="H148" s="29" t="s">
        <v>1759</v>
      </c>
      <c r="L148" s="30">
        <v>45626</v>
      </c>
      <c r="M148" s="29">
        <v>1753.23</v>
      </c>
      <c r="R148" s="29" t="s">
        <v>1829</v>
      </c>
      <c r="S148" s="29">
        <v>1753.23</v>
      </c>
      <c r="W148" s="31" t="s">
        <v>9</v>
      </c>
      <c r="X148" s="31" t="s">
        <v>1547</v>
      </c>
      <c r="Y148" s="29">
        <v>1753.23</v>
      </c>
      <c r="AF148" s="29">
        <v>1753.23</v>
      </c>
      <c r="AG148" s="29" t="s">
        <v>1759</v>
      </c>
    </row>
    <row r="149" spans="1:33" x14ac:dyDescent="0.3">
      <c r="A149" s="29" t="s">
        <v>933</v>
      </c>
      <c r="B149" s="30">
        <v>45617</v>
      </c>
      <c r="C149" s="29">
        <v>562.32820000000004</v>
      </c>
      <c r="D149" s="29" t="s">
        <v>1826</v>
      </c>
      <c r="E149" s="29">
        <v>19</v>
      </c>
      <c r="F149" s="29" t="s">
        <v>16</v>
      </c>
      <c r="G149" s="29" t="s">
        <v>1566</v>
      </c>
      <c r="H149" s="29" t="s">
        <v>1759</v>
      </c>
      <c r="L149" s="30">
        <v>45617</v>
      </c>
      <c r="M149" s="29">
        <v>562.32820000000004</v>
      </c>
      <c r="R149" s="29" t="s">
        <v>1826</v>
      </c>
      <c r="S149" s="29">
        <v>562.32820000000004</v>
      </c>
      <c r="W149" s="33" t="s">
        <v>16</v>
      </c>
      <c r="X149" s="33" t="s">
        <v>1566</v>
      </c>
      <c r="Y149" s="29">
        <v>562.32820000000004</v>
      </c>
      <c r="AF149" s="29">
        <v>562.32820000000004</v>
      </c>
      <c r="AG149" s="29" t="s">
        <v>1759</v>
      </c>
    </row>
    <row r="150" spans="1:33" x14ac:dyDescent="0.3">
      <c r="A150" s="29" t="s">
        <v>1517</v>
      </c>
      <c r="B150" s="30">
        <v>45878</v>
      </c>
      <c r="C150" s="29">
        <v>475.9819</v>
      </c>
      <c r="D150" s="29" t="s">
        <v>1824</v>
      </c>
      <c r="E150" s="29">
        <v>21</v>
      </c>
      <c r="F150" s="29" t="s">
        <v>9</v>
      </c>
      <c r="G150" s="29" t="s">
        <v>1544</v>
      </c>
      <c r="H150" s="29" t="s">
        <v>1754</v>
      </c>
      <c r="L150" s="30">
        <v>45878</v>
      </c>
      <c r="M150" s="29">
        <v>475.9819</v>
      </c>
      <c r="R150" s="29" t="s">
        <v>1824</v>
      </c>
      <c r="S150" s="29">
        <v>475.9819</v>
      </c>
      <c r="W150" s="31" t="s">
        <v>9</v>
      </c>
      <c r="X150" s="31" t="s">
        <v>1544</v>
      </c>
      <c r="Y150" s="29">
        <v>475.9819</v>
      </c>
      <c r="AF150" s="29">
        <v>475.9819</v>
      </c>
      <c r="AG150" s="29" t="s">
        <v>1754</v>
      </c>
    </row>
    <row r="151" spans="1:33" x14ac:dyDescent="0.3">
      <c r="A151" s="29" t="s">
        <v>336</v>
      </c>
      <c r="B151" s="30">
        <v>45502</v>
      </c>
      <c r="C151" s="29">
        <v>1432.2744</v>
      </c>
      <c r="D151" s="29" t="s">
        <v>1829</v>
      </c>
      <c r="E151" s="29">
        <v>43</v>
      </c>
      <c r="F151" s="29" t="s">
        <v>16</v>
      </c>
      <c r="G151" s="29" t="s">
        <v>1558</v>
      </c>
      <c r="H151" s="29" t="s">
        <v>1759</v>
      </c>
      <c r="L151" s="30">
        <v>45502</v>
      </c>
      <c r="M151" s="29">
        <v>1432.2744</v>
      </c>
      <c r="R151" s="29" t="s">
        <v>1829</v>
      </c>
      <c r="S151" s="29">
        <v>1432.2744</v>
      </c>
      <c r="W151" s="33" t="s">
        <v>16</v>
      </c>
      <c r="X151" s="33" t="s">
        <v>1558</v>
      </c>
      <c r="Y151" s="29">
        <v>1432.2744</v>
      </c>
      <c r="AF151" s="29">
        <v>1432.2744</v>
      </c>
      <c r="AG151" s="29" t="s">
        <v>1759</v>
      </c>
    </row>
    <row r="152" spans="1:33" x14ac:dyDescent="0.3">
      <c r="A152" s="29" t="s">
        <v>252</v>
      </c>
      <c r="B152" s="30">
        <v>45433</v>
      </c>
      <c r="C152" s="29">
        <v>1194.9503999999999</v>
      </c>
      <c r="D152" s="29" t="s">
        <v>1829</v>
      </c>
      <c r="E152" s="29">
        <v>24</v>
      </c>
      <c r="F152" s="29" t="s">
        <v>16</v>
      </c>
      <c r="G152" s="29" t="s">
        <v>1566</v>
      </c>
      <c r="H152" s="29" t="s">
        <v>1759</v>
      </c>
      <c r="L152" s="30">
        <v>45433</v>
      </c>
      <c r="M152" s="29">
        <v>1194.9503999999999</v>
      </c>
      <c r="R152" s="29" t="s">
        <v>1829</v>
      </c>
      <c r="S152" s="29">
        <v>1194.9503999999999</v>
      </c>
      <c r="W152" s="31" t="s">
        <v>16</v>
      </c>
      <c r="X152" s="31" t="s">
        <v>1566</v>
      </c>
      <c r="Y152" s="29">
        <v>1194.9503999999999</v>
      </c>
      <c r="AF152" s="29">
        <v>1194.9503999999999</v>
      </c>
      <c r="AG152" s="29" t="s">
        <v>1759</v>
      </c>
    </row>
    <row r="153" spans="1:33" x14ac:dyDescent="0.3">
      <c r="A153" s="29" t="s">
        <v>4002</v>
      </c>
      <c r="B153" s="30">
        <v>45594</v>
      </c>
      <c r="C153" s="29">
        <v>1584.7840000000001</v>
      </c>
      <c r="D153" s="29" t="s">
        <v>1826</v>
      </c>
      <c r="E153" s="29">
        <v>52</v>
      </c>
      <c r="F153" s="29" t="s">
        <v>16</v>
      </c>
      <c r="G153" s="29" t="s">
        <v>1563</v>
      </c>
      <c r="H153" s="29" t="s">
        <v>1784</v>
      </c>
      <c r="L153" s="30">
        <v>45594</v>
      </c>
      <c r="M153" s="29">
        <v>1584.7840000000001</v>
      </c>
      <c r="R153" s="29" t="s">
        <v>1826</v>
      </c>
      <c r="S153" s="29">
        <v>1584.7840000000001</v>
      </c>
      <c r="W153" s="33" t="s">
        <v>16</v>
      </c>
      <c r="X153" s="33" t="s">
        <v>1563</v>
      </c>
      <c r="Y153" s="29">
        <v>1584.7840000000001</v>
      </c>
      <c r="AF153" s="29">
        <v>1584.7840000000001</v>
      </c>
      <c r="AG153" s="29" t="s">
        <v>1784</v>
      </c>
    </row>
    <row r="154" spans="1:33" x14ac:dyDescent="0.3">
      <c r="A154" s="29" t="s">
        <v>780</v>
      </c>
      <c r="B154" s="30">
        <v>45798</v>
      </c>
      <c r="C154" s="29">
        <v>193.55719999999999</v>
      </c>
      <c r="D154" s="29" t="s">
        <v>1826</v>
      </c>
      <c r="E154" s="29">
        <v>19</v>
      </c>
      <c r="F154" s="29" t="s">
        <v>9</v>
      </c>
      <c r="G154" s="29" t="s">
        <v>1547</v>
      </c>
      <c r="H154" s="29" t="s">
        <v>1759</v>
      </c>
      <c r="L154" s="30">
        <v>45798</v>
      </c>
      <c r="M154" s="29">
        <v>193.55719999999999</v>
      </c>
      <c r="R154" s="29" t="s">
        <v>1826</v>
      </c>
      <c r="S154" s="29">
        <v>193.55719999999999</v>
      </c>
      <c r="W154" s="31" t="s">
        <v>9</v>
      </c>
      <c r="X154" s="31" t="s">
        <v>1547</v>
      </c>
      <c r="Y154" s="29">
        <v>193.55719999999999</v>
      </c>
      <c r="AF154" s="29">
        <v>193.55719999999999</v>
      </c>
      <c r="AG154" s="29" t="s">
        <v>1759</v>
      </c>
    </row>
    <row r="155" spans="1:33" x14ac:dyDescent="0.3">
      <c r="A155" s="29" t="s">
        <v>991</v>
      </c>
      <c r="B155" s="30">
        <v>45579</v>
      </c>
      <c r="C155" s="29">
        <v>1491.7896000000001</v>
      </c>
      <c r="D155" s="29" t="s">
        <v>1824</v>
      </c>
      <c r="E155" s="29">
        <v>49</v>
      </c>
      <c r="F155" s="29" t="s">
        <v>9</v>
      </c>
      <c r="G155" s="29" t="s">
        <v>1563</v>
      </c>
      <c r="H155" s="29" t="s">
        <v>1759</v>
      </c>
      <c r="L155" s="30">
        <v>45579</v>
      </c>
      <c r="M155" s="29">
        <v>1491.7896000000001</v>
      </c>
      <c r="R155" s="29" t="s">
        <v>1824</v>
      </c>
      <c r="S155" s="29">
        <v>1491.7896000000001</v>
      </c>
      <c r="W155" s="33" t="s">
        <v>9</v>
      </c>
      <c r="X155" s="33" t="s">
        <v>1563</v>
      </c>
      <c r="Y155" s="29">
        <v>1491.7896000000001</v>
      </c>
      <c r="AF155" s="29">
        <v>1491.7896000000001</v>
      </c>
      <c r="AG155" s="29" t="s">
        <v>1759</v>
      </c>
    </row>
    <row r="156" spans="1:33" x14ac:dyDescent="0.3">
      <c r="A156" s="29" t="s">
        <v>1261</v>
      </c>
      <c r="B156" s="30">
        <v>45613</v>
      </c>
      <c r="C156" s="29">
        <v>300.2022</v>
      </c>
      <c r="D156" s="29" t="s">
        <v>1829</v>
      </c>
      <c r="E156" s="29">
        <v>23</v>
      </c>
      <c r="F156" s="29" t="s">
        <v>16</v>
      </c>
      <c r="G156" s="29" t="s">
        <v>1563</v>
      </c>
      <c r="H156" s="29" t="s">
        <v>1763</v>
      </c>
      <c r="L156" s="30">
        <v>45613</v>
      </c>
      <c r="M156" s="29">
        <v>300.2022</v>
      </c>
      <c r="R156" s="29" t="s">
        <v>1829</v>
      </c>
      <c r="S156" s="29">
        <v>300.2022</v>
      </c>
      <c r="W156" s="31" t="s">
        <v>16</v>
      </c>
      <c r="X156" s="31" t="s">
        <v>1563</v>
      </c>
      <c r="Y156" s="29">
        <v>300.2022</v>
      </c>
      <c r="AF156" s="29">
        <v>300.2022</v>
      </c>
      <c r="AG156" s="29" t="s">
        <v>1763</v>
      </c>
    </row>
    <row r="157" spans="1:33" x14ac:dyDescent="0.3">
      <c r="A157" s="29" t="s">
        <v>970</v>
      </c>
      <c r="B157" s="30">
        <v>45745</v>
      </c>
      <c r="C157" s="29">
        <v>3077.5992000000001</v>
      </c>
      <c r="D157" s="29" t="s">
        <v>1824</v>
      </c>
      <c r="E157" s="29">
        <v>60</v>
      </c>
      <c r="F157" s="29" t="s">
        <v>16</v>
      </c>
      <c r="G157" s="29" t="s">
        <v>1563</v>
      </c>
      <c r="H157" s="29" t="s">
        <v>1759</v>
      </c>
      <c r="L157" s="30">
        <v>45745</v>
      </c>
      <c r="M157" s="29">
        <v>3077.5992000000001</v>
      </c>
      <c r="R157" s="29" t="s">
        <v>1824</v>
      </c>
      <c r="S157" s="29">
        <v>3077.5992000000001</v>
      </c>
      <c r="W157" s="33" t="s">
        <v>16</v>
      </c>
      <c r="X157" s="33" t="s">
        <v>1563</v>
      </c>
      <c r="Y157" s="29">
        <v>3077.5992000000001</v>
      </c>
      <c r="AF157" s="29">
        <v>3077.5992000000001</v>
      </c>
      <c r="AG157" s="29" t="s">
        <v>1759</v>
      </c>
    </row>
    <row r="158" spans="1:33" x14ac:dyDescent="0.3">
      <c r="A158" s="29" t="s">
        <v>1006</v>
      </c>
      <c r="B158" s="30">
        <v>45494</v>
      </c>
      <c r="C158" s="29">
        <v>1843.04</v>
      </c>
      <c r="D158" s="29" t="s">
        <v>1826</v>
      </c>
      <c r="E158" s="29">
        <v>34</v>
      </c>
      <c r="F158" s="29" t="s">
        <v>16</v>
      </c>
      <c r="G158" s="29" t="s">
        <v>1558</v>
      </c>
      <c r="H158" s="29" t="s">
        <v>1754</v>
      </c>
      <c r="L158" s="30">
        <v>45494</v>
      </c>
      <c r="M158" s="29">
        <v>1843.04</v>
      </c>
      <c r="R158" s="29" t="s">
        <v>1826</v>
      </c>
      <c r="S158" s="29">
        <v>1843.04</v>
      </c>
      <c r="W158" s="31" t="s">
        <v>16</v>
      </c>
      <c r="X158" s="31" t="s">
        <v>1558</v>
      </c>
      <c r="Y158" s="29">
        <v>1843.04</v>
      </c>
      <c r="AF158" s="29">
        <v>1843.04</v>
      </c>
      <c r="AG158" s="29" t="s">
        <v>1754</v>
      </c>
    </row>
    <row r="159" spans="1:33" x14ac:dyDescent="0.3">
      <c r="A159" s="29" t="s">
        <v>348</v>
      </c>
      <c r="B159" s="30">
        <v>45883</v>
      </c>
      <c r="C159" s="29">
        <v>79.775999999999996</v>
      </c>
      <c r="D159" s="29" t="s">
        <v>1826</v>
      </c>
      <c r="E159" s="29">
        <v>24</v>
      </c>
      <c r="F159" s="29" t="s">
        <v>9</v>
      </c>
      <c r="G159" s="29" t="s">
        <v>1544</v>
      </c>
      <c r="H159" s="29" t="s">
        <v>1759</v>
      </c>
      <c r="L159" s="30">
        <v>45883</v>
      </c>
      <c r="M159" s="29">
        <v>79.775999999999996</v>
      </c>
      <c r="R159" s="29" t="s">
        <v>1826</v>
      </c>
      <c r="S159" s="29">
        <v>79.775999999999996</v>
      </c>
      <c r="W159" s="33" t="s">
        <v>9</v>
      </c>
      <c r="X159" s="33" t="s">
        <v>1544</v>
      </c>
      <c r="Y159" s="29">
        <v>79.775999999999996</v>
      </c>
      <c r="AF159" s="29">
        <v>79.775999999999996</v>
      </c>
      <c r="AG159" s="29" t="s">
        <v>1759</v>
      </c>
    </row>
    <row r="160" spans="1:33" x14ac:dyDescent="0.3">
      <c r="A160" s="29" t="s">
        <v>1155</v>
      </c>
      <c r="B160" s="30">
        <v>45601</v>
      </c>
      <c r="C160" s="29">
        <v>93.909199999999998</v>
      </c>
      <c r="D160" s="29" t="s">
        <v>1826</v>
      </c>
      <c r="E160" s="29">
        <v>45</v>
      </c>
      <c r="F160" s="29" t="s">
        <v>9</v>
      </c>
      <c r="G160" s="29" t="s">
        <v>1566</v>
      </c>
      <c r="H160" s="29" t="s">
        <v>1759</v>
      </c>
      <c r="L160" s="30">
        <v>45601</v>
      </c>
      <c r="M160" s="29">
        <v>93.909199999999998</v>
      </c>
      <c r="R160" s="29" t="s">
        <v>1826</v>
      </c>
      <c r="S160" s="29">
        <v>93.909199999999998</v>
      </c>
      <c r="W160" s="31" t="s">
        <v>9</v>
      </c>
      <c r="X160" s="31" t="s">
        <v>1566</v>
      </c>
      <c r="Y160" s="29">
        <v>93.909199999999998</v>
      </c>
      <c r="AF160" s="29">
        <v>93.909199999999998</v>
      </c>
      <c r="AG160" s="29" t="s">
        <v>1759</v>
      </c>
    </row>
    <row r="161" spans="1:33" x14ac:dyDescent="0.3">
      <c r="A161" s="29" t="s">
        <v>1230</v>
      </c>
      <c r="B161" s="30">
        <v>45454</v>
      </c>
      <c r="C161" s="29">
        <v>193.1234</v>
      </c>
      <c r="D161" s="29" t="s">
        <v>1829</v>
      </c>
      <c r="E161" s="29">
        <v>50</v>
      </c>
      <c r="F161" s="29" t="s">
        <v>9</v>
      </c>
      <c r="G161" s="29" t="s">
        <v>1558</v>
      </c>
      <c r="H161" s="29" t="s">
        <v>1759</v>
      </c>
      <c r="L161" s="30">
        <v>45454</v>
      </c>
      <c r="M161" s="29">
        <v>193.1234</v>
      </c>
      <c r="R161" s="29" t="s">
        <v>1829</v>
      </c>
      <c r="S161" s="29">
        <v>193.1234</v>
      </c>
      <c r="W161" s="33" t="s">
        <v>9</v>
      </c>
      <c r="X161" s="33" t="s">
        <v>1558</v>
      </c>
      <c r="Y161" s="29">
        <v>193.1234</v>
      </c>
      <c r="AF161" s="29">
        <v>193.1234</v>
      </c>
      <c r="AG161" s="29" t="s">
        <v>1759</v>
      </c>
    </row>
    <row r="162" spans="1:33" x14ac:dyDescent="0.3">
      <c r="A162" s="29" t="s">
        <v>90</v>
      </c>
      <c r="B162" s="30">
        <v>45918</v>
      </c>
      <c r="C162" s="29">
        <v>1084.6812</v>
      </c>
      <c r="D162" s="29" t="s">
        <v>1824</v>
      </c>
      <c r="E162" s="29">
        <v>36</v>
      </c>
      <c r="F162" s="29" t="s">
        <v>16</v>
      </c>
      <c r="G162" s="29" t="s">
        <v>1544</v>
      </c>
      <c r="H162" s="29" t="s">
        <v>1759</v>
      </c>
      <c r="L162" s="30">
        <v>45918</v>
      </c>
      <c r="M162" s="29">
        <v>1084.6812</v>
      </c>
      <c r="R162" s="29" t="s">
        <v>1824</v>
      </c>
      <c r="S162" s="29">
        <v>1084.6812</v>
      </c>
      <c r="W162" s="31" t="s">
        <v>16</v>
      </c>
      <c r="X162" s="31" t="s">
        <v>1544</v>
      </c>
      <c r="Y162" s="29">
        <v>1084.6812</v>
      </c>
      <c r="AF162" s="29">
        <v>1084.6812</v>
      </c>
      <c r="AG162" s="29" t="s">
        <v>1759</v>
      </c>
    </row>
    <row r="163" spans="1:33" x14ac:dyDescent="0.3">
      <c r="A163" s="29" t="s">
        <v>219</v>
      </c>
      <c r="B163" s="30">
        <v>45729</v>
      </c>
      <c r="C163" s="29">
        <v>455.60099999999989</v>
      </c>
      <c r="D163" s="29" t="s">
        <v>1826</v>
      </c>
      <c r="E163" s="29">
        <v>53</v>
      </c>
      <c r="F163" s="29" t="s">
        <v>9</v>
      </c>
      <c r="G163" s="29" t="s">
        <v>1544</v>
      </c>
      <c r="H163" s="29" t="s">
        <v>1754</v>
      </c>
      <c r="L163" s="30">
        <v>45729</v>
      </c>
      <c r="M163" s="29">
        <v>455.60099999999989</v>
      </c>
      <c r="R163" s="29" t="s">
        <v>1826</v>
      </c>
      <c r="S163" s="29">
        <v>455.60099999999989</v>
      </c>
      <c r="W163" s="33" t="s">
        <v>9</v>
      </c>
      <c r="X163" s="33" t="s">
        <v>1544</v>
      </c>
      <c r="Y163" s="29">
        <v>455.60099999999989</v>
      </c>
      <c r="AF163" s="29">
        <v>455.60099999999989</v>
      </c>
      <c r="AG163" s="29" t="s">
        <v>1754</v>
      </c>
    </row>
    <row r="164" spans="1:33" x14ac:dyDescent="0.3">
      <c r="A164" s="29" t="s">
        <v>943</v>
      </c>
      <c r="B164" s="30">
        <v>45276</v>
      </c>
      <c r="C164" s="29">
        <v>952.84559999999999</v>
      </c>
      <c r="D164" s="29" t="s">
        <v>1826</v>
      </c>
      <c r="E164" s="29">
        <v>48</v>
      </c>
      <c r="F164" s="29" t="s">
        <v>16</v>
      </c>
      <c r="G164" s="29" t="s">
        <v>1566</v>
      </c>
      <c r="H164" s="29" t="s">
        <v>1754</v>
      </c>
      <c r="L164" s="30">
        <v>45276</v>
      </c>
      <c r="M164" s="29">
        <v>952.84559999999999</v>
      </c>
      <c r="R164" s="29" t="s">
        <v>1826</v>
      </c>
      <c r="S164" s="29">
        <v>952.84559999999999</v>
      </c>
      <c r="W164" s="31" t="s">
        <v>16</v>
      </c>
      <c r="X164" s="31" t="s">
        <v>1566</v>
      </c>
      <c r="Y164" s="29">
        <v>952.84559999999999</v>
      </c>
      <c r="AF164" s="29">
        <v>952.84559999999999</v>
      </c>
      <c r="AG164" s="29" t="s">
        <v>1754</v>
      </c>
    </row>
    <row r="165" spans="1:33" x14ac:dyDescent="0.3">
      <c r="A165" s="29" t="s">
        <v>279</v>
      </c>
      <c r="B165" s="30">
        <v>45851</v>
      </c>
      <c r="C165" s="29">
        <v>473.66070000000002</v>
      </c>
      <c r="D165" s="29" t="s">
        <v>1826</v>
      </c>
      <c r="E165" s="29">
        <v>29</v>
      </c>
      <c r="F165" s="29" t="s">
        <v>9</v>
      </c>
      <c r="G165" s="29" t="s">
        <v>1558</v>
      </c>
      <c r="H165" s="29" t="s">
        <v>1759</v>
      </c>
      <c r="L165" s="30">
        <v>45851</v>
      </c>
      <c r="M165" s="29">
        <v>473.66070000000002</v>
      </c>
      <c r="R165" s="29" t="s">
        <v>1826</v>
      </c>
      <c r="S165" s="29">
        <v>473.66070000000002</v>
      </c>
      <c r="W165" s="33" t="s">
        <v>9</v>
      </c>
      <c r="X165" s="33" t="s">
        <v>1558</v>
      </c>
      <c r="Y165" s="29">
        <v>473.66070000000002</v>
      </c>
      <c r="AF165" s="29">
        <v>473.66070000000002</v>
      </c>
      <c r="AG165" s="29" t="s">
        <v>1759</v>
      </c>
    </row>
    <row r="166" spans="1:33" x14ac:dyDescent="0.3">
      <c r="A166" s="29" t="s">
        <v>879</v>
      </c>
      <c r="B166" s="30">
        <v>45418</v>
      </c>
      <c r="C166" s="29">
        <v>485.55839999999989</v>
      </c>
      <c r="D166" s="29" t="s">
        <v>1824</v>
      </c>
      <c r="E166" s="29">
        <v>22</v>
      </c>
      <c r="F166" s="29" t="s">
        <v>16</v>
      </c>
      <c r="G166" s="29" t="s">
        <v>1566</v>
      </c>
      <c r="H166" s="29" t="s">
        <v>1759</v>
      </c>
      <c r="L166" s="30">
        <v>45418</v>
      </c>
      <c r="M166" s="29">
        <v>485.55839999999989</v>
      </c>
      <c r="R166" s="29" t="s">
        <v>1824</v>
      </c>
      <c r="S166" s="29">
        <v>485.55839999999989</v>
      </c>
      <c r="W166" s="31" t="s">
        <v>16</v>
      </c>
      <c r="X166" s="31" t="s">
        <v>1566</v>
      </c>
      <c r="Y166" s="29">
        <v>485.55839999999989</v>
      </c>
      <c r="AF166" s="29">
        <v>485.55839999999989</v>
      </c>
      <c r="AG166" s="29" t="s">
        <v>1759</v>
      </c>
    </row>
    <row r="167" spans="1:33" x14ac:dyDescent="0.3">
      <c r="A167" s="29" t="s">
        <v>269</v>
      </c>
      <c r="B167" s="30">
        <v>45508</v>
      </c>
      <c r="C167" s="29">
        <v>1741.557</v>
      </c>
      <c r="D167" s="29" t="s">
        <v>1826</v>
      </c>
      <c r="E167" s="29">
        <v>58</v>
      </c>
      <c r="F167" s="29" t="s">
        <v>9</v>
      </c>
      <c r="G167" s="29" t="s">
        <v>1544</v>
      </c>
      <c r="H167" s="29" t="s">
        <v>1759</v>
      </c>
      <c r="L167" s="30">
        <v>45508</v>
      </c>
      <c r="M167" s="29">
        <v>1741.557</v>
      </c>
      <c r="R167" s="29" t="s">
        <v>1826</v>
      </c>
      <c r="S167" s="29">
        <v>1741.557</v>
      </c>
      <c r="W167" s="33" t="s">
        <v>9</v>
      </c>
      <c r="X167" s="33" t="s">
        <v>1544</v>
      </c>
      <c r="Y167" s="29">
        <v>1741.557</v>
      </c>
      <c r="AF167" s="29">
        <v>1741.557</v>
      </c>
      <c r="AG167" s="29" t="s">
        <v>1759</v>
      </c>
    </row>
    <row r="168" spans="1:33" x14ac:dyDescent="0.3">
      <c r="A168" s="29" t="s">
        <v>935</v>
      </c>
      <c r="B168" s="30">
        <v>45269</v>
      </c>
      <c r="C168" s="29">
        <v>2343.4616000000001</v>
      </c>
      <c r="D168" s="29" t="s">
        <v>1829</v>
      </c>
      <c r="E168" s="29">
        <v>28</v>
      </c>
      <c r="F168" s="29" t="s">
        <v>16</v>
      </c>
      <c r="G168" s="29" t="s">
        <v>1547</v>
      </c>
      <c r="H168" s="29" t="s">
        <v>1784</v>
      </c>
      <c r="L168" s="30">
        <v>45269</v>
      </c>
      <c r="M168" s="29">
        <v>2343.4616000000001</v>
      </c>
      <c r="R168" s="29" t="s">
        <v>1829</v>
      </c>
      <c r="S168" s="29">
        <v>2343.4616000000001</v>
      </c>
      <c r="W168" s="31" t="s">
        <v>16</v>
      </c>
      <c r="X168" s="31" t="s">
        <v>1547</v>
      </c>
      <c r="Y168" s="29">
        <v>2343.4616000000001</v>
      </c>
      <c r="AF168" s="29">
        <v>2343.4616000000001</v>
      </c>
      <c r="AG168" s="29" t="s">
        <v>1784</v>
      </c>
    </row>
    <row r="169" spans="1:33" x14ac:dyDescent="0.3">
      <c r="A169" s="29" t="s">
        <v>1290</v>
      </c>
      <c r="B169" s="30">
        <v>45866</v>
      </c>
      <c r="C169" s="29">
        <v>1620.8255999999999</v>
      </c>
      <c r="D169" s="29" t="s">
        <v>1824</v>
      </c>
      <c r="E169" s="29">
        <v>46</v>
      </c>
      <c r="F169" s="29" t="s">
        <v>9</v>
      </c>
      <c r="G169" s="29" t="s">
        <v>1544</v>
      </c>
      <c r="H169" s="29" t="s">
        <v>1763</v>
      </c>
      <c r="L169" s="30">
        <v>45866</v>
      </c>
      <c r="M169" s="29">
        <v>1620.8255999999999</v>
      </c>
      <c r="R169" s="29" t="s">
        <v>1824</v>
      </c>
      <c r="S169" s="29">
        <v>1620.8255999999999</v>
      </c>
      <c r="W169" s="33" t="s">
        <v>9</v>
      </c>
      <c r="X169" s="33" t="s">
        <v>1544</v>
      </c>
      <c r="Y169" s="29">
        <v>1620.8255999999999</v>
      </c>
      <c r="AF169" s="29">
        <v>1620.8255999999999</v>
      </c>
      <c r="AG169" s="29" t="s">
        <v>1763</v>
      </c>
    </row>
    <row r="170" spans="1:33" x14ac:dyDescent="0.3">
      <c r="A170" s="29" t="s">
        <v>382</v>
      </c>
      <c r="B170" s="30">
        <v>45462</v>
      </c>
      <c r="C170" s="29">
        <v>798.55200000000013</v>
      </c>
      <c r="D170" s="29" t="s">
        <v>1824</v>
      </c>
      <c r="E170" s="29">
        <v>27</v>
      </c>
      <c r="F170" s="29" t="s">
        <v>9</v>
      </c>
      <c r="G170" s="29" t="s">
        <v>1544</v>
      </c>
      <c r="H170" s="29" t="s">
        <v>1763</v>
      </c>
      <c r="L170" s="30">
        <v>45462</v>
      </c>
      <c r="M170" s="29">
        <v>798.55200000000013</v>
      </c>
      <c r="R170" s="29" t="s">
        <v>1824</v>
      </c>
      <c r="S170" s="29">
        <v>798.55200000000013</v>
      </c>
      <c r="W170" s="31" t="s">
        <v>9</v>
      </c>
      <c r="X170" s="31" t="s">
        <v>1544</v>
      </c>
      <c r="Y170" s="29">
        <v>798.55200000000013</v>
      </c>
      <c r="AF170" s="29">
        <v>798.55200000000013</v>
      </c>
      <c r="AG170" s="29" t="s">
        <v>1763</v>
      </c>
    </row>
    <row r="171" spans="1:33" x14ac:dyDescent="0.3">
      <c r="A171" s="29" t="s">
        <v>1167</v>
      </c>
      <c r="B171" s="30">
        <v>45313</v>
      </c>
      <c r="C171" s="29">
        <v>604.41920000000005</v>
      </c>
      <c r="D171" s="29" t="s">
        <v>1829</v>
      </c>
      <c r="E171" s="29">
        <v>60</v>
      </c>
      <c r="F171" s="29" t="s">
        <v>9</v>
      </c>
      <c r="G171" s="29" t="s">
        <v>1566</v>
      </c>
      <c r="H171" s="29" t="s">
        <v>1763</v>
      </c>
      <c r="L171" s="30">
        <v>45313</v>
      </c>
      <c r="M171" s="29">
        <v>604.41920000000005</v>
      </c>
      <c r="R171" s="29" t="s">
        <v>1829</v>
      </c>
      <c r="S171" s="29">
        <v>604.41920000000005</v>
      </c>
      <c r="W171" s="33" t="s">
        <v>9</v>
      </c>
      <c r="X171" s="33" t="s">
        <v>1566</v>
      </c>
      <c r="Y171" s="29">
        <v>604.41920000000005</v>
      </c>
      <c r="AF171" s="29">
        <v>604.41920000000005</v>
      </c>
      <c r="AG171" s="29" t="s">
        <v>1763</v>
      </c>
    </row>
    <row r="172" spans="1:33" x14ac:dyDescent="0.3">
      <c r="A172" s="29" t="s">
        <v>819</v>
      </c>
      <c r="B172" s="30">
        <v>45390</v>
      </c>
      <c r="C172" s="29">
        <v>109.5624</v>
      </c>
      <c r="D172" s="29" t="s">
        <v>1829</v>
      </c>
      <c r="E172" s="29">
        <v>42</v>
      </c>
      <c r="F172" s="29" t="s">
        <v>9</v>
      </c>
      <c r="G172" s="29" t="s">
        <v>1563</v>
      </c>
      <c r="H172" s="29" t="s">
        <v>1754</v>
      </c>
      <c r="L172" s="30">
        <v>45390</v>
      </c>
      <c r="M172" s="29">
        <v>109.5624</v>
      </c>
      <c r="R172" s="29" t="s">
        <v>1829</v>
      </c>
      <c r="S172" s="29">
        <v>109.5624</v>
      </c>
      <c r="W172" s="31" t="s">
        <v>9</v>
      </c>
      <c r="X172" s="31" t="s">
        <v>1563</v>
      </c>
      <c r="Y172" s="29">
        <v>109.5624</v>
      </c>
      <c r="AF172" s="29">
        <v>109.5624</v>
      </c>
      <c r="AG172" s="29" t="s">
        <v>1754</v>
      </c>
    </row>
    <row r="173" spans="1:33" x14ac:dyDescent="0.3">
      <c r="A173" s="29" t="s">
        <v>580</v>
      </c>
      <c r="B173" s="30">
        <v>45795</v>
      </c>
      <c r="C173" s="29">
        <v>240.5592</v>
      </c>
      <c r="D173" s="29" t="s">
        <v>1826</v>
      </c>
      <c r="E173" s="29">
        <v>48</v>
      </c>
      <c r="F173" s="29" t="s">
        <v>9</v>
      </c>
      <c r="G173" s="29" t="s">
        <v>1558</v>
      </c>
      <c r="H173" s="29" t="s">
        <v>1759</v>
      </c>
      <c r="L173" s="30">
        <v>45795</v>
      </c>
      <c r="M173" s="29">
        <v>240.5592</v>
      </c>
      <c r="R173" s="29" t="s">
        <v>1826</v>
      </c>
      <c r="S173" s="29">
        <v>240.5592</v>
      </c>
      <c r="W173" s="33" t="s">
        <v>9</v>
      </c>
      <c r="X173" s="33" t="s">
        <v>1558</v>
      </c>
      <c r="Y173" s="29">
        <v>240.5592</v>
      </c>
      <c r="AF173" s="29">
        <v>240.5592</v>
      </c>
      <c r="AG173" s="29" t="s">
        <v>1759</v>
      </c>
    </row>
    <row r="174" spans="1:33" x14ac:dyDescent="0.3">
      <c r="A174" s="29" t="s">
        <v>1081</v>
      </c>
      <c r="B174" s="30">
        <v>45267</v>
      </c>
      <c r="C174" s="29">
        <v>1241.8800000000001</v>
      </c>
      <c r="D174" s="29" t="s">
        <v>1829</v>
      </c>
      <c r="E174" s="29">
        <v>33</v>
      </c>
      <c r="F174" s="29" t="s">
        <v>9</v>
      </c>
      <c r="G174" s="29" t="s">
        <v>1558</v>
      </c>
      <c r="H174" s="29" t="s">
        <v>1759</v>
      </c>
      <c r="L174" s="30">
        <v>45267</v>
      </c>
      <c r="M174" s="29">
        <v>1241.8800000000001</v>
      </c>
      <c r="R174" s="29" t="s">
        <v>1829</v>
      </c>
      <c r="S174" s="29">
        <v>1241.8800000000001</v>
      </c>
      <c r="W174" s="31" t="s">
        <v>9</v>
      </c>
      <c r="X174" s="31" t="s">
        <v>1558</v>
      </c>
      <c r="Y174" s="29">
        <v>1241.8800000000001</v>
      </c>
      <c r="AF174" s="29">
        <v>1241.8800000000001</v>
      </c>
      <c r="AG174" s="29" t="s">
        <v>1759</v>
      </c>
    </row>
    <row r="175" spans="1:33" x14ac:dyDescent="0.3">
      <c r="A175" s="29" t="s">
        <v>1493</v>
      </c>
      <c r="B175" s="30">
        <v>45314</v>
      </c>
      <c r="C175" s="29">
        <v>1068.2460000000001</v>
      </c>
      <c r="D175" s="29" t="s">
        <v>1829</v>
      </c>
      <c r="E175" s="29">
        <v>22</v>
      </c>
      <c r="F175" s="29" t="s">
        <v>16</v>
      </c>
      <c r="G175" s="29" t="s">
        <v>1563</v>
      </c>
      <c r="H175" s="29" t="s">
        <v>1763</v>
      </c>
      <c r="L175" s="30">
        <v>45314</v>
      </c>
      <c r="M175" s="29">
        <v>1068.2460000000001</v>
      </c>
      <c r="R175" s="29" t="s">
        <v>1829</v>
      </c>
      <c r="S175" s="29">
        <v>1068.2460000000001</v>
      </c>
      <c r="W175" s="33" t="s">
        <v>16</v>
      </c>
      <c r="X175" s="33" t="s">
        <v>1563</v>
      </c>
      <c r="Y175" s="29">
        <v>1068.2460000000001</v>
      </c>
      <c r="AF175" s="29">
        <v>1068.2460000000001</v>
      </c>
      <c r="AG175" s="29" t="s">
        <v>1763</v>
      </c>
    </row>
    <row r="176" spans="1:33" x14ac:dyDescent="0.3">
      <c r="A176" s="29" t="s">
        <v>930</v>
      </c>
      <c r="B176" s="30">
        <v>45267</v>
      </c>
      <c r="C176" s="29">
        <v>2873.864</v>
      </c>
      <c r="D176" s="29" t="s">
        <v>1829</v>
      </c>
      <c r="E176" s="29">
        <v>29</v>
      </c>
      <c r="F176" s="29" t="s">
        <v>9</v>
      </c>
      <c r="G176" s="29" t="s">
        <v>1566</v>
      </c>
      <c r="H176" s="29" t="s">
        <v>1763</v>
      </c>
      <c r="L176" s="30">
        <v>45267</v>
      </c>
      <c r="M176" s="29">
        <v>2873.864</v>
      </c>
      <c r="R176" s="29" t="s">
        <v>1829</v>
      </c>
      <c r="S176" s="29">
        <v>2873.864</v>
      </c>
      <c r="W176" s="31" t="s">
        <v>9</v>
      </c>
      <c r="X176" s="31" t="s">
        <v>1566</v>
      </c>
      <c r="Y176" s="29">
        <v>2873.864</v>
      </c>
      <c r="AF176" s="29">
        <v>2873.864</v>
      </c>
      <c r="AG176" s="29" t="s">
        <v>1763</v>
      </c>
    </row>
    <row r="177" spans="1:33" x14ac:dyDescent="0.3">
      <c r="A177" s="29" t="s">
        <v>1179</v>
      </c>
      <c r="B177" s="30">
        <v>45641</v>
      </c>
      <c r="C177" s="29">
        <v>1217.1579999999999</v>
      </c>
      <c r="D177" s="29" t="s">
        <v>1824</v>
      </c>
      <c r="E177" s="29">
        <v>44</v>
      </c>
      <c r="F177" s="29" t="s">
        <v>16</v>
      </c>
      <c r="G177" s="29" t="s">
        <v>1544</v>
      </c>
      <c r="H177" s="29" t="s">
        <v>1759</v>
      </c>
      <c r="L177" s="30">
        <v>45641</v>
      </c>
      <c r="M177" s="29">
        <v>1217.1579999999999</v>
      </c>
      <c r="R177" s="29" t="s">
        <v>1824</v>
      </c>
      <c r="S177" s="29">
        <v>1217.1579999999999</v>
      </c>
      <c r="W177" s="33" t="s">
        <v>16</v>
      </c>
      <c r="X177" s="33" t="s">
        <v>1544</v>
      </c>
      <c r="Y177" s="29">
        <v>1217.1579999999999</v>
      </c>
      <c r="AF177" s="29">
        <v>1217.1579999999999</v>
      </c>
      <c r="AG177" s="29" t="s">
        <v>1759</v>
      </c>
    </row>
    <row r="178" spans="1:33" x14ac:dyDescent="0.3">
      <c r="A178" s="29" t="s">
        <v>442</v>
      </c>
      <c r="B178" s="30">
        <v>45371</v>
      </c>
      <c r="C178" s="29">
        <v>617.29200000000003</v>
      </c>
      <c r="D178" s="29" t="s">
        <v>1826</v>
      </c>
      <c r="E178" s="29">
        <v>43</v>
      </c>
      <c r="F178" s="29" t="s">
        <v>16</v>
      </c>
      <c r="G178" s="29" t="s">
        <v>1547</v>
      </c>
      <c r="H178" s="29" t="s">
        <v>1759</v>
      </c>
      <c r="L178" s="30">
        <v>45371</v>
      </c>
      <c r="M178" s="29">
        <v>617.29200000000003</v>
      </c>
      <c r="R178" s="29" t="s">
        <v>1826</v>
      </c>
      <c r="S178" s="29">
        <v>617.29200000000003</v>
      </c>
      <c r="W178" s="31" t="s">
        <v>16</v>
      </c>
      <c r="X178" s="31" t="s">
        <v>1547</v>
      </c>
      <c r="Y178" s="29">
        <v>617.29200000000003</v>
      </c>
      <c r="AF178" s="29">
        <v>617.29200000000003</v>
      </c>
      <c r="AG178" s="29" t="s">
        <v>1759</v>
      </c>
    </row>
    <row r="179" spans="1:33" x14ac:dyDescent="0.3">
      <c r="A179" s="29" t="s">
        <v>1534</v>
      </c>
      <c r="B179" s="30">
        <v>45670</v>
      </c>
      <c r="C179" s="29">
        <v>75.84</v>
      </c>
      <c r="D179" s="29" t="s">
        <v>1826</v>
      </c>
      <c r="E179" s="29">
        <v>27</v>
      </c>
      <c r="F179" s="29" t="s">
        <v>16</v>
      </c>
      <c r="G179" s="29" t="s">
        <v>1544</v>
      </c>
      <c r="H179" s="29" t="s">
        <v>1784</v>
      </c>
      <c r="L179" s="30">
        <v>45670</v>
      </c>
      <c r="M179" s="29">
        <v>75.84</v>
      </c>
      <c r="R179" s="29" t="s">
        <v>1826</v>
      </c>
      <c r="S179" s="29">
        <v>75.84</v>
      </c>
      <c r="W179" s="33" t="s">
        <v>16</v>
      </c>
      <c r="X179" s="33" t="s">
        <v>1544</v>
      </c>
      <c r="Y179" s="29">
        <v>75.84</v>
      </c>
      <c r="AF179" s="29">
        <v>75.84</v>
      </c>
      <c r="AG179" s="29" t="s">
        <v>1784</v>
      </c>
    </row>
    <row r="180" spans="1:33" x14ac:dyDescent="0.3">
      <c r="A180" s="29" t="s">
        <v>245</v>
      </c>
      <c r="B180" s="30">
        <v>45885</v>
      </c>
      <c r="C180" s="29">
        <v>2555.64</v>
      </c>
      <c r="D180" s="29" t="s">
        <v>1829</v>
      </c>
      <c r="E180" s="29">
        <v>58</v>
      </c>
      <c r="F180" s="29" t="s">
        <v>9</v>
      </c>
      <c r="G180" s="29" t="s">
        <v>1558</v>
      </c>
      <c r="H180" s="29" t="s">
        <v>1759</v>
      </c>
      <c r="L180" s="30">
        <v>45885</v>
      </c>
      <c r="M180" s="29">
        <v>2555.64</v>
      </c>
      <c r="R180" s="29" t="s">
        <v>1829</v>
      </c>
      <c r="S180" s="29">
        <v>2555.64</v>
      </c>
      <c r="W180" s="31" t="s">
        <v>9</v>
      </c>
      <c r="X180" s="31" t="s">
        <v>1558</v>
      </c>
      <c r="Y180" s="29">
        <v>2555.64</v>
      </c>
      <c r="AF180" s="29">
        <v>2555.64</v>
      </c>
      <c r="AG180" s="29" t="s">
        <v>1759</v>
      </c>
    </row>
    <row r="181" spans="1:33" x14ac:dyDescent="0.3">
      <c r="A181" s="29" t="s">
        <v>296</v>
      </c>
      <c r="B181" s="30">
        <v>45812</v>
      </c>
      <c r="C181" s="29">
        <v>762.36819999999989</v>
      </c>
      <c r="D181" s="29" t="s">
        <v>1824</v>
      </c>
      <c r="E181" s="29">
        <v>53</v>
      </c>
      <c r="F181" s="29" t="s">
        <v>9</v>
      </c>
      <c r="G181" s="29" t="s">
        <v>1566</v>
      </c>
      <c r="H181" s="29" t="s">
        <v>1754</v>
      </c>
      <c r="L181" s="30">
        <v>45812</v>
      </c>
      <c r="M181" s="29">
        <v>762.36819999999989</v>
      </c>
      <c r="R181" s="29" t="s">
        <v>1824</v>
      </c>
      <c r="S181" s="29">
        <v>762.36819999999989</v>
      </c>
      <c r="W181" s="33" t="s">
        <v>9</v>
      </c>
      <c r="X181" s="33" t="s">
        <v>1566</v>
      </c>
      <c r="Y181" s="29">
        <v>762.36819999999989</v>
      </c>
      <c r="AF181" s="29">
        <v>762.36819999999989</v>
      </c>
      <c r="AG181" s="29" t="s">
        <v>1754</v>
      </c>
    </row>
    <row r="182" spans="1:33" x14ac:dyDescent="0.3">
      <c r="A182" s="29" t="s">
        <v>4003</v>
      </c>
      <c r="B182" s="30">
        <v>45235</v>
      </c>
      <c r="C182" s="29">
        <v>2089.8951000000002</v>
      </c>
      <c r="D182" s="29" t="s">
        <v>1824</v>
      </c>
      <c r="E182" s="29">
        <v>40</v>
      </c>
      <c r="F182" s="29" t="s">
        <v>9</v>
      </c>
      <c r="G182" s="29" t="s">
        <v>1563</v>
      </c>
      <c r="H182" s="29" t="s">
        <v>1759</v>
      </c>
      <c r="L182" s="30">
        <v>45235</v>
      </c>
      <c r="M182" s="29">
        <v>2089.8951000000002</v>
      </c>
      <c r="R182" s="29" t="s">
        <v>1824</v>
      </c>
      <c r="S182" s="29">
        <v>2089.8951000000002</v>
      </c>
      <c r="W182" s="31" t="s">
        <v>9</v>
      </c>
      <c r="X182" s="31" t="s">
        <v>1563</v>
      </c>
      <c r="Y182" s="29">
        <v>2089.8951000000002</v>
      </c>
      <c r="AF182" s="29">
        <v>2089.8951000000002</v>
      </c>
      <c r="AG182" s="29" t="s">
        <v>1759</v>
      </c>
    </row>
    <row r="183" spans="1:33" x14ac:dyDescent="0.3">
      <c r="A183" s="29" t="s">
        <v>1426</v>
      </c>
      <c r="B183" s="30">
        <v>45710</v>
      </c>
      <c r="C183" s="29">
        <v>137.49600000000001</v>
      </c>
      <c r="D183" s="29" t="s">
        <v>1826</v>
      </c>
      <c r="E183" s="29">
        <v>36</v>
      </c>
      <c r="F183" s="29" t="s">
        <v>16</v>
      </c>
      <c r="G183" s="29" t="s">
        <v>1544</v>
      </c>
      <c r="H183" s="29" t="s">
        <v>1759</v>
      </c>
      <c r="L183" s="30">
        <v>45710</v>
      </c>
      <c r="M183" s="29">
        <v>137.49600000000001</v>
      </c>
      <c r="R183" s="29" t="s">
        <v>1826</v>
      </c>
      <c r="S183" s="29">
        <v>137.49600000000001</v>
      </c>
      <c r="W183" s="33" t="s">
        <v>16</v>
      </c>
      <c r="X183" s="33" t="s">
        <v>1544</v>
      </c>
      <c r="Y183" s="29">
        <v>137.49600000000001</v>
      </c>
      <c r="AF183" s="29">
        <v>137.49600000000001</v>
      </c>
      <c r="AG183" s="29" t="s">
        <v>1759</v>
      </c>
    </row>
    <row r="184" spans="1:33" x14ac:dyDescent="0.3">
      <c r="A184" s="29" t="s">
        <v>1236</v>
      </c>
      <c r="B184" s="30">
        <v>45753</v>
      </c>
      <c r="C184" s="29">
        <v>2908.1696000000002</v>
      </c>
      <c r="D184" s="29" t="s">
        <v>1829</v>
      </c>
      <c r="E184" s="29">
        <v>62</v>
      </c>
      <c r="F184" s="29" t="s">
        <v>16</v>
      </c>
      <c r="G184" s="29" t="s">
        <v>1563</v>
      </c>
      <c r="H184" s="29" t="s">
        <v>1754</v>
      </c>
      <c r="L184" s="30">
        <v>45753</v>
      </c>
      <c r="M184" s="29">
        <v>2908.1696000000002</v>
      </c>
      <c r="R184" s="29" t="s">
        <v>1829</v>
      </c>
      <c r="S184" s="29">
        <v>2908.1696000000002</v>
      </c>
      <c r="W184" s="31" t="s">
        <v>16</v>
      </c>
      <c r="X184" s="31" t="s">
        <v>1563</v>
      </c>
      <c r="Y184" s="29">
        <v>2908.1696000000002</v>
      </c>
      <c r="AF184" s="29">
        <v>2908.1696000000002</v>
      </c>
      <c r="AG184" s="29" t="s">
        <v>1754</v>
      </c>
    </row>
    <row r="185" spans="1:33" x14ac:dyDescent="0.3">
      <c r="A185" s="29" t="s">
        <v>4004</v>
      </c>
      <c r="B185" s="30">
        <v>45594</v>
      </c>
      <c r="C185" s="29">
        <v>541.6191</v>
      </c>
      <c r="D185" s="29" t="s">
        <v>1826</v>
      </c>
      <c r="E185" s="29">
        <v>27</v>
      </c>
      <c r="F185" s="29" t="s">
        <v>16</v>
      </c>
      <c r="G185" s="29" t="s">
        <v>1547</v>
      </c>
      <c r="H185" s="29" t="s">
        <v>1759</v>
      </c>
      <c r="L185" s="30">
        <v>45594</v>
      </c>
      <c r="M185" s="29">
        <v>541.6191</v>
      </c>
      <c r="R185" s="29" t="s">
        <v>1826</v>
      </c>
      <c r="S185" s="29">
        <v>541.6191</v>
      </c>
      <c r="W185" s="33" t="s">
        <v>16</v>
      </c>
      <c r="X185" s="33" t="s">
        <v>1547</v>
      </c>
      <c r="Y185" s="29">
        <v>541.6191</v>
      </c>
      <c r="AF185" s="29">
        <v>541.6191</v>
      </c>
      <c r="AG185" s="29" t="s">
        <v>1759</v>
      </c>
    </row>
    <row r="186" spans="1:33" x14ac:dyDescent="0.3">
      <c r="A186" s="29" t="s">
        <v>1505</v>
      </c>
      <c r="B186" s="30">
        <v>45686</v>
      </c>
      <c r="C186" s="29">
        <v>678.84100000000001</v>
      </c>
      <c r="D186" s="29" t="s">
        <v>1826</v>
      </c>
      <c r="E186" s="29">
        <v>23</v>
      </c>
      <c r="F186" s="29" t="s">
        <v>9</v>
      </c>
      <c r="G186" s="29" t="s">
        <v>1558</v>
      </c>
      <c r="H186" s="29" t="s">
        <v>1759</v>
      </c>
      <c r="L186" s="30">
        <v>45686</v>
      </c>
      <c r="M186" s="29">
        <v>678.84100000000001</v>
      </c>
      <c r="R186" s="29" t="s">
        <v>1826</v>
      </c>
      <c r="S186" s="29">
        <v>678.84100000000001</v>
      </c>
      <c r="W186" s="31" t="s">
        <v>9</v>
      </c>
      <c r="X186" s="31" t="s">
        <v>1558</v>
      </c>
      <c r="Y186" s="29">
        <v>678.84100000000001</v>
      </c>
      <c r="AF186" s="29">
        <v>678.84100000000001</v>
      </c>
      <c r="AG186" s="29" t="s">
        <v>1759</v>
      </c>
    </row>
    <row r="187" spans="1:33" x14ac:dyDescent="0.3">
      <c r="A187" s="29" t="s">
        <v>1329</v>
      </c>
      <c r="B187" s="30">
        <v>45354</v>
      </c>
      <c r="C187" s="29">
        <v>1301.6094000000001</v>
      </c>
      <c r="D187" s="29" t="s">
        <v>1829</v>
      </c>
      <c r="E187" s="29">
        <v>43</v>
      </c>
      <c r="F187" s="29" t="s">
        <v>9</v>
      </c>
      <c r="G187" s="29" t="s">
        <v>1558</v>
      </c>
      <c r="H187" s="29" t="s">
        <v>1759</v>
      </c>
      <c r="L187" s="30">
        <v>45354</v>
      </c>
      <c r="M187" s="29">
        <v>1301.6094000000001</v>
      </c>
      <c r="R187" s="29" t="s">
        <v>1829</v>
      </c>
      <c r="S187" s="29">
        <v>1301.6094000000001</v>
      </c>
      <c r="W187" s="33" t="s">
        <v>9</v>
      </c>
      <c r="X187" s="33" t="s">
        <v>1558</v>
      </c>
      <c r="Y187" s="29">
        <v>1301.6094000000001</v>
      </c>
      <c r="AF187" s="29">
        <v>1301.6094000000001</v>
      </c>
      <c r="AG187" s="29" t="s">
        <v>1759</v>
      </c>
    </row>
    <row r="188" spans="1:33" x14ac:dyDescent="0.3">
      <c r="A188" s="29" t="s">
        <v>1401</v>
      </c>
      <c r="B188" s="30">
        <v>45600</v>
      </c>
      <c r="C188" s="29">
        <v>968.17919999999992</v>
      </c>
      <c r="D188" s="29" t="s">
        <v>1826</v>
      </c>
      <c r="E188" s="29">
        <v>60</v>
      </c>
      <c r="F188" s="29" t="s">
        <v>9</v>
      </c>
      <c r="G188" s="29" t="s">
        <v>1544</v>
      </c>
      <c r="H188" s="29" t="s">
        <v>1759</v>
      </c>
      <c r="L188" s="30">
        <v>45600</v>
      </c>
      <c r="M188" s="29">
        <v>968.17919999999992</v>
      </c>
      <c r="R188" s="29" t="s">
        <v>1826</v>
      </c>
      <c r="S188" s="29">
        <v>968.17919999999992</v>
      </c>
      <c r="W188" s="31" t="s">
        <v>9</v>
      </c>
      <c r="X188" s="31" t="s">
        <v>1544</v>
      </c>
      <c r="Y188" s="29">
        <v>968.17919999999992</v>
      </c>
      <c r="AF188" s="29">
        <v>968.17919999999992</v>
      </c>
      <c r="AG188" s="29" t="s">
        <v>1759</v>
      </c>
    </row>
    <row r="189" spans="1:33" x14ac:dyDescent="0.3">
      <c r="A189" s="29" t="s">
        <v>867</v>
      </c>
      <c r="B189" s="30">
        <v>45538</v>
      </c>
      <c r="C189" s="29">
        <v>1087.6733999999999</v>
      </c>
      <c r="D189" s="29" t="s">
        <v>1829</v>
      </c>
      <c r="E189" s="29">
        <v>23</v>
      </c>
      <c r="F189" s="29" t="s">
        <v>9</v>
      </c>
      <c r="G189" s="29" t="s">
        <v>1566</v>
      </c>
      <c r="H189" s="29" t="s">
        <v>1754</v>
      </c>
      <c r="L189" s="30">
        <v>45538</v>
      </c>
      <c r="M189" s="29">
        <v>1087.6733999999999</v>
      </c>
      <c r="R189" s="29" t="s">
        <v>1829</v>
      </c>
      <c r="S189" s="29">
        <v>1087.6733999999999</v>
      </c>
      <c r="W189" s="33" t="s">
        <v>9</v>
      </c>
      <c r="X189" s="33" t="s">
        <v>1566</v>
      </c>
      <c r="Y189" s="29">
        <v>1087.6733999999999</v>
      </c>
      <c r="AF189" s="29">
        <v>1087.6733999999999</v>
      </c>
      <c r="AG189" s="29" t="s">
        <v>1754</v>
      </c>
    </row>
    <row r="190" spans="1:33" x14ac:dyDescent="0.3">
      <c r="A190" s="29" t="s">
        <v>1194</v>
      </c>
      <c r="B190" s="30">
        <v>45411</v>
      </c>
      <c r="C190" s="29">
        <v>1786.2336</v>
      </c>
      <c r="D190" s="29" t="s">
        <v>1824</v>
      </c>
      <c r="E190" s="29">
        <v>27</v>
      </c>
      <c r="F190" s="29" t="s">
        <v>16</v>
      </c>
      <c r="G190" s="29" t="s">
        <v>1563</v>
      </c>
      <c r="H190" s="29" t="s">
        <v>1759</v>
      </c>
      <c r="L190" s="30">
        <v>45411</v>
      </c>
      <c r="M190" s="29">
        <v>1786.2336</v>
      </c>
      <c r="R190" s="29" t="s">
        <v>1824</v>
      </c>
      <c r="S190" s="29">
        <v>1786.2336</v>
      </c>
      <c r="W190" s="31" t="s">
        <v>16</v>
      </c>
      <c r="X190" s="31" t="s">
        <v>1563</v>
      </c>
      <c r="Y190" s="29">
        <v>1786.2336</v>
      </c>
      <c r="AF190" s="29">
        <v>1786.2336</v>
      </c>
      <c r="AG190" s="29" t="s">
        <v>1759</v>
      </c>
    </row>
    <row r="191" spans="1:33" x14ac:dyDescent="0.3">
      <c r="A191" s="29" t="s">
        <v>330</v>
      </c>
      <c r="B191" s="30">
        <v>45411</v>
      </c>
      <c r="C191" s="29">
        <v>522.68399999999997</v>
      </c>
      <c r="D191" s="29" t="s">
        <v>1829</v>
      </c>
      <c r="E191" s="29">
        <v>44</v>
      </c>
      <c r="F191" s="29" t="s">
        <v>16</v>
      </c>
      <c r="G191" s="29" t="s">
        <v>1547</v>
      </c>
      <c r="H191" s="29" t="s">
        <v>1759</v>
      </c>
      <c r="L191" s="30">
        <v>45411</v>
      </c>
      <c r="M191" s="29">
        <v>522.68399999999997</v>
      </c>
      <c r="R191" s="29" t="s">
        <v>1829</v>
      </c>
      <c r="S191" s="29">
        <v>522.68399999999997</v>
      </c>
      <c r="W191" s="33" t="s">
        <v>16</v>
      </c>
      <c r="X191" s="33" t="s">
        <v>1547</v>
      </c>
      <c r="Y191" s="29">
        <v>522.68399999999997</v>
      </c>
      <c r="AF191" s="29">
        <v>522.68399999999997</v>
      </c>
      <c r="AG191" s="29" t="s">
        <v>1759</v>
      </c>
    </row>
    <row r="192" spans="1:33" x14ac:dyDescent="0.3">
      <c r="A192" s="29" t="s">
        <v>1051</v>
      </c>
      <c r="B192" s="30">
        <v>45775</v>
      </c>
      <c r="C192" s="29">
        <v>1146.9390000000001</v>
      </c>
      <c r="D192" s="29" t="s">
        <v>1826</v>
      </c>
      <c r="E192" s="29">
        <v>37</v>
      </c>
      <c r="F192" s="29" t="s">
        <v>9</v>
      </c>
      <c r="G192" s="29" t="s">
        <v>1558</v>
      </c>
      <c r="H192" s="29" t="s">
        <v>1763</v>
      </c>
      <c r="L192" s="30">
        <v>45775</v>
      </c>
      <c r="M192" s="29">
        <v>1146.9390000000001</v>
      </c>
      <c r="R192" s="29" t="s">
        <v>1826</v>
      </c>
      <c r="S192" s="29">
        <v>1146.9390000000001</v>
      </c>
      <c r="W192" s="31" t="s">
        <v>9</v>
      </c>
      <c r="X192" s="31" t="s">
        <v>1558</v>
      </c>
      <c r="Y192" s="29">
        <v>1146.9390000000001</v>
      </c>
      <c r="AF192" s="29">
        <v>1146.9390000000001</v>
      </c>
      <c r="AG192" s="29" t="s">
        <v>1763</v>
      </c>
    </row>
    <row r="193" spans="1:33" x14ac:dyDescent="0.3">
      <c r="A193" s="29" t="s">
        <v>471</v>
      </c>
      <c r="B193" s="30">
        <v>45459</v>
      </c>
      <c r="C193" s="29">
        <v>780.75299999999993</v>
      </c>
      <c r="D193" s="29" t="s">
        <v>1826</v>
      </c>
      <c r="E193" s="29">
        <v>32</v>
      </c>
      <c r="F193" s="29" t="s">
        <v>9</v>
      </c>
      <c r="G193" s="29" t="s">
        <v>1547</v>
      </c>
      <c r="H193" s="29" t="s">
        <v>1759</v>
      </c>
      <c r="L193" s="30">
        <v>45459</v>
      </c>
      <c r="M193" s="29">
        <v>780.75299999999993</v>
      </c>
      <c r="R193" s="29" t="s">
        <v>1826</v>
      </c>
      <c r="S193" s="29">
        <v>780.75299999999993</v>
      </c>
      <c r="W193" s="33" t="s">
        <v>9</v>
      </c>
      <c r="X193" s="33" t="s">
        <v>1547</v>
      </c>
      <c r="Y193" s="29">
        <v>780.75299999999993</v>
      </c>
      <c r="AF193" s="29">
        <v>780.75299999999993</v>
      </c>
      <c r="AG193" s="29" t="s">
        <v>1759</v>
      </c>
    </row>
    <row r="194" spans="1:33" x14ac:dyDescent="0.3">
      <c r="A194" s="29" t="s">
        <v>1317</v>
      </c>
      <c r="B194" s="30">
        <v>45617</v>
      </c>
      <c r="C194" s="29">
        <v>922.20749999999987</v>
      </c>
      <c r="D194" s="29" t="s">
        <v>1829</v>
      </c>
      <c r="E194" s="29">
        <v>40</v>
      </c>
      <c r="F194" s="29" t="s">
        <v>9</v>
      </c>
      <c r="G194" s="29" t="s">
        <v>1544</v>
      </c>
      <c r="H194" s="29" t="s">
        <v>1759</v>
      </c>
      <c r="L194" s="30">
        <v>45617</v>
      </c>
      <c r="M194" s="29">
        <v>922.20749999999987</v>
      </c>
      <c r="R194" s="29" t="s">
        <v>1829</v>
      </c>
      <c r="S194" s="29">
        <v>922.20749999999987</v>
      </c>
      <c r="W194" s="31" t="s">
        <v>9</v>
      </c>
      <c r="X194" s="31" t="s">
        <v>1544</v>
      </c>
      <c r="Y194" s="29">
        <v>922.20749999999987</v>
      </c>
      <c r="AF194" s="29">
        <v>922.20749999999987</v>
      </c>
      <c r="AG194" s="29" t="s">
        <v>1759</v>
      </c>
    </row>
    <row r="195" spans="1:33" x14ac:dyDescent="0.3">
      <c r="A195" s="29" t="s">
        <v>542</v>
      </c>
      <c r="B195" s="30">
        <v>45763</v>
      </c>
      <c r="C195" s="29">
        <v>263.60719999999998</v>
      </c>
      <c r="D195" s="29" t="s">
        <v>1824</v>
      </c>
      <c r="E195" s="29">
        <v>21</v>
      </c>
      <c r="F195" s="29" t="s">
        <v>9</v>
      </c>
      <c r="G195" s="29" t="s">
        <v>1547</v>
      </c>
      <c r="H195" s="29" t="s">
        <v>1763</v>
      </c>
      <c r="L195" s="30">
        <v>45763</v>
      </c>
      <c r="M195" s="29">
        <v>263.60719999999998</v>
      </c>
      <c r="R195" s="29" t="s">
        <v>1824</v>
      </c>
      <c r="S195" s="29">
        <v>263.60719999999998</v>
      </c>
      <c r="W195" s="33" t="s">
        <v>9</v>
      </c>
      <c r="X195" s="33" t="s">
        <v>1547</v>
      </c>
      <c r="Y195" s="29">
        <v>263.60719999999998</v>
      </c>
      <c r="AF195" s="29">
        <v>263.60719999999998</v>
      </c>
      <c r="AG195" s="29" t="s">
        <v>1763</v>
      </c>
    </row>
    <row r="196" spans="1:33" x14ac:dyDescent="0.3">
      <c r="A196" s="29" t="s">
        <v>1018</v>
      </c>
      <c r="B196" s="30">
        <v>45618</v>
      </c>
      <c r="C196" s="29">
        <v>2184.5819999999999</v>
      </c>
      <c r="D196" s="29" t="s">
        <v>1829</v>
      </c>
      <c r="E196" s="29">
        <v>58</v>
      </c>
      <c r="F196" s="29" t="s">
        <v>9</v>
      </c>
      <c r="G196" s="29" t="s">
        <v>1558</v>
      </c>
      <c r="H196" s="29" t="s">
        <v>1759</v>
      </c>
      <c r="L196" s="30">
        <v>45618</v>
      </c>
      <c r="M196" s="29">
        <v>2184.5819999999999</v>
      </c>
      <c r="R196" s="29" t="s">
        <v>1829</v>
      </c>
      <c r="S196" s="29">
        <v>2184.5819999999999</v>
      </c>
      <c r="W196" s="31" t="s">
        <v>9</v>
      </c>
      <c r="X196" s="31" t="s">
        <v>1558</v>
      </c>
      <c r="Y196" s="29">
        <v>2184.5819999999999</v>
      </c>
      <c r="AF196" s="29">
        <v>2184.5819999999999</v>
      </c>
      <c r="AG196" s="29" t="s">
        <v>1759</v>
      </c>
    </row>
    <row r="197" spans="1:33" x14ac:dyDescent="0.3">
      <c r="A197" s="29" t="s">
        <v>1326</v>
      </c>
      <c r="B197" s="30">
        <v>45290</v>
      </c>
      <c r="C197" s="29">
        <v>862.51430000000005</v>
      </c>
      <c r="D197" s="29" t="s">
        <v>1824</v>
      </c>
      <c r="E197" s="29">
        <v>27</v>
      </c>
      <c r="F197" s="29" t="s">
        <v>16</v>
      </c>
      <c r="G197" s="29" t="s">
        <v>1558</v>
      </c>
      <c r="H197" s="29" t="s">
        <v>1759</v>
      </c>
      <c r="L197" s="30">
        <v>45290</v>
      </c>
      <c r="M197" s="29">
        <v>862.51430000000005</v>
      </c>
      <c r="R197" s="29" t="s">
        <v>1824</v>
      </c>
      <c r="S197" s="29">
        <v>862.51430000000005</v>
      </c>
      <c r="W197" s="33" t="s">
        <v>16</v>
      </c>
      <c r="X197" s="33" t="s">
        <v>1558</v>
      </c>
      <c r="Y197" s="29">
        <v>862.51430000000005</v>
      </c>
      <c r="AF197" s="29">
        <v>862.51430000000005</v>
      </c>
      <c r="AG197" s="29" t="s">
        <v>1759</v>
      </c>
    </row>
    <row r="198" spans="1:33" x14ac:dyDescent="0.3">
      <c r="A198" s="29" t="s">
        <v>1432</v>
      </c>
      <c r="B198" s="30">
        <v>45904</v>
      </c>
      <c r="C198" s="29">
        <v>2620.7460000000001</v>
      </c>
      <c r="D198" s="29" t="s">
        <v>1829</v>
      </c>
      <c r="E198" s="29">
        <v>28</v>
      </c>
      <c r="F198" s="29" t="s">
        <v>16</v>
      </c>
      <c r="G198" s="29" t="s">
        <v>1566</v>
      </c>
      <c r="H198" s="29" t="s">
        <v>1759</v>
      </c>
      <c r="L198" s="30">
        <v>45904</v>
      </c>
      <c r="M198" s="29">
        <v>2620.7460000000001</v>
      </c>
      <c r="R198" s="29" t="s">
        <v>1829</v>
      </c>
      <c r="S198" s="29">
        <v>2620.7460000000001</v>
      </c>
      <c r="W198" s="31" t="s">
        <v>16</v>
      </c>
      <c r="X198" s="31" t="s">
        <v>1566</v>
      </c>
      <c r="Y198" s="29">
        <v>2620.7460000000001</v>
      </c>
      <c r="AF198" s="29">
        <v>2620.7460000000001</v>
      </c>
      <c r="AG198" s="29" t="s">
        <v>1759</v>
      </c>
    </row>
    <row r="199" spans="1:33" x14ac:dyDescent="0.3">
      <c r="A199" s="29" t="s">
        <v>462</v>
      </c>
      <c r="B199" s="30">
        <v>45227</v>
      </c>
      <c r="C199" s="29">
        <v>525.00279999999998</v>
      </c>
      <c r="D199" s="29" t="s">
        <v>1826</v>
      </c>
      <c r="E199" s="29">
        <v>29</v>
      </c>
      <c r="F199" s="29" t="s">
        <v>9</v>
      </c>
      <c r="G199" s="29" t="s">
        <v>1566</v>
      </c>
      <c r="H199" s="29" t="s">
        <v>1759</v>
      </c>
      <c r="L199" s="30">
        <v>45227</v>
      </c>
      <c r="M199" s="29">
        <v>525.00279999999998</v>
      </c>
      <c r="R199" s="29" t="s">
        <v>1826</v>
      </c>
      <c r="S199" s="29">
        <v>525.00279999999998</v>
      </c>
      <c r="W199" s="33" t="s">
        <v>9</v>
      </c>
      <c r="X199" s="33" t="s">
        <v>1566</v>
      </c>
      <c r="Y199" s="29">
        <v>525.00279999999998</v>
      </c>
      <c r="AF199" s="29">
        <v>525.00279999999998</v>
      </c>
      <c r="AG199" s="29" t="s">
        <v>1759</v>
      </c>
    </row>
    <row r="200" spans="1:33" x14ac:dyDescent="0.3">
      <c r="A200" s="29" t="s">
        <v>1387</v>
      </c>
      <c r="B200" s="30">
        <v>45600</v>
      </c>
      <c r="C200" s="29">
        <v>381.95639999999997</v>
      </c>
      <c r="D200" s="29" t="s">
        <v>1826</v>
      </c>
      <c r="E200" s="29">
        <v>29</v>
      </c>
      <c r="F200" s="29" t="s">
        <v>9</v>
      </c>
      <c r="G200" s="29" t="s">
        <v>1566</v>
      </c>
      <c r="H200" s="29" t="s">
        <v>1754</v>
      </c>
      <c r="L200" s="30">
        <v>45600</v>
      </c>
      <c r="M200" s="29">
        <v>381.95639999999997</v>
      </c>
      <c r="R200" s="29" t="s">
        <v>1826</v>
      </c>
      <c r="S200" s="29">
        <v>381.95639999999997</v>
      </c>
      <c r="W200" s="31" t="s">
        <v>9</v>
      </c>
      <c r="X200" s="31" t="s">
        <v>1566</v>
      </c>
      <c r="Y200" s="29">
        <v>381.95639999999997</v>
      </c>
      <c r="AF200" s="29">
        <v>381.95639999999997</v>
      </c>
      <c r="AG200" s="29" t="s">
        <v>1754</v>
      </c>
    </row>
    <row r="201" spans="1:33" x14ac:dyDescent="0.3">
      <c r="A201" s="29" t="s">
        <v>151</v>
      </c>
      <c r="B201" s="30">
        <v>45646</v>
      </c>
      <c r="C201" s="29">
        <v>588.49239999999998</v>
      </c>
      <c r="D201" s="29" t="s">
        <v>1824</v>
      </c>
      <c r="E201" s="29">
        <v>55</v>
      </c>
      <c r="F201" s="29" t="s">
        <v>16</v>
      </c>
      <c r="G201" s="29" t="s">
        <v>1558</v>
      </c>
      <c r="H201" s="29" t="s">
        <v>1759</v>
      </c>
      <c r="L201" s="30">
        <v>45646</v>
      </c>
      <c r="M201" s="29">
        <v>588.49239999999998</v>
      </c>
      <c r="R201" s="29" t="s">
        <v>1824</v>
      </c>
      <c r="S201" s="29">
        <v>588.49239999999998</v>
      </c>
      <c r="W201" s="33" t="s">
        <v>16</v>
      </c>
      <c r="X201" s="33" t="s">
        <v>1558</v>
      </c>
      <c r="Y201" s="29">
        <v>588.49239999999998</v>
      </c>
      <c r="AF201" s="29">
        <v>588.49239999999998</v>
      </c>
      <c r="AG201" s="29" t="s">
        <v>1759</v>
      </c>
    </row>
    <row r="202" spans="1:33" x14ac:dyDescent="0.3">
      <c r="A202" s="29" t="s">
        <v>4005</v>
      </c>
      <c r="B202" s="30">
        <v>45725</v>
      </c>
      <c r="C202" s="29">
        <v>1661.8032000000001</v>
      </c>
      <c r="D202" s="29" t="s">
        <v>1826</v>
      </c>
      <c r="E202" s="29">
        <v>44</v>
      </c>
      <c r="F202" s="29" t="s">
        <v>16</v>
      </c>
      <c r="G202" s="29" t="s">
        <v>1558</v>
      </c>
      <c r="H202" s="29" t="s">
        <v>1754</v>
      </c>
      <c r="L202" s="30">
        <v>45725</v>
      </c>
      <c r="M202" s="29">
        <v>1661.8032000000001</v>
      </c>
      <c r="R202" s="29" t="s">
        <v>1826</v>
      </c>
      <c r="S202" s="29">
        <v>1661.8032000000001</v>
      </c>
      <c r="W202" s="31" t="s">
        <v>16</v>
      </c>
      <c r="X202" s="31" t="s">
        <v>1558</v>
      </c>
      <c r="Y202" s="29">
        <v>1661.8032000000001</v>
      </c>
      <c r="AF202" s="29">
        <v>1661.8032000000001</v>
      </c>
      <c r="AG202" s="29" t="s">
        <v>1754</v>
      </c>
    </row>
    <row r="203" spans="1:33" x14ac:dyDescent="0.3">
      <c r="A203" s="29" t="s">
        <v>488</v>
      </c>
      <c r="B203" s="30">
        <v>45742</v>
      </c>
      <c r="C203" s="29">
        <v>752.86199999999997</v>
      </c>
      <c r="D203" s="29" t="s">
        <v>1824</v>
      </c>
      <c r="E203" s="29">
        <v>46</v>
      </c>
      <c r="F203" s="29" t="s">
        <v>9</v>
      </c>
      <c r="G203" s="29" t="s">
        <v>1544</v>
      </c>
      <c r="H203" s="29" t="s">
        <v>1763</v>
      </c>
      <c r="L203" s="30">
        <v>45742</v>
      </c>
      <c r="M203" s="29">
        <v>752.86199999999997</v>
      </c>
      <c r="R203" s="29" t="s">
        <v>1824</v>
      </c>
      <c r="S203" s="29">
        <v>752.86199999999997</v>
      </c>
      <c r="W203" s="33" t="s">
        <v>9</v>
      </c>
      <c r="X203" s="33" t="s">
        <v>1544</v>
      </c>
      <c r="Y203" s="29">
        <v>752.86199999999997</v>
      </c>
      <c r="AF203" s="29">
        <v>752.86199999999997</v>
      </c>
      <c r="AG203" s="29" t="s">
        <v>1763</v>
      </c>
    </row>
    <row r="204" spans="1:33" x14ac:dyDescent="0.3">
      <c r="A204" s="29" t="s">
        <v>382</v>
      </c>
      <c r="B204" s="30">
        <v>45750</v>
      </c>
      <c r="C204" s="29">
        <v>1175.2416000000001</v>
      </c>
      <c r="D204" s="29" t="s">
        <v>1829</v>
      </c>
      <c r="E204" s="29">
        <v>27</v>
      </c>
      <c r="F204" s="29" t="s">
        <v>9</v>
      </c>
      <c r="G204" s="29" t="s">
        <v>1563</v>
      </c>
      <c r="H204" s="29" t="s">
        <v>1759</v>
      </c>
      <c r="L204" s="30">
        <v>45750</v>
      </c>
      <c r="M204" s="29">
        <v>1175.2416000000001</v>
      </c>
      <c r="R204" s="29" t="s">
        <v>1829</v>
      </c>
      <c r="S204" s="29">
        <v>1175.2416000000001</v>
      </c>
      <c r="W204" s="31" t="s">
        <v>9</v>
      </c>
      <c r="X204" s="31" t="s">
        <v>1563</v>
      </c>
      <c r="Y204" s="29">
        <v>1175.2416000000001</v>
      </c>
      <c r="AF204" s="29">
        <v>1175.2416000000001</v>
      </c>
      <c r="AG204" s="29" t="s">
        <v>1759</v>
      </c>
    </row>
    <row r="205" spans="1:33" x14ac:dyDescent="0.3">
      <c r="A205" s="29" t="s">
        <v>1456</v>
      </c>
      <c r="B205" s="30">
        <v>45327</v>
      </c>
      <c r="C205" s="29">
        <v>859.7808</v>
      </c>
      <c r="D205" s="29" t="s">
        <v>1826</v>
      </c>
      <c r="E205" s="29">
        <v>53</v>
      </c>
      <c r="F205" s="29" t="s">
        <v>9</v>
      </c>
      <c r="G205" s="29" t="s">
        <v>1563</v>
      </c>
      <c r="H205" s="29" t="s">
        <v>1763</v>
      </c>
      <c r="L205" s="30">
        <v>45327</v>
      </c>
      <c r="M205" s="29">
        <v>859.7808</v>
      </c>
      <c r="R205" s="29" t="s">
        <v>1826</v>
      </c>
      <c r="S205" s="29">
        <v>859.7808</v>
      </c>
      <c r="W205" s="33" t="s">
        <v>9</v>
      </c>
      <c r="X205" s="33" t="s">
        <v>1563</v>
      </c>
      <c r="Y205" s="29">
        <v>859.7808</v>
      </c>
      <c r="AF205" s="29">
        <v>859.7808</v>
      </c>
      <c r="AG205" s="29" t="s">
        <v>1763</v>
      </c>
    </row>
    <row r="206" spans="1:33" x14ac:dyDescent="0.3">
      <c r="A206" s="29" t="s">
        <v>4002</v>
      </c>
      <c r="B206" s="30">
        <v>45465</v>
      </c>
      <c r="C206" s="29">
        <v>1909.9608000000001</v>
      </c>
      <c r="D206" s="29" t="s">
        <v>1829</v>
      </c>
      <c r="E206" s="29">
        <v>52</v>
      </c>
      <c r="F206" s="29" t="s">
        <v>16</v>
      </c>
      <c r="G206" s="29" t="s">
        <v>1563</v>
      </c>
      <c r="H206" s="29" t="s">
        <v>1763</v>
      </c>
      <c r="L206" s="30">
        <v>45465</v>
      </c>
      <c r="M206" s="29">
        <v>1909.9608000000001</v>
      </c>
      <c r="R206" s="29" t="s">
        <v>1829</v>
      </c>
      <c r="S206" s="29">
        <v>1909.9608000000001</v>
      </c>
      <c r="W206" s="31" t="s">
        <v>16</v>
      </c>
      <c r="X206" s="31" t="s">
        <v>1563</v>
      </c>
      <c r="Y206" s="29">
        <v>1909.9608000000001</v>
      </c>
      <c r="AF206" s="29">
        <v>1909.9608000000001</v>
      </c>
      <c r="AG206" s="29" t="s">
        <v>1763</v>
      </c>
    </row>
    <row r="207" spans="1:33" x14ac:dyDescent="0.3">
      <c r="A207" s="29" t="s">
        <v>1356</v>
      </c>
      <c r="B207" s="30">
        <v>45883</v>
      </c>
      <c r="C207" s="29">
        <v>374.34539999999998</v>
      </c>
      <c r="D207" s="29" t="s">
        <v>1824</v>
      </c>
      <c r="E207" s="29">
        <v>59</v>
      </c>
      <c r="F207" s="29" t="s">
        <v>16</v>
      </c>
      <c r="G207" s="29" t="s">
        <v>1566</v>
      </c>
      <c r="H207" s="29" t="s">
        <v>1759</v>
      </c>
      <c r="L207" s="30">
        <v>45883</v>
      </c>
      <c r="M207" s="29">
        <v>374.34539999999998</v>
      </c>
      <c r="R207" s="29" t="s">
        <v>1824</v>
      </c>
      <c r="S207" s="29">
        <v>374.34539999999998</v>
      </c>
      <c r="W207" s="33" t="s">
        <v>16</v>
      </c>
      <c r="X207" s="33" t="s">
        <v>1566</v>
      </c>
      <c r="Y207" s="29">
        <v>374.34539999999998</v>
      </c>
      <c r="AF207" s="29">
        <v>374.34539999999998</v>
      </c>
      <c r="AG207" s="29" t="s">
        <v>1759</v>
      </c>
    </row>
    <row r="208" spans="1:33" x14ac:dyDescent="0.3">
      <c r="A208" s="29" t="s">
        <v>780</v>
      </c>
      <c r="B208" s="30">
        <v>45445</v>
      </c>
      <c r="C208" s="29">
        <v>1146.4795999999999</v>
      </c>
      <c r="D208" s="29" t="s">
        <v>1829</v>
      </c>
      <c r="E208" s="29">
        <v>19</v>
      </c>
      <c r="F208" s="29" t="s">
        <v>9</v>
      </c>
      <c r="G208" s="29" t="s">
        <v>1563</v>
      </c>
      <c r="H208" s="29" t="s">
        <v>1759</v>
      </c>
      <c r="L208" s="30">
        <v>45445</v>
      </c>
      <c r="M208" s="29">
        <v>1146.4795999999999</v>
      </c>
      <c r="R208" s="29" t="s">
        <v>1829</v>
      </c>
      <c r="S208" s="29">
        <v>1146.4795999999999</v>
      </c>
      <c r="W208" s="31" t="s">
        <v>9</v>
      </c>
      <c r="X208" s="31" t="s">
        <v>1563</v>
      </c>
      <c r="Y208" s="29">
        <v>1146.4795999999999</v>
      </c>
      <c r="AF208" s="29">
        <v>1146.4795999999999</v>
      </c>
      <c r="AG208" s="29" t="s">
        <v>1759</v>
      </c>
    </row>
    <row r="209" spans="1:33" x14ac:dyDescent="0.3">
      <c r="A209" s="29" t="s">
        <v>611</v>
      </c>
      <c r="B209" s="30">
        <v>45640</v>
      </c>
      <c r="C209" s="29">
        <v>125.8389</v>
      </c>
      <c r="D209" s="29" t="s">
        <v>1826</v>
      </c>
      <c r="E209" s="29">
        <v>53</v>
      </c>
      <c r="F209" s="29" t="s">
        <v>9</v>
      </c>
      <c r="G209" s="29" t="s">
        <v>1544</v>
      </c>
      <c r="H209" s="29" t="s">
        <v>1759</v>
      </c>
      <c r="L209" s="30">
        <v>45640</v>
      </c>
      <c r="M209" s="29">
        <v>125.8389</v>
      </c>
      <c r="R209" s="29" t="s">
        <v>1826</v>
      </c>
      <c r="S209" s="29">
        <v>125.8389</v>
      </c>
      <c r="W209" s="33" t="s">
        <v>9</v>
      </c>
      <c r="X209" s="33" t="s">
        <v>1544</v>
      </c>
      <c r="Y209" s="29">
        <v>125.8389</v>
      </c>
      <c r="AF209" s="29">
        <v>125.8389</v>
      </c>
      <c r="AG209" s="29" t="s">
        <v>1759</v>
      </c>
    </row>
    <row r="210" spans="1:33" x14ac:dyDescent="0.3">
      <c r="A210" s="29" t="s">
        <v>608</v>
      </c>
      <c r="B210" s="30">
        <v>45411</v>
      </c>
      <c r="C210" s="29">
        <v>3576.0383999999999</v>
      </c>
      <c r="D210" s="29" t="s">
        <v>1824</v>
      </c>
      <c r="E210" s="29">
        <v>54</v>
      </c>
      <c r="F210" s="29" t="s">
        <v>16</v>
      </c>
      <c r="G210" s="29" t="s">
        <v>1563</v>
      </c>
      <c r="H210" s="29" t="s">
        <v>1759</v>
      </c>
      <c r="L210" s="30">
        <v>45411</v>
      </c>
      <c r="M210" s="29">
        <v>3576.0383999999999</v>
      </c>
      <c r="R210" s="29" t="s">
        <v>1824</v>
      </c>
      <c r="S210" s="29">
        <v>3576.0383999999999</v>
      </c>
      <c r="W210" s="31" t="s">
        <v>16</v>
      </c>
      <c r="X210" s="31" t="s">
        <v>1563</v>
      </c>
      <c r="Y210" s="29">
        <v>3576.0383999999999</v>
      </c>
      <c r="AF210" s="29">
        <v>3576.0383999999999</v>
      </c>
      <c r="AG210" s="29" t="s">
        <v>1759</v>
      </c>
    </row>
    <row r="211" spans="1:33" x14ac:dyDescent="0.3">
      <c r="A211" s="29" t="s">
        <v>1161</v>
      </c>
      <c r="B211" s="30">
        <v>45224</v>
      </c>
      <c r="C211" s="29">
        <v>595.97759999999994</v>
      </c>
      <c r="D211" s="29" t="s">
        <v>1826</v>
      </c>
      <c r="E211" s="29">
        <v>28</v>
      </c>
      <c r="F211" s="29" t="s">
        <v>9</v>
      </c>
      <c r="G211" s="29" t="s">
        <v>1563</v>
      </c>
      <c r="H211" s="29" t="s">
        <v>1784</v>
      </c>
      <c r="L211" s="30">
        <v>45224</v>
      </c>
      <c r="M211" s="29">
        <v>595.97759999999994</v>
      </c>
      <c r="R211" s="29" t="s">
        <v>1826</v>
      </c>
      <c r="S211" s="29">
        <v>595.97759999999994</v>
      </c>
      <c r="W211" s="33" t="s">
        <v>9</v>
      </c>
      <c r="X211" s="33" t="s">
        <v>1563</v>
      </c>
      <c r="Y211" s="29">
        <v>595.97759999999994</v>
      </c>
      <c r="AF211" s="29">
        <v>595.97759999999994</v>
      </c>
      <c r="AG211" s="29" t="s">
        <v>1784</v>
      </c>
    </row>
    <row r="212" spans="1:33" x14ac:dyDescent="0.3">
      <c r="A212" s="29" t="s">
        <v>339</v>
      </c>
      <c r="B212" s="30">
        <v>45497</v>
      </c>
      <c r="C212" s="29">
        <v>600.97979999999995</v>
      </c>
      <c r="D212" s="29" t="s">
        <v>1829</v>
      </c>
      <c r="E212" s="29">
        <v>62</v>
      </c>
      <c r="F212" s="29" t="s">
        <v>16</v>
      </c>
      <c r="G212" s="29" t="s">
        <v>1566</v>
      </c>
      <c r="H212" s="29" t="s">
        <v>1763</v>
      </c>
      <c r="L212" s="30">
        <v>45497</v>
      </c>
      <c r="M212" s="29">
        <v>600.97979999999995</v>
      </c>
      <c r="R212" s="29" t="s">
        <v>1829</v>
      </c>
      <c r="S212" s="29">
        <v>600.97979999999995</v>
      </c>
      <c r="W212" s="31" t="s">
        <v>16</v>
      </c>
      <c r="X212" s="31" t="s">
        <v>1566</v>
      </c>
      <c r="Y212" s="29">
        <v>600.97979999999995</v>
      </c>
      <c r="AF212" s="29">
        <v>600.97979999999995</v>
      </c>
      <c r="AG212" s="29" t="s">
        <v>1763</v>
      </c>
    </row>
    <row r="213" spans="1:33" x14ac:dyDescent="0.3">
      <c r="A213" s="29" t="s">
        <v>60</v>
      </c>
      <c r="B213" s="30">
        <v>45807</v>
      </c>
      <c r="C213" s="29">
        <v>1491.4119000000001</v>
      </c>
      <c r="D213" s="29" t="s">
        <v>1829</v>
      </c>
      <c r="E213" s="29">
        <v>32</v>
      </c>
      <c r="F213" s="29" t="s">
        <v>16</v>
      </c>
      <c r="G213" s="29" t="s">
        <v>1544</v>
      </c>
      <c r="H213" s="29" t="s">
        <v>1784</v>
      </c>
      <c r="L213" s="30">
        <v>45807</v>
      </c>
      <c r="M213" s="29">
        <v>1491.4119000000001</v>
      </c>
      <c r="R213" s="29" t="s">
        <v>1829</v>
      </c>
      <c r="S213" s="29">
        <v>1491.4119000000001</v>
      </c>
      <c r="W213" s="33" t="s">
        <v>16</v>
      </c>
      <c r="X213" s="33" t="s">
        <v>1544</v>
      </c>
      <c r="Y213" s="29">
        <v>1491.4119000000001</v>
      </c>
      <c r="AF213" s="29">
        <v>1491.4119000000001</v>
      </c>
      <c r="AG213" s="29" t="s">
        <v>1784</v>
      </c>
    </row>
    <row r="214" spans="1:33" x14ac:dyDescent="0.3">
      <c r="A214" s="29" t="s">
        <v>1369</v>
      </c>
      <c r="B214" s="30">
        <v>45942</v>
      </c>
      <c r="C214" s="29">
        <v>417.00839999999999</v>
      </c>
      <c r="D214" s="29" t="s">
        <v>1824</v>
      </c>
      <c r="E214" s="29">
        <v>51</v>
      </c>
      <c r="F214" s="29" t="s">
        <v>9</v>
      </c>
      <c r="G214" s="29" t="s">
        <v>1544</v>
      </c>
      <c r="H214" s="29" t="s">
        <v>1759</v>
      </c>
      <c r="L214" s="30">
        <v>45942</v>
      </c>
      <c r="M214" s="29">
        <v>417.00839999999999</v>
      </c>
      <c r="R214" s="29" t="s">
        <v>1824</v>
      </c>
      <c r="S214" s="29">
        <v>417.00839999999999</v>
      </c>
      <c r="W214" s="31" t="s">
        <v>9</v>
      </c>
      <c r="X214" s="31" t="s">
        <v>1544</v>
      </c>
      <c r="Y214" s="29">
        <v>417.00839999999999</v>
      </c>
      <c r="AF214" s="29">
        <v>417.00839999999999</v>
      </c>
      <c r="AG214" s="29" t="s">
        <v>1759</v>
      </c>
    </row>
    <row r="215" spans="1:33" x14ac:dyDescent="0.3">
      <c r="A215" s="29" t="s">
        <v>970</v>
      </c>
      <c r="B215" s="30">
        <v>45314</v>
      </c>
      <c r="C215" s="29">
        <v>558.39019999999994</v>
      </c>
      <c r="D215" s="29" t="s">
        <v>1826</v>
      </c>
      <c r="E215" s="29">
        <v>60</v>
      </c>
      <c r="F215" s="29" t="s">
        <v>16</v>
      </c>
      <c r="G215" s="29" t="s">
        <v>1544</v>
      </c>
      <c r="H215" s="29" t="s">
        <v>1763</v>
      </c>
      <c r="L215" s="30">
        <v>45314</v>
      </c>
      <c r="M215" s="29">
        <v>558.39019999999994</v>
      </c>
      <c r="R215" s="29" t="s">
        <v>1826</v>
      </c>
      <c r="S215" s="29">
        <v>558.39019999999994</v>
      </c>
      <c r="W215" s="33" t="s">
        <v>16</v>
      </c>
      <c r="X215" s="33" t="s">
        <v>1544</v>
      </c>
      <c r="Y215" s="29">
        <v>558.39019999999994</v>
      </c>
      <c r="AF215" s="29">
        <v>558.39019999999994</v>
      </c>
      <c r="AG215" s="29" t="s">
        <v>1763</v>
      </c>
    </row>
    <row r="216" spans="1:33" x14ac:dyDescent="0.3">
      <c r="A216" s="29" t="s">
        <v>652</v>
      </c>
      <c r="B216" s="30">
        <v>45943</v>
      </c>
      <c r="C216" s="29">
        <v>574.12160000000006</v>
      </c>
      <c r="D216" s="29" t="s">
        <v>1824</v>
      </c>
      <c r="E216" s="29">
        <v>30</v>
      </c>
      <c r="F216" s="29" t="s">
        <v>9</v>
      </c>
      <c r="G216" s="29" t="s">
        <v>1563</v>
      </c>
      <c r="H216" s="29" t="s">
        <v>1759</v>
      </c>
      <c r="L216" s="30">
        <v>45943</v>
      </c>
      <c r="M216" s="29">
        <v>574.12160000000006</v>
      </c>
      <c r="R216" s="29" t="s">
        <v>1824</v>
      </c>
      <c r="S216" s="29">
        <v>574.12160000000006</v>
      </c>
      <c r="W216" s="31" t="s">
        <v>9</v>
      </c>
      <c r="X216" s="31" t="s">
        <v>1563</v>
      </c>
      <c r="Y216" s="29">
        <v>574.12160000000006</v>
      </c>
      <c r="AF216" s="29">
        <v>574.12160000000006</v>
      </c>
      <c r="AG216" s="29" t="s">
        <v>1759</v>
      </c>
    </row>
    <row r="217" spans="1:33" x14ac:dyDescent="0.3">
      <c r="A217" s="29" t="s">
        <v>1372</v>
      </c>
      <c r="B217" s="30">
        <v>45356</v>
      </c>
      <c r="C217" s="29">
        <v>907.52549999999997</v>
      </c>
      <c r="D217" s="29" t="s">
        <v>1824</v>
      </c>
      <c r="E217" s="29">
        <v>19</v>
      </c>
      <c r="F217" s="29" t="s">
        <v>9</v>
      </c>
      <c r="G217" s="29" t="s">
        <v>1544</v>
      </c>
      <c r="H217" s="29" t="s">
        <v>1763</v>
      </c>
      <c r="L217" s="30">
        <v>45356</v>
      </c>
      <c r="M217" s="29">
        <v>907.52549999999997</v>
      </c>
      <c r="R217" s="29" t="s">
        <v>1824</v>
      </c>
      <c r="S217" s="29">
        <v>907.52549999999997</v>
      </c>
      <c r="W217" s="33" t="s">
        <v>9</v>
      </c>
      <c r="X217" s="33" t="s">
        <v>1544</v>
      </c>
      <c r="Y217" s="29">
        <v>907.52549999999997</v>
      </c>
      <c r="AF217" s="29">
        <v>907.52549999999997</v>
      </c>
      <c r="AG217" s="29" t="s">
        <v>1763</v>
      </c>
    </row>
    <row r="218" spans="1:33" x14ac:dyDescent="0.3">
      <c r="A218" s="29" t="s">
        <v>515</v>
      </c>
      <c r="B218" s="30">
        <v>45854</v>
      </c>
      <c r="C218" s="29">
        <v>390.81599999999997</v>
      </c>
      <c r="D218" s="29" t="s">
        <v>1829</v>
      </c>
      <c r="E218" s="29">
        <v>35</v>
      </c>
      <c r="F218" s="29" t="s">
        <v>16</v>
      </c>
      <c r="G218" s="29" t="s">
        <v>1566</v>
      </c>
      <c r="H218" s="29" t="s">
        <v>1784</v>
      </c>
      <c r="L218" s="30">
        <v>45854</v>
      </c>
      <c r="M218" s="29">
        <v>390.81599999999997</v>
      </c>
      <c r="R218" s="29" t="s">
        <v>1829</v>
      </c>
      <c r="S218" s="29">
        <v>390.81599999999997</v>
      </c>
      <c r="W218" s="31" t="s">
        <v>16</v>
      </c>
      <c r="X218" s="31" t="s">
        <v>1566</v>
      </c>
      <c r="Y218" s="29">
        <v>390.81599999999997</v>
      </c>
      <c r="AF218" s="29">
        <v>390.81599999999997</v>
      </c>
      <c r="AG218" s="29" t="s">
        <v>1784</v>
      </c>
    </row>
    <row r="219" spans="1:33" x14ac:dyDescent="0.3">
      <c r="A219" s="29" t="s">
        <v>850</v>
      </c>
      <c r="B219" s="30">
        <v>45219</v>
      </c>
      <c r="C219" s="29">
        <v>286.22519999999997</v>
      </c>
      <c r="D219" s="29" t="s">
        <v>1826</v>
      </c>
      <c r="E219" s="29">
        <v>18</v>
      </c>
      <c r="F219" s="29" t="s">
        <v>9</v>
      </c>
      <c r="G219" s="29" t="s">
        <v>1563</v>
      </c>
      <c r="H219" s="29" t="s">
        <v>1759</v>
      </c>
      <c r="L219" s="30">
        <v>45219</v>
      </c>
      <c r="M219" s="29">
        <v>286.22519999999997</v>
      </c>
      <c r="R219" s="29" t="s">
        <v>1826</v>
      </c>
      <c r="S219" s="29">
        <v>286.22519999999997</v>
      </c>
      <c r="W219" s="33" t="s">
        <v>9</v>
      </c>
      <c r="X219" s="33" t="s">
        <v>1563</v>
      </c>
      <c r="Y219" s="29">
        <v>286.22519999999997</v>
      </c>
      <c r="AF219" s="29">
        <v>286.22519999999997</v>
      </c>
      <c r="AG219" s="29" t="s">
        <v>1759</v>
      </c>
    </row>
    <row r="220" spans="1:33" x14ac:dyDescent="0.3">
      <c r="A220" s="29" t="s">
        <v>789</v>
      </c>
      <c r="B220" s="30">
        <v>45447</v>
      </c>
      <c r="C220" s="29">
        <v>2281.8532</v>
      </c>
      <c r="D220" s="29" t="s">
        <v>1829</v>
      </c>
      <c r="E220" s="29">
        <v>32</v>
      </c>
      <c r="F220" s="29" t="s">
        <v>9</v>
      </c>
      <c r="G220" s="29" t="s">
        <v>1566</v>
      </c>
      <c r="H220" s="29" t="s">
        <v>1759</v>
      </c>
      <c r="L220" s="30">
        <v>45447</v>
      </c>
      <c r="M220" s="29">
        <v>2281.8532</v>
      </c>
      <c r="R220" s="29" t="s">
        <v>1829</v>
      </c>
      <c r="S220" s="29">
        <v>2281.8532</v>
      </c>
      <c r="W220" s="31" t="s">
        <v>9</v>
      </c>
      <c r="X220" s="31" t="s">
        <v>1566</v>
      </c>
      <c r="Y220" s="29">
        <v>2281.8532</v>
      </c>
      <c r="AF220" s="29">
        <v>2281.8532</v>
      </c>
      <c r="AG220" s="29" t="s">
        <v>1759</v>
      </c>
    </row>
    <row r="221" spans="1:33" x14ac:dyDescent="0.3">
      <c r="A221" s="29" t="s">
        <v>664</v>
      </c>
      <c r="B221" s="30">
        <v>45225</v>
      </c>
      <c r="C221" s="29">
        <v>295.4504</v>
      </c>
      <c r="D221" s="29" t="s">
        <v>1829</v>
      </c>
      <c r="E221" s="29">
        <v>52</v>
      </c>
      <c r="F221" s="29" t="s">
        <v>9</v>
      </c>
      <c r="G221" s="29" t="s">
        <v>1563</v>
      </c>
      <c r="H221" s="29" t="s">
        <v>1759</v>
      </c>
      <c r="L221" s="30">
        <v>45225</v>
      </c>
      <c r="M221" s="29">
        <v>295.4504</v>
      </c>
      <c r="R221" s="29" t="s">
        <v>1829</v>
      </c>
      <c r="S221" s="29">
        <v>295.4504</v>
      </c>
      <c r="W221" s="33" t="s">
        <v>9</v>
      </c>
      <c r="X221" s="33" t="s">
        <v>1563</v>
      </c>
      <c r="Y221" s="29">
        <v>295.4504</v>
      </c>
      <c r="AF221" s="29">
        <v>295.4504</v>
      </c>
      <c r="AG221" s="29" t="s">
        <v>1759</v>
      </c>
    </row>
    <row r="222" spans="1:33" x14ac:dyDescent="0.3">
      <c r="A222" s="29" t="s">
        <v>276</v>
      </c>
      <c r="B222" s="30">
        <v>45754</v>
      </c>
      <c r="C222" s="29">
        <v>1199.3579999999999</v>
      </c>
      <c r="D222" s="29" t="s">
        <v>1829</v>
      </c>
      <c r="E222" s="29">
        <v>37</v>
      </c>
      <c r="F222" s="29" t="s">
        <v>9</v>
      </c>
      <c r="G222" s="29" t="s">
        <v>1558</v>
      </c>
      <c r="H222" s="29" t="s">
        <v>1759</v>
      </c>
      <c r="L222" s="30">
        <v>45754</v>
      </c>
      <c r="M222" s="29">
        <v>1199.3579999999999</v>
      </c>
      <c r="R222" s="29" t="s">
        <v>1829</v>
      </c>
      <c r="S222" s="29">
        <v>1199.3579999999999</v>
      </c>
      <c r="W222" s="31" t="s">
        <v>9</v>
      </c>
      <c r="X222" s="31" t="s">
        <v>1558</v>
      </c>
      <c r="Y222" s="29">
        <v>1199.3579999999999</v>
      </c>
      <c r="AF222" s="29">
        <v>1199.3579999999999</v>
      </c>
      <c r="AG222" s="29" t="s">
        <v>1759</v>
      </c>
    </row>
    <row r="223" spans="1:33" x14ac:dyDescent="0.3">
      <c r="A223" s="29" t="s">
        <v>354</v>
      </c>
      <c r="B223" s="30">
        <v>45729</v>
      </c>
      <c r="C223" s="29">
        <v>2217.752</v>
      </c>
      <c r="D223" s="29" t="s">
        <v>1824</v>
      </c>
      <c r="E223" s="29">
        <v>53</v>
      </c>
      <c r="F223" s="29" t="s">
        <v>16</v>
      </c>
      <c r="G223" s="29" t="s">
        <v>1563</v>
      </c>
      <c r="H223" s="29" t="s">
        <v>1759</v>
      </c>
      <c r="L223" s="30">
        <v>45729</v>
      </c>
      <c r="M223" s="29">
        <v>2217.752</v>
      </c>
      <c r="R223" s="29" t="s">
        <v>1824</v>
      </c>
      <c r="S223" s="29">
        <v>2217.752</v>
      </c>
      <c r="W223" s="33" t="s">
        <v>16</v>
      </c>
      <c r="X223" s="33" t="s">
        <v>1563</v>
      </c>
      <c r="Y223" s="29">
        <v>2217.752</v>
      </c>
      <c r="AF223" s="29">
        <v>2217.752</v>
      </c>
      <c r="AG223" s="29" t="s">
        <v>1759</v>
      </c>
    </row>
    <row r="224" spans="1:33" x14ac:dyDescent="0.3">
      <c r="A224" s="29" t="s">
        <v>858</v>
      </c>
      <c r="B224" s="30">
        <v>45480</v>
      </c>
      <c r="C224" s="29">
        <v>529.8900000000001</v>
      </c>
      <c r="D224" s="29" t="s">
        <v>1824</v>
      </c>
      <c r="E224" s="29">
        <v>31</v>
      </c>
      <c r="F224" s="29" t="s">
        <v>16</v>
      </c>
      <c r="G224" s="29" t="s">
        <v>1563</v>
      </c>
      <c r="H224" s="29" t="s">
        <v>1759</v>
      </c>
      <c r="L224" s="30">
        <v>45480</v>
      </c>
      <c r="M224" s="29">
        <v>529.8900000000001</v>
      </c>
      <c r="R224" s="29" t="s">
        <v>1824</v>
      </c>
      <c r="S224" s="29">
        <v>529.8900000000001</v>
      </c>
      <c r="W224" s="31" t="s">
        <v>16</v>
      </c>
      <c r="X224" s="31" t="s">
        <v>1563</v>
      </c>
      <c r="Y224" s="29">
        <v>529.8900000000001</v>
      </c>
      <c r="AF224" s="29">
        <v>529.8900000000001</v>
      </c>
      <c r="AG224" s="29" t="s">
        <v>1759</v>
      </c>
    </row>
    <row r="225" spans="1:33" x14ac:dyDescent="0.3">
      <c r="A225" s="29" t="s">
        <v>1522</v>
      </c>
      <c r="B225" s="30">
        <v>45361</v>
      </c>
      <c r="C225" s="29">
        <v>1495.74</v>
      </c>
      <c r="D225" s="29" t="s">
        <v>1826</v>
      </c>
      <c r="E225" s="29">
        <v>56</v>
      </c>
      <c r="F225" s="29" t="s">
        <v>9</v>
      </c>
      <c r="G225" s="29" t="s">
        <v>1566</v>
      </c>
      <c r="H225" s="29" t="s">
        <v>1759</v>
      </c>
      <c r="L225" s="30">
        <v>45361</v>
      </c>
      <c r="M225" s="29">
        <v>1495.74</v>
      </c>
      <c r="R225" s="29" t="s">
        <v>1826</v>
      </c>
      <c r="S225" s="29">
        <v>1495.74</v>
      </c>
      <c r="W225" s="33" t="s">
        <v>9</v>
      </c>
      <c r="X225" s="33" t="s">
        <v>1566</v>
      </c>
      <c r="Y225" s="29">
        <v>1495.74</v>
      </c>
      <c r="AF225" s="29">
        <v>1495.74</v>
      </c>
      <c r="AG225" s="29" t="s">
        <v>1759</v>
      </c>
    </row>
    <row r="226" spans="1:33" x14ac:dyDescent="0.3">
      <c r="A226" s="29" t="s">
        <v>345</v>
      </c>
      <c r="B226" s="30">
        <v>45915</v>
      </c>
      <c r="C226" s="29">
        <v>1447.2216000000001</v>
      </c>
      <c r="D226" s="29" t="s">
        <v>1824</v>
      </c>
      <c r="E226" s="29">
        <v>36</v>
      </c>
      <c r="F226" s="29" t="s">
        <v>9</v>
      </c>
      <c r="G226" s="29" t="s">
        <v>1566</v>
      </c>
      <c r="H226" s="29" t="s">
        <v>1754</v>
      </c>
      <c r="L226" s="30">
        <v>45915</v>
      </c>
      <c r="M226" s="29">
        <v>1447.2216000000001</v>
      </c>
      <c r="R226" s="29" t="s">
        <v>1824</v>
      </c>
      <c r="S226" s="29">
        <v>1447.2216000000001</v>
      </c>
      <c r="W226" s="31" t="s">
        <v>9</v>
      </c>
      <c r="X226" s="31" t="s">
        <v>1566</v>
      </c>
      <c r="Y226" s="29">
        <v>1447.2216000000001</v>
      </c>
      <c r="AF226" s="29">
        <v>1447.2216000000001</v>
      </c>
      <c r="AG226" s="29" t="s">
        <v>1754</v>
      </c>
    </row>
    <row r="227" spans="1:33" x14ac:dyDescent="0.3">
      <c r="A227" s="29" t="s">
        <v>256</v>
      </c>
      <c r="B227" s="30">
        <v>45607</v>
      </c>
      <c r="C227" s="29">
        <v>2532.348</v>
      </c>
      <c r="D227" s="29" t="s">
        <v>1824</v>
      </c>
      <c r="E227" s="29">
        <v>29</v>
      </c>
      <c r="F227" s="29" t="s">
        <v>16</v>
      </c>
      <c r="G227" s="29" t="s">
        <v>1566</v>
      </c>
      <c r="H227" s="29" t="s">
        <v>1763</v>
      </c>
      <c r="L227" s="30">
        <v>45607</v>
      </c>
      <c r="M227" s="29">
        <v>2532.348</v>
      </c>
      <c r="R227" s="29" t="s">
        <v>1824</v>
      </c>
      <c r="S227" s="29">
        <v>2532.348</v>
      </c>
      <c r="W227" s="33" t="s">
        <v>16</v>
      </c>
      <c r="X227" s="33" t="s">
        <v>1566</v>
      </c>
      <c r="Y227" s="29">
        <v>2532.348</v>
      </c>
      <c r="AF227" s="29">
        <v>2532.348</v>
      </c>
      <c r="AG227" s="29" t="s">
        <v>1763</v>
      </c>
    </row>
    <row r="228" spans="1:33" x14ac:dyDescent="0.3">
      <c r="A228" s="29" t="s">
        <v>850</v>
      </c>
      <c r="B228" s="30">
        <v>45666</v>
      </c>
      <c r="C228" s="29">
        <v>1825.3248000000001</v>
      </c>
      <c r="D228" s="29" t="s">
        <v>1826</v>
      </c>
      <c r="E228" s="29">
        <v>18</v>
      </c>
      <c r="F228" s="29" t="s">
        <v>9</v>
      </c>
      <c r="G228" s="29" t="s">
        <v>1566</v>
      </c>
      <c r="H228" s="29" t="s">
        <v>1759</v>
      </c>
      <c r="L228" s="30">
        <v>45666</v>
      </c>
      <c r="M228" s="29">
        <v>1825.3248000000001</v>
      </c>
      <c r="R228" s="29" t="s">
        <v>1826</v>
      </c>
      <c r="S228" s="29">
        <v>1825.3248000000001</v>
      </c>
      <c r="W228" s="31" t="s">
        <v>9</v>
      </c>
      <c r="X228" s="31" t="s">
        <v>1566</v>
      </c>
      <c r="Y228" s="29">
        <v>1825.3248000000001</v>
      </c>
      <c r="AF228" s="29">
        <v>1825.3248000000001</v>
      </c>
      <c r="AG228" s="29" t="s">
        <v>1759</v>
      </c>
    </row>
    <row r="229" spans="1:33" x14ac:dyDescent="0.3">
      <c r="A229" s="29" t="s">
        <v>1534</v>
      </c>
      <c r="B229" s="30">
        <v>45406</v>
      </c>
      <c r="C229" s="29">
        <v>1819.7998</v>
      </c>
      <c r="D229" s="29" t="s">
        <v>1824</v>
      </c>
      <c r="E229" s="29">
        <v>27</v>
      </c>
      <c r="F229" s="29" t="s">
        <v>16</v>
      </c>
      <c r="G229" s="29" t="s">
        <v>1563</v>
      </c>
      <c r="H229" s="29" t="s">
        <v>1763</v>
      </c>
      <c r="L229" s="30">
        <v>45406</v>
      </c>
      <c r="M229" s="29">
        <v>1819.7998</v>
      </c>
      <c r="R229" s="29" t="s">
        <v>1824</v>
      </c>
      <c r="S229" s="29">
        <v>1819.7998</v>
      </c>
      <c r="W229" s="33" t="s">
        <v>16</v>
      </c>
      <c r="X229" s="33" t="s">
        <v>1563</v>
      </c>
      <c r="Y229" s="29">
        <v>1819.7998</v>
      </c>
      <c r="AF229" s="29">
        <v>1819.7998</v>
      </c>
      <c r="AG229" s="29" t="s">
        <v>1763</v>
      </c>
    </row>
    <row r="230" spans="1:33" x14ac:dyDescent="0.3">
      <c r="A230" s="29" t="s">
        <v>379</v>
      </c>
      <c r="B230" s="30">
        <v>45284</v>
      </c>
      <c r="C230" s="29">
        <v>1630.0416</v>
      </c>
      <c r="D230" s="29" t="s">
        <v>1826</v>
      </c>
      <c r="E230" s="29">
        <v>38</v>
      </c>
      <c r="F230" s="29" t="s">
        <v>9</v>
      </c>
      <c r="G230" s="29" t="s">
        <v>1547</v>
      </c>
      <c r="H230" s="29" t="s">
        <v>1759</v>
      </c>
      <c r="L230" s="30">
        <v>45284</v>
      </c>
      <c r="M230" s="29">
        <v>1630.0416</v>
      </c>
      <c r="R230" s="29" t="s">
        <v>1826</v>
      </c>
      <c r="S230" s="29">
        <v>1630.0416</v>
      </c>
      <c r="W230" s="31" t="s">
        <v>9</v>
      </c>
      <c r="X230" s="31" t="s">
        <v>1547</v>
      </c>
      <c r="Y230" s="29">
        <v>1630.0416</v>
      </c>
      <c r="AF230" s="29">
        <v>1630.0416</v>
      </c>
      <c r="AG230" s="29" t="s">
        <v>1759</v>
      </c>
    </row>
    <row r="231" spans="1:33" x14ac:dyDescent="0.3">
      <c r="A231" s="29" t="s">
        <v>482</v>
      </c>
      <c r="B231" s="30">
        <v>45348</v>
      </c>
      <c r="C231" s="29">
        <v>2123.9856</v>
      </c>
      <c r="D231" s="29" t="s">
        <v>1824</v>
      </c>
      <c r="E231" s="29">
        <v>46</v>
      </c>
      <c r="F231" s="29" t="s">
        <v>9</v>
      </c>
      <c r="G231" s="29" t="s">
        <v>1558</v>
      </c>
      <c r="H231" s="29" t="s">
        <v>1759</v>
      </c>
      <c r="L231" s="30">
        <v>45348</v>
      </c>
      <c r="M231" s="29">
        <v>2123.9856</v>
      </c>
      <c r="R231" s="29" t="s">
        <v>1824</v>
      </c>
      <c r="S231" s="29">
        <v>2123.9856</v>
      </c>
      <c r="W231" s="33" t="s">
        <v>9</v>
      </c>
      <c r="X231" s="33" t="s">
        <v>1558</v>
      </c>
      <c r="Y231" s="29">
        <v>2123.9856</v>
      </c>
      <c r="AF231" s="29">
        <v>2123.9856</v>
      </c>
      <c r="AG231" s="29" t="s">
        <v>1759</v>
      </c>
    </row>
    <row r="232" spans="1:33" x14ac:dyDescent="0.3">
      <c r="A232" s="29" t="s">
        <v>189</v>
      </c>
      <c r="B232" s="30">
        <v>45676</v>
      </c>
      <c r="C232" s="29">
        <v>1214.6759999999999</v>
      </c>
      <c r="D232" s="29" t="s">
        <v>1826</v>
      </c>
      <c r="E232" s="29">
        <v>61</v>
      </c>
      <c r="F232" s="29" t="s">
        <v>16</v>
      </c>
      <c r="G232" s="29" t="s">
        <v>1563</v>
      </c>
      <c r="H232" s="29" t="s">
        <v>1759</v>
      </c>
      <c r="L232" s="30">
        <v>45676</v>
      </c>
      <c r="M232" s="29">
        <v>1214.6759999999999</v>
      </c>
      <c r="R232" s="29" t="s">
        <v>1826</v>
      </c>
      <c r="S232" s="29">
        <v>1214.6759999999999</v>
      </c>
      <c r="W232" s="31" t="s">
        <v>16</v>
      </c>
      <c r="X232" s="31" t="s">
        <v>1563</v>
      </c>
      <c r="Y232" s="29">
        <v>1214.6759999999999</v>
      </c>
      <c r="AF232" s="29">
        <v>1214.6759999999999</v>
      </c>
      <c r="AG232" s="29" t="s">
        <v>1759</v>
      </c>
    </row>
    <row r="233" spans="1:33" x14ac:dyDescent="0.3">
      <c r="A233" s="29" t="s">
        <v>876</v>
      </c>
      <c r="B233" s="30">
        <v>45863</v>
      </c>
      <c r="C233" s="29">
        <v>1519.6104</v>
      </c>
      <c r="D233" s="29" t="s">
        <v>1824</v>
      </c>
      <c r="E233" s="29">
        <v>38</v>
      </c>
      <c r="F233" s="29" t="s">
        <v>9</v>
      </c>
      <c r="G233" s="29" t="s">
        <v>1547</v>
      </c>
      <c r="H233" s="29" t="s">
        <v>1759</v>
      </c>
      <c r="L233" s="30">
        <v>45863</v>
      </c>
      <c r="M233" s="29">
        <v>1519.6104</v>
      </c>
      <c r="R233" s="29" t="s">
        <v>1824</v>
      </c>
      <c r="S233" s="29">
        <v>1519.6104</v>
      </c>
      <c r="W233" s="33" t="s">
        <v>9</v>
      </c>
      <c r="X233" s="33" t="s">
        <v>1547</v>
      </c>
      <c r="Y233" s="29">
        <v>1519.6104</v>
      </c>
      <c r="AF233" s="29">
        <v>1519.6104</v>
      </c>
      <c r="AG233" s="29" t="s">
        <v>1759</v>
      </c>
    </row>
    <row r="234" spans="1:33" x14ac:dyDescent="0.3">
      <c r="A234" s="29" t="s">
        <v>500</v>
      </c>
      <c r="B234" s="30">
        <v>45409</v>
      </c>
      <c r="C234" s="29">
        <v>2416.7087999999999</v>
      </c>
      <c r="D234" s="29" t="s">
        <v>1826</v>
      </c>
      <c r="E234" s="29">
        <v>33</v>
      </c>
      <c r="F234" s="29" t="s">
        <v>9</v>
      </c>
      <c r="G234" s="29" t="s">
        <v>1547</v>
      </c>
      <c r="H234" s="29" t="s">
        <v>1759</v>
      </c>
      <c r="L234" s="30">
        <v>45409</v>
      </c>
      <c r="M234" s="29">
        <v>2416.7087999999999</v>
      </c>
      <c r="R234" s="29" t="s">
        <v>1826</v>
      </c>
      <c r="S234" s="29">
        <v>2416.7087999999999</v>
      </c>
      <c r="W234" s="31" t="s">
        <v>9</v>
      </c>
      <c r="X234" s="31" t="s">
        <v>1547</v>
      </c>
      <c r="Y234" s="29">
        <v>2416.7087999999999</v>
      </c>
      <c r="AF234" s="29">
        <v>2416.7087999999999</v>
      </c>
      <c r="AG234" s="29" t="s">
        <v>1759</v>
      </c>
    </row>
    <row r="235" spans="1:33" x14ac:dyDescent="0.3">
      <c r="A235" s="29" t="s">
        <v>53</v>
      </c>
      <c r="B235" s="30">
        <v>45880</v>
      </c>
      <c r="C235" s="29">
        <v>940.1484999999999</v>
      </c>
      <c r="D235" s="29" t="s">
        <v>1826</v>
      </c>
      <c r="E235" s="29">
        <v>28</v>
      </c>
      <c r="F235" s="29" t="s">
        <v>16</v>
      </c>
      <c r="G235" s="29" t="s">
        <v>1544</v>
      </c>
      <c r="H235" s="29" t="s">
        <v>1759</v>
      </c>
      <c r="L235" s="30">
        <v>45880</v>
      </c>
      <c r="M235" s="29">
        <v>940.1484999999999</v>
      </c>
      <c r="R235" s="29" t="s">
        <v>1826</v>
      </c>
      <c r="S235" s="29">
        <v>940.1484999999999</v>
      </c>
      <c r="W235" s="33" t="s">
        <v>16</v>
      </c>
      <c r="X235" s="33" t="s">
        <v>1544</v>
      </c>
      <c r="Y235" s="29">
        <v>940.1484999999999</v>
      </c>
      <c r="AF235" s="29">
        <v>940.1484999999999</v>
      </c>
      <c r="AG235" s="29" t="s">
        <v>1759</v>
      </c>
    </row>
    <row r="236" spans="1:33" x14ac:dyDescent="0.3">
      <c r="A236" s="29" t="s">
        <v>1054</v>
      </c>
      <c r="B236" s="30">
        <v>45731</v>
      </c>
      <c r="C236" s="29">
        <v>348.78480000000002</v>
      </c>
      <c r="D236" s="29" t="s">
        <v>1829</v>
      </c>
      <c r="E236" s="29">
        <v>58</v>
      </c>
      <c r="F236" s="29" t="s">
        <v>16</v>
      </c>
      <c r="G236" s="29" t="s">
        <v>1566</v>
      </c>
      <c r="H236" s="29" t="s">
        <v>1754</v>
      </c>
      <c r="L236" s="30">
        <v>45731</v>
      </c>
      <c r="M236" s="29">
        <v>348.78480000000002</v>
      </c>
      <c r="R236" s="29" t="s">
        <v>1829</v>
      </c>
      <c r="S236" s="29">
        <v>348.78480000000002</v>
      </c>
      <c r="W236" s="31" t="s">
        <v>16</v>
      </c>
      <c r="X236" s="31" t="s">
        <v>1566</v>
      </c>
      <c r="Y236" s="29">
        <v>348.78480000000002</v>
      </c>
      <c r="AF236" s="29">
        <v>348.78480000000002</v>
      </c>
      <c r="AG236" s="29" t="s">
        <v>1754</v>
      </c>
    </row>
    <row r="237" spans="1:33" x14ac:dyDescent="0.3">
      <c r="A237" s="29" t="s">
        <v>45</v>
      </c>
      <c r="B237" s="30">
        <v>45671</v>
      </c>
      <c r="C237" s="29">
        <v>672.29899999999998</v>
      </c>
      <c r="D237" s="29" t="s">
        <v>1829</v>
      </c>
      <c r="E237" s="29">
        <v>64</v>
      </c>
      <c r="F237" s="29" t="s">
        <v>9</v>
      </c>
      <c r="G237" s="29" t="s">
        <v>1558</v>
      </c>
      <c r="H237" s="29" t="s">
        <v>1754</v>
      </c>
      <c r="L237" s="30">
        <v>45671</v>
      </c>
      <c r="M237" s="29">
        <v>672.29899999999998</v>
      </c>
      <c r="R237" s="29" t="s">
        <v>1829</v>
      </c>
      <c r="S237" s="29">
        <v>672.29899999999998</v>
      </c>
      <c r="W237" s="33" t="s">
        <v>9</v>
      </c>
      <c r="X237" s="33" t="s">
        <v>1558</v>
      </c>
      <c r="Y237" s="29">
        <v>672.29899999999998</v>
      </c>
      <c r="AF237" s="29">
        <v>672.29899999999998</v>
      </c>
      <c r="AG237" s="29" t="s">
        <v>1754</v>
      </c>
    </row>
    <row r="238" spans="1:33" x14ac:dyDescent="0.3">
      <c r="A238" s="29" t="s">
        <v>563</v>
      </c>
      <c r="B238" s="30">
        <v>45809</v>
      </c>
      <c r="C238" s="29">
        <v>1521.7632000000001</v>
      </c>
      <c r="D238" s="29" t="s">
        <v>1824</v>
      </c>
      <c r="E238" s="29">
        <v>18</v>
      </c>
      <c r="F238" s="29" t="s">
        <v>9</v>
      </c>
      <c r="G238" s="29" t="s">
        <v>1566</v>
      </c>
      <c r="H238" s="29" t="s">
        <v>1754</v>
      </c>
      <c r="L238" s="30">
        <v>45809</v>
      </c>
      <c r="M238" s="29">
        <v>1521.7632000000001</v>
      </c>
      <c r="R238" s="29" t="s">
        <v>1824</v>
      </c>
      <c r="S238" s="29">
        <v>1521.7632000000001</v>
      </c>
      <c r="W238" s="31" t="s">
        <v>9</v>
      </c>
      <c r="X238" s="31" t="s">
        <v>1566</v>
      </c>
      <c r="Y238" s="29">
        <v>1521.7632000000001</v>
      </c>
      <c r="AF238" s="29">
        <v>1521.7632000000001</v>
      </c>
      <c r="AG238" s="29" t="s">
        <v>1754</v>
      </c>
    </row>
    <row r="239" spans="1:33" x14ac:dyDescent="0.3">
      <c r="A239" s="29" t="s">
        <v>1519</v>
      </c>
      <c r="B239" s="30">
        <v>45559</v>
      </c>
      <c r="C239" s="29">
        <v>1026.048</v>
      </c>
      <c r="D239" s="29" t="s">
        <v>1829</v>
      </c>
      <c r="E239" s="29">
        <v>23</v>
      </c>
      <c r="F239" s="29" t="s">
        <v>16</v>
      </c>
      <c r="G239" s="29" t="s">
        <v>1566</v>
      </c>
      <c r="H239" s="29" t="s">
        <v>1759</v>
      </c>
      <c r="L239" s="30">
        <v>45559</v>
      </c>
      <c r="M239" s="29">
        <v>1026.048</v>
      </c>
      <c r="R239" s="29" t="s">
        <v>1829</v>
      </c>
      <c r="S239" s="29">
        <v>1026.048</v>
      </c>
      <c r="W239" s="33" t="s">
        <v>16</v>
      </c>
      <c r="X239" s="33" t="s">
        <v>1566</v>
      </c>
      <c r="Y239" s="29">
        <v>1026.048</v>
      </c>
      <c r="AF239" s="29">
        <v>1026.048</v>
      </c>
      <c r="AG239" s="29" t="s">
        <v>1759</v>
      </c>
    </row>
    <row r="240" spans="1:33" x14ac:dyDescent="0.3">
      <c r="A240" s="29" t="s">
        <v>462</v>
      </c>
      <c r="B240" s="30">
        <v>45253</v>
      </c>
      <c r="C240" s="29">
        <v>469.60759999999999</v>
      </c>
      <c r="D240" s="29" t="s">
        <v>1824</v>
      </c>
      <c r="E240" s="29">
        <v>29</v>
      </c>
      <c r="F240" s="29" t="s">
        <v>9</v>
      </c>
      <c r="G240" s="29" t="s">
        <v>1563</v>
      </c>
      <c r="H240" s="29" t="s">
        <v>1759</v>
      </c>
      <c r="L240" s="30">
        <v>45253</v>
      </c>
      <c r="M240" s="29">
        <v>469.60759999999999</v>
      </c>
      <c r="R240" s="29" t="s">
        <v>1824</v>
      </c>
      <c r="S240" s="29">
        <v>469.60759999999999</v>
      </c>
      <c r="W240" s="31" t="s">
        <v>9</v>
      </c>
      <c r="X240" s="31" t="s">
        <v>1563</v>
      </c>
      <c r="Y240" s="29">
        <v>469.60759999999999</v>
      </c>
      <c r="AF240" s="29">
        <v>469.60759999999999</v>
      </c>
      <c r="AG240" s="29" t="s">
        <v>1759</v>
      </c>
    </row>
    <row r="241" spans="1:33" x14ac:dyDescent="0.3">
      <c r="A241" s="29" t="s">
        <v>703</v>
      </c>
      <c r="B241" s="30">
        <v>45861</v>
      </c>
      <c r="C241" s="29">
        <v>253.09200000000001</v>
      </c>
      <c r="D241" s="29" t="s">
        <v>1829</v>
      </c>
      <c r="E241" s="29">
        <v>42</v>
      </c>
      <c r="F241" s="29" t="s">
        <v>9</v>
      </c>
      <c r="G241" s="29" t="s">
        <v>1544</v>
      </c>
      <c r="H241" s="29" t="s">
        <v>1784</v>
      </c>
      <c r="L241" s="30">
        <v>45861</v>
      </c>
      <c r="M241" s="29">
        <v>253.09200000000001</v>
      </c>
      <c r="R241" s="29" t="s">
        <v>1829</v>
      </c>
      <c r="S241" s="29">
        <v>253.09200000000001</v>
      </c>
      <c r="W241" s="33" t="s">
        <v>9</v>
      </c>
      <c r="X241" s="33" t="s">
        <v>1544</v>
      </c>
      <c r="Y241" s="29">
        <v>253.09200000000001</v>
      </c>
      <c r="AF241" s="29">
        <v>253.09200000000001</v>
      </c>
      <c r="AG241" s="29" t="s">
        <v>1784</v>
      </c>
    </row>
    <row r="242" spans="1:33" x14ac:dyDescent="0.3">
      <c r="A242" s="29" t="s">
        <v>128</v>
      </c>
      <c r="B242" s="30">
        <v>45917</v>
      </c>
      <c r="C242" s="29">
        <v>2157.2703000000001</v>
      </c>
      <c r="D242" s="29" t="s">
        <v>1824</v>
      </c>
      <c r="E242" s="29">
        <v>48</v>
      </c>
      <c r="F242" s="29" t="s">
        <v>16</v>
      </c>
      <c r="G242" s="29" t="s">
        <v>1563</v>
      </c>
      <c r="H242" s="29" t="s">
        <v>1759</v>
      </c>
      <c r="L242" s="30">
        <v>45917</v>
      </c>
      <c r="M242" s="29">
        <v>2157.2703000000001</v>
      </c>
      <c r="R242" s="29" t="s">
        <v>1824</v>
      </c>
      <c r="S242" s="29">
        <v>2157.2703000000001</v>
      </c>
      <c r="W242" s="31" t="s">
        <v>16</v>
      </c>
      <c r="X242" s="31" t="s">
        <v>1563</v>
      </c>
      <c r="Y242" s="29">
        <v>2157.2703000000001</v>
      </c>
      <c r="AF242" s="29">
        <v>2157.2703000000001</v>
      </c>
      <c r="AG242" s="29" t="s">
        <v>1759</v>
      </c>
    </row>
    <row r="243" spans="1:33" x14ac:dyDescent="0.3">
      <c r="A243" s="29" t="s">
        <v>1467</v>
      </c>
      <c r="B243" s="30">
        <v>45754</v>
      </c>
      <c r="C243" s="29">
        <v>655.17379999999991</v>
      </c>
      <c r="D243" s="29" t="s">
        <v>1829</v>
      </c>
      <c r="E243" s="29">
        <v>41</v>
      </c>
      <c r="F243" s="29" t="s">
        <v>16</v>
      </c>
      <c r="G243" s="29" t="s">
        <v>1558</v>
      </c>
      <c r="H243" s="29" t="s">
        <v>1759</v>
      </c>
      <c r="L243" s="30">
        <v>45754</v>
      </c>
      <c r="M243" s="29">
        <v>655.17379999999991</v>
      </c>
      <c r="R243" s="29" t="s">
        <v>1829</v>
      </c>
      <c r="S243" s="29">
        <v>655.17379999999991</v>
      </c>
      <c r="W243" s="33" t="s">
        <v>16</v>
      </c>
      <c r="X243" s="33" t="s">
        <v>1558</v>
      </c>
      <c r="Y243" s="29">
        <v>655.17379999999991</v>
      </c>
      <c r="AF243" s="29">
        <v>655.17379999999991</v>
      </c>
      <c r="AG243" s="29" t="s">
        <v>1759</v>
      </c>
    </row>
    <row r="244" spans="1:33" x14ac:dyDescent="0.3">
      <c r="A244" s="29" t="s">
        <v>1024</v>
      </c>
      <c r="B244" s="30">
        <v>45312</v>
      </c>
      <c r="C244" s="29">
        <v>358.85849999999999</v>
      </c>
      <c r="D244" s="29" t="s">
        <v>1826</v>
      </c>
      <c r="E244" s="29">
        <v>58</v>
      </c>
      <c r="F244" s="29" t="s">
        <v>16</v>
      </c>
      <c r="G244" s="29" t="s">
        <v>1544</v>
      </c>
      <c r="H244" s="29" t="s">
        <v>1759</v>
      </c>
      <c r="L244" s="30">
        <v>45312</v>
      </c>
      <c r="M244" s="29">
        <v>358.85849999999999</v>
      </c>
      <c r="R244" s="29" t="s">
        <v>1826</v>
      </c>
      <c r="S244" s="29">
        <v>358.85849999999999</v>
      </c>
      <c r="W244" s="31" t="s">
        <v>16</v>
      </c>
      <c r="X244" s="31" t="s">
        <v>1544</v>
      </c>
      <c r="Y244" s="29">
        <v>358.85849999999999</v>
      </c>
      <c r="AF244" s="29">
        <v>358.85849999999999</v>
      </c>
      <c r="AG244" s="29" t="s">
        <v>1759</v>
      </c>
    </row>
    <row r="245" spans="1:33" x14ac:dyDescent="0.3">
      <c r="A245" s="29" t="s">
        <v>1140</v>
      </c>
      <c r="B245" s="30">
        <v>45480</v>
      </c>
      <c r="C245" s="29">
        <v>1365.663</v>
      </c>
      <c r="D245" s="29" t="s">
        <v>1824</v>
      </c>
      <c r="E245" s="29">
        <v>63</v>
      </c>
      <c r="F245" s="29" t="s">
        <v>16</v>
      </c>
      <c r="G245" s="29" t="s">
        <v>1566</v>
      </c>
      <c r="H245" s="29" t="s">
        <v>1759</v>
      </c>
      <c r="L245" s="30">
        <v>45480</v>
      </c>
      <c r="M245" s="29">
        <v>1365.663</v>
      </c>
      <c r="R245" s="29" t="s">
        <v>1824</v>
      </c>
      <c r="S245" s="29">
        <v>1365.663</v>
      </c>
      <c r="W245" s="33" t="s">
        <v>16</v>
      </c>
      <c r="X245" s="33" t="s">
        <v>1566</v>
      </c>
      <c r="Y245" s="29">
        <v>1365.663</v>
      </c>
      <c r="AF245" s="29">
        <v>1365.663</v>
      </c>
      <c r="AG245" s="29" t="s">
        <v>1759</v>
      </c>
    </row>
    <row r="246" spans="1:33" x14ac:dyDescent="0.3">
      <c r="A246" s="29" t="s">
        <v>655</v>
      </c>
      <c r="B246" s="30">
        <v>45780</v>
      </c>
      <c r="C246" s="29">
        <v>1303.6895999999999</v>
      </c>
      <c r="D246" s="29" t="s">
        <v>1826</v>
      </c>
      <c r="E246" s="29">
        <v>25</v>
      </c>
      <c r="F246" s="29" t="s">
        <v>16</v>
      </c>
      <c r="G246" s="29" t="s">
        <v>1544</v>
      </c>
      <c r="H246" s="29" t="s">
        <v>1754</v>
      </c>
      <c r="L246" s="30">
        <v>45780</v>
      </c>
      <c r="M246" s="29">
        <v>1303.6895999999999</v>
      </c>
      <c r="R246" s="29" t="s">
        <v>1826</v>
      </c>
      <c r="S246" s="29">
        <v>1303.6895999999999</v>
      </c>
      <c r="W246" s="31" t="s">
        <v>16</v>
      </c>
      <c r="X246" s="31" t="s">
        <v>1544</v>
      </c>
      <c r="Y246" s="29">
        <v>1303.6895999999999</v>
      </c>
      <c r="AF246" s="29">
        <v>1303.6895999999999</v>
      </c>
      <c r="AG246" s="29" t="s">
        <v>1754</v>
      </c>
    </row>
    <row r="247" spans="1:33" x14ac:dyDescent="0.3">
      <c r="A247" s="29" t="s">
        <v>1429</v>
      </c>
      <c r="B247" s="30">
        <v>45349</v>
      </c>
      <c r="C247" s="29">
        <v>641.41</v>
      </c>
      <c r="D247" s="29" t="s">
        <v>1826</v>
      </c>
      <c r="E247" s="29">
        <v>45</v>
      </c>
      <c r="F247" s="29" t="s">
        <v>16</v>
      </c>
      <c r="G247" s="29" t="s">
        <v>1544</v>
      </c>
      <c r="H247" s="29" t="s">
        <v>1763</v>
      </c>
      <c r="L247" s="30">
        <v>45349</v>
      </c>
      <c r="M247" s="29">
        <v>641.41</v>
      </c>
      <c r="R247" s="29" t="s">
        <v>1826</v>
      </c>
      <c r="S247" s="29">
        <v>641.41</v>
      </c>
      <c r="W247" s="33" t="s">
        <v>16</v>
      </c>
      <c r="X247" s="33" t="s">
        <v>1544</v>
      </c>
      <c r="Y247" s="29">
        <v>641.41</v>
      </c>
      <c r="AF247" s="29">
        <v>641.41</v>
      </c>
      <c r="AG247" s="29" t="s">
        <v>1763</v>
      </c>
    </row>
    <row r="248" spans="1:33" x14ac:dyDescent="0.3">
      <c r="A248" s="29" t="s">
        <v>1081</v>
      </c>
      <c r="B248" s="30">
        <v>45846</v>
      </c>
      <c r="C248" s="29">
        <v>200.9392</v>
      </c>
      <c r="D248" s="29" t="s">
        <v>1826</v>
      </c>
      <c r="E248" s="29">
        <v>33</v>
      </c>
      <c r="F248" s="29" t="s">
        <v>9</v>
      </c>
      <c r="G248" s="29" t="s">
        <v>1563</v>
      </c>
      <c r="H248" s="29" t="s">
        <v>1763</v>
      </c>
      <c r="L248" s="30">
        <v>45846</v>
      </c>
      <c r="M248" s="29">
        <v>200.9392</v>
      </c>
      <c r="R248" s="29" t="s">
        <v>1826</v>
      </c>
      <c r="S248" s="29">
        <v>200.9392</v>
      </c>
      <c r="W248" s="31" t="s">
        <v>9</v>
      </c>
      <c r="X248" s="31" t="s">
        <v>1563</v>
      </c>
      <c r="Y248" s="29">
        <v>200.9392</v>
      </c>
      <c r="AF248" s="29">
        <v>200.9392</v>
      </c>
      <c r="AG248" s="29" t="s">
        <v>1763</v>
      </c>
    </row>
    <row r="249" spans="1:33" x14ac:dyDescent="0.3">
      <c r="A249" s="29" t="s">
        <v>1350</v>
      </c>
      <c r="B249" s="30">
        <v>45729</v>
      </c>
      <c r="C249" s="29">
        <v>736.59950000000003</v>
      </c>
      <c r="D249" s="29" t="s">
        <v>1829</v>
      </c>
      <c r="E249" s="29">
        <v>61</v>
      </c>
      <c r="F249" s="29" t="s">
        <v>9</v>
      </c>
      <c r="G249" s="29" t="s">
        <v>1558</v>
      </c>
      <c r="H249" s="29" t="s">
        <v>1759</v>
      </c>
      <c r="L249" s="30">
        <v>45729</v>
      </c>
      <c r="M249" s="29">
        <v>736.59950000000003</v>
      </c>
      <c r="R249" s="29" t="s">
        <v>1829</v>
      </c>
      <c r="S249" s="29">
        <v>736.59950000000003</v>
      </c>
      <c r="W249" s="33" t="s">
        <v>9</v>
      </c>
      <c r="X249" s="33" t="s">
        <v>1558</v>
      </c>
      <c r="Y249" s="29">
        <v>736.59950000000003</v>
      </c>
      <c r="AF249" s="29">
        <v>736.59950000000003</v>
      </c>
      <c r="AG249" s="29" t="s">
        <v>1759</v>
      </c>
    </row>
    <row r="250" spans="1:33" x14ac:dyDescent="0.3">
      <c r="A250" s="29" t="s">
        <v>302</v>
      </c>
      <c r="B250" s="30">
        <v>45768</v>
      </c>
      <c r="C250" s="29">
        <v>1422.492</v>
      </c>
      <c r="D250" s="29" t="s">
        <v>1826</v>
      </c>
      <c r="E250" s="29">
        <v>26</v>
      </c>
      <c r="F250" s="29" t="s">
        <v>16</v>
      </c>
      <c r="G250" s="29" t="s">
        <v>1566</v>
      </c>
      <c r="H250" s="29" t="s">
        <v>1763</v>
      </c>
      <c r="L250" s="30">
        <v>45768</v>
      </c>
      <c r="M250" s="29">
        <v>1422.492</v>
      </c>
      <c r="R250" s="29" t="s">
        <v>1826</v>
      </c>
      <c r="S250" s="29">
        <v>1422.492</v>
      </c>
      <c r="W250" s="31" t="s">
        <v>16</v>
      </c>
      <c r="X250" s="31" t="s">
        <v>1566</v>
      </c>
      <c r="Y250" s="29">
        <v>1422.492</v>
      </c>
      <c r="AF250" s="29">
        <v>1422.492</v>
      </c>
      <c r="AG250" s="29" t="s">
        <v>1763</v>
      </c>
    </row>
    <row r="251" spans="1:33" x14ac:dyDescent="0.3">
      <c r="A251" s="29" t="s">
        <v>101</v>
      </c>
      <c r="B251" s="30">
        <v>45606</v>
      </c>
      <c r="C251" s="29">
        <v>1341.87</v>
      </c>
      <c r="D251" s="29" t="s">
        <v>1824</v>
      </c>
      <c r="E251" s="29">
        <v>40</v>
      </c>
      <c r="F251" s="29" t="s">
        <v>9</v>
      </c>
      <c r="G251" s="29" t="s">
        <v>1544</v>
      </c>
      <c r="H251" s="29" t="s">
        <v>1759</v>
      </c>
      <c r="L251" s="30">
        <v>45606</v>
      </c>
      <c r="M251" s="29">
        <v>1341.87</v>
      </c>
      <c r="R251" s="29" t="s">
        <v>1824</v>
      </c>
      <c r="S251" s="29">
        <v>1341.87</v>
      </c>
      <c r="W251" s="33" t="s">
        <v>9</v>
      </c>
      <c r="X251" s="33" t="s">
        <v>1544</v>
      </c>
      <c r="Y251" s="29">
        <v>1341.87</v>
      </c>
      <c r="AF251" s="29">
        <v>1341.87</v>
      </c>
      <c r="AG251" s="29" t="s">
        <v>1759</v>
      </c>
    </row>
    <row r="252" spans="1:33" x14ac:dyDescent="0.3">
      <c r="A252" s="29" t="s">
        <v>450</v>
      </c>
      <c r="B252" s="30">
        <v>45513</v>
      </c>
      <c r="C252" s="29">
        <v>2290.4243999999999</v>
      </c>
      <c r="D252" s="29" t="s">
        <v>1824</v>
      </c>
      <c r="E252" s="29">
        <v>57</v>
      </c>
      <c r="F252" s="29" t="s">
        <v>16</v>
      </c>
      <c r="G252" s="29" t="s">
        <v>1547</v>
      </c>
      <c r="H252" s="29" t="s">
        <v>1763</v>
      </c>
      <c r="L252" s="30">
        <v>45513</v>
      </c>
      <c r="M252" s="29">
        <v>2290.4243999999999</v>
      </c>
      <c r="R252" s="29" t="s">
        <v>1824</v>
      </c>
      <c r="S252" s="29">
        <v>2290.4243999999999</v>
      </c>
      <c r="W252" s="31" t="s">
        <v>16</v>
      </c>
      <c r="X252" s="31" t="s">
        <v>1547</v>
      </c>
      <c r="Y252" s="29">
        <v>2290.4243999999999</v>
      </c>
      <c r="AF252" s="29">
        <v>2290.4243999999999</v>
      </c>
      <c r="AG252" s="29" t="s">
        <v>1763</v>
      </c>
    </row>
    <row r="253" spans="1:33" x14ac:dyDescent="0.3">
      <c r="A253" s="29" t="s">
        <v>1493</v>
      </c>
      <c r="B253" s="30">
        <v>45356</v>
      </c>
      <c r="C253" s="29">
        <v>3143.84</v>
      </c>
      <c r="D253" s="29" t="s">
        <v>1826</v>
      </c>
      <c r="E253" s="29">
        <v>22</v>
      </c>
      <c r="F253" s="29" t="s">
        <v>16</v>
      </c>
      <c r="G253" s="29" t="s">
        <v>1566</v>
      </c>
      <c r="H253" s="29" t="s">
        <v>1759</v>
      </c>
      <c r="L253" s="30">
        <v>45356</v>
      </c>
      <c r="M253" s="29">
        <v>3143.84</v>
      </c>
      <c r="R253" s="29" t="s">
        <v>1826</v>
      </c>
      <c r="S253" s="29">
        <v>3143.84</v>
      </c>
      <c r="W253" s="33" t="s">
        <v>16</v>
      </c>
      <c r="X253" s="33" t="s">
        <v>1566</v>
      </c>
      <c r="Y253" s="29">
        <v>3143.84</v>
      </c>
      <c r="AF253" s="29">
        <v>3143.84</v>
      </c>
      <c r="AG253" s="29" t="s">
        <v>1759</v>
      </c>
    </row>
    <row r="254" spans="1:33" x14ac:dyDescent="0.3">
      <c r="A254" s="29" t="s">
        <v>1390</v>
      </c>
      <c r="B254" s="30">
        <v>45925</v>
      </c>
      <c r="C254" s="29">
        <v>494.56799999999998</v>
      </c>
      <c r="D254" s="29" t="s">
        <v>1826</v>
      </c>
      <c r="E254" s="29">
        <v>59</v>
      </c>
      <c r="F254" s="29" t="s">
        <v>9</v>
      </c>
      <c r="G254" s="29" t="s">
        <v>1563</v>
      </c>
      <c r="H254" s="29" t="s">
        <v>1759</v>
      </c>
      <c r="L254" s="30">
        <v>45925</v>
      </c>
      <c r="M254" s="29">
        <v>494.56799999999998</v>
      </c>
      <c r="R254" s="29" t="s">
        <v>1826</v>
      </c>
      <c r="S254" s="29">
        <v>494.56799999999998</v>
      </c>
      <c r="W254" s="31" t="s">
        <v>9</v>
      </c>
      <c r="X254" s="31" t="s">
        <v>1563</v>
      </c>
      <c r="Y254" s="29">
        <v>494.56799999999998</v>
      </c>
      <c r="AF254" s="29">
        <v>494.56799999999998</v>
      </c>
      <c r="AG254" s="29" t="s">
        <v>1759</v>
      </c>
    </row>
    <row r="255" spans="1:33" x14ac:dyDescent="0.3">
      <c r="A255" s="29" t="s">
        <v>771</v>
      </c>
      <c r="B255" s="30">
        <v>45876</v>
      </c>
      <c r="C255" s="29">
        <v>403.06560000000002</v>
      </c>
      <c r="D255" s="29" t="s">
        <v>1824</v>
      </c>
      <c r="E255" s="29">
        <v>31</v>
      </c>
      <c r="F255" s="29" t="s">
        <v>9</v>
      </c>
      <c r="G255" s="29" t="s">
        <v>1544</v>
      </c>
      <c r="H255" s="29" t="s">
        <v>1759</v>
      </c>
      <c r="L255" s="30">
        <v>45876</v>
      </c>
      <c r="M255" s="29">
        <v>403.06560000000002</v>
      </c>
      <c r="R255" s="29" t="s">
        <v>1824</v>
      </c>
      <c r="S255" s="29">
        <v>403.06560000000002</v>
      </c>
      <c r="W255" s="33" t="s">
        <v>9</v>
      </c>
      <c r="X255" s="33" t="s">
        <v>1544</v>
      </c>
      <c r="Y255" s="29">
        <v>403.06560000000002</v>
      </c>
      <c r="AF255" s="29">
        <v>403.06560000000002</v>
      </c>
      <c r="AG255" s="29" t="s">
        <v>1759</v>
      </c>
    </row>
    <row r="256" spans="1:33" x14ac:dyDescent="0.3">
      <c r="A256" s="29" t="s">
        <v>299</v>
      </c>
      <c r="B256" s="30">
        <v>45338</v>
      </c>
      <c r="C256" s="29">
        <v>1562.9290000000001</v>
      </c>
      <c r="D256" s="29" t="s">
        <v>1826</v>
      </c>
      <c r="E256" s="29">
        <v>48</v>
      </c>
      <c r="F256" s="29" t="s">
        <v>16</v>
      </c>
      <c r="G256" s="29" t="s">
        <v>1544</v>
      </c>
      <c r="H256" s="29" t="s">
        <v>1754</v>
      </c>
      <c r="L256" s="30">
        <v>45338</v>
      </c>
      <c r="M256" s="29">
        <v>1562.9290000000001</v>
      </c>
      <c r="R256" s="29" t="s">
        <v>1826</v>
      </c>
      <c r="S256" s="29">
        <v>1562.9290000000001</v>
      </c>
      <c r="W256" s="31" t="s">
        <v>16</v>
      </c>
      <c r="X256" s="31" t="s">
        <v>1544</v>
      </c>
      <c r="Y256" s="29">
        <v>1562.9290000000001</v>
      </c>
      <c r="AF256" s="29">
        <v>1562.9290000000001</v>
      </c>
      <c r="AG256" s="29" t="s">
        <v>1754</v>
      </c>
    </row>
    <row r="257" spans="1:33" x14ac:dyDescent="0.3">
      <c r="A257" s="29" t="s">
        <v>173</v>
      </c>
      <c r="B257" s="30">
        <v>45746</v>
      </c>
      <c r="C257" s="29">
        <v>1329.1128000000001</v>
      </c>
      <c r="D257" s="29" t="s">
        <v>1824</v>
      </c>
      <c r="E257" s="29">
        <v>54</v>
      </c>
      <c r="F257" s="29" t="s">
        <v>9</v>
      </c>
      <c r="G257" s="29" t="s">
        <v>1547</v>
      </c>
      <c r="H257" s="29" t="s">
        <v>1763</v>
      </c>
      <c r="L257" s="30">
        <v>45746</v>
      </c>
      <c r="M257" s="29">
        <v>1329.1128000000001</v>
      </c>
      <c r="R257" s="29" t="s">
        <v>1824</v>
      </c>
      <c r="S257" s="29">
        <v>1329.1128000000001</v>
      </c>
      <c r="W257" s="33" t="s">
        <v>9</v>
      </c>
      <c r="X257" s="33" t="s">
        <v>1547</v>
      </c>
      <c r="Y257" s="29">
        <v>1329.1128000000001</v>
      </c>
      <c r="AF257" s="29">
        <v>1329.1128000000001</v>
      </c>
      <c r="AG257" s="29" t="s">
        <v>1763</v>
      </c>
    </row>
    <row r="258" spans="1:33" x14ac:dyDescent="0.3">
      <c r="A258" s="29" t="s">
        <v>1453</v>
      </c>
      <c r="B258" s="30">
        <v>45706</v>
      </c>
      <c r="C258" s="29">
        <v>111.96120000000001</v>
      </c>
      <c r="D258" s="29" t="s">
        <v>1824</v>
      </c>
      <c r="E258" s="29">
        <v>42</v>
      </c>
      <c r="F258" s="29" t="s">
        <v>9</v>
      </c>
      <c r="G258" s="29" t="s">
        <v>1566</v>
      </c>
      <c r="H258" s="29" t="s">
        <v>1759</v>
      </c>
      <c r="L258" s="30">
        <v>45706</v>
      </c>
      <c r="M258" s="29">
        <v>111.96120000000001</v>
      </c>
      <c r="R258" s="29" t="s">
        <v>1824</v>
      </c>
      <c r="S258" s="29">
        <v>111.96120000000001</v>
      </c>
      <c r="W258" s="31" t="s">
        <v>9</v>
      </c>
      <c r="X258" s="31" t="s">
        <v>1566</v>
      </c>
      <c r="Y258" s="29">
        <v>111.96120000000001</v>
      </c>
      <c r="AF258" s="29">
        <v>111.96120000000001</v>
      </c>
      <c r="AG258" s="29" t="s">
        <v>1759</v>
      </c>
    </row>
    <row r="259" spans="1:33" x14ac:dyDescent="0.3">
      <c r="A259" s="29" t="s">
        <v>64</v>
      </c>
      <c r="B259" s="30">
        <v>45717</v>
      </c>
      <c r="C259" s="29">
        <v>1060.5816</v>
      </c>
      <c r="D259" s="29" t="s">
        <v>1829</v>
      </c>
      <c r="E259" s="29">
        <v>53</v>
      </c>
      <c r="F259" s="29" t="s">
        <v>16</v>
      </c>
      <c r="G259" s="29" t="s">
        <v>1566</v>
      </c>
      <c r="H259" s="29" t="s">
        <v>1759</v>
      </c>
      <c r="L259" s="30">
        <v>45717</v>
      </c>
      <c r="M259" s="29">
        <v>1060.5816</v>
      </c>
      <c r="R259" s="29" t="s">
        <v>1829</v>
      </c>
      <c r="S259" s="29">
        <v>1060.5816</v>
      </c>
      <c r="W259" s="33" t="s">
        <v>16</v>
      </c>
      <c r="X259" s="33" t="s">
        <v>1566</v>
      </c>
      <c r="Y259" s="29">
        <v>1060.5816</v>
      </c>
      <c r="AF259" s="29">
        <v>1060.5816</v>
      </c>
      <c r="AG259" s="29" t="s">
        <v>1759</v>
      </c>
    </row>
    <row r="260" spans="1:33" x14ac:dyDescent="0.3">
      <c r="A260" s="29" t="s">
        <v>465</v>
      </c>
      <c r="B260" s="30">
        <v>45300</v>
      </c>
      <c r="C260" s="29">
        <v>180.5814</v>
      </c>
      <c r="D260" s="29" t="s">
        <v>1824</v>
      </c>
      <c r="E260" s="29">
        <v>55</v>
      </c>
      <c r="F260" s="29" t="s">
        <v>16</v>
      </c>
      <c r="G260" s="29" t="s">
        <v>1544</v>
      </c>
      <c r="H260" s="29" t="s">
        <v>1759</v>
      </c>
      <c r="L260" s="30">
        <v>45300</v>
      </c>
      <c r="M260" s="29">
        <v>180.5814</v>
      </c>
      <c r="R260" s="29" t="s">
        <v>1824</v>
      </c>
      <c r="S260" s="29">
        <v>180.5814</v>
      </c>
      <c r="W260" s="31" t="s">
        <v>16</v>
      </c>
      <c r="X260" s="31" t="s">
        <v>1544</v>
      </c>
      <c r="Y260" s="29">
        <v>180.5814</v>
      </c>
      <c r="AF260" s="29">
        <v>180.5814</v>
      </c>
      <c r="AG260" s="29" t="s">
        <v>1759</v>
      </c>
    </row>
    <row r="261" spans="1:33" x14ac:dyDescent="0.3">
      <c r="A261" s="29" t="s">
        <v>795</v>
      </c>
      <c r="B261" s="30">
        <v>45773</v>
      </c>
      <c r="C261" s="29">
        <v>589.798</v>
      </c>
      <c r="D261" s="29" t="s">
        <v>1826</v>
      </c>
      <c r="E261" s="29">
        <v>41</v>
      </c>
      <c r="F261" s="29" t="s">
        <v>16</v>
      </c>
      <c r="G261" s="29" t="s">
        <v>1544</v>
      </c>
      <c r="H261" s="29" t="s">
        <v>1763</v>
      </c>
      <c r="L261" s="30">
        <v>45773</v>
      </c>
      <c r="M261" s="29">
        <v>589.798</v>
      </c>
      <c r="R261" s="29" t="s">
        <v>1826</v>
      </c>
      <c r="S261" s="29">
        <v>589.798</v>
      </c>
      <c r="W261" s="33" t="s">
        <v>16</v>
      </c>
      <c r="X261" s="33" t="s">
        <v>1544</v>
      </c>
      <c r="Y261" s="29">
        <v>589.798</v>
      </c>
      <c r="AF261" s="29">
        <v>589.798</v>
      </c>
      <c r="AG261" s="29" t="s">
        <v>1763</v>
      </c>
    </row>
    <row r="262" spans="1:33" x14ac:dyDescent="0.3">
      <c r="A262" s="29" t="s">
        <v>367</v>
      </c>
      <c r="B262" s="30">
        <v>45497</v>
      </c>
      <c r="C262" s="29">
        <v>2176.2280000000001</v>
      </c>
      <c r="D262" s="29" t="s">
        <v>1826</v>
      </c>
      <c r="E262" s="29">
        <v>64</v>
      </c>
      <c r="F262" s="29" t="s">
        <v>9</v>
      </c>
      <c r="G262" s="29" t="s">
        <v>1558</v>
      </c>
      <c r="H262" s="29" t="s">
        <v>1759</v>
      </c>
      <c r="L262" s="30">
        <v>45497</v>
      </c>
      <c r="M262" s="29">
        <v>2176.2280000000001</v>
      </c>
      <c r="R262" s="29" t="s">
        <v>1826</v>
      </c>
      <c r="S262" s="29">
        <v>2176.2280000000001</v>
      </c>
      <c r="W262" s="31" t="s">
        <v>9</v>
      </c>
      <c r="X262" s="31" t="s">
        <v>1558</v>
      </c>
      <c r="Y262" s="29">
        <v>2176.2280000000001</v>
      </c>
      <c r="AF262" s="29">
        <v>2176.2280000000001</v>
      </c>
      <c r="AG262" s="29" t="s">
        <v>1759</v>
      </c>
    </row>
    <row r="263" spans="1:33" x14ac:dyDescent="0.3">
      <c r="A263" s="29" t="s">
        <v>1048</v>
      </c>
      <c r="B263" s="30">
        <v>45742</v>
      </c>
      <c r="C263" s="29">
        <v>3159.0612000000001</v>
      </c>
      <c r="D263" s="29" t="s">
        <v>1824</v>
      </c>
      <c r="E263" s="29">
        <v>50</v>
      </c>
      <c r="F263" s="29" t="s">
        <v>16</v>
      </c>
      <c r="G263" s="29" t="s">
        <v>1563</v>
      </c>
      <c r="H263" s="29" t="s">
        <v>1784</v>
      </c>
      <c r="L263" s="30">
        <v>45742</v>
      </c>
      <c r="M263" s="29">
        <v>3159.0612000000001</v>
      </c>
      <c r="R263" s="29" t="s">
        <v>1824</v>
      </c>
      <c r="S263" s="29">
        <v>3159.0612000000001</v>
      </c>
      <c r="W263" s="33" t="s">
        <v>16</v>
      </c>
      <c r="X263" s="33" t="s">
        <v>1563</v>
      </c>
      <c r="Y263" s="29">
        <v>3159.0612000000001</v>
      </c>
      <c r="AF263" s="29">
        <v>3159.0612000000001</v>
      </c>
      <c r="AG263" s="29" t="s">
        <v>1784</v>
      </c>
    </row>
    <row r="264" spans="1:33" x14ac:dyDescent="0.3">
      <c r="A264" s="29" t="s">
        <v>682</v>
      </c>
      <c r="B264" s="30">
        <v>45713</v>
      </c>
      <c r="C264" s="29">
        <v>1194.7392</v>
      </c>
      <c r="D264" s="29" t="s">
        <v>1829</v>
      </c>
      <c r="E264" s="29">
        <v>48</v>
      </c>
      <c r="F264" s="29" t="s">
        <v>9</v>
      </c>
      <c r="G264" s="29" t="s">
        <v>1563</v>
      </c>
      <c r="H264" s="29" t="s">
        <v>1763</v>
      </c>
      <c r="L264" s="30">
        <v>45713</v>
      </c>
      <c r="M264" s="29">
        <v>1194.7392</v>
      </c>
      <c r="R264" s="29" t="s">
        <v>1829</v>
      </c>
      <c r="S264" s="29">
        <v>1194.7392</v>
      </c>
      <c r="W264" s="31" t="s">
        <v>9</v>
      </c>
      <c r="X264" s="31" t="s">
        <v>1563</v>
      </c>
      <c r="Y264" s="29">
        <v>1194.7392</v>
      </c>
      <c r="AF264" s="29">
        <v>1194.7392</v>
      </c>
      <c r="AG264" s="29" t="s">
        <v>1763</v>
      </c>
    </row>
    <row r="265" spans="1:33" x14ac:dyDescent="0.3">
      <c r="A265" s="29" t="s">
        <v>897</v>
      </c>
      <c r="B265" s="30">
        <v>45826</v>
      </c>
      <c r="C265" s="29">
        <v>1481.0512000000001</v>
      </c>
      <c r="D265" s="29" t="s">
        <v>1829</v>
      </c>
      <c r="E265" s="29">
        <v>54</v>
      </c>
      <c r="F265" s="29" t="s">
        <v>16</v>
      </c>
      <c r="G265" s="29" t="s">
        <v>1547</v>
      </c>
      <c r="H265" s="29" t="s">
        <v>1763</v>
      </c>
      <c r="L265" s="30">
        <v>45826</v>
      </c>
      <c r="M265" s="29">
        <v>1481.0512000000001</v>
      </c>
      <c r="R265" s="29" t="s">
        <v>1829</v>
      </c>
      <c r="S265" s="29">
        <v>1481.0512000000001</v>
      </c>
      <c r="W265" s="33" t="s">
        <v>16</v>
      </c>
      <c r="X265" s="33" t="s">
        <v>1547</v>
      </c>
      <c r="Y265" s="29">
        <v>1481.0512000000001</v>
      </c>
      <c r="AF265" s="29">
        <v>1481.0512000000001</v>
      </c>
      <c r="AG265" s="29" t="s">
        <v>1763</v>
      </c>
    </row>
    <row r="266" spans="1:33" x14ac:dyDescent="0.3">
      <c r="A266" s="29" t="s">
        <v>4003</v>
      </c>
      <c r="B266" s="30">
        <v>45648</v>
      </c>
      <c r="C266" s="29">
        <v>2407.2647999999999</v>
      </c>
      <c r="D266" s="29" t="s">
        <v>1829</v>
      </c>
      <c r="E266" s="29">
        <v>40</v>
      </c>
      <c r="F266" s="29" t="s">
        <v>9</v>
      </c>
      <c r="G266" s="29" t="s">
        <v>1558</v>
      </c>
      <c r="H266" s="29" t="s">
        <v>1759</v>
      </c>
      <c r="L266" s="30">
        <v>45648</v>
      </c>
      <c r="M266" s="29">
        <v>2407.2647999999999</v>
      </c>
      <c r="R266" s="29" t="s">
        <v>1829</v>
      </c>
      <c r="S266" s="29">
        <v>2407.2647999999999</v>
      </c>
      <c r="W266" s="31" t="s">
        <v>9</v>
      </c>
      <c r="X266" s="31" t="s">
        <v>1558</v>
      </c>
      <c r="Y266" s="29">
        <v>2407.2647999999999</v>
      </c>
      <c r="AF266" s="29">
        <v>2407.2647999999999</v>
      </c>
      <c r="AG266" s="29" t="s">
        <v>1759</v>
      </c>
    </row>
    <row r="267" spans="1:33" x14ac:dyDescent="0.3">
      <c r="A267" s="29" t="s">
        <v>479</v>
      </c>
      <c r="B267" s="30">
        <v>45836</v>
      </c>
      <c r="C267" s="29">
        <v>388.5</v>
      </c>
      <c r="D267" s="29" t="s">
        <v>1824</v>
      </c>
      <c r="E267" s="29">
        <v>37</v>
      </c>
      <c r="F267" s="29" t="s">
        <v>9</v>
      </c>
      <c r="G267" s="29" t="s">
        <v>1544</v>
      </c>
      <c r="H267" s="29" t="s">
        <v>1754</v>
      </c>
      <c r="L267" s="30">
        <v>45836</v>
      </c>
      <c r="M267" s="29">
        <v>388.5</v>
      </c>
      <c r="R267" s="29" t="s">
        <v>1824</v>
      </c>
      <c r="S267" s="29">
        <v>388.5</v>
      </c>
      <c r="W267" s="33" t="s">
        <v>9</v>
      </c>
      <c r="X267" s="33" t="s">
        <v>1544</v>
      </c>
      <c r="Y267" s="29">
        <v>388.5</v>
      </c>
      <c r="AF267" s="29">
        <v>388.5</v>
      </c>
      <c r="AG267" s="29" t="s">
        <v>1754</v>
      </c>
    </row>
    <row r="268" spans="1:33" x14ac:dyDescent="0.3">
      <c r="A268" s="29" t="s">
        <v>1344</v>
      </c>
      <c r="B268" s="30">
        <v>45437</v>
      </c>
      <c r="C268" s="29">
        <v>2337.75</v>
      </c>
      <c r="D268" s="29" t="s">
        <v>1824</v>
      </c>
      <c r="E268" s="29">
        <v>48</v>
      </c>
      <c r="F268" s="29" t="s">
        <v>16</v>
      </c>
      <c r="G268" s="29" t="s">
        <v>1558</v>
      </c>
      <c r="H268" s="29" t="s">
        <v>1763</v>
      </c>
      <c r="L268" s="30">
        <v>45437</v>
      </c>
      <c r="M268" s="29">
        <v>2337.75</v>
      </c>
      <c r="R268" s="29" t="s">
        <v>1824</v>
      </c>
      <c r="S268" s="29">
        <v>2337.75</v>
      </c>
      <c r="W268" s="31" t="s">
        <v>16</v>
      </c>
      <c r="X268" s="31" t="s">
        <v>1558</v>
      </c>
      <c r="Y268" s="29">
        <v>2337.75</v>
      </c>
      <c r="AF268" s="29">
        <v>2337.75</v>
      </c>
      <c r="AG268" s="29" t="s">
        <v>1763</v>
      </c>
    </row>
    <row r="269" spans="1:33" x14ac:dyDescent="0.3">
      <c r="A269" s="29" t="s">
        <v>412</v>
      </c>
      <c r="B269" s="30">
        <v>45807</v>
      </c>
      <c r="C269" s="29">
        <v>692.27</v>
      </c>
      <c r="D269" s="29" t="s">
        <v>1824</v>
      </c>
      <c r="E269" s="29">
        <v>40</v>
      </c>
      <c r="F269" s="29" t="s">
        <v>9</v>
      </c>
      <c r="G269" s="29" t="s">
        <v>1558</v>
      </c>
      <c r="H269" s="29" t="s">
        <v>1763</v>
      </c>
      <c r="L269" s="30">
        <v>45807</v>
      </c>
      <c r="M269" s="29">
        <v>692.27</v>
      </c>
      <c r="R269" s="29" t="s">
        <v>1824</v>
      </c>
      <c r="S269" s="29">
        <v>692.27</v>
      </c>
      <c r="W269" s="33" t="s">
        <v>9</v>
      </c>
      <c r="X269" s="33" t="s">
        <v>1558</v>
      </c>
      <c r="Y269" s="29">
        <v>692.27</v>
      </c>
      <c r="AF269" s="29">
        <v>692.27</v>
      </c>
      <c r="AG269" s="29" t="s">
        <v>1763</v>
      </c>
    </row>
    <row r="270" spans="1:33" x14ac:dyDescent="0.3">
      <c r="A270" s="29" t="s">
        <v>1264</v>
      </c>
      <c r="B270" s="30">
        <v>45555</v>
      </c>
      <c r="C270" s="29">
        <v>315.24779999999998</v>
      </c>
      <c r="D270" s="29" t="s">
        <v>1824</v>
      </c>
      <c r="E270" s="29">
        <v>33</v>
      </c>
      <c r="F270" s="29" t="s">
        <v>9</v>
      </c>
      <c r="G270" s="29" t="s">
        <v>1563</v>
      </c>
      <c r="H270" s="29" t="s">
        <v>1759</v>
      </c>
      <c r="L270" s="30">
        <v>45555</v>
      </c>
      <c r="M270" s="29">
        <v>315.24779999999998</v>
      </c>
      <c r="R270" s="29" t="s">
        <v>1824</v>
      </c>
      <c r="S270" s="29">
        <v>315.24779999999998</v>
      </c>
      <c r="W270" s="31" t="s">
        <v>9</v>
      </c>
      <c r="X270" s="31" t="s">
        <v>1563</v>
      </c>
      <c r="Y270" s="29">
        <v>315.24779999999998</v>
      </c>
      <c r="AF270" s="29">
        <v>315.24779999999998</v>
      </c>
      <c r="AG270" s="29" t="s">
        <v>1759</v>
      </c>
    </row>
    <row r="271" spans="1:33" x14ac:dyDescent="0.3">
      <c r="A271" s="29" t="s">
        <v>712</v>
      </c>
      <c r="B271" s="30">
        <v>45803</v>
      </c>
      <c r="C271" s="29">
        <v>2599.5947999999999</v>
      </c>
      <c r="D271" s="29" t="s">
        <v>1826</v>
      </c>
      <c r="E271" s="29">
        <v>50</v>
      </c>
      <c r="F271" s="29" t="s">
        <v>16</v>
      </c>
      <c r="G271" s="29" t="s">
        <v>1547</v>
      </c>
      <c r="H271" s="29" t="s">
        <v>1754</v>
      </c>
      <c r="L271" s="30">
        <v>45803</v>
      </c>
      <c r="M271" s="29">
        <v>2599.5947999999999</v>
      </c>
      <c r="R271" s="29" t="s">
        <v>1826</v>
      </c>
      <c r="S271" s="29">
        <v>2599.5947999999999</v>
      </c>
      <c r="W271" s="33" t="s">
        <v>16</v>
      </c>
      <c r="X271" s="33" t="s">
        <v>1547</v>
      </c>
      <c r="Y271" s="29">
        <v>2599.5947999999999</v>
      </c>
      <c r="AF271" s="29">
        <v>2599.5947999999999</v>
      </c>
      <c r="AG271" s="29" t="s">
        <v>1754</v>
      </c>
    </row>
    <row r="272" spans="1:33" x14ac:dyDescent="0.3">
      <c r="A272" s="29" t="s">
        <v>361</v>
      </c>
      <c r="B272" s="30">
        <v>45735</v>
      </c>
      <c r="C272" s="29">
        <v>1330.0704000000001</v>
      </c>
      <c r="D272" s="29" t="s">
        <v>1826</v>
      </c>
      <c r="E272" s="29">
        <v>34</v>
      </c>
      <c r="F272" s="29" t="s">
        <v>16</v>
      </c>
      <c r="G272" s="29" t="s">
        <v>1558</v>
      </c>
      <c r="H272" s="29" t="s">
        <v>1759</v>
      </c>
      <c r="L272" s="30">
        <v>45735</v>
      </c>
      <c r="M272" s="29">
        <v>1330.0704000000001</v>
      </c>
      <c r="R272" s="29" t="s">
        <v>1826</v>
      </c>
      <c r="S272" s="29">
        <v>1330.0704000000001</v>
      </c>
      <c r="W272" s="31" t="s">
        <v>16</v>
      </c>
      <c r="X272" s="31" t="s">
        <v>1558</v>
      </c>
      <c r="Y272" s="29">
        <v>1330.0704000000001</v>
      </c>
      <c r="AF272" s="29">
        <v>1330.0704000000001</v>
      </c>
      <c r="AG272" s="29" t="s">
        <v>1759</v>
      </c>
    </row>
    <row r="273" spans="1:33" x14ac:dyDescent="0.3">
      <c r="A273" s="29" t="s">
        <v>459</v>
      </c>
      <c r="B273" s="30">
        <v>45750</v>
      </c>
      <c r="C273" s="29">
        <v>197.68199999999999</v>
      </c>
      <c r="D273" s="29" t="s">
        <v>1824</v>
      </c>
      <c r="E273" s="29">
        <v>33</v>
      </c>
      <c r="F273" s="29" t="s">
        <v>16</v>
      </c>
      <c r="G273" s="29" t="s">
        <v>1544</v>
      </c>
      <c r="H273" s="29" t="s">
        <v>1784</v>
      </c>
      <c r="L273" s="30">
        <v>45750</v>
      </c>
      <c r="M273" s="29">
        <v>197.68199999999999</v>
      </c>
      <c r="R273" s="29" t="s">
        <v>1824</v>
      </c>
      <c r="S273" s="29">
        <v>197.68199999999999</v>
      </c>
      <c r="W273" s="33" t="s">
        <v>16</v>
      </c>
      <c r="X273" s="33" t="s">
        <v>1544</v>
      </c>
      <c r="Y273" s="29">
        <v>197.68199999999999</v>
      </c>
      <c r="AF273" s="29">
        <v>197.68199999999999</v>
      </c>
      <c r="AG273" s="29" t="s">
        <v>1784</v>
      </c>
    </row>
    <row r="274" spans="1:33" x14ac:dyDescent="0.3">
      <c r="A274" s="29" t="s">
        <v>4004</v>
      </c>
      <c r="B274" s="30">
        <v>45693</v>
      </c>
      <c r="C274" s="29">
        <v>1519.4975999999999</v>
      </c>
      <c r="D274" s="29" t="s">
        <v>1829</v>
      </c>
      <c r="E274" s="29">
        <v>27</v>
      </c>
      <c r="F274" s="29" t="s">
        <v>16</v>
      </c>
      <c r="G274" s="29" t="s">
        <v>1547</v>
      </c>
      <c r="H274" s="29" t="s">
        <v>1759</v>
      </c>
      <c r="L274" s="30">
        <v>45693</v>
      </c>
      <c r="M274" s="29">
        <v>1519.4975999999999</v>
      </c>
      <c r="R274" s="29" t="s">
        <v>1829</v>
      </c>
      <c r="S274" s="29">
        <v>1519.4975999999999</v>
      </c>
      <c r="W274" s="31" t="s">
        <v>16</v>
      </c>
      <c r="X274" s="31" t="s">
        <v>1547</v>
      </c>
      <c r="Y274" s="29">
        <v>1519.4975999999999</v>
      </c>
      <c r="AF274" s="29">
        <v>1519.4975999999999</v>
      </c>
      <c r="AG274" s="29" t="s">
        <v>1759</v>
      </c>
    </row>
    <row r="275" spans="1:33" x14ac:dyDescent="0.3">
      <c r="A275" s="29" t="s">
        <v>985</v>
      </c>
      <c r="B275" s="30">
        <v>45667</v>
      </c>
      <c r="C275" s="29">
        <v>811.07159999999999</v>
      </c>
      <c r="D275" s="29" t="s">
        <v>1826</v>
      </c>
      <c r="E275" s="29">
        <v>62</v>
      </c>
      <c r="F275" s="29" t="s">
        <v>9</v>
      </c>
      <c r="G275" s="29" t="s">
        <v>1563</v>
      </c>
      <c r="H275" s="29" t="s">
        <v>1784</v>
      </c>
      <c r="L275" s="30">
        <v>45667</v>
      </c>
      <c r="M275" s="29">
        <v>811.07159999999999</v>
      </c>
      <c r="R275" s="29" t="s">
        <v>1826</v>
      </c>
      <c r="S275" s="29">
        <v>811.07159999999999</v>
      </c>
      <c r="W275" s="33" t="s">
        <v>9</v>
      </c>
      <c r="X275" s="33" t="s">
        <v>1563</v>
      </c>
      <c r="Y275" s="29">
        <v>811.07159999999999</v>
      </c>
      <c r="AF275" s="29">
        <v>811.07159999999999</v>
      </c>
      <c r="AG275" s="29" t="s">
        <v>1784</v>
      </c>
    </row>
    <row r="276" spans="1:33" x14ac:dyDescent="0.3">
      <c r="A276" s="29" t="s">
        <v>1344</v>
      </c>
      <c r="B276" s="30">
        <v>45316</v>
      </c>
      <c r="C276" s="29">
        <v>394.58629999999999</v>
      </c>
      <c r="D276" s="29" t="s">
        <v>1829</v>
      </c>
      <c r="E276" s="29">
        <v>48</v>
      </c>
      <c r="F276" s="29" t="s">
        <v>16</v>
      </c>
      <c r="G276" s="29" t="s">
        <v>1544</v>
      </c>
      <c r="H276" s="29" t="s">
        <v>1759</v>
      </c>
      <c r="L276" s="30">
        <v>45316</v>
      </c>
      <c r="M276" s="29">
        <v>394.58629999999999</v>
      </c>
      <c r="R276" s="29" t="s">
        <v>1829</v>
      </c>
      <c r="S276" s="29">
        <v>394.58629999999999</v>
      </c>
      <c r="W276" s="31" t="s">
        <v>16</v>
      </c>
      <c r="X276" s="31" t="s">
        <v>1544</v>
      </c>
      <c r="Y276" s="29">
        <v>394.58629999999999</v>
      </c>
      <c r="AF276" s="29">
        <v>394.58629999999999</v>
      </c>
      <c r="AG276" s="29" t="s">
        <v>1759</v>
      </c>
    </row>
    <row r="277" spans="1:33" x14ac:dyDescent="0.3">
      <c r="A277" s="29" t="s">
        <v>1164</v>
      </c>
      <c r="B277" s="30">
        <v>45932</v>
      </c>
      <c r="C277" s="29">
        <v>581.76959999999997</v>
      </c>
      <c r="D277" s="29" t="s">
        <v>1826</v>
      </c>
      <c r="E277" s="29">
        <v>37</v>
      </c>
      <c r="F277" s="29" t="s">
        <v>16</v>
      </c>
      <c r="G277" s="29" t="s">
        <v>1566</v>
      </c>
      <c r="H277" s="29" t="s">
        <v>1759</v>
      </c>
      <c r="L277" s="30">
        <v>45932</v>
      </c>
      <c r="M277" s="29">
        <v>581.76959999999997</v>
      </c>
      <c r="R277" s="29" t="s">
        <v>1826</v>
      </c>
      <c r="S277" s="29">
        <v>581.76959999999997</v>
      </c>
      <c r="W277" s="33" t="s">
        <v>16</v>
      </c>
      <c r="X277" s="33" t="s">
        <v>1566</v>
      </c>
      <c r="Y277" s="29">
        <v>581.76959999999997</v>
      </c>
      <c r="AF277" s="29">
        <v>581.76959999999997</v>
      </c>
      <c r="AG277" s="29" t="s">
        <v>1759</v>
      </c>
    </row>
    <row r="278" spans="1:33" x14ac:dyDescent="0.3">
      <c r="A278" s="29" t="s">
        <v>1096</v>
      </c>
      <c r="B278" s="30">
        <v>45483</v>
      </c>
      <c r="C278" s="29">
        <v>1212.9007999999999</v>
      </c>
      <c r="D278" s="29" t="s">
        <v>1824</v>
      </c>
      <c r="E278" s="29">
        <v>26</v>
      </c>
      <c r="F278" s="29" t="s">
        <v>9</v>
      </c>
      <c r="G278" s="29" t="s">
        <v>1566</v>
      </c>
      <c r="H278" s="29" t="s">
        <v>1759</v>
      </c>
      <c r="L278" s="30">
        <v>45483</v>
      </c>
      <c r="M278" s="29">
        <v>1212.9007999999999</v>
      </c>
      <c r="R278" s="29" t="s">
        <v>1824</v>
      </c>
      <c r="S278" s="29">
        <v>1212.9007999999999</v>
      </c>
      <c r="W278" s="31" t="s">
        <v>9</v>
      </c>
      <c r="X278" s="31" t="s">
        <v>1566</v>
      </c>
      <c r="Y278" s="29">
        <v>1212.9007999999999</v>
      </c>
      <c r="AF278" s="29">
        <v>1212.9007999999999</v>
      </c>
      <c r="AG278" s="29" t="s">
        <v>1759</v>
      </c>
    </row>
    <row r="279" spans="1:33" x14ac:dyDescent="0.3">
      <c r="A279" s="29" t="s">
        <v>1490</v>
      </c>
      <c r="B279" s="30">
        <v>45661</v>
      </c>
      <c r="C279" s="29">
        <v>1741.5192</v>
      </c>
      <c r="D279" s="29" t="s">
        <v>1826</v>
      </c>
      <c r="E279" s="29">
        <v>46</v>
      </c>
      <c r="F279" s="29" t="s">
        <v>16</v>
      </c>
      <c r="G279" s="29" t="s">
        <v>1563</v>
      </c>
      <c r="H279" s="29" t="s">
        <v>1759</v>
      </c>
      <c r="L279" s="30">
        <v>45661</v>
      </c>
      <c r="M279" s="29">
        <v>1741.5192</v>
      </c>
      <c r="R279" s="29" t="s">
        <v>1826</v>
      </c>
      <c r="S279" s="29">
        <v>1741.5192</v>
      </c>
      <c r="W279" s="33" t="s">
        <v>16</v>
      </c>
      <c r="X279" s="33" t="s">
        <v>1563</v>
      </c>
      <c r="Y279" s="29">
        <v>1741.5192</v>
      </c>
      <c r="AF279" s="29">
        <v>1741.5192</v>
      </c>
      <c r="AG279" s="29" t="s">
        <v>1759</v>
      </c>
    </row>
    <row r="280" spans="1:33" x14ac:dyDescent="0.3">
      <c r="A280" s="29" t="s">
        <v>997</v>
      </c>
      <c r="B280" s="30">
        <v>45798</v>
      </c>
      <c r="C280" s="29">
        <v>937.4896</v>
      </c>
      <c r="D280" s="29" t="s">
        <v>1826</v>
      </c>
      <c r="E280" s="29">
        <v>64</v>
      </c>
      <c r="F280" s="29" t="s">
        <v>16</v>
      </c>
      <c r="G280" s="29" t="s">
        <v>1547</v>
      </c>
      <c r="H280" s="29" t="s">
        <v>1763</v>
      </c>
      <c r="L280" s="30">
        <v>45798</v>
      </c>
      <c r="M280" s="29">
        <v>937.4896</v>
      </c>
      <c r="R280" s="29" t="s">
        <v>1826</v>
      </c>
      <c r="S280" s="29">
        <v>937.4896</v>
      </c>
      <c r="W280" s="31" t="s">
        <v>16</v>
      </c>
      <c r="X280" s="31" t="s">
        <v>1547</v>
      </c>
      <c r="Y280" s="29">
        <v>937.4896</v>
      </c>
      <c r="AF280" s="29">
        <v>937.4896</v>
      </c>
      <c r="AG280" s="29" t="s">
        <v>1763</v>
      </c>
    </row>
    <row r="281" spans="1:33" x14ac:dyDescent="0.3">
      <c r="A281" s="29" t="s">
        <v>1027</v>
      </c>
      <c r="B281" s="30">
        <v>45868</v>
      </c>
      <c r="C281" s="29">
        <v>2687.5259999999998</v>
      </c>
      <c r="D281" s="29" t="s">
        <v>1826</v>
      </c>
      <c r="E281" s="29">
        <v>62</v>
      </c>
      <c r="F281" s="29" t="s">
        <v>16</v>
      </c>
      <c r="G281" s="29" t="s">
        <v>1547</v>
      </c>
      <c r="H281" s="29" t="s">
        <v>1759</v>
      </c>
      <c r="L281" s="30">
        <v>45868</v>
      </c>
      <c r="M281" s="29">
        <v>2687.5259999999998</v>
      </c>
      <c r="R281" s="29" t="s">
        <v>1826</v>
      </c>
      <c r="S281" s="29">
        <v>2687.5259999999998</v>
      </c>
      <c r="W281" s="33" t="s">
        <v>16</v>
      </c>
      <c r="X281" s="33" t="s">
        <v>1547</v>
      </c>
      <c r="Y281" s="29">
        <v>2687.5259999999998</v>
      </c>
      <c r="AF281" s="29">
        <v>2687.5259999999998</v>
      </c>
      <c r="AG281" s="29" t="s">
        <v>1759</v>
      </c>
    </row>
    <row r="282" spans="1:33" x14ac:dyDescent="0.3">
      <c r="A282" s="29" t="s">
        <v>415</v>
      </c>
      <c r="B282" s="30">
        <v>45757</v>
      </c>
      <c r="C282" s="29">
        <v>299.6721</v>
      </c>
      <c r="D282" s="29" t="s">
        <v>1824</v>
      </c>
      <c r="E282" s="29">
        <v>44</v>
      </c>
      <c r="F282" s="29" t="s">
        <v>16</v>
      </c>
      <c r="G282" s="29" t="s">
        <v>1563</v>
      </c>
      <c r="H282" s="29" t="s">
        <v>1784</v>
      </c>
      <c r="L282" s="30">
        <v>45757</v>
      </c>
      <c r="M282" s="29">
        <v>299.6721</v>
      </c>
      <c r="R282" s="29" t="s">
        <v>1824</v>
      </c>
      <c r="S282" s="29">
        <v>299.6721</v>
      </c>
      <c r="W282" s="31" t="s">
        <v>16</v>
      </c>
      <c r="X282" s="31" t="s">
        <v>1563</v>
      </c>
      <c r="Y282" s="29">
        <v>299.6721</v>
      </c>
      <c r="AF282" s="29">
        <v>299.6721</v>
      </c>
      <c r="AG282" s="29" t="s">
        <v>1784</v>
      </c>
    </row>
    <row r="283" spans="1:33" x14ac:dyDescent="0.3">
      <c r="A283" s="29" t="s">
        <v>1508</v>
      </c>
      <c r="B283" s="30">
        <v>45475</v>
      </c>
      <c r="C283" s="29">
        <v>177.19200000000001</v>
      </c>
      <c r="D283" s="29" t="s">
        <v>1829</v>
      </c>
      <c r="E283" s="29">
        <v>52</v>
      </c>
      <c r="F283" s="29" t="s">
        <v>16</v>
      </c>
      <c r="G283" s="29" t="s">
        <v>1558</v>
      </c>
      <c r="H283" s="29" t="s">
        <v>1759</v>
      </c>
      <c r="L283" s="30">
        <v>45475</v>
      </c>
      <c r="M283" s="29">
        <v>177.19200000000001</v>
      </c>
      <c r="R283" s="29" t="s">
        <v>1829</v>
      </c>
      <c r="S283" s="29">
        <v>177.19200000000001</v>
      </c>
      <c r="W283" s="33" t="s">
        <v>16</v>
      </c>
      <c r="X283" s="33" t="s">
        <v>1558</v>
      </c>
      <c r="Y283" s="29">
        <v>177.19200000000001</v>
      </c>
      <c r="AF283" s="29">
        <v>177.19200000000001</v>
      </c>
      <c r="AG283" s="29" t="s">
        <v>1759</v>
      </c>
    </row>
    <row r="284" spans="1:33" x14ac:dyDescent="0.3">
      <c r="A284" s="29" t="s">
        <v>837</v>
      </c>
      <c r="B284" s="30">
        <v>45829</v>
      </c>
      <c r="C284" s="29">
        <v>1568.5425</v>
      </c>
      <c r="D284" s="29" t="s">
        <v>1829</v>
      </c>
      <c r="E284" s="29">
        <v>50</v>
      </c>
      <c r="F284" s="29" t="s">
        <v>9</v>
      </c>
      <c r="G284" s="29" t="s">
        <v>1563</v>
      </c>
      <c r="H284" s="29" t="s">
        <v>1759</v>
      </c>
      <c r="L284" s="30">
        <v>45829</v>
      </c>
      <c r="M284" s="29">
        <v>1568.5425</v>
      </c>
      <c r="R284" s="29" t="s">
        <v>1829</v>
      </c>
      <c r="S284" s="29">
        <v>1568.5425</v>
      </c>
      <c r="W284" s="31" t="s">
        <v>9</v>
      </c>
      <c r="X284" s="31" t="s">
        <v>1563</v>
      </c>
      <c r="Y284" s="29">
        <v>1568.5425</v>
      </c>
      <c r="AF284" s="29">
        <v>1568.5425</v>
      </c>
      <c r="AG284" s="29" t="s">
        <v>1759</v>
      </c>
    </row>
    <row r="285" spans="1:33" x14ac:dyDescent="0.3">
      <c r="A285" s="29" t="s">
        <v>4002</v>
      </c>
      <c r="B285" s="30">
        <v>45639</v>
      </c>
      <c r="C285" s="29">
        <v>346.49400000000003</v>
      </c>
      <c r="D285" s="29" t="s">
        <v>1824</v>
      </c>
      <c r="E285" s="29">
        <v>52</v>
      </c>
      <c r="F285" s="29" t="s">
        <v>16</v>
      </c>
      <c r="G285" s="29" t="s">
        <v>1558</v>
      </c>
      <c r="H285" s="29" t="s">
        <v>1759</v>
      </c>
      <c r="L285" s="30">
        <v>45639</v>
      </c>
      <c r="M285" s="29">
        <v>346.49400000000003</v>
      </c>
      <c r="R285" s="29" t="s">
        <v>1824</v>
      </c>
      <c r="S285" s="29">
        <v>346.49400000000003</v>
      </c>
      <c r="W285" s="33" t="s">
        <v>16</v>
      </c>
      <c r="X285" s="33" t="s">
        <v>1558</v>
      </c>
      <c r="Y285" s="29">
        <v>346.49400000000003</v>
      </c>
      <c r="AF285" s="29">
        <v>346.49400000000003</v>
      </c>
      <c r="AG285" s="29" t="s">
        <v>1759</v>
      </c>
    </row>
    <row r="286" spans="1:33" x14ac:dyDescent="0.3">
      <c r="A286" s="29" t="s">
        <v>831</v>
      </c>
      <c r="B286" s="30">
        <v>45518</v>
      </c>
      <c r="C286" s="29">
        <v>442.79050000000001</v>
      </c>
      <c r="D286" s="29" t="s">
        <v>1824</v>
      </c>
      <c r="E286" s="29">
        <v>27</v>
      </c>
      <c r="F286" s="29" t="s">
        <v>16</v>
      </c>
      <c r="G286" s="29" t="s">
        <v>1544</v>
      </c>
      <c r="H286" s="29" t="s">
        <v>1759</v>
      </c>
      <c r="L286" s="30">
        <v>45518</v>
      </c>
      <c r="M286" s="29">
        <v>442.79050000000001</v>
      </c>
      <c r="R286" s="29" t="s">
        <v>1824</v>
      </c>
      <c r="S286" s="29">
        <v>442.79050000000001</v>
      </c>
      <c r="W286" s="31" t="s">
        <v>16</v>
      </c>
      <c r="X286" s="31" t="s">
        <v>1544</v>
      </c>
      <c r="Y286" s="29">
        <v>442.79050000000001</v>
      </c>
      <c r="AF286" s="29">
        <v>442.79050000000001</v>
      </c>
      <c r="AG286" s="29" t="s">
        <v>1759</v>
      </c>
    </row>
    <row r="287" spans="1:33" x14ac:dyDescent="0.3">
      <c r="A287" s="29" t="s">
        <v>728</v>
      </c>
      <c r="B287" s="30">
        <v>45721</v>
      </c>
      <c r="C287" s="29">
        <v>553.18960000000004</v>
      </c>
      <c r="D287" s="29" t="s">
        <v>1829</v>
      </c>
      <c r="E287" s="29">
        <v>54</v>
      </c>
      <c r="F287" s="29" t="s">
        <v>9</v>
      </c>
      <c r="G287" s="29" t="s">
        <v>1566</v>
      </c>
      <c r="H287" s="29" t="s">
        <v>1763</v>
      </c>
      <c r="L287" s="30">
        <v>45721</v>
      </c>
      <c r="M287" s="29">
        <v>553.18960000000004</v>
      </c>
      <c r="R287" s="29" t="s">
        <v>1829</v>
      </c>
      <c r="S287" s="29">
        <v>553.18960000000004</v>
      </c>
      <c r="W287" s="33" t="s">
        <v>9</v>
      </c>
      <c r="X287" s="33" t="s">
        <v>1566</v>
      </c>
      <c r="Y287" s="29">
        <v>553.18960000000004</v>
      </c>
      <c r="AF287" s="29">
        <v>553.18960000000004</v>
      </c>
      <c r="AG287" s="29" t="s">
        <v>1763</v>
      </c>
    </row>
    <row r="288" spans="1:33" x14ac:dyDescent="0.3">
      <c r="A288" s="29" t="s">
        <v>1438</v>
      </c>
      <c r="B288" s="30">
        <v>45308</v>
      </c>
      <c r="C288" s="29">
        <v>2181.4650000000011</v>
      </c>
      <c r="D288" s="29" t="s">
        <v>1826</v>
      </c>
      <c r="E288" s="29">
        <v>63</v>
      </c>
      <c r="F288" s="29" t="s">
        <v>16</v>
      </c>
      <c r="G288" s="29" t="s">
        <v>1563</v>
      </c>
      <c r="H288" s="29" t="s">
        <v>1759</v>
      </c>
      <c r="L288" s="30">
        <v>45308</v>
      </c>
      <c r="M288" s="29">
        <v>2181.4650000000011</v>
      </c>
      <c r="R288" s="29" t="s">
        <v>1826</v>
      </c>
      <c r="S288" s="29">
        <v>2181.4650000000011</v>
      </c>
      <c r="W288" s="31" t="s">
        <v>16</v>
      </c>
      <c r="X288" s="31" t="s">
        <v>1563</v>
      </c>
      <c r="Y288" s="29">
        <v>2181.4650000000011</v>
      </c>
      <c r="AF288" s="29">
        <v>2181.4650000000011</v>
      </c>
      <c r="AG288" s="29" t="s">
        <v>1759</v>
      </c>
    </row>
    <row r="289" spans="1:33" x14ac:dyDescent="0.3">
      <c r="A289" s="29" t="s">
        <v>1054</v>
      </c>
      <c r="B289" s="30">
        <v>45889</v>
      </c>
      <c r="C289" s="29">
        <v>2175.5252</v>
      </c>
      <c r="D289" s="29" t="s">
        <v>1826</v>
      </c>
      <c r="E289" s="29">
        <v>58</v>
      </c>
      <c r="F289" s="29" t="s">
        <v>16</v>
      </c>
      <c r="G289" s="29" t="s">
        <v>1566</v>
      </c>
      <c r="H289" s="29" t="s">
        <v>1754</v>
      </c>
      <c r="L289" s="30">
        <v>45889</v>
      </c>
      <c r="M289" s="29">
        <v>2175.5252</v>
      </c>
      <c r="R289" s="29" t="s">
        <v>1826</v>
      </c>
      <c r="S289" s="29">
        <v>2175.5252</v>
      </c>
      <c r="W289" s="33" t="s">
        <v>16</v>
      </c>
      <c r="X289" s="33" t="s">
        <v>1566</v>
      </c>
      <c r="Y289" s="29">
        <v>2175.5252</v>
      </c>
      <c r="AF289" s="29">
        <v>2175.5252</v>
      </c>
      <c r="AG289" s="29" t="s">
        <v>1754</v>
      </c>
    </row>
    <row r="290" spans="1:33" x14ac:dyDescent="0.3">
      <c r="A290" s="29" t="s">
        <v>602</v>
      </c>
      <c r="B290" s="30">
        <v>45386</v>
      </c>
      <c r="C290" s="29">
        <v>1504.4760000000001</v>
      </c>
      <c r="D290" s="29" t="s">
        <v>1829</v>
      </c>
      <c r="E290" s="29">
        <v>18</v>
      </c>
      <c r="F290" s="29" t="s">
        <v>9</v>
      </c>
      <c r="G290" s="29" t="s">
        <v>1566</v>
      </c>
      <c r="H290" s="29" t="s">
        <v>1784</v>
      </c>
      <c r="L290" s="30">
        <v>45386</v>
      </c>
      <c r="M290" s="29">
        <v>1504.4760000000001</v>
      </c>
      <c r="R290" s="29" t="s">
        <v>1829</v>
      </c>
      <c r="S290" s="29">
        <v>1504.4760000000001</v>
      </c>
      <c r="W290" s="31" t="s">
        <v>9</v>
      </c>
      <c r="X290" s="31" t="s">
        <v>1566</v>
      </c>
      <c r="Y290" s="29">
        <v>1504.4760000000001</v>
      </c>
      <c r="AF290" s="29">
        <v>1504.4760000000001</v>
      </c>
      <c r="AG290" s="29" t="s">
        <v>1784</v>
      </c>
    </row>
    <row r="291" spans="1:33" x14ac:dyDescent="0.3">
      <c r="A291" s="29" t="s">
        <v>840</v>
      </c>
      <c r="B291" s="30">
        <v>45438</v>
      </c>
      <c r="C291" s="29">
        <v>154.74359999999999</v>
      </c>
      <c r="D291" s="29" t="s">
        <v>1829</v>
      </c>
      <c r="E291" s="29">
        <v>25</v>
      </c>
      <c r="F291" s="29" t="s">
        <v>9</v>
      </c>
      <c r="G291" s="29" t="s">
        <v>1566</v>
      </c>
      <c r="H291" s="29" t="s">
        <v>1763</v>
      </c>
      <c r="L291" s="30">
        <v>45438</v>
      </c>
      <c r="M291" s="29">
        <v>154.74359999999999</v>
      </c>
      <c r="R291" s="29" t="s">
        <v>1829</v>
      </c>
      <c r="S291" s="29">
        <v>154.74359999999999</v>
      </c>
      <c r="W291" s="33" t="s">
        <v>9</v>
      </c>
      <c r="X291" s="33" t="s">
        <v>1566</v>
      </c>
      <c r="Y291" s="29">
        <v>154.74359999999999</v>
      </c>
      <c r="AF291" s="29">
        <v>154.74359999999999</v>
      </c>
      <c r="AG291" s="29" t="s">
        <v>1763</v>
      </c>
    </row>
    <row r="292" spans="1:33" x14ac:dyDescent="0.3">
      <c r="A292" s="29" t="s">
        <v>1296</v>
      </c>
      <c r="B292" s="30">
        <v>45856</v>
      </c>
      <c r="C292" s="29">
        <v>1501.152</v>
      </c>
      <c r="D292" s="29" t="s">
        <v>1829</v>
      </c>
      <c r="E292" s="29">
        <v>60</v>
      </c>
      <c r="F292" s="29" t="s">
        <v>16</v>
      </c>
      <c r="G292" s="29" t="s">
        <v>1566</v>
      </c>
      <c r="H292" s="29" t="s">
        <v>1759</v>
      </c>
      <c r="L292" s="30">
        <v>45856</v>
      </c>
      <c r="M292" s="29">
        <v>1501.152</v>
      </c>
      <c r="R292" s="29" t="s">
        <v>1829</v>
      </c>
      <c r="S292" s="29">
        <v>1501.152</v>
      </c>
      <c r="W292" s="31" t="s">
        <v>16</v>
      </c>
      <c r="X292" s="31" t="s">
        <v>1566</v>
      </c>
      <c r="Y292" s="29">
        <v>1501.152</v>
      </c>
      <c r="AF292" s="29">
        <v>1501.152</v>
      </c>
      <c r="AG292" s="29" t="s">
        <v>1759</v>
      </c>
    </row>
    <row r="293" spans="1:33" x14ac:dyDescent="0.3">
      <c r="A293" s="29" t="s">
        <v>79</v>
      </c>
      <c r="B293" s="30">
        <v>45485</v>
      </c>
      <c r="C293" s="29">
        <v>480.41250000000002</v>
      </c>
      <c r="D293" s="29" t="s">
        <v>1824</v>
      </c>
      <c r="E293" s="29">
        <v>43</v>
      </c>
      <c r="F293" s="29" t="s">
        <v>9</v>
      </c>
      <c r="G293" s="29" t="s">
        <v>1566</v>
      </c>
      <c r="H293" s="29" t="s">
        <v>1759</v>
      </c>
      <c r="L293" s="30">
        <v>45485</v>
      </c>
      <c r="M293" s="29">
        <v>480.41250000000002</v>
      </c>
      <c r="R293" s="29" t="s">
        <v>1824</v>
      </c>
      <c r="S293" s="29">
        <v>480.41250000000002</v>
      </c>
      <c r="W293" s="33" t="s">
        <v>9</v>
      </c>
      <c r="X293" s="33" t="s">
        <v>1566</v>
      </c>
      <c r="Y293" s="29">
        <v>480.41250000000002</v>
      </c>
      <c r="AF293" s="29">
        <v>480.41250000000002</v>
      </c>
      <c r="AG293" s="29" t="s">
        <v>1759</v>
      </c>
    </row>
    <row r="294" spans="1:33" x14ac:dyDescent="0.3">
      <c r="A294" s="29" t="s">
        <v>415</v>
      </c>
      <c r="B294" s="30">
        <v>45545</v>
      </c>
      <c r="C294" s="29">
        <v>491.77100000000002</v>
      </c>
      <c r="D294" s="29" t="s">
        <v>1824</v>
      </c>
      <c r="E294" s="29">
        <v>44</v>
      </c>
      <c r="F294" s="29" t="s">
        <v>16</v>
      </c>
      <c r="G294" s="29" t="s">
        <v>1563</v>
      </c>
      <c r="H294" s="29" t="s">
        <v>1763</v>
      </c>
      <c r="L294" s="30">
        <v>45545</v>
      </c>
      <c r="M294" s="29">
        <v>491.77100000000002</v>
      </c>
      <c r="R294" s="29" t="s">
        <v>1824</v>
      </c>
      <c r="S294" s="29">
        <v>491.77100000000002</v>
      </c>
      <c r="W294" s="31" t="s">
        <v>16</v>
      </c>
      <c r="X294" s="31" t="s">
        <v>1563</v>
      </c>
      <c r="Y294" s="29">
        <v>491.77100000000002</v>
      </c>
      <c r="AF294" s="29">
        <v>491.77100000000002</v>
      </c>
      <c r="AG294" s="29" t="s">
        <v>1763</v>
      </c>
    </row>
    <row r="295" spans="1:33" x14ac:dyDescent="0.3">
      <c r="A295" s="29" t="s">
        <v>725</v>
      </c>
      <c r="B295" s="30">
        <v>45826</v>
      </c>
      <c r="C295" s="29">
        <v>425.41759999999999</v>
      </c>
      <c r="D295" s="29" t="s">
        <v>1824</v>
      </c>
      <c r="E295" s="29">
        <v>46</v>
      </c>
      <c r="F295" s="29" t="s">
        <v>16</v>
      </c>
      <c r="G295" s="29" t="s">
        <v>1563</v>
      </c>
      <c r="H295" s="29" t="s">
        <v>1784</v>
      </c>
      <c r="L295" s="30">
        <v>45826</v>
      </c>
      <c r="M295" s="29">
        <v>425.41759999999999</v>
      </c>
      <c r="R295" s="29" t="s">
        <v>1824</v>
      </c>
      <c r="S295" s="29">
        <v>425.41759999999999</v>
      </c>
      <c r="W295" s="33" t="s">
        <v>16</v>
      </c>
      <c r="X295" s="33" t="s">
        <v>1563</v>
      </c>
      <c r="Y295" s="29">
        <v>425.41759999999999</v>
      </c>
      <c r="AF295" s="29">
        <v>425.41759999999999</v>
      </c>
      <c r="AG295" s="29" t="s">
        <v>1784</v>
      </c>
    </row>
    <row r="296" spans="1:33" x14ac:dyDescent="0.3">
      <c r="A296" s="29" t="s">
        <v>882</v>
      </c>
      <c r="B296" s="30">
        <v>45654</v>
      </c>
      <c r="C296" s="29">
        <v>378.59399999999999</v>
      </c>
      <c r="D296" s="29" t="s">
        <v>1824</v>
      </c>
      <c r="E296" s="29">
        <v>42</v>
      </c>
      <c r="F296" s="29" t="s">
        <v>16</v>
      </c>
      <c r="G296" s="29" t="s">
        <v>1566</v>
      </c>
      <c r="H296" s="29" t="s">
        <v>1784</v>
      </c>
      <c r="L296" s="30">
        <v>45654</v>
      </c>
      <c r="M296" s="29">
        <v>378.59399999999999</v>
      </c>
      <c r="R296" s="29" t="s">
        <v>1824</v>
      </c>
      <c r="S296" s="29">
        <v>378.59399999999999</v>
      </c>
      <c r="W296" s="31" t="s">
        <v>16</v>
      </c>
      <c r="X296" s="31" t="s">
        <v>1566</v>
      </c>
      <c r="Y296" s="29">
        <v>378.59399999999999</v>
      </c>
      <c r="AF296" s="29">
        <v>378.59399999999999</v>
      </c>
      <c r="AG296" s="29" t="s">
        <v>1784</v>
      </c>
    </row>
    <row r="297" spans="1:33" x14ac:dyDescent="0.3">
      <c r="A297" s="29" t="s">
        <v>688</v>
      </c>
      <c r="B297" s="30">
        <v>45556</v>
      </c>
      <c r="C297" s="29">
        <v>1879.05</v>
      </c>
      <c r="D297" s="29" t="s">
        <v>1829</v>
      </c>
      <c r="E297" s="29">
        <v>63</v>
      </c>
      <c r="F297" s="29" t="s">
        <v>16</v>
      </c>
      <c r="G297" s="29" t="s">
        <v>1547</v>
      </c>
      <c r="H297" s="29" t="s">
        <v>1759</v>
      </c>
      <c r="L297" s="30">
        <v>45556</v>
      </c>
      <c r="M297" s="29">
        <v>1879.05</v>
      </c>
      <c r="R297" s="29" t="s">
        <v>1829</v>
      </c>
      <c r="S297" s="29">
        <v>1879.05</v>
      </c>
      <c r="W297" s="33" t="s">
        <v>16</v>
      </c>
      <c r="X297" s="33" t="s">
        <v>1547</v>
      </c>
      <c r="Y297" s="29">
        <v>1879.05</v>
      </c>
      <c r="AF297" s="29">
        <v>1879.05</v>
      </c>
      <c r="AG297" s="29" t="s">
        <v>1759</v>
      </c>
    </row>
    <row r="298" spans="1:33" x14ac:dyDescent="0.3">
      <c r="A298" s="29" t="s">
        <v>299</v>
      </c>
      <c r="B298" s="30">
        <v>45434</v>
      </c>
      <c r="C298" s="29">
        <v>356.04399999999998</v>
      </c>
      <c r="D298" s="29" t="s">
        <v>1826</v>
      </c>
      <c r="E298" s="29">
        <v>48</v>
      </c>
      <c r="F298" s="29" t="s">
        <v>16</v>
      </c>
      <c r="G298" s="29" t="s">
        <v>1566</v>
      </c>
      <c r="H298" s="29" t="s">
        <v>1759</v>
      </c>
      <c r="L298" s="30">
        <v>45434</v>
      </c>
      <c r="M298" s="29">
        <v>356.04399999999998</v>
      </c>
      <c r="R298" s="29" t="s">
        <v>1826</v>
      </c>
      <c r="S298" s="29">
        <v>356.04399999999998</v>
      </c>
      <c r="W298" s="31" t="s">
        <v>16</v>
      </c>
      <c r="X298" s="31" t="s">
        <v>1566</v>
      </c>
      <c r="Y298" s="29">
        <v>356.04399999999998</v>
      </c>
      <c r="AF298" s="29">
        <v>356.04399999999998</v>
      </c>
      <c r="AG298" s="29" t="s">
        <v>1759</v>
      </c>
    </row>
    <row r="299" spans="1:33" x14ac:dyDescent="0.3">
      <c r="A299" s="29" t="s">
        <v>629</v>
      </c>
      <c r="B299" s="30">
        <v>45871</v>
      </c>
      <c r="C299" s="29">
        <v>1372.2396000000001</v>
      </c>
      <c r="D299" s="29" t="s">
        <v>1829</v>
      </c>
      <c r="E299" s="29">
        <v>26</v>
      </c>
      <c r="F299" s="29" t="s">
        <v>9</v>
      </c>
      <c r="G299" s="29" t="s">
        <v>1566</v>
      </c>
      <c r="H299" s="29" t="s">
        <v>1759</v>
      </c>
      <c r="L299" s="30">
        <v>45871</v>
      </c>
      <c r="M299" s="29">
        <v>1372.2396000000001</v>
      </c>
      <c r="R299" s="29" t="s">
        <v>1829</v>
      </c>
      <c r="S299" s="29">
        <v>1372.2396000000001</v>
      </c>
      <c r="W299" s="33" t="s">
        <v>9</v>
      </c>
      <c r="X299" s="33" t="s">
        <v>1566</v>
      </c>
      <c r="Y299" s="29">
        <v>1372.2396000000001</v>
      </c>
      <c r="AF299" s="29">
        <v>1372.2396000000001</v>
      </c>
      <c r="AG299" s="29" t="s">
        <v>1759</v>
      </c>
    </row>
    <row r="300" spans="1:33" x14ac:dyDescent="0.3">
      <c r="A300" s="29" t="s">
        <v>242</v>
      </c>
      <c r="B300" s="30">
        <v>45583</v>
      </c>
      <c r="C300" s="29">
        <v>208.25280000000001</v>
      </c>
      <c r="D300" s="29" t="s">
        <v>1824</v>
      </c>
      <c r="E300" s="29">
        <v>27</v>
      </c>
      <c r="F300" s="29" t="s">
        <v>16</v>
      </c>
      <c r="G300" s="29" t="s">
        <v>1563</v>
      </c>
      <c r="H300" s="29" t="s">
        <v>1759</v>
      </c>
      <c r="L300" s="30">
        <v>45583</v>
      </c>
      <c r="M300" s="29">
        <v>208.25280000000001</v>
      </c>
      <c r="R300" s="29" t="s">
        <v>1824</v>
      </c>
      <c r="S300" s="29">
        <v>208.25280000000001</v>
      </c>
      <c r="W300" s="31" t="s">
        <v>16</v>
      </c>
      <c r="X300" s="31" t="s">
        <v>1563</v>
      </c>
      <c r="Y300" s="29">
        <v>208.25280000000001</v>
      </c>
      <c r="AF300" s="29">
        <v>208.25280000000001</v>
      </c>
      <c r="AG300" s="29" t="s">
        <v>1759</v>
      </c>
    </row>
    <row r="301" spans="1:33" x14ac:dyDescent="0.3">
      <c r="A301" s="29" t="s">
        <v>703</v>
      </c>
      <c r="B301" s="30">
        <v>45348</v>
      </c>
      <c r="C301" s="29">
        <v>1536.6559999999999</v>
      </c>
      <c r="D301" s="29" t="s">
        <v>1826</v>
      </c>
      <c r="E301" s="29">
        <v>42</v>
      </c>
      <c r="F301" s="29" t="s">
        <v>9</v>
      </c>
      <c r="G301" s="29" t="s">
        <v>1566</v>
      </c>
      <c r="H301" s="29" t="s">
        <v>1759</v>
      </c>
      <c r="L301" s="30">
        <v>45348</v>
      </c>
      <c r="M301" s="29">
        <v>1536.6559999999999</v>
      </c>
      <c r="R301" s="29" t="s">
        <v>1826</v>
      </c>
      <c r="S301" s="29">
        <v>1536.6559999999999</v>
      </c>
      <c r="W301" s="33" t="s">
        <v>9</v>
      </c>
      <c r="X301" s="33" t="s">
        <v>1566</v>
      </c>
      <c r="Y301" s="29">
        <v>1536.6559999999999</v>
      </c>
      <c r="AF301" s="29">
        <v>1536.6559999999999</v>
      </c>
      <c r="AG301" s="29" t="s">
        <v>1759</v>
      </c>
    </row>
    <row r="302" spans="1:33" x14ac:dyDescent="0.3">
      <c r="A302" s="29" t="s">
        <v>649</v>
      </c>
      <c r="B302" s="30">
        <v>45268</v>
      </c>
      <c r="C302" s="29">
        <v>2703.9888000000001</v>
      </c>
      <c r="D302" s="29" t="s">
        <v>1824</v>
      </c>
      <c r="E302" s="29">
        <v>46</v>
      </c>
      <c r="F302" s="29" t="s">
        <v>9</v>
      </c>
      <c r="G302" s="29" t="s">
        <v>1558</v>
      </c>
      <c r="H302" s="29" t="s">
        <v>1759</v>
      </c>
      <c r="L302" s="30">
        <v>45268</v>
      </c>
      <c r="M302" s="29">
        <v>2703.9888000000001</v>
      </c>
      <c r="R302" s="29" t="s">
        <v>1824</v>
      </c>
      <c r="S302" s="29">
        <v>2703.9888000000001</v>
      </c>
      <c r="W302" s="31" t="s">
        <v>9</v>
      </c>
      <c r="X302" s="31" t="s">
        <v>1558</v>
      </c>
      <c r="Y302" s="29">
        <v>2703.9888000000001</v>
      </c>
      <c r="AF302" s="29">
        <v>2703.9888000000001</v>
      </c>
      <c r="AG302" s="29" t="s">
        <v>1759</v>
      </c>
    </row>
    <row r="303" spans="1:33" x14ac:dyDescent="0.3">
      <c r="A303" s="29" t="s">
        <v>119</v>
      </c>
      <c r="B303" s="30">
        <v>45596</v>
      </c>
      <c r="C303" s="29">
        <v>1953.1368</v>
      </c>
      <c r="D303" s="29" t="s">
        <v>1829</v>
      </c>
      <c r="E303" s="29">
        <v>54</v>
      </c>
      <c r="F303" s="29" t="s">
        <v>16</v>
      </c>
      <c r="G303" s="29" t="s">
        <v>1563</v>
      </c>
      <c r="H303" s="29" t="s">
        <v>1759</v>
      </c>
      <c r="L303" s="30">
        <v>45596</v>
      </c>
      <c r="M303" s="29">
        <v>1953.1368</v>
      </c>
      <c r="R303" s="29" t="s">
        <v>1829</v>
      </c>
      <c r="S303" s="29">
        <v>1953.1368</v>
      </c>
      <c r="W303" s="33" t="s">
        <v>16</v>
      </c>
      <c r="X303" s="33" t="s">
        <v>1563</v>
      </c>
      <c r="Y303" s="29">
        <v>1953.1368</v>
      </c>
      <c r="AF303" s="29">
        <v>1953.1368</v>
      </c>
      <c r="AG303" s="29" t="s">
        <v>1759</v>
      </c>
    </row>
    <row r="304" spans="1:33" x14ac:dyDescent="0.3">
      <c r="A304" s="29" t="s">
        <v>1444</v>
      </c>
      <c r="B304" s="30">
        <v>45624</v>
      </c>
      <c r="C304" s="29">
        <v>1384.2239999999999</v>
      </c>
      <c r="D304" s="29" t="s">
        <v>1826</v>
      </c>
      <c r="E304" s="29">
        <v>19</v>
      </c>
      <c r="F304" s="29" t="s">
        <v>9</v>
      </c>
      <c r="G304" s="29" t="s">
        <v>1547</v>
      </c>
      <c r="H304" s="29" t="s">
        <v>1759</v>
      </c>
      <c r="L304" s="30">
        <v>45624</v>
      </c>
      <c r="M304" s="29">
        <v>1384.2239999999999</v>
      </c>
      <c r="R304" s="29" t="s">
        <v>1826</v>
      </c>
      <c r="S304" s="29">
        <v>1384.2239999999999</v>
      </c>
      <c r="W304" s="31" t="s">
        <v>9</v>
      </c>
      <c r="X304" s="31" t="s">
        <v>1547</v>
      </c>
      <c r="Y304" s="29">
        <v>1384.2239999999999</v>
      </c>
      <c r="AF304" s="29">
        <v>1384.2239999999999</v>
      </c>
      <c r="AG304" s="29" t="s">
        <v>1759</v>
      </c>
    </row>
    <row r="305" spans="1:33" x14ac:dyDescent="0.3">
      <c r="A305" s="29" t="s">
        <v>348</v>
      </c>
      <c r="B305" s="30">
        <v>45813</v>
      </c>
      <c r="C305" s="29">
        <v>1283.086</v>
      </c>
      <c r="D305" s="29" t="s">
        <v>1829</v>
      </c>
      <c r="E305" s="29">
        <v>24</v>
      </c>
      <c r="F305" s="29" t="s">
        <v>9</v>
      </c>
      <c r="G305" s="29" t="s">
        <v>1566</v>
      </c>
      <c r="H305" s="29" t="s">
        <v>1763</v>
      </c>
      <c r="L305" s="30">
        <v>45813</v>
      </c>
      <c r="M305" s="29">
        <v>1283.086</v>
      </c>
      <c r="R305" s="29" t="s">
        <v>1829</v>
      </c>
      <c r="S305" s="29">
        <v>1283.086</v>
      </c>
      <c r="W305" s="33" t="s">
        <v>9</v>
      </c>
      <c r="X305" s="33" t="s">
        <v>1566</v>
      </c>
      <c r="Y305" s="29">
        <v>1283.086</v>
      </c>
      <c r="AF305" s="29">
        <v>1283.086</v>
      </c>
      <c r="AG305" s="29" t="s">
        <v>1763</v>
      </c>
    </row>
    <row r="306" spans="1:33" x14ac:dyDescent="0.3">
      <c r="A306" s="29" t="s">
        <v>165</v>
      </c>
      <c r="B306" s="30">
        <v>45615</v>
      </c>
      <c r="C306" s="29">
        <v>2062.8696</v>
      </c>
      <c r="D306" s="29" t="s">
        <v>1824</v>
      </c>
      <c r="E306" s="29">
        <v>45</v>
      </c>
      <c r="F306" s="29" t="s">
        <v>9</v>
      </c>
      <c r="G306" s="29" t="s">
        <v>1563</v>
      </c>
      <c r="H306" s="29" t="s">
        <v>1759</v>
      </c>
      <c r="L306" s="30">
        <v>45615</v>
      </c>
      <c r="M306" s="29">
        <v>2062.8696</v>
      </c>
      <c r="R306" s="29" t="s">
        <v>1824</v>
      </c>
      <c r="S306" s="29">
        <v>2062.8696</v>
      </c>
      <c r="W306" s="31" t="s">
        <v>9</v>
      </c>
      <c r="X306" s="31" t="s">
        <v>1563</v>
      </c>
      <c r="Y306" s="29">
        <v>2062.8696</v>
      </c>
      <c r="AF306" s="29">
        <v>2062.8696</v>
      </c>
      <c r="AG306" s="29" t="s">
        <v>1759</v>
      </c>
    </row>
    <row r="307" spans="1:33" x14ac:dyDescent="0.3">
      <c r="A307" s="29" t="s">
        <v>688</v>
      </c>
      <c r="B307" s="30">
        <v>45431</v>
      </c>
      <c r="C307" s="29">
        <v>2156.6952000000001</v>
      </c>
      <c r="D307" s="29" t="s">
        <v>1829</v>
      </c>
      <c r="E307" s="29">
        <v>63</v>
      </c>
      <c r="F307" s="29" t="s">
        <v>16</v>
      </c>
      <c r="G307" s="29" t="s">
        <v>1566</v>
      </c>
      <c r="H307" s="29" t="s">
        <v>1759</v>
      </c>
      <c r="L307" s="30">
        <v>45431</v>
      </c>
      <c r="M307" s="29">
        <v>2156.6952000000001</v>
      </c>
      <c r="R307" s="29" t="s">
        <v>1829</v>
      </c>
      <c r="S307" s="29">
        <v>2156.6952000000001</v>
      </c>
      <c r="W307" s="33" t="s">
        <v>16</v>
      </c>
      <c r="X307" s="33" t="s">
        <v>1566</v>
      </c>
      <c r="Y307" s="29">
        <v>2156.6952000000001</v>
      </c>
      <c r="AF307" s="29">
        <v>2156.6952000000001</v>
      </c>
      <c r="AG307" s="29" t="s">
        <v>1759</v>
      </c>
    </row>
    <row r="308" spans="1:33" x14ac:dyDescent="0.3">
      <c r="A308" s="29" t="s">
        <v>1482</v>
      </c>
      <c r="B308" s="30">
        <v>45679</v>
      </c>
      <c r="C308" s="29">
        <v>1625.2544</v>
      </c>
      <c r="D308" s="29" t="s">
        <v>1829</v>
      </c>
      <c r="E308" s="29">
        <v>26</v>
      </c>
      <c r="F308" s="29" t="s">
        <v>9</v>
      </c>
      <c r="G308" s="29" t="s">
        <v>1563</v>
      </c>
      <c r="H308" s="29" t="s">
        <v>1759</v>
      </c>
      <c r="L308" s="30">
        <v>45679</v>
      </c>
      <c r="M308" s="29">
        <v>1625.2544</v>
      </c>
      <c r="R308" s="29" t="s">
        <v>1829</v>
      </c>
      <c r="S308" s="29">
        <v>1625.2544</v>
      </c>
      <c r="W308" s="31" t="s">
        <v>9</v>
      </c>
      <c r="X308" s="31" t="s">
        <v>1563</v>
      </c>
      <c r="Y308" s="29">
        <v>1625.2544</v>
      </c>
      <c r="AF308" s="29">
        <v>1625.2544</v>
      </c>
      <c r="AG308" s="29" t="s">
        <v>1759</v>
      </c>
    </row>
    <row r="309" spans="1:33" x14ac:dyDescent="0.3">
      <c r="A309" s="29" t="s">
        <v>1396</v>
      </c>
      <c r="B309" s="30">
        <v>45842</v>
      </c>
      <c r="C309" s="29">
        <v>326.25599999999997</v>
      </c>
      <c r="D309" s="29" t="s">
        <v>1824</v>
      </c>
      <c r="E309" s="29">
        <v>60</v>
      </c>
      <c r="F309" s="29" t="s">
        <v>16</v>
      </c>
      <c r="G309" s="29" t="s">
        <v>1563</v>
      </c>
      <c r="H309" s="29" t="s">
        <v>1759</v>
      </c>
      <c r="L309" s="30">
        <v>45842</v>
      </c>
      <c r="M309" s="29">
        <v>326.25599999999997</v>
      </c>
      <c r="R309" s="29" t="s">
        <v>1824</v>
      </c>
      <c r="S309" s="29">
        <v>326.25599999999997</v>
      </c>
      <c r="W309" s="33" t="s">
        <v>16</v>
      </c>
      <c r="X309" s="33" t="s">
        <v>1563</v>
      </c>
      <c r="Y309" s="29">
        <v>326.25599999999997</v>
      </c>
      <c r="AF309" s="29">
        <v>326.25599999999997</v>
      </c>
      <c r="AG309" s="29" t="s">
        <v>1759</v>
      </c>
    </row>
    <row r="310" spans="1:33" x14ac:dyDescent="0.3">
      <c r="A310" s="29" t="s">
        <v>1476</v>
      </c>
      <c r="B310" s="30">
        <v>45796</v>
      </c>
      <c r="C310" s="29">
        <v>1475.0916</v>
      </c>
      <c r="D310" s="29" t="s">
        <v>1826</v>
      </c>
      <c r="E310" s="29">
        <v>33</v>
      </c>
      <c r="F310" s="29" t="s">
        <v>9</v>
      </c>
      <c r="G310" s="29" t="s">
        <v>1563</v>
      </c>
      <c r="H310" s="29" t="s">
        <v>1759</v>
      </c>
      <c r="L310" s="30">
        <v>45796</v>
      </c>
      <c r="M310" s="29">
        <v>1475.0916</v>
      </c>
      <c r="R310" s="29" t="s">
        <v>1826</v>
      </c>
      <c r="S310" s="29">
        <v>1475.0916</v>
      </c>
      <c r="W310" s="31" t="s">
        <v>9</v>
      </c>
      <c r="X310" s="31" t="s">
        <v>1563</v>
      </c>
      <c r="Y310" s="29">
        <v>1475.0916</v>
      </c>
      <c r="AF310" s="29">
        <v>1475.0916</v>
      </c>
      <c r="AG310" s="29" t="s">
        <v>1759</v>
      </c>
    </row>
    <row r="311" spans="1:33" x14ac:dyDescent="0.3">
      <c r="A311" s="29" t="s">
        <v>714</v>
      </c>
      <c r="B311" s="30">
        <v>45264</v>
      </c>
      <c r="C311" s="29">
        <v>1127.0219999999999</v>
      </c>
      <c r="D311" s="29" t="s">
        <v>1826</v>
      </c>
      <c r="E311" s="29">
        <v>38</v>
      </c>
      <c r="F311" s="29" t="s">
        <v>9</v>
      </c>
      <c r="G311" s="29" t="s">
        <v>1544</v>
      </c>
      <c r="H311" s="29" t="s">
        <v>1759</v>
      </c>
      <c r="L311" s="30">
        <v>45264</v>
      </c>
      <c r="M311" s="29">
        <v>1127.0219999999999</v>
      </c>
      <c r="R311" s="29" t="s">
        <v>1826</v>
      </c>
      <c r="S311" s="29">
        <v>1127.0219999999999</v>
      </c>
      <c r="W311" s="33" t="s">
        <v>9</v>
      </c>
      <c r="X311" s="33" t="s">
        <v>1544</v>
      </c>
      <c r="Y311" s="29">
        <v>1127.0219999999999</v>
      </c>
      <c r="AF311" s="29">
        <v>1127.0219999999999</v>
      </c>
      <c r="AG311" s="29" t="s">
        <v>1759</v>
      </c>
    </row>
    <row r="312" spans="1:33" x14ac:dyDescent="0.3">
      <c r="A312" s="29" t="s">
        <v>182</v>
      </c>
      <c r="B312" s="30">
        <v>45504</v>
      </c>
      <c r="C312" s="29">
        <v>271.28359999999998</v>
      </c>
      <c r="D312" s="29" t="s">
        <v>1824</v>
      </c>
      <c r="E312" s="29">
        <v>54</v>
      </c>
      <c r="F312" s="29" t="s">
        <v>9</v>
      </c>
      <c r="G312" s="29" t="s">
        <v>1558</v>
      </c>
      <c r="H312" s="29" t="s">
        <v>1763</v>
      </c>
      <c r="L312" s="30">
        <v>45504</v>
      </c>
      <c r="M312" s="29">
        <v>271.28359999999998</v>
      </c>
      <c r="R312" s="29" t="s">
        <v>1824</v>
      </c>
      <c r="S312" s="29">
        <v>271.28359999999998</v>
      </c>
      <c r="W312" s="31" t="s">
        <v>9</v>
      </c>
      <c r="X312" s="31" t="s">
        <v>1558</v>
      </c>
      <c r="Y312" s="29">
        <v>271.28359999999998</v>
      </c>
      <c r="AF312" s="29">
        <v>271.28359999999998</v>
      </c>
      <c r="AG312" s="29" t="s">
        <v>1763</v>
      </c>
    </row>
    <row r="313" spans="1:33" x14ac:dyDescent="0.3">
      <c r="A313" s="29" t="s">
        <v>436</v>
      </c>
      <c r="B313" s="30">
        <v>45679</v>
      </c>
      <c r="C313" s="29">
        <v>2699.0963999999999</v>
      </c>
      <c r="D313" s="29" t="s">
        <v>1829</v>
      </c>
      <c r="E313" s="29">
        <v>39</v>
      </c>
      <c r="F313" s="29" t="s">
        <v>9</v>
      </c>
      <c r="G313" s="29" t="s">
        <v>1544</v>
      </c>
      <c r="H313" s="29" t="s">
        <v>1763</v>
      </c>
      <c r="L313" s="30">
        <v>45679</v>
      </c>
      <c r="M313" s="29">
        <v>2699.0963999999999</v>
      </c>
      <c r="R313" s="29" t="s">
        <v>1829</v>
      </c>
      <c r="S313" s="29">
        <v>2699.0963999999999</v>
      </c>
      <c r="W313" s="33" t="s">
        <v>9</v>
      </c>
      <c r="X313" s="33" t="s">
        <v>1544</v>
      </c>
      <c r="Y313" s="29">
        <v>2699.0963999999999</v>
      </c>
      <c r="AF313" s="29">
        <v>2699.0963999999999</v>
      </c>
      <c r="AG313" s="29" t="s">
        <v>1763</v>
      </c>
    </row>
    <row r="314" spans="1:33" x14ac:dyDescent="0.3">
      <c r="A314" s="29" t="s">
        <v>101</v>
      </c>
      <c r="B314" s="30">
        <v>45611</v>
      </c>
      <c r="C314" s="29">
        <v>954.01800000000003</v>
      </c>
      <c r="D314" s="29" t="s">
        <v>1826</v>
      </c>
      <c r="E314" s="29">
        <v>40</v>
      </c>
      <c r="F314" s="29" t="s">
        <v>9</v>
      </c>
      <c r="G314" s="29" t="s">
        <v>1544</v>
      </c>
      <c r="H314" s="29" t="s">
        <v>1759</v>
      </c>
      <c r="L314" s="30">
        <v>45611</v>
      </c>
      <c r="M314" s="29">
        <v>954.01800000000003</v>
      </c>
      <c r="R314" s="29" t="s">
        <v>1826</v>
      </c>
      <c r="S314" s="29">
        <v>954.01800000000003</v>
      </c>
      <c r="W314" s="31" t="s">
        <v>9</v>
      </c>
      <c r="X314" s="31" t="s">
        <v>1544</v>
      </c>
      <c r="Y314" s="29">
        <v>954.01800000000003</v>
      </c>
      <c r="AF314" s="29">
        <v>954.01800000000003</v>
      </c>
      <c r="AG314" s="29" t="s">
        <v>1759</v>
      </c>
    </row>
    <row r="315" spans="1:33" x14ac:dyDescent="0.3">
      <c r="A315" s="29" t="s">
        <v>4006</v>
      </c>
      <c r="B315" s="30">
        <v>45389</v>
      </c>
      <c r="C315" s="29">
        <v>72.025200000000012</v>
      </c>
      <c r="D315" s="29" t="s">
        <v>1826</v>
      </c>
      <c r="E315" s="29">
        <v>64</v>
      </c>
      <c r="F315" s="29" t="s">
        <v>9</v>
      </c>
      <c r="G315" s="29" t="s">
        <v>1566</v>
      </c>
      <c r="H315" s="29" t="s">
        <v>1763</v>
      </c>
      <c r="L315" s="30">
        <v>45389</v>
      </c>
      <c r="M315" s="29">
        <v>72.025200000000012</v>
      </c>
      <c r="R315" s="29" t="s">
        <v>1826</v>
      </c>
      <c r="S315" s="29">
        <v>72.025200000000012</v>
      </c>
      <c r="W315" s="33" t="s">
        <v>9</v>
      </c>
      <c r="X315" s="33" t="s">
        <v>1566</v>
      </c>
      <c r="Y315" s="29">
        <v>72.025200000000012</v>
      </c>
      <c r="AF315" s="29">
        <v>72.025200000000012</v>
      </c>
      <c r="AG315" s="29" t="s">
        <v>1763</v>
      </c>
    </row>
    <row r="316" spans="1:33" x14ac:dyDescent="0.3">
      <c r="A316" s="29" t="s">
        <v>412</v>
      </c>
      <c r="B316" s="30">
        <v>45339</v>
      </c>
      <c r="C316" s="29">
        <v>269.21699999999998</v>
      </c>
      <c r="D316" s="29" t="s">
        <v>1829</v>
      </c>
      <c r="E316" s="29">
        <v>40</v>
      </c>
      <c r="F316" s="29" t="s">
        <v>9</v>
      </c>
      <c r="G316" s="29" t="s">
        <v>1566</v>
      </c>
      <c r="H316" s="29" t="s">
        <v>1759</v>
      </c>
      <c r="L316" s="30">
        <v>45339</v>
      </c>
      <c r="M316" s="29">
        <v>269.21699999999998</v>
      </c>
      <c r="R316" s="29" t="s">
        <v>1829</v>
      </c>
      <c r="S316" s="29">
        <v>269.21699999999998</v>
      </c>
      <c r="W316" s="31" t="s">
        <v>9</v>
      </c>
      <c r="X316" s="31" t="s">
        <v>1566</v>
      </c>
      <c r="Y316" s="29">
        <v>269.21699999999998</v>
      </c>
      <c r="AF316" s="29">
        <v>269.21699999999998</v>
      </c>
      <c r="AG316" s="29" t="s">
        <v>1759</v>
      </c>
    </row>
    <row r="317" spans="1:33" x14ac:dyDescent="0.3">
      <c r="A317" s="29" t="s">
        <v>406</v>
      </c>
      <c r="B317" s="30">
        <v>45433</v>
      </c>
      <c r="C317" s="29">
        <v>844.38199999999995</v>
      </c>
      <c r="D317" s="29" t="s">
        <v>1824</v>
      </c>
      <c r="E317" s="29">
        <v>21</v>
      </c>
      <c r="F317" s="29" t="s">
        <v>16</v>
      </c>
      <c r="G317" s="29" t="s">
        <v>1563</v>
      </c>
      <c r="H317" s="29" t="s">
        <v>1759</v>
      </c>
      <c r="L317" s="30">
        <v>45433</v>
      </c>
      <c r="M317" s="29">
        <v>844.38199999999995</v>
      </c>
      <c r="R317" s="29" t="s">
        <v>1824</v>
      </c>
      <c r="S317" s="29">
        <v>844.38199999999995</v>
      </c>
      <c r="W317" s="33" t="s">
        <v>16</v>
      </c>
      <c r="X317" s="33" t="s">
        <v>1563</v>
      </c>
      <c r="Y317" s="29">
        <v>844.38199999999995</v>
      </c>
      <c r="AF317" s="29">
        <v>844.38199999999995</v>
      </c>
      <c r="AG317" s="29" t="s">
        <v>1759</v>
      </c>
    </row>
    <row r="318" spans="1:33" x14ac:dyDescent="0.3">
      <c r="A318" s="29" t="s">
        <v>837</v>
      </c>
      <c r="B318" s="30">
        <v>45435</v>
      </c>
      <c r="C318" s="29">
        <v>2873.9969999999989</v>
      </c>
      <c r="D318" s="29" t="s">
        <v>1826</v>
      </c>
      <c r="E318" s="29">
        <v>50</v>
      </c>
      <c r="F318" s="29" t="s">
        <v>9</v>
      </c>
      <c r="G318" s="29" t="s">
        <v>1566</v>
      </c>
      <c r="H318" s="29" t="s">
        <v>1759</v>
      </c>
      <c r="L318" s="30">
        <v>45435</v>
      </c>
      <c r="M318" s="29">
        <v>2873.9969999999989</v>
      </c>
      <c r="R318" s="29" t="s">
        <v>1826</v>
      </c>
      <c r="S318" s="29">
        <v>2873.9969999999989</v>
      </c>
      <c r="W318" s="31" t="s">
        <v>9</v>
      </c>
      <c r="X318" s="31" t="s">
        <v>1566</v>
      </c>
      <c r="Y318" s="29">
        <v>2873.9969999999989</v>
      </c>
      <c r="AF318" s="29">
        <v>2873.9969999999989</v>
      </c>
      <c r="AG318" s="29" t="s">
        <v>1759</v>
      </c>
    </row>
    <row r="319" spans="1:33" x14ac:dyDescent="0.3">
      <c r="A319" s="29" t="s">
        <v>1087</v>
      </c>
      <c r="B319" s="30">
        <v>45823</v>
      </c>
      <c r="C319" s="29">
        <v>330.7824</v>
      </c>
      <c r="D319" s="29" t="s">
        <v>1829</v>
      </c>
      <c r="E319" s="29">
        <v>39</v>
      </c>
      <c r="F319" s="29" t="s">
        <v>16</v>
      </c>
      <c r="G319" s="29" t="s">
        <v>1566</v>
      </c>
      <c r="H319" s="29" t="s">
        <v>1759</v>
      </c>
      <c r="L319" s="30">
        <v>45823</v>
      </c>
      <c r="M319" s="29">
        <v>330.7824</v>
      </c>
      <c r="R319" s="29" t="s">
        <v>1829</v>
      </c>
      <c r="S319" s="29">
        <v>330.7824</v>
      </c>
      <c r="W319" s="33" t="s">
        <v>16</v>
      </c>
      <c r="X319" s="33" t="s">
        <v>1566</v>
      </c>
      <c r="Y319" s="29">
        <v>330.7824</v>
      </c>
      <c r="AF319" s="29">
        <v>330.7824</v>
      </c>
      <c r="AG319" s="29" t="s">
        <v>1759</v>
      </c>
    </row>
    <row r="320" spans="1:33" x14ac:dyDescent="0.3">
      <c r="A320" s="29" t="s">
        <v>319</v>
      </c>
      <c r="B320" s="30">
        <v>45663</v>
      </c>
      <c r="C320" s="29">
        <v>199.56780000000001</v>
      </c>
      <c r="D320" s="29" t="s">
        <v>1824</v>
      </c>
      <c r="E320" s="29">
        <v>43</v>
      </c>
      <c r="F320" s="29" t="s">
        <v>9</v>
      </c>
      <c r="G320" s="29" t="s">
        <v>1566</v>
      </c>
      <c r="H320" s="29" t="s">
        <v>1763</v>
      </c>
      <c r="L320" s="30">
        <v>45663</v>
      </c>
      <c r="M320" s="29">
        <v>199.56780000000001</v>
      </c>
      <c r="R320" s="29" t="s">
        <v>1824</v>
      </c>
      <c r="S320" s="29">
        <v>199.56780000000001</v>
      </c>
      <c r="W320" s="31" t="s">
        <v>9</v>
      </c>
      <c r="X320" s="31" t="s">
        <v>1566</v>
      </c>
      <c r="Y320" s="29">
        <v>199.56780000000001</v>
      </c>
      <c r="AF320" s="29">
        <v>199.56780000000001</v>
      </c>
      <c r="AG320" s="29" t="s">
        <v>1763</v>
      </c>
    </row>
    <row r="321" spans="1:33" x14ac:dyDescent="0.3">
      <c r="A321" s="29" t="s">
        <v>1122</v>
      </c>
      <c r="B321" s="30">
        <v>45879</v>
      </c>
      <c r="C321" s="29">
        <v>218.49100000000001</v>
      </c>
      <c r="D321" s="29" t="s">
        <v>1826</v>
      </c>
      <c r="E321" s="29">
        <v>32</v>
      </c>
      <c r="F321" s="29" t="s">
        <v>9</v>
      </c>
      <c r="G321" s="29" t="s">
        <v>1544</v>
      </c>
      <c r="H321" s="29" t="s">
        <v>1759</v>
      </c>
      <c r="L321" s="30">
        <v>45879</v>
      </c>
      <c r="M321" s="29">
        <v>218.49100000000001</v>
      </c>
      <c r="R321" s="29" t="s">
        <v>1826</v>
      </c>
      <c r="S321" s="29">
        <v>218.49100000000001</v>
      </c>
      <c r="W321" s="33" t="s">
        <v>9</v>
      </c>
      <c r="X321" s="33" t="s">
        <v>1544</v>
      </c>
      <c r="Y321" s="29">
        <v>218.49100000000001</v>
      </c>
      <c r="AF321" s="29">
        <v>218.49100000000001</v>
      </c>
      <c r="AG321" s="29" t="s">
        <v>1759</v>
      </c>
    </row>
    <row r="322" spans="1:33" x14ac:dyDescent="0.3">
      <c r="A322" s="29" t="s">
        <v>1045</v>
      </c>
      <c r="B322" s="30">
        <v>45840</v>
      </c>
      <c r="C322" s="29">
        <v>1552.9793999999999</v>
      </c>
      <c r="D322" s="29" t="s">
        <v>1824</v>
      </c>
      <c r="E322" s="29">
        <v>64</v>
      </c>
      <c r="F322" s="29" t="s">
        <v>16</v>
      </c>
      <c r="G322" s="29" t="s">
        <v>1558</v>
      </c>
      <c r="H322" s="29" t="s">
        <v>1763</v>
      </c>
      <c r="L322" s="30">
        <v>45840</v>
      </c>
      <c r="M322" s="29">
        <v>1552.9793999999999</v>
      </c>
      <c r="R322" s="29" t="s">
        <v>1824</v>
      </c>
      <c r="S322" s="29">
        <v>1552.9793999999999</v>
      </c>
      <c r="W322" s="31" t="s">
        <v>16</v>
      </c>
      <c r="X322" s="31" t="s">
        <v>1558</v>
      </c>
      <c r="Y322" s="29">
        <v>1552.9793999999999</v>
      </c>
      <c r="AF322" s="29">
        <v>1552.9793999999999</v>
      </c>
      <c r="AG322" s="29" t="s">
        <v>1763</v>
      </c>
    </row>
    <row r="323" spans="1:33" x14ac:dyDescent="0.3">
      <c r="A323" s="29" t="s">
        <v>940</v>
      </c>
      <c r="B323" s="30">
        <v>45380</v>
      </c>
      <c r="C323" s="29">
        <v>547.17700000000002</v>
      </c>
      <c r="D323" s="29" t="s">
        <v>1824</v>
      </c>
      <c r="E323" s="29">
        <v>64</v>
      </c>
      <c r="F323" s="29" t="s">
        <v>9</v>
      </c>
      <c r="G323" s="29" t="s">
        <v>1547</v>
      </c>
      <c r="H323" s="29" t="s">
        <v>1763</v>
      </c>
      <c r="L323" s="30">
        <v>45380</v>
      </c>
      <c r="M323" s="29">
        <v>547.17700000000002</v>
      </c>
      <c r="R323" s="29" t="s">
        <v>1824</v>
      </c>
      <c r="S323" s="29">
        <v>547.17700000000002</v>
      </c>
      <c r="W323" s="33" t="s">
        <v>9</v>
      </c>
      <c r="X323" s="33" t="s">
        <v>1547</v>
      </c>
      <c r="Y323" s="29">
        <v>547.17700000000002</v>
      </c>
      <c r="AF323" s="29">
        <v>547.17700000000002</v>
      </c>
      <c r="AG323" s="29" t="s">
        <v>1763</v>
      </c>
    </row>
    <row r="324" spans="1:33" x14ac:dyDescent="0.3">
      <c r="A324" s="29" t="s">
        <v>342</v>
      </c>
      <c r="B324" s="30">
        <v>45672</v>
      </c>
      <c r="C324" s="29">
        <v>423.62840000000011</v>
      </c>
      <c r="D324" s="29" t="s">
        <v>1824</v>
      </c>
      <c r="E324" s="29">
        <v>30</v>
      </c>
      <c r="F324" s="29" t="s">
        <v>16</v>
      </c>
      <c r="G324" s="29" t="s">
        <v>1544</v>
      </c>
      <c r="H324" s="29" t="s">
        <v>1759</v>
      </c>
      <c r="L324" s="30">
        <v>45672</v>
      </c>
      <c r="M324" s="29">
        <v>423.62840000000011</v>
      </c>
      <c r="R324" s="29" t="s">
        <v>1824</v>
      </c>
      <c r="S324" s="29">
        <v>423.62840000000011</v>
      </c>
      <c r="W324" s="31" t="s">
        <v>16</v>
      </c>
      <c r="X324" s="31" t="s">
        <v>1544</v>
      </c>
      <c r="Y324" s="29">
        <v>423.62840000000011</v>
      </c>
      <c r="AF324" s="29">
        <v>423.62840000000011</v>
      </c>
      <c r="AG324" s="29" t="s">
        <v>1759</v>
      </c>
    </row>
    <row r="325" spans="1:33" x14ac:dyDescent="0.3">
      <c r="A325" s="29" t="s">
        <v>1358</v>
      </c>
      <c r="B325" s="30">
        <v>45497</v>
      </c>
      <c r="C325" s="29">
        <v>831.92750000000001</v>
      </c>
      <c r="D325" s="29" t="s">
        <v>1826</v>
      </c>
      <c r="E325" s="29">
        <v>53</v>
      </c>
      <c r="F325" s="29" t="s">
        <v>9</v>
      </c>
      <c r="G325" s="29" t="s">
        <v>1558</v>
      </c>
      <c r="H325" s="29" t="s">
        <v>1759</v>
      </c>
      <c r="L325" s="30">
        <v>45497</v>
      </c>
      <c r="M325" s="29">
        <v>831.92750000000001</v>
      </c>
      <c r="R325" s="29" t="s">
        <v>1826</v>
      </c>
      <c r="S325" s="29">
        <v>831.92750000000001</v>
      </c>
      <c r="W325" s="33" t="s">
        <v>9</v>
      </c>
      <c r="X325" s="33" t="s">
        <v>1558</v>
      </c>
      <c r="Y325" s="29">
        <v>831.92750000000001</v>
      </c>
      <c r="AF325" s="29">
        <v>831.92750000000001</v>
      </c>
      <c r="AG325" s="29" t="s">
        <v>1759</v>
      </c>
    </row>
    <row r="326" spans="1:33" x14ac:dyDescent="0.3">
      <c r="A326" s="29" t="s">
        <v>753</v>
      </c>
      <c r="B326" s="30">
        <v>45407</v>
      </c>
      <c r="C326" s="29">
        <v>2084.0720000000001</v>
      </c>
      <c r="D326" s="29" t="s">
        <v>1826</v>
      </c>
      <c r="E326" s="29">
        <v>28</v>
      </c>
      <c r="F326" s="29" t="s">
        <v>16</v>
      </c>
      <c r="G326" s="29" t="s">
        <v>1563</v>
      </c>
      <c r="H326" s="29" t="s">
        <v>1763</v>
      </c>
      <c r="L326" s="30">
        <v>45407</v>
      </c>
      <c r="M326" s="29">
        <v>2084.0720000000001</v>
      </c>
      <c r="R326" s="29" t="s">
        <v>1826</v>
      </c>
      <c r="S326" s="29">
        <v>2084.0720000000001</v>
      </c>
      <c r="W326" s="31" t="s">
        <v>16</v>
      </c>
      <c r="X326" s="31" t="s">
        <v>1563</v>
      </c>
      <c r="Y326" s="29">
        <v>2084.0720000000001</v>
      </c>
      <c r="AF326" s="29">
        <v>2084.0720000000001</v>
      </c>
      <c r="AG326" s="29" t="s">
        <v>1763</v>
      </c>
    </row>
    <row r="327" spans="1:33" x14ac:dyDescent="0.3">
      <c r="A327" s="29" t="s">
        <v>64</v>
      </c>
      <c r="B327" s="30">
        <v>45764</v>
      </c>
      <c r="C327" s="29">
        <v>1018.3302</v>
      </c>
      <c r="D327" s="29" t="s">
        <v>1824</v>
      </c>
      <c r="E327" s="29">
        <v>53</v>
      </c>
      <c r="F327" s="29" t="s">
        <v>16</v>
      </c>
      <c r="G327" s="29" t="s">
        <v>1547</v>
      </c>
      <c r="H327" s="29" t="s">
        <v>1759</v>
      </c>
      <c r="L327" s="30">
        <v>45764</v>
      </c>
      <c r="M327" s="29">
        <v>1018.3302</v>
      </c>
      <c r="R327" s="29" t="s">
        <v>1824</v>
      </c>
      <c r="S327" s="29">
        <v>1018.3302</v>
      </c>
      <c r="W327" s="33" t="s">
        <v>16</v>
      </c>
      <c r="X327" s="33" t="s">
        <v>1547</v>
      </c>
      <c r="Y327" s="29">
        <v>1018.3302</v>
      </c>
      <c r="AF327" s="29">
        <v>1018.3302</v>
      </c>
      <c r="AG327" s="29" t="s">
        <v>1759</v>
      </c>
    </row>
    <row r="328" spans="1:33" x14ac:dyDescent="0.3">
      <c r="A328" s="29" t="s">
        <v>617</v>
      </c>
      <c r="B328" s="30">
        <v>45924</v>
      </c>
      <c r="C328" s="29">
        <v>1098.6659999999999</v>
      </c>
      <c r="D328" s="29" t="s">
        <v>1826</v>
      </c>
      <c r="E328" s="29">
        <v>42</v>
      </c>
      <c r="F328" s="29" t="s">
        <v>9</v>
      </c>
      <c r="G328" s="29" t="s">
        <v>1563</v>
      </c>
      <c r="H328" s="29" t="s">
        <v>1759</v>
      </c>
      <c r="L328" s="30">
        <v>45924</v>
      </c>
      <c r="M328" s="29">
        <v>1098.6659999999999</v>
      </c>
      <c r="R328" s="29" t="s">
        <v>1826</v>
      </c>
      <c r="S328" s="29">
        <v>1098.6659999999999</v>
      </c>
      <c r="W328" s="31" t="s">
        <v>9</v>
      </c>
      <c r="X328" s="31" t="s">
        <v>1563</v>
      </c>
      <c r="Y328" s="29">
        <v>1098.6659999999999</v>
      </c>
      <c r="AF328" s="29">
        <v>1098.6659999999999</v>
      </c>
      <c r="AG328" s="29" t="s">
        <v>1759</v>
      </c>
    </row>
    <row r="329" spans="1:33" x14ac:dyDescent="0.3">
      <c r="A329" s="29" t="s">
        <v>1051</v>
      </c>
      <c r="B329" s="30">
        <v>45240</v>
      </c>
      <c r="C329" s="29">
        <v>190.54</v>
      </c>
      <c r="D329" s="29" t="s">
        <v>1824</v>
      </c>
      <c r="E329" s="29">
        <v>37</v>
      </c>
      <c r="F329" s="29" t="s">
        <v>9</v>
      </c>
      <c r="G329" s="29" t="s">
        <v>1563</v>
      </c>
      <c r="H329" s="29" t="s">
        <v>1759</v>
      </c>
      <c r="L329" s="30">
        <v>45240</v>
      </c>
      <c r="M329" s="29">
        <v>190.54</v>
      </c>
      <c r="R329" s="29" t="s">
        <v>1824</v>
      </c>
      <c r="S329" s="29">
        <v>190.54</v>
      </c>
      <c r="W329" s="33" t="s">
        <v>9</v>
      </c>
      <c r="X329" s="33" t="s">
        <v>1563</v>
      </c>
      <c r="Y329" s="29">
        <v>190.54</v>
      </c>
      <c r="AF329" s="29">
        <v>190.54</v>
      </c>
      <c r="AG329" s="29" t="s">
        <v>1759</v>
      </c>
    </row>
    <row r="330" spans="1:33" x14ac:dyDescent="0.3">
      <c r="A330" s="29" t="s">
        <v>1358</v>
      </c>
      <c r="B330" s="30">
        <v>45349</v>
      </c>
      <c r="C330" s="29">
        <v>1444.212</v>
      </c>
      <c r="D330" s="29" t="s">
        <v>1829</v>
      </c>
      <c r="E330" s="29">
        <v>53</v>
      </c>
      <c r="F330" s="29" t="s">
        <v>9</v>
      </c>
      <c r="G330" s="29" t="s">
        <v>1563</v>
      </c>
      <c r="H330" s="29" t="s">
        <v>1754</v>
      </c>
      <c r="L330" s="30">
        <v>45349</v>
      </c>
      <c r="M330" s="29">
        <v>1444.212</v>
      </c>
      <c r="R330" s="29" t="s">
        <v>1829</v>
      </c>
      <c r="S330" s="29">
        <v>1444.212</v>
      </c>
      <c r="W330" s="31" t="s">
        <v>9</v>
      </c>
      <c r="X330" s="31" t="s">
        <v>1563</v>
      </c>
      <c r="Y330" s="29">
        <v>1444.212</v>
      </c>
      <c r="AF330" s="29">
        <v>1444.212</v>
      </c>
      <c r="AG330" s="29" t="s">
        <v>1754</v>
      </c>
    </row>
    <row r="331" spans="1:33" x14ac:dyDescent="0.3">
      <c r="A331" s="29" t="s">
        <v>1015</v>
      </c>
      <c r="B331" s="30">
        <v>45756</v>
      </c>
      <c r="C331" s="29">
        <v>71.193599999999989</v>
      </c>
      <c r="D331" s="29" t="s">
        <v>1824</v>
      </c>
      <c r="E331" s="29">
        <v>64</v>
      </c>
      <c r="F331" s="29" t="s">
        <v>16</v>
      </c>
      <c r="G331" s="29" t="s">
        <v>1558</v>
      </c>
      <c r="H331" s="29" t="s">
        <v>1754</v>
      </c>
      <c r="L331" s="30">
        <v>45756</v>
      </c>
      <c r="M331" s="29">
        <v>71.193599999999989</v>
      </c>
      <c r="R331" s="29" t="s">
        <v>1824</v>
      </c>
      <c r="S331" s="29">
        <v>71.193599999999989</v>
      </c>
      <c r="W331" s="33" t="s">
        <v>16</v>
      </c>
      <c r="X331" s="33" t="s">
        <v>1558</v>
      </c>
      <c r="Y331" s="29">
        <v>71.193599999999989</v>
      </c>
      <c r="AF331" s="29">
        <v>71.193599999999989</v>
      </c>
      <c r="AG331" s="29" t="s">
        <v>1754</v>
      </c>
    </row>
    <row r="332" spans="1:33" x14ac:dyDescent="0.3">
      <c r="A332" s="29" t="s">
        <v>804</v>
      </c>
      <c r="B332" s="30">
        <v>45478</v>
      </c>
      <c r="C332" s="29">
        <v>750.20309999999995</v>
      </c>
      <c r="D332" s="29" t="s">
        <v>1829</v>
      </c>
      <c r="E332" s="29">
        <v>26</v>
      </c>
      <c r="F332" s="29" t="s">
        <v>9</v>
      </c>
      <c r="G332" s="29" t="s">
        <v>1558</v>
      </c>
      <c r="H332" s="29" t="s">
        <v>1763</v>
      </c>
      <c r="L332" s="30">
        <v>45478</v>
      </c>
      <c r="M332" s="29">
        <v>750.20309999999995</v>
      </c>
      <c r="R332" s="29" t="s">
        <v>1829</v>
      </c>
      <c r="S332" s="29">
        <v>750.20309999999995</v>
      </c>
      <c r="W332" s="31" t="s">
        <v>9</v>
      </c>
      <c r="X332" s="31" t="s">
        <v>1558</v>
      </c>
      <c r="Y332" s="29">
        <v>750.20309999999995</v>
      </c>
      <c r="AF332" s="29">
        <v>750.20309999999995</v>
      </c>
      <c r="AG332" s="29" t="s">
        <v>1763</v>
      </c>
    </row>
    <row r="333" spans="1:33" x14ac:dyDescent="0.3">
      <c r="A333" s="29" t="s">
        <v>822</v>
      </c>
      <c r="B333" s="30">
        <v>45890</v>
      </c>
      <c r="C333" s="29">
        <v>65.155000000000001</v>
      </c>
      <c r="D333" s="29" t="s">
        <v>1829</v>
      </c>
      <c r="E333" s="29">
        <v>24</v>
      </c>
      <c r="F333" s="29" t="s">
        <v>16</v>
      </c>
      <c r="G333" s="29" t="s">
        <v>1544</v>
      </c>
      <c r="H333" s="29" t="s">
        <v>1763</v>
      </c>
      <c r="L333" s="30">
        <v>45890</v>
      </c>
      <c r="M333" s="29">
        <v>65.155000000000001</v>
      </c>
      <c r="R333" s="29" t="s">
        <v>1829</v>
      </c>
      <c r="S333" s="29">
        <v>65.155000000000001</v>
      </c>
      <c r="W333" s="33" t="s">
        <v>16</v>
      </c>
      <c r="X333" s="33" t="s">
        <v>1544</v>
      </c>
      <c r="Y333" s="29">
        <v>65.155000000000001</v>
      </c>
      <c r="AF333" s="29">
        <v>65.155000000000001</v>
      </c>
      <c r="AG333" s="29" t="s">
        <v>1763</v>
      </c>
    </row>
    <row r="334" spans="1:33" x14ac:dyDescent="0.3">
      <c r="A334" s="29" t="s">
        <v>456</v>
      </c>
      <c r="B334" s="30">
        <v>45815</v>
      </c>
      <c r="C334" s="29">
        <v>1174.2947999999999</v>
      </c>
      <c r="D334" s="29" t="s">
        <v>1824</v>
      </c>
      <c r="E334" s="29">
        <v>54</v>
      </c>
      <c r="F334" s="29" t="s">
        <v>9</v>
      </c>
      <c r="G334" s="29" t="s">
        <v>1547</v>
      </c>
      <c r="H334" s="29" t="s">
        <v>1763</v>
      </c>
      <c r="L334" s="30">
        <v>45815</v>
      </c>
      <c r="M334" s="29">
        <v>1174.2947999999999</v>
      </c>
      <c r="R334" s="29" t="s">
        <v>1824</v>
      </c>
      <c r="S334" s="29">
        <v>1174.2947999999999</v>
      </c>
      <c r="W334" s="31" t="s">
        <v>9</v>
      </c>
      <c r="X334" s="31" t="s">
        <v>1547</v>
      </c>
      <c r="Y334" s="29">
        <v>1174.2947999999999</v>
      </c>
      <c r="AF334" s="29">
        <v>1174.2947999999999</v>
      </c>
      <c r="AG334" s="29" t="s">
        <v>1763</v>
      </c>
    </row>
    <row r="335" spans="1:33" x14ac:dyDescent="0.3">
      <c r="A335" s="29" t="s">
        <v>308</v>
      </c>
      <c r="B335" s="30">
        <v>45891</v>
      </c>
      <c r="C335" s="29">
        <v>1353.7854</v>
      </c>
      <c r="D335" s="29" t="s">
        <v>1826</v>
      </c>
      <c r="E335" s="29">
        <v>19</v>
      </c>
      <c r="F335" s="29" t="s">
        <v>16</v>
      </c>
      <c r="G335" s="29" t="s">
        <v>1566</v>
      </c>
      <c r="H335" s="29" t="s">
        <v>1759</v>
      </c>
      <c r="L335" s="30">
        <v>45891</v>
      </c>
      <c r="M335" s="29">
        <v>1353.7854</v>
      </c>
      <c r="R335" s="29" t="s">
        <v>1826</v>
      </c>
      <c r="S335" s="29">
        <v>1353.7854</v>
      </c>
      <c r="W335" s="33" t="s">
        <v>16</v>
      </c>
      <c r="X335" s="33" t="s">
        <v>1566</v>
      </c>
      <c r="Y335" s="29">
        <v>1353.7854</v>
      </c>
      <c r="AF335" s="29">
        <v>1353.7854</v>
      </c>
      <c r="AG335" s="29" t="s">
        <v>1759</v>
      </c>
    </row>
    <row r="336" spans="1:33" x14ac:dyDescent="0.3">
      <c r="A336" s="29" t="s">
        <v>1096</v>
      </c>
      <c r="B336" s="30">
        <v>45609</v>
      </c>
      <c r="C336" s="29">
        <v>1042.491</v>
      </c>
      <c r="D336" s="29" t="s">
        <v>1826</v>
      </c>
      <c r="E336" s="29">
        <v>26</v>
      </c>
      <c r="F336" s="29" t="s">
        <v>9</v>
      </c>
      <c r="G336" s="29" t="s">
        <v>1566</v>
      </c>
      <c r="H336" s="29" t="s">
        <v>1759</v>
      </c>
      <c r="L336" s="30">
        <v>45609</v>
      </c>
      <c r="M336" s="29">
        <v>1042.491</v>
      </c>
      <c r="R336" s="29" t="s">
        <v>1826</v>
      </c>
      <c r="S336" s="29">
        <v>1042.491</v>
      </c>
      <c r="W336" s="31" t="s">
        <v>9</v>
      </c>
      <c r="X336" s="31" t="s">
        <v>1566</v>
      </c>
      <c r="Y336" s="29">
        <v>1042.491</v>
      </c>
      <c r="AF336" s="29">
        <v>1042.491</v>
      </c>
      <c r="AG336" s="29" t="s">
        <v>1759</v>
      </c>
    </row>
    <row r="337" spans="1:33" x14ac:dyDescent="0.3">
      <c r="A337" s="29" t="s">
        <v>1415</v>
      </c>
      <c r="B337" s="30">
        <v>45309</v>
      </c>
      <c r="C337" s="29">
        <v>2799.0720000000001</v>
      </c>
      <c r="D337" s="29" t="s">
        <v>1826</v>
      </c>
      <c r="E337" s="29">
        <v>29</v>
      </c>
      <c r="F337" s="29" t="s">
        <v>16</v>
      </c>
      <c r="G337" s="29" t="s">
        <v>1566</v>
      </c>
      <c r="H337" s="29" t="s">
        <v>1759</v>
      </c>
      <c r="L337" s="30">
        <v>45309</v>
      </c>
      <c r="M337" s="29">
        <v>2799.0720000000001</v>
      </c>
      <c r="R337" s="29" t="s">
        <v>1826</v>
      </c>
      <c r="S337" s="29">
        <v>2799.0720000000001</v>
      </c>
      <c r="W337" s="33" t="s">
        <v>16</v>
      </c>
      <c r="X337" s="33" t="s">
        <v>1566</v>
      </c>
      <c r="Y337" s="29">
        <v>2799.0720000000001</v>
      </c>
      <c r="AF337" s="29">
        <v>2799.0720000000001</v>
      </c>
      <c r="AG337" s="29" t="s">
        <v>1759</v>
      </c>
    </row>
    <row r="338" spans="1:33" x14ac:dyDescent="0.3">
      <c r="A338" s="29" t="s">
        <v>138</v>
      </c>
      <c r="B338" s="30">
        <v>45519</v>
      </c>
      <c r="C338" s="29">
        <v>2495.4744000000001</v>
      </c>
      <c r="D338" s="29" t="s">
        <v>1826</v>
      </c>
      <c r="E338" s="29">
        <v>52</v>
      </c>
      <c r="F338" s="29" t="s">
        <v>9</v>
      </c>
      <c r="G338" s="29" t="s">
        <v>1566</v>
      </c>
      <c r="H338" s="29" t="s">
        <v>1763</v>
      </c>
      <c r="L338" s="30">
        <v>45519</v>
      </c>
      <c r="M338" s="29">
        <v>2495.4744000000001</v>
      </c>
      <c r="R338" s="29" t="s">
        <v>1826</v>
      </c>
      <c r="S338" s="29">
        <v>2495.4744000000001</v>
      </c>
      <c r="W338" s="31" t="s">
        <v>9</v>
      </c>
      <c r="X338" s="31" t="s">
        <v>1566</v>
      </c>
      <c r="Y338" s="29">
        <v>2495.4744000000001</v>
      </c>
      <c r="AF338" s="29">
        <v>2495.4744000000001</v>
      </c>
      <c r="AG338" s="29" t="s">
        <v>1763</v>
      </c>
    </row>
    <row r="339" spans="1:33" x14ac:dyDescent="0.3">
      <c r="A339" s="29" t="s">
        <v>4000</v>
      </c>
      <c r="B339" s="30">
        <v>45921</v>
      </c>
      <c r="C339" s="29">
        <v>96.25</v>
      </c>
      <c r="D339" s="29" t="s">
        <v>1824</v>
      </c>
      <c r="E339" s="29">
        <v>58</v>
      </c>
      <c r="F339" s="29" t="s">
        <v>9</v>
      </c>
      <c r="G339" s="29" t="s">
        <v>1544</v>
      </c>
      <c r="H339" s="29" t="s">
        <v>1763</v>
      </c>
      <c r="L339" s="30">
        <v>45921</v>
      </c>
      <c r="M339" s="29">
        <v>96.25</v>
      </c>
      <c r="R339" s="29" t="s">
        <v>1824</v>
      </c>
      <c r="S339" s="29">
        <v>96.25</v>
      </c>
      <c r="W339" s="33" t="s">
        <v>9</v>
      </c>
      <c r="X339" s="33" t="s">
        <v>1544</v>
      </c>
      <c r="Y339" s="29">
        <v>96.25</v>
      </c>
      <c r="AF339" s="29">
        <v>96.25</v>
      </c>
      <c r="AG339" s="29" t="s">
        <v>1763</v>
      </c>
    </row>
    <row r="340" spans="1:33" x14ac:dyDescent="0.3">
      <c r="A340" s="29" t="s">
        <v>442</v>
      </c>
      <c r="B340" s="30">
        <v>45465</v>
      </c>
      <c r="C340" s="29">
        <v>346.38</v>
      </c>
      <c r="D340" s="29" t="s">
        <v>1826</v>
      </c>
      <c r="E340" s="29">
        <v>43</v>
      </c>
      <c r="F340" s="29" t="s">
        <v>16</v>
      </c>
      <c r="G340" s="29" t="s">
        <v>1544</v>
      </c>
      <c r="H340" s="29" t="s">
        <v>1759</v>
      </c>
      <c r="L340" s="30">
        <v>45465</v>
      </c>
      <c r="M340" s="29">
        <v>346.38</v>
      </c>
      <c r="R340" s="29" t="s">
        <v>1826</v>
      </c>
      <c r="S340" s="29">
        <v>346.38</v>
      </c>
      <c r="W340" s="31" t="s">
        <v>16</v>
      </c>
      <c r="X340" s="31" t="s">
        <v>1544</v>
      </c>
      <c r="Y340" s="29">
        <v>346.38</v>
      </c>
      <c r="AF340" s="29">
        <v>346.38</v>
      </c>
      <c r="AG340" s="29" t="s">
        <v>1759</v>
      </c>
    </row>
    <row r="341" spans="1:33" x14ac:dyDescent="0.3">
      <c r="A341" s="29" t="s">
        <v>720</v>
      </c>
      <c r="B341" s="30">
        <v>45303</v>
      </c>
      <c r="C341" s="29">
        <v>1032.3599999999999</v>
      </c>
      <c r="D341" s="29" t="s">
        <v>1826</v>
      </c>
      <c r="E341" s="29">
        <v>50</v>
      </c>
      <c r="F341" s="29" t="s">
        <v>9</v>
      </c>
      <c r="G341" s="29" t="s">
        <v>1547</v>
      </c>
      <c r="H341" s="29" t="s">
        <v>1754</v>
      </c>
      <c r="L341" s="30">
        <v>45303</v>
      </c>
      <c r="M341" s="29">
        <v>1032.3599999999999</v>
      </c>
      <c r="R341" s="29" t="s">
        <v>1826</v>
      </c>
      <c r="S341" s="29">
        <v>1032.3599999999999</v>
      </c>
      <c r="W341" s="33" t="s">
        <v>9</v>
      </c>
      <c r="X341" s="33" t="s">
        <v>1547</v>
      </c>
      <c r="Y341" s="29">
        <v>1032.3599999999999</v>
      </c>
      <c r="AF341" s="29">
        <v>1032.3599999999999</v>
      </c>
      <c r="AG341" s="29" t="s">
        <v>1754</v>
      </c>
    </row>
    <row r="342" spans="1:33" x14ac:dyDescent="0.3">
      <c r="A342" s="29" t="s">
        <v>182</v>
      </c>
      <c r="B342" s="30">
        <v>45218</v>
      </c>
      <c r="C342" s="29">
        <v>2724.4034999999999</v>
      </c>
      <c r="D342" s="29" t="s">
        <v>1829</v>
      </c>
      <c r="E342" s="29">
        <v>54</v>
      </c>
      <c r="F342" s="29" t="s">
        <v>9</v>
      </c>
      <c r="G342" s="29" t="s">
        <v>1566</v>
      </c>
      <c r="H342" s="29" t="s">
        <v>1759</v>
      </c>
      <c r="L342" s="30">
        <v>45218</v>
      </c>
      <c r="M342" s="29">
        <v>2724.4034999999999</v>
      </c>
      <c r="R342" s="29" t="s">
        <v>1829</v>
      </c>
      <c r="S342" s="29">
        <v>2724.4034999999999</v>
      </c>
      <c r="W342" s="31" t="s">
        <v>9</v>
      </c>
      <c r="X342" s="31" t="s">
        <v>1566</v>
      </c>
      <c r="Y342" s="29">
        <v>2724.4034999999999</v>
      </c>
      <c r="AF342" s="29">
        <v>2724.4034999999999</v>
      </c>
      <c r="AG342" s="29" t="s">
        <v>1759</v>
      </c>
    </row>
    <row r="343" spans="1:33" x14ac:dyDescent="0.3">
      <c r="A343" s="29" t="s">
        <v>506</v>
      </c>
      <c r="B343" s="30">
        <v>45727</v>
      </c>
      <c r="C343" s="29">
        <v>339.37560000000002</v>
      </c>
      <c r="D343" s="29" t="s">
        <v>1826</v>
      </c>
      <c r="E343" s="29">
        <v>25</v>
      </c>
      <c r="F343" s="29" t="s">
        <v>16</v>
      </c>
      <c r="G343" s="29" t="s">
        <v>1563</v>
      </c>
      <c r="H343" s="29" t="s">
        <v>1759</v>
      </c>
      <c r="L343" s="30">
        <v>45727</v>
      </c>
      <c r="M343" s="29">
        <v>339.37560000000002</v>
      </c>
      <c r="R343" s="29" t="s">
        <v>1826</v>
      </c>
      <c r="S343" s="29">
        <v>339.37560000000002</v>
      </c>
      <c r="W343" s="33" t="s">
        <v>16</v>
      </c>
      <c r="X343" s="33" t="s">
        <v>1563</v>
      </c>
      <c r="Y343" s="29">
        <v>339.37560000000002</v>
      </c>
      <c r="AF343" s="29">
        <v>339.37560000000002</v>
      </c>
      <c r="AG343" s="29" t="s">
        <v>1759</v>
      </c>
    </row>
    <row r="344" spans="1:33" x14ac:dyDescent="0.3">
      <c r="A344" s="29" t="s">
        <v>717</v>
      </c>
      <c r="B344" s="30">
        <v>45557</v>
      </c>
      <c r="C344" s="29">
        <v>1205.3327999999999</v>
      </c>
      <c r="D344" s="29" t="s">
        <v>1826</v>
      </c>
      <c r="E344" s="29">
        <v>35</v>
      </c>
      <c r="F344" s="29" t="s">
        <v>9</v>
      </c>
      <c r="G344" s="29" t="s">
        <v>1544</v>
      </c>
      <c r="H344" s="29" t="s">
        <v>1759</v>
      </c>
      <c r="L344" s="30">
        <v>45557</v>
      </c>
      <c r="M344" s="29">
        <v>1205.3327999999999</v>
      </c>
      <c r="R344" s="29" t="s">
        <v>1826</v>
      </c>
      <c r="S344" s="29">
        <v>1205.3327999999999</v>
      </c>
      <c r="W344" s="31" t="s">
        <v>9</v>
      </c>
      <c r="X344" s="31" t="s">
        <v>1544</v>
      </c>
      <c r="Y344" s="29">
        <v>1205.3327999999999</v>
      </c>
      <c r="AF344" s="29">
        <v>1205.3327999999999</v>
      </c>
      <c r="AG344" s="29" t="s">
        <v>1759</v>
      </c>
    </row>
    <row r="345" spans="1:33" x14ac:dyDescent="0.3">
      <c r="A345" s="29" t="s">
        <v>115</v>
      </c>
      <c r="B345" s="30">
        <v>45623</v>
      </c>
      <c r="C345" s="29">
        <v>2312.2568999999999</v>
      </c>
      <c r="D345" s="29" t="s">
        <v>1826</v>
      </c>
      <c r="E345" s="29">
        <v>27</v>
      </c>
      <c r="F345" s="29" t="s">
        <v>16</v>
      </c>
      <c r="G345" s="29" t="s">
        <v>1566</v>
      </c>
      <c r="H345" s="29" t="s">
        <v>1759</v>
      </c>
      <c r="L345" s="30">
        <v>45623</v>
      </c>
      <c r="M345" s="29">
        <v>2312.2568999999999</v>
      </c>
      <c r="R345" s="29" t="s">
        <v>1826</v>
      </c>
      <c r="S345" s="29">
        <v>2312.2568999999999</v>
      </c>
      <c r="W345" s="33" t="s">
        <v>16</v>
      </c>
      <c r="X345" s="33" t="s">
        <v>1566</v>
      </c>
      <c r="Y345" s="29">
        <v>2312.2568999999999</v>
      </c>
      <c r="AF345" s="29">
        <v>2312.2568999999999</v>
      </c>
      <c r="AG345" s="29" t="s">
        <v>1759</v>
      </c>
    </row>
    <row r="346" spans="1:33" x14ac:dyDescent="0.3">
      <c r="A346" s="29" t="s">
        <v>68</v>
      </c>
      <c r="B346" s="30">
        <v>45224</v>
      </c>
      <c r="C346" s="29">
        <v>817.15500000000009</v>
      </c>
      <c r="D346" s="29" t="s">
        <v>1826</v>
      </c>
      <c r="E346" s="29">
        <v>49</v>
      </c>
      <c r="F346" s="29" t="s">
        <v>16</v>
      </c>
      <c r="G346" s="29" t="s">
        <v>1563</v>
      </c>
      <c r="H346" s="29" t="s">
        <v>1763</v>
      </c>
      <c r="L346" s="30">
        <v>45224</v>
      </c>
      <c r="M346" s="29">
        <v>817.15500000000009</v>
      </c>
      <c r="R346" s="29" t="s">
        <v>1826</v>
      </c>
      <c r="S346" s="29">
        <v>817.15500000000009</v>
      </c>
      <c r="W346" s="31" t="s">
        <v>16</v>
      </c>
      <c r="X346" s="31" t="s">
        <v>1563</v>
      </c>
      <c r="Y346" s="29">
        <v>817.15500000000009</v>
      </c>
      <c r="AF346" s="29">
        <v>817.15500000000009</v>
      </c>
      <c r="AG346" s="29" t="s">
        <v>1763</v>
      </c>
    </row>
    <row r="347" spans="1:33" x14ac:dyDescent="0.3">
      <c r="A347" s="29" t="s">
        <v>912</v>
      </c>
      <c r="B347" s="30">
        <v>45940</v>
      </c>
      <c r="C347" s="29">
        <v>1083.7284</v>
      </c>
      <c r="D347" s="29" t="s">
        <v>1824</v>
      </c>
      <c r="E347" s="29">
        <v>58</v>
      </c>
      <c r="F347" s="29" t="s">
        <v>9</v>
      </c>
      <c r="G347" s="29" t="s">
        <v>1566</v>
      </c>
      <c r="H347" s="29" t="s">
        <v>1754</v>
      </c>
      <c r="L347" s="30">
        <v>45940</v>
      </c>
      <c r="M347" s="29">
        <v>1083.7284</v>
      </c>
      <c r="R347" s="29" t="s">
        <v>1824</v>
      </c>
      <c r="S347" s="29">
        <v>1083.7284</v>
      </c>
      <c r="W347" s="33" t="s">
        <v>9</v>
      </c>
      <c r="X347" s="33" t="s">
        <v>1566</v>
      </c>
      <c r="Y347" s="29">
        <v>1083.7284</v>
      </c>
      <c r="AF347" s="29">
        <v>1083.7284</v>
      </c>
      <c r="AG347" s="29" t="s">
        <v>1754</v>
      </c>
    </row>
    <row r="348" spans="1:33" x14ac:dyDescent="0.3">
      <c r="A348" s="29" t="s">
        <v>228</v>
      </c>
      <c r="B348" s="30">
        <v>45915</v>
      </c>
      <c r="C348" s="29">
        <v>1321.9595999999999</v>
      </c>
      <c r="D348" s="29" t="s">
        <v>1829</v>
      </c>
      <c r="E348" s="29">
        <v>50</v>
      </c>
      <c r="F348" s="29" t="s">
        <v>9</v>
      </c>
      <c r="G348" s="29" t="s">
        <v>1563</v>
      </c>
      <c r="H348" s="29" t="s">
        <v>1784</v>
      </c>
      <c r="L348" s="30">
        <v>45915</v>
      </c>
      <c r="M348" s="29">
        <v>1321.9595999999999</v>
      </c>
      <c r="R348" s="29" t="s">
        <v>1829</v>
      </c>
      <c r="S348" s="29">
        <v>1321.9595999999999</v>
      </c>
      <c r="W348" s="31" t="s">
        <v>9</v>
      </c>
      <c r="X348" s="31" t="s">
        <v>1563</v>
      </c>
      <c r="Y348" s="29">
        <v>1321.9595999999999</v>
      </c>
      <c r="AF348" s="29">
        <v>1321.9595999999999</v>
      </c>
      <c r="AG348" s="29" t="s">
        <v>1784</v>
      </c>
    </row>
    <row r="349" spans="1:33" x14ac:dyDescent="0.3">
      <c r="A349" s="29" t="s">
        <v>206</v>
      </c>
      <c r="B349" s="30">
        <v>45541</v>
      </c>
      <c r="C349" s="29">
        <v>437.37720000000002</v>
      </c>
      <c r="D349" s="29" t="s">
        <v>1829</v>
      </c>
      <c r="E349" s="29">
        <v>56</v>
      </c>
      <c r="F349" s="29" t="s">
        <v>16</v>
      </c>
      <c r="G349" s="29" t="s">
        <v>1563</v>
      </c>
      <c r="H349" s="29" t="s">
        <v>1759</v>
      </c>
      <c r="L349" s="30">
        <v>45541</v>
      </c>
      <c r="M349" s="29">
        <v>437.37720000000002</v>
      </c>
      <c r="R349" s="29" t="s">
        <v>1829</v>
      </c>
      <c r="S349" s="29">
        <v>437.37720000000002</v>
      </c>
      <c r="W349" s="33" t="s">
        <v>16</v>
      </c>
      <c r="X349" s="33" t="s">
        <v>1563</v>
      </c>
      <c r="Y349" s="29">
        <v>437.37720000000002</v>
      </c>
      <c r="AF349" s="29">
        <v>437.37720000000002</v>
      </c>
      <c r="AG349" s="29" t="s">
        <v>1759</v>
      </c>
    </row>
    <row r="350" spans="1:33" x14ac:dyDescent="0.3">
      <c r="A350" s="29" t="s">
        <v>1164</v>
      </c>
      <c r="B350" s="30">
        <v>45489</v>
      </c>
      <c r="C350" s="29">
        <v>148.30019999999999</v>
      </c>
      <c r="D350" s="29" t="s">
        <v>1824</v>
      </c>
      <c r="E350" s="29">
        <v>37</v>
      </c>
      <c r="F350" s="29" t="s">
        <v>16</v>
      </c>
      <c r="G350" s="29" t="s">
        <v>1566</v>
      </c>
      <c r="H350" s="29" t="s">
        <v>1759</v>
      </c>
      <c r="L350" s="30">
        <v>45489</v>
      </c>
      <c r="M350" s="29">
        <v>148.30019999999999</v>
      </c>
      <c r="R350" s="29" t="s">
        <v>1824</v>
      </c>
      <c r="S350" s="29">
        <v>148.30019999999999</v>
      </c>
      <c r="W350" s="31" t="s">
        <v>16</v>
      </c>
      <c r="X350" s="31" t="s">
        <v>1566</v>
      </c>
      <c r="Y350" s="29">
        <v>148.30019999999999</v>
      </c>
      <c r="AF350" s="29">
        <v>148.30019999999999</v>
      </c>
      <c r="AG350" s="29" t="s">
        <v>1759</v>
      </c>
    </row>
    <row r="351" spans="1:33" x14ac:dyDescent="0.3">
      <c r="A351" s="29" t="s">
        <v>985</v>
      </c>
      <c r="B351" s="30">
        <v>45748</v>
      </c>
      <c r="C351" s="29">
        <v>833.68399999999997</v>
      </c>
      <c r="D351" s="29" t="s">
        <v>1824</v>
      </c>
      <c r="E351" s="29">
        <v>62</v>
      </c>
      <c r="F351" s="29" t="s">
        <v>9</v>
      </c>
      <c r="G351" s="29" t="s">
        <v>1544</v>
      </c>
      <c r="H351" s="29" t="s">
        <v>1759</v>
      </c>
      <c r="L351" s="30">
        <v>45748</v>
      </c>
      <c r="M351" s="29">
        <v>833.68399999999997</v>
      </c>
      <c r="R351" s="29" t="s">
        <v>1824</v>
      </c>
      <c r="S351" s="29">
        <v>833.68399999999997</v>
      </c>
      <c r="W351" s="33" t="s">
        <v>9</v>
      </c>
      <c r="X351" s="33" t="s">
        <v>1544</v>
      </c>
      <c r="Y351" s="29">
        <v>833.68399999999997</v>
      </c>
      <c r="AF351" s="29">
        <v>833.68399999999997</v>
      </c>
      <c r="AG351" s="29" t="s">
        <v>1759</v>
      </c>
    </row>
    <row r="352" spans="1:33" x14ac:dyDescent="0.3">
      <c r="A352" s="29" t="s">
        <v>4004</v>
      </c>
      <c r="B352" s="30">
        <v>45309</v>
      </c>
      <c r="C352" s="29">
        <v>1589.3951999999999</v>
      </c>
      <c r="D352" s="29" t="s">
        <v>1826</v>
      </c>
      <c r="E352" s="29">
        <v>27</v>
      </c>
      <c r="F352" s="29" t="s">
        <v>16</v>
      </c>
      <c r="G352" s="29" t="s">
        <v>1544</v>
      </c>
      <c r="H352" s="29" t="s">
        <v>1759</v>
      </c>
      <c r="L352" s="30">
        <v>45309</v>
      </c>
      <c r="M352" s="29">
        <v>1589.3951999999999</v>
      </c>
      <c r="R352" s="29" t="s">
        <v>1826</v>
      </c>
      <c r="S352" s="29">
        <v>1589.3951999999999</v>
      </c>
      <c r="W352" s="31" t="s">
        <v>16</v>
      </c>
      <c r="X352" s="31" t="s">
        <v>1544</v>
      </c>
      <c r="Y352" s="29">
        <v>1589.3951999999999</v>
      </c>
      <c r="AF352" s="29">
        <v>1589.3951999999999</v>
      </c>
      <c r="AG352" s="29" t="s">
        <v>1759</v>
      </c>
    </row>
    <row r="353" spans="1:33" x14ac:dyDescent="0.3">
      <c r="A353" s="29" t="s">
        <v>697</v>
      </c>
      <c r="B353" s="30">
        <v>45621</v>
      </c>
      <c r="C353" s="29">
        <v>2317.1543999999999</v>
      </c>
      <c r="D353" s="29" t="s">
        <v>1826</v>
      </c>
      <c r="E353" s="29">
        <v>50</v>
      </c>
      <c r="F353" s="29" t="s">
        <v>16</v>
      </c>
      <c r="G353" s="29" t="s">
        <v>1558</v>
      </c>
      <c r="H353" s="29" t="s">
        <v>1759</v>
      </c>
      <c r="L353" s="30">
        <v>45621</v>
      </c>
      <c r="M353" s="29">
        <v>2317.1543999999999</v>
      </c>
      <c r="R353" s="29" t="s">
        <v>1826</v>
      </c>
      <c r="S353" s="29">
        <v>2317.1543999999999</v>
      </c>
      <c r="W353" s="33" t="s">
        <v>16</v>
      </c>
      <c r="X353" s="33" t="s">
        <v>1558</v>
      </c>
      <c r="Y353" s="29">
        <v>2317.1543999999999</v>
      </c>
      <c r="AF353" s="29">
        <v>2317.1543999999999</v>
      </c>
      <c r="AG353" s="29" t="s">
        <v>1759</v>
      </c>
    </row>
    <row r="354" spans="1:33" x14ac:dyDescent="0.3">
      <c r="A354" s="29" t="s">
        <v>822</v>
      </c>
      <c r="B354" s="30">
        <v>45603</v>
      </c>
      <c r="C354" s="29">
        <v>1446.1376</v>
      </c>
      <c r="D354" s="29" t="s">
        <v>1829</v>
      </c>
      <c r="E354" s="29">
        <v>24</v>
      </c>
      <c r="F354" s="29" t="s">
        <v>16</v>
      </c>
      <c r="G354" s="29" t="s">
        <v>1566</v>
      </c>
      <c r="H354" s="29" t="s">
        <v>1763</v>
      </c>
      <c r="L354" s="30">
        <v>45603</v>
      </c>
      <c r="M354" s="29">
        <v>1446.1376</v>
      </c>
      <c r="R354" s="29" t="s">
        <v>1829</v>
      </c>
      <c r="S354" s="29">
        <v>1446.1376</v>
      </c>
      <c r="W354" s="31" t="s">
        <v>16</v>
      </c>
      <c r="X354" s="31" t="s">
        <v>1566</v>
      </c>
      <c r="Y354" s="29">
        <v>1446.1376</v>
      </c>
      <c r="AF354" s="29">
        <v>1446.1376</v>
      </c>
      <c r="AG354" s="29" t="s">
        <v>1763</v>
      </c>
    </row>
    <row r="355" spans="1:33" x14ac:dyDescent="0.3">
      <c r="A355" s="29" t="s">
        <v>370</v>
      </c>
      <c r="B355" s="30">
        <v>45501</v>
      </c>
      <c r="C355" s="29">
        <v>612.16679999999997</v>
      </c>
      <c r="D355" s="29" t="s">
        <v>1826</v>
      </c>
      <c r="E355" s="29">
        <v>50</v>
      </c>
      <c r="F355" s="29" t="s">
        <v>16</v>
      </c>
      <c r="G355" s="29" t="s">
        <v>1547</v>
      </c>
      <c r="H355" s="29" t="s">
        <v>1759</v>
      </c>
      <c r="L355" s="30">
        <v>45501</v>
      </c>
      <c r="M355" s="29">
        <v>612.16679999999997</v>
      </c>
      <c r="R355" s="29" t="s">
        <v>1826</v>
      </c>
      <c r="S355" s="29">
        <v>612.16679999999997</v>
      </c>
      <c r="W355" s="33" t="s">
        <v>16</v>
      </c>
      <c r="X355" s="33" t="s">
        <v>1547</v>
      </c>
      <c r="Y355" s="29">
        <v>612.16679999999997</v>
      </c>
      <c r="AF355" s="29">
        <v>612.16679999999997</v>
      </c>
      <c r="AG355" s="29" t="s">
        <v>1759</v>
      </c>
    </row>
    <row r="356" spans="1:33" x14ac:dyDescent="0.3">
      <c r="A356" s="29" t="s">
        <v>795</v>
      </c>
      <c r="B356" s="30">
        <v>45398</v>
      </c>
      <c r="C356" s="29">
        <v>868.98</v>
      </c>
      <c r="D356" s="29" t="s">
        <v>1829</v>
      </c>
      <c r="E356" s="29">
        <v>41</v>
      </c>
      <c r="F356" s="29" t="s">
        <v>16</v>
      </c>
      <c r="G356" s="29" t="s">
        <v>1544</v>
      </c>
      <c r="H356" s="29" t="s">
        <v>1784</v>
      </c>
      <c r="L356" s="30">
        <v>45398</v>
      </c>
      <c r="M356" s="29">
        <v>868.98</v>
      </c>
      <c r="R356" s="29" t="s">
        <v>1829</v>
      </c>
      <c r="S356" s="29">
        <v>868.98</v>
      </c>
      <c r="W356" s="31" t="s">
        <v>16</v>
      </c>
      <c r="X356" s="31" t="s">
        <v>1544</v>
      </c>
      <c r="Y356" s="29">
        <v>868.98</v>
      </c>
      <c r="AF356" s="29">
        <v>868.98</v>
      </c>
      <c r="AG356" s="29" t="s">
        <v>1784</v>
      </c>
    </row>
    <row r="357" spans="1:33" x14ac:dyDescent="0.3">
      <c r="A357" s="29" t="s">
        <v>774</v>
      </c>
      <c r="B357" s="30">
        <v>45304</v>
      </c>
      <c r="C357" s="29">
        <v>1492.7882</v>
      </c>
      <c r="D357" s="29" t="s">
        <v>1824</v>
      </c>
      <c r="E357" s="29">
        <v>58</v>
      </c>
      <c r="F357" s="29" t="s">
        <v>16</v>
      </c>
      <c r="G357" s="29" t="s">
        <v>1563</v>
      </c>
      <c r="H357" s="29" t="s">
        <v>1759</v>
      </c>
      <c r="L357" s="30">
        <v>45304</v>
      </c>
      <c r="M357" s="29">
        <v>1492.7882</v>
      </c>
      <c r="R357" s="29" t="s">
        <v>1824</v>
      </c>
      <c r="S357" s="29">
        <v>1492.7882</v>
      </c>
      <c r="W357" s="33" t="s">
        <v>16</v>
      </c>
      <c r="X357" s="33" t="s">
        <v>1563</v>
      </c>
      <c r="Y357" s="29">
        <v>1492.7882</v>
      </c>
      <c r="AF357" s="29">
        <v>1492.7882</v>
      </c>
      <c r="AG357" s="29" t="s">
        <v>1759</v>
      </c>
    </row>
    <row r="358" spans="1:33" x14ac:dyDescent="0.3">
      <c r="A358" s="29" t="s">
        <v>242</v>
      </c>
      <c r="B358" s="30">
        <v>45299</v>
      </c>
      <c r="C358" s="29">
        <v>615.32820000000004</v>
      </c>
      <c r="D358" s="29" t="s">
        <v>1829</v>
      </c>
      <c r="E358" s="29">
        <v>27</v>
      </c>
      <c r="F358" s="29" t="s">
        <v>16</v>
      </c>
      <c r="G358" s="29" t="s">
        <v>1547</v>
      </c>
      <c r="H358" s="29" t="s">
        <v>1759</v>
      </c>
      <c r="L358" s="30">
        <v>45299</v>
      </c>
      <c r="M358" s="29">
        <v>615.32820000000004</v>
      </c>
      <c r="R358" s="29" t="s">
        <v>1829</v>
      </c>
      <c r="S358" s="29">
        <v>615.32820000000004</v>
      </c>
      <c r="W358" s="31" t="s">
        <v>16</v>
      </c>
      <c r="X358" s="31" t="s">
        <v>1547</v>
      </c>
      <c r="Y358" s="29">
        <v>615.32820000000004</v>
      </c>
      <c r="AF358" s="29">
        <v>615.32820000000004</v>
      </c>
      <c r="AG358" s="29" t="s">
        <v>1759</v>
      </c>
    </row>
    <row r="359" spans="1:33" x14ac:dyDescent="0.3">
      <c r="A359" s="29" t="s">
        <v>551</v>
      </c>
      <c r="B359" s="30">
        <v>45564</v>
      </c>
      <c r="C359" s="29">
        <v>414.25920000000002</v>
      </c>
      <c r="D359" s="29" t="s">
        <v>1824</v>
      </c>
      <c r="E359" s="29">
        <v>25</v>
      </c>
      <c r="F359" s="29" t="s">
        <v>16</v>
      </c>
      <c r="G359" s="29" t="s">
        <v>1544</v>
      </c>
      <c r="H359" s="29" t="s">
        <v>1754</v>
      </c>
      <c r="L359" s="30">
        <v>45564</v>
      </c>
      <c r="M359" s="29">
        <v>414.25920000000002</v>
      </c>
      <c r="R359" s="29" t="s">
        <v>1824</v>
      </c>
      <c r="S359" s="29">
        <v>414.25920000000002</v>
      </c>
      <c r="W359" s="33" t="s">
        <v>16</v>
      </c>
      <c r="X359" s="33" t="s">
        <v>1544</v>
      </c>
      <c r="Y359" s="29">
        <v>414.25920000000002</v>
      </c>
      <c r="AF359" s="29">
        <v>414.25920000000002</v>
      </c>
      <c r="AG359" s="29" t="s">
        <v>1754</v>
      </c>
    </row>
    <row r="360" spans="1:33" x14ac:dyDescent="0.3">
      <c r="A360" s="29" t="s">
        <v>685</v>
      </c>
      <c r="B360" s="30">
        <v>45413</v>
      </c>
      <c r="C360" s="29">
        <v>2019.684</v>
      </c>
      <c r="D360" s="29" t="s">
        <v>1829</v>
      </c>
      <c r="E360" s="29">
        <v>20</v>
      </c>
      <c r="F360" s="29" t="s">
        <v>16</v>
      </c>
      <c r="G360" s="29" t="s">
        <v>1558</v>
      </c>
      <c r="H360" s="29" t="s">
        <v>1759</v>
      </c>
      <c r="L360" s="30">
        <v>45413</v>
      </c>
      <c r="M360" s="29">
        <v>2019.684</v>
      </c>
      <c r="R360" s="29" t="s">
        <v>1829</v>
      </c>
      <c r="S360" s="29">
        <v>2019.684</v>
      </c>
      <c r="W360" s="31" t="s">
        <v>16</v>
      </c>
      <c r="X360" s="31" t="s">
        <v>1558</v>
      </c>
      <c r="Y360" s="29">
        <v>2019.684</v>
      </c>
      <c r="AF360" s="29">
        <v>2019.684</v>
      </c>
      <c r="AG360" s="29" t="s">
        <v>1759</v>
      </c>
    </row>
    <row r="361" spans="1:33" x14ac:dyDescent="0.3">
      <c r="A361" s="29" t="s">
        <v>1296</v>
      </c>
      <c r="B361" s="30">
        <v>45480</v>
      </c>
      <c r="C361" s="29">
        <v>2199.3449999999998</v>
      </c>
      <c r="D361" s="29" t="s">
        <v>1829</v>
      </c>
      <c r="E361" s="29">
        <v>60</v>
      </c>
      <c r="F361" s="29" t="s">
        <v>16</v>
      </c>
      <c r="G361" s="29" t="s">
        <v>1566</v>
      </c>
      <c r="H361" s="29" t="s">
        <v>1763</v>
      </c>
      <c r="L361" s="30">
        <v>45480</v>
      </c>
      <c r="M361" s="29">
        <v>2199.3449999999998</v>
      </c>
      <c r="R361" s="29" t="s">
        <v>1829</v>
      </c>
      <c r="S361" s="29">
        <v>2199.3449999999998</v>
      </c>
      <c r="W361" s="33" t="s">
        <v>16</v>
      </c>
      <c r="X361" s="33" t="s">
        <v>1566</v>
      </c>
      <c r="Y361" s="29">
        <v>2199.3449999999998</v>
      </c>
      <c r="AF361" s="29">
        <v>2199.3449999999998</v>
      </c>
      <c r="AG361" s="29" t="s">
        <v>1763</v>
      </c>
    </row>
    <row r="362" spans="1:33" x14ac:dyDescent="0.3">
      <c r="A362" s="29" t="s">
        <v>382</v>
      </c>
      <c r="B362" s="30">
        <v>45610</v>
      </c>
      <c r="C362" s="29">
        <v>2329.7399999999998</v>
      </c>
      <c r="D362" s="29" t="s">
        <v>1826</v>
      </c>
      <c r="E362" s="29">
        <v>27</v>
      </c>
      <c r="F362" s="29" t="s">
        <v>9</v>
      </c>
      <c r="G362" s="29" t="s">
        <v>1566</v>
      </c>
      <c r="H362" s="29" t="s">
        <v>1759</v>
      </c>
      <c r="L362" s="30">
        <v>45610</v>
      </c>
      <c r="M362" s="29">
        <v>2329.7399999999998</v>
      </c>
      <c r="R362" s="29" t="s">
        <v>1826</v>
      </c>
      <c r="S362" s="29">
        <v>2329.7399999999998</v>
      </c>
      <c r="W362" s="31" t="s">
        <v>9</v>
      </c>
      <c r="X362" s="31" t="s">
        <v>1566</v>
      </c>
      <c r="Y362" s="29">
        <v>2329.7399999999998</v>
      </c>
      <c r="AF362" s="29">
        <v>2329.7399999999998</v>
      </c>
      <c r="AG362" s="29" t="s">
        <v>1759</v>
      </c>
    </row>
    <row r="363" spans="1:33" x14ac:dyDescent="0.3">
      <c r="A363" s="29" t="s">
        <v>364</v>
      </c>
      <c r="B363" s="30">
        <v>45763</v>
      </c>
      <c r="C363" s="29">
        <v>477.65519999999998</v>
      </c>
      <c r="D363" s="29" t="s">
        <v>1829</v>
      </c>
      <c r="E363" s="29">
        <v>21</v>
      </c>
      <c r="F363" s="29" t="s">
        <v>9</v>
      </c>
      <c r="G363" s="29" t="s">
        <v>1563</v>
      </c>
      <c r="H363" s="29" t="s">
        <v>1759</v>
      </c>
      <c r="L363" s="30">
        <v>45763</v>
      </c>
      <c r="M363" s="29">
        <v>477.65519999999998</v>
      </c>
      <c r="R363" s="29" t="s">
        <v>1829</v>
      </c>
      <c r="S363" s="29">
        <v>477.65519999999998</v>
      </c>
      <c r="W363" s="33" t="s">
        <v>9</v>
      </c>
      <c r="X363" s="33" t="s">
        <v>1563</v>
      </c>
      <c r="Y363" s="29">
        <v>477.65519999999998</v>
      </c>
      <c r="AF363" s="29">
        <v>477.65519999999998</v>
      </c>
      <c r="AG363" s="29" t="s">
        <v>1759</v>
      </c>
    </row>
    <row r="364" spans="1:33" x14ac:dyDescent="0.3">
      <c r="A364" s="29" t="s">
        <v>1128</v>
      </c>
      <c r="B364" s="30">
        <v>45856</v>
      </c>
      <c r="C364" s="29">
        <v>1307.5999999999999</v>
      </c>
      <c r="D364" s="29" t="s">
        <v>1829</v>
      </c>
      <c r="E364" s="29">
        <v>64</v>
      </c>
      <c r="F364" s="29" t="s">
        <v>9</v>
      </c>
      <c r="G364" s="29" t="s">
        <v>1566</v>
      </c>
      <c r="H364" s="29" t="s">
        <v>1763</v>
      </c>
      <c r="L364" s="30">
        <v>45856</v>
      </c>
      <c r="M364" s="29">
        <v>1307.5999999999999</v>
      </c>
      <c r="R364" s="29" t="s">
        <v>1829</v>
      </c>
      <c r="S364" s="29">
        <v>1307.5999999999999</v>
      </c>
      <c r="W364" s="31" t="s">
        <v>9</v>
      </c>
      <c r="X364" s="31" t="s">
        <v>1566</v>
      </c>
      <c r="Y364" s="29">
        <v>1307.5999999999999</v>
      </c>
      <c r="AF364" s="29">
        <v>1307.5999999999999</v>
      </c>
      <c r="AG364" s="29" t="s">
        <v>1763</v>
      </c>
    </row>
    <row r="365" spans="1:33" x14ac:dyDescent="0.3">
      <c r="A365" s="29" t="s">
        <v>1051</v>
      </c>
      <c r="B365" s="30">
        <v>45712</v>
      </c>
      <c r="C365" s="29">
        <v>535.62400000000002</v>
      </c>
      <c r="D365" s="29" t="s">
        <v>1824</v>
      </c>
      <c r="E365" s="29">
        <v>37</v>
      </c>
      <c r="F365" s="29" t="s">
        <v>9</v>
      </c>
      <c r="G365" s="29" t="s">
        <v>1547</v>
      </c>
      <c r="H365" s="29" t="s">
        <v>1763</v>
      </c>
      <c r="L365" s="30">
        <v>45712</v>
      </c>
      <c r="M365" s="29">
        <v>535.62400000000002</v>
      </c>
      <c r="R365" s="29" t="s">
        <v>1824</v>
      </c>
      <c r="S365" s="29">
        <v>535.62400000000002</v>
      </c>
      <c r="W365" s="33" t="s">
        <v>9</v>
      </c>
      <c r="X365" s="33" t="s">
        <v>1547</v>
      </c>
      <c r="Y365" s="29">
        <v>535.62400000000002</v>
      </c>
      <c r="AF365" s="29">
        <v>535.62400000000002</v>
      </c>
      <c r="AG365" s="29" t="s">
        <v>1763</v>
      </c>
    </row>
    <row r="366" spans="1:33" x14ac:dyDescent="0.3">
      <c r="A366" s="29" t="s">
        <v>703</v>
      </c>
      <c r="B366" s="30">
        <v>45723</v>
      </c>
      <c r="C366" s="29">
        <v>153.85679999999999</v>
      </c>
      <c r="D366" s="29" t="s">
        <v>1829</v>
      </c>
      <c r="E366" s="29">
        <v>42</v>
      </c>
      <c r="F366" s="29" t="s">
        <v>9</v>
      </c>
      <c r="G366" s="29" t="s">
        <v>1544</v>
      </c>
      <c r="H366" s="29" t="s">
        <v>1759</v>
      </c>
      <c r="L366" s="30">
        <v>45723</v>
      </c>
      <c r="M366" s="29">
        <v>153.85679999999999</v>
      </c>
      <c r="R366" s="29" t="s">
        <v>1829</v>
      </c>
      <c r="S366" s="29">
        <v>153.85679999999999</v>
      </c>
      <c r="W366" s="31" t="s">
        <v>9</v>
      </c>
      <c r="X366" s="31" t="s">
        <v>1544</v>
      </c>
      <c r="Y366" s="29">
        <v>153.85679999999999</v>
      </c>
      <c r="AF366" s="29">
        <v>153.85679999999999</v>
      </c>
      <c r="AG366" s="29" t="s">
        <v>1759</v>
      </c>
    </row>
    <row r="367" spans="1:33" x14ac:dyDescent="0.3">
      <c r="A367" s="29" t="s">
        <v>282</v>
      </c>
      <c r="B367" s="30">
        <v>45706</v>
      </c>
      <c r="C367" s="29">
        <v>158.56</v>
      </c>
      <c r="D367" s="29" t="s">
        <v>1826</v>
      </c>
      <c r="E367" s="29">
        <v>21</v>
      </c>
      <c r="F367" s="29" t="s">
        <v>9</v>
      </c>
      <c r="G367" s="29" t="s">
        <v>1544</v>
      </c>
      <c r="H367" s="29" t="s">
        <v>1759</v>
      </c>
      <c r="L367" s="30">
        <v>45706</v>
      </c>
      <c r="M367" s="29">
        <v>158.56</v>
      </c>
      <c r="R367" s="29" t="s">
        <v>1826</v>
      </c>
      <c r="S367" s="29">
        <v>158.56</v>
      </c>
      <c r="W367" s="33" t="s">
        <v>9</v>
      </c>
      <c r="X367" s="33" t="s">
        <v>1544</v>
      </c>
      <c r="Y367" s="29">
        <v>158.56</v>
      </c>
      <c r="AF367" s="29">
        <v>158.56</v>
      </c>
      <c r="AG367" s="29" t="s">
        <v>1759</v>
      </c>
    </row>
    <row r="368" spans="1:33" x14ac:dyDescent="0.3">
      <c r="A368" s="29" t="s">
        <v>1158</v>
      </c>
      <c r="B368" s="30">
        <v>45469</v>
      </c>
      <c r="C368" s="29">
        <v>610.11059999999998</v>
      </c>
      <c r="D368" s="29" t="s">
        <v>1829</v>
      </c>
      <c r="E368" s="29">
        <v>21</v>
      </c>
      <c r="F368" s="29" t="s">
        <v>16</v>
      </c>
      <c r="G368" s="29" t="s">
        <v>1547</v>
      </c>
      <c r="H368" s="29" t="s">
        <v>1759</v>
      </c>
      <c r="L368" s="30">
        <v>45469</v>
      </c>
      <c r="M368" s="29">
        <v>610.11059999999998</v>
      </c>
      <c r="R368" s="29" t="s">
        <v>1829</v>
      </c>
      <c r="S368" s="29">
        <v>610.11059999999998</v>
      </c>
      <c r="W368" s="31" t="s">
        <v>16</v>
      </c>
      <c r="X368" s="31" t="s">
        <v>1547</v>
      </c>
      <c r="Y368" s="29">
        <v>610.11059999999998</v>
      </c>
      <c r="AF368" s="29">
        <v>610.11059999999998</v>
      </c>
      <c r="AG368" s="29" t="s">
        <v>1759</v>
      </c>
    </row>
    <row r="369" spans="1:33" x14ac:dyDescent="0.3">
      <c r="A369" s="29" t="s">
        <v>308</v>
      </c>
      <c r="B369" s="30">
        <v>45711</v>
      </c>
      <c r="C369" s="29">
        <v>2097.1008000000002</v>
      </c>
      <c r="D369" s="29" t="s">
        <v>1824</v>
      </c>
      <c r="E369" s="29">
        <v>19</v>
      </c>
      <c r="F369" s="29" t="s">
        <v>16</v>
      </c>
      <c r="G369" s="29" t="s">
        <v>1544</v>
      </c>
      <c r="H369" s="29" t="s">
        <v>1763</v>
      </c>
      <c r="L369" s="30">
        <v>45711</v>
      </c>
      <c r="M369" s="29">
        <v>2097.1008000000002</v>
      </c>
      <c r="R369" s="29" t="s">
        <v>1824</v>
      </c>
      <c r="S369" s="29">
        <v>2097.1008000000002</v>
      </c>
      <c r="W369" s="33" t="s">
        <v>16</v>
      </c>
      <c r="X369" s="33" t="s">
        <v>1544</v>
      </c>
      <c r="Y369" s="29">
        <v>2097.1008000000002</v>
      </c>
      <c r="AF369" s="29">
        <v>2097.1008000000002</v>
      </c>
      <c r="AG369" s="29" t="s">
        <v>1763</v>
      </c>
    </row>
    <row r="370" spans="1:33" x14ac:dyDescent="0.3">
      <c r="A370" s="29" t="s">
        <v>1453</v>
      </c>
      <c r="B370" s="30">
        <v>45823</v>
      </c>
      <c r="C370" s="29">
        <v>228.79599999999999</v>
      </c>
      <c r="D370" s="29" t="s">
        <v>1829</v>
      </c>
      <c r="E370" s="29">
        <v>42</v>
      </c>
      <c r="F370" s="29" t="s">
        <v>9</v>
      </c>
      <c r="G370" s="29" t="s">
        <v>1563</v>
      </c>
      <c r="H370" s="29" t="s">
        <v>1759</v>
      </c>
      <c r="L370" s="30">
        <v>45823</v>
      </c>
      <c r="M370" s="29">
        <v>228.79599999999999</v>
      </c>
      <c r="R370" s="29" t="s">
        <v>1829</v>
      </c>
      <c r="S370" s="29">
        <v>228.79599999999999</v>
      </c>
      <c r="W370" s="31" t="s">
        <v>9</v>
      </c>
      <c r="X370" s="31" t="s">
        <v>1563</v>
      </c>
      <c r="Y370" s="29">
        <v>228.79599999999999</v>
      </c>
      <c r="AF370" s="29">
        <v>228.79599999999999</v>
      </c>
      <c r="AG370" s="29" t="s">
        <v>1759</v>
      </c>
    </row>
    <row r="371" spans="1:33" x14ac:dyDescent="0.3">
      <c r="A371" s="29" t="s">
        <v>1387</v>
      </c>
      <c r="B371" s="30">
        <v>45217</v>
      </c>
      <c r="C371" s="29">
        <v>1002.5028</v>
      </c>
      <c r="D371" s="29" t="s">
        <v>1826</v>
      </c>
      <c r="E371" s="29">
        <v>29</v>
      </c>
      <c r="F371" s="29" t="s">
        <v>9</v>
      </c>
      <c r="G371" s="29" t="s">
        <v>1566</v>
      </c>
      <c r="H371" s="29" t="s">
        <v>1759</v>
      </c>
      <c r="L371" s="30">
        <v>45217</v>
      </c>
      <c r="M371" s="29">
        <v>1002.5028</v>
      </c>
      <c r="R371" s="29" t="s">
        <v>1826</v>
      </c>
      <c r="S371" s="29">
        <v>1002.5028</v>
      </c>
      <c r="W371" s="33" t="s">
        <v>9</v>
      </c>
      <c r="X371" s="33" t="s">
        <v>1566</v>
      </c>
      <c r="Y371" s="29">
        <v>1002.5028</v>
      </c>
      <c r="AF371" s="29">
        <v>1002.5028</v>
      </c>
      <c r="AG371" s="29" t="s">
        <v>1759</v>
      </c>
    </row>
    <row r="372" spans="1:33" x14ac:dyDescent="0.3">
      <c r="A372" s="29" t="s">
        <v>354</v>
      </c>
      <c r="B372" s="30">
        <v>45733</v>
      </c>
      <c r="C372" s="29">
        <v>583.25200000000007</v>
      </c>
      <c r="D372" s="29" t="s">
        <v>1824</v>
      </c>
      <c r="E372" s="29">
        <v>53</v>
      </c>
      <c r="F372" s="29" t="s">
        <v>16</v>
      </c>
      <c r="G372" s="29" t="s">
        <v>1566</v>
      </c>
      <c r="H372" s="29" t="s">
        <v>1759</v>
      </c>
      <c r="L372" s="30">
        <v>45733</v>
      </c>
      <c r="M372" s="29">
        <v>583.25200000000007</v>
      </c>
      <c r="R372" s="29" t="s">
        <v>1824</v>
      </c>
      <c r="S372" s="29">
        <v>583.25200000000007</v>
      </c>
      <c r="W372" s="31" t="s">
        <v>16</v>
      </c>
      <c r="X372" s="31" t="s">
        <v>1566</v>
      </c>
      <c r="Y372" s="29">
        <v>583.25200000000007</v>
      </c>
      <c r="AF372" s="29">
        <v>583.25200000000007</v>
      </c>
      <c r="AG372" s="29" t="s">
        <v>1759</v>
      </c>
    </row>
    <row r="373" spans="1:33" x14ac:dyDescent="0.3">
      <c r="A373" s="29" t="s">
        <v>744</v>
      </c>
      <c r="B373" s="30">
        <v>45520</v>
      </c>
      <c r="C373" s="29">
        <v>594.43550000000005</v>
      </c>
      <c r="D373" s="29" t="s">
        <v>1829</v>
      </c>
      <c r="E373" s="29">
        <v>27</v>
      </c>
      <c r="F373" s="29" t="s">
        <v>16</v>
      </c>
      <c r="G373" s="29" t="s">
        <v>1563</v>
      </c>
      <c r="H373" s="29" t="s">
        <v>1759</v>
      </c>
      <c r="L373" s="30">
        <v>45520</v>
      </c>
      <c r="M373" s="29">
        <v>594.43550000000005</v>
      </c>
      <c r="R373" s="29" t="s">
        <v>1829</v>
      </c>
      <c r="S373" s="29">
        <v>594.43550000000005</v>
      </c>
      <c r="W373" s="33" t="s">
        <v>16</v>
      </c>
      <c r="X373" s="33" t="s">
        <v>1563</v>
      </c>
      <c r="Y373" s="29">
        <v>594.43550000000005</v>
      </c>
      <c r="AF373" s="29">
        <v>594.43550000000005</v>
      </c>
      <c r="AG373" s="29" t="s">
        <v>1759</v>
      </c>
    </row>
    <row r="374" spans="1:33" x14ac:dyDescent="0.3">
      <c r="A374" s="29" t="s">
        <v>148</v>
      </c>
      <c r="B374" s="30">
        <v>45373</v>
      </c>
      <c r="C374" s="29">
        <v>331.26280000000003</v>
      </c>
      <c r="D374" s="29" t="s">
        <v>1824</v>
      </c>
      <c r="E374" s="29">
        <v>35</v>
      </c>
      <c r="F374" s="29" t="s">
        <v>16</v>
      </c>
      <c r="G374" s="29" t="s">
        <v>1558</v>
      </c>
      <c r="H374" s="29" t="s">
        <v>1759</v>
      </c>
      <c r="L374" s="30">
        <v>45373</v>
      </c>
      <c r="M374" s="29">
        <v>331.26280000000003</v>
      </c>
      <c r="R374" s="29" t="s">
        <v>1824</v>
      </c>
      <c r="S374" s="29">
        <v>331.26280000000003</v>
      </c>
      <c r="W374" s="31" t="s">
        <v>16</v>
      </c>
      <c r="X374" s="31" t="s">
        <v>1558</v>
      </c>
      <c r="Y374" s="29">
        <v>331.26280000000003</v>
      </c>
      <c r="AF374" s="29">
        <v>331.26280000000003</v>
      </c>
      <c r="AG374" s="29" t="s">
        <v>1759</v>
      </c>
    </row>
    <row r="375" spans="1:33" x14ac:dyDescent="0.3">
      <c r="A375" s="29" t="s">
        <v>539</v>
      </c>
      <c r="B375" s="30">
        <v>45688</v>
      </c>
      <c r="C375" s="29">
        <v>1331.91</v>
      </c>
      <c r="D375" s="29" t="s">
        <v>1829</v>
      </c>
      <c r="E375" s="29">
        <v>37</v>
      </c>
      <c r="F375" s="29" t="s">
        <v>9</v>
      </c>
      <c r="G375" s="29" t="s">
        <v>1566</v>
      </c>
      <c r="H375" s="29" t="s">
        <v>1759</v>
      </c>
      <c r="L375" s="30">
        <v>45688</v>
      </c>
      <c r="M375" s="29">
        <v>1331.91</v>
      </c>
      <c r="R375" s="29" t="s">
        <v>1829</v>
      </c>
      <c r="S375" s="29">
        <v>1331.91</v>
      </c>
      <c r="W375" s="33" t="s">
        <v>9</v>
      </c>
      <c r="X375" s="33" t="s">
        <v>1566</v>
      </c>
      <c r="Y375" s="29">
        <v>1331.91</v>
      </c>
      <c r="AF375" s="29">
        <v>1331.91</v>
      </c>
      <c r="AG375" s="29" t="s">
        <v>1759</v>
      </c>
    </row>
    <row r="376" spans="1:33" x14ac:dyDescent="0.3">
      <c r="A376" s="29" t="s">
        <v>1447</v>
      </c>
      <c r="B376" s="30">
        <v>45276</v>
      </c>
      <c r="C376" s="29">
        <v>456.4948</v>
      </c>
      <c r="D376" s="29" t="s">
        <v>1829</v>
      </c>
      <c r="E376" s="29">
        <v>21</v>
      </c>
      <c r="F376" s="29" t="s">
        <v>16</v>
      </c>
      <c r="G376" s="29" t="s">
        <v>1566</v>
      </c>
      <c r="H376" s="29" t="s">
        <v>1759</v>
      </c>
      <c r="L376" s="30">
        <v>45276</v>
      </c>
      <c r="M376" s="29">
        <v>456.4948</v>
      </c>
      <c r="R376" s="29" t="s">
        <v>1829</v>
      </c>
      <c r="S376" s="29">
        <v>456.4948</v>
      </c>
      <c r="W376" s="31" t="s">
        <v>16</v>
      </c>
      <c r="X376" s="31" t="s">
        <v>1566</v>
      </c>
      <c r="Y376" s="29">
        <v>456.4948</v>
      </c>
      <c r="AF376" s="29">
        <v>456.4948</v>
      </c>
      <c r="AG376" s="29" t="s">
        <v>1759</v>
      </c>
    </row>
    <row r="377" spans="1:33" x14ac:dyDescent="0.3">
      <c r="A377" s="29" t="s">
        <v>173</v>
      </c>
      <c r="B377" s="30">
        <v>45756</v>
      </c>
      <c r="C377" s="29">
        <v>303.29640000000001</v>
      </c>
      <c r="D377" s="29" t="s">
        <v>1826</v>
      </c>
      <c r="E377" s="29">
        <v>54</v>
      </c>
      <c r="F377" s="29" t="s">
        <v>9</v>
      </c>
      <c r="G377" s="29" t="s">
        <v>1558</v>
      </c>
      <c r="H377" s="29" t="s">
        <v>1759</v>
      </c>
      <c r="L377" s="30">
        <v>45756</v>
      </c>
      <c r="M377" s="29">
        <v>303.29640000000001</v>
      </c>
      <c r="R377" s="29" t="s">
        <v>1826</v>
      </c>
      <c r="S377" s="29">
        <v>303.29640000000001</v>
      </c>
      <c r="W377" s="33" t="s">
        <v>9</v>
      </c>
      <c r="X377" s="33" t="s">
        <v>1558</v>
      </c>
      <c r="Y377" s="29">
        <v>303.29640000000001</v>
      </c>
      <c r="AF377" s="29">
        <v>303.29640000000001</v>
      </c>
      <c r="AG377" s="29" t="s">
        <v>1759</v>
      </c>
    </row>
    <row r="378" spans="1:33" x14ac:dyDescent="0.3">
      <c r="A378" s="29" t="s">
        <v>418</v>
      </c>
      <c r="B378" s="30">
        <v>45309</v>
      </c>
      <c r="C378" s="29">
        <v>2634.0079999999998</v>
      </c>
      <c r="D378" s="29" t="s">
        <v>1826</v>
      </c>
      <c r="E378" s="29">
        <v>62</v>
      </c>
      <c r="F378" s="29" t="s">
        <v>9</v>
      </c>
      <c r="G378" s="29" t="s">
        <v>1566</v>
      </c>
      <c r="H378" s="29" t="s">
        <v>1763</v>
      </c>
      <c r="L378" s="30">
        <v>45309</v>
      </c>
      <c r="M378" s="29">
        <v>2634.0079999999998</v>
      </c>
      <c r="R378" s="29" t="s">
        <v>1826</v>
      </c>
      <c r="S378" s="29">
        <v>2634.0079999999998</v>
      </c>
      <c r="W378" s="31" t="s">
        <v>9</v>
      </c>
      <c r="X378" s="31" t="s">
        <v>1566</v>
      </c>
      <c r="Y378" s="29">
        <v>2634.0079999999998</v>
      </c>
      <c r="AF378" s="29">
        <v>2634.0079999999998</v>
      </c>
      <c r="AG378" s="29" t="s">
        <v>1763</v>
      </c>
    </row>
    <row r="379" spans="1:33" x14ac:dyDescent="0.3">
      <c r="A379" s="29" t="s">
        <v>1406</v>
      </c>
      <c r="B379" s="30">
        <v>45744</v>
      </c>
      <c r="C379" s="29">
        <v>776.50559999999996</v>
      </c>
      <c r="D379" s="29" t="s">
        <v>1826</v>
      </c>
      <c r="E379" s="29">
        <v>59</v>
      </c>
      <c r="F379" s="29" t="s">
        <v>16</v>
      </c>
      <c r="G379" s="29" t="s">
        <v>1558</v>
      </c>
      <c r="H379" s="29" t="s">
        <v>1759</v>
      </c>
      <c r="L379" s="30">
        <v>45744</v>
      </c>
      <c r="M379" s="29">
        <v>776.50559999999996</v>
      </c>
      <c r="R379" s="29" t="s">
        <v>1826</v>
      </c>
      <c r="S379" s="29">
        <v>776.50559999999996</v>
      </c>
      <c r="W379" s="33" t="s">
        <v>16</v>
      </c>
      <c r="X379" s="33" t="s">
        <v>1558</v>
      </c>
      <c r="Y379" s="29">
        <v>776.50559999999996</v>
      </c>
      <c r="AF379" s="29">
        <v>776.50559999999996</v>
      </c>
      <c r="AG379" s="29" t="s">
        <v>1759</v>
      </c>
    </row>
    <row r="380" spans="1:33" x14ac:dyDescent="0.3">
      <c r="A380" s="29" t="s">
        <v>432</v>
      </c>
      <c r="B380" s="30">
        <v>45535</v>
      </c>
      <c r="C380" s="29">
        <v>685.34879999999998</v>
      </c>
      <c r="D380" s="29" t="s">
        <v>1829</v>
      </c>
      <c r="E380" s="29">
        <v>62</v>
      </c>
      <c r="F380" s="29" t="s">
        <v>16</v>
      </c>
      <c r="G380" s="29" t="s">
        <v>1547</v>
      </c>
      <c r="H380" s="29" t="s">
        <v>1759</v>
      </c>
      <c r="L380" s="30">
        <v>45535</v>
      </c>
      <c r="M380" s="29">
        <v>685.34879999999998</v>
      </c>
      <c r="R380" s="29" t="s">
        <v>1829</v>
      </c>
      <c r="S380" s="29">
        <v>685.34879999999998</v>
      </c>
      <c r="W380" s="31" t="s">
        <v>16</v>
      </c>
      <c r="X380" s="31" t="s">
        <v>1547</v>
      </c>
      <c r="Y380" s="29">
        <v>685.34879999999998</v>
      </c>
      <c r="AF380" s="29">
        <v>685.34879999999998</v>
      </c>
      <c r="AG380" s="29" t="s">
        <v>1759</v>
      </c>
    </row>
    <row r="381" spans="1:33" x14ac:dyDescent="0.3">
      <c r="A381" s="29" t="s">
        <v>768</v>
      </c>
      <c r="B381" s="30">
        <v>45240</v>
      </c>
      <c r="C381" s="29">
        <v>1793.6045999999999</v>
      </c>
      <c r="D381" s="29" t="s">
        <v>1829</v>
      </c>
      <c r="E381" s="29">
        <v>59</v>
      </c>
      <c r="F381" s="29" t="s">
        <v>16</v>
      </c>
      <c r="G381" s="29" t="s">
        <v>1544</v>
      </c>
      <c r="H381" s="29" t="s">
        <v>1759</v>
      </c>
      <c r="L381" s="30">
        <v>45240</v>
      </c>
      <c r="M381" s="29">
        <v>1793.6045999999999</v>
      </c>
      <c r="R381" s="29" t="s">
        <v>1829</v>
      </c>
      <c r="S381" s="29">
        <v>1793.6045999999999</v>
      </c>
      <c r="W381" s="33" t="s">
        <v>16</v>
      </c>
      <c r="X381" s="33" t="s">
        <v>1544</v>
      </c>
      <c r="Y381" s="29">
        <v>1793.6045999999999</v>
      </c>
      <c r="AF381" s="29">
        <v>1793.6045999999999</v>
      </c>
      <c r="AG381" s="29" t="s">
        <v>1759</v>
      </c>
    </row>
    <row r="382" spans="1:33" x14ac:dyDescent="0.3">
      <c r="A382" s="29" t="s">
        <v>345</v>
      </c>
      <c r="B382" s="30">
        <v>45275</v>
      </c>
      <c r="C382" s="29">
        <v>2051.2539999999999</v>
      </c>
      <c r="D382" s="29" t="s">
        <v>1824</v>
      </c>
      <c r="E382" s="29">
        <v>36</v>
      </c>
      <c r="F382" s="29" t="s">
        <v>9</v>
      </c>
      <c r="G382" s="29" t="s">
        <v>1563</v>
      </c>
      <c r="H382" s="29" t="s">
        <v>1759</v>
      </c>
      <c r="L382" s="30">
        <v>45275</v>
      </c>
      <c r="M382" s="29">
        <v>2051.2539999999999</v>
      </c>
      <c r="R382" s="29" t="s">
        <v>1824</v>
      </c>
      <c r="S382" s="29">
        <v>2051.2539999999999</v>
      </c>
      <c r="W382" s="31" t="s">
        <v>9</v>
      </c>
      <c r="X382" s="31" t="s">
        <v>1563</v>
      </c>
      <c r="Y382" s="29">
        <v>2051.2539999999999</v>
      </c>
      <c r="AF382" s="29">
        <v>2051.2539999999999</v>
      </c>
      <c r="AG382" s="29" t="s">
        <v>1759</v>
      </c>
    </row>
    <row r="383" spans="1:33" x14ac:dyDescent="0.3">
      <c r="A383" s="29" t="s">
        <v>276</v>
      </c>
      <c r="B383" s="30">
        <v>45427</v>
      </c>
      <c r="C383" s="29">
        <v>959.13239999999985</v>
      </c>
      <c r="D383" s="29" t="s">
        <v>1829</v>
      </c>
      <c r="E383" s="29">
        <v>37</v>
      </c>
      <c r="F383" s="29" t="s">
        <v>9</v>
      </c>
      <c r="G383" s="29" t="s">
        <v>1558</v>
      </c>
      <c r="H383" s="29" t="s">
        <v>1759</v>
      </c>
      <c r="L383" s="30">
        <v>45427</v>
      </c>
      <c r="M383" s="29">
        <v>959.13239999999985</v>
      </c>
      <c r="R383" s="29" t="s">
        <v>1829</v>
      </c>
      <c r="S383" s="29">
        <v>959.13239999999985</v>
      </c>
      <c r="W383" s="33" t="s">
        <v>9</v>
      </c>
      <c r="X383" s="33" t="s">
        <v>1558</v>
      </c>
      <c r="Y383" s="29">
        <v>959.13239999999985</v>
      </c>
      <c r="AF383" s="29">
        <v>959.13239999999985</v>
      </c>
      <c r="AG383" s="29" t="s">
        <v>1759</v>
      </c>
    </row>
    <row r="384" spans="1:33" x14ac:dyDescent="0.3">
      <c r="A384" s="29" t="s">
        <v>679</v>
      </c>
      <c r="B384" s="30">
        <v>45322</v>
      </c>
      <c r="C384" s="29">
        <v>104.7144</v>
      </c>
      <c r="D384" s="29" t="s">
        <v>1829</v>
      </c>
      <c r="E384" s="29">
        <v>50</v>
      </c>
      <c r="F384" s="29" t="s">
        <v>16</v>
      </c>
      <c r="G384" s="29" t="s">
        <v>1563</v>
      </c>
      <c r="H384" s="29" t="s">
        <v>1763</v>
      </c>
      <c r="L384" s="30">
        <v>45322</v>
      </c>
      <c r="M384" s="29">
        <v>104.7144</v>
      </c>
      <c r="R384" s="29" t="s">
        <v>1829</v>
      </c>
      <c r="S384" s="29">
        <v>104.7144</v>
      </c>
      <c r="W384" s="31" t="s">
        <v>16</v>
      </c>
      <c r="X384" s="31" t="s">
        <v>1563</v>
      </c>
      <c r="Y384" s="29">
        <v>104.7144</v>
      </c>
      <c r="AF384" s="29">
        <v>104.7144</v>
      </c>
      <c r="AG384" s="29" t="s">
        <v>1763</v>
      </c>
    </row>
    <row r="385" spans="1:33" x14ac:dyDescent="0.3">
      <c r="A385" s="29" t="s">
        <v>1051</v>
      </c>
      <c r="B385" s="30">
        <v>45266</v>
      </c>
      <c r="C385" s="29">
        <v>127.611</v>
      </c>
      <c r="D385" s="29" t="s">
        <v>1824</v>
      </c>
      <c r="E385" s="29">
        <v>37</v>
      </c>
      <c r="F385" s="29" t="s">
        <v>9</v>
      </c>
      <c r="G385" s="29" t="s">
        <v>1563</v>
      </c>
      <c r="H385" s="29" t="s">
        <v>1754</v>
      </c>
      <c r="L385" s="30">
        <v>45266</v>
      </c>
      <c r="M385" s="29">
        <v>127.611</v>
      </c>
      <c r="R385" s="29" t="s">
        <v>1824</v>
      </c>
      <c r="S385" s="29">
        <v>127.611</v>
      </c>
      <c r="W385" s="33" t="s">
        <v>9</v>
      </c>
      <c r="X385" s="33" t="s">
        <v>1563</v>
      </c>
      <c r="Y385" s="29">
        <v>127.611</v>
      </c>
      <c r="AF385" s="29">
        <v>127.611</v>
      </c>
      <c r="AG385" s="29" t="s">
        <v>1754</v>
      </c>
    </row>
    <row r="386" spans="1:33" x14ac:dyDescent="0.3">
      <c r="A386" s="29" t="s">
        <v>1273</v>
      </c>
      <c r="B386" s="30">
        <v>45302</v>
      </c>
      <c r="C386" s="29">
        <v>1193.2704000000001</v>
      </c>
      <c r="D386" s="29" t="s">
        <v>1829</v>
      </c>
      <c r="E386" s="29">
        <v>32</v>
      </c>
      <c r="F386" s="29" t="s">
        <v>9</v>
      </c>
      <c r="G386" s="29" t="s">
        <v>1558</v>
      </c>
      <c r="H386" s="29" t="s">
        <v>1759</v>
      </c>
      <c r="L386" s="30">
        <v>45302</v>
      </c>
      <c r="M386" s="29">
        <v>1193.2704000000001</v>
      </c>
      <c r="R386" s="29" t="s">
        <v>1829</v>
      </c>
      <c r="S386" s="29">
        <v>1193.2704000000001</v>
      </c>
      <c r="W386" s="31" t="s">
        <v>9</v>
      </c>
      <c r="X386" s="31" t="s">
        <v>1558</v>
      </c>
      <c r="Y386" s="29">
        <v>1193.2704000000001</v>
      </c>
      <c r="AF386" s="29">
        <v>1193.2704000000001</v>
      </c>
      <c r="AG386" s="29" t="s">
        <v>1759</v>
      </c>
    </row>
    <row r="387" spans="1:33" x14ac:dyDescent="0.3">
      <c r="A387" s="29" t="s">
        <v>688</v>
      </c>
      <c r="B387" s="30">
        <v>45907</v>
      </c>
      <c r="C387" s="29">
        <v>3265.2919999999999</v>
      </c>
      <c r="D387" s="29" t="s">
        <v>1829</v>
      </c>
      <c r="E387" s="29">
        <v>63</v>
      </c>
      <c r="F387" s="29" t="s">
        <v>16</v>
      </c>
      <c r="G387" s="29" t="s">
        <v>1566</v>
      </c>
      <c r="H387" s="29" t="s">
        <v>1754</v>
      </c>
      <c r="L387" s="30">
        <v>45907</v>
      </c>
      <c r="M387" s="29">
        <v>3265.2919999999999</v>
      </c>
      <c r="R387" s="29" t="s">
        <v>1829</v>
      </c>
      <c r="S387" s="29">
        <v>3265.2919999999999</v>
      </c>
      <c r="W387" s="33" t="s">
        <v>16</v>
      </c>
      <c r="X387" s="33" t="s">
        <v>1566</v>
      </c>
      <c r="Y387" s="29">
        <v>3265.2919999999999</v>
      </c>
      <c r="AF387" s="29">
        <v>3265.2919999999999</v>
      </c>
      <c r="AG387" s="29" t="s">
        <v>1754</v>
      </c>
    </row>
    <row r="388" spans="1:33" x14ac:dyDescent="0.3">
      <c r="A388" s="29" t="s">
        <v>3996</v>
      </c>
      <c r="B388" s="30">
        <v>45433</v>
      </c>
      <c r="C388" s="29">
        <v>2389.1322</v>
      </c>
      <c r="D388" s="29" t="s">
        <v>1826</v>
      </c>
      <c r="E388" s="29">
        <v>45</v>
      </c>
      <c r="F388" s="29" t="s">
        <v>16</v>
      </c>
      <c r="G388" s="29" t="s">
        <v>1547</v>
      </c>
      <c r="H388" s="29" t="s">
        <v>1759</v>
      </c>
      <c r="L388" s="30">
        <v>45433</v>
      </c>
      <c r="M388" s="29">
        <v>2389.1322</v>
      </c>
      <c r="R388" s="29" t="s">
        <v>1826</v>
      </c>
      <c r="S388" s="29">
        <v>2389.1322</v>
      </c>
      <c r="W388" s="31" t="s">
        <v>16</v>
      </c>
      <c r="X388" s="31" t="s">
        <v>1547</v>
      </c>
      <c r="Y388" s="29">
        <v>2389.1322</v>
      </c>
      <c r="AF388" s="29">
        <v>2389.1322</v>
      </c>
      <c r="AG388" s="29" t="s">
        <v>1759</v>
      </c>
    </row>
    <row r="389" spans="1:33" x14ac:dyDescent="0.3">
      <c r="A389" s="29" t="s">
        <v>245</v>
      </c>
      <c r="B389" s="30">
        <v>45892</v>
      </c>
      <c r="C389" s="29">
        <v>2847.6208000000001</v>
      </c>
      <c r="D389" s="29" t="s">
        <v>1829</v>
      </c>
      <c r="E389" s="29">
        <v>58</v>
      </c>
      <c r="F389" s="29" t="s">
        <v>9</v>
      </c>
      <c r="G389" s="29" t="s">
        <v>1544</v>
      </c>
      <c r="H389" s="29" t="s">
        <v>1759</v>
      </c>
      <c r="L389" s="30">
        <v>45892</v>
      </c>
      <c r="M389" s="29">
        <v>2847.6208000000001</v>
      </c>
      <c r="R389" s="29" t="s">
        <v>1829</v>
      </c>
      <c r="S389" s="29">
        <v>2847.6208000000001</v>
      </c>
      <c r="W389" s="33" t="s">
        <v>9</v>
      </c>
      <c r="X389" s="33" t="s">
        <v>1544</v>
      </c>
      <c r="Y389" s="29">
        <v>2847.6208000000001</v>
      </c>
      <c r="AF389" s="29">
        <v>2847.6208000000001</v>
      </c>
      <c r="AG389" s="29" t="s">
        <v>1759</v>
      </c>
    </row>
    <row r="390" spans="1:33" x14ac:dyDescent="0.3">
      <c r="A390" s="29" t="s">
        <v>4007</v>
      </c>
      <c r="B390" s="30">
        <v>45780</v>
      </c>
      <c r="C390" s="29">
        <v>598.23900000000003</v>
      </c>
      <c r="D390" s="29" t="s">
        <v>1826</v>
      </c>
      <c r="E390" s="29">
        <v>26</v>
      </c>
      <c r="F390" s="29" t="s">
        <v>16</v>
      </c>
      <c r="G390" s="29" t="s">
        <v>1558</v>
      </c>
      <c r="H390" s="29" t="s">
        <v>1759</v>
      </c>
      <c r="L390" s="30">
        <v>45780</v>
      </c>
      <c r="M390" s="29">
        <v>598.23900000000003</v>
      </c>
      <c r="R390" s="29" t="s">
        <v>1826</v>
      </c>
      <c r="S390" s="29">
        <v>598.23900000000003</v>
      </c>
      <c r="W390" s="31" t="s">
        <v>16</v>
      </c>
      <c r="X390" s="31" t="s">
        <v>1558</v>
      </c>
      <c r="Y390" s="29">
        <v>598.23900000000003</v>
      </c>
      <c r="AF390" s="29">
        <v>598.23900000000003</v>
      </c>
      <c r="AG390" s="29" t="s">
        <v>1759</v>
      </c>
    </row>
    <row r="391" spans="1:33" x14ac:dyDescent="0.3">
      <c r="A391" s="29" t="s">
        <v>4008</v>
      </c>
      <c r="B391" s="30">
        <v>45233</v>
      </c>
      <c r="C391" s="29">
        <v>1793.2632000000001</v>
      </c>
      <c r="D391" s="29" t="s">
        <v>1826</v>
      </c>
      <c r="E391" s="29">
        <v>55</v>
      </c>
      <c r="F391" s="29" t="s">
        <v>9</v>
      </c>
      <c r="G391" s="29" t="s">
        <v>1547</v>
      </c>
      <c r="H391" s="29" t="s">
        <v>1763</v>
      </c>
      <c r="L391" s="30">
        <v>45233</v>
      </c>
      <c r="M391" s="29">
        <v>1793.2632000000001</v>
      </c>
      <c r="R391" s="29" t="s">
        <v>1826</v>
      </c>
      <c r="S391" s="29">
        <v>1793.2632000000001</v>
      </c>
      <c r="W391" s="33" t="s">
        <v>9</v>
      </c>
      <c r="X391" s="33" t="s">
        <v>1547</v>
      </c>
      <c r="Y391" s="29">
        <v>1793.2632000000001</v>
      </c>
      <c r="AF391" s="29">
        <v>1793.2632000000001</v>
      </c>
      <c r="AG391" s="29" t="s">
        <v>1763</v>
      </c>
    </row>
    <row r="392" spans="1:33" x14ac:dyDescent="0.3">
      <c r="A392" s="29" t="s">
        <v>322</v>
      </c>
      <c r="B392" s="30">
        <v>45742</v>
      </c>
      <c r="C392" s="29">
        <v>3225.5819999999999</v>
      </c>
      <c r="D392" s="29" t="s">
        <v>1826</v>
      </c>
      <c r="E392" s="29">
        <v>58</v>
      </c>
      <c r="F392" s="29" t="s">
        <v>16</v>
      </c>
      <c r="G392" s="29" t="s">
        <v>1566</v>
      </c>
      <c r="H392" s="29" t="s">
        <v>1759</v>
      </c>
      <c r="L392" s="30">
        <v>45742</v>
      </c>
      <c r="M392" s="29">
        <v>3225.5819999999999</v>
      </c>
      <c r="R392" s="29" t="s">
        <v>1826</v>
      </c>
      <c r="S392" s="29">
        <v>3225.5819999999999</v>
      </c>
      <c r="W392" s="31" t="s">
        <v>16</v>
      </c>
      <c r="X392" s="31" t="s">
        <v>1566</v>
      </c>
      <c r="Y392" s="29">
        <v>3225.5819999999999</v>
      </c>
      <c r="AF392" s="29">
        <v>3225.5819999999999</v>
      </c>
      <c r="AG392" s="29" t="s">
        <v>1759</v>
      </c>
    </row>
    <row r="393" spans="1:33" x14ac:dyDescent="0.3">
      <c r="A393" s="29" t="s">
        <v>479</v>
      </c>
      <c r="B393" s="30">
        <v>45478</v>
      </c>
      <c r="C393" s="29">
        <v>224.60640000000001</v>
      </c>
      <c r="D393" s="29" t="s">
        <v>1826</v>
      </c>
      <c r="E393" s="29">
        <v>37</v>
      </c>
      <c r="F393" s="29" t="s">
        <v>9</v>
      </c>
      <c r="G393" s="29" t="s">
        <v>1563</v>
      </c>
      <c r="H393" s="29" t="s">
        <v>1759</v>
      </c>
      <c r="L393" s="30">
        <v>45478</v>
      </c>
      <c r="M393" s="29">
        <v>224.60640000000001</v>
      </c>
      <c r="R393" s="29" t="s">
        <v>1826</v>
      </c>
      <c r="S393" s="29">
        <v>224.60640000000001</v>
      </c>
      <c r="W393" s="33" t="s">
        <v>9</v>
      </c>
      <c r="X393" s="33" t="s">
        <v>1563</v>
      </c>
      <c r="Y393" s="29">
        <v>224.60640000000001</v>
      </c>
      <c r="AF393" s="29">
        <v>224.60640000000001</v>
      </c>
      <c r="AG393" s="29" t="s">
        <v>1759</v>
      </c>
    </row>
    <row r="394" spans="1:33" x14ac:dyDescent="0.3">
      <c r="A394" s="29" t="s">
        <v>515</v>
      </c>
      <c r="B394" s="30">
        <v>45789</v>
      </c>
      <c r="C394" s="29">
        <v>836.47409999999991</v>
      </c>
      <c r="D394" s="29" t="s">
        <v>1829</v>
      </c>
      <c r="E394" s="29">
        <v>35</v>
      </c>
      <c r="F394" s="29" t="s">
        <v>16</v>
      </c>
      <c r="G394" s="29" t="s">
        <v>1544</v>
      </c>
      <c r="H394" s="29" t="s">
        <v>1754</v>
      </c>
      <c r="L394" s="30">
        <v>45789</v>
      </c>
      <c r="M394" s="29">
        <v>836.47409999999991</v>
      </c>
      <c r="R394" s="29" t="s">
        <v>1829</v>
      </c>
      <c r="S394" s="29">
        <v>836.47409999999991</v>
      </c>
      <c r="W394" s="31" t="s">
        <v>16</v>
      </c>
      <c r="X394" s="31" t="s">
        <v>1544</v>
      </c>
      <c r="Y394" s="29">
        <v>836.47409999999991</v>
      </c>
      <c r="AF394" s="29">
        <v>836.47409999999991</v>
      </c>
      <c r="AG394" s="29" t="s">
        <v>1754</v>
      </c>
    </row>
    <row r="395" spans="1:33" x14ac:dyDescent="0.3">
      <c r="A395" s="29" t="s">
        <v>1456</v>
      </c>
      <c r="B395" s="30">
        <v>45561</v>
      </c>
      <c r="C395" s="29">
        <v>299.73419999999999</v>
      </c>
      <c r="D395" s="29" t="s">
        <v>1824</v>
      </c>
      <c r="E395" s="29">
        <v>53</v>
      </c>
      <c r="F395" s="29" t="s">
        <v>9</v>
      </c>
      <c r="G395" s="29" t="s">
        <v>1563</v>
      </c>
      <c r="H395" s="29" t="s">
        <v>1784</v>
      </c>
      <c r="L395" s="30">
        <v>45561</v>
      </c>
      <c r="M395" s="29">
        <v>299.73419999999999</v>
      </c>
      <c r="R395" s="29" t="s">
        <v>1824</v>
      </c>
      <c r="S395" s="29">
        <v>299.73419999999999</v>
      </c>
      <c r="W395" s="33" t="s">
        <v>9</v>
      </c>
      <c r="X395" s="33" t="s">
        <v>1563</v>
      </c>
      <c r="Y395" s="29">
        <v>299.73419999999999</v>
      </c>
      <c r="AF395" s="29">
        <v>299.73419999999999</v>
      </c>
      <c r="AG395" s="29" t="s">
        <v>1784</v>
      </c>
    </row>
    <row r="396" spans="1:33" x14ac:dyDescent="0.3">
      <c r="A396" s="29" t="s">
        <v>664</v>
      </c>
      <c r="B396" s="30">
        <v>45378</v>
      </c>
      <c r="C396" s="29">
        <v>1810.0827999999999</v>
      </c>
      <c r="D396" s="29" t="s">
        <v>1829</v>
      </c>
      <c r="E396" s="29">
        <v>52</v>
      </c>
      <c r="F396" s="29" t="s">
        <v>9</v>
      </c>
      <c r="G396" s="29" t="s">
        <v>1558</v>
      </c>
      <c r="H396" s="29" t="s">
        <v>1759</v>
      </c>
      <c r="L396" s="30">
        <v>45378</v>
      </c>
      <c r="M396" s="29">
        <v>1810.0827999999999</v>
      </c>
      <c r="R396" s="29" t="s">
        <v>1829</v>
      </c>
      <c r="S396" s="29">
        <v>1810.0827999999999</v>
      </c>
      <c r="W396" s="31" t="s">
        <v>9</v>
      </c>
      <c r="X396" s="31" t="s">
        <v>1558</v>
      </c>
      <c r="Y396" s="29">
        <v>1810.0827999999999</v>
      </c>
      <c r="AF396" s="29">
        <v>1810.0827999999999</v>
      </c>
      <c r="AG396" s="29" t="s">
        <v>1759</v>
      </c>
    </row>
    <row r="397" spans="1:33" x14ac:dyDescent="0.3">
      <c r="A397" s="29" t="s">
        <v>694</v>
      </c>
      <c r="B397" s="30">
        <v>45308</v>
      </c>
      <c r="C397" s="29">
        <v>972.32960000000003</v>
      </c>
      <c r="D397" s="29" t="s">
        <v>1824</v>
      </c>
      <c r="E397" s="29">
        <v>61</v>
      </c>
      <c r="F397" s="29" t="s">
        <v>9</v>
      </c>
      <c r="G397" s="29" t="s">
        <v>1544</v>
      </c>
      <c r="H397" s="29" t="s">
        <v>1754</v>
      </c>
      <c r="L397" s="30">
        <v>45308</v>
      </c>
      <c r="M397" s="29">
        <v>972.32960000000003</v>
      </c>
      <c r="R397" s="29" t="s">
        <v>1824</v>
      </c>
      <c r="S397" s="29">
        <v>972.32960000000003</v>
      </c>
      <c r="W397" s="33" t="s">
        <v>9</v>
      </c>
      <c r="X397" s="33" t="s">
        <v>1544</v>
      </c>
      <c r="Y397" s="29">
        <v>972.32960000000003</v>
      </c>
      <c r="AF397" s="29">
        <v>972.32960000000003</v>
      </c>
      <c r="AG397" s="29" t="s">
        <v>1754</v>
      </c>
    </row>
    <row r="398" spans="1:33" x14ac:dyDescent="0.3">
      <c r="A398" s="29" t="s">
        <v>72</v>
      </c>
      <c r="B398" s="30">
        <v>45407</v>
      </c>
      <c r="C398" s="29">
        <v>2676.6990000000001</v>
      </c>
      <c r="D398" s="29" t="s">
        <v>1826</v>
      </c>
      <c r="E398" s="29">
        <v>24</v>
      </c>
      <c r="F398" s="29" t="s">
        <v>16</v>
      </c>
      <c r="G398" s="29" t="s">
        <v>1547</v>
      </c>
      <c r="H398" s="29" t="s">
        <v>1759</v>
      </c>
      <c r="L398" s="30">
        <v>45407</v>
      </c>
      <c r="M398" s="29">
        <v>2676.6990000000001</v>
      </c>
      <c r="R398" s="29" t="s">
        <v>1826</v>
      </c>
      <c r="S398" s="29">
        <v>2676.6990000000001</v>
      </c>
      <c r="W398" s="31" t="s">
        <v>16</v>
      </c>
      <c r="X398" s="31" t="s">
        <v>1547</v>
      </c>
      <c r="Y398" s="29">
        <v>2676.6990000000001</v>
      </c>
      <c r="AF398" s="29">
        <v>2676.6990000000001</v>
      </c>
      <c r="AG398" s="29" t="s">
        <v>1759</v>
      </c>
    </row>
    <row r="399" spans="1:33" x14ac:dyDescent="0.3">
      <c r="A399" s="29" t="s">
        <v>560</v>
      </c>
      <c r="B399" s="30">
        <v>45929</v>
      </c>
      <c r="C399" s="29">
        <v>2785.7894999999999</v>
      </c>
      <c r="D399" s="29" t="s">
        <v>1824</v>
      </c>
      <c r="E399" s="29">
        <v>64</v>
      </c>
      <c r="F399" s="29" t="s">
        <v>9</v>
      </c>
      <c r="G399" s="29" t="s">
        <v>1544</v>
      </c>
      <c r="H399" s="29" t="s">
        <v>1759</v>
      </c>
      <c r="L399" s="30">
        <v>45929</v>
      </c>
      <c r="M399" s="29">
        <v>2785.7894999999999</v>
      </c>
      <c r="R399" s="29" t="s">
        <v>1824</v>
      </c>
      <c r="S399" s="29">
        <v>2785.7894999999999</v>
      </c>
      <c r="W399" s="33" t="s">
        <v>9</v>
      </c>
      <c r="X399" s="33" t="s">
        <v>1544</v>
      </c>
      <c r="Y399" s="29">
        <v>2785.7894999999999</v>
      </c>
      <c r="AF399" s="29">
        <v>2785.7894999999999</v>
      </c>
      <c r="AG399" s="29" t="s">
        <v>1759</v>
      </c>
    </row>
    <row r="400" spans="1:33" x14ac:dyDescent="0.3">
      <c r="A400" s="29" t="s">
        <v>673</v>
      </c>
      <c r="B400" s="30">
        <v>45844</v>
      </c>
      <c r="C400" s="29">
        <v>493.92</v>
      </c>
      <c r="D400" s="29" t="s">
        <v>1826</v>
      </c>
      <c r="E400" s="29">
        <v>28</v>
      </c>
      <c r="F400" s="29" t="s">
        <v>16</v>
      </c>
      <c r="G400" s="29" t="s">
        <v>1558</v>
      </c>
      <c r="H400" s="29" t="s">
        <v>1759</v>
      </c>
      <c r="L400" s="30">
        <v>45844</v>
      </c>
      <c r="M400" s="29">
        <v>493.92</v>
      </c>
      <c r="R400" s="29" t="s">
        <v>1826</v>
      </c>
      <c r="S400" s="29">
        <v>493.92</v>
      </c>
      <c r="W400" s="31" t="s">
        <v>16</v>
      </c>
      <c r="X400" s="31" t="s">
        <v>1558</v>
      </c>
      <c r="Y400" s="29">
        <v>493.92</v>
      </c>
      <c r="AF400" s="29">
        <v>493.92</v>
      </c>
      <c r="AG400" s="29" t="s">
        <v>1759</v>
      </c>
    </row>
    <row r="401" spans="1:33" x14ac:dyDescent="0.3">
      <c r="A401" s="29" t="s">
        <v>148</v>
      </c>
      <c r="B401" s="30">
        <v>45579</v>
      </c>
      <c r="C401" s="29">
        <v>1320.9659999999999</v>
      </c>
      <c r="D401" s="29" t="s">
        <v>1826</v>
      </c>
      <c r="E401" s="29">
        <v>35</v>
      </c>
      <c r="F401" s="29" t="s">
        <v>16</v>
      </c>
      <c r="G401" s="29" t="s">
        <v>1558</v>
      </c>
      <c r="H401" s="29" t="s">
        <v>1759</v>
      </c>
      <c r="L401" s="30">
        <v>45579</v>
      </c>
      <c r="M401" s="29">
        <v>1320.9659999999999</v>
      </c>
      <c r="R401" s="29" t="s">
        <v>1826</v>
      </c>
      <c r="S401" s="29">
        <v>1320.9659999999999</v>
      </c>
      <c r="W401" s="33" t="s">
        <v>16</v>
      </c>
      <c r="X401" s="33" t="s">
        <v>1558</v>
      </c>
      <c r="Y401" s="29">
        <v>1320.9659999999999</v>
      </c>
      <c r="AF401" s="29">
        <v>1320.9659999999999</v>
      </c>
      <c r="AG401" s="29" t="s">
        <v>1759</v>
      </c>
    </row>
    <row r="402" spans="1:33" x14ac:dyDescent="0.3">
      <c r="A402" s="29" t="s">
        <v>342</v>
      </c>
      <c r="B402" s="30">
        <v>45227</v>
      </c>
      <c r="C402" s="29">
        <v>35.053199999999997</v>
      </c>
      <c r="D402" s="29" t="s">
        <v>1826</v>
      </c>
      <c r="E402" s="29">
        <v>30</v>
      </c>
      <c r="F402" s="29" t="s">
        <v>16</v>
      </c>
      <c r="G402" s="29" t="s">
        <v>1566</v>
      </c>
      <c r="H402" s="29" t="s">
        <v>1759</v>
      </c>
      <c r="L402" s="30">
        <v>45227</v>
      </c>
      <c r="M402" s="29">
        <v>35.053199999999997</v>
      </c>
      <c r="R402" s="29" t="s">
        <v>1826</v>
      </c>
      <c r="S402" s="29">
        <v>35.053199999999997</v>
      </c>
      <c r="W402" s="31" t="s">
        <v>16</v>
      </c>
      <c r="X402" s="31" t="s">
        <v>1566</v>
      </c>
      <c r="Y402" s="29">
        <v>35.053199999999997</v>
      </c>
      <c r="AF402" s="29">
        <v>35.053199999999997</v>
      </c>
      <c r="AG402" s="29" t="s">
        <v>1759</v>
      </c>
    </row>
    <row r="403" spans="1:33" x14ac:dyDescent="0.3">
      <c r="A403" s="29" t="s">
        <v>1093</v>
      </c>
      <c r="B403" s="30">
        <v>45380</v>
      </c>
      <c r="C403" s="29">
        <v>2266.7328000000002</v>
      </c>
      <c r="D403" s="29" t="s">
        <v>1824</v>
      </c>
      <c r="E403" s="29">
        <v>31</v>
      </c>
      <c r="F403" s="29" t="s">
        <v>9</v>
      </c>
      <c r="G403" s="29" t="s">
        <v>1566</v>
      </c>
      <c r="H403" s="29" t="s">
        <v>1759</v>
      </c>
      <c r="L403" s="30">
        <v>45380</v>
      </c>
      <c r="M403" s="29">
        <v>2266.7328000000002</v>
      </c>
      <c r="R403" s="29" t="s">
        <v>1824</v>
      </c>
      <c r="S403" s="29">
        <v>2266.7328000000002</v>
      </c>
      <c r="W403" s="33" t="s">
        <v>9</v>
      </c>
      <c r="X403" s="33" t="s">
        <v>1566</v>
      </c>
      <c r="Y403" s="29">
        <v>2266.7328000000002</v>
      </c>
      <c r="AF403" s="29">
        <v>2266.7328000000002</v>
      </c>
      <c r="AG403" s="29" t="s">
        <v>1759</v>
      </c>
    </row>
    <row r="404" spans="1:33" x14ac:dyDescent="0.3">
      <c r="A404" s="29" t="s">
        <v>938</v>
      </c>
      <c r="B404" s="30">
        <v>45817</v>
      </c>
      <c r="C404" s="29">
        <v>723.25439999999992</v>
      </c>
      <c r="D404" s="29" t="s">
        <v>1829</v>
      </c>
      <c r="E404" s="29">
        <v>47</v>
      </c>
      <c r="F404" s="29" t="s">
        <v>16</v>
      </c>
      <c r="G404" s="29" t="s">
        <v>1544</v>
      </c>
      <c r="H404" s="29" t="s">
        <v>1759</v>
      </c>
      <c r="L404" s="30">
        <v>45817</v>
      </c>
      <c r="M404" s="29">
        <v>723.25439999999992</v>
      </c>
      <c r="R404" s="29" t="s">
        <v>1829</v>
      </c>
      <c r="S404" s="29">
        <v>723.25439999999992</v>
      </c>
      <c r="W404" s="31" t="s">
        <v>16</v>
      </c>
      <c r="X404" s="31" t="s">
        <v>1544</v>
      </c>
      <c r="Y404" s="29">
        <v>723.25439999999992</v>
      </c>
      <c r="AF404" s="29">
        <v>723.25439999999992</v>
      </c>
      <c r="AG404" s="29" t="s">
        <v>1759</v>
      </c>
    </row>
    <row r="405" spans="1:33" x14ac:dyDescent="0.3">
      <c r="A405" s="29" t="s">
        <v>658</v>
      </c>
      <c r="B405" s="30">
        <v>45576</v>
      </c>
      <c r="C405" s="29">
        <v>2989.0783999999999</v>
      </c>
      <c r="D405" s="29" t="s">
        <v>1829</v>
      </c>
      <c r="E405" s="29">
        <v>37</v>
      </c>
      <c r="F405" s="29" t="s">
        <v>16</v>
      </c>
      <c r="G405" s="29" t="s">
        <v>1558</v>
      </c>
      <c r="H405" s="29" t="s">
        <v>1759</v>
      </c>
      <c r="L405" s="30">
        <v>45576</v>
      </c>
      <c r="M405" s="29">
        <v>2989.0783999999999</v>
      </c>
      <c r="R405" s="29" t="s">
        <v>1829</v>
      </c>
      <c r="S405" s="29">
        <v>2989.0783999999999</v>
      </c>
      <c r="W405" s="33" t="s">
        <v>16</v>
      </c>
      <c r="X405" s="33" t="s">
        <v>1558</v>
      </c>
      <c r="Y405" s="29">
        <v>2989.0783999999999</v>
      </c>
      <c r="AF405" s="29">
        <v>2989.0783999999999</v>
      </c>
      <c r="AG405" s="29" t="s">
        <v>1759</v>
      </c>
    </row>
    <row r="406" spans="1:33" x14ac:dyDescent="0.3">
      <c r="A406" s="29" t="s">
        <v>1185</v>
      </c>
      <c r="B406" s="30">
        <v>45495</v>
      </c>
      <c r="C406" s="29">
        <v>1756.35</v>
      </c>
      <c r="D406" s="29" t="s">
        <v>1829</v>
      </c>
      <c r="E406" s="29">
        <v>23</v>
      </c>
      <c r="F406" s="29" t="s">
        <v>9</v>
      </c>
      <c r="G406" s="29" t="s">
        <v>1566</v>
      </c>
      <c r="H406" s="29" t="s">
        <v>1754</v>
      </c>
      <c r="L406" s="30">
        <v>45495</v>
      </c>
      <c r="M406" s="29">
        <v>1756.35</v>
      </c>
      <c r="R406" s="29" t="s">
        <v>1829</v>
      </c>
      <c r="S406" s="29">
        <v>1756.35</v>
      </c>
      <c r="W406" s="31" t="s">
        <v>9</v>
      </c>
      <c r="X406" s="31" t="s">
        <v>1566</v>
      </c>
      <c r="Y406" s="29">
        <v>1756.35</v>
      </c>
      <c r="AF406" s="29">
        <v>1756.35</v>
      </c>
      <c r="AG406" s="29" t="s">
        <v>1754</v>
      </c>
    </row>
    <row r="407" spans="1:33" x14ac:dyDescent="0.3">
      <c r="A407" s="29" t="s">
        <v>1467</v>
      </c>
      <c r="B407" s="30">
        <v>45628</v>
      </c>
      <c r="C407" s="29">
        <v>558.86249999999995</v>
      </c>
      <c r="D407" s="29" t="s">
        <v>1829</v>
      </c>
      <c r="E407" s="29">
        <v>41</v>
      </c>
      <c r="F407" s="29" t="s">
        <v>16</v>
      </c>
      <c r="G407" s="29" t="s">
        <v>1547</v>
      </c>
      <c r="H407" s="29" t="s">
        <v>1759</v>
      </c>
      <c r="L407" s="30">
        <v>45628</v>
      </c>
      <c r="M407" s="29">
        <v>558.86249999999995</v>
      </c>
      <c r="R407" s="29" t="s">
        <v>1829</v>
      </c>
      <c r="S407" s="29">
        <v>558.86249999999995</v>
      </c>
      <c r="W407" s="33" t="s">
        <v>16</v>
      </c>
      <c r="X407" s="33" t="s">
        <v>1547</v>
      </c>
      <c r="Y407" s="29">
        <v>558.86249999999995</v>
      </c>
      <c r="AF407" s="29">
        <v>558.86249999999995</v>
      </c>
      <c r="AG407" s="29" t="s">
        <v>1759</v>
      </c>
    </row>
    <row r="408" spans="1:33" x14ac:dyDescent="0.3">
      <c r="A408" s="29" t="s">
        <v>192</v>
      </c>
      <c r="B408" s="30">
        <v>45244</v>
      </c>
      <c r="C408" s="29">
        <v>814.74239999999998</v>
      </c>
      <c r="D408" s="29" t="s">
        <v>1829</v>
      </c>
      <c r="E408" s="29">
        <v>23</v>
      </c>
      <c r="F408" s="29" t="s">
        <v>16</v>
      </c>
      <c r="G408" s="29" t="s">
        <v>1544</v>
      </c>
      <c r="H408" s="29" t="s">
        <v>1763</v>
      </c>
      <c r="L408" s="30">
        <v>45244</v>
      </c>
      <c r="M408" s="29">
        <v>814.74239999999998</v>
      </c>
      <c r="R408" s="29" t="s">
        <v>1829</v>
      </c>
      <c r="S408" s="29">
        <v>814.74239999999998</v>
      </c>
      <c r="W408" s="31" t="s">
        <v>16</v>
      </c>
      <c r="X408" s="31" t="s">
        <v>1544</v>
      </c>
      <c r="Y408" s="29">
        <v>814.74239999999998</v>
      </c>
      <c r="AF408" s="29">
        <v>814.74239999999998</v>
      </c>
      <c r="AG408" s="29" t="s">
        <v>1763</v>
      </c>
    </row>
    <row r="409" spans="1:33" x14ac:dyDescent="0.3">
      <c r="A409" s="29" t="s">
        <v>1284</v>
      </c>
      <c r="B409" s="30">
        <v>45336</v>
      </c>
      <c r="C409" s="29">
        <v>445.80599999999998</v>
      </c>
      <c r="D409" s="29" t="s">
        <v>1826</v>
      </c>
      <c r="E409" s="29">
        <v>35</v>
      </c>
      <c r="F409" s="29" t="s">
        <v>16</v>
      </c>
      <c r="G409" s="29" t="s">
        <v>1544</v>
      </c>
      <c r="H409" s="29" t="s">
        <v>1759</v>
      </c>
      <c r="L409" s="30">
        <v>45336</v>
      </c>
      <c r="M409" s="29">
        <v>445.80599999999998</v>
      </c>
      <c r="R409" s="29" t="s">
        <v>1826</v>
      </c>
      <c r="S409" s="29">
        <v>445.80599999999998</v>
      </c>
      <c r="W409" s="33" t="s">
        <v>16</v>
      </c>
      <c r="X409" s="33" t="s">
        <v>1544</v>
      </c>
      <c r="Y409" s="29">
        <v>445.80599999999998</v>
      </c>
      <c r="AF409" s="29">
        <v>445.80599999999998</v>
      </c>
      <c r="AG409" s="29" t="s">
        <v>1759</v>
      </c>
    </row>
    <row r="410" spans="1:33" x14ac:dyDescent="0.3">
      <c r="A410" s="29" t="s">
        <v>154</v>
      </c>
      <c r="B410" s="30">
        <v>45465</v>
      </c>
      <c r="C410" s="29">
        <v>648.29939999999999</v>
      </c>
      <c r="D410" s="29" t="s">
        <v>1826</v>
      </c>
      <c r="E410" s="29">
        <v>50</v>
      </c>
      <c r="F410" s="29" t="s">
        <v>9</v>
      </c>
      <c r="G410" s="29" t="s">
        <v>1563</v>
      </c>
      <c r="H410" s="29" t="s">
        <v>1759</v>
      </c>
      <c r="L410" s="30">
        <v>45465</v>
      </c>
      <c r="M410" s="29">
        <v>648.29939999999999</v>
      </c>
      <c r="R410" s="29" t="s">
        <v>1826</v>
      </c>
      <c r="S410" s="29">
        <v>648.29939999999999</v>
      </c>
      <c r="W410" s="31" t="s">
        <v>9</v>
      </c>
      <c r="X410" s="31" t="s">
        <v>1563</v>
      </c>
      <c r="Y410" s="29">
        <v>648.29939999999999</v>
      </c>
      <c r="AF410" s="29">
        <v>648.29939999999999</v>
      </c>
      <c r="AG410" s="29" t="s">
        <v>1759</v>
      </c>
    </row>
    <row r="411" spans="1:33" x14ac:dyDescent="0.3">
      <c r="A411" s="29" t="s">
        <v>1030</v>
      </c>
      <c r="B411" s="30">
        <v>45837</v>
      </c>
      <c r="C411" s="29">
        <v>1363.9184</v>
      </c>
      <c r="D411" s="29" t="s">
        <v>1824</v>
      </c>
      <c r="E411" s="29">
        <v>46</v>
      </c>
      <c r="F411" s="29" t="s">
        <v>9</v>
      </c>
      <c r="G411" s="29" t="s">
        <v>1563</v>
      </c>
      <c r="H411" s="29" t="s">
        <v>1759</v>
      </c>
      <c r="L411" s="30">
        <v>45837</v>
      </c>
      <c r="M411" s="29">
        <v>1363.9184</v>
      </c>
      <c r="R411" s="29" t="s">
        <v>1824</v>
      </c>
      <c r="S411" s="29">
        <v>1363.9184</v>
      </c>
      <c r="W411" s="33" t="s">
        <v>9</v>
      </c>
      <c r="X411" s="33" t="s">
        <v>1563</v>
      </c>
      <c r="Y411" s="29">
        <v>1363.9184</v>
      </c>
      <c r="AF411" s="29">
        <v>1363.9184</v>
      </c>
      <c r="AG411" s="29" t="s">
        <v>1759</v>
      </c>
    </row>
    <row r="412" spans="1:33" x14ac:dyDescent="0.3">
      <c r="A412" s="29" t="s">
        <v>1221</v>
      </c>
      <c r="B412" s="30">
        <v>45706</v>
      </c>
      <c r="C412" s="29">
        <v>1245.4304</v>
      </c>
      <c r="D412" s="29" t="s">
        <v>1824</v>
      </c>
      <c r="E412" s="29">
        <v>46</v>
      </c>
      <c r="F412" s="29" t="s">
        <v>9</v>
      </c>
      <c r="G412" s="29" t="s">
        <v>1544</v>
      </c>
      <c r="H412" s="29" t="s">
        <v>1759</v>
      </c>
      <c r="L412" s="30">
        <v>45706</v>
      </c>
      <c r="M412" s="29">
        <v>1245.4304</v>
      </c>
      <c r="R412" s="29" t="s">
        <v>1824</v>
      </c>
      <c r="S412" s="29">
        <v>1245.4304</v>
      </c>
      <c r="W412" s="31" t="s">
        <v>9</v>
      </c>
      <c r="X412" s="31" t="s">
        <v>1544</v>
      </c>
      <c r="Y412" s="29">
        <v>1245.4304</v>
      </c>
      <c r="AF412" s="29">
        <v>1245.4304</v>
      </c>
      <c r="AG412" s="29" t="s">
        <v>1759</v>
      </c>
    </row>
    <row r="413" spans="1:33" x14ac:dyDescent="0.3">
      <c r="A413" s="29" t="s">
        <v>169</v>
      </c>
      <c r="B413" s="30">
        <v>45823</v>
      </c>
      <c r="C413" s="29">
        <v>693.78300000000002</v>
      </c>
      <c r="D413" s="29" t="s">
        <v>1829</v>
      </c>
      <c r="E413" s="29">
        <v>34</v>
      </c>
      <c r="F413" s="29" t="s">
        <v>9</v>
      </c>
      <c r="G413" s="29" t="s">
        <v>1563</v>
      </c>
      <c r="H413" s="29" t="s">
        <v>1759</v>
      </c>
      <c r="L413" s="30">
        <v>45823</v>
      </c>
      <c r="M413" s="29">
        <v>693.78300000000002</v>
      </c>
      <c r="R413" s="29" t="s">
        <v>1829</v>
      </c>
      <c r="S413" s="29">
        <v>693.78300000000002</v>
      </c>
      <c r="W413" s="33" t="s">
        <v>9</v>
      </c>
      <c r="X413" s="33" t="s">
        <v>1563</v>
      </c>
      <c r="Y413" s="29">
        <v>693.78300000000002</v>
      </c>
      <c r="AF413" s="29">
        <v>693.78300000000002</v>
      </c>
      <c r="AG413" s="29" t="s">
        <v>1759</v>
      </c>
    </row>
    <row r="414" spans="1:33" x14ac:dyDescent="0.3">
      <c r="A414" s="29" t="s">
        <v>1476</v>
      </c>
      <c r="B414" s="30">
        <v>45518</v>
      </c>
      <c r="C414" s="29">
        <v>1430.6705999999999</v>
      </c>
      <c r="D414" s="29" t="s">
        <v>1826</v>
      </c>
      <c r="E414" s="29">
        <v>33</v>
      </c>
      <c r="F414" s="29" t="s">
        <v>9</v>
      </c>
      <c r="G414" s="29" t="s">
        <v>1544</v>
      </c>
      <c r="H414" s="29" t="s">
        <v>1759</v>
      </c>
      <c r="L414" s="30">
        <v>45518</v>
      </c>
      <c r="M414" s="29">
        <v>1430.6705999999999</v>
      </c>
      <c r="R414" s="29" t="s">
        <v>1826</v>
      </c>
      <c r="S414" s="29">
        <v>1430.6705999999999</v>
      </c>
      <c r="W414" s="31" t="s">
        <v>9</v>
      </c>
      <c r="X414" s="31" t="s">
        <v>1544</v>
      </c>
      <c r="Y414" s="29">
        <v>1430.6705999999999</v>
      </c>
      <c r="AF414" s="29">
        <v>1430.6705999999999</v>
      </c>
      <c r="AG414" s="29" t="s">
        <v>1759</v>
      </c>
    </row>
    <row r="415" spans="1:33" x14ac:dyDescent="0.3">
      <c r="A415" s="29" t="s">
        <v>611</v>
      </c>
      <c r="B415" s="30">
        <v>45863</v>
      </c>
      <c r="C415" s="29">
        <v>82.513199999999998</v>
      </c>
      <c r="D415" s="29" t="s">
        <v>1824</v>
      </c>
      <c r="E415" s="29">
        <v>53</v>
      </c>
      <c r="F415" s="29" t="s">
        <v>9</v>
      </c>
      <c r="G415" s="29" t="s">
        <v>1558</v>
      </c>
      <c r="H415" s="29" t="s">
        <v>1763</v>
      </c>
      <c r="L415" s="30">
        <v>45863</v>
      </c>
      <c r="M415" s="29">
        <v>82.513199999999998</v>
      </c>
      <c r="R415" s="29" t="s">
        <v>1824</v>
      </c>
      <c r="S415" s="29">
        <v>82.513199999999998</v>
      </c>
      <c r="W415" s="33" t="s">
        <v>9</v>
      </c>
      <c r="X415" s="33" t="s">
        <v>1558</v>
      </c>
      <c r="Y415" s="29">
        <v>82.513199999999998</v>
      </c>
      <c r="AF415" s="29">
        <v>82.513199999999998</v>
      </c>
      <c r="AG415" s="29" t="s">
        <v>1763</v>
      </c>
    </row>
    <row r="416" spans="1:33" x14ac:dyDescent="0.3">
      <c r="A416" s="29" t="s">
        <v>37</v>
      </c>
      <c r="B416" s="30">
        <v>45666</v>
      </c>
      <c r="C416" s="29">
        <v>1204.6944000000001</v>
      </c>
      <c r="D416" s="29" t="s">
        <v>1824</v>
      </c>
      <c r="E416" s="29">
        <v>29</v>
      </c>
      <c r="F416" s="29" t="s">
        <v>16</v>
      </c>
      <c r="G416" s="29" t="s">
        <v>1563</v>
      </c>
      <c r="H416" s="29" t="s">
        <v>1763</v>
      </c>
      <c r="L416" s="30">
        <v>45666</v>
      </c>
      <c r="M416" s="29">
        <v>1204.6944000000001</v>
      </c>
      <c r="R416" s="29" t="s">
        <v>1824</v>
      </c>
      <c r="S416" s="29">
        <v>1204.6944000000001</v>
      </c>
      <c r="W416" s="31" t="s">
        <v>16</v>
      </c>
      <c r="X416" s="31" t="s">
        <v>1563</v>
      </c>
      <c r="Y416" s="29">
        <v>1204.6944000000001</v>
      </c>
      <c r="AF416" s="29">
        <v>1204.6944000000001</v>
      </c>
      <c r="AG416" s="29" t="s">
        <v>1763</v>
      </c>
    </row>
    <row r="417" spans="1:33" x14ac:dyDescent="0.3">
      <c r="A417" s="29" t="s">
        <v>182</v>
      </c>
      <c r="B417" s="30">
        <v>45813</v>
      </c>
      <c r="C417" s="29">
        <v>97.442999999999998</v>
      </c>
      <c r="D417" s="29" t="s">
        <v>1829</v>
      </c>
      <c r="E417" s="29">
        <v>54</v>
      </c>
      <c r="F417" s="29" t="s">
        <v>9</v>
      </c>
      <c r="G417" s="29" t="s">
        <v>1544</v>
      </c>
      <c r="H417" s="29" t="s">
        <v>1759</v>
      </c>
      <c r="L417" s="30">
        <v>45813</v>
      </c>
      <c r="M417" s="29">
        <v>97.442999999999998</v>
      </c>
      <c r="R417" s="29" t="s">
        <v>1829</v>
      </c>
      <c r="S417" s="29">
        <v>97.442999999999998</v>
      </c>
      <c r="W417" s="33" t="s">
        <v>9</v>
      </c>
      <c r="X417" s="33" t="s">
        <v>1544</v>
      </c>
      <c r="Y417" s="29">
        <v>97.442999999999998</v>
      </c>
      <c r="AF417" s="29">
        <v>97.442999999999998</v>
      </c>
      <c r="AG417" s="29" t="s">
        <v>1759</v>
      </c>
    </row>
    <row r="418" spans="1:33" x14ac:dyDescent="0.3">
      <c r="A418" s="29" t="s">
        <v>4008</v>
      </c>
      <c r="B418" s="30">
        <v>45633</v>
      </c>
      <c r="C418" s="29">
        <v>1325.9992</v>
      </c>
      <c r="D418" s="29" t="s">
        <v>1826</v>
      </c>
      <c r="E418" s="29">
        <v>55</v>
      </c>
      <c r="F418" s="29" t="s">
        <v>9</v>
      </c>
      <c r="G418" s="29" t="s">
        <v>1566</v>
      </c>
      <c r="H418" s="29" t="s">
        <v>1759</v>
      </c>
      <c r="L418" s="30">
        <v>45633</v>
      </c>
      <c r="M418" s="29">
        <v>1325.9992</v>
      </c>
      <c r="R418" s="29" t="s">
        <v>1826</v>
      </c>
      <c r="S418" s="29">
        <v>1325.9992</v>
      </c>
      <c r="W418" s="31" t="s">
        <v>9</v>
      </c>
      <c r="X418" s="31" t="s">
        <v>1566</v>
      </c>
      <c r="Y418" s="29">
        <v>1325.9992</v>
      </c>
      <c r="AF418" s="29">
        <v>1325.9992</v>
      </c>
      <c r="AG418" s="29" t="s">
        <v>1759</v>
      </c>
    </row>
    <row r="419" spans="1:33" x14ac:dyDescent="0.3">
      <c r="A419" s="29" t="s">
        <v>1197</v>
      </c>
      <c r="B419" s="30">
        <v>45331</v>
      </c>
      <c r="C419" s="29">
        <v>829.9606</v>
      </c>
      <c r="D419" s="29" t="s">
        <v>1826</v>
      </c>
      <c r="E419" s="29">
        <v>52</v>
      </c>
      <c r="F419" s="29" t="s">
        <v>16</v>
      </c>
      <c r="G419" s="29" t="s">
        <v>1547</v>
      </c>
      <c r="H419" s="29" t="s">
        <v>1759</v>
      </c>
      <c r="L419" s="30">
        <v>45331</v>
      </c>
      <c r="M419" s="29">
        <v>829.9606</v>
      </c>
      <c r="R419" s="29" t="s">
        <v>1826</v>
      </c>
      <c r="S419" s="29">
        <v>829.9606</v>
      </c>
      <c r="W419" s="33" t="s">
        <v>16</v>
      </c>
      <c r="X419" s="33" t="s">
        <v>1547</v>
      </c>
      <c r="Y419" s="29">
        <v>829.9606</v>
      </c>
      <c r="AF419" s="29">
        <v>829.9606</v>
      </c>
      <c r="AG419" s="29" t="s">
        <v>1759</v>
      </c>
    </row>
    <row r="420" spans="1:33" x14ac:dyDescent="0.3">
      <c r="A420" s="29" t="s">
        <v>1241</v>
      </c>
      <c r="B420" s="30">
        <v>45942</v>
      </c>
      <c r="C420" s="29">
        <v>2851.3002000000001</v>
      </c>
      <c r="D420" s="29" t="s">
        <v>1824</v>
      </c>
      <c r="E420" s="29">
        <v>27</v>
      </c>
      <c r="F420" s="29" t="s">
        <v>9</v>
      </c>
      <c r="G420" s="29" t="s">
        <v>1563</v>
      </c>
      <c r="H420" s="29" t="s">
        <v>1759</v>
      </c>
      <c r="L420" s="30">
        <v>45942</v>
      </c>
      <c r="M420" s="29">
        <v>2851.3002000000001</v>
      </c>
      <c r="R420" s="29" t="s">
        <v>1824</v>
      </c>
      <c r="S420" s="29">
        <v>2851.3002000000001</v>
      </c>
      <c r="W420" s="31" t="s">
        <v>9</v>
      </c>
      <c r="X420" s="31" t="s">
        <v>1563</v>
      </c>
      <c r="Y420" s="29">
        <v>2851.3002000000001</v>
      </c>
      <c r="AF420" s="29">
        <v>2851.3002000000001</v>
      </c>
      <c r="AG420" s="29" t="s">
        <v>1759</v>
      </c>
    </row>
    <row r="421" spans="1:33" x14ac:dyDescent="0.3">
      <c r="A421" s="29" t="s">
        <v>1296</v>
      </c>
      <c r="B421" s="30">
        <v>45824</v>
      </c>
      <c r="C421" s="29">
        <v>1298.3026</v>
      </c>
      <c r="D421" s="29" t="s">
        <v>1826</v>
      </c>
      <c r="E421" s="29">
        <v>60</v>
      </c>
      <c r="F421" s="29" t="s">
        <v>16</v>
      </c>
      <c r="G421" s="29" t="s">
        <v>1547</v>
      </c>
      <c r="H421" s="29" t="s">
        <v>1759</v>
      </c>
      <c r="L421" s="30">
        <v>45824</v>
      </c>
      <c r="M421" s="29">
        <v>1298.3026</v>
      </c>
      <c r="R421" s="29" t="s">
        <v>1826</v>
      </c>
      <c r="S421" s="29">
        <v>1298.3026</v>
      </c>
      <c r="W421" s="33" t="s">
        <v>16</v>
      </c>
      <c r="X421" s="33" t="s">
        <v>1547</v>
      </c>
      <c r="Y421" s="29">
        <v>1298.3026</v>
      </c>
      <c r="AF421" s="29">
        <v>1298.3026</v>
      </c>
      <c r="AG421" s="29" t="s">
        <v>1759</v>
      </c>
    </row>
    <row r="422" spans="1:33" x14ac:dyDescent="0.3">
      <c r="A422" s="29" t="s">
        <v>1396</v>
      </c>
      <c r="B422" s="30">
        <v>45921</v>
      </c>
      <c r="C422" s="29">
        <v>147.76740000000001</v>
      </c>
      <c r="D422" s="29" t="s">
        <v>1826</v>
      </c>
      <c r="E422" s="29">
        <v>60</v>
      </c>
      <c r="F422" s="29" t="s">
        <v>16</v>
      </c>
      <c r="G422" s="29" t="s">
        <v>1563</v>
      </c>
      <c r="H422" s="29" t="s">
        <v>1759</v>
      </c>
      <c r="L422" s="30">
        <v>45921</v>
      </c>
      <c r="M422" s="29">
        <v>147.76740000000001</v>
      </c>
      <c r="R422" s="29" t="s">
        <v>1826</v>
      </c>
      <c r="S422" s="29">
        <v>147.76740000000001</v>
      </c>
      <c r="W422" s="31" t="s">
        <v>16</v>
      </c>
      <c r="X422" s="31" t="s">
        <v>1563</v>
      </c>
      <c r="Y422" s="29">
        <v>147.76740000000001</v>
      </c>
      <c r="AF422" s="29">
        <v>147.76740000000001</v>
      </c>
      <c r="AG422" s="29" t="s">
        <v>1759</v>
      </c>
    </row>
    <row r="423" spans="1:33" x14ac:dyDescent="0.3">
      <c r="A423" s="29" t="s">
        <v>161</v>
      </c>
      <c r="B423" s="30">
        <v>45909</v>
      </c>
      <c r="C423" s="29">
        <v>1176.2550000000001</v>
      </c>
      <c r="D423" s="29" t="s">
        <v>1826</v>
      </c>
      <c r="E423" s="29">
        <v>19</v>
      </c>
      <c r="F423" s="29" t="s">
        <v>9</v>
      </c>
      <c r="G423" s="29" t="s">
        <v>1547</v>
      </c>
      <c r="H423" s="29" t="s">
        <v>1754</v>
      </c>
      <c r="L423" s="30">
        <v>45909</v>
      </c>
      <c r="M423" s="29">
        <v>1176.2550000000001</v>
      </c>
      <c r="R423" s="29" t="s">
        <v>1826</v>
      </c>
      <c r="S423" s="29">
        <v>1176.2550000000001</v>
      </c>
      <c r="W423" s="33" t="s">
        <v>9</v>
      </c>
      <c r="X423" s="33" t="s">
        <v>1547</v>
      </c>
      <c r="Y423" s="29">
        <v>1176.2550000000001</v>
      </c>
      <c r="AF423" s="29">
        <v>1176.2550000000001</v>
      </c>
      <c r="AG423" s="29" t="s">
        <v>1754</v>
      </c>
    </row>
    <row r="424" spans="1:33" x14ac:dyDescent="0.3">
      <c r="A424" s="29" t="s">
        <v>1063</v>
      </c>
      <c r="B424" s="30">
        <v>45853</v>
      </c>
      <c r="C424" s="29">
        <v>175.48249999999999</v>
      </c>
      <c r="D424" s="29" t="s">
        <v>1826</v>
      </c>
      <c r="E424" s="29">
        <v>52</v>
      </c>
      <c r="F424" s="29" t="s">
        <v>16</v>
      </c>
      <c r="G424" s="29" t="s">
        <v>1563</v>
      </c>
      <c r="H424" s="29" t="s">
        <v>1759</v>
      </c>
      <c r="L424" s="30">
        <v>45853</v>
      </c>
      <c r="M424" s="29">
        <v>175.48249999999999</v>
      </c>
      <c r="R424" s="29" t="s">
        <v>1826</v>
      </c>
      <c r="S424" s="29">
        <v>175.48249999999999</v>
      </c>
      <c r="W424" s="31" t="s">
        <v>16</v>
      </c>
      <c r="X424" s="31" t="s">
        <v>1563</v>
      </c>
      <c r="Y424" s="29">
        <v>175.48249999999999</v>
      </c>
      <c r="AF424" s="29">
        <v>175.48249999999999</v>
      </c>
      <c r="AG424" s="29" t="s">
        <v>1759</v>
      </c>
    </row>
    <row r="425" spans="1:33" x14ac:dyDescent="0.3">
      <c r="A425" s="29" t="s">
        <v>491</v>
      </c>
      <c r="B425" s="30">
        <v>45580</v>
      </c>
      <c r="C425" s="29">
        <v>570.87099999999998</v>
      </c>
      <c r="D425" s="29" t="s">
        <v>1826</v>
      </c>
      <c r="E425" s="29">
        <v>32</v>
      </c>
      <c r="F425" s="29" t="s">
        <v>16</v>
      </c>
      <c r="G425" s="29" t="s">
        <v>1547</v>
      </c>
      <c r="H425" s="29" t="s">
        <v>1759</v>
      </c>
      <c r="L425" s="30">
        <v>45580</v>
      </c>
      <c r="M425" s="29">
        <v>570.87099999999998</v>
      </c>
      <c r="R425" s="29" t="s">
        <v>1826</v>
      </c>
      <c r="S425" s="29">
        <v>570.87099999999998</v>
      </c>
      <c r="W425" s="33" t="s">
        <v>16</v>
      </c>
      <c r="X425" s="33" t="s">
        <v>1547</v>
      </c>
      <c r="Y425" s="29">
        <v>570.87099999999998</v>
      </c>
      <c r="AF425" s="29">
        <v>570.87099999999998</v>
      </c>
      <c r="AG425" s="29" t="s">
        <v>1759</v>
      </c>
    </row>
    <row r="426" spans="1:33" x14ac:dyDescent="0.3">
      <c r="A426" s="29" t="s">
        <v>148</v>
      </c>
      <c r="B426" s="30">
        <v>45220</v>
      </c>
      <c r="C426" s="29">
        <v>592.99919999999997</v>
      </c>
      <c r="D426" s="29" t="s">
        <v>1829</v>
      </c>
      <c r="E426" s="29">
        <v>35</v>
      </c>
      <c r="F426" s="29" t="s">
        <v>16</v>
      </c>
      <c r="G426" s="29" t="s">
        <v>1544</v>
      </c>
      <c r="H426" s="29" t="s">
        <v>1759</v>
      </c>
      <c r="L426" s="30">
        <v>45220</v>
      </c>
      <c r="M426" s="29">
        <v>592.99919999999997</v>
      </c>
      <c r="R426" s="29" t="s">
        <v>1829</v>
      </c>
      <c r="S426" s="29">
        <v>592.99919999999997</v>
      </c>
      <c r="W426" s="31" t="s">
        <v>16</v>
      </c>
      <c r="X426" s="31" t="s">
        <v>1544</v>
      </c>
      <c r="Y426" s="29">
        <v>592.99919999999997</v>
      </c>
      <c r="AF426" s="29">
        <v>592.99919999999997</v>
      </c>
      <c r="AG426" s="29" t="s">
        <v>1759</v>
      </c>
    </row>
    <row r="427" spans="1:33" x14ac:dyDescent="0.3">
      <c r="A427" s="29" t="s">
        <v>4003</v>
      </c>
      <c r="B427" s="30">
        <v>45807</v>
      </c>
      <c r="C427" s="29">
        <v>419.92</v>
      </c>
      <c r="D427" s="29" t="s">
        <v>1824</v>
      </c>
      <c r="E427" s="29">
        <v>40</v>
      </c>
      <c r="F427" s="29" t="s">
        <v>9</v>
      </c>
      <c r="G427" s="29" t="s">
        <v>1544</v>
      </c>
      <c r="H427" s="29" t="s">
        <v>1763</v>
      </c>
      <c r="L427" s="30">
        <v>45807</v>
      </c>
      <c r="M427" s="29">
        <v>419.92</v>
      </c>
      <c r="R427" s="29" t="s">
        <v>1824</v>
      </c>
      <c r="S427" s="29">
        <v>419.92</v>
      </c>
      <c r="W427" s="33" t="s">
        <v>9</v>
      </c>
      <c r="X427" s="33" t="s">
        <v>1544</v>
      </c>
      <c r="Y427" s="29">
        <v>419.92</v>
      </c>
      <c r="AF427" s="29">
        <v>419.92</v>
      </c>
      <c r="AG427" s="29" t="s">
        <v>1763</v>
      </c>
    </row>
    <row r="428" spans="1:33" x14ac:dyDescent="0.3">
      <c r="A428" s="29" t="s">
        <v>580</v>
      </c>
      <c r="B428" s="30">
        <v>45462</v>
      </c>
      <c r="C428" s="29">
        <v>3412.134</v>
      </c>
      <c r="D428" s="29" t="s">
        <v>1829</v>
      </c>
      <c r="E428" s="29">
        <v>48</v>
      </c>
      <c r="F428" s="29" t="s">
        <v>9</v>
      </c>
      <c r="G428" s="29" t="s">
        <v>1563</v>
      </c>
      <c r="H428" s="29" t="s">
        <v>1759</v>
      </c>
      <c r="L428" s="30">
        <v>45462</v>
      </c>
      <c r="M428" s="29">
        <v>3412.134</v>
      </c>
      <c r="R428" s="29" t="s">
        <v>1829</v>
      </c>
      <c r="S428" s="29">
        <v>3412.134</v>
      </c>
      <c r="W428" s="31" t="s">
        <v>9</v>
      </c>
      <c r="X428" s="31" t="s">
        <v>1563</v>
      </c>
      <c r="Y428" s="29">
        <v>3412.134</v>
      </c>
      <c r="AF428" s="29">
        <v>3412.134</v>
      </c>
      <c r="AG428" s="29" t="s">
        <v>1759</v>
      </c>
    </row>
    <row r="429" spans="1:33" x14ac:dyDescent="0.3">
      <c r="A429" s="29" t="s">
        <v>599</v>
      </c>
      <c r="B429" s="30">
        <v>45646</v>
      </c>
      <c r="C429" s="29">
        <v>3111.192</v>
      </c>
      <c r="D429" s="29" t="s">
        <v>1829</v>
      </c>
      <c r="E429" s="29">
        <v>23</v>
      </c>
      <c r="F429" s="29" t="s">
        <v>16</v>
      </c>
      <c r="G429" s="29" t="s">
        <v>1558</v>
      </c>
      <c r="H429" s="29" t="s">
        <v>1754</v>
      </c>
      <c r="L429" s="30">
        <v>45646</v>
      </c>
      <c r="M429" s="29">
        <v>3111.192</v>
      </c>
      <c r="R429" s="29" t="s">
        <v>1829</v>
      </c>
      <c r="S429" s="29">
        <v>3111.192</v>
      </c>
      <c r="W429" s="33" t="s">
        <v>16</v>
      </c>
      <c r="X429" s="33" t="s">
        <v>1558</v>
      </c>
      <c r="Y429" s="29">
        <v>3111.192</v>
      </c>
      <c r="AF429" s="29">
        <v>3111.192</v>
      </c>
      <c r="AG429" s="29" t="s">
        <v>1754</v>
      </c>
    </row>
    <row r="430" spans="1:33" x14ac:dyDescent="0.3">
      <c r="A430" s="29" t="s">
        <v>305</v>
      </c>
      <c r="B430" s="30">
        <v>45520</v>
      </c>
      <c r="C430" s="29">
        <v>1111.7945999999999</v>
      </c>
      <c r="D430" s="29" t="s">
        <v>1829</v>
      </c>
      <c r="E430" s="29">
        <v>36</v>
      </c>
      <c r="F430" s="29" t="s">
        <v>9</v>
      </c>
      <c r="G430" s="29" t="s">
        <v>1563</v>
      </c>
      <c r="H430" s="29" t="s">
        <v>1754</v>
      </c>
      <c r="L430" s="30">
        <v>45520</v>
      </c>
      <c r="M430" s="29">
        <v>1111.7945999999999</v>
      </c>
      <c r="R430" s="29" t="s">
        <v>1829</v>
      </c>
      <c r="S430" s="29">
        <v>1111.7945999999999</v>
      </c>
      <c r="W430" s="31" t="s">
        <v>9</v>
      </c>
      <c r="X430" s="31" t="s">
        <v>1563</v>
      </c>
      <c r="Y430" s="29">
        <v>1111.7945999999999</v>
      </c>
      <c r="AF430" s="29">
        <v>1111.7945999999999</v>
      </c>
      <c r="AG430" s="29" t="s">
        <v>1754</v>
      </c>
    </row>
    <row r="431" spans="1:33" x14ac:dyDescent="0.3">
      <c r="A431" s="29" t="s">
        <v>605</v>
      </c>
      <c r="B431" s="30">
        <v>45731</v>
      </c>
      <c r="C431" s="29">
        <v>587.33360000000005</v>
      </c>
      <c r="D431" s="29" t="s">
        <v>1824</v>
      </c>
      <c r="E431" s="29">
        <v>46</v>
      </c>
      <c r="F431" s="29" t="s">
        <v>16</v>
      </c>
      <c r="G431" s="29" t="s">
        <v>1547</v>
      </c>
      <c r="H431" s="29" t="s">
        <v>1763</v>
      </c>
      <c r="L431" s="30">
        <v>45731</v>
      </c>
      <c r="M431" s="29">
        <v>587.33360000000005</v>
      </c>
      <c r="R431" s="29" t="s">
        <v>1824</v>
      </c>
      <c r="S431" s="29">
        <v>587.33360000000005</v>
      </c>
      <c r="W431" s="33" t="s">
        <v>16</v>
      </c>
      <c r="X431" s="33" t="s">
        <v>1547</v>
      </c>
      <c r="Y431" s="29">
        <v>587.33360000000005</v>
      </c>
      <c r="AF431" s="29">
        <v>587.33360000000005</v>
      </c>
      <c r="AG431" s="29" t="s">
        <v>1763</v>
      </c>
    </row>
    <row r="432" spans="1:33" x14ac:dyDescent="0.3">
      <c r="A432" s="29" t="s">
        <v>15</v>
      </c>
      <c r="B432" s="30">
        <v>45445</v>
      </c>
      <c r="C432" s="29">
        <v>837.23609999999985</v>
      </c>
      <c r="D432" s="29" t="s">
        <v>1829</v>
      </c>
      <c r="E432" s="29">
        <v>29</v>
      </c>
      <c r="F432" s="29" t="s">
        <v>16</v>
      </c>
      <c r="G432" s="29" t="s">
        <v>1563</v>
      </c>
      <c r="H432" s="29" t="s">
        <v>1759</v>
      </c>
      <c r="L432" s="30">
        <v>45445</v>
      </c>
      <c r="M432" s="29">
        <v>837.23609999999985</v>
      </c>
      <c r="R432" s="29" t="s">
        <v>1829</v>
      </c>
      <c r="S432" s="29">
        <v>837.23609999999985</v>
      </c>
      <c r="W432" s="31" t="s">
        <v>16</v>
      </c>
      <c r="X432" s="31" t="s">
        <v>1563</v>
      </c>
      <c r="Y432" s="29">
        <v>837.23609999999985</v>
      </c>
      <c r="AF432" s="29">
        <v>837.23609999999985</v>
      </c>
      <c r="AG432" s="29" t="s">
        <v>1759</v>
      </c>
    </row>
    <row r="433" spans="1:33" x14ac:dyDescent="0.3">
      <c r="A433" s="29" t="s">
        <v>339</v>
      </c>
      <c r="B433" s="30">
        <v>45860</v>
      </c>
      <c r="C433" s="29">
        <v>1597.624</v>
      </c>
      <c r="D433" s="29" t="s">
        <v>1829</v>
      </c>
      <c r="E433" s="29">
        <v>62</v>
      </c>
      <c r="F433" s="29" t="s">
        <v>16</v>
      </c>
      <c r="G433" s="29" t="s">
        <v>1563</v>
      </c>
      <c r="H433" s="29" t="s">
        <v>1754</v>
      </c>
      <c r="L433" s="30">
        <v>45860</v>
      </c>
      <c r="M433" s="29">
        <v>1597.624</v>
      </c>
      <c r="R433" s="29" t="s">
        <v>1829</v>
      </c>
      <c r="S433" s="29">
        <v>1597.624</v>
      </c>
      <c r="W433" s="33" t="s">
        <v>16</v>
      </c>
      <c r="X433" s="33" t="s">
        <v>1563</v>
      </c>
      <c r="Y433" s="29">
        <v>1597.624</v>
      </c>
      <c r="AF433" s="29">
        <v>1597.624</v>
      </c>
      <c r="AG433" s="29" t="s">
        <v>1754</v>
      </c>
    </row>
    <row r="434" spans="1:33" x14ac:dyDescent="0.3">
      <c r="A434" s="29" t="s">
        <v>76</v>
      </c>
      <c r="B434" s="30">
        <v>45725</v>
      </c>
      <c r="C434" s="29">
        <v>1042.3728000000001</v>
      </c>
      <c r="D434" s="29" t="s">
        <v>1826</v>
      </c>
      <c r="E434" s="29">
        <v>60</v>
      </c>
      <c r="F434" s="29" t="s">
        <v>16</v>
      </c>
      <c r="G434" s="29" t="s">
        <v>1566</v>
      </c>
      <c r="H434" s="29" t="s">
        <v>1759</v>
      </c>
      <c r="L434" s="30">
        <v>45725</v>
      </c>
      <c r="M434" s="29">
        <v>1042.3728000000001</v>
      </c>
      <c r="R434" s="29" t="s">
        <v>1826</v>
      </c>
      <c r="S434" s="29">
        <v>1042.3728000000001</v>
      </c>
      <c r="W434" s="31" t="s">
        <v>16</v>
      </c>
      <c r="X434" s="31" t="s">
        <v>1566</v>
      </c>
      <c r="Y434" s="29">
        <v>1042.3728000000001</v>
      </c>
      <c r="AF434" s="29">
        <v>1042.3728000000001</v>
      </c>
      <c r="AG434" s="29" t="s">
        <v>1759</v>
      </c>
    </row>
    <row r="435" spans="1:33" x14ac:dyDescent="0.3">
      <c r="A435" s="29" t="s">
        <v>400</v>
      </c>
      <c r="B435" s="30">
        <v>45699</v>
      </c>
      <c r="C435" s="29">
        <v>129.4</v>
      </c>
      <c r="D435" s="29" t="s">
        <v>1824</v>
      </c>
      <c r="E435" s="29">
        <v>53</v>
      </c>
      <c r="F435" s="29" t="s">
        <v>16</v>
      </c>
      <c r="G435" s="29" t="s">
        <v>1558</v>
      </c>
      <c r="H435" s="29" t="s">
        <v>1763</v>
      </c>
      <c r="L435" s="30">
        <v>45699</v>
      </c>
      <c r="M435" s="29">
        <v>129.4</v>
      </c>
      <c r="R435" s="29" t="s">
        <v>1824</v>
      </c>
      <c r="S435" s="29">
        <v>129.4</v>
      </c>
      <c r="W435" s="33" t="s">
        <v>16</v>
      </c>
      <c r="X435" s="33" t="s">
        <v>1558</v>
      </c>
      <c r="Y435" s="29">
        <v>129.4</v>
      </c>
      <c r="AF435" s="29">
        <v>129.4</v>
      </c>
      <c r="AG435" s="29" t="s">
        <v>1763</v>
      </c>
    </row>
    <row r="436" spans="1:33" x14ac:dyDescent="0.3">
      <c r="A436" s="29" t="s">
        <v>500</v>
      </c>
      <c r="B436" s="30">
        <v>45266</v>
      </c>
      <c r="C436" s="29">
        <v>1309.4226000000001</v>
      </c>
      <c r="D436" s="29" t="s">
        <v>1824</v>
      </c>
      <c r="E436" s="29">
        <v>33</v>
      </c>
      <c r="F436" s="29" t="s">
        <v>9</v>
      </c>
      <c r="G436" s="29" t="s">
        <v>1558</v>
      </c>
      <c r="H436" s="29" t="s">
        <v>1759</v>
      </c>
      <c r="L436" s="30">
        <v>45266</v>
      </c>
      <c r="M436" s="29">
        <v>1309.4226000000001</v>
      </c>
      <c r="R436" s="29" t="s">
        <v>1824</v>
      </c>
      <c r="S436" s="29">
        <v>1309.4226000000001</v>
      </c>
      <c r="W436" s="31" t="s">
        <v>9</v>
      </c>
      <c r="X436" s="31" t="s">
        <v>1558</v>
      </c>
      <c r="Y436" s="29">
        <v>1309.4226000000001</v>
      </c>
      <c r="AF436" s="29">
        <v>1309.4226000000001</v>
      </c>
      <c r="AG436" s="29" t="s">
        <v>1759</v>
      </c>
    </row>
    <row r="437" spans="1:33" x14ac:dyDescent="0.3">
      <c r="A437" s="29" t="s">
        <v>915</v>
      </c>
      <c r="B437" s="30">
        <v>45889</v>
      </c>
      <c r="C437" s="29">
        <v>2548.5264000000002</v>
      </c>
      <c r="D437" s="29" t="s">
        <v>1829</v>
      </c>
      <c r="E437" s="29">
        <v>45</v>
      </c>
      <c r="F437" s="29" t="s">
        <v>9</v>
      </c>
      <c r="G437" s="29" t="s">
        <v>1544</v>
      </c>
      <c r="H437" s="29" t="s">
        <v>1763</v>
      </c>
      <c r="L437" s="30">
        <v>45889</v>
      </c>
      <c r="M437" s="29">
        <v>2548.5264000000002</v>
      </c>
      <c r="R437" s="29" t="s">
        <v>1829</v>
      </c>
      <c r="S437" s="29">
        <v>2548.5264000000002</v>
      </c>
      <c r="W437" s="33" t="s">
        <v>9</v>
      </c>
      <c r="X437" s="33" t="s">
        <v>1544</v>
      </c>
      <c r="Y437" s="29">
        <v>2548.5264000000002</v>
      </c>
      <c r="AF437" s="29">
        <v>2548.5264000000002</v>
      </c>
      <c r="AG437" s="29" t="s">
        <v>1763</v>
      </c>
    </row>
    <row r="438" spans="1:33" x14ac:dyDescent="0.3">
      <c r="A438" s="29" t="s">
        <v>203</v>
      </c>
      <c r="B438" s="30">
        <v>45555</v>
      </c>
      <c r="C438" s="29">
        <v>2721.1183999999998</v>
      </c>
      <c r="D438" s="29" t="s">
        <v>1829</v>
      </c>
      <c r="E438" s="29">
        <v>24</v>
      </c>
      <c r="F438" s="29" t="s">
        <v>9</v>
      </c>
      <c r="G438" s="29" t="s">
        <v>1547</v>
      </c>
      <c r="H438" s="29" t="s">
        <v>1759</v>
      </c>
      <c r="L438" s="30">
        <v>45555</v>
      </c>
      <c r="M438" s="29">
        <v>2721.1183999999998</v>
      </c>
      <c r="R438" s="29" t="s">
        <v>1829</v>
      </c>
      <c r="S438" s="29">
        <v>2721.1183999999998</v>
      </c>
      <c r="W438" s="31" t="s">
        <v>9</v>
      </c>
      <c r="X438" s="31" t="s">
        <v>1547</v>
      </c>
      <c r="Y438" s="29">
        <v>2721.1183999999998</v>
      </c>
      <c r="AF438" s="29">
        <v>2721.1183999999998</v>
      </c>
      <c r="AG438" s="29" t="s">
        <v>1759</v>
      </c>
    </row>
    <row r="439" spans="1:33" x14ac:dyDescent="0.3">
      <c r="A439" s="29" t="s">
        <v>3998</v>
      </c>
      <c r="B439" s="30">
        <v>45813</v>
      </c>
      <c r="C439" s="29">
        <v>1455.2208000000001</v>
      </c>
      <c r="D439" s="29" t="s">
        <v>1826</v>
      </c>
      <c r="E439" s="29">
        <v>34</v>
      </c>
      <c r="F439" s="29" t="s">
        <v>9</v>
      </c>
      <c r="G439" s="29" t="s">
        <v>1563</v>
      </c>
      <c r="H439" s="29" t="s">
        <v>1759</v>
      </c>
      <c r="L439" s="30">
        <v>45813</v>
      </c>
      <c r="M439" s="29">
        <v>1455.2208000000001</v>
      </c>
      <c r="R439" s="29" t="s">
        <v>1826</v>
      </c>
      <c r="S439" s="29">
        <v>1455.2208000000001</v>
      </c>
      <c r="W439" s="33" t="s">
        <v>9</v>
      </c>
      <c r="X439" s="33" t="s">
        <v>1563</v>
      </c>
      <c r="Y439" s="29">
        <v>1455.2208000000001</v>
      </c>
      <c r="AF439" s="29">
        <v>1455.2208000000001</v>
      </c>
      <c r="AG439" s="29" t="s">
        <v>1759</v>
      </c>
    </row>
    <row r="440" spans="1:33" x14ac:dyDescent="0.3">
      <c r="A440" s="29" t="s">
        <v>533</v>
      </c>
      <c r="B440" s="30">
        <v>45811</v>
      </c>
      <c r="C440" s="29">
        <v>874.91959999999983</v>
      </c>
      <c r="D440" s="29" t="s">
        <v>1826</v>
      </c>
      <c r="E440" s="29">
        <v>41</v>
      </c>
      <c r="F440" s="29" t="s">
        <v>16</v>
      </c>
      <c r="G440" s="29" t="s">
        <v>1547</v>
      </c>
      <c r="H440" s="29" t="s">
        <v>1759</v>
      </c>
      <c r="L440" s="30">
        <v>45811</v>
      </c>
      <c r="M440" s="29">
        <v>874.91959999999983</v>
      </c>
      <c r="R440" s="29" t="s">
        <v>1826</v>
      </c>
      <c r="S440" s="29">
        <v>874.91959999999983</v>
      </c>
      <c r="W440" s="31" t="s">
        <v>16</v>
      </c>
      <c r="X440" s="31" t="s">
        <v>1547</v>
      </c>
      <c r="Y440" s="29">
        <v>874.91959999999983</v>
      </c>
      <c r="AF440" s="29">
        <v>874.91959999999983</v>
      </c>
      <c r="AG440" s="29" t="s">
        <v>1759</v>
      </c>
    </row>
    <row r="441" spans="1:33" x14ac:dyDescent="0.3">
      <c r="A441" s="29" t="s">
        <v>351</v>
      </c>
      <c r="B441" s="30">
        <v>45670</v>
      </c>
      <c r="C441" s="29">
        <v>2556.1972000000001</v>
      </c>
      <c r="D441" s="29" t="s">
        <v>1824</v>
      </c>
      <c r="E441" s="29">
        <v>35</v>
      </c>
      <c r="F441" s="29" t="s">
        <v>9</v>
      </c>
      <c r="G441" s="29" t="s">
        <v>1563</v>
      </c>
      <c r="H441" s="29" t="s">
        <v>1759</v>
      </c>
      <c r="L441" s="30">
        <v>45670</v>
      </c>
      <c r="M441" s="29">
        <v>2556.1972000000001</v>
      </c>
      <c r="R441" s="29" t="s">
        <v>1824</v>
      </c>
      <c r="S441" s="29">
        <v>2556.1972000000001</v>
      </c>
      <c r="W441" s="33" t="s">
        <v>9</v>
      </c>
      <c r="X441" s="33" t="s">
        <v>1563</v>
      </c>
      <c r="Y441" s="29">
        <v>2556.1972000000001</v>
      </c>
      <c r="AF441" s="29">
        <v>2556.1972000000001</v>
      </c>
      <c r="AG441" s="29" t="s">
        <v>1759</v>
      </c>
    </row>
    <row r="442" spans="1:33" x14ac:dyDescent="0.3">
      <c r="A442" s="29" t="s">
        <v>41</v>
      </c>
      <c r="B442" s="30">
        <v>45736</v>
      </c>
      <c r="C442" s="29">
        <v>439.27420000000001</v>
      </c>
      <c r="D442" s="29" t="s">
        <v>1824</v>
      </c>
      <c r="E442" s="29">
        <v>53</v>
      </c>
      <c r="F442" s="29" t="s">
        <v>16</v>
      </c>
      <c r="G442" s="29" t="s">
        <v>1547</v>
      </c>
      <c r="H442" s="29" t="s">
        <v>1754</v>
      </c>
      <c r="L442" s="30">
        <v>45736</v>
      </c>
      <c r="M442" s="29">
        <v>439.27420000000001</v>
      </c>
      <c r="R442" s="29" t="s">
        <v>1824</v>
      </c>
      <c r="S442" s="29">
        <v>439.27420000000001</v>
      </c>
      <c r="W442" s="31" t="s">
        <v>16</v>
      </c>
      <c r="X442" s="31" t="s">
        <v>1547</v>
      </c>
      <c r="Y442" s="29">
        <v>439.27420000000001</v>
      </c>
      <c r="AF442" s="29">
        <v>439.27420000000001</v>
      </c>
      <c r="AG442" s="29" t="s">
        <v>1754</v>
      </c>
    </row>
    <row r="443" spans="1:33" x14ac:dyDescent="0.3">
      <c r="A443" s="29" t="s">
        <v>142</v>
      </c>
      <c r="B443" s="30">
        <v>45480</v>
      </c>
      <c r="C443" s="29">
        <v>513.702</v>
      </c>
      <c r="D443" s="29" t="s">
        <v>1824</v>
      </c>
      <c r="E443" s="29">
        <v>20</v>
      </c>
      <c r="F443" s="29" t="s">
        <v>16</v>
      </c>
      <c r="G443" s="29" t="s">
        <v>1544</v>
      </c>
      <c r="H443" s="29" t="s">
        <v>1759</v>
      </c>
      <c r="L443" s="30">
        <v>45480</v>
      </c>
      <c r="M443" s="29">
        <v>513.702</v>
      </c>
      <c r="R443" s="29" t="s">
        <v>1824</v>
      </c>
      <c r="S443" s="29">
        <v>513.702</v>
      </c>
      <c r="W443" s="33" t="s">
        <v>16</v>
      </c>
      <c r="X443" s="33" t="s">
        <v>1544</v>
      </c>
      <c r="Y443" s="29">
        <v>513.702</v>
      </c>
      <c r="AF443" s="29">
        <v>513.702</v>
      </c>
      <c r="AG443" s="29" t="s">
        <v>1759</v>
      </c>
    </row>
    <row r="444" spans="1:33" x14ac:dyDescent="0.3">
      <c r="A444" s="29" t="s">
        <v>1051</v>
      </c>
      <c r="B444" s="30">
        <v>45929</v>
      </c>
      <c r="C444" s="29">
        <v>566.21899999999994</v>
      </c>
      <c r="D444" s="29" t="s">
        <v>1824</v>
      </c>
      <c r="E444" s="29">
        <v>37</v>
      </c>
      <c r="F444" s="29" t="s">
        <v>9</v>
      </c>
      <c r="G444" s="29" t="s">
        <v>1563</v>
      </c>
      <c r="H444" s="29" t="s">
        <v>1759</v>
      </c>
      <c r="L444" s="30">
        <v>45929</v>
      </c>
      <c r="M444" s="29">
        <v>566.21899999999994</v>
      </c>
      <c r="R444" s="29" t="s">
        <v>1824</v>
      </c>
      <c r="S444" s="29">
        <v>566.21899999999994</v>
      </c>
      <c r="W444" s="31" t="s">
        <v>9</v>
      </c>
      <c r="X444" s="31" t="s">
        <v>1563</v>
      </c>
      <c r="Y444" s="29">
        <v>566.21899999999994</v>
      </c>
      <c r="AF444" s="29">
        <v>566.21899999999994</v>
      </c>
      <c r="AG444" s="29" t="s">
        <v>1759</v>
      </c>
    </row>
    <row r="445" spans="1:33" x14ac:dyDescent="0.3">
      <c r="A445" s="29" t="s">
        <v>533</v>
      </c>
      <c r="B445" s="30">
        <v>45626</v>
      </c>
      <c r="C445" s="29">
        <v>2230.3303999999998</v>
      </c>
      <c r="D445" s="29" t="s">
        <v>1829</v>
      </c>
      <c r="E445" s="29">
        <v>41</v>
      </c>
      <c r="F445" s="29" t="s">
        <v>16</v>
      </c>
      <c r="G445" s="29" t="s">
        <v>1563</v>
      </c>
      <c r="H445" s="29" t="s">
        <v>1763</v>
      </c>
      <c r="L445" s="30">
        <v>45626</v>
      </c>
      <c r="M445" s="29">
        <v>2230.3303999999998</v>
      </c>
      <c r="R445" s="29" t="s">
        <v>1829</v>
      </c>
      <c r="S445" s="29">
        <v>2230.3303999999998</v>
      </c>
      <c r="W445" s="33" t="s">
        <v>16</v>
      </c>
      <c r="X445" s="33" t="s">
        <v>1563</v>
      </c>
      <c r="Y445" s="29">
        <v>2230.3303999999998</v>
      </c>
      <c r="AF445" s="29">
        <v>2230.3303999999998</v>
      </c>
      <c r="AG445" s="29" t="s">
        <v>1763</v>
      </c>
    </row>
    <row r="446" spans="1:33" x14ac:dyDescent="0.3">
      <c r="A446" s="29" t="s">
        <v>1502</v>
      </c>
      <c r="B446" s="30">
        <v>45460</v>
      </c>
      <c r="C446" s="29">
        <v>216.44739999999999</v>
      </c>
      <c r="D446" s="29" t="s">
        <v>1826</v>
      </c>
      <c r="E446" s="29">
        <v>42</v>
      </c>
      <c r="F446" s="29" t="s">
        <v>16</v>
      </c>
      <c r="G446" s="29" t="s">
        <v>1544</v>
      </c>
      <c r="H446" s="29" t="s">
        <v>1759</v>
      </c>
      <c r="L446" s="30">
        <v>45460</v>
      </c>
      <c r="M446" s="29">
        <v>216.44739999999999</v>
      </c>
      <c r="R446" s="29" t="s">
        <v>1826</v>
      </c>
      <c r="S446" s="29">
        <v>216.44739999999999</v>
      </c>
      <c r="W446" s="31" t="s">
        <v>16</v>
      </c>
      <c r="X446" s="31" t="s">
        <v>1544</v>
      </c>
      <c r="Y446" s="29">
        <v>216.44739999999999</v>
      </c>
      <c r="AF446" s="29">
        <v>216.44739999999999</v>
      </c>
      <c r="AG446" s="29" t="s">
        <v>1759</v>
      </c>
    </row>
    <row r="447" spans="1:33" x14ac:dyDescent="0.3">
      <c r="A447" s="29" t="s">
        <v>1084</v>
      </c>
      <c r="B447" s="30">
        <v>45709</v>
      </c>
      <c r="C447" s="29">
        <v>649.51920000000007</v>
      </c>
      <c r="D447" s="29" t="s">
        <v>1826</v>
      </c>
      <c r="E447" s="29">
        <v>58</v>
      </c>
      <c r="F447" s="29" t="s">
        <v>16</v>
      </c>
      <c r="G447" s="29" t="s">
        <v>1566</v>
      </c>
      <c r="H447" s="29" t="s">
        <v>1763</v>
      </c>
      <c r="L447" s="30">
        <v>45709</v>
      </c>
      <c r="M447" s="29">
        <v>649.51920000000007</v>
      </c>
      <c r="R447" s="29" t="s">
        <v>1826</v>
      </c>
      <c r="S447" s="29">
        <v>649.51920000000007</v>
      </c>
      <c r="W447" s="33" t="s">
        <v>16</v>
      </c>
      <c r="X447" s="33" t="s">
        <v>1566</v>
      </c>
      <c r="Y447" s="29">
        <v>649.51920000000007</v>
      </c>
      <c r="AF447" s="29">
        <v>649.51920000000007</v>
      </c>
      <c r="AG447" s="29" t="s">
        <v>1763</v>
      </c>
    </row>
    <row r="448" spans="1:33" x14ac:dyDescent="0.3">
      <c r="A448" s="29" t="s">
        <v>548</v>
      </c>
      <c r="B448" s="30">
        <v>45551</v>
      </c>
      <c r="C448" s="29">
        <v>865.1164</v>
      </c>
      <c r="D448" s="29" t="s">
        <v>1826</v>
      </c>
      <c r="E448" s="29">
        <v>47</v>
      </c>
      <c r="F448" s="29" t="s">
        <v>16</v>
      </c>
      <c r="G448" s="29" t="s">
        <v>1544</v>
      </c>
      <c r="H448" s="29" t="s">
        <v>1763</v>
      </c>
      <c r="L448" s="30">
        <v>45551</v>
      </c>
      <c r="M448" s="29">
        <v>865.1164</v>
      </c>
      <c r="R448" s="29" t="s">
        <v>1826</v>
      </c>
      <c r="S448" s="29">
        <v>865.1164</v>
      </c>
      <c r="W448" s="31" t="s">
        <v>16</v>
      </c>
      <c r="X448" s="31" t="s">
        <v>1544</v>
      </c>
      <c r="Y448" s="29">
        <v>865.1164</v>
      </c>
      <c r="AF448" s="29">
        <v>865.1164</v>
      </c>
      <c r="AG448" s="29" t="s">
        <v>1763</v>
      </c>
    </row>
    <row r="449" spans="1:33" x14ac:dyDescent="0.3">
      <c r="A449" s="29" t="s">
        <v>3998</v>
      </c>
      <c r="B449" s="30">
        <v>45939</v>
      </c>
      <c r="C449" s="29">
        <v>1394.5596</v>
      </c>
      <c r="D449" s="29" t="s">
        <v>1824</v>
      </c>
      <c r="E449" s="29">
        <v>34</v>
      </c>
      <c r="F449" s="29" t="s">
        <v>9</v>
      </c>
      <c r="G449" s="29" t="s">
        <v>1566</v>
      </c>
      <c r="H449" s="29" t="s">
        <v>1759</v>
      </c>
      <c r="L449" s="30">
        <v>45939</v>
      </c>
      <c r="M449" s="29">
        <v>1394.5596</v>
      </c>
      <c r="R449" s="29" t="s">
        <v>1824</v>
      </c>
      <c r="S449" s="29">
        <v>1394.5596</v>
      </c>
      <c r="W449" s="33" t="s">
        <v>9</v>
      </c>
      <c r="X449" s="33" t="s">
        <v>1566</v>
      </c>
      <c r="Y449" s="29">
        <v>1394.5596</v>
      </c>
      <c r="AF449" s="29">
        <v>1394.5596</v>
      </c>
      <c r="AG449" s="29" t="s">
        <v>1759</v>
      </c>
    </row>
    <row r="450" spans="1:33" x14ac:dyDescent="0.3">
      <c r="A450" s="29" t="s">
        <v>858</v>
      </c>
      <c r="B450" s="30">
        <v>45553</v>
      </c>
      <c r="C450" s="29">
        <v>810.57139999999993</v>
      </c>
      <c r="D450" s="29" t="s">
        <v>1824</v>
      </c>
      <c r="E450" s="29">
        <v>31</v>
      </c>
      <c r="F450" s="29" t="s">
        <v>16</v>
      </c>
      <c r="G450" s="29" t="s">
        <v>1544</v>
      </c>
      <c r="H450" s="29" t="s">
        <v>1759</v>
      </c>
      <c r="L450" s="30">
        <v>45553</v>
      </c>
      <c r="M450" s="29">
        <v>810.57139999999993</v>
      </c>
      <c r="R450" s="29" t="s">
        <v>1824</v>
      </c>
      <c r="S450" s="29">
        <v>810.57139999999993</v>
      </c>
      <c r="W450" s="31" t="s">
        <v>16</v>
      </c>
      <c r="X450" s="31" t="s">
        <v>1544</v>
      </c>
      <c r="Y450" s="29">
        <v>810.57139999999993</v>
      </c>
      <c r="AF450" s="29">
        <v>810.57139999999993</v>
      </c>
      <c r="AG450" s="29" t="s">
        <v>1759</v>
      </c>
    </row>
    <row r="451" spans="1:33" x14ac:dyDescent="0.3">
      <c r="A451" s="29" t="s">
        <v>262</v>
      </c>
      <c r="B451" s="30">
        <v>45806</v>
      </c>
      <c r="C451" s="29">
        <v>1050.2965999999999</v>
      </c>
      <c r="D451" s="29" t="s">
        <v>1829</v>
      </c>
      <c r="E451" s="29">
        <v>39</v>
      </c>
      <c r="F451" s="29" t="s">
        <v>16</v>
      </c>
      <c r="G451" s="29" t="s">
        <v>1558</v>
      </c>
      <c r="H451" s="29" t="s">
        <v>1759</v>
      </c>
      <c r="L451" s="30">
        <v>45806</v>
      </c>
      <c r="M451" s="29">
        <v>1050.2965999999999</v>
      </c>
      <c r="R451" s="29" t="s">
        <v>1829</v>
      </c>
      <c r="S451" s="29">
        <v>1050.2965999999999</v>
      </c>
      <c r="W451" s="33" t="s">
        <v>16</v>
      </c>
      <c r="X451" s="33" t="s">
        <v>1558</v>
      </c>
      <c r="Y451" s="29">
        <v>1050.2965999999999</v>
      </c>
      <c r="AF451" s="29">
        <v>1050.2965999999999</v>
      </c>
      <c r="AG451" s="29" t="s">
        <v>1759</v>
      </c>
    </row>
    <row r="452" spans="1:33" x14ac:dyDescent="0.3">
      <c r="A452" s="29" t="s">
        <v>1470</v>
      </c>
      <c r="B452" s="30">
        <v>45811</v>
      </c>
      <c r="C452" s="29">
        <v>2148.2759999999989</v>
      </c>
      <c r="D452" s="29" t="s">
        <v>1829</v>
      </c>
      <c r="E452" s="29">
        <v>59</v>
      </c>
      <c r="F452" s="29" t="s">
        <v>9</v>
      </c>
      <c r="G452" s="29" t="s">
        <v>1563</v>
      </c>
      <c r="H452" s="29" t="s">
        <v>1759</v>
      </c>
      <c r="L452" s="30">
        <v>45811</v>
      </c>
      <c r="M452" s="29">
        <v>2148.2759999999989</v>
      </c>
      <c r="R452" s="29" t="s">
        <v>1829</v>
      </c>
      <c r="S452" s="29">
        <v>2148.2759999999989</v>
      </c>
      <c r="W452" s="31" t="s">
        <v>9</v>
      </c>
      <c r="X452" s="31" t="s">
        <v>1563</v>
      </c>
      <c r="Y452" s="29">
        <v>2148.2759999999989</v>
      </c>
      <c r="AF452" s="29">
        <v>2148.2759999999989</v>
      </c>
      <c r="AG452" s="29" t="s">
        <v>1759</v>
      </c>
    </row>
    <row r="453" spans="1:33" x14ac:dyDescent="0.3">
      <c r="A453" s="29" t="s">
        <v>4009</v>
      </c>
      <c r="B453" s="30">
        <v>45508</v>
      </c>
      <c r="C453" s="29">
        <v>2952.5216</v>
      </c>
      <c r="D453" s="29" t="s">
        <v>1826</v>
      </c>
      <c r="E453" s="29">
        <v>35</v>
      </c>
      <c r="F453" s="29" t="s">
        <v>9</v>
      </c>
      <c r="G453" s="29" t="s">
        <v>1558</v>
      </c>
      <c r="H453" s="29" t="s">
        <v>1763</v>
      </c>
      <c r="L453" s="30">
        <v>45508</v>
      </c>
      <c r="M453" s="29">
        <v>2952.5216</v>
      </c>
      <c r="R453" s="29" t="s">
        <v>1826</v>
      </c>
      <c r="S453" s="29">
        <v>2952.5216</v>
      </c>
      <c r="W453" s="33" t="s">
        <v>9</v>
      </c>
      <c r="X453" s="33" t="s">
        <v>1558</v>
      </c>
      <c r="Y453" s="29">
        <v>2952.5216</v>
      </c>
      <c r="AF453" s="29">
        <v>2952.5216</v>
      </c>
      <c r="AG453" s="29" t="s">
        <v>1763</v>
      </c>
    </row>
    <row r="454" spans="1:33" x14ac:dyDescent="0.3">
      <c r="A454" s="29" t="s">
        <v>1258</v>
      </c>
      <c r="B454" s="30">
        <v>45460</v>
      </c>
      <c r="C454" s="29">
        <v>773.60919999999999</v>
      </c>
      <c r="D454" s="29" t="s">
        <v>1826</v>
      </c>
      <c r="E454" s="29">
        <v>18</v>
      </c>
      <c r="F454" s="29" t="s">
        <v>16</v>
      </c>
      <c r="G454" s="29" t="s">
        <v>1547</v>
      </c>
      <c r="H454" s="29" t="s">
        <v>1759</v>
      </c>
      <c r="L454" s="30">
        <v>45460</v>
      </c>
      <c r="M454" s="29">
        <v>773.60919999999999</v>
      </c>
      <c r="R454" s="29" t="s">
        <v>1826</v>
      </c>
      <c r="S454" s="29">
        <v>773.60919999999999</v>
      </c>
      <c r="W454" s="31" t="s">
        <v>16</v>
      </c>
      <c r="X454" s="31" t="s">
        <v>1547</v>
      </c>
      <c r="Y454" s="29">
        <v>773.60919999999999</v>
      </c>
      <c r="AF454" s="29">
        <v>773.60919999999999</v>
      </c>
      <c r="AG454" s="29" t="s">
        <v>1759</v>
      </c>
    </row>
    <row r="455" spans="1:33" x14ac:dyDescent="0.3">
      <c r="A455" s="29" t="s">
        <v>439</v>
      </c>
      <c r="B455" s="30">
        <v>45311</v>
      </c>
      <c r="C455" s="29">
        <v>1640.0519999999999</v>
      </c>
      <c r="D455" s="29" t="s">
        <v>1824</v>
      </c>
      <c r="E455" s="29">
        <v>45</v>
      </c>
      <c r="F455" s="29" t="s">
        <v>9</v>
      </c>
      <c r="G455" s="29" t="s">
        <v>1544</v>
      </c>
      <c r="H455" s="29" t="s">
        <v>1754</v>
      </c>
      <c r="L455" s="30">
        <v>45311</v>
      </c>
      <c r="M455" s="29">
        <v>1640.0519999999999</v>
      </c>
      <c r="R455" s="29" t="s">
        <v>1824</v>
      </c>
      <c r="S455" s="29">
        <v>1640.0519999999999</v>
      </c>
      <c r="W455" s="33" t="s">
        <v>9</v>
      </c>
      <c r="X455" s="33" t="s">
        <v>1544</v>
      </c>
      <c r="Y455" s="29">
        <v>1640.0519999999999</v>
      </c>
      <c r="AF455" s="29">
        <v>1640.0519999999999</v>
      </c>
      <c r="AG455" s="29" t="s">
        <v>1754</v>
      </c>
    </row>
    <row r="456" spans="1:33" x14ac:dyDescent="0.3">
      <c r="A456" s="29" t="s">
        <v>305</v>
      </c>
      <c r="B456" s="30">
        <v>45906</v>
      </c>
      <c r="C456" s="29">
        <v>1729.4748</v>
      </c>
      <c r="D456" s="29" t="s">
        <v>1824</v>
      </c>
      <c r="E456" s="29">
        <v>36</v>
      </c>
      <c r="F456" s="29" t="s">
        <v>9</v>
      </c>
      <c r="G456" s="29" t="s">
        <v>1544</v>
      </c>
      <c r="H456" s="29" t="s">
        <v>1784</v>
      </c>
      <c r="L456" s="30">
        <v>45906</v>
      </c>
      <c r="M456" s="29">
        <v>1729.4748</v>
      </c>
      <c r="R456" s="29" t="s">
        <v>1824</v>
      </c>
      <c r="S456" s="29">
        <v>1729.4748</v>
      </c>
      <c r="W456" s="31" t="s">
        <v>9</v>
      </c>
      <c r="X456" s="31" t="s">
        <v>1544</v>
      </c>
      <c r="Y456" s="29">
        <v>1729.4748</v>
      </c>
      <c r="AF456" s="29">
        <v>1729.4748</v>
      </c>
      <c r="AG456" s="29" t="s">
        <v>1784</v>
      </c>
    </row>
    <row r="457" spans="1:33" x14ac:dyDescent="0.3">
      <c r="A457" s="29" t="s">
        <v>870</v>
      </c>
      <c r="B457" s="30">
        <v>45380</v>
      </c>
      <c r="C457" s="29">
        <v>1372.8879999999999</v>
      </c>
      <c r="D457" s="29" t="s">
        <v>1829</v>
      </c>
      <c r="E457" s="29">
        <v>38</v>
      </c>
      <c r="F457" s="29" t="s">
        <v>9</v>
      </c>
      <c r="G457" s="29" t="s">
        <v>1566</v>
      </c>
      <c r="H457" s="29" t="s">
        <v>1759</v>
      </c>
      <c r="L457" s="30">
        <v>45380</v>
      </c>
      <c r="M457" s="29">
        <v>1372.8879999999999</v>
      </c>
      <c r="R457" s="29" t="s">
        <v>1829</v>
      </c>
      <c r="S457" s="29">
        <v>1372.8879999999999</v>
      </c>
      <c r="W457" s="33" t="s">
        <v>9</v>
      </c>
      <c r="X457" s="33" t="s">
        <v>1566</v>
      </c>
      <c r="Y457" s="29">
        <v>1372.8879999999999</v>
      </c>
      <c r="AF457" s="29">
        <v>1372.8879999999999</v>
      </c>
      <c r="AG457" s="29" t="s">
        <v>1759</v>
      </c>
    </row>
    <row r="458" spans="1:33" x14ac:dyDescent="0.3">
      <c r="A458" s="29" t="s">
        <v>700</v>
      </c>
      <c r="B458" s="30">
        <v>45527</v>
      </c>
      <c r="C458" s="29">
        <v>1023.678</v>
      </c>
      <c r="D458" s="29" t="s">
        <v>1829</v>
      </c>
      <c r="E458" s="29">
        <v>44</v>
      </c>
      <c r="F458" s="29" t="s">
        <v>9</v>
      </c>
      <c r="G458" s="29" t="s">
        <v>1558</v>
      </c>
      <c r="H458" s="29" t="s">
        <v>1763</v>
      </c>
      <c r="L458" s="30">
        <v>45527</v>
      </c>
      <c r="M458" s="29">
        <v>1023.678</v>
      </c>
      <c r="R458" s="29" t="s">
        <v>1829</v>
      </c>
      <c r="S458" s="29">
        <v>1023.678</v>
      </c>
      <c r="W458" s="31" t="s">
        <v>9</v>
      </c>
      <c r="X458" s="31" t="s">
        <v>1558</v>
      </c>
      <c r="Y458" s="29">
        <v>1023.678</v>
      </c>
      <c r="AF458" s="29">
        <v>1023.678</v>
      </c>
      <c r="AG458" s="29" t="s">
        <v>1763</v>
      </c>
    </row>
    <row r="459" spans="1:33" x14ac:dyDescent="0.3">
      <c r="A459" s="29" t="s">
        <v>738</v>
      </c>
      <c r="B459" s="30">
        <v>45796</v>
      </c>
      <c r="C459" s="29">
        <v>1182.8481999999999</v>
      </c>
      <c r="D459" s="29" t="s">
        <v>1824</v>
      </c>
      <c r="E459" s="29">
        <v>29</v>
      </c>
      <c r="F459" s="29" t="s">
        <v>9</v>
      </c>
      <c r="G459" s="29" t="s">
        <v>1566</v>
      </c>
      <c r="H459" s="29" t="s">
        <v>1763</v>
      </c>
      <c r="L459" s="30">
        <v>45796</v>
      </c>
      <c r="M459" s="29">
        <v>1182.8481999999999</v>
      </c>
      <c r="R459" s="29" t="s">
        <v>1824</v>
      </c>
      <c r="S459" s="29">
        <v>1182.8481999999999</v>
      </c>
      <c r="W459" s="33" t="s">
        <v>9</v>
      </c>
      <c r="X459" s="33" t="s">
        <v>1566</v>
      </c>
      <c r="Y459" s="29">
        <v>1182.8481999999999</v>
      </c>
      <c r="AF459" s="29">
        <v>1182.8481999999999</v>
      </c>
      <c r="AG459" s="29" t="s">
        <v>1763</v>
      </c>
    </row>
    <row r="460" spans="1:33" x14ac:dyDescent="0.3">
      <c r="A460" s="29" t="s">
        <v>670</v>
      </c>
      <c r="B460" s="30">
        <v>45389</v>
      </c>
      <c r="C460" s="29">
        <v>1484.7293999999999</v>
      </c>
      <c r="D460" s="29" t="s">
        <v>1826</v>
      </c>
      <c r="E460" s="29">
        <v>26</v>
      </c>
      <c r="F460" s="29" t="s">
        <v>16</v>
      </c>
      <c r="G460" s="29" t="s">
        <v>1544</v>
      </c>
      <c r="H460" s="29" t="s">
        <v>1763</v>
      </c>
      <c r="L460" s="30">
        <v>45389</v>
      </c>
      <c r="M460" s="29">
        <v>1484.7293999999999</v>
      </c>
      <c r="R460" s="29" t="s">
        <v>1826</v>
      </c>
      <c r="S460" s="29">
        <v>1484.7293999999999</v>
      </c>
      <c r="W460" s="31" t="s">
        <v>16</v>
      </c>
      <c r="X460" s="31" t="s">
        <v>1544</v>
      </c>
      <c r="Y460" s="29">
        <v>1484.7293999999999</v>
      </c>
      <c r="AF460" s="29">
        <v>1484.7293999999999</v>
      </c>
      <c r="AG460" s="29" t="s">
        <v>1763</v>
      </c>
    </row>
    <row r="461" spans="1:33" x14ac:dyDescent="0.3">
      <c r="A461" s="29" t="s">
        <v>1441</v>
      </c>
      <c r="B461" s="30">
        <v>45315</v>
      </c>
      <c r="C461" s="29">
        <v>1208.27</v>
      </c>
      <c r="D461" s="29" t="s">
        <v>1824</v>
      </c>
      <c r="E461" s="29">
        <v>45</v>
      </c>
      <c r="F461" s="29" t="s">
        <v>9</v>
      </c>
      <c r="G461" s="29" t="s">
        <v>1566</v>
      </c>
      <c r="H461" s="29" t="s">
        <v>1759</v>
      </c>
      <c r="L461" s="30">
        <v>45315</v>
      </c>
      <c r="M461" s="29">
        <v>1208.27</v>
      </c>
      <c r="R461" s="29" t="s">
        <v>1824</v>
      </c>
      <c r="S461" s="29">
        <v>1208.27</v>
      </c>
      <c r="W461" s="33" t="s">
        <v>9</v>
      </c>
      <c r="X461" s="33" t="s">
        <v>1566</v>
      </c>
      <c r="Y461" s="29">
        <v>1208.27</v>
      </c>
      <c r="AF461" s="29">
        <v>1208.27</v>
      </c>
      <c r="AG461" s="29" t="s">
        <v>1759</v>
      </c>
    </row>
    <row r="462" spans="1:33" x14ac:dyDescent="0.3">
      <c r="A462" s="29" t="s">
        <v>115</v>
      </c>
      <c r="B462" s="30">
        <v>45311</v>
      </c>
      <c r="C462" s="29">
        <v>2240.9920000000002</v>
      </c>
      <c r="D462" s="29" t="s">
        <v>1826</v>
      </c>
      <c r="E462" s="29">
        <v>27</v>
      </c>
      <c r="F462" s="29" t="s">
        <v>16</v>
      </c>
      <c r="G462" s="29" t="s">
        <v>1563</v>
      </c>
      <c r="H462" s="29" t="s">
        <v>1763</v>
      </c>
      <c r="L462" s="30">
        <v>45311</v>
      </c>
      <c r="M462" s="29">
        <v>2240.9920000000002</v>
      </c>
      <c r="R462" s="29" t="s">
        <v>1826</v>
      </c>
      <c r="S462" s="29">
        <v>2240.9920000000002</v>
      </c>
      <c r="W462" s="31" t="s">
        <v>16</v>
      </c>
      <c r="X462" s="31" t="s">
        <v>1563</v>
      </c>
      <c r="Y462" s="29">
        <v>2240.9920000000002</v>
      </c>
      <c r="AF462" s="29">
        <v>2240.9920000000002</v>
      </c>
      <c r="AG462" s="29" t="s">
        <v>1763</v>
      </c>
    </row>
    <row r="463" spans="1:33" x14ac:dyDescent="0.3">
      <c r="A463" s="29" t="s">
        <v>445</v>
      </c>
      <c r="B463" s="30">
        <v>45270</v>
      </c>
      <c r="C463" s="29">
        <v>615.47840000000008</v>
      </c>
      <c r="D463" s="29" t="s">
        <v>1824</v>
      </c>
      <c r="E463" s="29">
        <v>29</v>
      </c>
      <c r="F463" s="29" t="s">
        <v>9</v>
      </c>
      <c r="G463" s="29" t="s">
        <v>1547</v>
      </c>
      <c r="H463" s="29" t="s">
        <v>1759</v>
      </c>
      <c r="L463" s="30">
        <v>45270</v>
      </c>
      <c r="M463" s="29">
        <v>615.47840000000008</v>
      </c>
      <c r="R463" s="29" t="s">
        <v>1824</v>
      </c>
      <c r="S463" s="29">
        <v>615.47840000000008</v>
      </c>
      <c r="W463" s="33" t="s">
        <v>9</v>
      </c>
      <c r="X463" s="33" t="s">
        <v>1547</v>
      </c>
      <c r="Y463" s="29">
        <v>615.47840000000008</v>
      </c>
      <c r="AF463" s="29">
        <v>615.47840000000008</v>
      </c>
      <c r="AG463" s="29" t="s">
        <v>1759</v>
      </c>
    </row>
    <row r="464" spans="1:33" x14ac:dyDescent="0.3">
      <c r="A464" s="29" t="s">
        <v>847</v>
      </c>
      <c r="B464" s="30">
        <v>45279</v>
      </c>
      <c r="C464" s="29">
        <v>437.76</v>
      </c>
      <c r="D464" s="29" t="s">
        <v>1826</v>
      </c>
      <c r="E464" s="29">
        <v>32</v>
      </c>
      <c r="F464" s="29" t="s">
        <v>16</v>
      </c>
      <c r="G464" s="29" t="s">
        <v>1544</v>
      </c>
      <c r="H464" s="29" t="s">
        <v>1759</v>
      </c>
      <c r="L464" s="30">
        <v>45279</v>
      </c>
      <c r="M464" s="29">
        <v>437.76</v>
      </c>
      <c r="R464" s="29" t="s">
        <v>1826</v>
      </c>
      <c r="S464" s="29">
        <v>437.76</v>
      </c>
      <c r="W464" s="31" t="s">
        <v>16</v>
      </c>
      <c r="X464" s="31" t="s">
        <v>1544</v>
      </c>
      <c r="Y464" s="29">
        <v>437.76</v>
      </c>
      <c r="AF464" s="29">
        <v>437.76</v>
      </c>
      <c r="AG464" s="29" t="s">
        <v>1759</v>
      </c>
    </row>
    <row r="465" spans="1:33" x14ac:dyDescent="0.3">
      <c r="A465" s="29" t="s">
        <v>545</v>
      </c>
      <c r="B465" s="30">
        <v>45252</v>
      </c>
      <c r="C465" s="29">
        <v>434.05680000000001</v>
      </c>
      <c r="D465" s="29" t="s">
        <v>1824</v>
      </c>
      <c r="E465" s="29">
        <v>39</v>
      </c>
      <c r="F465" s="29" t="s">
        <v>16</v>
      </c>
      <c r="G465" s="29" t="s">
        <v>1566</v>
      </c>
      <c r="H465" s="29" t="s">
        <v>1759</v>
      </c>
      <c r="L465" s="30">
        <v>45252</v>
      </c>
      <c r="M465" s="29">
        <v>434.05680000000001</v>
      </c>
      <c r="R465" s="29" t="s">
        <v>1824</v>
      </c>
      <c r="S465" s="29">
        <v>434.05680000000001</v>
      </c>
      <c r="W465" s="33" t="s">
        <v>16</v>
      </c>
      <c r="X465" s="33" t="s">
        <v>1566</v>
      </c>
      <c r="Y465" s="29">
        <v>434.05680000000001</v>
      </c>
      <c r="AF465" s="29">
        <v>434.05680000000001</v>
      </c>
      <c r="AG465" s="29" t="s">
        <v>1759</v>
      </c>
    </row>
    <row r="466" spans="1:33" x14ac:dyDescent="0.3">
      <c r="A466" s="29" t="s">
        <v>949</v>
      </c>
      <c r="B466" s="30">
        <v>45938</v>
      </c>
      <c r="C466" s="29">
        <v>612.59760000000006</v>
      </c>
      <c r="D466" s="29" t="s">
        <v>1826</v>
      </c>
      <c r="E466" s="29">
        <v>50</v>
      </c>
      <c r="F466" s="29" t="s">
        <v>9</v>
      </c>
      <c r="G466" s="29" t="s">
        <v>1547</v>
      </c>
      <c r="H466" s="29" t="s">
        <v>1759</v>
      </c>
      <c r="L466" s="30">
        <v>45938</v>
      </c>
      <c r="M466" s="29">
        <v>612.59760000000006</v>
      </c>
      <c r="R466" s="29" t="s">
        <v>1826</v>
      </c>
      <c r="S466" s="29">
        <v>612.59760000000006</v>
      </c>
      <c r="W466" s="31" t="s">
        <v>9</v>
      </c>
      <c r="X466" s="31" t="s">
        <v>1547</v>
      </c>
      <c r="Y466" s="29">
        <v>612.59760000000006</v>
      </c>
      <c r="AF466" s="29">
        <v>612.59760000000006</v>
      </c>
      <c r="AG466" s="29" t="s">
        <v>1759</v>
      </c>
    </row>
    <row r="467" spans="1:33" x14ac:dyDescent="0.3">
      <c r="A467" s="29" t="s">
        <v>1261</v>
      </c>
      <c r="B467" s="30">
        <v>45711</v>
      </c>
      <c r="C467" s="29">
        <v>79.638499999999993</v>
      </c>
      <c r="D467" s="29" t="s">
        <v>1824</v>
      </c>
      <c r="E467" s="29">
        <v>23</v>
      </c>
      <c r="F467" s="29" t="s">
        <v>16</v>
      </c>
      <c r="G467" s="29" t="s">
        <v>1547</v>
      </c>
      <c r="H467" s="29" t="s">
        <v>1763</v>
      </c>
      <c r="L467" s="30">
        <v>45711</v>
      </c>
      <c r="M467" s="29">
        <v>79.638499999999993</v>
      </c>
      <c r="R467" s="29" t="s">
        <v>1824</v>
      </c>
      <c r="S467" s="29">
        <v>79.638499999999993</v>
      </c>
      <c r="W467" s="33" t="s">
        <v>16</v>
      </c>
      <c r="X467" s="33" t="s">
        <v>1547</v>
      </c>
      <c r="Y467" s="29">
        <v>79.638499999999993</v>
      </c>
      <c r="AF467" s="29">
        <v>79.638499999999993</v>
      </c>
      <c r="AG467" s="29" t="s">
        <v>1763</v>
      </c>
    </row>
    <row r="468" spans="1:33" x14ac:dyDescent="0.3">
      <c r="A468" s="29" t="s">
        <v>37</v>
      </c>
      <c r="B468" s="30">
        <v>45713</v>
      </c>
      <c r="C468" s="29">
        <v>1403.8920000000001</v>
      </c>
      <c r="D468" s="29" t="s">
        <v>1829</v>
      </c>
      <c r="E468" s="29">
        <v>29</v>
      </c>
      <c r="F468" s="29" t="s">
        <v>16</v>
      </c>
      <c r="G468" s="29" t="s">
        <v>1566</v>
      </c>
      <c r="H468" s="29" t="s">
        <v>1759</v>
      </c>
      <c r="L468" s="30">
        <v>45713</v>
      </c>
      <c r="M468" s="29">
        <v>1403.8920000000001</v>
      </c>
      <c r="R468" s="29" t="s">
        <v>1829</v>
      </c>
      <c r="S468" s="29">
        <v>1403.8920000000001</v>
      </c>
      <c r="W468" s="31" t="s">
        <v>16</v>
      </c>
      <c r="X468" s="31" t="s">
        <v>1566</v>
      </c>
      <c r="Y468" s="29">
        <v>1403.8920000000001</v>
      </c>
      <c r="AF468" s="29">
        <v>1403.8920000000001</v>
      </c>
      <c r="AG468" s="29" t="s">
        <v>1759</v>
      </c>
    </row>
    <row r="469" spans="1:33" x14ac:dyDescent="0.3">
      <c r="A469" s="29" t="s">
        <v>1146</v>
      </c>
      <c r="B469" s="30">
        <v>45565</v>
      </c>
      <c r="C469" s="29">
        <v>3066.6687999999999</v>
      </c>
      <c r="D469" s="29" t="s">
        <v>1826</v>
      </c>
      <c r="E469" s="29">
        <v>51</v>
      </c>
      <c r="F469" s="29" t="s">
        <v>9</v>
      </c>
      <c r="G469" s="29" t="s">
        <v>1566</v>
      </c>
      <c r="H469" s="29" t="s">
        <v>1754</v>
      </c>
      <c r="L469" s="30">
        <v>45565</v>
      </c>
      <c r="M469" s="29">
        <v>3066.6687999999999</v>
      </c>
      <c r="R469" s="29" t="s">
        <v>1826</v>
      </c>
      <c r="S469" s="29">
        <v>3066.6687999999999</v>
      </c>
      <c r="W469" s="33" t="s">
        <v>9</v>
      </c>
      <c r="X469" s="33" t="s">
        <v>1566</v>
      </c>
      <c r="Y469" s="29">
        <v>3066.6687999999999</v>
      </c>
      <c r="AF469" s="29">
        <v>3066.6687999999999</v>
      </c>
      <c r="AG469" s="29" t="s">
        <v>1754</v>
      </c>
    </row>
    <row r="470" spans="1:33" x14ac:dyDescent="0.3">
      <c r="A470" s="29" t="s">
        <v>673</v>
      </c>
      <c r="B470" s="30">
        <v>45279</v>
      </c>
      <c r="C470" s="29">
        <v>766.37429999999995</v>
      </c>
      <c r="D470" s="29" t="s">
        <v>1829</v>
      </c>
      <c r="E470" s="29">
        <v>28</v>
      </c>
      <c r="F470" s="29" t="s">
        <v>16</v>
      </c>
      <c r="G470" s="29" t="s">
        <v>1566</v>
      </c>
      <c r="H470" s="29" t="s">
        <v>1759</v>
      </c>
      <c r="L470" s="30">
        <v>45279</v>
      </c>
      <c r="M470" s="29">
        <v>766.37429999999995</v>
      </c>
      <c r="R470" s="29" t="s">
        <v>1829</v>
      </c>
      <c r="S470" s="29">
        <v>766.37429999999995</v>
      </c>
      <c r="W470" s="31" t="s">
        <v>16</v>
      </c>
      <c r="X470" s="31" t="s">
        <v>1566</v>
      </c>
      <c r="Y470" s="29">
        <v>766.37429999999995</v>
      </c>
      <c r="AF470" s="29">
        <v>766.37429999999995</v>
      </c>
      <c r="AG470" s="29" t="s">
        <v>1759</v>
      </c>
    </row>
    <row r="471" spans="1:33" x14ac:dyDescent="0.3">
      <c r="A471" s="29" t="s">
        <v>1470</v>
      </c>
      <c r="B471" s="30">
        <v>45614</v>
      </c>
      <c r="C471" s="29">
        <v>2198.16</v>
      </c>
      <c r="D471" s="29" t="s">
        <v>1826</v>
      </c>
      <c r="E471" s="29">
        <v>59</v>
      </c>
      <c r="F471" s="29" t="s">
        <v>9</v>
      </c>
      <c r="G471" s="29" t="s">
        <v>1563</v>
      </c>
      <c r="H471" s="29" t="s">
        <v>1784</v>
      </c>
      <c r="L471" s="30">
        <v>45614</v>
      </c>
      <c r="M471" s="29">
        <v>2198.16</v>
      </c>
      <c r="R471" s="29" t="s">
        <v>1826</v>
      </c>
      <c r="S471" s="29">
        <v>2198.16</v>
      </c>
      <c r="W471" s="33" t="s">
        <v>9</v>
      </c>
      <c r="X471" s="33" t="s">
        <v>1563</v>
      </c>
      <c r="Y471" s="29">
        <v>2198.16</v>
      </c>
      <c r="AF471" s="29">
        <v>2198.16</v>
      </c>
      <c r="AG471" s="29" t="s">
        <v>1784</v>
      </c>
    </row>
    <row r="472" spans="1:33" x14ac:dyDescent="0.3">
      <c r="A472" s="29" t="s">
        <v>276</v>
      </c>
      <c r="B472" s="30">
        <v>45912</v>
      </c>
      <c r="C472" s="29">
        <v>411.35200000000009</v>
      </c>
      <c r="D472" s="29" t="s">
        <v>1824</v>
      </c>
      <c r="E472" s="29">
        <v>37</v>
      </c>
      <c r="F472" s="29" t="s">
        <v>9</v>
      </c>
      <c r="G472" s="29" t="s">
        <v>1566</v>
      </c>
      <c r="H472" s="29" t="s">
        <v>1759</v>
      </c>
      <c r="L472" s="30">
        <v>45912</v>
      </c>
      <c r="M472" s="29">
        <v>411.35200000000009</v>
      </c>
      <c r="R472" s="29" t="s">
        <v>1824</v>
      </c>
      <c r="S472" s="29">
        <v>411.35200000000009</v>
      </c>
      <c r="W472" s="31" t="s">
        <v>9</v>
      </c>
      <c r="X472" s="31" t="s">
        <v>1566</v>
      </c>
      <c r="Y472" s="29">
        <v>411.35200000000009</v>
      </c>
      <c r="AF472" s="29">
        <v>411.35200000000009</v>
      </c>
      <c r="AG472" s="29" t="s">
        <v>1759</v>
      </c>
    </row>
    <row r="473" spans="1:33" x14ac:dyDescent="0.3">
      <c r="A473" s="29" t="s">
        <v>1244</v>
      </c>
      <c r="B473" s="30">
        <v>45688</v>
      </c>
      <c r="C473" s="29">
        <v>426.03600000000012</v>
      </c>
      <c r="D473" s="29" t="s">
        <v>1826</v>
      </c>
      <c r="E473" s="29">
        <v>57</v>
      </c>
      <c r="F473" s="29" t="s">
        <v>16</v>
      </c>
      <c r="G473" s="29" t="s">
        <v>1547</v>
      </c>
      <c r="H473" s="29" t="s">
        <v>1759</v>
      </c>
      <c r="L473" s="30">
        <v>45688</v>
      </c>
      <c r="M473" s="29">
        <v>426.03600000000012</v>
      </c>
      <c r="R473" s="29" t="s">
        <v>1826</v>
      </c>
      <c r="S473" s="29">
        <v>426.03600000000012</v>
      </c>
      <c r="W473" s="33" t="s">
        <v>16</v>
      </c>
      <c r="X473" s="33" t="s">
        <v>1547</v>
      </c>
      <c r="Y473" s="29">
        <v>426.03600000000012</v>
      </c>
      <c r="AF473" s="29">
        <v>426.03600000000012</v>
      </c>
      <c r="AG473" s="29" t="s">
        <v>1759</v>
      </c>
    </row>
    <row r="474" spans="1:33" x14ac:dyDescent="0.3">
      <c r="A474" s="29" t="s">
        <v>647</v>
      </c>
      <c r="B474" s="30">
        <v>45591</v>
      </c>
      <c r="C474" s="29">
        <v>1223.0694000000001</v>
      </c>
      <c r="D474" s="29" t="s">
        <v>1824</v>
      </c>
      <c r="E474" s="29">
        <v>54</v>
      </c>
      <c r="F474" s="29" t="s">
        <v>9</v>
      </c>
      <c r="G474" s="29" t="s">
        <v>1547</v>
      </c>
      <c r="H474" s="29" t="s">
        <v>1754</v>
      </c>
      <c r="L474" s="30">
        <v>45591</v>
      </c>
      <c r="M474" s="29">
        <v>1223.0694000000001</v>
      </c>
      <c r="R474" s="29" t="s">
        <v>1824</v>
      </c>
      <c r="S474" s="29">
        <v>1223.0694000000001</v>
      </c>
      <c r="W474" s="31" t="s">
        <v>9</v>
      </c>
      <c r="X474" s="31" t="s">
        <v>1547</v>
      </c>
      <c r="Y474" s="29">
        <v>1223.0694000000001</v>
      </c>
      <c r="AF474" s="29">
        <v>1223.0694000000001</v>
      </c>
      <c r="AG474" s="29" t="s">
        <v>1754</v>
      </c>
    </row>
    <row r="475" spans="1:33" x14ac:dyDescent="0.3">
      <c r="A475" s="29" t="s">
        <v>1200</v>
      </c>
      <c r="B475" s="30">
        <v>45864</v>
      </c>
      <c r="C475" s="29">
        <v>24.442599999999999</v>
      </c>
      <c r="D475" s="29" t="s">
        <v>1829</v>
      </c>
      <c r="E475" s="29">
        <v>60</v>
      </c>
      <c r="F475" s="29" t="s">
        <v>9</v>
      </c>
      <c r="G475" s="29" t="s">
        <v>1563</v>
      </c>
      <c r="H475" s="29" t="s">
        <v>1759</v>
      </c>
      <c r="L475" s="30">
        <v>45864</v>
      </c>
      <c r="M475" s="29">
        <v>24.442599999999999</v>
      </c>
      <c r="R475" s="29" t="s">
        <v>1829</v>
      </c>
      <c r="S475" s="29">
        <v>24.442599999999999</v>
      </c>
      <c r="W475" s="33" t="s">
        <v>9</v>
      </c>
      <c r="X475" s="33" t="s">
        <v>1563</v>
      </c>
      <c r="Y475" s="29">
        <v>24.442599999999999</v>
      </c>
      <c r="AF475" s="29">
        <v>24.442599999999999</v>
      </c>
      <c r="AG475" s="29" t="s">
        <v>1759</v>
      </c>
    </row>
    <row r="476" spans="1:33" x14ac:dyDescent="0.3">
      <c r="A476" s="29" t="s">
        <v>655</v>
      </c>
      <c r="B476" s="30">
        <v>45875</v>
      </c>
      <c r="C476" s="29">
        <v>1579.3443</v>
      </c>
      <c r="D476" s="29" t="s">
        <v>1829</v>
      </c>
      <c r="E476" s="29">
        <v>25</v>
      </c>
      <c r="F476" s="29" t="s">
        <v>16</v>
      </c>
      <c r="G476" s="29" t="s">
        <v>1547</v>
      </c>
      <c r="H476" s="29" t="s">
        <v>1759</v>
      </c>
      <c r="L476" s="30">
        <v>45875</v>
      </c>
      <c r="M476" s="29">
        <v>1579.3443</v>
      </c>
      <c r="R476" s="29" t="s">
        <v>1829</v>
      </c>
      <c r="S476" s="29">
        <v>1579.3443</v>
      </c>
      <c r="W476" s="31" t="s">
        <v>16</v>
      </c>
      <c r="X476" s="31" t="s">
        <v>1547</v>
      </c>
      <c r="Y476" s="29">
        <v>1579.3443</v>
      </c>
      <c r="AF476" s="29">
        <v>1579.3443</v>
      </c>
      <c r="AG476" s="29" t="s">
        <v>1759</v>
      </c>
    </row>
    <row r="477" spans="1:33" x14ac:dyDescent="0.3">
      <c r="A477" s="29" t="s">
        <v>554</v>
      </c>
      <c r="B477" s="30">
        <v>45797</v>
      </c>
      <c r="C477" s="29">
        <v>235.3212</v>
      </c>
      <c r="D477" s="29" t="s">
        <v>1826</v>
      </c>
      <c r="E477" s="29">
        <v>36</v>
      </c>
      <c r="F477" s="29" t="s">
        <v>16</v>
      </c>
      <c r="G477" s="29" t="s">
        <v>1566</v>
      </c>
      <c r="H477" s="29" t="s">
        <v>1759</v>
      </c>
      <c r="L477" s="30">
        <v>45797</v>
      </c>
      <c r="M477" s="29">
        <v>235.3212</v>
      </c>
      <c r="R477" s="29" t="s">
        <v>1826</v>
      </c>
      <c r="S477" s="29">
        <v>235.3212</v>
      </c>
      <c r="W477" s="33" t="s">
        <v>16</v>
      </c>
      <c r="X477" s="33" t="s">
        <v>1566</v>
      </c>
      <c r="Y477" s="29">
        <v>235.3212</v>
      </c>
      <c r="AF477" s="29">
        <v>235.3212</v>
      </c>
      <c r="AG477" s="29" t="s">
        <v>1759</v>
      </c>
    </row>
    <row r="478" spans="1:33" x14ac:dyDescent="0.3">
      <c r="A478" s="29" t="s">
        <v>412</v>
      </c>
      <c r="B478" s="30">
        <v>45364</v>
      </c>
      <c r="C478" s="29">
        <v>2859.9407999999999</v>
      </c>
      <c r="D478" s="29" t="s">
        <v>1829</v>
      </c>
      <c r="E478" s="29">
        <v>40</v>
      </c>
      <c r="F478" s="29" t="s">
        <v>9</v>
      </c>
      <c r="G478" s="29" t="s">
        <v>1547</v>
      </c>
      <c r="H478" s="29" t="s">
        <v>1759</v>
      </c>
      <c r="L478" s="30">
        <v>45364</v>
      </c>
      <c r="M478" s="29">
        <v>2859.9407999999999</v>
      </c>
      <c r="R478" s="29" t="s">
        <v>1829</v>
      </c>
      <c r="S478" s="29">
        <v>2859.9407999999999</v>
      </c>
      <c r="W478" s="31" t="s">
        <v>9</v>
      </c>
      <c r="X478" s="31" t="s">
        <v>1547</v>
      </c>
      <c r="Y478" s="29">
        <v>2859.9407999999999</v>
      </c>
      <c r="AF478" s="29">
        <v>2859.9407999999999</v>
      </c>
      <c r="AG478" s="29" t="s">
        <v>1759</v>
      </c>
    </row>
    <row r="479" spans="1:33" x14ac:dyDescent="0.3">
      <c r="A479" s="29" t="s">
        <v>1447</v>
      </c>
      <c r="B479" s="30">
        <v>45700</v>
      </c>
      <c r="C479" s="29">
        <v>645.08080000000007</v>
      </c>
      <c r="D479" s="29" t="s">
        <v>1824</v>
      </c>
      <c r="E479" s="29">
        <v>21</v>
      </c>
      <c r="F479" s="29" t="s">
        <v>16</v>
      </c>
      <c r="G479" s="29" t="s">
        <v>1547</v>
      </c>
      <c r="H479" s="29" t="s">
        <v>1759</v>
      </c>
      <c r="L479" s="30">
        <v>45700</v>
      </c>
      <c r="M479" s="29">
        <v>645.08080000000007</v>
      </c>
      <c r="R479" s="29" t="s">
        <v>1824</v>
      </c>
      <c r="S479" s="29">
        <v>645.08080000000007</v>
      </c>
      <c r="W479" s="33" t="s">
        <v>16</v>
      </c>
      <c r="X479" s="33" t="s">
        <v>1547</v>
      </c>
      <c r="Y479" s="29">
        <v>645.08080000000007</v>
      </c>
      <c r="AF479" s="29">
        <v>645.08080000000007</v>
      </c>
      <c r="AG479" s="29" t="s">
        <v>1759</v>
      </c>
    </row>
    <row r="480" spans="1:33" x14ac:dyDescent="0.3">
      <c r="A480" s="29" t="s">
        <v>970</v>
      </c>
      <c r="B480" s="30">
        <v>45924</v>
      </c>
      <c r="C480" s="29">
        <v>600.95479999999998</v>
      </c>
      <c r="D480" s="29" t="s">
        <v>1826</v>
      </c>
      <c r="E480" s="29">
        <v>60</v>
      </c>
      <c r="F480" s="29" t="s">
        <v>16</v>
      </c>
      <c r="G480" s="29" t="s">
        <v>1544</v>
      </c>
      <c r="H480" s="29" t="s">
        <v>1763</v>
      </c>
      <c r="L480" s="30">
        <v>45924</v>
      </c>
      <c r="M480" s="29">
        <v>600.95479999999998</v>
      </c>
      <c r="R480" s="29" t="s">
        <v>1826</v>
      </c>
      <c r="S480" s="29">
        <v>600.95479999999998</v>
      </c>
      <c r="W480" s="31" t="s">
        <v>16</v>
      </c>
      <c r="X480" s="31" t="s">
        <v>1544</v>
      </c>
      <c r="Y480" s="29">
        <v>600.95479999999998</v>
      </c>
      <c r="AF480" s="29">
        <v>600.95479999999998</v>
      </c>
      <c r="AG480" s="29" t="s">
        <v>1763</v>
      </c>
    </row>
    <row r="481" spans="1:33" x14ac:dyDescent="0.3">
      <c r="A481" s="29" t="s">
        <v>1390</v>
      </c>
      <c r="B481" s="30">
        <v>45574</v>
      </c>
      <c r="C481" s="29">
        <v>1733.9049</v>
      </c>
      <c r="D481" s="29" t="s">
        <v>1826</v>
      </c>
      <c r="E481" s="29">
        <v>59</v>
      </c>
      <c r="F481" s="29" t="s">
        <v>9</v>
      </c>
      <c r="G481" s="29" t="s">
        <v>1563</v>
      </c>
      <c r="H481" s="29" t="s">
        <v>1763</v>
      </c>
      <c r="L481" s="30">
        <v>45574</v>
      </c>
      <c r="M481" s="29">
        <v>1733.9049</v>
      </c>
      <c r="R481" s="29" t="s">
        <v>1826</v>
      </c>
      <c r="S481" s="29">
        <v>1733.9049</v>
      </c>
      <c r="W481" s="33" t="s">
        <v>9</v>
      </c>
      <c r="X481" s="33" t="s">
        <v>1563</v>
      </c>
      <c r="Y481" s="29">
        <v>1733.9049</v>
      </c>
      <c r="AF481" s="29">
        <v>1733.9049</v>
      </c>
      <c r="AG481" s="29" t="s">
        <v>1763</v>
      </c>
    </row>
    <row r="482" spans="1:33" x14ac:dyDescent="0.3">
      <c r="A482" s="29" t="s">
        <v>850</v>
      </c>
      <c r="B482" s="30">
        <v>45233</v>
      </c>
      <c r="C482" s="29">
        <v>633.14800000000002</v>
      </c>
      <c r="D482" s="29" t="s">
        <v>1829</v>
      </c>
      <c r="E482" s="29">
        <v>18</v>
      </c>
      <c r="F482" s="29" t="s">
        <v>9</v>
      </c>
      <c r="G482" s="29" t="s">
        <v>1563</v>
      </c>
      <c r="H482" s="29" t="s">
        <v>1759</v>
      </c>
      <c r="L482" s="30">
        <v>45233</v>
      </c>
      <c r="M482" s="29">
        <v>633.14800000000002</v>
      </c>
      <c r="R482" s="29" t="s">
        <v>1829</v>
      </c>
      <c r="S482" s="29">
        <v>633.14800000000002</v>
      </c>
      <c r="W482" s="31" t="s">
        <v>9</v>
      </c>
      <c r="X482" s="31" t="s">
        <v>1563</v>
      </c>
      <c r="Y482" s="29">
        <v>633.14800000000002</v>
      </c>
      <c r="AF482" s="29">
        <v>633.14800000000002</v>
      </c>
      <c r="AG482" s="29" t="s">
        <v>1759</v>
      </c>
    </row>
    <row r="483" spans="1:33" x14ac:dyDescent="0.3">
      <c r="A483" s="29" t="s">
        <v>605</v>
      </c>
      <c r="B483" s="30">
        <v>45745</v>
      </c>
      <c r="C483" s="29">
        <v>462.01499999999999</v>
      </c>
      <c r="D483" s="29" t="s">
        <v>1824</v>
      </c>
      <c r="E483" s="29">
        <v>46</v>
      </c>
      <c r="F483" s="29" t="s">
        <v>16</v>
      </c>
      <c r="G483" s="29" t="s">
        <v>1566</v>
      </c>
      <c r="H483" s="29" t="s">
        <v>1759</v>
      </c>
      <c r="L483" s="30">
        <v>45745</v>
      </c>
      <c r="M483" s="29">
        <v>462.01499999999999</v>
      </c>
      <c r="R483" s="29" t="s">
        <v>1824</v>
      </c>
      <c r="S483" s="29">
        <v>462.01499999999999</v>
      </c>
      <c r="W483" s="33" t="s">
        <v>16</v>
      </c>
      <c r="X483" s="33" t="s">
        <v>1566</v>
      </c>
      <c r="Y483" s="29">
        <v>462.01499999999999</v>
      </c>
      <c r="AF483" s="29">
        <v>462.01499999999999</v>
      </c>
      <c r="AG483" s="29" t="s">
        <v>1759</v>
      </c>
    </row>
    <row r="484" spans="1:33" x14ac:dyDescent="0.3">
      <c r="A484" s="29" t="s">
        <v>1302</v>
      </c>
      <c r="B484" s="30">
        <v>45851</v>
      </c>
      <c r="C484" s="29">
        <v>1286.56</v>
      </c>
      <c r="D484" s="29" t="s">
        <v>1824</v>
      </c>
      <c r="E484" s="29">
        <v>60</v>
      </c>
      <c r="F484" s="29" t="s">
        <v>9</v>
      </c>
      <c r="G484" s="29" t="s">
        <v>1544</v>
      </c>
      <c r="H484" s="29" t="s">
        <v>1784</v>
      </c>
      <c r="L484" s="30">
        <v>45851</v>
      </c>
      <c r="M484" s="29">
        <v>1286.56</v>
      </c>
      <c r="R484" s="29" t="s">
        <v>1824</v>
      </c>
      <c r="S484" s="29">
        <v>1286.56</v>
      </c>
      <c r="W484" s="31" t="s">
        <v>9</v>
      </c>
      <c r="X484" s="31" t="s">
        <v>1544</v>
      </c>
      <c r="Y484" s="29">
        <v>1286.56</v>
      </c>
      <c r="AF484" s="29">
        <v>1286.56</v>
      </c>
      <c r="AG484" s="29" t="s">
        <v>1784</v>
      </c>
    </row>
    <row r="485" spans="1:33" x14ac:dyDescent="0.3">
      <c r="A485" s="29" t="s">
        <v>173</v>
      </c>
      <c r="B485" s="30">
        <v>45308</v>
      </c>
      <c r="C485" s="29">
        <v>617.38400000000001</v>
      </c>
      <c r="D485" s="29" t="s">
        <v>1824</v>
      </c>
      <c r="E485" s="29">
        <v>54</v>
      </c>
      <c r="F485" s="29" t="s">
        <v>9</v>
      </c>
      <c r="G485" s="29" t="s">
        <v>1544</v>
      </c>
      <c r="H485" s="29" t="s">
        <v>1759</v>
      </c>
      <c r="L485" s="30">
        <v>45308</v>
      </c>
      <c r="M485" s="29">
        <v>617.38400000000001</v>
      </c>
      <c r="R485" s="29" t="s">
        <v>1824</v>
      </c>
      <c r="S485" s="29">
        <v>617.38400000000001</v>
      </c>
      <c r="W485" s="33" t="s">
        <v>9</v>
      </c>
      <c r="X485" s="33" t="s">
        <v>1544</v>
      </c>
      <c r="Y485" s="29">
        <v>617.38400000000001</v>
      </c>
      <c r="AF485" s="29">
        <v>617.38400000000001</v>
      </c>
      <c r="AG485" s="29" t="s">
        <v>1759</v>
      </c>
    </row>
    <row r="486" spans="1:33" x14ac:dyDescent="0.3">
      <c r="A486" s="29" t="s">
        <v>1476</v>
      </c>
      <c r="B486" s="30">
        <v>45639</v>
      </c>
      <c r="C486" s="29">
        <v>426.98430000000002</v>
      </c>
      <c r="D486" s="29" t="s">
        <v>1826</v>
      </c>
      <c r="E486" s="29">
        <v>33</v>
      </c>
      <c r="F486" s="29" t="s">
        <v>9</v>
      </c>
      <c r="G486" s="29" t="s">
        <v>1558</v>
      </c>
      <c r="H486" s="29" t="s">
        <v>1759</v>
      </c>
      <c r="L486" s="30">
        <v>45639</v>
      </c>
      <c r="M486" s="29">
        <v>426.98430000000002</v>
      </c>
      <c r="R486" s="29" t="s">
        <v>1826</v>
      </c>
      <c r="S486" s="29">
        <v>426.98430000000002</v>
      </c>
      <c r="W486" s="31" t="s">
        <v>9</v>
      </c>
      <c r="X486" s="31" t="s">
        <v>1558</v>
      </c>
      <c r="Y486" s="29">
        <v>426.98430000000002</v>
      </c>
      <c r="AF486" s="29">
        <v>426.98430000000002</v>
      </c>
      <c r="AG486" s="29" t="s">
        <v>1759</v>
      </c>
    </row>
    <row r="487" spans="1:33" x14ac:dyDescent="0.3">
      <c r="A487" s="29" t="s">
        <v>182</v>
      </c>
      <c r="B487" s="30">
        <v>45919</v>
      </c>
      <c r="C487" s="29">
        <v>678.93999999999994</v>
      </c>
      <c r="D487" s="29" t="s">
        <v>1824</v>
      </c>
      <c r="E487" s="29">
        <v>54</v>
      </c>
      <c r="F487" s="29" t="s">
        <v>9</v>
      </c>
      <c r="G487" s="29" t="s">
        <v>1563</v>
      </c>
      <c r="H487" s="29" t="s">
        <v>1763</v>
      </c>
      <c r="L487" s="30">
        <v>45919</v>
      </c>
      <c r="M487" s="29">
        <v>678.93999999999994</v>
      </c>
      <c r="R487" s="29" t="s">
        <v>1824</v>
      </c>
      <c r="S487" s="29">
        <v>678.93999999999994</v>
      </c>
      <c r="W487" s="33" t="s">
        <v>9</v>
      </c>
      <c r="X487" s="33" t="s">
        <v>1563</v>
      </c>
      <c r="Y487" s="29">
        <v>678.93999999999994</v>
      </c>
      <c r="AF487" s="29">
        <v>678.93999999999994</v>
      </c>
      <c r="AG487" s="29" t="s">
        <v>1763</v>
      </c>
    </row>
    <row r="488" spans="1:33" x14ac:dyDescent="0.3">
      <c r="A488" s="29" t="s">
        <v>1078</v>
      </c>
      <c r="B488" s="30">
        <v>45333</v>
      </c>
      <c r="C488" s="29">
        <v>387.59039999999999</v>
      </c>
      <c r="D488" s="29" t="s">
        <v>1829</v>
      </c>
      <c r="E488" s="29">
        <v>39</v>
      </c>
      <c r="F488" s="29" t="s">
        <v>9</v>
      </c>
      <c r="G488" s="29" t="s">
        <v>1566</v>
      </c>
      <c r="H488" s="29" t="s">
        <v>1759</v>
      </c>
      <c r="L488" s="30">
        <v>45333</v>
      </c>
      <c r="M488" s="29">
        <v>387.59039999999999</v>
      </c>
      <c r="R488" s="29" t="s">
        <v>1829</v>
      </c>
      <c r="S488" s="29">
        <v>387.59039999999999</v>
      </c>
      <c r="W488" s="31" t="s">
        <v>9</v>
      </c>
      <c r="X488" s="31" t="s">
        <v>1566</v>
      </c>
      <c r="Y488" s="29">
        <v>387.59039999999999</v>
      </c>
      <c r="AF488" s="29">
        <v>387.59039999999999</v>
      </c>
      <c r="AG488" s="29" t="s">
        <v>1759</v>
      </c>
    </row>
    <row r="489" spans="1:33" x14ac:dyDescent="0.3">
      <c r="A489" s="29" t="s">
        <v>1093</v>
      </c>
      <c r="B489" s="30">
        <v>45811</v>
      </c>
      <c r="C489" s="29">
        <v>1115.0047999999999</v>
      </c>
      <c r="D489" s="29" t="s">
        <v>1824</v>
      </c>
      <c r="E489" s="29">
        <v>31</v>
      </c>
      <c r="F489" s="29" t="s">
        <v>9</v>
      </c>
      <c r="G489" s="29" t="s">
        <v>1563</v>
      </c>
      <c r="H489" s="29" t="s">
        <v>1763</v>
      </c>
      <c r="L489" s="30">
        <v>45811</v>
      </c>
      <c r="M489" s="29">
        <v>1115.0047999999999</v>
      </c>
      <c r="R489" s="29" t="s">
        <v>1824</v>
      </c>
      <c r="S489" s="29">
        <v>1115.0047999999999</v>
      </c>
      <c r="W489" s="33" t="s">
        <v>9</v>
      </c>
      <c r="X489" s="33" t="s">
        <v>1563</v>
      </c>
      <c r="Y489" s="29">
        <v>1115.0047999999999</v>
      </c>
      <c r="AF489" s="29">
        <v>1115.0047999999999</v>
      </c>
      <c r="AG489" s="29" t="s">
        <v>1763</v>
      </c>
    </row>
    <row r="490" spans="1:33" x14ac:dyDescent="0.3">
      <c r="A490" s="29" t="s">
        <v>1261</v>
      </c>
      <c r="B490" s="30">
        <v>45726</v>
      </c>
      <c r="C490" s="29">
        <v>3100.2384000000002</v>
      </c>
      <c r="D490" s="29" t="s">
        <v>1824</v>
      </c>
      <c r="E490" s="29">
        <v>23</v>
      </c>
      <c r="F490" s="29" t="s">
        <v>16</v>
      </c>
      <c r="G490" s="29" t="s">
        <v>1566</v>
      </c>
      <c r="H490" s="29" t="s">
        <v>1759</v>
      </c>
      <c r="L490" s="30">
        <v>45726</v>
      </c>
      <c r="M490" s="29">
        <v>3100.2384000000002</v>
      </c>
      <c r="R490" s="29" t="s">
        <v>1824</v>
      </c>
      <c r="S490" s="29">
        <v>3100.2384000000002</v>
      </c>
      <c r="W490" s="31" t="s">
        <v>16</v>
      </c>
      <c r="X490" s="31" t="s">
        <v>1566</v>
      </c>
      <c r="Y490" s="29">
        <v>3100.2384000000002</v>
      </c>
      <c r="AF490" s="29">
        <v>3100.2384000000002</v>
      </c>
      <c r="AG490" s="29" t="s">
        <v>1759</v>
      </c>
    </row>
    <row r="491" spans="1:33" x14ac:dyDescent="0.3">
      <c r="A491" s="29" t="s">
        <v>876</v>
      </c>
      <c r="B491" s="30">
        <v>45644</v>
      </c>
      <c r="C491" s="29">
        <v>1429.2719999999999</v>
      </c>
      <c r="D491" s="29" t="s">
        <v>1824</v>
      </c>
      <c r="E491" s="29">
        <v>38</v>
      </c>
      <c r="F491" s="29" t="s">
        <v>9</v>
      </c>
      <c r="G491" s="29" t="s">
        <v>1547</v>
      </c>
      <c r="H491" s="29" t="s">
        <v>1754</v>
      </c>
      <c r="L491" s="30">
        <v>45644</v>
      </c>
      <c r="M491" s="29">
        <v>1429.2719999999999</v>
      </c>
      <c r="R491" s="29" t="s">
        <v>1824</v>
      </c>
      <c r="S491" s="29">
        <v>1429.2719999999999</v>
      </c>
      <c r="W491" s="33" t="s">
        <v>9</v>
      </c>
      <c r="X491" s="33" t="s">
        <v>1547</v>
      </c>
      <c r="Y491" s="29">
        <v>1429.2719999999999</v>
      </c>
      <c r="AF491" s="29">
        <v>1429.2719999999999</v>
      </c>
      <c r="AG491" s="29" t="s">
        <v>1754</v>
      </c>
    </row>
    <row r="492" spans="1:33" x14ac:dyDescent="0.3">
      <c r="A492" s="29" t="s">
        <v>1299</v>
      </c>
      <c r="B492" s="30">
        <v>45371</v>
      </c>
      <c r="C492" s="29">
        <v>165.31710000000001</v>
      </c>
      <c r="D492" s="29" t="s">
        <v>1824</v>
      </c>
      <c r="E492" s="29">
        <v>33</v>
      </c>
      <c r="F492" s="29" t="s">
        <v>9</v>
      </c>
      <c r="G492" s="29" t="s">
        <v>1558</v>
      </c>
      <c r="H492" s="29" t="s">
        <v>1759</v>
      </c>
      <c r="L492" s="30">
        <v>45371</v>
      </c>
      <c r="M492" s="29">
        <v>165.31710000000001</v>
      </c>
      <c r="R492" s="29" t="s">
        <v>1824</v>
      </c>
      <c r="S492" s="29">
        <v>165.31710000000001</v>
      </c>
      <c r="W492" s="31" t="s">
        <v>9</v>
      </c>
      <c r="X492" s="31" t="s">
        <v>1558</v>
      </c>
      <c r="Y492" s="29">
        <v>165.31710000000001</v>
      </c>
      <c r="AF492" s="29">
        <v>165.31710000000001</v>
      </c>
      <c r="AG492" s="29" t="s">
        <v>1759</v>
      </c>
    </row>
    <row r="493" spans="1:33" x14ac:dyDescent="0.3">
      <c r="A493" s="29" t="s">
        <v>723</v>
      </c>
      <c r="B493" s="30">
        <v>45462</v>
      </c>
      <c r="C493" s="29">
        <v>1398.2841000000001</v>
      </c>
      <c r="D493" s="29" t="s">
        <v>1824</v>
      </c>
      <c r="E493" s="29">
        <v>29</v>
      </c>
      <c r="F493" s="29" t="s">
        <v>9</v>
      </c>
      <c r="G493" s="29" t="s">
        <v>1566</v>
      </c>
      <c r="H493" s="29" t="s">
        <v>1763</v>
      </c>
      <c r="L493" s="30">
        <v>45462</v>
      </c>
      <c r="M493" s="29">
        <v>1398.2841000000001</v>
      </c>
      <c r="R493" s="29" t="s">
        <v>1824</v>
      </c>
      <c r="S493" s="29">
        <v>1398.2841000000001</v>
      </c>
      <c r="W493" s="33" t="s">
        <v>9</v>
      </c>
      <c r="X493" s="33" t="s">
        <v>1566</v>
      </c>
      <c r="Y493" s="29">
        <v>1398.2841000000001</v>
      </c>
      <c r="AF493" s="29">
        <v>1398.2841000000001</v>
      </c>
      <c r="AG493" s="29" t="s">
        <v>1763</v>
      </c>
    </row>
    <row r="494" spans="1:33" x14ac:dyDescent="0.3">
      <c r="A494" s="29" t="s">
        <v>524</v>
      </c>
      <c r="B494" s="30">
        <v>45632</v>
      </c>
      <c r="C494" s="29">
        <v>1357.0372</v>
      </c>
      <c r="D494" s="29" t="s">
        <v>1829</v>
      </c>
      <c r="E494" s="29">
        <v>59</v>
      </c>
      <c r="F494" s="29" t="s">
        <v>9</v>
      </c>
      <c r="G494" s="29" t="s">
        <v>1558</v>
      </c>
      <c r="H494" s="29" t="s">
        <v>1763</v>
      </c>
      <c r="L494" s="30">
        <v>45632</v>
      </c>
      <c r="M494" s="29">
        <v>1357.0372</v>
      </c>
      <c r="R494" s="29" t="s">
        <v>1829</v>
      </c>
      <c r="S494" s="29">
        <v>1357.0372</v>
      </c>
      <c r="W494" s="31" t="s">
        <v>9</v>
      </c>
      <c r="X494" s="31" t="s">
        <v>1558</v>
      </c>
      <c r="Y494" s="29">
        <v>1357.0372</v>
      </c>
      <c r="AF494" s="29">
        <v>1357.0372</v>
      </c>
      <c r="AG494" s="29" t="s">
        <v>1763</v>
      </c>
    </row>
    <row r="495" spans="1:33" x14ac:dyDescent="0.3">
      <c r="A495" s="29" t="s">
        <v>1396</v>
      </c>
      <c r="B495" s="30">
        <v>45863</v>
      </c>
      <c r="C495" s="29">
        <v>712.50919999999996</v>
      </c>
      <c r="D495" s="29" t="s">
        <v>1826</v>
      </c>
      <c r="E495" s="29">
        <v>60</v>
      </c>
      <c r="F495" s="29" t="s">
        <v>16</v>
      </c>
      <c r="G495" s="29" t="s">
        <v>1566</v>
      </c>
      <c r="H495" s="29" t="s">
        <v>1754</v>
      </c>
      <c r="L495" s="30">
        <v>45863</v>
      </c>
      <c r="M495" s="29">
        <v>712.50919999999996</v>
      </c>
      <c r="R495" s="29" t="s">
        <v>1826</v>
      </c>
      <c r="S495" s="29">
        <v>712.50919999999996</v>
      </c>
      <c r="W495" s="33" t="s">
        <v>16</v>
      </c>
      <c r="X495" s="33" t="s">
        <v>1566</v>
      </c>
      <c r="Y495" s="29">
        <v>712.50919999999996</v>
      </c>
      <c r="AF495" s="29">
        <v>712.50919999999996</v>
      </c>
      <c r="AG495" s="29" t="s">
        <v>1754</v>
      </c>
    </row>
    <row r="496" spans="1:33" x14ac:dyDescent="0.3">
      <c r="A496" s="29" t="s">
        <v>771</v>
      </c>
      <c r="B496" s="30">
        <v>45501</v>
      </c>
      <c r="C496" s="29">
        <v>797.93790000000001</v>
      </c>
      <c r="D496" s="29" t="s">
        <v>1829</v>
      </c>
      <c r="E496" s="29">
        <v>31</v>
      </c>
      <c r="F496" s="29" t="s">
        <v>9</v>
      </c>
      <c r="G496" s="29" t="s">
        <v>1547</v>
      </c>
      <c r="H496" s="29" t="s">
        <v>1754</v>
      </c>
      <c r="L496" s="30">
        <v>45501</v>
      </c>
      <c r="M496" s="29">
        <v>797.93790000000001</v>
      </c>
      <c r="R496" s="29" t="s">
        <v>1829</v>
      </c>
      <c r="S496" s="29">
        <v>797.93790000000001</v>
      </c>
      <c r="W496" s="31" t="s">
        <v>9</v>
      </c>
      <c r="X496" s="31" t="s">
        <v>1547</v>
      </c>
      <c r="Y496" s="29">
        <v>797.93790000000001</v>
      </c>
      <c r="AF496" s="29">
        <v>797.93790000000001</v>
      </c>
      <c r="AG496" s="29" t="s">
        <v>1754</v>
      </c>
    </row>
    <row r="497" spans="1:33" x14ac:dyDescent="0.3">
      <c r="A497" s="29" t="s">
        <v>3997</v>
      </c>
      <c r="B497" s="30">
        <v>45568</v>
      </c>
      <c r="C497" s="29">
        <v>569.04399999999998</v>
      </c>
      <c r="D497" s="29" t="s">
        <v>1826</v>
      </c>
      <c r="E497" s="29">
        <v>60</v>
      </c>
      <c r="F497" s="29" t="s">
        <v>9</v>
      </c>
      <c r="G497" s="29" t="s">
        <v>1544</v>
      </c>
      <c r="H497" s="29" t="s">
        <v>1759</v>
      </c>
      <c r="L497" s="30">
        <v>45568</v>
      </c>
      <c r="M497" s="29">
        <v>569.04399999999998</v>
      </c>
      <c r="R497" s="29" t="s">
        <v>1826</v>
      </c>
      <c r="S497" s="29">
        <v>569.04399999999998</v>
      </c>
      <c r="W497" s="33" t="s">
        <v>9</v>
      </c>
      <c r="X497" s="33" t="s">
        <v>1544</v>
      </c>
      <c r="Y497" s="29">
        <v>569.04399999999998</v>
      </c>
      <c r="AF497" s="29">
        <v>569.04399999999998</v>
      </c>
      <c r="AG497" s="29" t="s">
        <v>1759</v>
      </c>
    </row>
    <row r="498" spans="1:33" x14ac:dyDescent="0.3">
      <c r="A498" s="29" t="s">
        <v>747</v>
      </c>
      <c r="B498" s="30">
        <v>45238</v>
      </c>
      <c r="C498" s="29">
        <v>470.61419999999998</v>
      </c>
      <c r="D498" s="29" t="s">
        <v>1829</v>
      </c>
      <c r="E498" s="29">
        <v>59</v>
      </c>
      <c r="F498" s="29" t="s">
        <v>9</v>
      </c>
      <c r="G498" s="29" t="s">
        <v>1566</v>
      </c>
      <c r="H498" s="29" t="s">
        <v>1754</v>
      </c>
      <c r="L498" s="30">
        <v>45238</v>
      </c>
      <c r="M498" s="29">
        <v>470.61419999999998</v>
      </c>
      <c r="R498" s="29" t="s">
        <v>1829</v>
      </c>
      <c r="S498" s="29">
        <v>470.61419999999998</v>
      </c>
      <c r="W498" s="31" t="s">
        <v>9</v>
      </c>
      <c r="X498" s="31" t="s">
        <v>1566</v>
      </c>
      <c r="Y498" s="29">
        <v>470.61419999999998</v>
      </c>
      <c r="AF498" s="29">
        <v>470.61419999999998</v>
      </c>
      <c r="AG498" s="29" t="s">
        <v>1754</v>
      </c>
    </row>
    <row r="499" spans="1:33" x14ac:dyDescent="0.3">
      <c r="A499" s="29" t="s">
        <v>629</v>
      </c>
      <c r="B499" s="30">
        <v>45754</v>
      </c>
      <c r="C499" s="29">
        <v>323.67660000000001</v>
      </c>
      <c r="D499" s="29" t="s">
        <v>1826</v>
      </c>
      <c r="E499" s="29">
        <v>26</v>
      </c>
      <c r="F499" s="29" t="s">
        <v>9</v>
      </c>
      <c r="G499" s="29" t="s">
        <v>1544</v>
      </c>
      <c r="H499" s="29" t="s">
        <v>1759</v>
      </c>
      <c r="L499" s="30">
        <v>45754</v>
      </c>
      <c r="M499" s="29">
        <v>323.67660000000001</v>
      </c>
      <c r="R499" s="29" t="s">
        <v>1826</v>
      </c>
      <c r="S499" s="29">
        <v>323.67660000000001</v>
      </c>
      <c r="W499" s="33" t="s">
        <v>9</v>
      </c>
      <c r="X499" s="33" t="s">
        <v>1544</v>
      </c>
      <c r="Y499" s="29">
        <v>323.67660000000001</v>
      </c>
      <c r="AF499" s="29">
        <v>323.67660000000001</v>
      </c>
      <c r="AG499" s="29" t="s">
        <v>1759</v>
      </c>
    </row>
    <row r="500" spans="1:33" x14ac:dyDescent="0.3">
      <c r="A500" s="29" t="s">
        <v>494</v>
      </c>
      <c r="B500" s="30">
        <v>45280</v>
      </c>
      <c r="C500" s="29">
        <v>933.61599999999999</v>
      </c>
      <c r="D500" s="29" t="s">
        <v>1829</v>
      </c>
      <c r="E500" s="29">
        <v>49</v>
      </c>
      <c r="F500" s="29" t="s">
        <v>16</v>
      </c>
      <c r="G500" s="29" t="s">
        <v>1547</v>
      </c>
      <c r="H500" s="29" t="s">
        <v>1759</v>
      </c>
      <c r="L500" s="30">
        <v>45280</v>
      </c>
      <c r="M500" s="29">
        <v>933.61599999999999</v>
      </c>
      <c r="R500" s="29" t="s">
        <v>1829</v>
      </c>
      <c r="S500" s="29">
        <v>933.61599999999999</v>
      </c>
      <c r="W500" s="31" t="s">
        <v>16</v>
      </c>
      <c r="X500" s="31" t="s">
        <v>1547</v>
      </c>
      <c r="Y500" s="29">
        <v>933.61599999999999</v>
      </c>
      <c r="AF500" s="29">
        <v>933.61599999999999</v>
      </c>
      <c r="AG500" s="29" t="s">
        <v>1759</v>
      </c>
    </row>
    <row r="501" spans="1:33" x14ac:dyDescent="0.3">
      <c r="A501" s="29" t="s">
        <v>56</v>
      </c>
      <c r="B501" s="30">
        <v>45911</v>
      </c>
      <c r="C501" s="29">
        <v>560.37950000000001</v>
      </c>
      <c r="D501" s="29" t="s">
        <v>1826</v>
      </c>
      <c r="E501" s="29">
        <v>55</v>
      </c>
      <c r="F501" s="29" t="s">
        <v>16</v>
      </c>
      <c r="G501" s="29" t="s">
        <v>1566</v>
      </c>
      <c r="H501" s="29" t="s">
        <v>1759</v>
      </c>
      <c r="L501" s="30">
        <v>45911</v>
      </c>
      <c r="M501" s="29">
        <v>560.37950000000001</v>
      </c>
      <c r="R501" s="29" t="s">
        <v>1826</v>
      </c>
      <c r="S501" s="29">
        <v>560.37950000000001</v>
      </c>
      <c r="W501" s="33" t="s">
        <v>16</v>
      </c>
      <c r="X501" s="33" t="s">
        <v>1566</v>
      </c>
      <c r="Y501" s="29">
        <v>560.37950000000001</v>
      </c>
      <c r="AF501" s="29">
        <v>560.37950000000001</v>
      </c>
      <c r="AG501" s="29" t="s">
        <v>1759</v>
      </c>
    </row>
    <row r="502" spans="1:33" x14ac:dyDescent="0.3">
      <c r="A502" s="29" t="s">
        <v>1378</v>
      </c>
      <c r="B502" s="30">
        <v>45627</v>
      </c>
      <c r="C502" s="29">
        <v>341.31200000000001</v>
      </c>
      <c r="D502" s="29" t="s">
        <v>1829</v>
      </c>
      <c r="E502" s="29">
        <v>35</v>
      </c>
      <c r="F502" s="29" t="s">
        <v>9</v>
      </c>
      <c r="G502" s="29" t="s">
        <v>1566</v>
      </c>
      <c r="H502" s="29" t="s">
        <v>1763</v>
      </c>
      <c r="L502" s="30">
        <v>45627</v>
      </c>
      <c r="M502" s="29">
        <v>341.31200000000001</v>
      </c>
      <c r="R502" s="29" t="s">
        <v>1829</v>
      </c>
      <c r="S502" s="29">
        <v>341.31200000000001</v>
      </c>
      <c r="W502" s="31" t="s">
        <v>9</v>
      </c>
      <c r="X502" s="31" t="s">
        <v>1566</v>
      </c>
      <c r="Y502" s="29">
        <v>341.31200000000001</v>
      </c>
      <c r="AF502" s="29">
        <v>341.31200000000001</v>
      </c>
      <c r="AG502" s="29" t="s">
        <v>1763</v>
      </c>
    </row>
    <row r="503" spans="1:33" x14ac:dyDescent="0.3">
      <c r="A503" s="29" t="s">
        <v>545</v>
      </c>
      <c r="B503" s="30">
        <v>45617</v>
      </c>
      <c r="C503" s="29">
        <v>573.07000000000005</v>
      </c>
      <c r="D503" s="29" t="s">
        <v>1826</v>
      </c>
      <c r="E503" s="29">
        <v>39</v>
      </c>
      <c r="F503" s="29" t="s">
        <v>16</v>
      </c>
      <c r="G503" s="29" t="s">
        <v>1544</v>
      </c>
      <c r="H503" s="29" t="s">
        <v>1759</v>
      </c>
      <c r="L503" s="30">
        <v>45617</v>
      </c>
      <c r="M503" s="29">
        <v>573.07000000000005</v>
      </c>
      <c r="R503" s="29" t="s">
        <v>1826</v>
      </c>
      <c r="S503" s="29">
        <v>573.07000000000005</v>
      </c>
      <c r="W503" s="33" t="s">
        <v>16</v>
      </c>
      <c r="X503" s="33" t="s">
        <v>1544</v>
      </c>
      <c r="Y503" s="29">
        <v>573.07000000000005</v>
      </c>
      <c r="AF503" s="29">
        <v>573.07000000000005</v>
      </c>
      <c r="AG503" s="29" t="s">
        <v>1759</v>
      </c>
    </row>
    <row r="504" spans="1:33" x14ac:dyDescent="0.3">
      <c r="A504" s="29" t="s">
        <v>1502</v>
      </c>
      <c r="B504" s="30">
        <v>45899</v>
      </c>
      <c r="C504" s="29">
        <v>216.69820000000001</v>
      </c>
      <c r="D504" s="29" t="s">
        <v>1829</v>
      </c>
      <c r="E504" s="29">
        <v>42</v>
      </c>
      <c r="F504" s="29" t="s">
        <v>16</v>
      </c>
      <c r="G504" s="29" t="s">
        <v>1566</v>
      </c>
      <c r="H504" s="29" t="s">
        <v>1763</v>
      </c>
      <c r="L504" s="30">
        <v>45899</v>
      </c>
      <c r="M504" s="29">
        <v>216.69820000000001</v>
      </c>
      <c r="R504" s="29" t="s">
        <v>1829</v>
      </c>
      <c r="S504" s="29">
        <v>216.69820000000001</v>
      </c>
      <c r="W504" s="31" t="s">
        <v>16</v>
      </c>
      <c r="X504" s="31" t="s">
        <v>1566</v>
      </c>
      <c r="Y504" s="29">
        <v>216.69820000000001</v>
      </c>
      <c r="AF504" s="29">
        <v>216.69820000000001</v>
      </c>
      <c r="AG504" s="29" t="s">
        <v>1763</v>
      </c>
    </row>
    <row r="505" spans="1:33" x14ac:dyDescent="0.3">
      <c r="A505" s="29" t="s">
        <v>41</v>
      </c>
      <c r="B505" s="30">
        <v>45889</v>
      </c>
      <c r="C505" s="29">
        <v>618.41340000000002</v>
      </c>
      <c r="D505" s="29" t="s">
        <v>1829</v>
      </c>
      <c r="E505" s="29">
        <v>53</v>
      </c>
      <c r="F505" s="29" t="s">
        <v>16</v>
      </c>
      <c r="G505" s="29" t="s">
        <v>1566</v>
      </c>
      <c r="H505" s="29" t="s">
        <v>1759</v>
      </c>
      <c r="L505" s="30">
        <v>45889</v>
      </c>
      <c r="M505" s="29">
        <v>618.41340000000002</v>
      </c>
      <c r="R505" s="29" t="s">
        <v>1829</v>
      </c>
      <c r="S505" s="29">
        <v>618.41340000000002</v>
      </c>
      <c r="W505" s="33" t="s">
        <v>16</v>
      </c>
      <c r="X505" s="33" t="s">
        <v>1566</v>
      </c>
      <c r="Y505" s="29">
        <v>618.41340000000002</v>
      </c>
      <c r="AF505" s="29">
        <v>618.41340000000002</v>
      </c>
      <c r="AG505" s="29" t="s">
        <v>1759</v>
      </c>
    </row>
    <row r="506" spans="1:33" x14ac:dyDescent="0.3">
      <c r="A506" s="29" t="s">
        <v>557</v>
      </c>
      <c r="B506" s="30">
        <v>45943</v>
      </c>
      <c r="C506" s="29">
        <v>1973.6496</v>
      </c>
      <c r="D506" s="29" t="s">
        <v>1824</v>
      </c>
      <c r="E506" s="29">
        <v>36</v>
      </c>
      <c r="F506" s="29" t="s">
        <v>16</v>
      </c>
      <c r="G506" s="29" t="s">
        <v>1558</v>
      </c>
      <c r="H506" s="29" t="s">
        <v>1763</v>
      </c>
      <c r="L506" s="30">
        <v>45943</v>
      </c>
      <c r="M506" s="29">
        <v>1973.6496</v>
      </c>
      <c r="R506" s="29" t="s">
        <v>1824</v>
      </c>
      <c r="S506" s="29">
        <v>1973.6496</v>
      </c>
      <c r="W506" s="31" t="s">
        <v>16</v>
      </c>
      <c r="X506" s="31" t="s">
        <v>1558</v>
      </c>
      <c r="Y506" s="29">
        <v>1973.6496</v>
      </c>
      <c r="AF506" s="29">
        <v>1973.6496</v>
      </c>
      <c r="AG506" s="29" t="s">
        <v>1763</v>
      </c>
    </row>
    <row r="507" spans="1:33" x14ac:dyDescent="0.3">
      <c r="A507" s="29" t="s">
        <v>545</v>
      </c>
      <c r="B507" s="30">
        <v>45306</v>
      </c>
      <c r="C507" s="29">
        <v>220.16800000000001</v>
      </c>
      <c r="D507" s="29" t="s">
        <v>1824</v>
      </c>
      <c r="E507" s="29">
        <v>39</v>
      </c>
      <c r="F507" s="29" t="s">
        <v>16</v>
      </c>
      <c r="G507" s="29" t="s">
        <v>1566</v>
      </c>
      <c r="H507" s="29" t="s">
        <v>1759</v>
      </c>
      <c r="L507" s="30">
        <v>45306</v>
      </c>
      <c r="M507" s="29">
        <v>220.16800000000001</v>
      </c>
      <c r="R507" s="29" t="s">
        <v>1824</v>
      </c>
      <c r="S507" s="29">
        <v>220.16800000000001</v>
      </c>
      <c r="W507" s="33" t="s">
        <v>16</v>
      </c>
      <c r="X507" s="33" t="s">
        <v>1566</v>
      </c>
      <c r="Y507" s="29">
        <v>220.16800000000001</v>
      </c>
      <c r="AF507" s="29">
        <v>220.16800000000001</v>
      </c>
      <c r="AG507" s="29" t="s">
        <v>1759</v>
      </c>
    </row>
    <row r="508" spans="1:33" x14ac:dyDescent="0.3">
      <c r="A508" s="29" t="s">
        <v>165</v>
      </c>
      <c r="B508" s="30">
        <v>45772</v>
      </c>
      <c r="C508" s="29">
        <v>54.406799999999997</v>
      </c>
      <c r="D508" s="29" t="s">
        <v>1829</v>
      </c>
      <c r="E508" s="29">
        <v>45</v>
      </c>
      <c r="F508" s="29" t="s">
        <v>9</v>
      </c>
      <c r="G508" s="29" t="s">
        <v>1558</v>
      </c>
      <c r="H508" s="29" t="s">
        <v>1763</v>
      </c>
      <c r="L508" s="30">
        <v>45772</v>
      </c>
      <c r="M508" s="29">
        <v>54.406799999999997</v>
      </c>
      <c r="R508" s="29" t="s">
        <v>1829</v>
      </c>
      <c r="S508" s="29">
        <v>54.406799999999997</v>
      </c>
      <c r="W508" s="31" t="s">
        <v>9</v>
      </c>
      <c r="X508" s="31" t="s">
        <v>1558</v>
      </c>
      <c r="Y508" s="29">
        <v>54.406799999999997</v>
      </c>
      <c r="AF508" s="29">
        <v>54.406799999999997</v>
      </c>
      <c r="AG508" s="29" t="s">
        <v>1763</v>
      </c>
    </row>
    <row r="509" spans="1:33" x14ac:dyDescent="0.3">
      <c r="A509" s="29" t="s">
        <v>691</v>
      </c>
      <c r="B509" s="30">
        <v>45346</v>
      </c>
      <c r="C509" s="29">
        <v>1034.6335999999999</v>
      </c>
      <c r="D509" s="29" t="s">
        <v>1824</v>
      </c>
      <c r="E509" s="29">
        <v>42</v>
      </c>
      <c r="F509" s="29" t="s">
        <v>16</v>
      </c>
      <c r="G509" s="29" t="s">
        <v>1563</v>
      </c>
      <c r="H509" s="29" t="s">
        <v>1763</v>
      </c>
      <c r="L509" s="30">
        <v>45346</v>
      </c>
      <c r="M509" s="29">
        <v>1034.6335999999999</v>
      </c>
      <c r="R509" s="29" t="s">
        <v>1824</v>
      </c>
      <c r="S509" s="29">
        <v>1034.6335999999999</v>
      </c>
      <c r="W509" s="33" t="s">
        <v>16</v>
      </c>
      <c r="X509" s="33" t="s">
        <v>1563</v>
      </c>
      <c r="Y509" s="29">
        <v>1034.6335999999999</v>
      </c>
      <c r="AF509" s="29">
        <v>1034.6335999999999</v>
      </c>
      <c r="AG509" s="29" t="s">
        <v>1763</v>
      </c>
    </row>
    <row r="510" spans="1:33" x14ac:dyDescent="0.3">
      <c r="A510" s="29" t="s">
        <v>1152</v>
      </c>
      <c r="B510" s="30">
        <v>45656</v>
      </c>
      <c r="C510" s="29">
        <v>139.86799999999999</v>
      </c>
      <c r="D510" s="29" t="s">
        <v>1826</v>
      </c>
      <c r="E510" s="29">
        <v>20</v>
      </c>
      <c r="F510" s="29" t="s">
        <v>16</v>
      </c>
      <c r="G510" s="29" t="s">
        <v>1558</v>
      </c>
      <c r="H510" s="29" t="s">
        <v>1763</v>
      </c>
      <c r="L510" s="30">
        <v>45656</v>
      </c>
      <c r="M510" s="29">
        <v>139.86799999999999</v>
      </c>
      <c r="R510" s="29" t="s">
        <v>1826</v>
      </c>
      <c r="S510" s="29">
        <v>139.86799999999999</v>
      </c>
      <c r="W510" s="31" t="s">
        <v>16</v>
      </c>
      <c r="X510" s="31" t="s">
        <v>1558</v>
      </c>
      <c r="Y510" s="29">
        <v>139.86799999999999</v>
      </c>
      <c r="AF510" s="29">
        <v>139.86799999999999</v>
      </c>
      <c r="AG510" s="29" t="s">
        <v>1763</v>
      </c>
    </row>
    <row r="511" spans="1:33" x14ac:dyDescent="0.3">
      <c r="A511" s="29" t="s">
        <v>982</v>
      </c>
      <c r="B511" s="30">
        <v>45762</v>
      </c>
      <c r="C511" s="29">
        <v>962.47320000000002</v>
      </c>
      <c r="D511" s="29" t="s">
        <v>1824</v>
      </c>
      <c r="E511" s="29">
        <v>47</v>
      </c>
      <c r="F511" s="29" t="s">
        <v>16</v>
      </c>
      <c r="G511" s="29" t="s">
        <v>1544</v>
      </c>
      <c r="H511" s="29" t="s">
        <v>1759</v>
      </c>
      <c r="L511" s="30">
        <v>45762</v>
      </c>
      <c r="M511" s="29">
        <v>962.47320000000002</v>
      </c>
      <c r="R511" s="29" t="s">
        <v>1824</v>
      </c>
      <c r="S511" s="29">
        <v>962.47320000000002</v>
      </c>
      <c r="W511" s="33" t="s">
        <v>16</v>
      </c>
      <c r="X511" s="33" t="s">
        <v>1544</v>
      </c>
      <c r="Y511" s="29">
        <v>962.47320000000002</v>
      </c>
      <c r="AF511" s="29">
        <v>962.47320000000002</v>
      </c>
      <c r="AG511" s="29" t="s">
        <v>1759</v>
      </c>
    </row>
    <row r="512" spans="1:33" x14ac:dyDescent="0.3">
      <c r="A512" s="29" t="s">
        <v>560</v>
      </c>
      <c r="B512" s="30">
        <v>45580</v>
      </c>
      <c r="C512" s="29">
        <v>279.00959999999998</v>
      </c>
      <c r="D512" s="29" t="s">
        <v>1829</v>
      </c>
      <c r="E512" s="29">
        <v>64</v>
      </c>
      <c r="F512" s="29" t="s">
        <v>9</v>
      </c>
      <c r="G512" s="29" t="s">
        <v>1566</v>
      </c>
      <c r="H512" s="29" t="s">
        <v>1759</v>
      </c>
      <c r="L512" s="30">
        <v>45580</v>
      </c>
      <c r="M512" s="29">
        <v>279.00959999999998</v>
      </c>
      <c r="R512" s="29" t="s">
        <v>1829</v>
      </c>
      <c r="S512" s="29">
        <v>279.00959999999998</v>
      </c>
      <c r="W512" s="31" t="s">
        <v>9</v>
      </c>
      <c r="X512" s="31" t="s">
        <v>1566</v>
      </c>
      <c r="Y512" s="29">
        <v>279.00959999999998</v>
      </c>
      <c r="AF512" s="29">
        <v>279.00959999999998</v>
      </c>
      <c r="AG512" s="29" t="s">
        <v>1759</v>
      </c>
    </row>
    <row r="513" spans="1:33" x14ac:dyDescent="0.3">
      <c r="A513" s="29" t="s">
        <v>1105</v>
      </c>
      <c r="B513" s="30">
        <v>45676</v>
      </c>
      <c r="C513" s="29">
        <v>701.0544000000001</v>
      </c>
      <c r="D513" s="29" t="s">
        <v>1824</v>
      </c>
      <c r="E513" s="29">
        <v>56</v>
      </c>
      <c r="F513" s="29" t="s">
        <v>16</v>
      </c>
      <c r="G513" s="29" t="s">
        <v>1563</v>
      </c>
      <c r="H513" s="29" t="s">
        <v>1763</v>
      </c>
      <c r="L513" s="30">
        <v>45676</v>
      </c>
      <c r="M513" s="29">
        <v>701.0544000000001</v>
      </c>
      <c r="R513" s="29" t="s">
        <v>1824</v>
      </c>
      <c r="S513" s="29">
        <v>701.0544000000001</v>
      </c>
      <c r="W513" s="33" t="s">
        <v>16</v>
      </c>
      <c r="X513" s="33" t="s">
        <v>1563</v>
      </c>
      <c r="Y513" s="29">
        <v>701.0544000000001</v>
      </c>
      <c r="AF513" s="29">
        <v>701.0544000000001</v>
      </c>
      <c r="AG513" s="29" t="s">
        <v>1763</v>
      </c>
    </row>
    <row r="514" spans="1:33" x14ac:dyDescent="0.3">
      <c r="A514" s="29" t="s">
        <v>943</v>
      </c>
      <c r="B514" s="30">
        <v>45495</v>
      </c>
      <c r="C514" s="29">
        <v>449.65469999999999</v>
      </c>
      <c r="D514" s="29" t="s">
        <v>1824</v>
      </c>
      <c r="E514" s="29">
        <v>48</v>
      </c>
      <c r="F514" s="29" t="s">
        <v>16</v>
      </c>
      <c r="G514" s="29" t="s">
        <v>1566</v>
      </c>
      <c r="H514" s="29" t="s">
        <v>1759</v>
      </c>
      <c r="L514" s="30">
        <v>45495</v>
      </c>
      <c r="M514" s="29">
        <v>449.65469999999999</v>
      </c>
      <c r="R514" s="29" t="s">
        <v>1824</v>
      </c>
      <c r="S514" s="29">
        <v>449.65469999999999</v>
      </c>
      <c r="W514" s="31" t="s">
        <v>16</v>
      </c>
      <c r="X514" s="31" t="s">
        <v>1566</v>
      </c>
      <c r="Y514" s="29">
        <v>449.65469999999999</v>
      </c>
      <c r="AF514" s="29">
        <v>449.65469999999999</v>
      </c>
      <c r="AG514" s="29" t="s">
        <v>1759</v>
      </c>
    </row>
    <row r="515" spans="1:33" x14ac:dyDescent="0.3">
      <c r="A515" s="29" t="s">
        <v>1143</v>
      </c>
      <c r="B515" s="30">
        <v>45735</v>
      </c>
      <c r="C515" s="29">
        <v>691.02719999999999</v>
      </c>
      <c r="D515" s="29" t="s">
        <v>1829</v>
      </c>
      <c r="E515" s="29">
        <v>40</v>
      </c>
      <c r="F515" s="29" t="s">
        <v>16</v>
      </c>
      <c r="G515" s="29" t="s">
        <v>1566</v>
      </c>
      <c r="H515" s="29" t="s">
        <v>1759</v>
      </c>
      <c r="L515" s="30">
        <v>45735</v>
      </c>
      <c r="M515" s="29">
        <v>691.02719999999999</v>
      </c>
      <c r="R515" s="29" t="s">
        <v>1829</v>
      </c>
      <c r="S515" s="29">
        <v>691.02719999999999</v>
      </c>
      <c r="W515" s="33" t="s">
        <v>16</v>
      </c>
      <c r="X515" s="33" t="s">
        <v>1566</v>
      </c>
      <c r="Y515" s="29">
        <v>691.02719999999999</v>
      </c>
      <c r="AF515" s="29">
        <v>691.02719999999999</v>
      </c>
      <c r="AG515" s="29" t="s">
        <v>1759</v>
      </c>
    </row>
    <row r="516" spans="1:33" x14ac:dyDescent="0.3">
      <c r="A516" s="29" t="s">
        <v>445</v>
      </c>
      <c r="B516" s="30">
        <v>45312</v>
      </c>
      <c r="C516" s="29">
        <v>620.94600000000003</v>
      </c>
      <c r="D516" s="29" t="s">
        <v>1826</v>
      </c>
      <c r="E516" s="29">
        <v>29</v>
      </c>
      <c r="F516" s="29" t="s">
        <v>9</v>
      </c>
      <c r="G516" s="29" t="s">
        <v>1563</v>
      </c>
      <c r="H516" s="29" t="s">
        <v>1763</v>
      </c>
      <c r="L516" s="30">
        <v>45312</v>
      </c>
      <c r="M516" s="29">
        <v>620.94600000000003</v>
      </c>
      <c r="R516" s="29" t="s">
        <v>1826</v>
      </c>
      <c r="S516" s="29">
        <v>620.94600000000003</v>
      </c>
      <c r="W516" s="31" t="s">
        <v>9</v>
      </c>
      <c r="X516" s="31" t="s">
        <v>1563</v>
      </c>
      <c r="Y516" s="29">
        <v>620.94600000000003</v>
      </c>
      <c r="AF516" s="29">
        <v>620.94600000000003</v>
      </c>
      <c r="AG516" s="29" t="s">
        <v>1763</v>
      </c>
    </row>
    <row r="517" spans="1:33" x14ac:dyDescent="0.3">
      <c r="A517" s="29" t="s">
        <v>536</v>
      </c>
      <c r="B517" s="30">
        <v>45286</v>
      </c>
      <c r="C517" s="29">
        <v>132.35820000000001</v>
      </c>
      <c r="D517" s="29" t="s">
        <v>1824</v>
      </c>
      <c r="E517" s="29">
        <v>18</v>
      </c>
      <c r="F517" s="29" t="s">
        <v>16</v>
      </c>
      <c r="G517" s="29" t="s">
        <v>1558</v>
      </c>
      <c r="H517" s="29" t="s">
        <v>1759</v>
      </c>
      <c r="L517" s="30">
        <v>45286</v>
      </c>
      <c r="M517" s="29">
        <v>132.35820000000001</v>
      </c>
      <c r="R517" s="29" t="s">
        <v>1824</v>
      </c>
      <c r="S517" s="29">
        <v>132.35820000000001</v>
      </c>
      <c r="W517" s="33" t="s">
        <v>16</v>
      </c>
      <c r="X517" s="33" t="s">
        <v>1558</v>
      </c>
      <c r="Y517" s="29">
        <v>132.35820000000001</v>
      </c>
      <c r="AF517" s="29">
        <v>132.35820000000001</v>
      </c>
      <c r="AG517" s="29" t="s">
        <v>1759</v>
      </c>
    </row>
    <row r="518" spans="1:33" x14ac:dyDescent="0.3">
      <c r="A518" s="29" t="s">
        <v>580</v>
      </c>
      <c r="B518" s="30">
        <v>45372</v>
      </c>
      <c r="C518" s="29">
        <v>133.79560000000001</v>
      </c>
      <c r="D518" s="29" t="s">
        <v>1824</v>
      </c>
      <c r="E518" s="29">
        <v>48</v>
      </c>
      <c r="F518" s="29" t="s">
        <v>9</v>
      </c>
      <c r="G518" s="29" t="s">
        <v>1563</v>
      </c>
      <c r="H518" s="29" t="s">
        <v>1759</v>
      </c>
      <c r="L518" s="30">
        <v>45372</v>
      </c>
      <c r="M518" s="29">
        <v>133.79560000000001</v>
      </c>
      <c r="R518" s="29" t="s">
        <v>1824</v>
      </c>
      <c r="S518" s="29">
        <v>133.79560000000001</v>
      </c>
      <c r="W518" s="31" t="s">
        <v>9</v>
      </c>
      <c r="X518" s="31" t="s">
        <v>1563</v>
      </c>
      <c r="Y518" s="29">
        <v>133.79560000000001</v>
      </c>
      <c r="AF518" s="29">
        <v>133.79560000000001</v>
      </c>
      <c r="AG518" s="29" t="s">
        <v>1759</v>
      </c>
    </row>
    <row r="519" spans="1:33" x14ac:dyDescent="0.3">
      <c r="A519" s="29" t="s">
        <v>305</v>
      </c>
      <c r="B519" s="30">
        <v>45633</v>
      </c>
      <c r="C519" s="29">
        <v>2750.1219999999998</v>
      </c>
      <c r="D519" s="29" t="s">
        <v>1824</v>
      </c>
      <c r="E519" s="29">
        <v>36</v>
      </c>
      <c r="F519" s="29" t="s">
        <v>9</v>
      </c>
      <c r="G519" s="29" t="s">
        <v>1563</v>
      </c>
      <c r="H519" s="29" t="s">
        <v>1759</v>
      </c>
      <c r="L519" s="30">
        <v>45633</v>
      </c>
      <c r="M519" s="29">
        <v>2750.1219999999998</v>
      </c>
      <c r="R519" s="29" t="s">
        <v>1824</v>
      </c>
      <c r="S519" s="29">
        <v>2750.1219999999998</v>
      </c>
      <c r="W519" s="33" t="s">
        <v>9</v>
      </c>
      <c r="X519" s="33" t="s">
        <v>1563</v>
      </c>
      <c r="Y519" s="29">
        <v>2750.1219999999998</v>
      </c>
      <c r="AF519" s="29">
        <v>2750.1219999999998</v>
      </c>
      <c r="AG519" s="29" t="s">
        <v>1759</v>
      </c>
    </row>
    <row r="520" spans="1:33" x14ac:dyDescent="0.3">
      <c r="A520" s="29" t="s">
        <v>4010</v>
      </c>
      <c r="B520" s="30">
        <v>45598</v>
      </c>
      <c r="C520" s="29">
        <v>798.21719999999993</v>
      </c>
      <c r="D520" s="29" t="s">
        <v>1826</v>
      </c>
      <c r="E520" s="29">
        <v>23</v>
      </c>
      <c r="F520" s="29" t="s">
        <v>9</v>
      </c>
      <c r="G520" s="29" t="s">
        <v>1566</v>
      </c>
      <c r="H520" s="29" t="s">
        <v>1763</v>
      </c>
      <c r="L520" s="30">
        <v>45598</v>
      </c>
      <c r="M520" s="29">
        <v>798.21719999999993</v>
      </c>
      <c r="R520" s="29" t="s">
        <v>1826</v>
      </c>
      <c r="S520" s="29">
        <v>798.21719999999993</v>
      </c>
      <c r="W520" s="31" t="s">
        <v>9</v>
      </c>
      <c r="X520" s="31" t="s">
        <v>1566</v>
      </c>
      <c r="Y520" s="29">
        <v>798.21719999999993</v>
      </c>
      <c r="AF520" s="29">
        <v>798.21719999999993</v>
      </c>
      <c r="AG520" s="29" t="s">
        <v>1763</v>
      </c>
    </row>
    <row r="521" spans="1:33" x14ac:dyDescent="0.3">
      <c r="A521" s="29" t="s">
        <v>750</v>
      </c>
      <c r="B521" s="30">
        <v>45495</v>
      </c>
      <c r="C521" s="29">
        <v>1154.6808000000001</v>
      </c>
      <c r="D521" s="29" t="s">
        <v>1829</v>
      </c>
      <c r="E521" s="29">
        <v>43</v>
      </c>
      <c r="F521" s="29" t="s">
        <v>16</v>
      </c>
      <c r="G521" s="29" t="s">
        <v>1566</v>
      </c>
      <c r="H521" s="29" t="s">
        <v>1754</v>
      </c>
      <c r="L521" s="30">
        <v>45495</v>
      </c>
      <c r="M521" s="29">
        <v>1154.6808000000001</v>
      </c>
      <c r="R521" s="29" t="s">
        <v>1829</v>
      </c>
      <c r="S521" s="29">
        <v>1154.6808000000001</v>
      </c>
      <c r="W521" s="33" t="s">
        <v>16</v>
      </c>
      <c r="X521" s="33" t="s">
        <v>1566</v>
      </c>
      <c r="Y521" s="29">
        <v>1154.6808000000001</v>
      </c>
      <c r="AF521" s="29">
        <v>1154.6808000000001</v>
      </c>
      <c r="AG521" s="29" t="s">
        <v>1754</v>
      </c>
    </row>
    <row r="522" spans="1:33" x14ac:dyDescent="0.3">
      <c r="A522" s="29" t="s">
        <v>3998</v>
      </c>
      <c r="B522" s="30">
        <v>45229</v>
      </c>
      <c r="C522" s="29">
        <v>1813.5174</v>
      </c>
      <c r="D522" s="29" t="s">
        <v>1826</v>
      </c>
      <c r="E522" s="29">
        <v>34</v>
      </c>
      <c r="F522" s="29" t="s">
        <v>9</v>
      </c>
      <c r="G522" s="29" t="s">
        <v>1544</v>
      </c>
      <c r="H522" s="29" t="s">
        <v>1754</v>
      </c>
      <c r="L522" s="30">
        <v>45229</v>
      </c>
      <c r="M522" s="29">
        <v>1813.5174</v>
      </c>
      <c r="R522" s="29" t="s">
        <v>1826</v>
      </c>
      <c r="S522" s="29">
        <v>1813.5174</v>
      </c>
      <c r="W522" s="31" t="s">
        <v>9</v>
      </c>
      <c r="X522" s="31" t="s">
        <v>1544</v>
      </c>
      <c r="Y522" s="29">
        <v>1813.5174</v>
      </c>
      <c r="AF522" s="29">
        <v>1813.5174</v>
      </c>
      <c r="AG522" s="29" t="s">
        <v>1754</v>
      </c>
    </row>
    <row r="523" spans="1:33" x14ac:dyDescent="0.3">
      <c r="A523" s="29" t="s">
        <v>1167</v>
      </c>
      <c r="B523" s="30">
        <v>45433</v>
      </c>
      <c r="C523" s="29">
        <v>2107.8629999999998</v>
      </c>
      <c r="D523" s="29" t="s">
        <v>1829</v>
      </c>
      <c r="E523" s="29">
        <v>60</v>
      </c>
      <c r="F523" s="29" t="s">
        <v>9</v>
      </c>
      <c r="G523" s="29" t="s">
        <v>1566</v>
      </c>
      <c r="H523" s="29" t="s">
        <v>1754</v>
      </c>
      <c r="L523" s="30">
        <v>45433</v>
      </c>
      <c r="M523" s="29">
        <v>2107.8629999999998</v>
      </c>
      <c r="R523" s="29" t="s">
        <v>1829</v>
      </c>
      <c r="S523" s="29">
        <v>2107.8629999999998</v>
      </c>
      <c r="W523" s="33" t="s">
        <v>9</v>
      </c>
      <c r="X523" s="33" t="s">
        <v>1566</v>
      </c>
      <c r="Y523" s="29">
        <v>2107.8629999999998</v>
      </c>
      <c r="AF523" s="29">
        <v>2107.8629999999998</v>
      </c>
      <c r="AG523" s="29" t="s">
        <v>1754</v>
      </c>
    </row>
    <row r="524" spans="1:33" x14ac:dyDescent="0.3">
      <c r="A524" s="29" t="s">
        <v>834</v>
      </c>
      <c r="B524" s="30">
        <v>45766</v>
      </c>
      <c r="C524" s="29">
        <v>70.470799999999997</v>
      </c>
      <c r="D524" s="29" t="s">
        <v>1826</v>
      </c>
      <c r="E524" s="29">
        <v>60</v>
      </c>
      <c r="F524" s="29" t="s">
        <v>16</v>
      </c>
      <c r="G524" s="29" t="s">
        <v>1563</v>
      </c>
      <c r="H524" s="29" t="s">
        <v>1763</v>
      </c>
      <c r="L524" s="30">
        <v>45766</v>
      </c>
      <c r="M524" s="29">
        <v>70.470799999999997</v>
      </c>
      <c r="R524" s="29" t="s">
        <v>1826</v>
      </c>
      <c r="S524" s="29">
        <v>70.470799999999997</v>
      </c>
      <c r="W524" s="31" t="s">
        <v>16</v>
      </c>
      <c r="X524" s="31" t="s">
        <v>1563</v>
      </c>
      <c r="Y524" s="29">
        <v>70.470799999999997</v>
      </c>
      <c r="AF524" s="29">
        <v>70.470799999999997</v>
      </c>
      <c r="AG524" s="29" t="s">
        <v>1763</v>
      </c>
    </row>
    <row r="525" spans="1:33" x14ac:dyDescent="0.3">
      <c r="A525" s="29" t="s">
        <v>909</v>
      </c>
      <c r="B525" s="30">
        <v>45639</v>
      </c>
      <c r="C525" s="29">
        <v>3178.2564000000002</v>
      </c>
      <c r="D525" s="29" t="s">
        <v>1826</v>
      </c>
      <c r="E525" s="29">
        <v>22</v>
      </c>
      <c r="F525" s="29" t="s">
        <v>16</v>
      </c>
      <c r="G525" s="29" t="s">
        <v>1566</v>
      </c>
      <c r="H525" s="29" t="s">
        <v>1754</v>
      </c>
      <c r="L525" s="30">
        <v>45639</v>
      </c>
      <c r="M525" s="29">
        <v>3178.2564000000002</v>
      </c>
      <c r="R525" s="29" t="s">
        <v>1826</v>
      </c>
      <c r="S525" s="29">
        <v>3178.2564000000002</v>
      </c>
      <c r="W525" s="33" t="s">
        <v>16</v>
      </c>
      <c r="X525" s="33" t="s">
        <v>1566</v>
      </c>
      <c r="Y525" s="29">
        <v>3178.2564000000002</v>
      </c>
      <c r="AF525" s="29">
        <v>3178.2564000000002</v>
      </c>
      <c r="AG525" s="29" t="s">
        <v>1754</v>
      </c>
    </row>
    <row r="526" spans="1:33" x14ac:dyDescent="0.3">
      <c r="A526" s="29" t="s">
        <v>357</v>
      </c>
      <c r="B526" s="30">
        <v>45774</v>
      </c>
      <c r="C526" s="29">
        <v>769.8975999999999</v>
      </c>
      <c r="D526" s="29" t="s">
        <v>1829</v>
      </c>
      <c r="E526" s="29">
        <v>29</v>
      </c>
      <c r="F526" s="29" t="s">
        <v>9</v>
      </c>
      <c r="G526" s="29" t="s">
        <v>1566</v>
      </c>
      <c r="H526" s="29" t="s">
        <v>1759</v>
      </c>
      <c r="L526" s="30">
        <v>45774</v>
      </c>
      <c r="M526" s="29">
        <v>769.8975999999999</v>
      </c>
      <c r="R526" s="29" t="s">
        <v>1829</v>
      </c>
      <c r="S526" s="29">
        <v>769.8975999999999</v>
      </c>
      <c r="W526" s="31" t="s">
        <v>9</v>
      </c>
      <c r="X526" s="31" t="s">
        <v>1566</v>
      </c>
      <c r="Y526" s="29">
        <v>769.8975999999999</v>
      </c>
      <c r="AF526" s="29">
        <v>769.8975999999999</v>
      </c>
      <c r="AG526" s="29" t="s">
        <v>1759</v>
      </c>
    </row>
    <row r="527" spans="1:33" x14ac:dyDescent="0.3">
      <c r="A527" s="29" t="s">
        <v>548</v>
      </c>
      <c r="B527" s="30">
        <v>45569</v>
      </c>
      <c r="C527" s="29">
        <v>643.78679999999997</v>
      </c>
      <c r="D527" s="29" t="s">
        <v>1824</v>
      </c>
      <c r="E527" s="29">
        <v>47</v>
      </c>
      <c r="F527" s="29" t="s">
        <v>16</v>
      </c>
      <c r="G527" s="29" t="s">
        <v>1563</v>
      </c>
      <c r="H527" s="29" t="s">
        <v>1759</v>
      </c>
      <c r="L527" s="30">
        <v>45569</v>
      </c>
      <c r="M527" s="29">
        <v>643.78679999999997</v>
      </c>
      <c r="R527" s="29" t="s">
        <v>1824</v>
      </c>
      <c r="S527" s="29">
        <v>643.78679999999997</v>
      </c>
      <c r="W527" s="33" t="s">
        <v>16</v>
      </c>
      <c r="X527" s="33" t="s">
        <v>1563</v>
      </c>
      <c r="Y527" s="29">
        <v>643.78679999999997</v>
      </c>
      <c r="AF527" s="29">
        <v>643.78679999999997</v>
      </c>
      <c r="AG527" s="29" t="s">
        <v>1759</v>
      </c>
    </row>
    <row r="528" spans="1:33" x14ac:dyDescent="0.3">
      <c r="A528" s="29" t="s">
        <v>736</v>
      </c>
      <c r="B528" s="30">
        <v>45856</v>
      </c>
      <c r="C528" s="29">
        <v>524.76480000000004</v>
      </c>
      <c r="D528" s="29" t="s">
        <v>1826</v>
      </c>
      <c r="E528" s="29">
        <v>32</v>
      </c>
      <c r="F528" s="29" t="s">
        <v>16</v>
      </c>
      <c r="G528" s="29" t="s">
        <v>1563</v>
      </c>
      <c r="H528" s="29" t="s">
        <v>1784</v>
      </c>
      <c r="L528" s="30">
        <v>45856</v>
      </c>
      <c r="M528" s="29">
        <v>524.76480000000004</v>
      </c>
      <c r="R528" s="29" t="s">
        <v>1826</v>
      </c>
      <c r="S528" s="29">
        <v>524.76480000000004</v>
      </c>
      <c r="W528" s="31" t="s">
        <v>16</v>
      </c>
      <c r="X528" s="31" t="s">
        <v>1563</v>
      </c>
      <c r="Y528" s="29">
        <v>524.76480000000004</v>
      </c>
      <c r="AF528" s="29">
        <v>524.76480000000004</v>
      </c>
      <c r="AG528" s="29" t="s">
        <v>1784</v>
      </c>
    </row>
    <row r="529" spans="1:33" x14ac:dyDescent="0.3">
      <c r="A529" s="29" t="s">
        <v>1401</v>
      </c>
      <c r="B529" s="30">
        <v>45362</v>
      </c>
      <c r="C529" s="29">
        <v>1719.4431999999999</v>
      </c>
      <c r="D529" s="29" t="s">
        <v>1826</v>
      </c>
      <c r="E529" s="29">
        <v>60</v>
      </c>
      <c r="F529" s="29" t="s">
        <v>9</v>
      </c>
      <c r="G529" s="29" t="s">
        <v>1544</v>
      </c>
      <c r="H529" s="29" t="s">
        <v>1754</v>
      </c>
      <c r="L529" s="30">
        <v>45362</v>
      </c>
      <c r="M529" s="29">
        <v>1719.4431999999999</v>
      </c>
      <c r="R529" s="29" t="s">
        <v>1826</v>
      </c>
      <c r="S529" s="29">
        <v>1719.4431999999999</v>
      </c>
      <c r="W529" s="33" t="s">
        <v>9</v>
      </c>
      <c r="X529" s="33" t="s">
        <v>1544</v>
      </c>
      <c r="Y529" s="29">
        <v>1719.4431999999999</v>
      </c>
      <c r="AF529" s="29">
        <v>1719.4431999999999</v>
      </c>
      <c r="AG529" s="29" t="s">
        <v>1754</v>
      </c>
    </row>
    <row r="530" spans="1:33" x14ac:dyDescent="0.3">
      <c r="A530" s="29" t="s">
        <v>333</v>
      </c>
      <c r="B530" s="30">
        <v>45457</v>
      </c>
      <c r="C530" s="29">
        <v>50.407799999999988</v>
      </c>
      <c r="D530" s="29" t="s">
        <v>1826</v>
      </c>
      <c r="E530" s="29">
        <v>28</v>
      </c>
      <c r="F530" s="29" t="s">
        <v>16</v>
      </c>
      <c r="G530" s="29" t="s">
        <v>1544</v>
      </c>
      <c r="H530" s="29" t="s">
        <v>1759</v>
      </c>
      <c r="L530" s="30">
        <v>45457</v>
      </c>
      <c r="M530" s="29">
        <v>50.407799999999988</v>
      </c>
      <c r="R530" s="29" t="s">
        <v>1826</v>
      </c>
      <c r="S530" s="29">
        <v>50.407799999999988</v>
      </c>
      <c r="W530" s="31" t="s">
        <v>16</v>
      </c>
      <c r="X530" s="31" t="s">
        <v>1544</v>
      </c>
      <c r="Y530" s="29">
        <v>50.407799999999988</v>
      </c>
      <c r="AF530" s="29">
        <v>50.407799999999988</v>
      </c>
      <c r="AG530" s="29" t="s">
        <v>1759</v>
      </c>
    </row>
    <row r="531" spans="1:33" x14ac:dyDescent="0.3">
      <c r="A531" s="29" t="s">
        <v>1081</v>
      </c>
      <c r="B531" s="30">
        <v>45338</v>
      </c>
      <c r="C531" s="29">
        <v>421.27800000000002</v>
      </c>
      <c r="D531" s="29" t="s">
        <v>1824</v>
      </c>
      <c r="E531" s="29">
        <v>33</v>
      </c>
      <c r="F531" s="29" t="s">
        <v>9</v>
      </c>
      <c r="G531" s="29" t="s">
        <v>1558</v>
      </c>
      <c r="H531" s="29" t="s">
        <v>1759</v>
      </c>
      <c r="L531" s="30">
        <v>45338</v>
      </c>
      <c r="M531" s="29">
        <v>421.27800000000002</v>
      </c>
      <c r="R531" s="29" t="s">
        <v>1824</v>
      </c>
      <c r="S531" s="29">
        <v>421.27800000000002</v>
      </c>
      <c r="W531" s="33" t="s">
        <v>9</v>
      </c>
      <c r="X531" s="33" t="s">
        <v>1558</v>
      </c>
      <c r="Y531" s="29">
        <v>421.27800000000002</v>
      </c>
      <c r="AF531" s="29">
        <v>421.27800000000002</v>
      </c>
      <c r="AG531" s="29" t="s">
        <v>1759</v>
      </c>
    </row>
    <row r="532" spans="1:33" x14ac:dyDescent="0.3">
      <c r="A532" s="29" t="s">
        <v>282</v>
      </c>
      <c r="B532" s="30">
        <v>45552</v>
      </c>
      <c r="C532" s="29">
        <v>2775.3519999999999</v>
      </c>
      <c r="D532" s="29" t="s">
        <v>1829</v>
      </c>
      <c r="E532" s="29">
        <v>21</v>
      </c>
      <c r="F532" s="29" t="s">
        <v>9</v>
      </c>
      <c r="G532" s="29" t="s">
        <v>1544</v>
      </c>
      <c r="H532" s="29" t="s">
        <v>1759</v>
      </c>
      <c r="L532" s="30">
        <v>45552</v>
      </c>
      <c r="M532" s="29">
        <v>2775.3519999999999</v>
      </c>
      <c r="R532" s="29" t="s">
        <v>1829</v>
      </c>
      <c r="S532" s="29">
        <v>2775.3519999999999</v>
      </c>
      <c r="W532" s="31" t="s">
        <v>9</v>
      </c>
      <c r="X532" s="31" t="s">
        <v>1544</v>
      </c>
      <c r="Y532" s="29">
        <v>2775.3519999999999</v>
      </c>
      <c r="AF532" s="29">
        <v>2775.3519999999999</v>
      </c>
      <c r="AG532" s="29" t="s">
        <v>1759</v>
      </c>
    </row>
    <row r="533" spans="1:33" x14ac:dyDescent="0.3">
      <c r="A533" s="29" t="s">
        <v>590</v>
      </c>
      <c r="B533" s="30">
        <v>45895</v>
      </c>
      <c r="C533" s="29">
        <v>2589.8643999999999</v>
      </c>
      <c r="D533" s="29" t="s">
        <v>1824</v>
      </c>
      <c r="E533" s="29">
        <v>43</v>
      </c>
      <c r="F533" s="29" t="s">
        <v>16</v>
      </c>
      <c r="G533" s="29" t="s">
        <v>1563</v>
      </c>
      <c r="H533" s="29" t="s">
        <v>1784</v>
      </c>
      <c r="L533" s="30">
        <v>45895</v>
      </c>
      <c r="M533" s="29">
        <v>2589.8643999999999</v>
      </c>
      <c r="R533" s="29" t="s">
        <v>1824</v>
      </c>
      <c r="S533" s="29">
        <v>2589.8643999999999</v>
      </c>
      <c r="W533" s="33" t="s">
        <v>16</v>
      </c>
      <c r="X533" s="33" t="s">
        <v>1563</v>
      </c>
      <c r="Y533" s="29">
        <v>2589.8643999999999</v>
      </c>
      <c r="AF533" s="29">
        <v>2589.8643999999999</v>
      </c>
      <c r="AG533" s="29" t="s">
        <v>1784</v>
      </c>
    </row>
    <row r="534" spans="1:33" x14ac:dyDescent="0.3">
      <c r="A534" s="29" t="s">
        <v>569</v>
      </c>
      <c r="B534" s="30">
        <v>45447</v>
      </c>
      <c r="C534" s="29">
        <v>2584.6271999999999</v>
      </c>
      <c r="D534" s="29" t="s">
        <v>1824</v>
      </c>
      <c r="E534" s="29">
        <v>41</v>
      </c>
      <c r="F534" s="29" t="s">
        <v>16</v>
      </c>
      <c r="G534" s="29" t="s">
        <v>1544</v>
      </c>
      <c r="H534" s="29" t="s">
        <v>1759</v>
      </c>
      <c r="L534" s="30">
        <v>45447</v>
      </c>
      <c r="M534" s="29">
        <v>2584.6271999999999</v>
      </c>
      <c r="R534" s="29" t="s">
        <v>1824</v>
      </c>
      <c r="S534" s="29">
        <v>2584.6271999999999</v>
      </c>
      <c r="W534" s="31" t="s">
        <v>16</v>
      </c>
      <c r="X534" s="31" t="s">
        <v>1544</v>
      </c>
      <c r="Y534" s="29">
        <v>2584.6271999999999</v>
      </c>
      <c r="AF534" s="29">
        <v>2584.6271999999999</v>
      </c>
      <c r="AG534" s="29" t="s">
        <v>1759</v>
      </c>
    </row>
    <row r="535" spans="1:33" x14ac:dyDescent="0.3">
      <c r="A535" s="29" t="s">
        <v>1024</v>
      </c>
      <c r="B535" s="30">
        <v>45578</v>
      </c>
      <c r="C535" s="29">
        <v>666.71699999999998</v>
      </c>
      <c r="D535" s="29" t="s">
        <v>1829</v>
      </c>
      <c r="E535" s="29">
        <v>58</v>
      </c>
      <c r="F535" s="29" t="s">
        <v>16</v>
      </c>
      <c r="G535" s="29" t="s">
        <v>1566</v>
      </c>
      <c r="H535" s="29" t="s">
        <v>1763</v>
      </c>
      <c r="L535" s="30">
        <v>45578</v>
      </c>
      <c r="M535" s="29">
        <v>666.71699999999998</v>
      </c>
      <c r="R535" s="29" t="s">
        <v>1829</v>
      </c>
      <c r="S535" s="29">
        <v>666.71699999999998</v>
      </c>
      <c r="W535" s="33" t="s">
        <v>16</v>
      </c>
      <c r="X535" s="33" t="s">
        <v>1566</v>
      </c>
      <c r="Y535" s="29">
        <v>666.71699999999998</v>
      </c>
      <c r="AF535" s="29">
        <v>666.71699999999998</v>
      </c>
      <c r="AG535" s="29" t="s">
        <v>1763</v>
      </c>
    </row>
    <row r="536" spans="1:33" x14ac:dyDescent="0.3">
      <c r="A536" s="29" t="s">
        <v>658</v>
      </c>
      <c r="B536" s="30">
        <v>45697</v>
      </c>
      <c r="C536" s="29">
        <v>680.44199999999989</v>
      </c>
      <c r="D536" s="29" t="s">
        <v>1829</v>
      </c>
      <c r="E536" s="29">
        <v>37</v>
      </c>
      <c r="F536" s="29" t="s">
        <v>16</v>
      </c>
      <c r="G536" s="29" t="s">
        <v>1544</v>
      </c>
      <c r="H536" s="29" t="s">
        <v>1763</v>
      </c>
      <c r="L536" s="30">
        <v>45697</v>
      </c>
      <c r="M536" s="29">
        <v>680.44199999999989</v>
      </c>
      <c r="R536" s="29" t="s">
        <v>1829</v>
      </c>
      <c r="S536" s="29">
        <v>680.44199999999989</v>
      </c>
      <c r="W536" s="31" t="s">
        <v>16</v>
      </c>
      <c r="X536" s="31" t="s">
        <v>1544</v>
      </c>
      <c r="Y536" s="29">
        <v>680.44199999999989</v>
      </c>
      <c r="AF536" s="29">
        <v>680.44199999999989</v>
      </c>
      <c r="AG536" s="29" t="s">
        <v>1763</v>
      </c>
    </row>
    <row r="537" spans="1:33" x14ac:dyDescent="0.3">
      <c r="A537" s="29" t="s">
        <v>131</v>
      </c>
      <c r="B537" s="30">
        <v>45281</v>
      </c>
      <c r="C537" s="29">
        <v>743.87839999999994</v>
      </c>
      <c r="D537" s="29" t="s">
        <v>1826</v>
      </c>
      <c r="E537" s="29">
        <v>25</v>
      </c>
      <c r="F537" s="29" t="s">
        <v>9</v>
      </c>
      <c r="G537" s="29" t="s">
        <v>1558</v>
      </c>
      <c r="H537" s="29" t="s">
        <v>1754</v>
      </c>
      <c r="L537" s="30">
        <v>45281</v>
      </c>
      <c r="M537" s="29">
        <v>743.87839999999994</v>
      </c>
      <c r="R537" s="29" t="s">
        <v>1826</v>
      </c>
      <c r="S537" s="29">
        <v>743.87839999999994</v>
      </c>
      <c r="W537" s="33" t="s">
        <v>9</v>
      </c>
      <c r="X537" s="33" t="s">
        <v>1558</v>
      </c>
      <c r="Y537" s="29">
        <v>743.87839999999994</v>
      </c>
      <c r="AF537" s="29">
        <v>743.87839999999994</v>
      </c>
      <c r="AG537" s="29" t="s">
        <v>1754</v>
      </c>
    </row>
    <row r="538" spans="1:33" x14ac:dyDescent="0.3">
      <c r="A538" s="29" t="s">
        <v>991</v>
      </c>
      <c r="B538" s="30">
        <v>45855</v>
      </c>
      <c r="C538" s="29">
        <v>2485.364</v>
      </c>
      <c r="D538" s="29" t="s">
        <v>1829</v>
      </c>
      <c r="E538" s="29">
        <v>49</v>
      </c>
      <c r="F538" s="29" t="s">
        <v>9</v>
      </c>
      <c r="G538" s="29" t="s">
        <v>1558</v>
      </c>
      <c r="H538" s="29" t="s">
        <v>1759</v>
      </c>
      <c r="L538" s="30">
        <v>45855</v>
      </c>
      <c r="M538" s="29">
        <v>2485.364</v>
      </c>
      <c r="R538" s="29" t="s">
        <v>1829</v>
      </c>
      <c r="S538" s="29">
        <v>2485.364</v>
      </c>
      <c r="W538" s="31" t="s">
        <v>9</v>
      </c>
      <c r="X538" s="31" t="s">
        <v>1558</v>
      </c>
      <c r="Y538" s="29">
        <v>2485.364</v>
      </c>
      <c r="AF538" s="29">
        <v>2485.364</v>
      </c>
      <c r="AG538" s="29" t="s">
        <v>1759</v>
      </c>
    </row>
    <row r="539" spans="1:33" x14ac:dyDescent="0.3">
      <c r="A539" s="29" t="s">
        <v>816</v>
      </c>
      <c r="B539" s="30">
        <v>45793</v>
      </c>
      <c r="C539" s="29">
        <v>437.0256</v>
      </c>
      <c r="D539" s="29" t="s">
        <v>1829</v>
      </c>
      <c r="E539" s="29">
        <v>57</v>
      </c>
      <c r="F539" s="29" t="s">
        <v>9</v>
      </c>
      <c r="G539" s="29" t="s">
        <v>1566</v>
      </c>
      <c r="H539" s="29" t="s">
        <v>1763</v>
      </c>
      <c r="L539" s="30">
        <v>45793</v>
      </c>
      <c r="M539" s="29">
        <v>437.0256</v>
      </c>
      <c r="R539" s="29" t="s">
        <v>1829</v>
      </c>
      <c r="S539" s="29">
        <v>437.0256</v>
      </c>
      <c r="W539" s="33" t="s">
        <v>9</v>
      </c>
      <c r="X539" s="33" t="s">
        <v>1566</v>
      </c>
      <c r="Y539" s="29">
        <v>437.0256</v>
      </c>
      <c r="AF539" s="29">
        <v>437.0256</v>
      </c>
      <c r="AG539" s="29" t="s">
        <v>1763</v>
      </c>
    </row>
    <row r="540" spans="1:33" x14ac:dyDescent="0.3">
      <c r="A540" s="29" t="s">
        <v>1212</v>
      </c>
      <c r="B540" s="30">
        <v>45881</v>
      </c>
      <c r="C540" s="29">
        <v>2221.9061999999999</v>
      </c>
      <c r="D540" s="29" t="s">
        <v>1826</v>
      </c>
      <c r="E540" s="29">
        <v>50</v>
      </c>
      <c r="F540" s="29" t="s">
        <v>9</v>
      </c>
      <c r="G540" s="29" t="s">
        <v>1566</v>
      </c>
      <c r="H540" s="29" t="s">
        <v>1784</v>
      </c>
      <c r="L540" s="30">
        <v>45881</v>
      </c>
      <c r="M540" s="29">
        <v>2221.9061999999999</v>
      </c>
      <c r="R540" s="29" t="s">
        <v>1826</v>
      </c>
      <c r="S540" s="29">
        <v>2221.9061999999999</v>
      </c>
      <c r="W540" s="31" t="s">
        <v>9</v>
      </c>
      <c r="X540" s="31" t="s">
        <v>1566</v>
      </c>
      <c r="Y540" s="29">
        <v>2221.9061999999999</v>
      </c>
      <c r="AF540" s="29">
        <v>2221.9061999999999</v>
      </c>
      <c r="AG540" s="29" t="s">
        <v>1784</v>
      </c>
    </row>
    <row r="541" spans="1:33" x14ac:dyDescent="0.3">
      <c r="A541" s="29" t="s">
        <v>203</v>
      </c>
      <c r="B541" s="30">
        <v>45890</v>
      </c>
      <c r="C541" s="29">
        <v>1106.3052</v>
      </c>
      <c r="D541" s="29" t="s">
        <v>1824</v>
      </c>
      <c r="E541" s="29">
        <v>24</v>
      </c>
      <c r="F541" s="29" t="s">
        <v>9</v>
      </c>
      <c r="G541" s="29" t="s">
        <v>1547</v>
      </c>
      <c r="H541" s="29" t="s">
        <v>1763</v>
      </c>
      <c r="L541" s="30">
        <v>45890</v>
      </c>
      <c r="M541" s="29">
        <v>1106.3052</v>
      </c>
      <c r="R541" s="29" t="s">
        <v>1824</v>
      </c>
      <c r="S541" s="29">
        <v>1106.3052</v>
      </c>
      <c r="W541" s="33" t="s">
        <v>9</v>
      </c>
      <c r="X541" s="33" t="s">
        <v>1547</v>
      </c>
      <c r="Y541" s="29">
        <v>1106.3052</v>
      </c>
      <c r="AF541" s="29">
        <v>1106.3052</v>
      </c>
      <c r="AG541" s="29" t="s">
        <v>1763</v>
      </c>
    </row>
    <row r="542" spans="1:33" x14ac:dyDescent="0.3">
      <c r="A542" s="29" t="s">
        <v>756</v>
      </c>
      <c r="B542" s="30">
        <v>45251</v>
      </c>
      <c r="C542" s="29">
        <v>929.02079999999989</v>
      </c>
      <c r="D542" s="29" t="s">
        <v>1824</v>
      </c>
      <c r="E542" s="29">
        <v>42</v>
      </c>
      <c r="F542" s="29" t="s">
        <v>16</v>
      </c>
      <c r="G542" s="29" t="s">
        <v>1547</v>
      </c>
      <c r="H542" s="29" t="s">
        <v>1763</v>
      </c>
      <c r="L542" s="30">
        <v>45251</v>
      </c>
      <c r="M542" s="29">
        <v>929.02079999999989</v>
      </c>
      <c r="R542" s="29" t="s">
        <v>1824</v>
      </c>
      <c r="S542" s="29">
        <v>929.02079999999989</v>
      </c>
      <c r="W542" s="31" t="s">
        <v>16</v>
      </c>
      <c r="X542" s="31" t="s">
        <v>1547</v>
      </c>
      <c r="Y542" s="29">
        <v>929.02079999999989</v>
      </c>
      <c r="AF542" s="29">
        <v>929.02079999999989</v>
      </c>
      <c r="AG542" s="29" t="s">
        <v>1763</v>
      </c>
    </row>
    <row r="543" spans="1:33" x14ac:dyDescent="0.3">
      <c r="A543" s="29" t="s">
        <v>1514</v>
      </c>
      <c r="B543" s="30">
        <v>45695</v>
      </c>
      <c r="C543" s="29">
        <v>632.76480000000004</v>
      </c>
      <c r="D543" s="29" t="s">
        <v>1829</v>
      </c>
      <c r="E543" s="29">
        <v>28</v>
      </c>
      <c r="F543" s="29" t="s">
        <v>9</v>
      </c>
      <c r="G543" s="29" t="s">
        <v>1563</v>
      </c>
      <c r="H543" s="29" t="s">
        <v>1754</v>
      </c>
      <c r="L543" s="30">
        <v>45695</v>
      </c>
      <c r="M543" s="29">
        <v>632.76480000000004</v>
      </c>
      <c r="R543" s="29" t="s">
        <v>1829</v>
      </c>
      <c r="S543" s="29">
        <v>632.76480000000004</v>
      </c>
      <c r="W543" s="33" t="s">
        <v>9</v>
      </c>
      <c r="X543" s="33" t="s">
        <v>1563</v>
      </c>
      <c r="Y543" s="29">
        <v>632.76480000000004</v>
      </c>
      <c r="AF543" s="29">
        <v>632.76480000000004</v>
      </c>
      <c r="AG543" s="29" t="s">
        <v>1754</v>
      </c>
    </row>
    <row r="544" spans="1:33" x14ac:dyDescent="0.3">
      <c r="A544" s="29" t="s">
        <v>667</v>
      </c>
      <c r="B544" s="30">
        <v>45287</v>
      </c>
      <c r="C544" s="29">
        <v>380.42959999999999</v>
      </c>
      <c r="D544" s="29" t="s">
        <v>1824</v>
      </c>
      <c r="E544" s="29">
        <v>44</v>
      </c>
      <c r="F544" s="29" t="s">
        <v>16</v>
      </c>
      <c r="G544" s="29" t="s">
        <v>1566</v>
      </c>
      <c r="H544" s="29" t="s">
        <v>1759</v>
      </c>
      <c r="L544" s="30">
        <v>45287</v>
      </c>
      <c r="M544" s="29">
        <v>380.42959999999999</v>
      </c>
      <c r="R544" s="29" t="s">
        <v>1824</v>
      </c>
      <c r="S544" s="29">
        <v>380.42959999999999</v>
      </c>
      <c r="W544" s="31" t="s">
        <v>16</v>
      </c>
      <c r="X544" s="31" t="s">
        <v>1566</v>
      </c>
      <c r="Y544" s="29">
        <v>380.42959999999999</v>
      </c>
      <c r="AF544" s="29">
        <v>380.42959999999999</v>
      </c>
      <c r="AG544" s="29" t="s">
        <v>1759</v>
      </c>
    </row>
    <row r="545" spans="1:33" x14ac:dyDescent="0.3">
      <c r="A545" s="29" t="s">
        <v>1048</v>
      </c>
      <c r="B545" s="30">
        <v>45711</v>
      </c>
      <c r="C545" s="29">
        <v>679.37260000000003</v>
      </c>
      <c r="D545" s="29" t="s">
        <v>1829</v>
      </c>
      <c r="E545" s="29">
        <v>50</v>
      </c>
      <c r="F545" s="29" t="s">
        <v>16</v>
      </c>
      <c r="G545" s="29" t="s">
        <v>1544</v>
      </c>
      <c r="H545" s="29" t="s">
        <v>1754</v>
      </c>
      <c r="L545" s="30">
        <v>45711</v>
      </c>
      <c r="M545" s="29">
        <v>679.37260000000003</v>
      </c>
      <c r="R545" s="29" t="s">
        <v>1829</v>
      </c>
      <c r="S545" s="29">
        <v>679.37260000000003</v>
      </c>
      <c r="W545" s="33" t="s">
        <v>16</v>
      </c>
      <c r="X545" s="33" t="s">
        <v>1544</v>
      </c>
      <c r="Y545" s="29">
        <v>679.37260000000003</v>
      </c>
      <c r="AF545" s="29">
        <v>679.37260000000003</v>
      </c>
      <c r="AG545" s="29" t="s">
        <v>1754</v>
      </c>
    </row>
    <row r="546" spans="1:33" x14ac:dyDescent="0.3">
      <c r="A546" s="29" t="s">
        <v>554</v>
      </c>
      <c r="B546" s="30">
        <v>45842</v>
      </c>
      <c r="C546" s="29">
        <v>454.46100000000001</v>
      </c>
      <c r="D546" s="29" t="s">
        <v>1829</v>
      </c>
      <c r="E546" s="29">
        <v>36</v>
      </c>
      <c r="F546" s="29" t="s">
        <v>16</v>
      </c>
      <c r="G546" s="29" t="s">
        <v>1558</v>
      </c>
      <c r="H546" s="29" t="s">
        <v>1759</v>
      </c>
      <c r="L546" s="30">
        <v>45842</v>
      </c>
      <c r="M546" s="29">
        <v>454.46100000000001</v>
      </c>
      <c r="R546" s="29" t="s">
        <v>1829</v>
      </c>
      <c r="S546" s="29">
        <v>454.46100000000001</v>
      </c>
      <c r="W546" s="31" t="s">
        <v>16</v>
      </c>
      <c r="X546" s="31" t="s">
        <v>1558</v>
      </c>
      <c r="Y546" s="29">
        <v>454.46100000000001</v>
      </c>
      <c r="AF546" s="29">
        <v>454.46100000000001</v>
      </c>
      <c r="AG546" s="29" t="s">
        <v>1759</v>
      </c>
    </row>
    <row r="547" spans="1:33" x14ac:dyDescent="0.3">
      <c r="A547" s="29" t="s">
        <v>367</v>
      </c>
      <c r="B547" s="30">
        <v>45255</v>
      </c>
      <c r="C547" s="29">
        <v>332.37759999999997</v>
      </c>
      <c r="D547" s="29" t="s">
        <v>1826</v>
      </c>
      <c r="E547" s="29">
        <v>64</v>
      </c>
      <c r="F547" s="29" t="s">
        <v>9</v>
      </c>
      <c r="G547" s="29" t="s">
        <v>1563</v>
      </c>
      <c r="H547" s="29" t="s">
        <v>1759</v>
      </c>
      <c r="L547" s="30">
        <v>45255</v>
      </c>
      <c r="M547" s="29">
        <v>332.37759999999997</v>
      </c>
      <c r="R547" s="29" t="s">
        <v>1826</v>
      </c>
      <c r="S547" s="29">
        <v>332.37759999999997</v>
      </c>
      <c r="W547" s="33" t="s">
        <v>9</v>
      </c>
      <c r="X547" s="33" t="s">
        <v>1563</v>
      </c>
      <c r="Y547" s="29">
        <v>332.37759999999997</v>
      </c>
      <c r="AF547" s="29">
        <v>332.37759999999997</v>
      </c>
      <c r="AG547" s="29" t="s">
        <v>1759</v>
      </c>
    </row>
    <row r="548" spans="1:33" x14ac:dyDescent="0.3">
      <c r="A548" s="29" t="s">
        <v>1182</v>
      </c>
      <c r="B548" s="30">
        <v>45695</v>
      </c>
      <c r="C548" s="29">
        <v>1112.79</v>
      </c>
      <c r="D548" s="29" t="s">
        <v>1824</v>
      </c>
      <c r="E548" s="29">
        <v>34</v>
      </c>
      <c r="F548" s="29" t="s">
        <v>16</v>
      </c>
      <c r="G548" s="29" t="s">
        <v>1544</v>
      </c>
      <c r="H548" s="29" t="s">
        <v>1754</v>
      </c>
      <c r="L548" s="30">
        <v>45695</v>
      </c>
      <c r="M548" s="29">
        <v>1112.79</v>
      </c>
      <c r="R548" s="29" t="s">
        <v>1824</v>
      </c>
      <c r="S548" s="29">
        <v>1112.79</v>
      </c>
      <c r="W548" s="31" t="s">
        <v>16</v>
      </c>
      <c r="X548" s="31" t="s">
        <v>1544</v>
      </c>
      <c r="Y548" s="29">
        <v>1112.79</v>
      </c>
      <c r="AF548" s="29">
        <v>1112.79</v>
      </c>
      <c r="AG548" s="29" t="s">
        <v>1754</v>
      </c>
    </row>
    <row r="549" spans="1:33" x14ac:dyDescent="0.3">
      <c r="A549" s="29" t="s">
        <v>4011</v>
      </c>
      <c r="B549" s="30">
        <v>45281</v>
      </c>
      <c r="C549" s="29">
        <v>303.08980000000003</v>
      </c>
      <c r="D549" s="29" t="s">
        <v>1826</v>
      </c>
      <c r="E549" s="29">
        <v>54</v>
      </c>
      <c r="F549" s="29" t="s">
        <v>16</v>
      </c>
      <c r="G549" s="29" t="s">
        <v>1547</v>
      </c>
      <c r="H549" s="29" t="s">
        <v>1759</v>
      </c>
      <c r="L549" s="30">
        <v>45281</v>
      </c>
      <c r="M549" s="29">
        <v>303.08980000000003</v>
      </c>
      <c r="R549" s="29" t="s">
        <v>1826</v>
      </c>
      <c r="S549" s="29">
        <v>303.08980000000003</v>
      </c>
      <c r="W549" s="33" t="s">
        <v>16</v>
      </c>
      <c r="X549" s="33" t="s">
        <v>1547</v>
      </c>
      <c r="Y549" s="29">
        <v>303.08980000000003</v>
      </c>
      <c r="AF549" s="29">
        <v>303.08980000000003</v>
      </c>
      <c r="AG549" s="29" t="s">
        <v>1759</v>
      </c>
    </row>
    <row r="550" spans="1:33" x14ac:dyDescent="0.3">
      <c r="A550" s="29" t="s">
        <v>426</v>
      </c>
      <c r="B550" s="30">
        <v>45295</v>
      </c>
      <c r="C550" s="29">
        <v>900.75200000000007</v>
      </c>
      <c r="D550" s="29" t="s">
        <v>1824</v>
      </c>
      <c r="E550" s="29">
        <v>26</v>
      </c>
      <c r="F550" s="29" t="s">
        <v>9</v>
      </c>
      <c r="G550" s="29" t="s">
        <v>1558</v>
      </c>
      <c r="H550" s="29" t="s">
        <v>1759</v>
      </c>
      <c r="L550" s="30">
        <v>45295</v>
      </c>
      <c r="M550" s="29">
        <v>900.75200000000007</v>
      </c>
      <c r="R550" s="29" t="s">
        <v>1824</v>
      </c>
      <c r="S550" s="29">
        <v>900.75200000000007</v>
      </c>
      <c r="W550" s="31" t="s">
        <v>9</v>
      </c>
      <c r="X550" s="31" t="s">
        <v>1558</v>
      </c>
      <c r="Y550" s="29">
        <v>900.75200000000007</v>
      </c>
      <c r="AF550" s="29">
        <v>900.75200000000007</v>
      </c>
      <c r="AG550" s="29" t="s">
        <v>1759</v>
      </c>
    </row>
    <row r="551" spans="1:33" x14ac:dyDescent="0.3">
      <c r="A551" s="29" t="s">
        <v>527</v>
      </c>
      <c r="B551" s="30">
        <v>45260</v>
      </c>
      <c r="C551" s="29">
        <v>460.108</v>
      </c>
      <c r="D551" s="29" t="s">
        <v>1826</v>
      </c>
      <c r="E551" s="29">
        <v>43</v>
      </c>
      <c r="F551" s="29" t="s">
        <v>9</v>
      </c>
      <c r="G551" s="29" t="s">
        <v>1544</v>
      </c>
      <c r="H551" s="29" t="s">
        <v>1763</v>
      </c>
      <c r="L551" s="30">
        <v>45260</v>
      </c>
      <c r="M551" s="29">
        <v>460.108</v>
      </c>
      <c r="R551" s="29" t="s">
        <v>1826</v>
      </c>
      <c r="S551" s="29">
        <v>460.108</v>
      </c>
      <c r="W551" s="33" t="s">
        <v>9</v>
      </c>
      <c r="X551" s="33" t="s">
        <v>1544</v>
      </c>
      <c r="Y551" s="29">
        <v>460.108</v>
      </c>
      <c r="AF551" s="29">
        <v>460.108</v>
      </c>
      <c r="AG551" s="29" t="s">
        <v>1763</v>
      </c>
    </row>
    <row r="552" spans="1:33" x14ac:dyDescent="0.3">
      <c r="A552" s="29" t="s">
        <v>1096</v>
      </c>
      <c r="B552" s="30">
        <v>45851</v>
      </c>
      <c r="C552" s="29">
        <v>2430.6260000000002</v>
      </c>
      <c r="D552" s="29" t="s">
        <v>1824</v>
      </c>
      <c r="E552" s="29">
        <v>26</v>
      </c>
      <c r="F552" s="29" t="s">
        <v>9</v>
      </c>
      <c r="G552" s="29" t="s">
        <v>1544</v>
      </c>
      <c r="H552" s="29" t="s">
        <v>1759</v>
      </c>
      <c r="L552" s="30">
        <v>45851</v>
      </c>
      <c r="M552" s="29">
        <v>2430.6260000000002</v>
      </c>
      <c r="R552" s="29" t="s">
        <v>1824</v>
      </c>
      <c r="S552" s="29">
        <v>2430.6260000000002</v>
      </c>
      <c r="W552" s="31" t="s">
        <v>9</v>
      </c>
      <c r="X552" s="31" t="s">
        <v>1544</v>
      </c>
      <c r="Y552" s="29">
        <v>2430.6260000000002</v>
      </c>
      <c r="AF552" s="29">
        <v>2430.6260000000002</v>
      </c>
      <c r="AG552" s="29" t="s">
        <v>1759</v>
      </c>
    </row>
    <row r="553" spans="1:33" x14ac:dyDescent="0.3">
      <c r="A553" s="29" t="s">
        <v>617</v>
      </c>
      <c r="B553" s="30">
        <v>45222</v>
      </c>
      <c r="C553" s="29">
        <v>305.84940000000012</v>
      </c>
      <c r="D553" s="29" t="s">
        <v>1826</v>
      </c>
      <c r="E553" s="29">
        <v>42</v>
      </c>
      <c r="F553" s="29" t="s">
        <v>9</v>
      </c>
      <c r="G553" s="29" t="s">
        <v>1563</v>
      </c>
      <c r="H553" s="29" t="s">
        <v>1763</v>
      </c>
      <c r="L553" s="30">
        <v>45222</v>
      </c>
      <c r="M553" s="29">
        <v>305.84940000000012</v>
      </c>
      <c r="R553" s="29" t="s">
        <v>1826</v>
      </c>
      <c r="S553" s="29">
        <v>305.84940000000012</v>
      </c>
      <c r="W553" s="33" t="s">
        <v>9</v>
      </c>
      <c r="X553" s="33" t="s">
        <v>1563</v>
      </c>
      <c r="Y553" s="29">
        <v>305.84940000000012</v>
      </c>
      <c r="AF553" s="29">
        <v>305.84940000000012</v>
      </c>
      <c r="AG553" s="29" t="s">
        <v>1763</v>
      </c>
    </row>
    <row r="554" spans="1:33" x14ac:dyDescent="0.3">
      <c r="A554" s="29" t="s">
        <v>115</v>
      </c>
      <c r="B554" s="30">
        <v>45940</v>
      </c>
      <c r="C554" s="29">
        <v>2017.5011999999999</v>
      </c>
      <c r="D554" s="29" t="s">
        <v>1826</v>
      </c>
      <c r="E554" s="29">
        <v>27</v>
      </c>
      <c r="F554" s="29" t="s">
        <v>16</v>
      </c>
      <c r="G554" s="29" t="s">
        <v>1544</v>
      </c>
      <c r="H554" s="29" t="s">
        <v>1759</v>
      </c>
      <c r="L554" s="30">
        <v>45940</v>
      </c>
      <c r="M554" s="29">
        <v>2017.5011999999999</v>
      </c>
      <c r="R554" s="29" t="s">
        <v>1826</v>
      </c>
      <c r="S554" s="29">
        <v>2017.5011999999999</v>
      </c>
      <c r="W554" s="31" t="s">
        <v>16</v>
      </c>
      <c r="X554" s="31" t="s">
        <v>1544</v>
      </c>
      <c r="Y554" s="29">
        <v>2017.5011999999999</v>
      </c>
      <c r="AF554" s="29">
        <v>2017.5011999999999</v>
      </c>
      <c r="AG554" s="29" t="s">
        <v>1759</v>
      </c>
    </row>
    <row r="555" spans="1:33" x14ac:dyDescent="0.3">
      <c r="A555" s="29" t="s">
        <v>215</v>
      </c>
      <c r="B555" s="30">
        <v>45822</v>
      </c>
      <c r="C555" s="29">
        <v>1267.1328000000001</v>
      </c>
      <c r="D555" s="29" t="s">
        <v>1826</v>
      </c>
      <c r="E555" s="29">
        <v>51</v>
      </c>
      <c r="F555" s="29" t="s">
        <v>9</v>
      </c>
      <c r="G555" s="29" t="s">
        <v>1566</v>
      </c>
      <c r="H555" s="29" t="s">
        <v>1759</v>
      </c>
      <c r="L555" s="30">
        <v>45822</v>
      </c>
      <c r="M555" s="29">
        <v>1267.1328000000001</v>
      </c>
      <c r="R555" s="29" t="s">
        <v>1826</v>
      </c>
      <c r="S555" s="29">
        <v>1267.1328000000001</v>
      </c>
      <c r="W555" s="33" t="s">
        <v>9</v>
      </c>
      <c r="X555" s="33" t="s">
        <v>1566</v>
      </c>
      <c r="Y555" s="29">
        <v>1267.1328000000001</v>
      </c>
      <c r="AF555" s="29">
        <v>1267.1328000000001</v>
      </c>
      <c r="AG555" s="29" t="s">
        <v>1759</v>
      </c>
    </row>
    <row r="556" spans="1:33" x14ac:dyDescent="0.3">
      <c r="A556" s="29" t="s">
        <v>861</v>
      </c>
      <c r="B556" s="30">
        <v>45752</v>
      </c>
      <c r="C556" s="29">
        <v>1548.1769999999999</v>
      </c>
      <c r="D556" s="29" t="s">
        <v>1829</v>
      </c>
      <c r="E556" s="29">
        <v>64</v>
      </c>
      <c r="F556" s="29" t="s">
        <v>9</v>
      </c>
      <c r="G556" s="29" t="s">
        <v>1566</v>
      </c>
      <c r="H556" s="29" t="s">
        <v>1759</v>
      </c>
      <c r="L556" s="30">
        <v>45752</v>
      </c>
      <c r="M556" s="29">
        <v>1548.1769999999999</v>
      </c>
      <c r="R556" s="29" t="s">
        <v>1829</v>
      </c>
      <c r="S556" s="29">
        <v>1548.1769999999999</v>
      </c>
      <c r="W556" s="31" t="s">
        <v>9</v>
      </c>
      <c r="X556" s="31" t="s">
        <v>1566</v>
      </c>
      <c r="Y556" s="29">
        <v>1548.1769999999999</v>
      </c>
      <c r="AF556" s="29">
        <v>1548.1769999999999</v>
      </c>
      <c r="AG556" s="29" t="s">
        <v>1759</v>
      </c>
    </row>
    <row r="557" spans="1:33" x14ac:dyDescent="0.3">
      <c r="A557" s="29" t="s">
        <v>885</v>
      </c>
      <c r="B557" s="30">
        <v>45677</v>
      </c>
      <c r="C557" s="29">
        <v>1824.2927999999999</v>
      </c>
      <c r="D557" s="29" t="s">
        <v>1829</v>
      </c>
      <c r="E557" s="29">
        <v>21</v>
      </c>
      <c r="F557" s="29" t="s">
        <v>16</v>
      </c>
      <c r="G557" s="29" t="s">
        <v>1566</v>
      </c>
      <c r="H557" s="29" t="s">
        <v>1763</v>
      </c>
      <c r="L557" s="30">
        <v>45677</v>
      </c>
      <c r="M557" s="29">
        <v>1824.2927999999999</v>
      </c>
      <c r="R557" s="29" t="s">
        <v>1829</v>
      </c>
      <c r="S557" s="29">
        <v>1824.2927999999999</v>
      </c>
      <c r="W557" s="33" t="s">
        <v>16</v>
      </c>
      <c r="X557" s="33" t="s">
        <v>1566</v>
      </c>
      <c r="Y557" s="29">
        <v>1824.2927999999999</v>
      </c>
      <c r="AF557" s="29">
        <v>1824.2927999999999</v>
      </c>
      <c r="AG557" s="29" t="s">
        <v>1763</v>
      </c>
    </row>
    <row r="558" spans="1:33" x14ac:dyDescent="0.3">
      <c r="A558" s="29" t="s">
        <v>4000</v>
      </c>
      <c r="B558" s="30">
        <v>45253</v>
      </c>
      <c r="C558" s="29">
        <v>1111.0344</v>
      </c>
      <c r="D558" s="29" t="s">
        <v>1824</v>
      </c>
      <c r="E558" s="29">
        <v>58</v>
      </c>
      <c r="F558" s="29" t="s">
        <v>9</v>
      </c>
      <c r="G558" s="29" t="s">
        <v>1544</v>
      </c>
      <c r="H558" s="29" t="s">
        <v>1759</v>
      </c>
      <c r="L558" s="30">
        <v>45253</v>
      </c>
      <c r="M558" s="29">
        <v>1111.0344</v>
      </c>
      <c r="R558" s="29" t="s">
        <v>1824</v>
      </c>
      <c r="S558" s="29">
        <v>1111.0344</v>
      </c>
      <c r="W558" s="31" t="s">
        <v>9</v>
      </c>
      <c r="X558" s="31" t="s">
        <v>1544</v>
      </c>
      <c r="Y558" s="29">
        <v>1111.0344</v>
      </c>
      <c r="AF558" s="29">
        <v>1111.0344</v>
      </c>
      <c r="AG558" s="29" t="s">
        <v>1759</v>
      </c>
    </row>
    <row r="559" spans="1:33" x14ac:dyDescent="0.3">
      <c r="A559" s="29" t="s">
        <v>231</v>
      </c>
      <c r="B559" s="30">
        <v>45389</v>
      </c>
      <c r="C559" s="29">
        <v>1043.328</v>
      </c>
      <c r="D559" s="29" t="s">
        <v>1824</v>
      </c>
      <c r="E559" s="29">
        <v>51</v>
      </c>
      <c r="F559" s="29" t="s">
        <v>9</v>
      </c>
      <c r="G559" s="29" t="s">
        <v>1544</v>
      </c>
      <c r="H559" s="29" t="s">
        <v>1759</v>
      </c>
      <c r="L559" s="30">
        <v>45389</v>
      </c>
      <c r="M559" s="29">
        <v>1043.328</v>
      </c>
      <c r="R559" s="29" t="s">
        <v>1824</v>
      </c>
      <c r="S559" s="29">
        <v>1043.328</v>
      </c>
      <c r="W559" s="33" t="s">
        <v>9</v>
      </c>
      <c r="X559" s="33" t="s">
        <v>1544</v>
      </c>
      <c r="Y559" s="29">
        <v>1043.328</v>
      </c>
      <c r="AF559" s="29">
        <v>1043.328</v>
      </c>
      <c r="AG559" s="29" t="s">
        <v>1759</v>
      </c>
    </row>
    <row r="560" spans="1:33" x14ac:dyDescent="0.3">
      <c r="A560" s="29" t="s">
        <v>373</v>
      </c>
      <c r="B560" s="30">
        <v>45840</v>
      </c>
      <c r="C560" s="29">
        <v>1553.7023999999999</v>
      </c>
      <c r="D560" s="29" t="s">
        <v>1829</v>
      </c>
      <c r="E560" s="29">
        <v>53</v>
      </c>
      <c r="F560" s="29" t="s">
        <v>16</v>
      </c>
      <c r="G560" s="29" t="s">
        <v>1563</v>
      </c>
      <c r="H560" s="29" t="s">
        <v>1759</v>
      </c>
      <c r="L560" s="30">
        <v>45840</v>
      </c>
      <c r="M560" s="29">
        <v>1553.7023999999999</v>
      </c>
      <c r="R560" s="29" t="s">
        <v>1829</v>
      </c>
      <c r="S560" s="29">
        <v>1553.7023999999999</v>
      </c>
      <c r="W560" s="31" t="s">
        <v>16</v>
      </c>
      <c r="X560" s="31" t="s">
        <v>1563</v>
      </c>
      <c r="Y560" s="29">
        <v>1553.7023999999999</v>
      </c>
      <c r="AF560" s="29">
        <v>1553.7023999999999</v>
      </c>
      <c r="AG560" s="29" t="s">
        <v>1759</v>
      </c>
    </row>
    <row r="561" spans="1:33" x14ac:dyDescent="0.3">
      <c r="A561" s="29" t="s">
        <v>1215</v>
      </c>
      <c r="B561" s="30">
        <v>45256</v>
      </c>
      <c r="C561" s="29">
        <v>484.60230000000001</v>
      </c>
      <c r="D561" s="29" t="s">
        <v>1829</v>
      </c>
      <c r="E561" s="29">
        <v>56</v>
      </c>
      <c r="F561" s="29" t="s">
        <v>9</v>
      </c>
      <c r="G561" s="29" t="s">
        <v>1547</v>
      </c>
      <c r="H561" s="29" t="s">
        <v>1759</v>
      </c>
      <c r="L561" s="30">
        <v>45256</v>
      </c>
      <c r="M561" s="29">
        <v>484.60230000000001</v>
      </c>
      <c r="R561" s="29" t="s">
        <v>1829</v>
      </c>
      <c r="S561" s="29">
        <v>484.60230000000001</v>
      </c>
      <c r="W561" s="33" t="s">
        <v>9</v>
      </c>
      <c r="X561" s="33" t="s">
        <v>1547</v>
      </c>
      <c r="Y561" s="29">
        <v>484.60230000000001</v>
      </c>
      <c r="AF561" s="29">
        <v>484.60230000000001</v>
      </c>
      <c r="AG561" s="29" t="s">
        <v>1759</v>
      </c>
    </row>
    <row r="562" spans="1:33" x14ac:dyDescent="0.3">
      <c r="A562" s="29" t="s">
        <v>620</v>
      </c>
      <c r="B562" s="30">
        <v>45326</v>
      </c>
      <c r="C562" s="29">
        <v>792.09600000000012</v>
      </c>
      <c r="D562" s="29" t="s">
        <v>1824</v>
      </c>
      <c r="E562" s="29">
        <v>29</v>
      </c>
      <c r="F562" s="29" t="s">
        <v>9</v>
      </c>
      <c r="G562" s="29" t="s">
        <v>1544</v>
      </c>
      <c r="H562" s="29" t="s">
        <v>1784</v>
      </c>
      <c r="L562" s="30">
        <v>45326</v>
      </c>
      <c r="M562" s="29">
        <v>792.09600000000012</v>
      </c>
      <c r="R562" s="29" t="s">
        <v>1824</v>
      </c>
      <c r="S562" s="29">
        <v>792.09600000000012</v>
      </c>
      <c r="W562" s="31" t="s">
        <v>9</v>
      </c>
      <c r="X562" s="31" t="s">
        <v>1544</v>
      </c>
      <c r="Y562" s="29">
        <v>792.09600000000012</v>
      </c>
      <c r="AF562" s="29">
        <v>792.09600000000012</v>
      </c>
      <c r="AG562" s="29" t="s">
        <v>1784</v>
      </c>
    </row>
    <row r="563" spans="1:33" x14ac:dyDescent="0.3">
      <c r="A563" s="29" t="s">
        <v>602</v>
      </c>
      <c r="B563" s="30">
        <v>45459</v>
      </c>
      <c r="C563" s="29">
        <v>1528.4588000000001</v>
      </c>
      <c r="D563" s="29" t="s">
        <v>1826</v>
      </c>
      <c r="E563" s="29">
        <v>18</v>
      </c>
      <c r="F563" s="29" t="s">
        <v>9</v>
      </c>
      <c r="G563" s="29" t="s">
        <v>1563</v>
      </c>
      <c r="H563" s="29" t="s">
        <v>1759</v>
      </c>
      <c r="L563" s="30">
        <v>45459</v>
      </c>
      <c r="M563" s="29">
        <v>1528.4588000000001</v>
      </c>
      <c r="R563" s="29" t="s">
        <v>1826</v>
      </c>
      <c r="S563" s="29">
        <v>1528.4588000000001</v>
      </c>
      <c r="W563" s="33" t="s">
        <v>9</v>
      </c>
      <c r="X563" s="33" t="s">
        <v>1563</v>
      </c>
      <c r="Y563" s="29">
        <v>1528.4588000000001</v>
      </c>
      <c r="AF563" s="29">
        <v>1528.4588000000001</v>
      </c>
      <c r="AG563" s="29" t="s">
        <v>1759</v>
      </c>
    </row>
    <row r="564" spans="1:33" x14ac:dyDescent="0.3">
      <c r="A564" s="29" t="s">
        <v>111</v>
      </c>
      <c r="B564" s="30">
        <v>45715</v>
      </c>
      <c r="C564" s="29">
        <v>794.62400000000002</v>
      </c>
      <c r="D564" s="29" t="s">
        <v>1826</v>
      </c>
      <c r="E564" s="29">
        <v>31</v>
      </c>
      <c r="F564" s="29" t="s">
        <v>9</v>
      </c>
      <c r="G564" s="29" t="s">
        <v>1547</v>
      </c>
      <c r="H564" s="29" t="s">
        <v>1763</v>
      </c>
      <c r="L564" s="30">
        <v>45715</v>
      </c>
      <c r="M564" s="29">
        <v>794.62400000000002</v>
      </c>
      <c r="R564" s="29" t="s">
        <v>1826</v>
      </c>
      <c r="S564" s="29">
        <v>794.62400000000002</v>
      </c>
      <c r="W564" s="31" t="s">
        <v>9</v>
      </c>
      <c r="X564" s="31" t="s">
        <v>1547</v>
      </c>
      <c r="Y564" s="29">
        <v>794.62400000000002</v>
      </c>
      <c r="AF564" s="29">
        <v>794.62400000000002</v>
      </c>
      <c r="AG564" s="29" t="s">
        <v>1763</v>
      </c>
    </row>
    <row r="565" spans="1:33" x14ac:dyDescent="0.3">
      <c r="A565" s="29" t="s">
        <v>56</v>
      </c>
      <c r="B565" s="30">
        <v>45223</v>
      </c>
      <c r="C565" s="29">
        <v>2163.1104</v>
      </c>
      <c r="D565" s="29" t="s">
        <v>1824</v>
      </c>
      <c r="E565" s="29">
        <v>55</v>
      </c>
      <c r="F565" s="29" t="s">
        <v>16</v>
      </c>
      <c r="G565" s="29" t="s">
        <v>1544</v>
      </c>
      <c r="H565" s="29" t="s">
        <v>1759</v>
      </c>
      <c r="L565" s="30">
        <v>45223</v>
      </c>
      <c r="M565" s="29">
        <v>2163.1104</v>
      </c>
      <c r="R565" s="29" t="s">
        <v>1824</v>
      </c>
      <c r="S565" s="29">
        <v>2163.1104</v>
      </c>
      <c r="W565" s="33" t="s">
        <v>16</v>
      </c>
      <c r="X565" s="33" t="s">
        <v>1544</v>
      </c>
      <c r="Y565" s="29">
        <v>2163.1104</v>
      </c>
      <c r="AF565" s="29">
        <v>2163.1104</v>
      </c>
      <c r="AG565" s="29" t="s">
        <v>1759</v>
      </c>
    </row>
    <row r="566" spans="1:33" x14ac:dyDescent="0.3">
      <c r="A566" s="29" t="s">
        <v>1398</v>
      </c>
      <c r="B566" s="30">
        <v>45507</v>
      </c>
      <c r="C566" s="29">
        <v>2509.1999999999998</v>
      </c>
      <c r="D566" s="29" t="s">
        <v>1824</v>
      </c>
      <c r="E566" s="29">
        <v>62</v>
      </c>
      <c r="F566" s="29" t="s">
        <v>16</v>
      </c>
      <c r="G566" s="29" t="s">
        <v>1558</v>
      </c>
      <c r="H566" s="29" t="s">
        <v>1763</v>
      </c>
      <c r="L566" s="30">
        <v>45507</v>
      </c>
      <c r="M566" s="29">
        <v>2509.1999999999998</v>
      </c>
      <c r="R566" s="29" t="s">
        <v>1824</v>
      </c>
      <c r="S566" s="29">
        <v>2509.1999999999998</v>
      </c>
      <c r="W566" s="31" t="s">
        <v>16</v>
      </c>
      <c r="X566" s="31" t="s">
        <v>1558</v>
      </c>
      <c r="Y566" s="29">
        <v>2509.1999999999998</v>
      </c>
      <c r="AF566" s="29">
        <v>2509.1999999999998</v>
      </c>
      <c r="AG566" s="29" t="s">
        <v>1763</v>
      </c>
    </row>
    <row r="567" spans="1:33" x14ac:dyDescent="0.3">
      <c r="A567" s="29" t="s">
        <v>503</v>
      </c>
      <c r="B567" s="30">
        <v>45843</v>
      </c>
      <c r="C567" s="29">
        <v>764.55679999999995</v>
      </c>
      <c r="D567" s="29" t="s">
        <v>1829</v>
      </c>
      <c r="E567" s="29">
        <v>24</v>
      </c>
      <c r="F567" s="29" t="s">
        <v>9</v>
      </c>
      <c r="G567" s="29" t="s">
        <v>1563</v>
      </c>
      <c r="H567" s="29" t="s">
        <v>1759</v>
      </c>
      <c r="L567" s="30">
        <v>45843</v>
      </c>
      <c r="M567" s="29">
        <v>764.55679999999995</v>
      </c>
      <c r="R567" s="29" t="s">
        <v>1829</v>
      </c>
      <c r="S567" s="29">
        <v>764.55679999999995</v>
      </c>
      <c r="W567" s="33" t="s">
        <v>9</v>
      </c>
      <c r="X567" s="33" t="s">
        <v>1563</v>
      </c>
      <c r="Y567" s="29">
        <v>764.55679999999995</v>
      </c>
      <c r="AF567" s="29">
        <v>764.55679999999995</v>
      </c>
      <c r="AG567" s="29" t="s">
        <v>1759</v>
      </c>
    </row>
    <row r="568" spans="1:33" x14ac:dyDescent="0.3">
      <c r="A568" s="29" t="s">
        <v>1450</v>
      </c>
      <c r="B568" s="30">
        <v>45804</v>
      </c>
      <c r="C568" s="29">
        <v>1331.4911999999999</v>
      </c>
      <c r="D568" s="29" t="s">
        <v>1826</v>
      </c>
      <c r="E568" s="29">
        <v>42</v>
      </c>
      <c r="F568" s="29" t="s">
        <v>9</v>
      </c>
      <c r="G568" s="29" t="s">
        <v>1547</v>
      </c>
      <c r="H568" s="29" t="s">
        <v>1759</v>
      </c>
      <c r="L568" s="30">
        <v>45804</v>
      </c>
      <c r="M568" s="29">
        <v>1331.4911999999999</v>
      </c>
      <c r="R568" s="29" t="s">
        <v>1826</v>
      </c>
      <c r="S568" s="29">
        <v>1331.4911999999999</v>
      </c>
      <c r="W568" s="31" t="s">
        <v>9</v>
      </c>
      <c r="X568" s="31" t="s">
        <v>1547</v>
      </c>
      <c r="Y568" s="29">
        <v>1331.4911999999999</v>
      </c>
      <c r="AF568" s="29">
        <v>1331.4911999999999</v>
      </c>
      <c r="AG568" s="29" t="s">
        <v>1759</v>
      </c>
    </row>
    <row r="569" spans="1:33" x14ac:dyDescent="0.3">
      <c r="A569" s="29" t="s">
        <v>1398</v>
      </c>
      <c r="B569" s="30">
        <v>45602</v>
      </c>
      <c r="C569" s="29">
        <v>1005.6288</v>
      </c>
      <c r="D569" s="29" t="s">
        <v>1826</v>
      </c>
      <c r="E569" s="29">
        <v>62</v>
      </c>
      <c r="F569" s="29" t="s">
        <v>16</v>
      </c>
      <c r="G569" s="29" t="s">
        <v>1558</v>
      </c>
      <c r="H569" s="29" t="s">
        <v>1763</v>
      </c>
      <c r="L569" s="30">
        <v>45602</v>
      </c>
      <c r="M569" s="29">
        <v>1005.6288</v>
      </c>
      <c r="R569" s="29" t="s">
        <v>1826</v>
      </c>
      <c r="S569" s="29">
        <v>1005.6288</v>
      </c>
      <c r="W569" s="33" t="s">
        <v>16</v>
      </c>
      <c r="X569" s="33" t="s">
        <v>1558</v>
      </c>
      <c r="Y569" s="29">
        <v>1005.6288</v>
      </c>
      <c r="AF569" s="29">
        <v>1005.6288</v>
      </c>
      <c r="AG569" s="29" t="s">
        <v>1763</v>
      </c>
    </row>
    <row r="570" spans="1:33" x14ac:dyDescent="0.3">
      <c r="A570" s="29" t="s">
        <v>1033</v>
      </c>
      <c r="B570" s="30">
        <v>45446</v>
      </c>
      <c r="C570" s="29">
        <v>1451.7328</v>
      </c>
      <c r="D570" s="29" t="s">
        <v>1826</v>
      </c>
      <c r="E570" s="29">
        <v>62</v>
      </c>
      <c r="F570" s="29" t="s">
        <v>16</v>
      </c>
      <c r="G570" s="29" t="s">
        <v>1566</v>
      </c>
      <c r="H570" s="29" t="s">
        <v>1754</v>
      </c>
      <c r="L570" s="30">
        <v>45446</v>
      </c>
      <c r="M570" s="29">
        <v>1451.7328</v>
      </c>
      <c r="R570" s="29" t="s">
        <v>1826</v>
      </c>
      <c r="S570" s="29">
        <v>1451.7328</v>
      </c>
      <c r="W570" s="31" t="s">
        <v>16</v>
      </c>
      <c r="X570" s="31" t="s">
        <v>1566</v>
      </c>
      <c r="Y570" s="29">
        <v>1451.7328</v>
      </c>
      <c r="AF570" s="29">
        <v>1451.7328</v>
      </c>
      <c r="AG570" s="29" t="s">
        <v>1754</v>
      </c>
    </row>
    <row r="571" spans="1:33" x14ac:dyDescent="0.3">
      <c r="A571" s="29" t="s">
        <v>373</v>
      </c>
      <c r="B571" s="30">
        <v>45384</v>
      </c>
      <c r="C571" s="29">
        <v>1279.2354</v>
      </c>
      <c r="D571" s="29" t="s">
        <v>1829</v>
      </c>
      <c r="E571" s="29">
        <v>53</v>
      </c>
      <c r="F571" s="29" t="s">
        <v>16</v>
      </c>
      <c r="G571" s="29" t="s">
        <v>1544</v>
      </c>
      <c r="H571" s="29" t="s">
        <v>1763</v>
      </c>
      <c r="L571" s="30">
        <v>45384</v>
      </c>
      <c r="M571" s="29">
        <v>1279.2354</v>
      </c>
      <c r="R571" s="29" t="s">
        <v>1829</v>
      </c>
      <c r="S571" s="29">
        <v>1279.2354</v>
      </c>
      <c r="W571" s="33" t="s">
        <v>16</v>
      </c>
      <c r="X571" s="33" t="s">
        <v>1544</v>
      </c>
      <c r="Y571" s="29">
        <v>1279.2354</v>
      </c>
      <c r="AF571" s="29">
        <v>1279.2354</v>
      </c>
      <c r="AG571" s="29" t="s">
        <v>1763</v>
      </c>
    </row>
    <row r="572" spans="1:33" x14ac:dyDescent="0.3">
      <c r="A572" s="29" t="s">
        <v>1423</v>
      </c>
      <c r="B572" s="30">
        <v>45348</v>
      </c>
      <c r="C572" s="29">
        <v>808.65719999999999</v>
      </c>
      <c r="D572" s="29" t="s">
        <v>1824</v>
      </c>
      <c r="E572" s="29">
        <v>34</v>
      </c>
      <c r="F572" s="29" t="s">
        <v>16</v>
      </c>
      <c r="G572" s="29" t="s">
        <v>1566</v>
      </c>
      <c r="H572" s="29" t="s">
        <v>1759</v>
      </c>
      <c r="L572" s="30">
        <v>45348</v>
      </c>
      <c r="M572" s="29">
        <v>808.65719999999999</v>
      </c>
      <c r="R572" s="29" t="s">
        <v>1824</v>
      </c>
      <c r="S572" s="29">
        <v>808.65719999999999</v>
      </c>
      <c r="W572" s="31" t="s">
        <v>16</v>
      </c>
      <c r="X572" s="31" t="s">
        <v>1566</v>
      </c>
      <c r="Y572" s="29">
        <v>808.65719999999999</v>
      </c>
      <c r="AF572" s="29">
        <v>808.65719999999999</v>
      </c>
      <c r="AG572" s="29" t="s">
        <v>1759</v>
      </c>
    </row>
    <row r="573" spans="1:33" x14ac:dyDescent="0.3">
      <c r="A573" s="29" t="s">
        <v>903</v>
      </c>
      <c r="B573" s="30">
        <v>45688</v>
      </c>
      <c r="C573" s="29">
        <v>964.77480000000003</v>
      </c>
      <c r="D573" s="29" t="s">
        <v>1826</v>
      </c>
      <c r="E573" s="29">
        <v>46</v>
      </c>
      <c r="F573" s="29" t="s">
        <v>16</v>
      </c>
      <c r="G573" s="29" t="s">
        <v>1547</v>
      </c>
      <c r="H573" s="29" t="s">
        <v>1759</v>
      </c>
      <c r="L573" s="30">
        <v>45688</v>
      </c>
      <c r="M573" s="29">
        <v>964.77480000000003</v>
      </c>
      <c r="R573" s="29" t="s">
        <v>1826</v>
      </c>
      <c r="S573" s="29">
        <v>964.77480000000003</v>
      </c>
      <c r="W573" s="33" t="s">
        <v>16</v>
      </c>
      <c r="X573" s="33" t="s">
        <v>1547</v>
      </c>
      <c r="Y573" s="29">
        <v>964.77480000000003</v>
      </c>
      <c r="AF573" s="29">
        <v>964.77480000000003</v>
      </c>
      <c r="AG573" s="29" t="s">
        <v>1759</v>
      </c>
    </row>
    <row r="574" spans="1:33" x14ac:dyDescent="0.3">
      <c r="A574" s="29" t="s">
        <v>158</v>
      </c>
      <c r="B574" s="30">
        <v>45249</v>
      </c>
      <c r="C574" s="29">
        <v>787.70069999999998</v>
      </c>
      <c r="D574" s="29" t="s">
        <v>1824</v>
      </c>
      <c r="E574" s="29">
        <v>21</v>
      </c>
      <c r="F574" s="29" t="s">
        <v>9</v>
      </c>
      <c r="G574" s="29" t="s">
        <v>1566</v>
      </c>
      <c r="H574" s="29" t="s">
        <v>1759</v>
      </c>
      <c r="L574" s="30">
        <v>45249</v>
      </c>
      <c r="M574" s="29">
        <v>787.70069999999998</v>
      </c>
      <c r="R574" s="29" t="s">
        <v>1824</v>
      </c>
      <c r="S574" s="29">
        <v>787.70069999999998</v>
      </c>
      <c r="W574" s="31" t="s">
        <v>9</v>
      </c>
      <c r="X574" s="31" t="s">
        <v>1566</v>
      </c>
      <c r="Y574" s="29">
        <v>787.70069999999998</v>
      </c>
      <c r="AF574" s="29">
        <v>787.70069999999998</v>
      </c>
      <c r="AG574" s="29" t="s">
        <v>1759</v>
      </c>
    </row>
    <row r="575" spans="1:33" x14ac:dyDescent="0.3">
      <c r="A575" s="29" t="s">
        <v>1194</v>
      </c>
      <c r="B575" s="30">
        <v>45726</v>
      </c>
      <c r="C575" s="29">
        <v>576.7944</v>
      </c>
      <c r="D575" s="29" t="s">
        <v>1826</v>
      </c>
      <c r="E575" s="29">
        <v>27</v>
      </c>
      <c r="F575" s="29" t="s">
        <v>16</v>
      </c>
      <c r="G575" s="29" t="s">
        <v>1563</v>
      </c>
      <c r="H575" s="29" t="s">
        <v>1759</v>
      </c>
      <c r="L575" s="30">
        <v>45726</v>
      </c>
      <c r="M575" s="29">
        <v>576.7944</v>
      </c>
      <c r="R575" s="29" t="s">
        <v>1826</v>
      </c>
      <c r="S575" s="29">
        <v>576.7944</v>
      </c>
      <c r="W575" s="33" t="s">
        <v>16</v>
      </c>
      <c r="X575" s="33" t="s">
        <v>1563</v>
      </c>
      <c r="Y575" s="29">
        <v>576.7944</v>
      </c>
      <c r="AF575" s="29">
        <v>576.7944</v>
      </c>
      <c r="AG575" s="29" t="s">
        <v>1759</v>
      </c>
    </row>
    <row r="576" spans="1:33" x14ac:dyDescent="0.3">
      <c r="A576" s="29" t="s">
        <v>1078</v>
      </c>
      <c r="B576" s="30">
        <v>45283</v>
      </c>
      <c r="C576" s="29">
        <v>1385.8368</v>
      </c>
      <c r="D576" s="29" t="s">
        <v>1829</v>
      </c>
      <c r="E576" s="29">
        <v>39</v>
      </c>
      <c r="F576" s="29" t="s">
        <v>9</v>
      </c>
      <c r="G576" s="29" t="s">
        <v>1544</v>
      </c>
      <c r="H576" s="29" t="s">
        <v>1763</v>
      </c>
      <c r="L576" s="30">
        <v>45283</v>
      </c>
      <c r="M576" s="29">
        <v>1385.8368</v>
      </c>
      <c r="R576" s="29" t="s">
        <v>1829</v>
      </c>
      <c r="S576" s="29">
        <v>1385.8368</v>
      </c>
      <c r="W576" s="31" t="s">
        <v>9</v>
      </c>
      <c r="X576" s="31" t="s">
        <v>1544</v>
      </c>
      <c r="Y576" s="29">
        <v>1385.8368</v>
      </c>
      <c r="AF576" s="29">
        <v>1385.8368</v>
      </c>
      <c r="AG576" s="29" t="s">
        <v>1763</v>
      </c>
    </row>
    <row r="577" spans="1:33" x14ac:dyDescent="0.3">
      <c r="A577" s="29" t="s">
        <v>762</v>
      </c>
      <c r="B577" s="30">
        <v>45353</v>
      </c>
      <c r="C577" s="29">
        <v>918.92480000000012</v>
      </c>
      <c r="D577" s="29" t="s">
        <v>1829</v>
      </c>
      <c r="E577" s="29">
        <v>40</v>
      </c>
      <c r="F577" s="29" t="s">
        <v>9</v>
      </c>
      <c r="G577" s="29" t="s">
        <v>1566</v>
      </c>
      <c r="H577" s="29" t="s">
        <v>1759</v>
      </c>
      <c r="L577" s="30">
        <v>45353</v>
      </c>
      <c r="M577" s="29">
        <v>918.92480000000012</v>
      </c>
      <c r="R577" s="29" t="s">
        <v>1829</v>
      </c>
      <c r="S577" s="29">
        <v>918.92480000000012</v>
      </c>
      <c r="W577" s="33" t="s">
        <v>9</v>
      </c>
      <c r="X577" s="33" t="s">
        <v>1566</v>
      </c>
      <c r="Y577" s="29">
        <v>918.92480000000012</v>
      </c>
      <c r="AF577" s="29">
        <v>918.92480000000012</v>
      </c>
      <c r="AG577" s="29" t="s">
        <v>1759</v>
      </c>
    </row>
    <row r="578" spans="1:33" x14ac:dyDescent="0.3">
      <c r="A578" s="29" t="s">
        <v>912</v>
      </c>
      <c r="B578" s="30">
        <v>45592</v>
      </c>
      <c r="C578" s="29">
        <v>922.36099999999988</v>
      </c>
      <c r="D578" s="29" t="s">
        <v>1826</v>
      </c>
      <c r="E578" s="29">
        <v>58</v>
      </c>
      <c r="F578" s="29" t="s">
        <v>9</v>
      </c>
      <c r="G578" s="29" t="s">
        <v>1558</v>
      </c>
      <c r="H578" s="29" t="s">
        <v>1759</v>
      </c>
      <c r="L578" s="30">
        <v>45592</v>
      </c>
      <c r="M578" s="29">
        <v>922.36099999999988</v>
      </c>
      <c r="R578" s="29" t="s">
        <v>1826</v>
      </c>
      <c r="S578" s="29">
        <v>922.36099999999988</v>
      </c>
      <c r="W578" s="31" t="s">
        <v>9</v>
      </c>
      <c r="X578" s="31" t="s">
        <v>1558</v>
      </c>
      <c r="Y578" s="29">
        <v>922.36099999999988</v>
      </c>
      <c r="AF578" s="29">
        <v>922.36099999999988</v>
      </c>
      <c r="AG578" s="29" t="s">
        <v>1759</v>
      </c>
    </row>
    <row r="579" spans="1:33" x14ac:dyDescent="0.3">
      <c r="A579" s="29" t="s">
        <v>41</v>
      </c>
      <c r="B579" s="30">
        <v>45360</v>
      </c>
      <c r="C579" s="29">
        <v>1451.7072000000001</v>
      </c>
      <c r="D579" s="29" t="s">
        <v>1826</v>
      </c>
      <c r="E579" s="29">
        <v>53</v>
      </c>
      <c r="F579" s="29" t="s">
        <v>16</v>
      </c>
      <c r="G579" s="29" t="s">
        <v>1566</v>
      </c>
      <c r="H579" s="29" t="s">
        <v>1763</v>
      </c>
      <c r="L579" s="30">
        <v>45360</v>
      </c>
      <c r="M579" s="29">
        <v>1451.7072000000001</v>
      </c>
      <c r="R579" s="29" t="s">
        <v>1826</v>
      </c>
      <c r="S579" s="29">
        <v>1451.7072000000001</v>
      </c>
      <c r="W579" s="33" t="s">
        <v>16</v>
      </c>
      <c r="X579" s="33" t="s">
        <v>1566</v>
      </c>
      <c r="Y579" s="29">
        <v>1451.7072000000001</v>
      </c>
      <c r="AF579" s="29">
        <v>1451.7072000000001</v>
      </c>
      <c r="AG579" s="29" t="s">
        <v>1763</v>
      </c>
    </row>
    <row r="580" spans="1:33" x14ac:dyDescent="0.3">
      <c r="A580" s="29" t="s">
        <v>723</v>
      </c>
      <c r="B580" s="30">
        <v>45649</v>
      </c>
      <c r="C580" s="29">
        <v>51.302599999999998</v>
      </c>
      <c r="D580" s="29" t="s">
        <v>1826</v>
      </c>
      <c r="E580" s="29">
        <v>29</v>
      </c>
      <c r="F580" s="29" t="s">
        <v>9</v>
      </c>
      <c r="G580" s="29" t="s">
        <v>1566</v>
      </c>
      <c r="H580" s="29" t="s">
        <v>1759</v>
      </c>
      <c r="L580" s="30">
        <v>45649</v>
      </c>
      <c r="M580" s="29">
        <v>51.302599999999998</v>
      </c>
      <c r="R580" s="29" t="s">
        <v>1826</v>
      </c>
      <c r="S580" s="29">
        <v>51.302599999999998</v>
      </c>
      <c r="W580" s="31" t="s">
        <v>9</v>
      </c>
      <c r="X580" s="31" t="s">
        <v>1566</v>
      </c>
      <c r="Y580" s="29">
        <v>51.302599999999998</v>
      </c>
      <c r="AF580" s="29">
        <v>51.302599999999998</v>
      </c>
      <c r="AG580" s="29" t="s">
        <v>1759</v>
      </c>
    </row>
    <row r="581" spans="1:33" x14ac:dyDescent="0.3">
      <c r="A581" s="29" t="s">
        <v>465</v>
      </c>
      <c r="B581" s="30">
        <v>45709</v>
      </c>
      <c r="C581" s="29">
        <v>1015.32</v>
      </c>
      <c r="D581" s="29" t="s">
        <v>1829</v>
      </c>
      <c r="E581" s="29">
        <v>55</v>
      </c>
      <c r="F581" s="29" t="s">
        <v>16</v>
      </c>
      <c r="G581" s="29" t="s">
        <v>1563</v>
      </c>
      <c r="H581" s="29" t="s">
        <v>1763</v>
      </c>
      <c r="L581" s="30">
        <v>45709</v>
      </c>
      <c r="M581" s="29">
        <v>1015.32</v>
      </c>
      <c r="R581" s="29" t="s">
        <v>1829</v>
      </c>
      <c r="S581" s="29">
        <v>1015.32</v>
      </c>
      <c r="W581" s="33" t="s">
        <v>16</v>
      </c>
      <c r="X581" s="33" t="s">
        <v>1563</v>
      </c>
      <c r="Y581" s="29">
        <v>1015.32</v>
      </c>
      <c r="AF581" s="29">
        <v>1015.32</v>
      </c>
      <c r="AG581" s="29" t="s">
        <v>1763</v>
      </c>
    </row>
    <row r="582" spans="1:33" x14ac:dyDescent="0.3">
      <c r="A582" s="29" t="s">
        <v>777</v>
      </c>
      <c r="B582" s="30">
        <v>45273</v>
      </c>
      <c r="C582" s="29">
        <v>3756.8876</v>
      </c>
      <c r="D582" s="29" t="s">
        <v>1826</v>
      </c>
      <c r="E582" s="29">
        <v>56</v>
      </c>
      <c r="F582" s="29" t="s">
        <v>16</v>
      </c>
      <c r="G582" s="29" t="s">
        <v>1566</v>
      </c>
      <c r="H582" s="29" t="s">
        <v>1763</v>
      </c>
      <c r="L582" s="30">
        <v>45273</v>
      </c>
      <c r="M582" s="29">
        <v>3756.8876</v>
      </c>
      <c r="R582" s="29" t="s">
        <v>1826</v>
      </c>
      <c r="S582" s="29">
        <v>3756.8876</v>
      </c>
      <c r="W582" s="31" t="s">
        <v>16</v>
      </c>
      <c r="X582" s="31" t="s">
        <v>1566</v>
      </c>
      <c r="Y582" s="29">
        <v>3756.8876</v>
      </c>
      <c r="AF582" s="29">
        <v>3756.8876</v>
      </c>
      <c r="AG582" s="29" t="s">
        <v>1763</v>
      </c>
    </row>
    <row r="583" spans="1:33" x14ac:dyDescent="0.3">
      <c r="A583" s="29" t="s">
        <v>79</v>
      </c>
      <c r="B583" s="30">
        <v>45250</v>
      </c>
      <c r="C583" s="29">
        <v>1633.056</v>
      </c>
      <c r="D583" s="29" t="s">
        <v>1826</v>
      </c>
      <c r="E583" s="29">
        <v>43</v>
      </c>
      <c r="F583" s="29" t="s">
        <v>9</v>
      </c>
      <c r="G583" s="29" t="s">
        <v>1566</v>
      </c>
      <c r="H583" s="29" t="s">
        <v>1759</v>
      </c>
      <c r="L583" s="30">
        <v>45250</v>
      </c>
      <c r="M583" s="29">
        <v>1633.056</v>
      </c>
      <c r="R583" s="29" t="s">
        <v>1826</v>
      </c>
      <c r="S583" s="29">
        <v>1633.056</v>
      </c>
      <c r="W583" s="33" t="s">
        <v>9</v>
      </c>
      <c r="X583" s="33" t="s">
        <v>1566</v>
      </c>
      <c r="Y583" s="29">
        <v>1633.056</v>
      </c>
      <c r="AF583" s="29">
        <v>1633.056</v>
      </c>
      <c r="AG583" s="29" t="s">
        <v>1759</v>
      </c>
    </row>
    <row r="584" spans="1:33" x14ac:dyDescent="0.3">
      <c r="A584" s="29" t="s">
        <v>56</v>
      </c>
      <c r="B584" s="30">
        <v>45539</v>
      </c>
      <c r="C584" s="29">
        <v>257.03719999999998</v>
      </c>
      <c r="D584" s="29" t="s">
        <v>1829</v>
      </c>
      <c r="E584" s="29">
        <v>55</v>
      </c>
      <c r="F584" s="29" t="s">
        <v>16</v>
      </c>
      <c r="G584" s="29" t="s">
        <v>1566</v>
      </c>
      <c r="H584" s="29" t="s">
        <v>1759</v>
      </c>
      <c r="L584" s="30">
        <v>45539</v>
      </c>
      <c r="M584" s="29">
        <v>257.03719999999998</v>
      </c>
      <c r="R584" s="29" t="s">
        <v>1829</v>
      </c>
      <c r="S584" s="29">
        <v>257.03719999999998</v>
      </c>
      <c r="W584" s="31" t="s">
        <v>16</v>
      </c>
      <c r="X584" s="31" t="s">
        <v>1566</v>
      </c>
      <c r="Y584" s="29">
        <v>257.03719999999998</v>
      </c>
      <c r="AF584" s="29">
        <v>257.03719999999998</v>
      </c>
      <c r="AG584" s="29" t="s">
        <v>1759</v>
      </c>
    </row>
    <row r="585" spans="1:33" x14ac:dyDescent="0.3">
      <c r="A585" s="29" t="s">
        <v>482</v>
      </c>
      <c r="B585" s="30">
        <v>45810</v>
      </c>
      <c r="C585" s="29">
        <v>122.7324</v>
      </c>
      <c r="D585" s="29" t="s">
        <v>1824</v>
      </c>
      <c r="E585" s="29">
        <v>46</v>
      </c>
      <c r="F585" s="29" t="s">
        <v>9</v>
      </c>
      <c r="G585" s="29" t="s">
        <v>1544</v>
      </c>
      <c r="H585" s="29" t="s">
        <v>1759</v>
      </c>
      <c r="L585" s="30">
        <v>45810</v>
      </c>
      <c r="M585" s="29">
        <v>122.7324</v>
      </c>
      <c r="R585" s="29" t="s">
        <v>1824</v>
      </c>
      <c r="S585" s="29">
        <v>122.7324</v>
      </c>
      <c r="W585" s="33" t="s">
        <v>9</v>
      </c>
      <c r="X585" s="33" t="s">
        <v>1544</v>
      </c>
      <c r="Y585" s="29">
        <v>122.7324</v>
      </c>
      <c r="AF585" s="29">
        <v>122.7324</v>
      </c>
      <c r="AG585" s="29" t="s">
        <v>1759</v>
      </c>
    </row>
    <row r="586" spans="1:33" x14ac:dyDescent="0.3">
      <c r="A586" s="29" t="s">
        <v>1179</v>
      </c>
      <c r="B586" s="30">
        <v>45350</v>
      </c>
      <c r="C586" s="29">
        <v>31.239000000000001</v>
      </c>
      <c r="D586" s="29" t="s">
        <v>1829</v>
      </c>
      <c r="E586" s="29">
        <v>44</v>
      </c>
      <c r="F586" s="29" t="s">
        <v>16</v>
      </c>
      <c r="G586" s="29" t="s">
        <v>1544</v>
      </c>
      <c r="H586" s="29" t="s">
        <v>1763</v>
      </c>
      <c r="L586" s="30">
        <v>45350</v>
      </c>
      <c r="M586" s="29">
        <v>31.239000000000001</v>
      </c>
      <c r="R586" s="29" t="s">
        <v>1829</v>
      </c>
      <c r="S586" s="29">
        <v>31.239000000000001</v>
      </c>
      <c r="W586" s="31" t="s">
        <v>16</v>
      </c>
      <c r="X586" s="31" t="s">
        <v>1544</v>
      </c>
      <c r="Y586" s="29">
        <v>31.239000000000001</v>
      </c>
      <c r="AF586" s="29">
        <v>31.239000000000001</v>
      </c>
      <c r="AG586" s="29" t="s">
        <v>1763</v>
      </c>
    </row>
    <row r="587" spans="1:33" x14ac:dyDescent="0.3">
      <c r="A587" s="29" t="s">
        <v>738</v>
      </c>
      <c r="B587" s="30">
        <v>45633</v>
      </c>
      <c r="C587" s="29">
        <v>1475.8869999999999</v>
      </c>
      <c r="D587" s="29" t="s">
        <v>1826</v>
      </c>
      <c r="E587" s="29">
        <v>29</v>
      </c>
      <c r="F587" s="29" t="s">
        <v>9</v>
      </c>
      <c r="G587" s="29" t="s">
        <v>1563</v>
      </c>
      <c r="H587" s="29" t="s">
        <v>1759</v>
      </c>
      <c r="L587" s="30">
        <v>45633</v>
      </c>
      <c r="M587" s="29">
        <v>1475.8869999999999</v>
      </c>
      <c r="R587" s="29" t="s">
        <v>1826</v>
      </c>
      <c r="S587" s="29">
        <v>1475.8869999999999</v>
      </c>
      <c r="W587" s="33" t="s">
        <v>9</v>
      </c>
      <c r="X587" s="33" t="s">
        <v>1563</v>
      </c>
      <c r="Y587" s="29">
        <v>1475.8869999999999</v>
      </c>
      <c r="AF587" s="29">
        <v>1475.8869999999999</v>
      </c>
      <c r="AG587" s="29" t="s">
        <v>1759</v>
      </c>
    </row>
    <row r="588" spans="1:33" x14ac:dyDescent="0.3">
      <c r="A588" s="29" t="s">
        <v>843</v>
      </c>
      <c r="B588" s="30">
        <v>45798</v>
      </c>
      <c r="C588" s="29">
        <v>867.34800000000007</v>
      </c>
      <c r="D588" s="29" t="s">
        <v>1829</v>
      </c>
      <c r="E588" s="29">
        <v>38</v>
      </c>
      <c r="F588" s="29" t="s">
        <v>9</v>
      </c>
      <c r="G588" s="29" t="s">
        <v>1563</v>
      </c>
      <c r="H588" s="29" t="s">
        <v>1759</v>
      </c>
      <c r="L588" s="30">
        <v>45798</v>
      </c>
      <c r="M588" s="29">
        <v>867.34800000000007</v>
      </c>
      <c r="R588" s="29" t="s">
        <v>1829</v>
      </c>
      <c r="S588" s="29">
        <v>867.34800000000007</v>
      </c>
      <c r="W588" s="31" t="s">
        <v>9</v>
      </c>
      <c r="X588" s="31" t="s">
        <v>1563</v>
      </c>
      <c r="Y588" s="29">
        <v>867.34800000000007</v>
      </c>
      <c r="AF588" s="29">
        <v>867.34800000000007</v>
      </c>
      <c r="AG588" s="29" t="s">
        <v>1759</v>
      </c>
    </row>
    <row r="589" spans="1:33" x14ac:dyDescent="0.3">
      <c r="A589" s="29" t="s">
        <v>497</v>
      </c>
      <c r="B589" s="30">
        <v>45354</v>
      </c>
      <c r="C589" s="29">
        <v>2965.1507999999999</v>
      </c>
      <c r="D589" s="29" t="s">
        <v>1829</v>
      </c>
      <c r="E589" s="29">
        <v>42</v>
      </c>
      <c r="F589" s="29" t="s">
        <v>16</v>
      </c>
      <c r="G589" s="29" t="s">
        <v>1566</v>
      </c>
      <c r="H589" s="29" t="s">
        <v>1763</v>
      </c>
      <c r="L589" s="30">
        <v>45354</v>
      </c>
      <c r="M589" s="29">
        <v>2965.1507999999999</v>
      </c>
      <c r="R589" s="29" t="s">
        <v>1829</v>
      </c>
      <c r="S589" s="29">
        <v>2965.1507999999999</v>
      </c>
      <c r="W589" s="33" t="s">
        <v>16</v>
      </c>
      <c r="X589" s="33" t="s">
        <v>1566</v>
      </c>
      <c r="Y589" s="29">
        <v>2965.1507999999999</v>
      </c>
      <c r="AF589" s="29">
        <v>2965.1507999999999</v>
      </c>
      <c r="AG589" s="29" t="s">
        <v>1763</v>
      </c>
    </row>
    <row r="590" spans="1:33" x14ac:dyDescent="0.3">
      <c r="A590" s="29" t="s">
        <v>697</v>
      </c>
      <c r="B590" s="30">
        <v>45357</v>
      </c>
      <c r="C590" s="29">
        <v>243.42150000000001</v>
      </c>
      <c r="D590" s="29" t="s">
        <v>1826</v>
      </c>
      <c r="E590" s="29">
        <v>50</v>
      </c>
      <c r="F590" s="29" t="s">
        <v>16</v>
      </c>
      <c r="G590" s="29" t="s">
        <v>1558</v>
      </c>
      <c r="H590" s="29" t="s">
        <v>1759</v>
      </c>
      <c r="L590" s="30">
        <v>45357</v>
      </c>
      <c r="M590" s="29">
        <v>243.42150000000001</v>
      </c>
      <c r="R590" s="29" t="s">
        <v>1826</v>
      </c>
      <c r="S590" s="29">
        <v>243.42150000000001</v>
      </c>
      <c r="W590" s="31" t="s">
        <v>16</v>
      </c>
      <c r="X590" s="31" t="s">
        <v>1558</v>
      </c>
      <c r="Y590" s="29">
        <v>243.42150000000001</v>
      </c>
      <c r="AF590" s="29">
        <v>243.42150000000001</v>
      </c>
      <c r="AG590" s="29" t="s">
        <v>1759</v>
      </c>
    </row>
    <row r="591" spans="1:33" x14ac:dyDescent="0.3">
      <c r="A591" s="29" t="s">
        <v>1024</v>
      </c>
      <c r="B591" s="30">
        <v>45257</v>
      </c>
      <c r="C591" s="29">
        <v>2383.6680000000001</v>
      </c>
      <c r="D591" s="29" t="s">
        <v>1824</v>
      </c>
      <c r="E591" s="29">
        <v>58</v>
      </c>
      <c r="F591" s="29" t="s">
        <v>16</v>
      </c>
      <c r="G591" s="29" t="s">
        <v>1547</v>
      </c>
      <c r="H591" s="29" t="s">
        <v>1759</v>
      </c>
      <c r="L591" s="30">
        <v>45257</v>
      </c>
      <c r="M591" s="29">
        <v>2383.6680000000001</v>
      </c>
      <c r="R591" s="29" t="s">
        <v>1824</v>
      </c>
      <c r="S591" s="29">
        <v>2383.6680000000001</v>
      </c>
      <c r="W591" s="33" t="s">
        <v>16</v>
      </c>
      <c r="X591" s="33" t="s">
        <v>1547</v>
      </c>
      <c r="Y591" s="29">
        <v>2383.6680000000001</v>
      </c>
      <c r="AF591" s="29">
        <v>2383.6680000000001</v>
      </c>
      <c r="AG591" s="29" t="s">
        <v>1759</v>
      </c>
    </row>
    <row r="592" spans="1:33" x14ac:dyDescent="0.3">
      <c r="A592" s="29" t="s">
        <v>471</v>
      </c>
      <c r="B592" s="30">
        <v>45702</v>
      </c>
      <c r="C592" s="29">
        <v>2201.7408</v>
      </c>
      <c r="D592" s="29" t="s">
        <v>1829</v>
      </c>
      <c r="E592" s="29">
        <v>32</v>
      </c>
      <c r="F592" s="29" t="s">
        <v>9</v>
      </c>
      <c r="G592" s="29" t="s">
        <v>1566</v>
      </c>
      <c r="H592" s="29" t="s">
        <v>1759</v>
      </c>
      <c r="L592" s="30">
        <v>45702</v>
      </c>
      <c r="M592" s="29">
        <v>2201.7408</v>
      </c>
      <c r="R592" s="29" t="s">
        <v>1829</v>
      </c>
      <c r="S592" s="29">
        <v>2201.7408</v>
      </c>
      <c r="W592" s="31" t="s">
        <v>9</v>
      </c>
      <c r="X592" s="31" t="s">
        <v>1566</v>
      </c>
      <c r="Y592" s="29">
        <v>2201.7408</v>
      </c>
      <c r="AF592" s="29">
        <v>2201.7408</v>
      </c>
      <c r="AG592" s="29" t="s">
        <v>1759</v>
      </c>
    </row>
    <row r="593" spans="1:33" x14ac:dyDescent="0.3">
      <c r="A593" s="29" t="s">
        <v>219</v>
      </c>
      <c r="B593" s="30">
        <v>45318</v>
      </c>
      <c r="C593" s="29">
        <v>1793.4336000000001</v>
      </c>
      <c r="D593" s="29" t="s">
        <v>1824</v>
      </c>
      <c r="E593" s="29">
        <v>53</v>
      </c>
      <c r="F593" s="29" t="s">
        <v>9</v>
      </c>
      <c r="G593" s="29" t="s">
        <v>1558</v>
      </c>
      <c r="H593" s="29" t="s">
        <v>1759</v>
      </c>
      <c r="L593" s="30">
        <v>45318</v>
      </c>
      <c r="M593" s="29">
        <v>1793.4336000000001</v>
      </c>
      <c r="R593" s="29" t="s">
        <v>1824</v>
      </c>
      <c r="S593" s="29">
        <v>1793.4336000000001</v>
      </c>
      <c r="W593" s="33" t="s">
        <v>9</v>
      </c>
      <c r="X593" s="33" t="s">
        <v>1558</v>
      </c>
      <c r="Y593" s="29">
        <v>1793.4336000000001</v>
      </c>
      <c r="AF593" s="29">
        <v>1793.4336000000001</v>
      </c>
      <c r="AG593" s="29" t="s">
        <v>1759</v>
      </c>
    </row>
    <row r="594" spans="1:33" x14ac:dyDescent="0.3">
      <c r="A594" s="29" t="s">
        <v>1212</v>
      </c>
      <c r="B594" s="30">
        <v>45943</v>
      </c>
      <c r="C594" s="29">
        <v>592.20720000000006</v>
      </c>
      <c r="D594" s="29" t="s">
        <v>1824</v>
      </c>
      <c r="E594" s="29">
        <v>50</v>
      </c>
      <c r="F594" s="29" t="s">
        <v>9</v>
      </c>
      <c r="G594" s="29" t="s">
        <v>1544</v>
      </c>
      <c r="H594" s="29" t="s">
        <v>1759</v>
      </c>
      <c r="L594" s="30">
        <v>45943</v>
      </c>
      <c r="M594" s="29">
        <v>592.20720000000006</v>
      </c>
      <c r="R594" s="29" t="s">
        <v>1824</v>
      </c>
      <c r="S594" s="29">
        <v>592.20720000000006</v>
      </c>
      <c r="W594" s="31" t="s">
        <v>9</v>
      </c>
      <c r="X594" s="31" t="s">
        <v>1544</v>
      </c>
      <c r="Y594" s="29">
        <v>592.20720000000006</v>
      </c>
      <c r="AF594" s="29">
        <v>592.20720000000006</v>
      </c>
      <c r="AG594" s="29" t="s">
        <v>1759</v>
      </c>
    </row>
    <row r="595" spans="1:33" x14ac:dyDescent="0.3">
      <c r="A595" s="29" t="s">
        <v>206</v>
      </c>
      <c r="B595" s="30">
        <v>45769</v>
      </c>
      <c r="C595" s="29">
        <v>3271.7496000000001</v>
      </c>
      <c r="D595" s="29" t="s">
        <v>1829</v>
      </c>
      <c r="E595" s="29">
        <v>56</v>
      </c>
      <c r="F595" s="29" t="s">
        <v>16</v>
      </c>
      <c r="G595" s="29" t="s">
        <v>1566</v>
      </c>
      <c r="H595" s="29" t="s">
        <v>1759</v>
      </c>
      <c r="L595" s="30">
        <v>45769</v>
      </c>
      <c r="M595" s="29">
        <v>3271.7496000000001</v>
      </c>
      <c r="R595" s="29" t="s">
        <v>1829</v>
      </c>
      <c r="S595" s="29">
        <v>3271.7496000000001</v>
      </c>
      <c r="W595" s="33" t="s">
        <v>16</v>
      </c>
      <c r="X595" s="33" t="s">
        <v>1566</v>
      </c>
      <c r="Y595" s="29">
        <v>3271.7496000000001</v>
      </c>
      <c r="AF595" s="29">
        <v>3271.7496000000001</v>
      </c>
      <c r="AG595" s="29" t="s">
        <v>1759</v>
      </c>
    </row>
    <row r="596" spans="1:33" x14ac:dyDescent="0.3">
      <c r="A596" s="29" t="s">
        <v>652</v>
      </c>
      <c r="B596" s="30">
        <v>45765</v>
      </c>
      <c r="C596" s="29">
        <v>55.216700000000003</v>
      </c>
      <c r="D596" s="29" t="s">
        <v>1829</v>
      </c>
      <c r="E596" s="29">
        <v>30</v>
      </c>
      <c r="F596" s="29" t="s">
        <v>9</v>
      </c>
      <c r="G596" s="29" t="s">
        <v>1544</v>
      </c>
      <c r="H596" s="29" t="s">
        <v>1763</v>
      </c>
      <c r="L596" s="30">
        <v>45765</v>
      </c>
      <c r="M596" s="29">
        <v>55.216700000000003</v>
      </c>
      <c r="R596" s="29" t="s">
        <v>1829</v>
      </c>
      <c r="S596" s="29">
        <v>55.216700000000003</v>
      </c>
      <c r="W596" s="31" t="s">
        <v>9</v>
      </c>
      <c r="X596" s="31" t="s">
        <v>1544</v>
      </c>
      <c r="Y596" s="29">
        <v>55.216700000000003</v>
      </c>
      <c r="AF596" s="29">
        <v>55.216700000000003</v>
      </c>
      <c r="AG596" s="29" t="s">
        <v>1763</v>
      </c>
    </row>
    <row r="597" spans="1:33" x14ac:dyDescent="0.3">
      <c r="A597" s="29" t="s">
        <v>575</v>
      </c>
      <c r="B597" s="30">
        <v>45891</v>
      </c>
      <c r="C597" s="29">
        <v>3400.733999999999</v>
      </c>
      <c r="D597" s="29" t="s">
        <v>1829</v>
      </c>
      <c r="E597" s="29">
        <v>26</v>
      </c>
      <c r="F597" s="29" t="s">
        <v>16</v>
      </c>
      <c r="G597" s="29" t="s">
        <v>1566</v>
      </c>
      <c r="H597" s="29" t="s">
        <v>1763</v>
      </c>
      <c r="L597" s="30">
        <v>45891</v>
      </c>
      <c r="M597" s="29">
        <v>3400.733999999999</v>
      </c>
      <c r="R597" s="29" t="s">
        <v>1829</v>
      </c>
      <c r="S597" s="29">
        <v>3400.733999999999</v>
      </c>
      <c r="W597" s="33" t="s">
        <v>16</v>
      </c>
      <c r="X597" s="33" t="s">
        <v>1566</v>
      </c>
      <c r="Y597" s="29">
        <v>3400.733999999999</v>
      </c>
      <c r="AF597" s="29">
        <v>3400.733999999999</v>
      </c>
      <c r="AG597" s="29" t="s">
        <v>1763</v>
      </c>
    </row>
    <row r="598" spans="1:33" x14ac:dyDescent="0.3">
      <c r="A598" s="29" t="s">
        <v>661</v>
      </c>
      <c r="B598" s="30">
        <v>45842</v>
      </c>
      <c r="C598" s="29">
        <v>3028.2264</v>
      </c>
      <c r="D598" s="29" t="s">
        <v>1829</v>
      </c>
      <c r="E598" s="29">
        <v>47</v>
      </c>
      <c r="F598" s="29" t="s">
        <v>9</v>
      </c>
      <c r="G598" s="29" t="s">
        <v>1544</v>
      </c>
      <c r="H598" s="29" t="s">
        <v>1784</v>
      </c>
      <c r="L598" s="30">
        <v>45842</v>
      </c>
      <c r="M598" s="29">
        <v>3028.2264</v>
      </c>
      <c r="R598" s="29" t="s">
        <v>1829</v>
      </c>
      <c r="S598" s="29">
        <v>3028.2264</v>
      </c>
      <c r="W598" s="31" t="s">
        <v>9</v>
      </c>
      <c r="X598" s="31" t="s">
        <v>1544</v>
      </c>
      <c r="Y598" s="29">
        <v>3028.2264</v>
      </c>
      <c r="AF598" s="29">
        <v>3028.2264</v>
      </c>
      <c r="AG598" s="29" t="s">
        <v>1784</v>
      </c>
    </row>
    <row r="599" spans="1:33" x14ac:dyDescent="0.3">
      <c r="A599" s="29" t="s">
        <v>885</v>
      </c>
      <c r="B599" s="30">
        <v>45382</v>
      </c>
      <c r="C599" s="29">
        <v>1039.1135999999999</v>
      </c>
      <c r="D599" s="29" t="s">
        <v>1826</v>
      </c>
      <c r="E599" s="29">
        <v>21</v>
      </c>
      <c r="F599" s="29" t="s">
        <v>16</v>
      </c>
      <c r="G599" s="29" t="s">
        <v>1558</v>
      </c>
      <c r="H599" s="29" t="s">
        <v>1763</v>
      </c>
      <c r="L599" s="30">
        <v>45382</v>
      </c>
      <c r="M599" s="29">
        <v>1039.1135999999999</v>
      </c>
      <c r="R599" s="29" t="s">
        <v>1826</v>
      </c>
      <c r="S599" s="29">
        <v>1039.1135999999999</v>
      </c>
      <c r="W599" s="33" t="s">
        <v>16</v>
      </c>
      <c r="X599" s="33" t="s">
        <v>1558</v>
      </c>
      <c r="Y599" s="29">
        <v>1039.1135999999999</v>
      </c>
      <c r="AF599" s="29">
        <v>1039.1135999999999</v>
      </c>
      <c r="AG599" s="29" t="s">
        <v>1763</v>
      </c>
    </row>
    <row r="600" spans="1:33" x14ac:dyDescent="0.3">
      <c r="A600" s="29" t="s">
        <v>789</v>
      </c>
      <c r="B600" s="30">
        <v>45236</v>
      </c>
      <c r="C600" s="29">
        <v>2080.2770999999998</v>
      </c>
      <c r="D600" s="29" t="s">
        <v>1829</v>
      </c>
      <c r="E600" s="29">
        <v>32</v>
      </c>
      <c r="F600" s="29" t="s">
        <v>9</v>
      </c>
      <c r="G600" s="29" t="s">
        <v>1563</v>
      </c>
      <c r="H600" s="29" t="s">
        <v>1784</v>
      </c>
      <c r="L600" s="30">
        <v>45236</v>
      </c>
      <c r="M600" s="29">
        <v>2080.2770999999998</v>
      </c>
      <c r="R600" s="29" t="s">
        <v>1829</v>
      </c>
      <c r="S600" s="29">
        <v>2080.2770999999998</v>
      </c>
      <c r="W600" s="31" t="s">
        <v>9</v>
      </c>
      <c r="X600" s="31" t="s">
        <v>1563</v>
      </c>
      <c r="Y600" s="29">
        <v>2080.2770999999998</v>
      </c>
      <c r="AF600" s="29">
        <v>2080.2770999999998</v>
      </c>
      <c r="AG600" s="29" t="s">
        <v>1784</v>
      </c>
    </row>
    <row r="601" spans="1:33" x14ac:dyDescent="0.3">
      <c r="A601" s="29" t="s">
        <v>1066</v>
      </c>
      <c r="B601" s="30">
        <v>45806</v>
      </c>
      <c r="C601" s="29">
        <v>1349.7692</v>
      </c>
      <c r="D601" s="29" t="s">
        <v>1826</v>
      </c>
      <c r="E601" s="29">
        <v>27</v>
      </c>
      <c r="F601" s="29" t="s">
        <v>9</v>
      </c>
      <c r="G601" s="29" t="s">
        <v>1558</v>
      </c>
      <c r="H601" s="29" t="s">
        <v>1763</v>
      </c>
      <c r="L601" s="30">
        <v>45806</v>
      </c>
      <c r="M601" s="29">
        <v>1349.7692</v>
      </c>
      <c r="R601" s="29" t="s">
        <v>1826</v>
      </c>
      <c r="S601" s="29">
        <v>1349.7692</v>
      </c>
      <c r="W601" s="33" t="s">
        <v>9</v>
      </c>
      <c r="X601" s="33" t="s">
        <v>1558</v>
      </c>
      <c r="Y601" s="29">
        <v>1349.7692</v>
      </c>
      <c r="AF601" s="29">
        <v>1349.7692</v>
      </c>
      <c r="AG601" s="29" t="s">
        <v>1763</v>
      </c>
    </row>
    <row r="602" spans="1:33" x14ac:dyDescent="0.3">
      <c r="A602" s="29" t="s">
        <v>816</v>
      </c>
      <c r="B602" s="30">
        <v>45401</v>
      </c>
      <c r="C602" s="29">
        <v>92.722300000000004</v>
      </c>
      <c r="D602" s="29" t="s">
        <v>1824</v>
      </c>
      <c r="E602" s="29">
        <v>57</v>
      </c>
      <c r="F602" s="29" t="s">
        <v>9</v>
      </c>
      <c r="G602" s="29" t="s">
        <v>1544</v>
      </c>
      <c r="H602" s="29" t="s">
        <v>1754</v>
      </c>
      <c r="L602" s="30">
        <v>45401</v>
      </c>
      <c r="M602" s="29">
        <v>92.722300000000004</v>
      </c>
      <c r="R602" s="29" t="s">
        <v>1824</v>
      </c>
      <c r="S602" s="29">
        <v>92.722300000000004</v>
      </c>
      <c r="W602" s="31" t="s">
        <v>9</v>
      </c>
      <c r="X602" s="31" t="s">
        <v>1544</v>
      </c>
      <c r="Y602" s="29">
        <v>92.722300000000004</v>
      </c>
      <c r="AF602" s="29">
        <v>92.722300000000004</v>
      </c>
      <c r="AG602" s="29" t="s">
        <v>1754</v>
      </c>
    </row>
    <row r="603" spans="1:33" x14ac:dyDescent="0.3">
      <c r="A603" s="29" t="s">
        <v>370</v>
      </c>
      <c r="B603" s="30">
        <v>45716</v>
      </c>
      <c r="C603" s="29">
        <v>469.6508</v>
      </c>
      <c r="D603" s="29" t="s">
        <v>1824</v>
      </c>
      <c r="E603" s="29">
        <v>50</v>
      </c>
      <c r="F603" s="29" t="s">
        <v>16</v>
      </c>
      <c r="G603" s="29" t="s">
        <v>1544</v>
      </c>
      <c r="H603" s="29" t="s">
        <v>1759</v>
      </c>
      <c r="L603" s="30">
        <v>45716</v>
      </c>
      <c r="M603" s="29">
        <v>469.6508</v>
      </c>
      <c r="R603" s="29" t="s">
        <v>1824</v>
      </c>
      <c r="S603" s="29">
        <v>469.6508</v>
      </c>
      <c r="W603" s="33" t="s">
        <v>16</v>
      </c>
      <c r="X603" s="33" t="s">
        <v>1544</v>
      </c>
      <c r="Y603" s="29">
        <v>469.6508</v>
      </c>
      <c r="AF603" s="29">
        <v>469.6508</v>
      </c>
      <c r="AG603" s="29" t="s">
        <v>1759</v>
      </c>
    </row>
    <row r="604" spans="1:33" x14ac:dyDescent="0.3">
      <c r="A604" s="29" t="s">
        <v>1182</v>
      </c>
      <c r="B604" s="30">
        <v>45718</v>
      </c>
      <c r="C604" s="29">
        <v>1376.721</v>
      </c>
      <c r="D604" s="29" t="s">
        <v>1824</v>
      </c>
      <c r="E604" s="29">
        <v>34</v>
      </c>
      <c r="F604" s="29" t="s">
        <v>16</v>
      </c>
      <c r="G604" s="29" t="s">
        <v>1558</v>
      </c>
      <c r="H604" s="29" t="s">
        <v>1759</v>
      </c>
      <c r="L604" s="30">
        <v>45718</v>
      </c>
      <c r="M604" s="29">
        <v>1376.721</v>
      </c>
      <c r="R604" s="29" t="s">
        <v>1824</v>
      </c>
      <c r="S604" s="29">
        <v>1376.721</v>
      </c>
      <c r="W604" s="31" t="s">
        <v>16</v>
      </c>
      <c r="X604" s="31" t="s">
        <v>1558</v>
      </c>
      <c r="Y604" s="29">
        <v>1376.721</v>
      </c>
      <c r="AF604" s="29">
        <v>1376.721</v>
      </c>
      <c r="AG604" s="29" t="s">
        <v>1759</v>
      </c>
    </row>
    <row r="605" spans="1:33" x14ac:dyDescent="0.3">
      <c r="A605" s="29" t="s">
        <v>930</v>
      </c>
      <c r="B605" s="30">
        <v>45379</v>
      </c>
      <c r="C605" s="29">
        <v>796.63200000000006</v>
      </c>
      <c r="D605" s="29" t="s">
        <v>1826</v>
      </c>
      <c r="E605" s="29">
        <v>29</v>
      </c>
      <c r="F605" s="29" t="s">
        <v>9</v>
      </c>
      <c r="G605" s="29" t="s">
        <v>1566</v>
      </c>
      <c r="H605" s="29" t="s">
        <v>1763</v>
      </c>
      <c r="L605" s="30">
        <v>45379</v>
      </c>
      <c r="M605" s="29">
        <v>796.63200000000006</v>
      </c>
      <c r="R605" s="29" t="s">
        <v>1826</v>
      </c>
      <c r="S605" s="29">
        <v>796.63200000000006</v>
      </c>
      <c r="W605" s="33" t="s">
        <v>9</v>
      </c>
      <c r="X605" s="33" t="s">
        <v>1566</v>
      </c>
      <c r="Y605" s="29">
        <v>796.63200000000006</v>
      </c>
      <c r="AF605" s="29">
        <v>796.63200000000006</v>
      </c>
      <c r="AG605" s="29" t="s">
        <v>1763</v>
      </c>
    </row>
    <row r="606" spans="1:33" x14ac:dyDescent="0.3">
      <c r="A606" s="29" t="s">
        <v>1429</v>
      </c>
      <c r="B606" s="30">
        <v>45635</v>
      </c>
      <c r="C606" s="29">
        <v>2592.2763</v>
      </c>
      <c r="D606" s="29" t="s">
        <v>1829</v>
      </c>
      <c r="E606" s="29">
        <v>45</v>
      </c>
      <c r="F606" s="29" t="s">
        <v>16</v>
      </c>
      <c r="G606" s="29" t="s">
        <v>1544</v>
      </c>
      <c r="H606" s="29" t="s">
        <v>1759</v>
      </c>
      <c r="L606" s="30">
        <v>45635</v>
      </c>
      <c r="M606" s="29">
        <v>2592.2763</v>
      </c>
      <c r="R606" s="29" t="s">
        <v>1829</v>
      </c>
      <c r="S606" s="29">
        <v>2592.2763</v>
      </c>
      <c r="W606" s="31" t="s">
        <v>16</v>
      </c>
      <c r="X606" s="31" t="s">
        <v>1544</v>
      </c>
      <c r="Y606" s="29">
        <v>2592.2763</v>
      </c>
      <c r="AF606" s="29">
        <v>2592.2763</v>
      </c>
      <c r="AG606" s="29" t="s">
        <v>1759</v>
      </c>
    </row>
    <row r="607" spans="1:33" x14ac:dyDescent="0.3">
      <c r="A607" s="29" t="s">
        <v>703</v>
      </c>
      <c r="B607" s="30">
        <v>45222</v>
      </c>
      <c r="C607" s="29">
        <v>54.999000000000002</v>
      </c>
      <c r="D607" s="29" t="s">
        <v>1826</v>
      </c>
      <c r="E607" s="29">
        <v>42</v>
      </c>
      <c r="F607" s="29" t="s">
        <v>9</v>
      </c>
      <c r="G607" s="29" t="s">
        <v>1566</v>
      </c>
      <c r="H607" s="29" t="s">
        <v>1754</v>
      </c>
      <c r="L607" s="30">
        <v>45222</v>
      </c>
      <c r="M607" s="29">
        <v>54.999000000000002</v>
      </c>
      <c r="R607" s="29" t="s">
        <v>1826</v>
      </c>
      <c r="S607" s="29">
        <v>54.999000000000002</v>
      </c>
      <c r="W607" s="33" t="s">
        <v>9</v>
      </c>
      <c r="X607" s="33" t="s">
        <v>1566</v>
      </c>
      <c r="Y607" s="29">
        <v>54.999000000000002</v>
      </c>
      <c r="AF607" s="29">
        <v>54.999000000000002</v>
      </c>
      <c r="AG607" s="29" t="s">
        <v>1754</v>
      </c>
    </row>
    <row r="608" spans="1:33" x14ac:dyDescent="0.3">
      <c r="A608" s="29" t="s">
        <v>122</v>
      </c>
      <c r="B608" s="30">
        <v>45555</v>
      </c>
      <c r="C608" s="29">
        <v>2011.7483999999999</v>
      </c>
      <c r="D608" s="29" t="s">
        <v>1826</v>
      </c>
      <c r="E608" s="29">
        <v>64</v>
      </c>
      <c r="F608" s="29" t="s">
        <v>16</v>
      </c>
      <c r="G608" s="29" t="s">
        <v>1544</v>
      </c>
      <c r="H608" s="29" t="s">
        <v>1784</v>
      </c>
      <c r="L608" s="30">
        <v>45555</v>
      </c>
      <c r="M608" s="29">
        <v>2011.7483999999999</v>
      </c>
      <c r="R608" s="29" t="s">
        <v>1826</v>
      </c>
      <c r="S608" s="29">
        <v>2011.7483999999999</v>
      </c>
      <c r="W608" s="31" t="s">
        <v>16</v>
      </c>
      <c r="X608" s="31" t="s">
        <v>1544</v>
      </c>
      <c r="Y608" s="29">
        <v>2011.7483999999999</v>
      </c>
      <c r="AF608" s="29">
        <v>2011.7483999999999</v>
      </c>
      <c r="AG608" s="29" t="s">
        <v>1784</v>
      </c>
    </row>
    <row r="609" spans="1:33" x14ac:dyDescent="0.3">
      <c r="A609" s="29" t="s">
        <v>1335</v>
      </c>
      <c r="B609" s="30">
        <v>45583</v>
      </c>
      <c r="C609" s="29">
        <v>2280.0509999999999</v>
      </c>
      <c r="D609" s="29" t="s">
        <v>1829</v>
      </c>
      <c r="E609" s="29">
        <v>27</v>
      </c>
      <c r="F609" s="29" t="s">
        <v>9</v>
      </c>
      <c r="G609" s="29" t="s">
        <v>1544</v>
      </c>
      <c r="H609" s="29" t="s">
        <v>1759</v>
      </c>
      <c r="L609" s="30">
        <v>45583</v>
      </c>
      <c r="M609" s="29">
        <v>2280.0509999999999</v>
      </c>
      <c r="R609" s="29" t="s">
        <v>1829</v>
      </c>
      <c r="S609" s="29">
        <v>2280.0509999999999</v>
      </c>
      <c r="W609" s="33" t="s">
        <v>9</v>
      </c>
      <c r="X609" s="33" t="s">
        <v>1544</v>
      </c>
      <c r="Y609" s="29">
        <v>2280.0509999999999</v>
      </c>
      <c r="AF609" s="29">
        <v>2280.0509999999999</v>
      </c>
      <c r="AG609" s="29" t="s">
        <v>1759</v>
      </c>
    </row>
    <row r="610" spans="1:33" x14ac:dyDescent="0.3">
      <c r="A610" s="29" t="s">
        <v>1000</v>
      </c>
      <c r="B610" s="30">
        <v>45662</v>
      </c>
      <c r="C610" s="29">
        <v>620.95889999999997</v>
      </c>
      <c r="D610" s="29" t="s">
        <v>1826</v>
      </c>
      <c r="E610" s="29">
        <v>25</v>
      </c>
      <c r="F610" s="29" t="s">
        <v>9</v>
      </c>
      <c r="G610" s="29" t="s">
        <v>1544</v>
      </c>
      <c r="H610" s="29" t="s">
        <v>1759</v>
      </c>
      <c r="L610" s="30">
        <v>45662</v>
      </c>
      <c r="M610" s="29">
        <v>620.95889999999997</v>
      </c>
      <c r="R610" s="29" t="s">
        <v>1826</v>
      </c>
      <c r="S610" s="29">
        <v>620.95889999999997</v>
      </c>
      <c r="W610" s="31" t="s">
        <v>9</v>
      </c>
      <c r="X610" s="31" t="s">
        <v>1544</v>
      </c>
      <c r="Y610" s="29">
        <v>620.95889999999997</v>
      </c>
      <c r="AF610" s="29">
        <v>620.95889999999997</v>
      </c>
      <c r="AG610" s="29" t="s">
        <v>1759</v>
      </c>
    </row>
    <row r="611" spans="1:33" x14ac:dyDescent="0.3">
      <c r="A611" s="29" t="s">
        <v>1450</v>
      </c>
      <c r="B611" s="30">
        <v>45921</v>
      </c>
      <c r="C611" s="29">
        <v>1456.4944</v>
      </c>
      <c r="D611" s="29" t="s">
        <v>1826</v>
      </c>
      <c r="E611" s="29">
        <v>42</v>
      </c>
      <c r="F611" s="29" t="s">
        <v>9</v>
      </c>
      <c r="G611" s="29" t="s">
        <v>1563</v>
      </c>
      <c r="H611" s="29" t="s">
        <v>1759</v>
      </c>
      <c r="L611" s="30">
        <v>45921</v>
      </c>
      <c r="M611" s="29">
        <v>1456.4944</v>
      </c>
      <c r="R611" s="29" t="s">
        <v>1826</v>
      </c>
      <c r="S611" s="29">
        <v>1456.4944</v>
      </c>
      <c r="W611" s="33" t="s">
        <v>9</v>
      </c>
      <c r="X611" s="33" t="s">
        <v>1563</v>
      </c>
      <c r="Y611" s="29">
        <v>1456.4944</v>
      </c>
      <c r="AF611" s="29">
        <v>1456.4944</v>
      </c>
      <c r="AG611" s="29" t="s">
        <v>1759</v>
      </c>
    </row>
    <row r="612" spans="1:33" x14ac:dyDescent="0.3">
      <c r="A612" s="29" t="s">
        <v>694</v>
      </c>
      <c r="B612" s="30">
        <v>45490</v>
      </c>
      <c r="C612" s="29">
        <v>389.59829999999999</v>
      </c>
      <c r="D612" s="29" t="s">
        <v>1824</v>
      </c>
      <c r="E612" s="29">
        <v>61</v>
      </c>
      <c r="F612" s="29" t="s">
        <v>9</v>
      </c>
      <c r="G612" s="29" t="s">
        <v>1558</v>
      </c>
      <c r="H612" s="29" t="s">
        <v>1759</v>
      </c>
      <c r="L612" s="30">
        <v>45490</v>
      </c>
      <c r="M612" s="29">
        <v>389.59829999999999</v>
      </c>
      <c r="R612" s="29" t="s">
        <v>1824</v>
      </c>
      <c r="S612" s="29">
        <v>389.59829999999999</v>
      </c>
      <c r="W612" s="31" t="s">
        <v>9</v>
      </c>
      <c r="X612" s="31" t="s">
        <v>1558</v>
      </c>
      <c r="Y612" s="29">
        <v>389.59829999999999</v>
      </c>
      <c r="AF612" s="29">
        <v>389.59829999999999</v>
      </c>
      <c r="AG612" s="29" t="s">
        <v>1759</v>
      </c>
    </row>
    <row r="613" spans="1:33" x14ac:dyDescent="0.3">
      <c r="A613" s="29" t="s">
        <v>867</v>
      </c>
      <c r="B613" s="30">
        <v>45652</v>
      </c>
      <c r="C613" s="29">
        <v>2832.9380000000001</v>
      </c>
      <c r="D613" s="29" t="s">
        <v>1824</v>
      </c>
      <c r="E613" s="29">
        <v>23</v>
      </c>
      <c r="F613" s="29" t="s">
        <v>9</v>
      </c>
      <c r="G613" s="29" t="s">
        <v>1563</v>
      </c>
      <c r="H613" s="29" t="s">
        <v>1759</v>
      </c>
      <c r="L613" s="30">
        <v>45652</v>
      </c>
      <c r="M613" s="29">
        <v>2832.9380000000001</v>
      </c>
      <c r="R613" s="29" t="s">
        <v>1824</v>
      </c>
      <c r="S613" s="29">
        <v>2832.9380000000001</v>
      </c>
      <c r="W613" s="33" t="s">
        <v>9</v>
      </c>
      <c r="X613" s="33" t="s">
        <v>1563</v>
      </c>
      <c r="Y613" s="29">
        <v>2832.9380000000001</v>
      </c>
      <c r="AF613" s="29">
        <v>2832.9380000000001</v>
      </c>
      <c r="AG613" s="29" t="s">
        <v>1759</v>
      </c>
    </row>
    <row r="614" spans="1:33" x14ac:dyDescent="0.3">
      <c r="A614" s="29" t="s">
        <v>1482</v>
      </c>
      <c r="B614" s="30">
        <v>45598</v>
      </c>
      <c r="C614" s="29">
        <v>2651.3568</v>
      </c>
      <c r="D614" s="29" t="s">
        <v>1824</v>
      </c>
      <c r="E614" s="29">
        <v>26</v>
      </c>
      <c r="F614" s="29" t="s">
        <v>9</v>
      </c>
      <c r="G614" s="29" t="s">
        <v>1566</v>
      </c>
      <c r="H614" s="29" t="s">
        <v>1759</v>
      </c>
      <c r="L614" s="30">
        <v>45598</v>
      </c>
      <c r="M614" s="29">
        <v>2651.3568</v>
      </c>
      <c r="R614" s="29" t="s">
        <v>1824</v>
      </c>
      <c r="S614" s="29">
        <v>2651.3568</v>
      </c>
      <c r="W614" s="31" t="s">
        <v>9</v>
      </c>
      <c r="X614" s="31" t="s">
        <v>1566</v>
      </c>
      <c r="Y614" s="29">
        <v>2651.3568</v>
      </c>
      <c r="AF614" s="29">
        <v>2651.3568</v>
      </c>
      <c r="AG614" s="29" t="s">
        <v>1759</v>
      </c>
    </row>
    <row r="615" spans="1:33" x14ac:dyDescent="0.3">
      <c r="A615" s="29" t="s">
        <v>1320</v>
      </c>
      <c r="B615" s="30">
        <v>45772</v>
      </c>
      <c r="C615" s="29">
        <v>2240.7020000000002</v>
      </c>
      <c r="D615" s="29" t="s">
        <v>1824</v>
      </c>
      <c r="E615" s="29">
        <v>28</v>
      </c>
      <c r="F615" s="29" t="s">
        <v>9</v>
      </c>
      <c r="G615" s="29" t="s">
        <v>1547</v>
      </c>
      <c r="H615" s="29" t="s">
        <v>1759</v>
      </c>
      <c r="L615" s="30">
        <v>45772</v>
      </c>
      <c r="M615" s="29">
        <v>2240.7020000000002</v>
      </c>
      <c r="R615" s="29" t="s">
        <v>1824</v>
      </c>
      <c r="S615" s="29">
        <v>2240.7020000000002</v>
      </c>
      <c r="W615" s="33" t="s">
        <v>9</v>
      </c>
      <c r="X615" s="33" t="s">
        <v>1547</v>
      </c>
      <c r="Y615" s="29">
        <v>2240.7020000000002</v>
      </c>
      <c r="AF615" s="29">
        <v>2240.7020000000002</v>
      </c>
      <c r="AG615" s="29" t="s">
        <v>1759</v>
      </c>
    </row>
    <row r="616" spans="1:33" x14ac:dyDescent="0.3">
      <c r="A616" s="29" t="s">
        <v>1511</v>
      </c>
      <c r="B616" s="30">
        <v>45338</v>
      </c>
      <c r="C616" s="29">
        <v>275.36079999999998</v>
      </c>
      <c r="D616" s="29" t="s">
        <v>1826</v>
      </c>
      <c r="E616" s="29">
        <v>59</v>
      </c>
      <c r="F616" s="29" t="s">
        <v>16</v>
      </c>
      <c r="G616" s="29" t="s">
        <v>1558</v>
      </c>
      <c r="H616" s="29" t="s">
        <v>1763</v>
      </c>
      <c r="L616" s="30">
        <v>45338</v>
      </c>
      <c r="M616" s="29">
        <v>275.36079999999998</v>
      </c>
      <c r="R616" s="29" t="s">
        <v>1826</v>
      </c>
      <c r="S616" s="29">
        <v>275.36079999999998</v>
      </c>
      <c r="W616" s="31" t="s">
        <v>16</v>
      </c>
      <c r="X616" s="31" t="s">
        <v>1558</v>
      </c>
      <c r="Y616" s="29">
        <v>275.36079999999998</v>
      </c>
      <c r="AF616" s="29">
        <v>275.36079999999998</v>
      </c>
      <c r="AG616" s="29" t="s">
        <v>1763</v>
      </c>
    </row>
    <row r="617" spans="1:33" x14ac:dyDescent="0.3">
      <c r="A617" s="29" t="s">
        <v>736</v>
      </c>
      <c r="B617" s="30">
        <v>45524</v>
      </c>
      <c r="C617" s="29">
        <v>2512.0783999999999</v>
      </c>
      <c r="D617" s="29" t="s">
        <v>1826</v>
      </c>
      <c r="E617" s="29">
        <v>32</v>
      </c>
      <c r="F617" s="29" t="s">
        <v>16</v>
      </c>
      <c r="G617" s="29" t="s">
        <v>1558</v>
      </c>
      <c r="H617" s="29" t="s">
        <v>1759</v>
      </c>
      <c r="L617" s="30">
        <v>45524</v>
      </c>
      <c r="M617" s="29">
        <v>2512.0783999999999</v>
      </c>
      <c r="R617" s="29" t="s">
        <v>1826</v>
      </c>
      <c r="S617" s="29">
        <v>2512.0783999999999</v>
      </c>
      <c r="W617" s="33" t="s">
        <v>16</v>
      </c>
      <c r="X617" s="33" t="s">
        <v>1558</v>
      </c>
      <c r="Y617" s="29">
        <v>2512.0783999999999</v>
      </c>
      <c r="AF617" s="29">
        <v>2512.0783999999999</v>
      </c>
      <c r="AG617" s="29" t="s">
        <v>1759</v>
      </c>
    </row>
    <row r="618" spans="1:33" x14ac:dyDescent="0.3">
      <c r="A618" s="29" t="s">
        <v>488</v>
      </c>
      <c r="B618" s="30">
        <v>45497</v>
      </c>
      <c r="C618" s="29">
        <v>1344.7067999999999</v>
      </c>
      <c r="D618" s="29" t="s">
        <v>1829</v>
      </c>
      <c r="E618" s="29">
        <v>46</v>
      </c>
      <c r="F618" s="29" t="s">
        <v>9</v>
      </c>
      <c r="G618" s="29" t="s">
        <v>1558</v>
      </c>
      <c r="H618" s="29" t="s">
        <v>1759</v>
      </c>
      <c r="L618" s="30">
        <v>45497</v>
      </c>
      <c r="M618" s="29">
        <v>1344.7067999999999</v>
      </c>
      <c r="R618" s="29" t="s">
        <v>1829</v>
      </c>
      <c r="S618" s="29">
        <v>1344.7067999999999</v>
      </c>
      <c r="W618" s="31" t="s">
        <v>9</v>
      </c>
      <c r="X618" s="31" t="s">
        <v>1558</v>
      </c>
      <c r="Y618" s="29">
        <v>1344.7067999999999</v>
      </c>
      <c r="AF618" s="29">
        <v>1344.7067999999999</v>
      </c>
      <c r="AG618" s="29" t="s">
        <v>1759</v>
      </c>
    </row>
    <row r="619" spans="1:33" x14ac:dyDescent="0.3">
      <c r="A619" s="29" t="s">
        <v>122</v>
      </c>
      <c r="B619" s="30">
        <v>45534</v>
      </c>
      <c r="C619" s="29">
        <v>733.85640000000001</v>
      </c>
      <c r="D619" s="29" t="s">
        <v>1829</v>
      </c>
      <c r="E619" s="29">
        <v>64</v>
      </c>
      <c r="F619" s="29" t="s">
        <v>16</v>
      </c>
      <c r="G619" s="29" t="s">
        <v>1558</v>
      </c>
      <c r="H619" s="29" t="s">
        <v>1759</v>
      </c>
      <c r="L619" s="30">
        <v>45534</v>
      </c>
      <c r="M619" s="29">
        <v>733.85640000000001</v>
      </c>
      <c r="R619" s="29" t="s">
        <v>1829</v>
      </c>
      <c r="S619" s="29">
        <v>733.85640000000001</v>
      </c>
      <c r="W619" s="33" t="s">
        <v>16</v>
      </c>
      <c r="X619" s="33" t="s">
        <v>1558</v>
      </c>
      <c r="Y619" s="29">
        <v>733.85640000000001</v>
      </c>
      <c r="AF619" s="29">
        <v>733.85640000000001</v>
      </c>
      <c r="AG619" s="29" t="s">
        <v>1759</v>
      </c>
    </row>
    <row r="620" spans="1:33" x14ac:dyDescent="0.3">
      <c r="A620" s="29" t="s">
        <v>276</v>
      </c>
      <c r="B620" s="30">
        <v>45925</v>
      </c>
      <c r="C620" s="29">
        <v>499.24360000000001</v>
      </c>
      <c r="D620" s="29" t="s">
        <v>1824</v>
      </c>
      <c r="E620" s="29">
        <v>37</v>
      </c>
      <c r="F620" s="29" t="s">
        <v>9</v>
      </c>
      <c r="G620" s="29" t="s">
        <v>1544</v>
      </c>
      <c r="H620" s="29" t="s">
        <v>1759</v>
      </c>
      <c r="L620" s="30">
        <v>45925</v>
      </c>
      <c r="M620" s="29">
        <v>499.24360000000001</v>
      </c>
      <c r="R620" s="29" t="s">
        <v>1824</v>
      </c>
      <c r="S620" s="29">
        <v>499.24360000000001</v>
      </c>
      <c r="W620" s="31" t="s">
        <v>9</v>
      </c>
      <c r="X620" s="31" t="s">
        <v>1544</v>
      </c>
      <c r="Y620" s="29">
        <v>499.24360000000001</v>
      </c>
      <c r="AF620" s="29">
        <v>499.24360000000001</v>
      </c>
      <c r="AG620" s="29" t="s">
        <v>1759</v>
      </c>
    </row>
    <row r="621" spans="1:33" x14ac:dyDescent="0.3">
      <c r="A621" s="29" t="s">
        <v>1453</v>
      </c>
      <c r="B621" s="30">
        <v>45765</v>
      </c>
      <c r="C621" s="29">
        <v>560.18999999999994</v>
      </c>
      <c r="D621" s="29" t="s">
        <v>1829</v>
      </c>
      <c r="E621" s="29">
        <v>42</v>
      </c>
      <c r="F621" s="29" t="s">
        <v>9</v>
      </c>
      <c r="G621" s="29" t="s">
        <v>1566</v>
      </c>
      <c r="H621" s="29" t="s">
        <v>1759</v>
      </c>
      <c r="L621" s="30">
        <v>45765</v>
      </c>
      <c r="M621" s="29">
        <v>560.18999999999994</v>
      </c>
      <c r="R621" s="29" t="s">
        <v>1829</v>
      </c>
      <c r="S621" s="29">
        <v>560.18999999999994</v>
      </c>
      <c r="W621" s="33" t="s">
        <v>9</v>
      </c>
      <c r="X621" s="33" t="s">
        <v>1566</v>
      </c>
      <c r="Y621" s="29">
        <v>560.18999999999994</v>
      </c>
      <c r="AF621" s="29">
        <v>560.18999999999994</v>
      </c>
      <c r="AG621" s="29" t="s">
        <v>1759</v>
      </c>
    </row>
    <row r="622" spans="1:33" x14ac:dyDescent="0.3">
      <c r="A622" s="29" t="s">
        <v>409</v>
      </c>
      <c r="B622" s="30">
        <v>45882</v>
      </c>
      <c r="C622" s="29">
        <v>1172.0625</v>
      </c>
      <c r="D622" s="29" t="s">
        <v>1824</v>
      </c>
      <c r="E622" s="29">
        <v>36</v>
      </c>
      <c r="F622" s="29" t="s">
        <v>9</v>
      </c>
      <c r="G622" s="29" t="s">
        <v>1566</v>
      </c>
      <c r="H622" s="29" t="s">
        <v>1763</v>
      </c>
      <c r="L622" s="30">
        <v>45882</v>
      </c>
      <c r="M622" s="29">
        <v>1172.0625</v>
      </c>
      <c r="R622" s="29" t="s">
        <v>1824</v>
      </c>
      <c r="S622" s="29">
        <v>1172.0625</v>
      </c>
      <c r="W622" s="31" t="s">
        <v>9</v>
      </c>
      <c r="X622" s="31" t="s">
        <v>1566</v>
      </c>
      <c r="Y622" s="29">
        <v>1172.0625</v>
      </c>
      <c r="AF622" s="29">
        <v>1172.0625</v>
      </c>
      <c r="AG622" s="29" t="s">
        <v>1763</v>
      </c>
    </row>
    <row r="623" spans="1:33" x14ac:dyDescent="0.3">
      <c r="A623" s="29" t="s">
        <v>4012</v>
      </c>
      <c r="B623" s="30">
        <v>45923</v>
      </c>
      <c r="C623" s="29">
        <v>1565.982</v>
      </c>
      <c r="D623" s="29" t="s">
        <v>1824</v>
      </c>
      <c r="E623" s="29">
        <v>38</v>
      </c>
      <c r="F623" s="29" t="s">
        <v>9</v>
      </c>
      <c r="G623" s="29" t="s">
        <v>1563</v>
      </c>
      <c r="H623" s="29" t="s">
        <v>1763</v>
      </c>
      <c r="L623" s="30">
        <v>45923</v>
      </c>
      <c r="M623" s="29">
        <v>1565.982</v>
      </c>
      <c r="R623" s="29" t="s">
        <v>1824</v>
      </c>
      <c r="S623" s="29">
        <v>1565.982</v>
      </c>
      <c r="W623" s="33" t="s">
        <v>9</v>
      </c>
      <c r="X623" s="33" t="s">
        <v>1563</v>
      </c>
      <c r="Y623" s="29">
        <v>1565.982</v>
      </c>
      <c r="AF623" s="29">
        <v>1565.982</v>
      </c>
      <c r="AG623" s="29" t="s">
        <v>1763</v>
      </c>
    </row>
    <row r="624" spans="1:33" x14ac:dyDescent="0.3">
      <c r="A624" s="29" t="s">
        <v>145</v>
      </c>
      <c r="B624" s="30">
        <v>45421</v>
      </c>
      <c r="C624" s="29">
        <v>1045.6292000000001</v>
      </c>
      <c r="D624" s="29" t="s">
        <v>1824</v>
      </c>
      <c r="E624" s="29">
        <v>27</v>
      </c>
      <c r="F624" s="29" t="s">
        <v>16</v>
      </c>
      <c r="G624" s="29" t="s">
        <v>1563</v>
      </c>
      <c r="H624" s="29" t="s">
        <v>1759</v>
      </c>
      <c r="L624" s="30">
        <v>45421</v>
      </c>
      <c r="M624" s="29">
        <v>1045.6292000000001</v>
      </c>
      <c r="R624" s="29" t="s">
        <v>1824</v>
      </c>
      <c r="S624" s="29">
        <v>1045.6292000000001</v>
      </c>
      <c r="W624" s="31" t="s">
        <v>16</v>
      </c>
      <c r="X624" s="31" t="s">
        <v>1563</v>
      </c>
      <c r="Y624" s="29">
        <v>1045.6292000000001</v>
      </c>
      <c r="AF624" s="29">
        <v>1045.6292000000001</v>
      </c>
      <c r="AG624" s="29" t="s">
        <v>1759</v>
      </c>
    </row>
    <row r="625" spans="1:33" x14ac:dyDescent="0.3">
      <c r="A625" s="29" t="s">
        <v>265</v>
      </c>
      <c r="B625" s="30">
        <v>45608</v>
      </c>
      <c r="C625" s="29">
        <v>2242.8216000000002</v>
      </c>
      <c r="D625" s="29" t="s">
        <v>1829</v>
      </c>
      <c r="E625" s="29">
        <v>56</v>
      </c>
      <c r="F625" s="29" t="s">
        <v>16</v>
      </c>
      <c r="G625" s="29" t="s">
        <v>1544</v>
      </c>
      <c r="H625" s="29" t="s">
        <v>1759</v>
      </c>
      <c r="L625" s="30">
        <v>45608</v>
      </c>
      <c r="M625" s="29">
        <v>2242.8216000000002</v>
      </c>
      <c r="R625" s="29" t="s">
        <v>1829</v>
      </c>
      <c r="S625" s="29">
        <v>2242.8216000000002</v>
      </c>
      <c r="W625" s="33" t="s">
        <v>16</v>
      </c>
      <c r="X625" s="33" t="s">
        <v>1544</v>
      </c>
      <c r="Y625" s="29">
        <v>2242.8216000000002</v>
      </c>
      <c r="AF625" s="29">
        <v>2242.8216000000002</v>
      </c>
      <c r="AG625" s="29" t="s">
        <v>1759</v>
      </c>
    </row>
    <row r="626" spans="1:33" x14ac:dyDescent="0.3">
      <c r="A626" s="29" t="s">
        <v>222</v>
      </c>
      <c r="B626" s="30">
        <v>45644</v>
      </c>
      <c r="C626" s="29">
        <v>615.46699999999998</v>
      </c>
      <c r="D626" s="29" t="s">
        <v>1829</v>
      </c>
      <c r="E626" s="29">
        <v>22</v>
      </c>
      <c r="F626" s="29" t="s">
        <v>16</v>
      </c>
      <c r="G626" s="29" t="s">
        <v>1558</v>
      </c>
      <c r="H626" s="29" t="s">
        <v>1763</v>
      </c>
      <c r="L626" s="30">
        <v>45644</v>
      </c>
      <c r="M626" s="29">
        <v>615.46699999999998</v>
      </c>
      <c r="R626" s="29" t="s">
        <v>1829</v>
      </c>
      <c r="S626" s="29">
        <v>615.46699999999998</v>
      </c>
      <c r="W626" s="31" t="s">
        <v>16</v>
      </c>
      <c r="X626" s="31" t="s">
        <v>1558</v>
      </c>
      <c r="Y626" s="29">
        <v>615.46699999999998</v>
      </c>
      <c r="AF626" s="29">
        <v>615.46699999999998</v>
      </c>
      <c r="AG626" s="29" t="s">
        <v>1763</v>
      </c>
    </row>
    <row r="627" spans="1:33" x14ac:dyDescent="0.3">
      <c r="A627" s="29" t="s">
        <v>462</v>
      </c>
      <c r="B627" s="30">
        <v>45517</v>
      </c>
      <c r="C627" s="29">
        <v>323.35199999999998</v>
      </c>
      <c r="D627" s="29" t="s">
        <v>1826</v>
      </c>
      <c r="E627" s="29">
        <v>29</v>
      </c>
      <c r="F627" s="29" t="s">
        <v>9</v>
      </c>
      <c r="G627" s="29" t="s">
        <v>1558</v>
      </c>
      <c r="H627" s="29" t="s">
        <v>1754</v>
      </c>
      <c r="L627" s="30">
        <v>45517</v>
      </c>
      <c r="M627" s="29">
        <v>323.35199999999998</v>
      </c>
      <c r="R627" s="29" t="s">
        <v>1826</v>
      </c>
      <c r="S627" s="29">
        <v>323.35199999999998</v>
      </c>
      <c r="W627" s="33" t="s">
        <v>9</v>
      </c>
      <c r="X627" s="33" t="s">
        <v>1558</v>
      </c>
      <c r="Y627" s="29">
        <v>323.35199999999998</v>
      </c>
      <c r="AF627" s="29">
        <v>323.35199999999998</v>
      </c>
      <c r="AG627" s="29" t="s">
        <v>1754</v>
      </c>
    </row>
    <row r="628" spans="1:33" x14ac:dyDescent="0.3">
      <c r="A628" s="29" t="s">
        <v>1236</v>
      </c>
      <c r="B628" s="30">
        <v>45545</v>
      </c>
      <c r="C628" s="29">
        <v>977.69849999999985</v>
      </c>
      <c r="D628" s="29" t="s">
        <v>1826</v>
      </c>
      <c r="E628" s="29">
        <v>62</v>
      </c>
      <c r="F628" s="29" t="s">
        <v>16</v>
      </c>
      <c r="G628" s="29" t="s">
        <v>1563</v>
      </c>
      <c r="H628" s="29" t="s">
        <v>1763</v>
      </c>
      <c r="L628" s="30">
        <v>45545</v>
      </c>
      <c r="M628" s="29">
        <v>977.69849999999985</v>
      </c>
      <c r="R628" s="29" t="s">
        <v>1826</v>
      </c>
      <c r="S628" s="29">
        <v>977.69849999999985</v>
      </c>
      <c r="W628" s="31" t="s">
        <v>16</v>
      </c>
      <c r="X628" s="31" t="s">
        <v>1563</v>
      </c>
      <c r="Y628" s="29">
        <v>977.69849999999985</v>
      </c>
      <c r="AF628" s="29">
        <v>977.69849999999985</v>
      </c>
      <c r="AG628" s="29" t="s">
        <v>1763</v>
      </c>
    </row>
    <row r="629" spans="1:33" x14ac:dyDescent="0.3">
      <c r="A629" s="29" t="s">
        <v>583</v>
      </c>
      <c r="B629" s="30">
        <v>45547</v>
      </c>
      <c r="C629" s="29">
        <v>3529.1619999999998</v>
      </c>
      <c r="D629" s="29" t="s">
        <v>1829</v>
      </c>
      <c r="E629" s="29">
        <v>55</v>
      </c>
      <c r="F629" s="29" t="s">
        <v>9</v>
      </c>
      <c r="G629" s="29" t="s">
        <v>1547</v>
      </c>
      <c r="H629" s="29" t="s">
        <v>1759</v>
      </c>
      <c r="L629" s="30">
        <v>45547</v>
      </c>
      <c r="M629" s="29">
        <v>3529.1619999999998</v>
      </c>
      <c r="R629" s="29" t="s">
        <v>1829</v>
      </c>
      <c r="S629" s="29">
        <v>3529.1619999999998</v>
      </c>
      <c r="W629" s="33" t="s">
        <v>9</v>
      </c>
      <c r="X629" s="33" t="s">
        <v>1547</v>
      </c>
      <c r="Y629" s="29">
        <v>3529.1619999999998</v>
      </c>
      <c r="AF629" s="29">
        <v>3529.1619999999998</v>
      </c>
      <c r="AG629" s="29" t="s">
        <v>1759</v>
      </c>
    </row>
    <row r="630" spans="1:33" x14ac:dyDescent="0.3">
      <c r="A630" s="29" t="s">
        <v>1426</v>
      </c>
      <c r="B630" s="30">
        <v>45433</v>
      </c>
      <c r="C630" s="29">
        <v>959.13179999999988</v>
      </c>
      <c r="D630" s="29" t="s">
        <v>1824</v>
      </c>
      <c r="E630" s="29">
        <v>36</v>
      </c>
      <c r="F630" s="29" t="s">
        <v>16</v>
      </c>
      <c r="G630" s="29" t="s">
        <v>1563</v>
      </c>
      <c r="H630" s="29" t="s">
        <v>1759</v>
      </c>
      <c r="L630" s="30">
        <v>45433</v>
      </c>
      <c r="M630" s="29">
        <v>959.13179999999988</v>
      </c>
      <c r="R630" s="29" t="s">
        <v>1824</v>
      </c>
      <c r="S630" s="29">
        <v>959.13179999999988</v>
      </c>
      <c r="W630" s="31" t="s">
        <v>16</v>
      </c>
      <c r="X630" s="31" t="s">
        <v>1563</v>
      </c>
      <c r="Y630" s="29">
        <v>959.13179999999988</v>
      </c>
      <c r="AF630" s="29">
        <v>959.13179999999988</v>
      </c>
      <c r="AG630" s="29" t="s">
        <v>1759</v>
      </c>
    </row>
    <row r="631" spans="1:33" x14ac:dyDescent="0.3">
      <c r="A631" s="29" t="s">
        <v>4010</v>
      </c>
      <c r="B631" s="30">
        <v>45792</v>
      </c>
      <c r="C631" s="29">
        <v>68.694199999999995</v>
      </c>
      <c r="D631" s="29" t="s">
        <v>1826</v>
      </c>
      <c r="E631" s="29">
        <v>23</v>
      </c>
      <c r="F631" s="29" t="s">
        <v>9</v>
      </c>
      <c r="G631" s="29" t="s">
        <v>1558</v>
      </c>
      <c r="H631" s="29" t="s">
        <v>1754</v>
      </c>
      <c r="L631" s="30">
        <v>45792</v>
      </c>
      <c r="M631" s="29">
        <v>68.694199999999995</v>
      </c>
      <c r="R631" s="29" t="s">
        <v>1826</v>
      </c>
      <c r="S631" s="29">
        <v>68.694199999999995</v>
      </c>
      <c r="W631" s="33" t="s">
        <v>9</v>
      </c>
      <c r="X631" s="33" t="s">
        <v>1558</v>
      </c>
      <c r="Y631" s="29">
        <v>68.694199999999995</v>
      </c>
      <c r="AF631" s="29">
        <v>68.694199999999995</v>
      </c>
      <c r="AG631" s="29" t="s">
        <v>1754</v>
      </c>
    </row>
    <row r="632" spans="1:33" x14ac:dyDescent="0.3">
      <c r="A632" s="29" t="s">
        <v>3996</v>
      </c>
      <c r="B632" s="30">
        <v>45804</v>
      </c>
      <c r="C632" s="29">
        <v>1452.4944</v>
      </c>
      <c r="D632" s="29" t="s">
        <v>1829</v>
      </c>
      <c r="E632" s="29">
        <v>45</v>
      </c>
      <c r="F632" s="29" t="s">
        <v>16</v>
      </c>
      <c r="G632" s="29" t="s">
        <v>1544</v>
      </c>
      <c r="H632" s="29" t="s">
        <v>1759</v>
      </c>
      <c r="L632" s="30">
        <v>45804</v>
      </c>
      <c r="M632" s="29">
        <v>1452.4944</v>
      </c>
      <c r="R632" s="29" t="s">
        <v>1829</v>
      </c>
      <c r="S632" s="29">
        <v>1452.4944</v>
      </c>
      <c r="W632" s="31" t="s">
        <v>16</v>
      </c>
      <c r="X632" s="31" t="s">
        <v>1544</v>
      </c>
      <c r="Y632" s="29">
        <v>1452.4944</v>
      </c>
      <c r="AF632" s="29">
        <v>1452.4944</v>
      </c>
      <c r="AG632" s="29" t="s">
        <v>1759</v>
      </c>
    </row>
    <row r="633" spans="1:33" x14ac:dyDescent="0.3">
      <c r="A633" s="29" t="s">
        <v>293</v>
      </c>
      <c r="B633" s="30">
        <v>45311</v>
      </c>
      <c r="C633" s="29">
        <v>1592.3416</v>
      </c>
      <c r="D633" s="29" t="s">
        <v>1829</v>
      </c>
      <c r="E633" s="29">
        <v>34</v>
      </c>
      <c r="F633" s="29" t="s">
        <v>16</v>
      </c>
      <c r="G633" s="29" t="s">
        <v>1563</v>
      </c>
      <c r="H633" s="29" t="s">
        <v>1759</v>
      </c>
      <c r="L633" s="30">
        <v>45311</v>
      </c>
      <c r="M633" s="29">
        <v>1592.3416</v>
      </c>
      <c r="R633" s="29" t="s">
        <v>1829</v>
      </c>
      <c r="S633" s="29">
        <v>1592.3416</v>
      </c>
      <c r="W633" s="33" t="s">
        <v>16</v>
      </c>
      <c r="X633" s="33" t="s">
        <v>1563</v>
      </c>
      <c r="Y633" s="29">
        <v>1592.3416</v>
      </c>
      <c r="AF633" s="29">
        <v>1592.3416</v>
      </c>
      <c r="AG633" s="29" t="s">
        <v>1759</v>
      </c>
    </row>
    <row r="634" spans="1:33" x14ac:dyDescent="0.3">
      <c r="A634" s="29" t="s">
        <v>1470</v>
      </c>
      <c r="B634" s="30">
        <v>45605</v>
      </c>
      <c r="C634" s="29">
        <v>239.32259999999999</v>
      </c>
      <c r="D634" s="29" t="s">
        <v>1826</v>
      </c>
      <c r="E634" s="29">
        <v>59</v>
      </c>
      <c r="F634" s="29" t="s">
        <v>9</v>
      </c>
      <c r="G634" s="29" t="s">
        <v>1547</v>
      </c>
      <c r="H634" s="29" t="s">
        <v>1759</v>
      </c>
      <c r="L634" s="30">
        <v>45605</v>
      </c>
      <c r="M634" s="29">
        <v>239.32259999999999</v>
      </c>
      <c r="R634" s="29" t="s">
        <v>1826</v>
      </c>
      <c r="S634" s="29">
        <v>239.32259999999999</v>
      </c>
      <c r="W634" s="31" t="s">
        <v>9</v>
      </c>
      <c r="X634" s="31" t="s">
        <v>1547</v>
      </c>
      <c r="Y634" s="29">
        <v>239.32259999999999</v>
      </c>
      <c r="AF634" s="29">
        <v>239.32259999999999</v>
      </c>
      <c r="AG634" s="29" t="s">
        <v>1759</v>
      </c>
    </row>
    <row r="635" spans="1:33" x14ac:dyDescent="0.3">
      <c r="A635" s="29" t="s">
        <v>1390</v>
      </c>
      <c r="B635" s="30">
        <v>45338</v>
      </c>
      <c r="C635" s="29">
        <v>246.99600000000001</v>
      </c>
      <c r="D635" s="29" t="s">
        <v>1826</v>
      </c>
      <c r="E635" s="29">
        <v>59</v>
      </c>
      <c r="F635" s="29" t="s">
        <v>9</v>
      </c>
      <c r="G635" s="29" t="s">
        <v>1558</v>
      </c>
      <c r="H635" s="29" t="s">
        <v>1759</v>
      </c>
      <c r="L635" s="30">
        <v>45338</v>
      </c>
      <c r="M635" s="29">
        <v>246.99600000000001</v>
      </c>
      <c r="R635" s="29" t="s">
        <v>1826</v>
      </c>
      <c r="S635" s="29">
        <v>246.99600000000001</v>
      </c>
      <c r="W635" s="33" t="s">
        <v>9</v>
      </c>
      <c r="X635" s="33" t="s">
        <v>1558</v>
      </c>
      <c r="Y635" s="29">
        <v>246.99600000000001</v>
      </c>
      <c r="AF635" s="29">
        <v>246.99600000000001</v>
      </c>
      <c r="AG635" s="29" t="s">
        <v>1759</v>
      </c>
    </row>
    <row r="636" spans="1:33" x14ac:dyDescent="0.3">
      <c r="A636" s="29" t="s">
        <v>245</v>
      </c>
      <c r="B636" s="30">
        <v>45642</v>
      </c>
      <c r="C636" s="29">
        <v>332.02339999999998</v>
      </c>
      <c r="D636" s="29" t="s">
        <v>1826</v>
      </c>
      <c r="E636" s="29">
        <v>58</v>
      </c>
      <c r="F636" s="29" t="s">
        <v>9</v>
      </c>
      <c r="G636" s="29" t="s">
        <v>1566</v>
      </c>
      <c r="H636" s="29" t="s">
        <v>1763</v>
      </c>
      <c r="L636" s="30">
        <v>45642</v>
      </c>
      <c r="M636" s="29">
        <v>332.02339999999998</v>
      </c>
      <c r="R636" s="29" t="s">
        <v>1826</v>
      </c>
      <c r="S636" s="29">
        <v>332.02339999999998</v>
      </c>
      <c r="W636" s="31" t="s">
        <v>9</v>
      </c>
      <c r="X636" s="31" t="s">
        <v>1566</v>
      </c>
      <c r="Y636" s="29">
        <v>332.02339999999998</v>
      </c>
      <c r="AF636" s="29">
        <v>332.02339999999998</v>
      </c>
      <c r="AG636" s="29" t="s">
        <v>1763</v>
      </c>
    </row>
    <row r="637" spans="1:33" x14ac:dyDescent="0.3">
      <c r="A637" s="29" t="s">
        <v>1279</v>
      </c>
      <c r="B637" s="30">
        <v>45693</v>
      </c>
      <c r="C637" s="29">
        <v>116.23139999999999</v>
      </c>
      <c r="D637" s="29" t="s">
        <v>1829</v>
      </c>
      <c r="E637" s="29">
        <v>23</v>
      </c>
      <c r="F637" s="29" t="s">
        <v>16</v>
      </c>
      <c r="G637" s="29" t="s">
        <v>1547</v>
      </c>
      <c r="H637" s="29" t="s">
        <v>1759</v>
      </c>
      <c r="L637" s="30">
        <v>45693</v>
      </c>
      <c r="M637" s="29">
        <v>116.23139999999999</v>
      </c>
      <c r="R637" s="29" t="s">
        <v>1829</v>
      </c>
      <c r="S637" s="29">
        <v>116.23139999999999</v>
      </c>
      <c r="W637" s="33" t="s">
        <v>16</v>
      </c>
      <c r="X637" s="33" t="s">
        <v>1547</v>
      </c>
      <c r="Y637" s="29">
        <v>116.23139999999999</v>
      </c>
      <c r="AF637" s="29">
        <v>116.23139999999999</v>
      </c>
      <c r="AG637" s="29" t="s">
        <v>1759</v>
      </c>
    </row>
    <row r="638" spans="1:33" x14ac:dyDescent="0.3">
      <c r="A638" s="29" t="s">
        <v>867</v>
      </c>
      <c r="B638" s="30">
        <v>45763</v>
      </c>
      <c r="C638" s="29">
        <v>655.61040000000003</v>
      </c>
      <c r="D638" s="29" t="s">
        <v>1826</v>
      </c>
      <c r="E638" s="29">
        <v>23</v>
      </c>
      <c r="F638" s="29" t="s">
        <v>9</v>
      </c>
      <c r="G638" s="29" t="s">
        <v>1566</v>
      </c>
      <c r="H638" s="29" t="s">
        <v>1759</v>
      </c>
      <c r="L638" s="30">
        <v>45763</v>
      </c>
      <c r="M638" s="29">
        <v>655.61040000000003</v>
      </c>
      <c r="R638" s="29" t="s">
        <v>1826</v>
      </c>
      <c r="S638" s="29">
        <v>655.61040000000003</v>
      </c>
      <c r="W638" s="31" t="s">
        <v>9</v>
      </c>
      <c r="X638" s="31" t="s">
        <v>1566</v>
      </c>
      <c r="Y638" s="29">
        <v>655.61040000000003</v>
      </c>
      <c r="AF638" s="29">
        <v>655.61040000000003</v>
      </c>
      <c r="AG638" s="29" t="s">
        <v>1759</v>
      </c>
    </row>
    <row r="639" spans="1:33" x14ac:dyDescent="0.3">
      <c r="A639" s="29" t="s">
        <v>4005</v>
      </c>
      <c r="B639" s="30">
        <v>45572</v>
      </c>
      <c r="C639" s="29">
        <v>557.68680000000006</v>
      </c>
      <c r="D639" s="29" t="s">
        <v>1826</v>
      </c>
      <c r="E639" s="29">
        <v>44</v>
      </c>
      <c r="F639" s="29" t="s">
        <v>16</v>
      </c>
      <c r="G639" s="29" t="s">
        <v>1547</v>
      </c>
      <c r="H639" s="29" t="s">
        <v>1759</v>
      </c>
      <c r="L639" s="30">
        <v>45572</v>
      </c>
      <c r="M639" s="29">
        <v>557.68680000000006</v>
      </c>
      <c r="R639" s="29" t="s">
        <v>1826</v>
      </c>
      <c r="S639" s="29">
        <v>557.68680000000006</v>
      </c>
      <c r="W639" s="33" t="s">
        <v>16</v>
      </c>
      <c r="X639" s="33" t="s">
        <v>1547</v>
      </c>
      <c r="Y639" s="29">
        <v>557.68680000000006</v>
      </c>
      <c r="AF639" s="29">
        <v>557.68680000000006</v>
      </c>
      <c r="AG639" s="29" t="s">
        <v>1759</v>
      </c>
    </row>
    <row r="640" spans="1:33" x14ac:dyDescent="0.3">
      <c r="A640" s="29" t="s">
        <v>1218</v>
      </c>
      <c r="B640" s="30">
        <v>45338</v>
      </c>
      <c r="C640" s="29">
        <v>264.93889999999999</v>
      </c>
      <c r="D640" s="29" t="s">
        <v>1824</v>
      </c>
      <c r="E640" s="29">
        <v>40</v>
      </c>
      <c r="F640" s="29" t="s">
        <v>16</v>
      </c>
      <c r="G640" s="29" t="s">
        <v>1563</v>
      </c>
      <c r="H640" s="29" t="s">
        <v>1754</v>
      </c>
      <c r="L640" s="30">
        <v>45338</v>
      </c>
      <c r="M640" s="29">
        <v>264.93889999999999</v>
      </c>
      <c r="R640" s="29" t="s">
        <v>1824</v>
      </c>
      <c r="S640" s="29">
        <v>264.93889999999999</v>
      </c>
      <c r="W640" s="31" t="s">
        <v>16</v>
      </c>
      <c r="X640" s="31" t="s">
        <v>1563</v>
      </c>
      <c r="Y640" s="29">
        <v>264.93889999999999</v>
      </c>
      <c r="AF640" s="29">
        <v>264.93889999999999</v>
      </c>
      <c r="AG640" s="29" t="s">
        <v>1754</v>
      </c>
    </row>
    <row r="641" spans="1:33" x14ac:dyDescent="0.3">
      <c r="A641" s="29" t="s">
        <v>1057</v>
      </c>
      <c r="B641" s="30">
        <v>45373</v>
      </c>
      <c r="C641" s="29">
        <v>1211.0416</v>
      </c>
      <c r="D641" s="29" t="s">
        <v>1829</v>
      </c>
      <c r="E641" s="29">
        <v>40</v>
      </c>
      <c r="F641" s="29" t="s">
        <v>16</v>
      </c>
      <c r="G641" s="29" t="s">
        <v>1563</v>
      </c>
      <c r="H641" s="29" t="s">
        <v>1759</v>
      </c>
      <c r="L641" s="30">
        <v>45373</v>
      </c>
      <c r="M641" s="29">
        <v>1211.0416</v>
      </c>
      <c r="R641" s="29" t="s">
        <v>1829</v>
      </c>
      <c r="S641" s="29">
        <v>1211.0416</v>
      </c>
      <c r="W641" s="33" t="s">
        <v>16</v>
      </c>
      <c r="X641" s="33" t="s">
        <v>1563</v>
      </c>
      <c r="Y641" s="29">
        <v>1211.0416</v>
      </c>
      <c r="AF641" s="29">
        <v>1211.0416</v>
      </c>
      <c r="AG641" s="29" t="s">
        <v>1759</v>
      </c>
    </row>
    <row r="642" spans="1:33" x14ac:dyDescent="0.3">
      <c r="A642" s="29" t="s">
        <v>1276</v>
      </c>
      <c r="B642" s="30">
        <v>45590</v>
      </c>
      <c r="C642" s="29">
        <v>2681.3406</v>
      </c>
      <c r="D642" s="29" t="s">
        <v>1826</v>
      </c>
      <c r="E642" s="29">
        <v>63</v>
      </c>
      <c r="F642" s="29" t="s">
        <v>9</v>
      </c>
      <c r="G642" s="29" t="s">
        <v>1547</v>
      </c>
      <c r="H642" s="29" t="s">
        <v>1759</v>
      </c>
      <c r="L642" s="30">
        <v>45590</v>
      </c>
      <c r="M642" s="29">
        <v>2681.3406</v>
      </c>
      <c r="R642" s="29" t="s">
        <v>1826</v>
      </c>
      <c r="S642" s="29">
        <v>2681.3406</v>
      </c>
      <c r="W642" s="31" t="s">
        <v>9</v>
      </c>
      <c r="X642" s="31" t="s">
        <v>1547</v>
      </c>
      <c r="Y642" s="29">
        <v>2681.3406</v>
      </c>
      <c r="AF642" s="29">
        <v>2681.3406</v>
      </c>
      <c r="AG642" s="29" t="s">
        <v>1759</v>
      </c>
    </row>
    <row r="643" spans="1:33" x14ac:dyDescent="0.3">
      <c r="A643" s="29" t="s">
        <v>485</v>
      </c>
      <c r="B643" s="30">
        <v>45365</v>
      </c>
      <c r="C643" s="29">
        <v>1006.2063000000001</v>
      </c>
      <c r="D643" s="29" t="s">
        <v>1824</v>
      </c>
      <c r="E643" s="29">
        <v>62</v>
      </c>
      <c r="F643" s="29" t="s">
        <v>16</v>
      </c>
      <c r="G643" s="29" t="s">
        <v>1547</v>
      </c>
      <c r="H643" s="29" t="s">
        <v>1759</v>
      </c>
      <c r="L643" s="30">
        <v>45365</v>
      </c>
      <c r="M643" s="29">
        <v>1006.2063000000001</v>
      </c>
      <c r="R643" s="29" t="s">
        <v>1824</v>
      </c>
      <c r="S643" s="29">
        <v>1006.2063000000001</v>
      </c>
      <c r="W643" s="33" t="s">
        <v>16</v>
      </c>
      <c r="X643" s="33" t="s">
        <v>1547</v>
      </c>
      <c r="Y643" s="29">
        <v>1006.2063000000001</v>
      </c>
      <c r="AF643" s="29">
        <v>1006.2063000000001</v>
      </c>
      <c r="AG643" s="29" t="s">
        <v>1759</v>
      </c>
    </row>
    <row r="644" spans="1:33" x14ac:dyDescent="0.3">
      <c r="A644" s="29" t="s">
        <v>494</v>
      </c>
      <c r="B644" s="30">
        <v>45711</v>
      </c>
      <c r="C644" s="29">
        <v>2380.7628</v>
      </c>
      <c r="D644" s="29" t="s">
        <v>1829</v>
      </c>
      <c r="E644" s="29">
        <v>49</v>
      </c>
      <c r="F644" s="29" t="s">
        <v>16</v>
      </c>
      <c r="G644" s="29" t="s">
        <v>1563</v>
      </c>
      <c r="H644" s="29" t="s">
        <v>1759</v>
      </c>
      <c r="L644" s="30">
        <v>45711</v>
      </c>
      <c r="M644" s="29">
        <v>2380.7628</v>
      </c>
      <c r="R644" s="29" t="s">
        <v>1829</v>
      </c>
      <c r="S644" s="29">
        <v>2380.7628</v>
      </c>
      <c r="W644" s="31" t="s">
        <v>16</v>
      </c>
      <c r="X644" s="31" t="s">
        <v>1563</v>
      </c>
      <c r="Y644" s="29">
        <v>2380.7628</v>
      </c>
      <c r="AF644" s="29">
        <v>2380.7628</v>
      </c>
      <c r="AG644" s="29" t="s">
        <v>1759</v>
      </c>
    </row>
    <row r="645" spans="1:33" x14ac:dyDescent="0.3">
      <c r="A645" s="29" t="s">
        <v>503</v>
      </c>
      <c r="B645" s="30">
        <v>45586</v>
      </c>
      <c r="C645" s="29">
        <v>215.47200000000001</v>
      </c>
      <c r="D645" s="29" t="s">
        <v>1829</v>
      </c>
      <c r="E645" s="29">
        <v>24</v>
      </c>
      <c r="F645" s="29" t="s">
        <v>9</v>
      </c>
      <c r="G645" s="29" t="s">
        <v>1563</v>
      </c>
      <c r="H645" s="29" t="s">
        <v>1754</v>
      </c>
      <c r="L645" s="30">
        <v>45586</v>
      </c>
      <c r="M645" s="29">
        <v>215.47200000000001</v>
      </c>
      <c r="R645" s="29" t="s">
        <v>1829</v>
      </c>
      <c r="S645" s="29">
        <v>215.47200000000001</v>
      </c>
      <c r="W645" s="33" t="s">
        <v>9</v>
      </c>
      <c r="X645" s="33" t="s">
        <v>1563</v>
      </c>
      <c r="Y645" s="29">
        <v>215.47200000000001</v>
      </c>
      <c r="AF645" s="29">
        <v>215.47200000000001</v>
      </c>
      <c r="AG645" s="29" t="s">
        <v>1754</v>
      </c>
    </row>
    <row r="646" spans="1:33" x14ac:dyDescent="0.3">
      <c r="A646" s="29" t="s">
        <v>629</v>
      </c>
      <c r="B646" s="30">
        <v>45334</v>
      </c>
      <c r="C646" s="29">
        <v>165.1584</v>
      </c>
      <c r="D646" s="29" t="s">
        <v>1826</v>
      </c>
      <c r="E646" s="29">
        <v>26</v>
      </c>
      <c r="F646" s="29" t="s">
        <v>9</v>
      </c>
      <c r="G646" s="29" t="s">
        <v>1544</v>
      </c>
      <c r="H646" s="29" t="s">
        <v>1759</v>
      </c>
      <c r="L646" s="30">
        <v>45334</v>
      </c>
      <c r="M646" s="29">
        <v>165.1584</v>
      </c>
      <c r="R646" s="29" t="s">
        <v>1826</v>
      </c>
      <c r="S646" s="29">
        <v>165.1584</v>
      </c>
      <c r="W646" s="31" t="s">
        <v>9</v>
      </c>
      <c r="X646" s="31" t="s">
        <v>1544</v>
      </c>
      <c r="Y646" s="29">
        <v>165.1584</v>
      </c>
      <c r="AF646" s="29">
        <v>165.1584</v>
      </c>
      <c r="AG646" s="29" t="s">
        <v>1759</v>
      </c>
    </row>
    <row r="647" spans="1:33" x14ac:dyDescent="0.3">
      <c r="A647" s="29" t="s">
        <v>1441</v>
      </c>
      <c r="B647" s="30">
        <v>45333</v>
      </c>
      <c r="C647" s="29">
        <v>369.74</v>
      </c>
      <c r="D647" s="29" t="s">
        <v>1824</v>
      </c>
      <c r="E647" s="29">
        <v>45</v>
      </c>
      <c r="F647" s="29" t="s">
        <v>9</v>
      </c>
      <c r="G647" s="29" t="s">
        <v>1566</v>
      </c>
      <c r="H647" s="29" t="s">
        <v>1759</v>
      </c>
      <c r="L647" s="30">
        <v>45333</v>
      </c>
      <c r="M647" s="29">
        <v>369.74</v>
      </c>
      <c r="R647" s="29" t="s">
        <v>1824</v>
      </c>
      <c r="S647" s="29">
        <v>369.74</v>
      </c>
      <c r="W647" s="33" t="s">
        <v>9</v>
      </c>
      <c r="X647" s="33" t="s">
        <v>1566</v>
      </c>
      <c r="Y647" s="29">
        <v>369.74</v>
      </c>
      <c r="AF647" s="29">
        <v>369.74</v>
      </c>
      <c r="AG647" s="29" t="s">
        <v>1759</v>
      </c>
    </row>
    <row r="648" spans="1:33" x14ac:dyDescent="0.3">
      <c r="A648" s="29" t="s">
        <v>1423</v>
      </c>
      <c r="B648" s="30">
        <v>45778</v>
      </c>
      <c r="C648" s="29">
        <v>2286.1343999999999</v>
      </c>
      <c r="D648" s="29" t="s">
        <v>1826</v>
      </c>
      <c r="E648" s="29">
        <v>34</v>
      </c>
      <c r="F648" s="29" t="s">
        <v>16</v>
      </c>
      <c r="G648" s="29" t="s">
        <v>1563</v>
      </c>
      <c r="H648" s="29" t="s">
        <v>1759</v>
      </c>
      <c r="L648" s="30">
        <v>45778</v>
      </c>
      <c r="M648" s="29">
        <v>2286.1343999999999</v>
      </c>
      <c r="R648" s="29" t="s">
        <v>1826</v>
      </c>
      <c r="S648" s="29">
        <v>2286.1343999999999</v>
      </c>
      <c r="W648" s="31" t="s">
        <v>16</v>
      </c>
      <c r="X648" s="31" t="s">
        <v>1563</v>
      </c>
      <c r="Y648" s="29">
        <v>2286.1343999999999</v>
      </c>
      <c r="AF648" s="29">
        <v>2286.1343999999999</v>
      </c>
      <c r="AG648" s="29" t="s">
        <v>1759</v>
      </c>
    </row>
    <row r="649" spans="1:33" x14ac:dyDescent="0.3">
      <c r="A649" s="29" t="s">
        <v>563</v>
      </c>
      <c r="B649" s="30">
        <v>45592</v>
      </c>
      <c r="C649" s="29">
        <v>191.88</v>
      </c>
      <c r="D649" s="29" t="s">
        <v>1829</v>
      </c>
      <c r="E649" s="29">
        <v>18</v>
      </c>
      <c r="F649" s="29" t="s">
        <v>9</v>
      </c>
      <c r="G649" s="29" t="s">
        <v>1566</v>
      </c>
      <c r="H649" s="29" t="s">
        <v>1759</v>
      </c>
      <c r="L649" s="30">
        <v>45592</v>
      </c>
      <c r="M649" s="29">
        <v>191.88</v>
      </c>
      <c r="R649" s="29" t="s">
        <v>1829</v>
      </c>
      <c r="S649" s="29">
        <v>191.88</v>
      </c>
      <c r="W649" s="33" t="s">
        <v>9</v>
      </c>
      <c r="X649" s="33" t="s">
        <v>1566</v>
      </c>
      <c r="Y649" s="29">
        <v>191.88</v>
      </c>
      <c r="AF649" s="29">
        <v>191.88</v>
      </c>
      <c r="AG649" s="29" t="s">
        <v>1759</v>
      </c>
    </row>
    <row r="650" spans="1:33" x14ac:dyDescent="0.3">
      <c r="A650" s="29" t="s">
        <v>1191</v>
      </c>
      <c r="B650" s="30">
        <v>45259</v>
      </c>
      <c r="C650" s="29">
        <v>424.875</v>
      </c>
      <c r="D650" s="29" t="s">
        <v>1829</v>
      </c>
      <c r="E650" s="29">
        <v>20</v>
      </c>
      <c r="F650" s="29" t="s">
        <v>16</v>
      </c>
      <c r="G650" s="29" t="s">
        <v>1563</v>
      </c>
      <c r="H650" s="29" t="s">
        <v>1763</v>
      </c>
      <c r="L650" s="30">
        <v>45259</v>
      </c>
      <c r="M650" s="29">
        <v>424.875</v>
      </c>
      <c r="R650" s="29" t="s">
        <v>1829</v>
      </c>
      <c r="S650" s="29">
        <v>424.875</v>
      </c>
      <c r="W650" s="31" t="s">
        <v>16</v>
      </c>
      <c r="X650" s="31" t="s">
        <v>1563</v>
      </c>
      <c r="Y650" s="29">
        <v>424.875</v>
      </c>
      <c r="AF650" s="29">
        <v>424.875</v>
      </c>
      <c r="AG650" s="29" t="s">
        <v>1763</v>
      </c>
    </row>
    <row r="651" spans="1:33" x14ac:dyDescent="0.3">
      <c r="A651" s="29" t="s">
        <v>1253</v>
      </c>
      <c r="B651" s="30">
        <v>45801</v>
      </c>
      <c r="C651" s="29">
        <v>605.43299999999999</v>
      </c>
      <c r="D651" s="29" t="s">
        <v>1829</v>
      </c>
      <c r="E651" s="29">
        <v>34</v>
      </c>
      <c r="F651" s="29" t="s">
        <v>9</v>
      </c>
      <c r="G651" s="29" t="s">
        <v>1544</v>
      </c>
      <c r="H651" s="29" t="s">
        <v>1754</v>
      </c>
      <c r="L651" s="30">
        <v>45801</v>
      </c>
      <c r="M651" s="29">
        <v>605.43299999999999</v>
      </c>
      <c r="R651" s="29" t="s">
        <v>1829</v>
      </c>
      <c r="S651" s="29">
        <v>605.43299999999999</v>
      </c>
      <c r="W651" s="33" t="s">
        <v>9</v>
      </c>
      <c r="X651" s="33" t="s">
        <v>1544</v>
      </c>
      <c r="Y651" s="29">
        <v>605.43299999999999</v>
      </c>
      <c r="AF651" s="29">
        <v>605.43299999999999</v>
      </c>
      <c r="AG651" s="29" t="s">
        <v>1754</v>
      </c>
    </row>
    <row r="652" spans="1:33" x14ac:dyDescent="0.3">
      <c r="A652" s="29" t="s">
        <v>682</v>
      </c>
      <c r="B652" s="30">
        <v>45347</v>
      </c>
      <c r="C652" s="29">
        <v>426.411</v>
      </c>
      <c r="D652" s="29" t="s">
        <v>1826</v>
      </c>
      <c r="E652" s="29">
        <v>48</v>
      </c>
      <c r="F652" s="29" t="s">
        <v>9</v>
      </c>
      <c r="G652" s="29" t="s">
        <v>1547</v>
      </c>
      <c r="H652" s="29" t="s">
        <v>1759</v>
      </c>
      <c r="L652" s="30">
        <v>45347</v>
      </c>
      <c r="M652" s="29">
        <v>426.411</v>
      </c>
      <c r="R652" s="29" t="s">
        <v>1826</v>
      </c>
      <c r="S652" s="29">
        <v>426.411</v>
      </c>
      <c r="W652" s="31" t="s">
        <v>9</v>
      </c>
      <c r="X652" s="31" t="s">
        <v>1547</v>
      </c>
      <c r="Y652" s="29">
        <v>426.411</v>
      </c>
      <c r="AF652" s="29">
        <v>426.411</v>
      </c>
      <c r="AG652" s="29" t="s">
        <v>1759</v>
      </c>
    </row>
    <row r="653" spans="1:33" x14ac:dyDescent="0.3">
      <c r="A653" s="29" t="s">
        <v>503</v>
      </c>
      <c r="B653" s="30">
        <v>45721</v>
      </c>
      <c r="C653" s="29">
        <v>710.44</v>
      </c>
      <c r="D653" s="29" t="s">
        <v>1826</v>
      </c>
      <c r="E653" s="29">
        <v>24</v>
      </c>
      <c r="F653" s="29" t="s">
        <v>9</v>
      </c>
      <c r="G653" s="29" t="s">
        <v>1558</v>
      </c>
      <c r="H653" s="29" t="s">
        <v>1759</v>
      </c>
      <c r="L653" s="30">
        <v>45721</v>
      </c>
      <c r="M653" s="29">
        <v>710.44</v>
      </c>
      <c r="R653" s="29" t="s">
        <v>1826</v>
      </c>
      <c r="S653" s="29">
        <v>710.44</v>
      </c>
      <c r="W653" s="33" t="s">
        <v>9</v>
      </c>
      <c r="X653" s="33" t="s">
        <v>1558</v>
      </c>
      <c r="Y653" s="29">
        <v>710.44</v>
      </c>
      <c r="AF653" s="29">
        <v>710.44</v>
      </c>
      <c r="AG653" s="29" t="s">
        <v>1759</v>
      </c>
    </row>
    <row r="654" spans="1:33" x14ac:dyDescent="0.3">
      <c r="A654" s="29" t="s">
        <v>37</v>
      </c>
      <c r="B654" s="30">
        <v>45531</v>
      </c>
      <c r="C654" s="29">
        <v>1197.9756</v>
      </c>
      <c r="D654" s="29" t="s">
        <v>1826</v>
      </c>
      <c r="E654" s="29">
        <v>29</v>
      </c>
      <c r="F654" s="29" t="s">
        <v>16</v>
      </c>
      <c r="G654" s="29" t="s">
        <v>1563</v>
      </c>
      <c r="H654" s="29" t="s">
        <v>1759</v>
      </c>
      <c r="L654" s="30">
        <v>45531</v>
      </c>
      <c r="M654" s="29">
        <v>1197.9756</v>
      </c>
      <c r="R654" s="29" t="s">
        <v>1826</v>
      </c>
      <c r="S654" s="29">
        <v>1197.9756</v>
      </c>
      <c r="W654" s="31" t="s">
        <v>16</v>
      </c>
      <c r="X654" s="31" t="s">
        <v>1563</v>
      </c>
      <c r="Y654" s="29">
        <v>1197.9756</v>
      </c>
      <c r="AF654" s="29">
        <v>1197.9756</v>
      </c>
      <c r="AG654" s="29" t="s">
        <v>1759</v>
      </c>
    </row>
    <row r="655" spans="1:33" x14ac:dyDescent="0.3">
      <c r="A655" s="29" t="s">
        <v>1363</v>
      </c>
      <c r="B655" s="30">
        <v>45332</v>
      </c>
      <c r="C655" s="29">
        <v>729.07759999999996</v>
      </c>
      <c r="D655" s="29" t="s">
        <v>1829</v>
      </c>
      <c r="E655" s="29">
        <v>31</v>
      </c>
      <c r="F655" s="29" t="s">
        <v>9</v>
      </c>
      <c r="G655" s="29" t="s">
        <v>1558</v>
      </c>
      <c r="H655" s="29" t="s">
        <v>1759</v>
      </c>
      <c r="L655" s="30">
        <v>45332</v>
      </c>
      <c r="M655" s="29">
        <v>729.07759999999996</v>
      </c>
      <c r="R655" s="29" t="s">
        <v>1829</v>
      </c>
      <c r="S655" s="29">
        <v>729.07759999999996</v>
      </c>
      <c r="W655" s="33" t="s">
        <v>9</v>
      </c>
      <c r="X655" s="33" t="s">
        <v>1558</v>
      </c>
      <c r="Y655" s="29">
        <v>729.07759999999996</v>
      </c>
      <c r="AF655" s="29">
        <v>729.07759999999996</v>
      </c>
      <c r="AG655" s="29" t="s">
        <v>1759</v>
      </c>
    </row>
    <row r="656" spans="1:33" x14ac:dyDescent="0.3">
      <c r="A656" s="29" t="s">
        <v>1176</v>
      </c>
      <c r="B656" s="30">
        <v>45344</v>
      </c>
      <c r="C656" s="29">
        <v>3908.2428</v>
      </c>
      <c r="D656" s="29" t="s">
        <v>1824</v>
      </c>
      <c r="E656" s="29">
        <v>39</v>
      </c>
      <c r="F656" s="29" t="s">
        <v>16</v>
      </c>
      <c r="G656" s="29" t="s">
        <v>1547</v>
      </c>
      <c r="H656" s="29" t="s">
        <v>1759</v>
      </c>
      <c r="L656" s="30">
        <v>45344</v>
      </c>
      <c r="M656" s="29">
        <v>3908.2428</v>
      </c>
      <c r="R656" s="29" t="s">
        <v>1824</v>
      </c>
      <c r="S656" s="29">
        <v>3908.2428</v>
      </c>
      <c r="W656" s="31" t="s">
        <v>16</v>
      </c>
      <c r="X656" s="31" t="s">
        <v>1547</v>
      </c>
      <c r="Y656" s="29">
        <v>3908.2428</v>
      </c>
      <c r="AF656" s="29">
        <v>3908.2428</v>
      </c>
      <c r="AG656" s="29" t="s">
        <v>1759</v>
      </c>
    </row>
    <row r="657" spans="1:33" x14ac:dyDescent="0.3">
      <c r="A657" s="29" t="s">
        <v>1476</v>
      </c>
      <c r="B657" s="30">
        <v>45388</v>
      </c>
      <c r="C657" s="29">
        <v>1547.9168</v>
      </c>
      <c r="D657" s="29" t="s">
        <v>1826</v>
      </c>
      <c r="E657" s="29">
        <v>33</v>
      </c>
      <c r="F657" s="29" t="s">
        <v>9</v>
      </c>
      <c r="G657" s="29" t="s">
        <v>1566</v>
      </c>
      <c r="H657" s="29" t="s">
        <v>1759</v>
      </c>
      <c r="L657" s="30">
        <v>45388</v>
      </c>
      <c r="M657" s="29">
        <v>1547.9168</v>
      </c>
      <c r="R657" s="29" t="s">
        <v>1826</v>
      </c>
      <c r="S657" s="29">
        <v>1547.9168</v>
      </c>
      <c r="W657" s="33" t="s">
        <v>9</v>
      </c>
      <c r="X657" s="33" t="s">
        <v>1566</v>
      </c>
      <c r="Y657" s="29">
        <v>1547.9168</v>
      </c>
      <c r="AF657" s="29">
        <v>1547.9168</v>
      </c>
      <c r="AG657" s="29" t="s">
        <v>1759</v>
      </c>
    </row>
    <row r="658" spans="1:33" x14ac:dyDescent="0.3">
      <c r="A658" s="29" t="s">
        <v>712</v>
      </c>
      <c r="B658" s="30">
        <v>45397</v>
      </c>
      <c r="C658" s="29">
        <v>1211.364</v>
      </c>
      <c r="D658" s="29" t="s">
        <v>1829</v>
      </c>
      <c r="E658" s="29">
        <v>50</v>
      </c>
      <c r="F658" s="29" t="s">
        <v>16</v>
      </c>
      <c r="G658" s="29" t="s">
        <v>1547</v>
      </c>
      <c r="H658" s="29" t="s">
        <v>1759</v>
      </c>
      <c r="L658" s="30">
        <v>45397</v>
      </c>
      <c r="M658" s="29">
        <v>1211.364</v>
      </c>
      <c r="R658" s="29" t="s">
        <v>1829</v>
      </c>
      <c r="S658" s="29">
        <v>1211.364</v>
      </c>
      <c r="W658" s="31" t="s">
        <v>16</v>
      </c>
      <c r="X658" s="31" t="s">
        <v>1547</v>
      </c>
      <c r="Y658" s="29">
        <v>1211.364</v>
      </c>
      <c r="AF658" s="29">
        <v>1211.364</v>
      </c>
      <c r="AG658" s="29" t="s">
        <v>1759</v>
      </c>
    </row>
    <row r="659" spans="1:33" x14ac:dyDescent="0.3">
      <c r="A659" s="29" t="s">
        <v>68</v>
      </c>
      <c r="B659" s="30">
        <v>45633</v>
      </c>
      <c r="C659" s="29">
        <v>1548.0453</v>
      </c>
      <c r="D659" s="29" t="s">
        <v>1824</v>
      </c>
      <c r="E659" s="29">
        <v>49</v>
      </c>
      <c r="F659" s="29" t="s">
        <v>16</v>
      </c>
      <c r="G659" s="29" t="s">
        <v>1563</v>
      </c>
      <c r="H659" s="29" t="s">
        <v>1759</v>
      </c>
      <c r="L659" s="30">
        <v>45633</v>
      </c>
      <c r="M659" s="29">
        <v>1548.0453</v>
      </c>
      <c r="R659" s="29" t="s">
        <v>1824</v>
      </c>
      <c r="S659" s="29">
        <v>1548.0453</v>
      </c>
      <c r="W659" s="33" t="s">
        <v>16</v>
      </c>
      <c r="X659" s="33" t="s">
        <v>1563</v>
      </c>
      <c r="Y659" s="29">
        <v>1548.0453</v>
      </c>
      <c r="AF659" s="29">
        <v>1548.0453</v>
      </c>
      <c r="AG659" s="29" t="s">
        <v>1759</v>
      </c>
    </row>
    <row r="660" spans="1:33" x14ac:dyDescent="0.3">
      <c r="A660" s="29" t="s">
        <v>209</v>
      </c>
      <c r="B660" s="30">
        <v>45629</v>
      </c>
      <c r="C660" s="29">
        <v>1768.96</v>
      </c>
      <c r="D660" s="29" t="s">
        <v>1829</v>
      </c>
      <c r="E660" s="29">
        <v>49</v>
      </c>
      <c r="F660" s="29" t="s">
        <v>16</v>
      </c>
      <c r="G660" s="29" t="s">
        <v>1563</v>
      </c>
      <c r="H660" s="29" t="s">
        <v>1754</v>
      </c>
      <c r="L660" s="30">
        <v>45629</v>
      </c>
      <c r="M660" s="29">
        <v>1768.96</v>
      </c>
      <c r="R660" s="29" t="s">
        <v>1829</v>
      </c>
      <c r="S660" s="29">
        <v>1768.96</v>
      </c>
      <c r="W660" s="31" t="s">
        <v>16</v>
      </c>
      <c r="X660" s="31" t="s">
        <v>1563</v>
      </c>
      <c r="Y660" s="29">
        <v>1768.96</v>
      </c>
      <c r="AF660" s="29">
        <v>1768.96</v>
      </c>
      <c r="AG660" s="29" t="s">
        <v>1754</v>
      </c>
    </row>
    <row r="661" spans="1:33" x14ac:dyDescent="0.3">
      <c r="A661" s="29" t="s">
        <v>182</v>
      </c>
      <c r="B661" s="30">
        <v>45291</v>
      </c>
      <c r="C661" s="29">
        <v>1745.2989</v>
      </c>
      <c r="D661" s="29" t="s">
        <v>1826</v>
      </c>
      <c r="E661" s="29">
        <v>54</v>
      </c>
      <c r="F661" s="29" t="s">
        <v>9</v>
      </c>
      <c r="G661" s="29" t="s">
        <v>1544</v>
      </c>
      <c r="H661" s="29" t="s">
        <v>1763</v>
      </c>
      <c r="L661" s="30">
        <v>45291</v>
      </c>
      <c r="M661" s="29">
        <v>1745.2989</v>
      </c>
      <c r="R661" s="29" t="s">
        <v>1826</v>
      </c>
      <c r="S661" s="29">
        <v>1745.2989</v>
      </c>
      <c r="W661" s="33" t="s">
        <v>9</v>
      </c>
      <c r="X661" s="33" t="s">
        <v>1544</v>
      </c>
      <c r="Y661" s="29">
        <v>1745.2989</v>
      </c>
      <c r="AF661" s="29">
        <v>1745.2989</v>
      </c>
      <c r="AG661" s="29" t="s">
        <v>1763</v>
      </c>
    </row>
    <row r="662" spans="1:33" x14ac:dyDescent="0.3">
      <c r="A662" s="29" t="s">
        <v>596</v>
      </c>
      <c r="B662" s="30">
        <v>45914</v>
      </c>
      <c r="C662" s="29">
        <v>235.2936</v>
      </c>
      <c r="D662" s="29" t="s">
        <v>1826</v>
      </c>
      <c r="E662" s="29">
        <v>60</v>
      </c>
      <c r="F662" s="29" t="s">
        <v>9</v>
      </c>
      <c r="G662" s="29" t="s">
        <v>1563</v>
      </c>
      <c r="H662" s="29" t="s">
        <v>1759</v>
      </c>
      <c r="L662" s="30">
        <v>45914</v>
      </c>
      <c r="M662" s="29">
        <v>235.2936</v>
      </c>
      <c r="R662" s="29" t="s">
        <v>1826</v>
      </c>
      <c r="S662" s="29">
        <v>235.2936</v>
      </c>
      <c r="W662" s="31" t="s">
        <v>9</v>
      </c>
      <c r="X662" s="31" t="s">
        <v>1563</v>
      </c>
      <c r="Y662" s="29">
        <v>235.2936</v>
      </c>
      <c r="AF662" s="29">
        <v>235.2936</v>
      </c>
      <c r="AG662" s="29" t="s">
        <v>1759</v>
      </c>
    </row>
    <row r="663" spans="1:33" x14ac:dyDescent="0.3">
      <c r="A663" s="29" t="s">
        <v>212</v>
      </c>
      <c r="B663" s="30">
        <v>45673</v>
      </c>
      <c r="C663" s="29">
        <v>2094.8568</v>
      </c>
      <c r="D663" s="29" t="s">
        <v>1829</v>
      </c>
      <c r="E663" s="29">
        <v>43</v>
      </c>
      <c r="F663" s="29" t="s">
        <v>16</v>
      </c>
      <c r="G663" s="29" t="s">
        <v>1547</v>
      </c>
      <c r="H663" s="29" t="s">
        <v>1759</v>
      </c>
      <c r="L663" s="30">
        <v>45673</v>
      </c>
      <c r="M663" s="29">
        <v>2094.8568</v>
      </c>
      <c r="R663" s="29" t="s">
        <v>1829</v>
      </c>
      <c r="S663" s="29">
        <v>2094.8568</v>
      </c>
      <c r="W663" s="33" t="s">
        <v>16</v>
      </c>
      <c r="X663" s="33" t="s">
        <v>1547</v>
      </c>
      <c r="Y663" s="29">
        <v>2094.8568</v>
      </c>
      <c r="AF663" s="29">
        <v>2094.8568</v>
      </c>
      <c r="AG663" s="29" t="s">
        <v>1759</v>
      </c>
    </row>
    <row r="664" spans="1:33" x14ac:dyDescent="0.3">
      <c r="A664" s="29" t="s">
        <v>1110</v>
      </c>
      <c r="B664" s="30">
        <v>45689</v>
      </c>
      <c r="C664" s="29">
        <v>711.05579999999986</v>
      </c>
      <c r="D664" s="29" t="s">
        <v>1824</v>
      </c>
      <c r="E664" s="29">
        <v>20</v>
      </c>
      <c r="F664" s="29" t="s">
        <v>9</v>
      </c>
      <c r="G664" s="29" t="s">
        <v>1566</v>
      </c>
      <c r="H664" s="29" t="s">
        <v>1754</v>
      </c>
      <c r="L664" s="30">
        <v>45689</v>
      </c>
      <c r="M664" s="29">
        <v>711.05579999999986</v>
      </c>
      <c r="R664" s="29" t="s">
        <v>1824</v>
      </c>
      <c r="S664" s="29">
        <v>711.05579999999986</v>
      </c>
      <c r="W664" s="31" t="s">
        <v>9</v>
      </c>
      <c r="X664" s="31" t="s">
        <v>1566</v>
      </c>
      <c r="Y664" s="29">
        <v>711.05579999999986</v>
      </c>
      <c r="AF664" s="29">
        <v>711.05579999999986</v>
      </c>
      <c r="AG664" s="29" t="s">
        <v>1754</v>
      </c>
    </row>
    <row r="665" spans="1:33" x14ac:dyDescent="0.3">
      <c r="A665" s="29" t="s">
        <v>426</v>
      </c>
      <c r="B665" s="30">
        <v>45646</v>
      </c>
      <c r="C665" s="29">
        <v>739.55970000000002</v>
      </c>
      <c r="D665" s="29" t="s">
        <v>1824</v>
      </c>
      <c r="E665" s="29">
        <v>26</v>
      </c>
      <c r="F665" s="29" t="s">
        <v>9</v>
      </c>
      <c r="G665" s="29" t="s">
        <v>1566</v>
      </c>
      <c r="H665" s="29" t="s">
        <v>1754</v>
      </c>
      <c r="L665" s="30">
        <v>45646</v>
      </c>
      <c r="M665" s="29">
        <v>739.55970000000002</v>
      </c>
      <c r="R665" s="29" t="s">
        <v>1824</v>
      </c>
      <c r="S665" s="29">
        <v>739.55970000000002</v>
      </c>
      <c r="W665" s="33" t="s">
        <v>9</v>
      </c>
      <c r="X665" s="33" t="s">
        <v>1566</v>
      </c>
      <c r="Y665" s="29">
        <v>739.55970000000002</v>
      </c>
      <c r="AF665" s="29">
        <v>739.55970000000002</v>
      </c>
      <c r="AG665" s="29" t="s">
        <v>1754</v>
      </c>
    </row>
    <row r="666" spans="1:33" x14ac:dyDescent="0.3">
      <c r="A666" s="29" t="s">
        <v>1258</v>
      </c>
      <c r="B666" s="30">
        <v>45475</v>
      </c>
      <c r="C666" s="29">
        <v>2158.7103999999999</v>
      </c>
      <c r="D666" s="29" t="s">
        <v>1826</v>
      </c>
      <c r="E666" s="29">
        <v>18</v>
      </c>
      <c r="F666" s="29" t="s">
        <v>16</v>
      </c>
      <c r="G666" s="29" t="s">
        <v>1558</v>
      </c>
      <c r="H666" s="29" t="s">
        <v>1784</v>
      </c>
      <c r="L666" s="30">
        <v>45475</v>
      </c>
      <c r="M666" s="29">
        <v>2158.7103999999999</v>
      </c>
      <c r="R666" s="29" t="s">
        <v>1826</v>
      </c>
      <c r="S666" s="29">
        <v>2158.7103999999999</v>
      </c>
      <c r="W666" s="31" t="s">
        <v>16</v>
      </c>
      <c r="X666" s="31" t="s">
        <v>1558</v>
      </c>
      <c r="Y666" s="29">
        <v>2158.7103999999999</v>
      </c>
      <c r="AF666" s="29">
        <v>2158.7103999999999</v>
      </c>
      <c r="AG666" s="29" t="s">
        <v>1784</v>
      </c>
    </row>
    <row r="667" spans="1:33" x14ac:dyDescent="0.3">
      <c r="A667" s="29" t="s">
        <v>186</v>
      </c>
      <c r="B667" s="30">
        <v>45781</v>
      </c>
      <c r="C667" s="29">
        <v>67.502399999999994</v>
      </c>
      <c r="D667" s="29" t="s">
        <v>1826</v>
      </c>
      <c r="E667" s="29">
        <v>45</v>
      </c>
      <c r="F667" s="29" t="s">
        <v>16</v>
      </c>
      <c r="G667" s="29" t="s">
        <v>1566</v>
      </c>
      <c r="H667" s="29" t="s">
        <v>1759</v>
      </c>
      <c r="L667" s="30">
        <v>45781</v>
      </c>
      <c r="M667" s="29">
        <v>67.502399999999994</v>
      </c>
      <c r="R667" s="29" t="s">
        <v>1826</v>
      </c>
      <c r="S667" s="29">
        <v>67.502399999999994</v>
      </c>
      <c r="W667" s="33" t="s">
        <v>16</v>
      </c>
      <c r="X667" s="33" t="s">
        <v>1566</v>
      </c>
      <c r="Y667" s="29">
        <v>67.502399999999994</v>
      </c>
      <c r="AF667" s="29">
        <v>67.502399999999994</v>
      </c>
      <c r="AG667" s="29" t="s">
        <v>1759</v>
      </c>
    </row>
    <row r="668" spans="1:33" x14ac:dyDescent="0.3">
      <c r="A668" s="29" t="s">
        <v>231</v>
      </c>
      <c r="B668" s="30">
        <v>45654</v>
      </c>
      <c r="C668" s="29">
        <v>2092.2192</v>
      </c>
      <c r="D668" s="29" t="s">
        <v>1826</v>
      </c>
      <c r="E668" s="29">
        <v>51</v>
      </c>
      <c r="F668" s="29" t="s">
        <v>9</v>
      </c>
      <c r="G668" s="29" t="s">
        <v>1547</v>
      </c>
      <c r="H668" s="29" t="s">
        <v>1759</v>
      </c>
      <c r="L668" s="30">
        <v>45654</v>
      </c>
      <c r="M668" s="29">
        <v>2092.2192</v>
      </c>
      <c r="R668" s="29" t="s">
        <v>1826</v>
      </c>
      <c r="S668" s="29">
        <v>2092.2192</v>
      </c>
      <c r="W668" s="31" t="s">
        <v>9</v>
      </c>
      <c r="X668" s="31" t="s">
        <v>1547</v>
      </c>
      <c r="Y668" s="29">
        <v>2092.2192</v>
      </c>
      <c r="AF668" s="29">
        <v>2092.2192</v>
      </c>
      <c r="AG668" s="29" t="s">
        <v>1759</v>
      </c>
    </row>
    <row r="669" spans="1:33" x14ac:dyDescent="0.3">
      <c r="A669" s="29" t="s">
        <v>196</v>
      </c>
      <c r="B669" s="30">
        <v>45594</v>
      </c>
      <c r="C669" s="29">
        <v>198.50559999999999</v>
      </c>
      <c r="D669" s="29" t="s">
        <v>1826</v>
      </c>
      <c r="E669" s="29">
        <v>55</v>
      </c>
      <c r="F669" s="29" t="s">
        <v>9</v>
      </c>
      <c r="G669" s="29" t="s">
        <v>1544</v>
      </c>
      <c r="H669" s="29" t="s">
        <v>1754</v>
      </c>
      <c r="L669" s="30">
        <v>45594</v>
      </c>
      <c r="M669" s="29">
        <v>198.50559999999999</v>
      </c>
      <c r="R669" s="29" t="s">
        <v>1826</v>
      </c>
      <c r="S669" s="29">
        <v>198.50559999999999</v>
      </c>
      <c r="W669" s="33" t="s">
        <v>9</v>
      </c>
      <c r="X669" s="33" t="s">
        <v>1544</v>
      </c>
      <c r="Y669" s="29">
        <v>198.50559999999999</v>
      </c>
      <c r="AF669" s="29">
        <v>198.50559999999999</v>
      </c>
      <c r="AG669" s="29" t="s">
        <v>1754</v>
      </c>
    </row>
    <row r="670" spans="1:33" x14ac:dyDescent="0.3">
      <c r="A670" s="29" t="s">
        <v>215</v>
      </c>
      <c r="B670" s="30">
        <v>45581</v>
      </c>
      <c r="C670" s="29">
        <v>391.77640000000002</v>
      </c>
      <c r="D670" s="29" t="s">
        <v>1824</v>
      </c>
      <c r="E670" s="29">
        <v>51</v>
      </c>
      <c r="F670" s="29" t="s">
        <v>9</v>
      </c>
      <c r="G670" s="29" t="s">
        <v>1558</v>
      </c>
      <c r="H670" s="29" t="s">
        <v>1763</v>
      </c>
      <c r="L670" s="30">
        <v>45581</v>
      </c>
      <c r="M670" s="29">
        <v>391.77640000000002</v>
      </c>
      <c r="R670" s="29" t="s">
        <v>1824</v>
      </c>
      <c r="S670" s="29">
        <v>391.77640000000002</v>
      </c>
      <c r="W670" s="31" t="s">
        <v>9</v>
      </c>
      <c r="X670" s="31" t="s">
        <v>1558</v>
      </c>
      <c r="Y670" s="29">
        <v>391.77640000000002</v>
      </c>
      <c r="AF670" s="29">
        <v>391.77640000000002</v>
      </c>
      <c r="AG670" s="29" t="s">
        <v>1763</v>
      </c>
    </row>
    <row r="671" spans="1:33" x14ac:dyDescent="0.3">
      <c r="A671" s="29" t="s">
        <v>339</v>
      </c>
      <c r="B671" s="30">
        <v>45748</v>
      </c>
      <c r="C671" s="29">
        <v>214.8664</v>
      </c>
      <c r="D671" s="29" t="s">
        <v>1826</v>
      </c>
      <c r="E671" s="29">
        <v>62</v>
      </c>
      <c r="F671" s="29" t="s">
        <v>16</v>
      </c>
      <c r="G671" s="29" t="s">
        <v>1544</v>
      </c>
      <c r="H671" s="29" t="s">
        <v>1763</v>
      </c>
      <c r="L671" s="30">
        <v>45748</v>
      </c>
      <c r="M671" s="29">
        <v>214.8664</v>
      </c>
      <c r="R671" s="29" t="s">
        <v>1826</v>
      </c>
      <c r="S671" s="29">
        <v>214.8664</v>
      </c>
      <c r="W671" s="33" t="s">
        <v>16</v>
      </c>
      <c r="X671" s="33" t="s">
        <v>1544</v>
      </c>
      <c r="Y671" s="29">
        <v>214.8664</v>
      </c>
      <c r="AF671" s="29">
        <v>214.8664</v>
      </c>
      <c r="AG671" s="29" t="s">
        <v>1763</v>
      </c>
    </row>
    <row r="672" spans="1:33" x14ac:dyDescent="0.3">
      <c r="A672" s="29" t="s">
        <v>717</v>
      </c>
      <c r="B672" s="30">
        <v>45369</v>
      </c>
      <c r="C672" s="29">
        <v>231.0198</v>
      </c>
      <c r="D672" s="29" t="s">
        <v>1829</v>
      </c>
      <c r="E672" s="29">
        <v>35</v>
      </c>
      <c r="F672" s="29" t="s">
        <v>9</v>
      </c>
      <c r="G672" s="29" t="s">
        <v>1563</v>
      </c>
      <c r="H672" s="29" t="s">
        <v>1763</v>
      </c>
      <c r="L672" s="30">
        <v>45369</v>
      </c>
      <c r="M672" s="29">
        <v>231.0198</v>
      </c>
      <c r="R672" s="29" t="s">
        <v>1829</v>
      </c>
      <c r="S672" s="29">
        <v>231.0198</v>
      </c>
      <c r="W672" s="31" t="s">
        <v>9</v>
      </c>
      <c r="X672" s="31" t="s">
        <v>1563</v>
      </c>
      <c r="Y672" s="29">
        <v>231.0198</v>
      </c>
      <c r="AF672" s="29">
        <v>231.0198</v>
      </c>
      <c r="AG672" s="29" t="s">
        <v>1763</v>
      </c>
    </row>
    <row r="673" spans="1:33" x14ac:dyDescent="0.3">
      <c r="A673" s="29" t="s">
        <v>64</v>
      </c>
      <c r="B673" s="30">
        <v>45701</v>
      </c>
      <c r="C673" s="29">
        <v>2346.4584</v>
      </c>
      <c r="D673" s="29" t="s">
        <v>1824</v>
      </c>
      <c r="E673" s="29">
        <v>53</v>
      </c>
      <c r="F673" s="29" t="s">
        <v>16</v>
      </c>
      <c r="G673" s="29" t="s">
        <v>1566</v>
      </c>
      <c r="H673" s="29" t="s">
        <v>1763</v>
      </c>
      <c r="L673" s="30">
        <v>45701</v>
      </c>
      <c r="M673" s="29">
        <v>2346.4584</v>
      </c>
      <c r="R673" s="29" t="s">
        <v>1824</v>
      </c>
      <c r="S673" s="29">
        <v>2346.4584</v>
      </c>
      <c r="W673" s="33" t="s">
        <v>16</v>
      </c>
      <c r="X673" s="33" t="s">
        <v>1566</v>
      </c>
      <c r="Y673" s="29">
        <v>2346.4584</v>
      </c>
      <c r="AF673" s="29">
        <v>2346.4584</v>
      </c>
      <c r="AG673" s="29" t="s">
        <v>1763</v>
      </c>
    </row>
    <row r="674" spans="1:33" x14ac:dyDescent="0.3">
      <c r="A674" s="29" t="s">
        <v>1496</v>
      </c>
      <c r="B674" s="30">
        <v>45510</v>
      </c>
      <c r="C674" s="29">
        <v>1730.1479999999999</v>
      </c>
      <c r="D674" s="29" t="s">
        <v>1829</v>
      </c>
      <c r="E674" s="29">
        <v>36</v>
      </c>
      <c r="F674" s="29" t="s">
        <v>16</v>
      </c>
      <c r="G674" s="29" t="s">
        <v>1563</v>
      </c>
      <c r="H674" s="29" t="s">
        <v>1759</v>
      </c>
      <c r="L674" s="30">
        <v>45510</v>
      </c>
      <c r="M674" s="29">
        <v>1730.1479999999999</v>
      </c>
      <c r="R674" s="29" t="s">
        <v>1829</v>
      </c>
      <c r="S674" s="29">
        <v>1730.1479999999999</v>
      </c>
      <c r="W674" s="31" t="s">
        <v>16</v>
      </c>
      <c r="X674" s="31" t="s">
        <v>1563</v>
      </c>
      <c r="Y674" s="29">
        <v>1730.1479999999999</v>
      </c>
      <c r="AF674" s="29">
        <v>1730.1479999999999</v>
      </c>
      <c r="AG674" s="29" t="s">
        <v>1759</v>
      </c>
    </row>
    <row r="675" spans="1:33" x14ac:dyDescent="0.3">
      <c r="A675" s="29" t="s">
        <v>753</v>
      </c>
      <c r="B675" s="30">
        <v>45538</v>
      </c>
      <c r="C675" s="29">
        <v>878.0687999999999</v>
      </c>
      <c r="D675" s="29" t="s">
        <v>1824</v>
      </c>
      <c r="E675" s="29">
        <v>28</v>
      </c>
      <c r="F675" s="29" t="s">
        <v>16</v>
      </c>
      <c r="G675" s="29" t="s">
        <v>1547</v>
      </c>
      <c r="H675" s="29" t="s">
        <v>1759</v>
      </c>
      <c r="L675" s="30">
        <v>45538</v>
      </c>
      <c r="M675" s="29">
        <v>878.0687999999999</v>
      </c>
      <c r="R675" s="29" t="s">
        <v>1824</v>
      </c>
      <c r="S675" s="29">
        <v>878.0687999999999</v>
      </c>
      <c r="W675" s="33" t="s">
        <v>16</v>
      </c>
      <c r="X675" s="33" t="s">
        <v>1547</v>
      </c>
      <c r="Y675" s="29">
        <v>878.0687999999999</v>
      </c>
      <c r="AF675" s="29">
        <v>878.0687999999999</v>
      </c>
      <c r="AG675" s="29" t="s">
        <v>1759</v>
      </c>
    </row>
    <row r="676" spans="1:33" x14ac:dyDescent="0.3">
      <c r="A676" s="29" t="s">
        <v>1459</v>
      </c>
      <c r="B676" s="30">
        <v>45665</v>
      </c>
      <c r="C676" s="29">
        <v>427.49560000000002</v>
      </c>
      <c r="D676" s="29" t="s">
        <v>1829</v>
      </c>
      <c r="E676" s="29">
        <v>32</v>
      </c>
      <c r="F676" s="29" t="s">
        <v>16</v>
      </c>
      <c r="G676" s="29" t="s">
        <v>1566</v>
      </c>
      <c r="H676" s="29" t="s">
        <v>1759</v>
      </c>
      <c r="L676" s="30">
        <v>45665</v>
      </c>
      <c r="M676" s="29">
        <v>427.49560000000002</v>
      </c>
      <c r="R676" s="29" t="s">
        <v>1829</v>
      </c>
      <c r="S676" s="29">
        <v>427.49560000000002</v>
      </c>
      <c r="W676" s="31" t="s">
        <v>16</v>
      </c>
      <c r="X676" s="31" t="s">
        <v>1566</v>
      </c>
      <c r="Y676" s="29">
        <v>427.49560000000002</v>
      </c>
      <c r="AF676" s="29">
        <v>427.49560000000002</v>
      </c>
      <c r="AG676" s="29" t="s">
        <v>1759</v>
      </c>
    </row>
    <row r="677" spans="1:33" x14ac:dyDescent="0.3">
      <c r="A677" s="29" t="s">
        <v>215</v>
      </c>
      <c r="B677" s="30">
        <v>45859</v>
      </c>
      <c r="C677" s="29">
        <v>3179.3807999999999</v>
      </c>
      <c r="D677" s="29" t="s">
        <v>1826</v>
      </c>
      <c r="E677" s="29">
        <v>51</v>
      </c>
      <c r="F677" s="29" t="s">
        <v>9</v>
      </c>
      <c r="G677" s="29" t="s">
        <v>1547</v>
      </c>
      <c r="H677" s="29" t="s">
        <v>1754</v>
      </c>
      <c r="L677" s="30">
        <v>45859</v>
      </c>
      <c r="M677" s="29">
        <v>3179.3807999999999</v>
      </c>
      <c r="R677" s="29" t="s">
        <v>1826</v>
      </c>
      <c r="S677" s="29">
        <v>3179.3807999999999</v>
      </c>
      <c r="W677" s="33" t="s">
        <v>9</v>
      </c>
      <c r="X677" s="33" t="s">
        <v>1547</v>
      </c>
      <c r="Y677" s="29">
        <v>3179.3807999999999</v>
      </c>
      <c r="AF677" s="29">
        <v>3179.3807999999999</v>
      </c>
      <c r="AG677" s="29" t="s">
        <v>1754</v>
      </c>
    </row>
    <row r="678" spans="1:33" x14ac:dyDescent="0.3">
      <c r="A678" s="29" t="s">
        <v>442</v>
      </c>
      <c r="B678" s="30">
        <v>45255</v>
      </c>
      <c r="C678" s="29">
        <v>191.4016</v>
      </c>
      <c r="D678" s="29" t="s">
        <v>1824</v>
      </c>
      <c r="E678" s="29">
        <v>43</v>
      </c>
      <c r="F678" s="29" t="s">
        <v>16</v>
      </c>
      <c r="G678" s="29" t="s">
        <v>1544</v>
      </c>
      <c r="H678" s="29" t="s">
        <v>1763</v>
      </c>
      <c r="L678" s="30">
        <v>45255</v>
      </c>
      <c r="M678" s="29">
        <v>191.4016</v>
      </c>
      <c r="R678" s="29" t="s">
        <v>1824</v>
      </c>
      <c r="S678" s="29">
        <v>191.4016</v>
      </c>
      <c r="W678" s="31" t="s">
        <v>16</v>
      </c>
      <c r="X678" s="31" t="s">
        <v>1544</v>
      </c>
      <c r="Y678" s="29">
        <v>191.4016</v>
      </c>
      <c r="AF678" s="29">
        <v>191.4016</v>
      </c>
      <c r="AG678" s="29" t="s">
        <v>1763</v>
      </c>
    </row>
    <row r="679" spans="1:33" x14ac:dyDescent="0.3">
      <c r="A679" s="29" t="s">
        <v>586</v>
      </c>
      <c r="B679" s="30">
        <v>45842</v>
      </c>
      <c r="C679" s="29">
        <v>60.280200000000008</v>
      </c>
      <c r="D679" s="29" t="s">
        <v>1824</v>
      </c>
      <c r="E679" s="29">
        <v>33</v>
      </c>
      <c r="F679" s="29" t="s">
        <v>16</v>
      </c>
      <c r="G679" s="29" t="s">
        <v>1558</v>
      </c>
      <c r="H679" s="29" t="s">
        <v>1759</v>
      </c>
      <c r="L679" s="30">
        <v>45842</v>
      </c>
      <c r="M679" s="29">
        <v>60.280200000000008</v>
      </c>
      <c r="R679" s="29" t="s">
        <v>1824</v>
      </c>
      <c r="S679" s="29">
        <v>60.280200000000008</v>
      </c>
      <c r="W679" s="33" t="s">
        <v>16</v>
      </c>
      <c r="X679" s="33" t="s">
        <v>1558</v>
      </c>
      <c r="Y679" s="29">
        <v>60.280200000000008</v>
      </c>
      <c r="AF679" s="29">
        <v>60.280200000000008</v>
      </c>
      <c r="AG679" s="29" t="s">
        <v>1759</v>
      </c>
    </row>
    <row r="680" spans="1:33" x14ac:dyDescent="0.3">
      <c r="A680" s="29" t="s">
        <v>1296</v>
      </c>
      <c r="B680" s="30">
        <v>45220</v>
      </c>
      <c r="C680" s="29">
        <v>318.46080000000001</v>
      </c>
      <c r="D680" s="29" t="s">
        <v>1824</v>
      </c>
      <c r="E680" s="29">
        <v>60</v>
      </c>
      <c r="F680" s="29" t="s">
        <v>16</v>
      </c>
      <c r="G680" s="29" t="s">
        <v>1563</v>
      </c>
      <c r="H680" s="29" t="s">
        <v>1759</v>
      </c>
      <c r="L680" s="30">
        <v>45220</v>
      </c>
      <c r="M680" s="29">
        <v>318.46080000000001</v>
      </c>
      <c r="R680" s="29" t="s">
        <v>1824</v>
      </c>
      <c r="S680" s="29">
        <v>318.46080000000001</v>
      </c>
      <c r="W680" s="31" t="s">
        <v>16</v>
      </c>
      <c r="X680" s="31" t="s">
        <v>1563</v>
      </c>
      <c r="Y680" s="29">
        <v>318.46080000000001</v>
      </c>
      <c r="AF680" s="29">
        <v>318.46080000000001</v>
      </c>
      <c r="AG680" s="29" t="s">
        <v>1759</v>
      </c>
    </row>
    <row r="681" spans="1:33" x14ac:dyDescent="0.3">
      <c r="A681" s="29" t="s">
        <v>1140</v>
      </c>
      <c r="B681" s="30">
        <v>45273</v>
      </c>
      <c r="C681" s="29">
        <v>837.31829999999991</v>
      </c>
      <c r="D681" s="29" t="s">
        <v>1826</v>
      </c>
      <c r="E681" s="29">
        <v>63</v>
      </c>
      <c r="F681" s="29" t="s">
        <v>16</v>
      </c>
      <c r="G681" s="29" t="s">
        <v>1544</v>
      </c>
      <c r="H681" s="29" t="s">
        <v>1759</v>
      </c>
      <c r="L681" s="30">
        <v>45273</v>
      </c>
      <c r="M681" s="29">
        <v>837.31829999999991</v>
      </c>
      <c r="R681" s="29" t="s">
        <v>1826</v>
      </c>
      <c r="S681" s="29">
        <v>837.31829999999991</v>
      </c>
      <c r="W681" s="33" t="s">
        <v>16</v>
      </c>
      <c r="X681" s="33" t="s">
        <v>1544</v>
      </c>
      <c r="Y681" s="29">
        <v>837.31829999999991</v>
      </c>
      <c r="AF681" s="29">
        <v>837.31829999999991</v>
      </c>
      <c r="AG681" s="29" t="s">
        <v>1759</v>
      </c>
    </row>
    <row r="682" spans="1:33" x14ac:dyDescent="0.3">
      <c r="A682" s="29" t="s">
        <v>861</v>
      </c>
      <c r="B682" s="30">
        <v>45456</v>
      </c>
      <c r="C682" s="29">
        <v>1396.5696</v>
      </c>
      <c r="D682" s="29" t="s">
        <v>1826</v>
      </c>
      <c r="E682" s="29">
        <v>64</v>
      </c>
      <c r="F682" s="29" t="s">
        <v>9</v>
      </c>
      <c r="G682" s="29" t="s">
        <v>1547</v>
      </c>
      <c r="H682" s="29" t="s">
        <v>1754</v>
      </c>
      <c r="L682" s="30">
        <v>45456</v>
      </c>
      <c r="M682" s="29">
        <v>1396.5696</v>
      </c>
      <c r="R682" s="29" t="s">
        <v>1826</v>
      </c>
      <c r="S682" s="29">
        <v>1396.5696</v>
      </c>
      <c r="W682" s="31" t="s">
        <v>9</v>
      </c>
      <c r="X682" s="31" t="s">
        <v>1547</v>
      </c>
      <c r="Y682" s="29">
        <v>1396.5696</v>
      </c>
      <c r="AF682" s="29">
        <v>1396.5696</v>
      </c>
      <c r="AG682" s="29" t="s">
        <v>1754</v>
      </c>
    </row>
    <row r="683" spans="1:33" x14ac:dyDescent="0.3">
      <c r="A683" s="29" t="s">
        <v>169</v>
      </c>
      <c r="B683" s="30">
        <v>45292</v>
      </c>
      <c r="C683" s="29">
        <v>78.194399999999987</v>
      </c>
      <c r="D683" s="29" t="s">
        <v>1824</v>
      </c>
      <c r="E683" s="29">
        <v>34</v>
      </c>
      <c r="F683" s="29" t="s">
        <v>9</v>
      </c>
      <c r="G683" s="29" t="s">
        <v>1566</v>
      </c>
      <c r="H683" s="29" t="s">
        <v>1759</v>
      </c>
      <c r="L683" s="30">
        <v>45292</v>
      </c>
      <c r="M683" s="29">
        <v>78.194399999999987</v>
      </c>
      <c r="R683" s="29" t="s">
        <v>1824</v>
      </c>
      <c r="S683" s="29">
        <v>78.194399999999987</v>
      </c>
      <c r="W683" s="33" t="s">
        <v>9</v>
      </c>
      <c r="X683" s="33" t="s">
        <v>1566</v>
      </c>
      <c r="Y683" s="29">
        <v>78.194399999999987</v>
      </c>
      <c r="AF683" s="29">
        <v>78.194399999999987</v>
      </c>
      <c r="AG683" s="29" t="s">
        <v>1759</v>
      </c>
    </row>
    <row r="684" spans="1:33" x14ac:dyDescent="0.3">
      <c r="A684" s="29" t="s">
        <v>894</v>
      </c>
      <c r="B684" s="30">
        <v>45278</v>
      </c>
      <c r="C684" s="29">
        <v>1402.7832000000001</v>
      </c>
      <c r="D684" s="29" t="s">
        <v>1826</v>
      </c>
      <c r="E684" s="29">
        <v>46</v>
      </c>
      <c r="F684" s="29" t="s">
        <v>16</v>
      </c>
      <c r="G684" s="29" t="s">
        <v>1544</v>
      </c>
      <c r="H684" s="29" t="s">
        <v>1754</v>
      </c>
      <c r="L684" s="30">
        <v>45278</v>
      </c>
      <c r="M684" s="29">
        <v>1402.7832000000001</v>
      </c>
      <c r="R684" s="29" t="s">
        <v>1826</v>
      </c>
      <c r="S684" s="29">
        <v>1402.7832000000001</v>
      </c>
      <c r="W684" s="31" t="s">
        <v>16</v>
      </c>
      <c r="X684" s="31" t="s">
        <v>1544</v>
      </c>
      <c r="Y684" s="29">
        <v>1402.7832000000001</v>
      </c>
      <c r="AF684" s="29">
        <v>1402.7832000000001</v>
      </c>
      <c r="AG684" s="29" t="s">
        <v>1754</v>
      </c>
    </row>
    <row r="685" spans="1:33" x14ac:dyDescent="0.3">
      <c r="A685" s="29" t="s">
        <v>1119</v>
      </c>
      <c r="B685" s="30">
        <v>45232</v>
      </c>
      <c r="C685" s="29">
        <v>1192.2174</v>
      </c>
      <c r="D685" s="29" t="s">
        <v>1829</v>
      </c>
      <c r="E685" s="29">
        <v>60</v>
      </c>
      <c r="F685" s="29" t="s">
        <v>16</v>
      </c>
      <c r="G685" s="29" t="s">
        <v>1566</v>
      </c>
      <c r="H685" s="29" t="s">
        <v>1759</v>
      </c>
      <c r="L685" s="30">
        <v>45232</v>
      </c>
      <c r="M685" s="29">
        <v>1192.2174</v>
      </c>
      <c r="R685" s="29" t="s">
        <v>1829</v>
      </c>
      <c r="S685" s="29">
        <v>1192.2174</v>
      </c>
      <c r="W685" s="33" t="s">
        <v>16</v>
      </c>
      <c r="X685" s="33" t="s">
        <v>1566</v>
      </c>
      <c r="Y685" s="29">
        <v>1192.2174</v>
      </c>
      <c r="AF685" s="29">
        <v>1192.2174</v>
      </c>
      <c r="AG685" s="29" t="s">
        <v>1759</v>
      </c>
    </row>
    <row r="686" spans="1:33" x14ac:dyDescent="0.3">
      <c r="A686" s="29" t="s">
        <v>632</v>
      </c>
      <c r="B686" s="30">
        <v>45907</v>
      </c>
      <c r="C686" s="29">
        <v>1663.9503999999999</v>
      </c>
      <c r="D686" s="29" t="s">
        <v>1824</v>
      </c>
      <c r="E686" s="29">
        <v>38</v>
      </c>
      <c r="F686" s="29" t="s">
        <v>9</v>
      </c>
      <c r="G686" s="29" t="s">
        <v>1547</v>
      </c>
      <c r="H686" s="29" t="s">
        <v>1784</v>
      </c>
      <c r="L686" s="30">
        <v>45907</v>
      </c>
      <c r="M686" s="29">
        <v>1663.9503999999999</v>
      </c>
      <c r="R686" s="29" t="s">
        <v>1824</v>
      </c>
      <c r="S686" s="29">
        <v>1663.9503999999999</v>
      </c>
      <c r="W686" s="31" t="s">
        <v>9</v>
      </c>
      <c r="X686" s="31" t="s">
        <v>1547</v>
      </c>
      <c r="Y686" s="29">
        <v>1663.9503999999999</v>
      </c>
      <c r="AF686" s="29">
        <v>1663.9503999999999</v>
      </c>
      <c r="AG686" s="29" t="s">
        <v>1784</v>
      </c>
    </row>
    <row r="687" spans="1:33" x14ac:dyDescent="0.3">
      <c r="A687" s="29" t="s">
        <v>1409</v>
      </c>
      <c r="B687" s="30">
        <v>45270</v>
      </c>
      <c r="C687" s="29">
        <v>1697.3016</v>
      </c>
      <c r="D687" s="29" t="s">
        <v>1826</v>
      </c>
      <c r="E687" s="29">
        <v>59</v>
      </c>
      <c r="F687" s="29" t="s">
        <v>9</v>
      </c>
      <c r="G687" s="29" t="s">
        <v>1566</v>
      </c>
      <c r="H687" s="29" t="s">
        <v>1759</v>
      </c>
      <c r="L687" s="30">
        <v>45270</v>
      </c>
      <c r="M687" s="29">
        <v>1697.3016</v>
      </c>
      <c r="R687" s="29" t="s">
        <v>1826</v>
      </c>
      <c r="S687" s="29">
        <v>1697.3016</v>
      </c>
      <c r="W687" s="33" t="s">
        <v>9</v>
      </c>
      <c r="X687" s="33" t="s">
        <v>1566</v>
      </c>
      <c r="Y687" s="29">
        <v>1697.3016</v>
      </c>
      <c r="AF687" s="29">
        <v>1697.3016</v>
      </c>
      <c r="AG687" s="29" t="s">
        <v>1759</v>
      </c>
    </row>
    <row r="688" spans="1:33" x14ac:dyDescent="0.3">
      <c r="A688" s="29" t="s">
        <v>847</v>
      </c>
      <c r="B688" s="30">
        <v>45942</v>
      </c>
      <c r="C688" s="29">
        <v>1641.63</v>
      </c>
      <c r="D688" s="29" t="s">
        <v>1824</v>
      </c>
      <c r="E688" s="29">
        <v>32</v>
      </c>
      <c r="F688" s="29" t="s">
        <v>16</v>
      </c>
      <c r="G688" s="29" t="s">
        <v>1547</v>
      </c>
      <c r="H688" s="29" t="s">
        <v>1763</v>
      </c>
      <c r="L688" s="30">
        <v>45942</v>
      </c>
      <c r="M688" s="29">
        <v>1641.63</v>
      </c>
      <c r="R688" s="29" t="s">
        <v>1824</v>
      </c>
      <c r="S688" s="29">
        <v>1641.63</v>
      </c>
      <c r="W688" s="31" t="s">
        <v>16</v>
      </c>
      <c r="X688" s="31" t="s">
        <v>1547</v>
      </c>
      <c r="Y688" s="29">
        <v>1641.63</v>
      </c>
      <c r="AF688" s="29">
        <v>1641.63</v>
      </c>
      <c r="AG688" s="29" t="s">
        <v>1763</v>
      </c>
    </row>
    <row r="689" spans="1:33" x14ac:dyDescent="0.3">
      <c r="A689" s="29" t="s">
        <v>664</v>
      </c>
      <c r="B689" s="30">
        <v>45750</v>
      </c>
      <c r="C689" s="29">
        <v>783.42399999999998</v>
      </c>
      <c r="D689" s="29" t="s">
        <v>1826</v>
      </c>
      <c r="E689" s="29">
        <v>52</v>
      </c>
      <c r="F689" s="29" t="s">
        <v>9</v>
      </c>
      <c r="G689" s="29" t="s">
        <v>1544</v>
      </c>
      <c r="H689" s="29" t="s">
        <v>1763</v>
      </c>
      <c r="L689" s="30">
        <v>45750</v>
      </c>
      <c r="M689" s="29">
        <v>783.42399999999998</v>
      </c>
      <c r="R689" s="29" t="s">
        <v>1826</v>
      </c>
      <c r="S689" s="29">
        <v>783.42399999999998</v>
      </c>
      <c r="W689" s="33" t="s">
        <v>9</v>
      </c>
      <c r="X689" s="33" t="s">
        <v>1544</v>
      </c>
      <c r="Y689" s="29">
        <v>783.42399999999998</v>
      </c>
      <c r="AF689" s="29">
        <v>783.42399999999998</v>
      </c>
      <c r="AG689" s="29" t="s">
        <v>1763</v>
      </c>
    </row>
    <row r="690" spans="1:33" x14ac:dyDescent="0.3">
      <c r="A690" s="29" t="s">
        <v>1432</v>
      </c>
      <c r="B690" s="30">
        <v>45300</v>
      </c>
      <c r="C690" s="29">
        <v>1012.1856</v>
      </c>
      <c r="D690" s="29" t="s">
        <v>1824</v>
      </c>
      <c r="E690" s="29">
        <v>28</v>
      </c>
      <c r="F690" s="29" t="s">
        <v>16</v>
      </c>
      <c r="G690" s="29" t="s">
        <v>1544</v>
      </c>
      <c r="H690" s="29" t="s">
        <v>1763</v>
      </c>
      <c r="L690" s="30">
        <v>45300</v>
      </c>
      <c r="M690" s="29">
        <v>1012.1856</v>
      </c>
      <c r="R690" s="29" t="s">
        <v>1824</v>
      </c>
      <c r="S690" s="29">
        <v>1012.1856</v>
      </c>
      <c r="W690" s="31" t="s">
        <v>16</v>
      </c>
      <c r="X690" s="31" t="s">
        <v>1544</v>
      </c>
      <c r="Y690" s="29">
        <v>1012.1856</v>
      </c>
      <c r="AF690" s="29">
        <v>1012.1856</v>
      </c>
      <c r="AG690" s="29" t="s">
        <v>1763</v>
      </c>
    </row>
    <row r="691" spans="1:33" x14ac:dyDescent="0.3">
      <c r="A691" s="29" t="s">
        <v>3999</v>
      </c>
      <c r="B691" s="30">
        <v>45876</v>
      </c>
      <c r="C691" s="29">
        <v>616.54750000000001</v>
      </c>
      <c r="D691" s="29" t="s">
        <v>1829</v>
      </c>
      <c r="E691" s="29">
        <v>59</v>
      </c>
      <c r="F691" s="29" t="s">
        <v>16</v>
      </c>
      <c r="G691" s="29" t="s">
        <v>1566</v>
      </c>
      <c r="H691" s="29" t="s">
        <v>1759</v>
      </c>
      <c r="L691" s="30">
        <v>45876</v>
      </c>
      <c r="M691" s="29">
        <v>616.54750000000001</v>
      </c>
      <c r="R691" s="29" t="s">
        <v>1829</v>
      </c>
      <c r="S691" s="29">
        <v>616.54750000000001</v>
      </c>
      <c r="W691" s="33" t="s">
        <v>16</v>
      </c>
      <c r="X691" s="33" t="s">
        <v>1566</v>
      </c>
      <c r="Y691" s="29">
        <v>616.54750000000001</v>
      </c>
      <c r="AF691" s="29">
        <v>616.54750000000001</v>
      </c>
      <c r="AG691" s="29" t="s">
        <v>1759</v>
      </c>
    </row>
    <row r="692" spans="1:33" x14ac:dyDescent="0.3">
      <c r="A692" s="29" t="s">
        <v>545</v>
      </c>
      <c r="B692" s="30">
        <v>45301</v>
      </c>
      <c r="C692" s="29">
        <v>424.20510000000002</v>
      </c>
      <c r="D692" s="29" t="s">
        <v>1824</v>
      </c>
      <c r="E692" s="29">
        <v>39</v>
      </c>
      <c r="F692" s="29" t="s">
        <v>16</v>
      </c>
      <c r="G692" s="29" t="s">
        <v>1558</v>
      </c>
      <c r="H692" s="29" t="s">
        <v>1759</v>
      </c>
      <c r="L692" s="30">
        <v>45301</v>
      </c>
      <c r="M692" s="29">
        <v>424.20510000000002</v>
      </c>
      <c r="R692" s="29" t="s">
        <v>1824</v>
      </c>
      <c r="S692" s="29">
        <v>424.20510000000002</v>
      </c>
      <c r="W692" s="31" t="s">
        <v>16</v>
      </c>
      <c r="X692" s="31" t="s">
        <v>1558</v>
      </c>
      <c r="Y692" s="29">
        <v>424.20510000000002</v>
      </c>
      <c r="AF692" s="29">
        <v>424.20510000000002</v>
      </c>
      <c r="AG692" s="29" t="s">
        <v>1759</v>
      </c>
    </row>
    <row r="693" spans="1:33" x14ac:dyDescent="0.3">
      <c r="A693" s="29" t="s">
        <v>429</v>
      </c>
      <c r="B693" s="30">
        <v>45857</v>
      </c>
      <c r="C693" s="29">
        <v>695.95499999999993</v>
      </c>
      <c r="D693" s="29" t="s">
        <v>1826</v>
      </c>
      <c r="E693" s="29">
        <v>64</v>
      </c>
      <c r="F693" s="29" t="s">
        <v>16</v>
      </c>
      <c r="G693" s="29" t="s">
        <v>1566</v>
      </c>
      <c r="H693" s="29" t="s">
        <v>1763</v>
      </c>
      <c r="L693" s="30">
        <v>45857</v>
      </c>
      <c r="M693" s="29">
        <v>695.95499999999993</v>
      </c>
      <c r="R693" s="29" t="s">
        <v>1826</v>
      </c>
      <c r="S693" s="29">
        <v>695.95499999999993</v>
      </c>
      <c r="W693" s="33" t="s">
        <v>16</v>
      </c>
      <c r="X693" s="33" t="s">
        <v>1566</v>
      </c>
      <c r="Y693" s="29">
        <v>695.95499999999993</v>
      </c>
      <c r="AF693" s="29">
        <v>695.95499999999993</v>
      </c>
      <c r="AG693" s="29" t="s">
        <v>1763</v>
      </c>
    </row>
    <row r="694" spans="1:33" x14ac:dyDescent="0.3">
      <c r="A694" s="29" t="s">
        <v>771</v>
      </c>
      <c r="B694" s="30">
        <v>45650</v>
      </c>
      <c r="C694" s="29">
        <v>1169.2264</v>
      </c>
      <c r="D694" s="29" t="s">
        <v>1829</v>
      </c>
      <c r="E694" s="29">
        <v>31</v>
      </c>
      <c r="F694" s="29" t="s">
        <v>9</v>
      </c>
      <c r="G694" s="29" t="s">
        <v>1563</v>
      </c>
      <c r="H694" s="29" t="s">
        <v>1759</v>
      </c>
      <c r="L694" s="30">
        <v>45650</v>
      </c>
      <c r="M694" s="29">
        <v>1169.2264</v>
      </c>
      <c r="R694" s="29" t="s">
        <v>1829</v>
      </c>
      <c r="S694" s="29">
        <v>1169.2264</v>
      </c>
      <c r="W694" s="31" t="s">
        <v>9</v>
      </c>
      <c r="X694" s="31" t="s">
        <v>1563</v>
      </c>
      <c r="Y694" s="29">
        <v>1169.2264</v>
      </c>
      <c r="AF694" s="29">
        <v>1169.2264</v>
      </c>
      <c r="AG694" s="29" t="s">
        <v>1759</v>
      </c>
    </row>
    <row r="695" spans="1:33" x14ac:dyDescent="0.3">
      <c r="A695" s="29" t="s">
        <v>15</v>
      </c>
      <c r="B695" s="30">
        <v>45520</v>
      </c>
      <c r="C695" s="29">
        <v>268.10359999999997</v>
      </c>
      <c r="D695" s="29" t="s">
        <v>1826</v>
      </c>
      <c r="E695" s="29">
        <v>29</v>
      </c>
      <c r="F695" s="29" t="s">
        <v>16</v>
      </c>
      <c r="G695" s="29" t="s">
        <v>1563</v>
      </c>
      <c r="H695" s="29" t="s">
        <v>1763</v>
      </c>
      <c r="L695" s="30">
        <v>45520</v>
      </c>
      <c r="M695" s="29">
        <v>268.10359999999997</v>
      </c>
      <c r="R695" s="29" t="s">
        <v>1826</v>
      </c>
      <c r="S695" s="29">
        <v>268.10359999999997</v>
      </c>
      <c r="W695" s="33" t="s">
        <v>16</v>
      </c>
      <c r="X695" s="33" t="s">
        <v>1563</v>
      </c>
      <c r="Y695" s="29">
        <v>268.10359999999997</v>
      </c>
      <c r="AF695" s="29">
        <v>268.10359999999997</v>
      </c>
      <c r="AG695" s="29" t="s">
        <v>1763</v>
      </c>
    </row>
    <row r="696" spans="1:33" x14ac:dyDescent="0.3">
      <c r="A696" s="29" t="s">
        <v>915</v>
      </c>
      <c r="B696" s="30">
        <v>45497</v>
      </c>
      <c r="C696" s="29">
        <v>1276.7118</v>
      </c>
      <c r="D696" s="29" t="s">
        <v>1826</v>
      </c>
      <c r="E696" s="29">
        <v>45</v>
      </c>
      <c r="F696" s="29" t="s">
        <v>9</v>
      </c>
      <c r="G696" s="29" t="s">
        <v>1547</v>
      </c>
      <c r="H696" s="29" t="s">
        <v>1759</v>
      </c>
      <c r="L696" s="30">
        <v>45497</v>
      </c>
      <c r="M696" s="29">
        <v>1276.7118</v>
      </c>
      <c r="R696" s="29" t="s">
        <v>1826</v>
      </c>
      <c r="S696" s="29">
        <v>1276.7118</v>
      </c>
      <c r="W696" s="31" t="s">
        <v>9</v>
      </c>
      <c r="X696" s="31" t="s">
        <v>1547</v>
      </c>
      <c r="Y696" s="29">
        <v>1276.7118</v>
      </c>
      <c r="AF696" s="29">
        <v>1276.7118</v>
      </c>
      <c r="AG696" s="29" t="s">
        <v>1759</v>
      </c>
    </row>
    <row r="697" spans="1:33" x14ac:dyDescent="0.3">
      <c r="A697" s="29" t="s">
        <v>1102</v>
      </c>
      <c r="B697" s="30">
        <v>45615</v>
      </c>
      <c r="C697" s="29">
        <v>1620.8416</v>
      </c>
      <c r="D697" s="29" t="s">
        <v>1826</v>
      </c>
      <c r="E697" s="29">
        <v>52</v>
      </c>
      <c r="F697" s="29" t="s">
        <v>16</v>
      </c>
      <c r="G697" s="29" t="s">
        <v>1563</v>
      </c>
      <c r="H697" s="29" t="s">
        <v>1759</v>
      </c>
      <c r="L697" s="30">
        <v>45615</v>
      </c>
      <c r="M697" s="29">
        <v>1620.8416</v>
      </c>
      <c r="R697" s="29" t="s">
        <v>1826</v>
      </c>
      <c r="S697" s="29">
        <v>1620.8416</v>
      </c>
      <c r="W697" s="33" t="s">
        <v>16</v>
      </c>
      <c r="X697" s="33" t="s">
        <v>1563</v>
      </c>
      <c r="Y697" s="29">
        <v>1620.8416</v>
      </c>
      <c r="AF697" s="29">
        <v>1620.8416</v>
      </c>
      <c r="AG697" s="29" t="s">
        <v>1759</v>
      </c>
    </row>
    <row r="698" spans="1:33" x14ac:dyDescent="0.3">
      <c r="A698" s="29" t="s">
        <v>647</v>
      </c>
      <c r="B698" s="30">
        <v>45365</v>
      </c>
      <c r="C698" s="29">
        <v>570.62200000000007</v>
      </c>
      <c r="D698" s="29" t="s">
        <v>1824</v>
      </c>
      <c r="E698" s="29">
        <v>54</v>
      </c>
      <c r="F698" s="29" t="s">
        <v>9</v>
      </c>
      <c r="G698" s="29" t="s">
        <v>1544</v>
      </c>
      <c r="H698" s="29" t="s">
        <v>1759</v>
      </c>
      <c r="L698" s="30">
        <v>45365</v>
      </c>
      <c r="M698" s="29">
        <v>570.62200000000007</v>
      </c>
      <c r="R698" s="29" t="s">
        <v>1824</v>
      </c>
      <c r="S698" s="29">
        <v>570.62200000000007</v>
      </c>
      <c r="W698" s="31" t="s">
        <v>9</v>
      </c>
      <c r="X698" s="31" t="s">
        <v>1544</v>
      </c>
      <c r="Y698" s="29">
        <v>570.62200000000007</v>
      </c>
      <c r="AF698" s="29">
        <v>570.62200000000007</v>
      </c>
      <c r="AG698" s="29" t="s">
        <v>1759</v>
      </c>
    </row>
    <row r="699" spans="1:33" x14ac:dyDescent="0.3">
      <c r="A699" s="29" t="s">
        <v>473</v>
      </c>
      <c r="B699" s="30">
        <v>45832</v>
      </c>
      <c r="C699" s="29">
        <v>1043.8271999999999</v>
      </c>
      <c r="D699" s="29" t="s">
        <v>1824</v>
      </c>
      <c r="E699" s="29">
        <v>63</v>
      </c>
      <c r="F699" s="29" t="s">
        <v>16</v>
      </c>
      <c r="G699" s="29" t="s">
        <v>1563</v>
      </c>
      <c r="H699" s="29" t="s">
        <v>1759</v>
      </c>
      <c r="L699" s="30">
        <v>45832</v>
      </c>
      <c r="M699" s="29">
        <v>1043.8271999999999</v>
      </c>
      <c r="R699" s="29" t="s">
        <v>1824</v>
      </c>
      <c r="S699" s="29">
        <v>1043.8271999999999</v>
      </c>
      <c r="W699" s="33" t="s">
        <v>16</v>
      </c>
      <c r="X699" s="33" t="s">
        <v>1563</v>
      </c>
      <c r="Y699" s="29">
        <v>1043.8271999999999</v>
      </c>
      <c r="AF699" s="29">
        <v>1043.8271999999999</v>
      </c>
      <c r="AG699" s="29" t="s">
        <v>1759</v>
      </c>
    </row>
    <row r="700" spans="1:33" x14ac:dyDescent="0.3">
      <c r="A700" s="29" t="s">
        <v>154</v>
      </c>
      <c r="B700" s="30">
        <v>45530</v>
      </c>
      <c r="C700" s="29">
        <v>853.05420000000004</v>
      </c>
      <c r="D700" s="29" t="s">
        <v>1826</v>
      </c>
      <c r="E700" s="29">
        <v>50</v>
      </c>
      <c r="F700" s="29" t="s">
        <v>9</v>
      </c>
      <c r="G700" s="29" t="s">
        <v>1547</v>
      </c>
      <c r="H700" s="29" t="s">
        <v>1763</v>
      </c>
      <c r="L700" s="30">
        <v>45530</v>
      </c>
      <c r="M700" s="29">
        <v>853.05420000000004</v>
      </c>
      <c r="R700" s="29" t="s">
        <v>1826</v>
      </c>
      <c r="S700" s="29">
        <v>853.05420000000004</v>
      </c>
      <c r="W700" s="31" t="s">
        <v>9</v>
      </c>
      <c r="X700" s="31" t="s">
        <v>1547</v>
      </c>
      <c r="Y700" s="29">
        <v>853.05420000000004</v>
      </c>
      <c r="AF700" s="29">
        <v>853.05420000000004</v>
      </c>
      <c r="AG700" s="29" t="s">
        <v>1763</v>
      </c>
    </row>
    <row r="701" spans="1:33" x14ac:dyDescent="0.3">
      <c r="A701" s="29" t="s">
        <v>222</v>
      </c>
      <c r="B701" s="30">
        <v>45939</v>
      </c>
      <c r="C701" s="29">
        <v>1555.992</v>
      </c>
      <c r="D701" s="29" t="s">
        <v>1829</v>
      </c>
      <c r="E701" s="29">
        <v>22</v>
      </c>
      <c r="F701" s="29" t="s">
        <v>16</v>
      </c>
      <c r="G701" s="29" t="s">
        <v>1547</v>
      </c>
      <c r="H701" s="29" t="s">
        <v>1759</v>
      </c>
      <c r="L701" s="30">
        <v>45939</v>
      </c>
      <c r="M701" s="29">
        <v>1555.992</v>
      </c>
      <c r="R701" s="29" t="s">
        <v>1829</v>
      </c>
      <c r="S701" s="29">
        <v>1555.992</v>
      </c>
      <c r="W701" s="33" t="s">
        <v>16</v>
      </c>
      <c r="X701" s="33" t="s">
        <v>1547</v>
      </c>
      <c r="Y701" s="29">
        <v>1555.992</v>
      </c>
      <c r="AF701" s="29">
        <v>1555.992</v>
      </c>
      <c r="AG701" s="29" t="s">
        <v>1759</v>
      </c>
    </row>
    <row r="702" spans="1:33" x14ac:dyDescent="0.3">
      <c r="A702" s="29" t="s">
        <v>906</v>
      </c>
      <c r="B702" s="30">
        <v>45401</v>
      </c>
      <c r="C702" s="29">
        <v>958.57439999999997</v>
      </c>
      <c r="D702" s="29" t="s">
        <v>1826</v>
      </c>
      <c r="E702" s="29">
        <v>22</v>
      </c>
      <c r="F702" s="29" t="s">
        <v>9</v>
      </c>
      <c r="G702" s="29" t="s">
        <v>1558</v>
      </c>
      <c r="H702" s="29" t="s">
        <v>1763</v>
      </c>
      <c r="L702" s="30">
        <v>45401</v>
      </c>
      <c r="M702" s="29">
        <v>958.57439999999997</v>
      </c>
      <c r="R702" s="29" t="s">
        <v>1826</v>
      </c>
      <c r="S702" s="29">
        <v>958.57439999999997</v>
      </c>
      <c r="W702" s="31" t="s">
        <v>9</v>
      </c>
      <c r="X702" s="31" t="s">
        <v>1558</v>
      </c>
      <c r="Y702" s="29">
        <v>958.57439999999997</v>
      </c>
      <c r="AF702" s="29">
        <v>958.57439999999997</v>
      </c>
      <c r="AG702" s="29" t="s">
        <v>1763</v>
      </c>
    </row>
    <row r="703" spans="1:33" x14ac:dyDescent="0.3">
      <c r="A703" s="29" t="s">
        <v>1063</v>
      </c>
      <c r="B703" s="30">
        <v>45420</v>
      </c>
      <c r="C703" s="29">
        <v>320.76</v>
      </c>
      <c r="D703" s="29" t="s">
        <v>1824</v>
      </c>
      <c r="E703" s="29">
        <v>52</v>
      </c>
      <c r="F703" s="29" t="s">
        <v>16</v>
      </c>
      <c r="G703" s="29" t="s">
        <v>1566</v>
      </c>
      <c r="H703" s="29" t="s">
        <v>1763</v>
      </c>
      <c r="L703" s="30">
        <v>45420</v>
      </c>
      <c r="M703" s="29">
        <v>320.76</v>
      </c>
      <c r="R703" s="29" t="s">
        <v>1824</v>
      </c>
      <c r="S703" s="29">
        <v>320.76</v>
      </c>
      <c r="W703" s="33" t="s">
        <v>16</v>
      </c>
      <c r="X703" s="33" t="s">
        <v>1566</v>
      </c>
      <c r="Y703" s="29">
        <v>320.76</v>
      </c>
      <c r="AF703" s="29">
        <v>320.76</v>
      </c>
      <c r="AG703" s="29" t="s">
        <v>1763</v>
      </c>
    </row>
    <row r="704" spans="1:33" x14ac:dyDescent="0.3">
      <c r="A704" s="29" t="s">
        <v>717</v>
      </c>
      <c r="B704" s="30">
        <v>45459</v>
      </c>
      <c r="C704" s="29">
        <v>810.84600000000012</v>
      </c>
      <c r="D704" s="29" t="s">
        <v>1824</v>
      </c>
      <c r="E704" s="29">
        <v>35</v>
      </c>
      <c r="F704" s="29" t="s">
        <v>9</v>
      </c>
      <c r="G704" s="29" t="s">
        <v>1563</v>
      </c>
      <c r="H704" s="29" t="s">
        <v>1763</v>
      </c>
      <c r="L704" s="30">
        <v>45459</v>
      </c>
      <c r="M704" s="29">
        <v>810.84600000000012</v>
      </c>
      <c r="R704" s="29" t="s">
        <v>1824</v>
      </c>
      <c r="S704" s="29">
        <v>810.84600000000012</v>
      </c>
      <c r="W704" s="31" t="s">
        <v>9</v>
      </c>
      <c r="X704" s="31" t="s">
        <v>1563</v>
      </c>
      <c r="Y704" s="29">
        <v>810.84600000000012</v>
      </c>
      <c r="AF704" s="29">
        <v>810.84600000000012</v>
      </c>
      <c r="AG704" s="29" t="s">
        <v>1763</v>
      </c>
    </row>
    <row r="705" spans="1:33" x14ac:dyDescent="0.3">
      <c r="A705" s="29" t="s">
        <v>644</v>
      </c>
      <c r="B705" s="30">
        <v>45429</v>
      </c>
      <c r="C705" s="29">
        <v>756.54719999999986</v>
      </c>
      <c r="D705" s="29" t="s">
        <v>1826</v>
      </c>
      <c r="E705" s="29">
        <v>45</v>
      </c>
      <c r="F705" s="29" t="s">
        <v>16</v>
      </c>
      <c r="G705" s="29" t="s">
        <v>1563</v>
      </c>
      <c r="H705" s="29" t="s">
        <v>1759</v>
      </c>
      <c r="L705" s="30">
        <v>45429</v>
      </c>
      <c r="M705" s="29">
        <v>756.54719999999986</v>
      </c>
      <c r="R705" s="29" t="s">
        <v>1826</v>
      </c>
      <c r="S705" s="29">
        <v>756.54719999999986</v>
      </c>
      <c r="W705" s="33" t="s">
        <v>16</v>
      </c>
      <c r="X705" s="33" t="s">
        <v>1563</v>
      </c>
      <c r="Y705" s="29">
        <v>756.54719999999986</v>
      </c>
      <c r="AF705" s="29">
        <v>756.54719999999986</v>
      </c>
      <c r="AG705" s="29" t="s">
        <v>1759</v>
      </c>
    </row>
    <row r="706" spans="1:33" x14ac:dyDescent="0.3">
      <c r="A706" s="29" t="s">
        <v>1485</v>
      </c>
      <c r="B706" s="30">
        <v>45386</v>
      </c>
      <c r="C706" s="29">
        <v>497.76479999999998</v>
      </c>
      <c r="D706" s="29" t="s">
        <v>1826</v>
      </c>
      <c r="E706" s="29">
        <v>48</v>
      </c>
      <c r="F706" s="29" t="s">
        <v>9</v>
      </c>
      <c r="G706" s="29" t="s">
        <v>1544</v>
      </c>
      <c r="H706" s="29" t="s">
        <v>1763</v>
      </c>
      <c r="L706" s="30">
        <v>45386</v>
      </c>
      <c r="M706" s="29">
        <v>497.76479999999998</v>
      </c>
      <c r="R706" s="29" t="s">
        <v>1826</v>
      </c>
      <c r="S706" s="29">
        <v>497.76479999999998</v>
      </c>
      <c r="W706" s="31" t="s">
        <v>9</v>
      </c>
      <c r="X706" s="31" t="s">
        <v>1544</v>
      </c>
      <c r="Y706" s="29">
        <v>497.76479999999998</v>
      </c>
      <c r="AF706" s="29">
        <v>497.76479999999998</v>
      </c>
      <c r="AG706" s="29" t="s">
        <v>1763</v>
      </c>
    </row>
    <row r="707" spans="1:33" x14ac:dyDescent="0.3">
      <c r="A707" s="29" t="s">
        <v>509</v>
      </c>
      <c r="B707" s="30">
        <v>45803</v>
      </c>
      <c r="C707" s="29">
        <v>2364.6480000000001</v>
      </c>
      <c r="D707" s="29" t="s">
        <v>1826</v>
      </c>
      <c r="E707" s="29">
        <v>41</v>
      </c>
      <c r="F707" s="29" t="s">
        <v>16</v>
      </c>
      <c r="G707" s="29" t="s">
        <v>1566</v>
      </c>
      <c r="H707" s="29" t="s">
        <v>1759</v>
      </c>
      <c r="L707" s="30">
        <v>45803</v>
      </c>
      <c r="M707" s="29">
        <v>2364.6480000000001</v>
      </c>
      <c r="R707" s="29" t="s">
        <v>1826</v>
      </c>
      <c r="S707" s="29">
        <v>2364.6480000000001</v>
      </c>
      <c r="W707" s="33" t="s">
        <v>16</v>
      </c>
      <c r="X707" s="33" t="s">
        <v>1566</v>
      </c>
      <c r="Y707" s="29">
        <v>2364.6480000000001</v>
      </c>
      <c r="AF707" s="29">
        <v>2364.6480000000001</v>
      </c>
      <c r="AG707" s="29" t="s">
        <v>1759</v>
      </c>
    </row>
    <row r="708" spans="1:33" x14ac:dyDescent="0.3">
      <c r="A708" s="29" t="s">
        <v>79</v>
      </c>
      <c r="B708" s="30">
        <v>45346</v>
      </c>
      <c r="C708" s="29">
        <v>778.35680000000002</v>
      </c>
      <c r="D708" s="29" t="s">
        <v>1826</v>
      </c>
      <c r="E708" s="29">
        <v>43</v>
      </c>
      <c r="F708" s="29" t="s">
        <v>9</v>
      </c>
      <c r="G708" s="29" t="s">
        <v>1544</v>
      </c>
      <c r="H708" s="29" t="s">
        <v>1759</v>
      </c>
      <c r="L708" s="30">
        <v>45346</v>
      </c>
      <c r="M708" s="29">
        <v>778.35680000000002</v>
      </c>
      <c r="R708" s="29" t="s">
        <v>1826</v>
      </c>
      <c r="S708" s="29">
        <v>778.35680000000002</v>
      </c>
      <c r="W708" s="31" t="s">
        <v>9</v>
      </c>
      <c r="X708" s="31" t="s">
        <v>1544</v>
      </c>
      <c r="Y708" s="29">
        <v>778.35680000000002</v>
      </c>
      <c r="AF708" s="29">
        <v>778.35680000000002</v>
      </c>
      <c r="AG708" s="29" t="s">
        <v>1759</v>
      </c>
    </row>
    <row r="709" spans="1:33" x14ac:dyDescent="0.3">
      <c r="A709" s="29" t="s">
        <v>533</v>
      </c>
      <c r="B709" s="30">
        <v>45267</v>
      </c>
      <c r="C709" s="29">
        <v>447.45299999999992</v>
      </c>
      <c r="D709" s="29" t="s">
        <v>1829</v>
      </c>
      <c r="E709" s="29">
        <v>41</v>
      </c>
      <c r="F709" s="29" t="s">
        <v>16</v>
      </c>
      <c r="G709" s="29" t="s">
        <v>1566</v>
      </c>
      <c r="H709" s="29" t="s">
        <v>1763</v>
      </c>
      <c r="L709" s="30">
        <v>45267</v>
      </c>
      <c r="M709" s="29">
        <v>447.45299999999992</v>
      </c>
      <c r="R709" s="29" t="s">
        <v>1829</v>
      </c>
      <c r="S709" s="29">
        <v>447.45299999999992</v>
      </c>
      <c r="W709" s="33" t="s">
        <v>16</v>
      </c>
      <c r="X709" s="33" t="s">
        <v>1566</v>
      </c>
      <c r="Y709" s="29">
        <v>447.45299999999992</v>
      </c>
      <c r="AF709" s="29">
        <v>447.45299999999992</v>
      </c>
      <c r="AG709" s="29" t="s">
        <v>1763</v>
      </c>
    </row>
    <row r="710" spans="1:33" x14ac:dyDescent="0.3">
      <c r="A710" s="29" t="s">
        <v>1381</v>
      </c>
      <c r="B710" s="30">
        <v>45572</v>
      </c>
      <c r="C710" s="29">
        <v>2724.32</v>
      </c>
      <c r="D710" s="29" t="s">
        <v>1826</v>
      </c>
      <c r="E710" s="29">
        <v>45</v>
      </c>
      <c r="F710" s="29" t="s">
        <v>9</v>
      </c>
      <c r="G710" s="29" t="s">
        <v>1566</v>
      </c>
      <c r="H710" s="29" t="s">
        <v>1763</v>
      </c>
      <c r="L710" s="30">
        <v>45572</v>
      </c>
      <c r="M710" s="29">
        <v>2724.32</v>
      </c>
      <c r="R710" s="29" t="s">
        <v>1826</v>
      </c>
      <c r="S710" s="29">
        <v>2724.32</v>
      </c>
      <c r="W710" s="31" t="s">
        <v>9</v>
      </c>
      <c r="X710" s="31" t="s">
        <v>1566</v>
      </c>
      <c r="Y710" s="29">
        <v>2724.32</v>
      </c>
      <c r="AF710" s="29">
        <v>2724.32</v>
      </c>
      <c r="AG710" s="29" t="s">
        <v>1763</v>
      </c>
    </row>
    <row r="711" spans="1:33" x14ac:dyDescent="0.3">
      <c r="A711" s="29" t="s">
        <v>1255</v>
      </c>
      <c r="B711" s="30">
        <v>45252</v>
      </c>
      <c r="C711" s="29">
        <v>2488.6336000000001</v>
      </c>
      <c r="D711" s="29" t="s">
        <v>1826</v>
      </c>
      <c r="E711" s="29">
        <v>22</v>
      </c>
      <c r="F711" s="29" t="s">
        <v>16</v>
      </c>
      <c r="G711" s="29" t="s">
        <v>1563</v>
      </c>
      <c r="H711" s="29" t="s">
        <v>1763</v>
      </c>
      <c r="L711" s="30">
        <v>45252</v>
      </c>
      <c r="M711" s="29">
        <v>2488.6336000000001</v>
      </c>
      <c r="R711" s="29" t="s">
        <v>1826</v>
      </c>
      <c r="S711" s="29">
        <v>2488.6336000000001</v>
      </c>
      <c r="W711" s="33" t="s">
        <v>16</v>
      </c>
      <c r="X711" s="33" t="s">
        <v>1563</v>
      </c>
      <c r="Y711" s="29">
        <v>2488.6336000000001</v>
      </c>
      <c r="AF711" s="29">
        <v>2488.6336000000001</v>
      </c>
      <c r="AG711" s="29" t="s">
        <v>1763</v>
      </c>
    </row>
    <row r="712" spans="1:33" x14ac:dyDescent="0.3">
      <c r="A712" s="29" t="s">
        <v>436</v>
      </c>
      <c r="B712" s="30">
        <v>45939</v>
      </c>
      <c r="C712" s="29">
        <v>1661.0527999999999</v>
      </c>
      <c r="D712" s="29" t="s">
        <v>1829</v>
      </c>
      <c r="E712" s="29">
        <v>39</v>
      </c>
      <c r="F712" s="29" t="s">
        <v>9</v>
      </c>
      <c r="G712" s="29" t="s">
        <v>1566</v>
      </c>
      <c r="H712" s="29" t="s">
        <v>1759</v>
      </c>
      <c r="L712" s="30">
        <v>45939</v>
      </c>
      <c r="M712" s="29">
        <v>1661.0527999999999</v>
      </c>
      <c r="R712" s="29" t="s">
        <v>1829</v>
      </c>
      <c r="S712" s="29">
        <v>1661.0527999999999</v>
      </c>
      <c r="W712" s="31" t="s">
        <v>9</v>
      </c>
      <c r="X712" s="31" t="s">
        <v>1566</v>
      </c>
      <c r="Y712" s="29">
        <v>1661.0527999999999</v>
      </c>
      <c r="AF712" s="29">
        <v>1661.0527999999999</v>
      </c>
      <c r="AG712" s="29" t="s">
        <v>1759</v>
      </c>
    </row>
    <row r="713" spans="1:33" x14ac:dyDescent="0.3">
      <c r="A713" s="29" t="s">
        <v>1146</v>
      </c>
      <c r="B713" s="30">
        <v>45559</v>
      </c>
      <c r="C713" s="29">
        <v>527.33479999999997</v>
      </c>
      <c r="D713" s="29" t="s">
        <v>1829</v>
      </c>
      <c r="E713" s="29">
        <v>51</v>
      </c>
      <c r="F713" s="29" t="s">
        <v>9</v>
      </c>
      <c r="G713" s="29" t="s">
        <v>1558</v>
      </c>
      <c r="H713" s="29" t="s">
        <v>1759</v>
      </c>
      <c r="L713" s="30">
        <v>45559</v>
      </c>
      <c r="M713" s="29">
        <v>527.33479999999997</v>
      </c>
      <c r="R713" s="29" t="s">
        <v>1829</v>
      </c>
      <c r="S713" s="29">
        <v>527.33479999999997</v>
      </c>
      <c r="W713" s="33" t="s">
        <v>9</v>
      </c>
      <c r="X713" s="33" t="s">
        <v>1558</v>
      </c>
      <c r="Y713" s="29">
        <v>527.33479999999997</v>
      </c>
      <c r="AF713" s="29">
        <v>527.33479999999997</v>
      </c>
      <c r="AG713" s="29" t="s">
        <v>1759</v>
      </c>
    </row>
    <row r="714" spans="1:33" x14ac:dyDescent="0.3">
      <c r="A714" s="29" t="s">
        <v>196</v>
      </c>
      <c r="B714" s="30">
        <v>45229</v>
      </c>
      <c r="C714" s="29">
        <v>494.99560000000002</v>
      </c>
      <c r="D714" s="29" t="s">
        <v>1826</v>
      </c>
      <c r="E714" s="29">
        <v>55</v>
      </c>
      <c r="F714" s="29" t="s">
        <v>9</v>
      </c>
      <c r="G714" s="29" t="s">
        <v>1563</v>
      </c>
      <c r="H714" s="29" t="s">
        <v>1763</v>
      </c>
      <c r="L714" s="30">
        <v>45229</v>
      </c>
      <c r="M714" s="29">
        <v>494.99560000000002</v>
      </c>
      <c r="R714" s="29" t="s">
        <v>1826</v>
      </c>
      <c r="S714" s="29">
        <v>494.99560000000002</v>
      </c>
      <c r="W714" s="31" t="s">
        <v>9</v>
      </c>
      <c r="X714" s="31" t="s">
        <v>1563</v>
      </c>
      <c r="Y714" s="29">
        <v>494.99560000000002</v>
      </c>
      <c r="AF714" s="29">
        <v>494.99560000000002</v>
      </c>
      <c r="AG714" s="29" t="s">
        <v>1763</v>
      </c>
    </row>
    <row r="715" spans="1:33" x14ac:dyDescent="0.3">
      <c r="A715" s="29" t="s">
        <v>104</v>
      </c>
      <c r="B715" s="30">
        <v>45333</v>
      </c>
      <c r="C715" s="29">
        <v>1143.252</v>
      </c>
      <c r="D715" s="29" t="s">
        <v>1829</v>
      </c>
      <c r="E715" s="29">
        <v>59</v>
      </c>
      <c r="F715" s="29" t="s">
        <v>16</v>
      </c>
      <c r="G715" s="29" t="s">
        <v>1544</v>
      </c>
      <c r="H715" s="29" t="s">
        <v>1754</v>
      </c>
      <c r="L715" s="30">
        <v>45333</v>
      </c>
      <c r="M715" s="29">
        <v>1143.252</v>
      </c>
      <c r="R715" s="29" t="s">
        <v>1829</v>
      </c>
      <c r="S715" s="29">
        <v>1143.252</v>
      </c>
      <c r="W715" s="33" t="s">
        <v>16</v>
      </c>
      <c r="X715" s="33" t="s">
        <v>1544</v>
      </c>
      <c r="Y715" s="29">
        <v>1143.252</v>
      </c>
      <c r="AF715" s="29">
        <v>1143.252</v>
      </c>
      <c r="AG715" s="29" t="s">
        <v>1754</v>
      </c>
    </row>
    <row r="716" spans="1:33" x14ac:dyDescent="0.3">
      <c r="A716" s="29" t="s">
        <v>1188</v>
      </c>
      <c r="B716" s="30">
        <v>45752</v>
      </c>
      <c r="C716" s="29">
        <v>3139.3784000000001</v>
      </c>
      <c r="D716" s="29" t="s">
        <v>1824</v>
      </c>
      <c r="E716" s="29">
        <v>50</v>
      </c>
      <c r="F716" s="29" t="s">
        <v>9</v>
      </c>
      <c r="G716" s="29" t="s">
        <v>1563</v>
      </c>
      <c r="H716" s="29" t="s">
        <v>1759</v>
      </c>
      <c r="L716" s="30">
        <v>45752</v>
      </c>
      <c r="M716" s="29">
        <v>3139.3784000000001</v>
      </c>
      <c r="R716" s="29" t="s">
        <v>1824</v>
      </c>
      <c r="S716" s="29">
        <v>3139.3784000000001</v>
      </c>
      <c r="W716" s="31" t="s">
        <v>9</v>
      </c>
      <c r="X716" s="31" t="s">
        <v>1563</v>
      </c>
      <c r="Y716" s="29">
        <v>3139.3784000000001</v>
      </c>
      <c r="AF716" s="29">
        <v>3139.3784000000001</v>
      </c>
      <c r="AG716" s="29" t="s">
        <v>1759</v>
      </c>
    </row>
    <row r="717" spans="1:33" x14ac:dyDescent="0.3">
      <c r="A717" s="29" t="s">
        <v>873</v>
      </c>
      <c r="B717" s="30">
        <v>45795</v>
      </c>
      <c r="C717" s="29">
        <v>217.77209999999999</v>
      </c>
      <c r="D717" s="29" t="s">
        <v>1824</v>
      </c>
      <c r="E717" s="29">
        <v>22</v>
      </c>
      <c r="F717" s="29" t="s">
        <v>9</v>
      </c>
      <c r="G717" s="29" t="s">
        <v>1558</v>
      </c>
      <c r="H717" s="29" t="s">
        <v>1763</v>
      </c>
      <c r="L717" s="30">
        <v>45795</v>
      </c>
      <c r="M717" s="29">
        <v>217.77209999999999</v>
      </c>
      <c r="R717" s="29" t="s">
        <v>1824</v>
      </c>
      <c r="S717" s="29">
        <v>217.77209999999999</v>
      </c>
      <c r="W717" s="33" t="s">
        <v>9</v>
      </c>
      <c r="X717" s="33" t="s">
        <v>1558</v>
      </c>
      <c r="Y717" s="29">
        <v>217.77209999999999</v>
      </c>
      <c r="AF717" s="29">
        <v>217.77209999999999</v>
      </c>
      <c r="AG717" s="29" t="s">
        <v>1763</v>
      </c>
    </row>
    <row r="718" spans="1:33" x14ac:dyDescent="0.3">
      <c r="A718" s="29" t="s">
        <v>882</v>
      </c>
      <c r="B718" s="30">
        <v>45755</v>
      </c>
      <c r="C718" s="29">
        <v>1810.56</v>
      </c>
      <c r="D718" s="29" t="s">
        <v>1824</v>
      </c>
      <c r="E718" s="29">
        <v>42</v>
      </c>
      <c r="F718" s="29" t="s">
        <v>16</v>
      </c>
      <c r="G718" s="29" t="s">
        <v>1558</v>
      </c>
      <c r="H718" s="29" t="s">
        <v>1759</v>
      </c>
      <c r="L718" s="30">
        <v>45755</v>
      </c>
      <c r="M718" s="29">
        <v>1810.56</v>
      </c>
      <c r="R718" s="29" t="s">
        <v>1824</v>
      </c>
      <c r="S718" s="29">
        <v>1810.56</v>
      </c>
      <c r="W718" s="31" t="s">
        <v>16</v>
      </c>
      <c r="X718" s="31" t="s">
        <v>1558</v>
      </c>
      <c r="Y718" s="29">
        <v>1810.56</v>
      </c>
      <c r="AF718" s="29">
        <v>1810.56</v>
      </c>
      <c r="AG718" s="29" t="s">
        <v>1759</v>
      </c>
    </row>
    <row r="719" spans="1:33" x14ac:dyDescent="0.3">
      <c r="A719" s="29" t="s">
        <v>282</v>
      </c>
      <c r="B719" s="30">
        <v>45625</v>
      </c>
      <c r="C719" s="29">
        <v>1395.6096</v>
      </c>
      <c r="D719" s="29" t="s">
        <v>1829</v>
      </c>
      <c r="E719" s="29">
        <v>21</v>
      </c>
      <c r="F719" s="29" t="s">
        <v>9</v>
      </c>
      <c r="G719" s="29" t="s">
        <v>1563</v>
      </c>
      <c r="H719" s="29" t="s">
        <v>1759</v>
      </c>
      <c r="L719" s="30">
        <v>45625</v>
      </c>
      <c r="M719" s="29">
        <v>1395.6096</v>
      </c>
      <c r="R719" s="29" t="s">
        <v>1829</v>
      </c>
      <c r="S719" s="29">
        <v>1395.6096</v>
      </c>
      <c r="W719" s="33" t="s">
        <v>9</v>
      </c>
      <c r="X719" s="33" t="s">
        <v>1563</v>
      </c>
      <c r="Y719" s="29">
        <v>1395.6096</v>
      </c>
      <c r="AF719" s="29">
        <v>1395.6096</v>
      </c>
      <c r="AG719" s="29" t="s">
        <v>1759</v>
      </c>
    </row>
    <row r="720" spans="1:33" x14ac:dyDescent="0.3">
      <c r="A720" s="29" t="s">
        <v>1528</v>
      </c>
      <c r="B720" s="30">
        <v>45656</v>
      </c>
      <c r="C720" s="29">
        <v>1656.395</v>
      </c>
      <c r="D720" s="29" t="s">
        <v>1824</v>
      </c>
      <c r="E720" s="29">
        <v>35</v>
      </c>
      <c r="F720" s="29" t="s">
        <v>9</v>
      </c>
      <c r="G720" s="29" t="s">
        <v>1544</v>
      </c>
      <c r="H720" s="29" t="s">
        <v>1763</v>
      </c>
      <c r="L720" s="30">
        <v>45656</v>
      </c>
      <c r="M720" s="29">
        <v>1656.395</v>
      </c>
      <c r="R720" s="29" t="s">
        <v>1824</v>
      </c>
      <c r="S720" s="29">
        <v>1656.395</v>
      </c>
      <c r="W720" s="31" t="s">
        <v>9</v>
      </c>
      <c r="X720" s="31" t="s">
        <v>1544</v>
      </c>
      <c r="Y720" s="29">
        <v>1656.395</v>
      </c>
      <c r="AF720" s="29">
        <v>1656.395</v>
      </c>
      <c r="AG720" s="29" t="s">
        <v>1763</v>
      </c>
    </row>
    <row r="721" spans="1:33" x14ac:dyDescent="0.3">
      <c r="A721" s="29" t="s">
        <v>1467</v>
      </c>
      <c r="B721" s="30">
        <v>45824</v>
      </c>
      <c r="C721" s="29">
        <v>161.238</v>
      </c>
      <c r="D721" s="29" t="s">
        <v>1829</v>
      </c>
      <c r="E721" s="29">
        <v>41</v>
      </c>
      <c r="F721" s="29" t="s">
        <v>16</v>
      </c>
      <c r="G721" s="29" t="s">
        <v>1566</v>
      </c>
      <c r="H721" s="29" t="s">
        <v>1759</v>
      </c>
      <c r="L721" s="30">
        <v>45824</v>
      </c>
      <c r="M721" s="29">
        <v>161.238</v>
      </c>
      <c r="R721" s="29" t="s">
        <v>1829</v>
      </c>
      <c r="S721" s="29">
        <v>161.238</v>
      </c>
      <c r="W721" s="33" t="s">
        <v>16</v>
      </c>
      <c r="X721" s="33" t="s">
        <v>1566</v>
      </c>
      <c r="Y721" s="29">
        <v>161.238</v>
      </c>
      <c r="AF721" s="29">
        <v>161.238</v>
      </c>
      <c r="AG721" s="29" t="s">
        <v>1759</v>
      </c>
    </row>
    <row r="722" spans="1:33" x14ac:dyDescent="0.3">
      <c r="A722" s="29" t="s">
        <v>1158</v>
      </c>
      <c r="B722" s="30">
        <v>45824</v>
      </c>
      <c r="C722" s="29">
        <v>1574.4498000000001</v>
      </c>
      <c r="D722" s="29" t="s">
        <v>1824</v>
      </c>
      <c r="E722" s="29">
        <v>21</v>
      </c>
      <c r="F722" s="29" t="s">
        <v>16</v>
      </c>
      <c r="G722" s="29" t="s">
        <v>1566</v>
      </c>
      <c r="H722" s="29" t="s">
        <v>1759</v>
      </c>
      <c r="L722" s="30">
        <v>45824</v>
      </c>
      <c r="M722" s="29">
        <v>1574.4498000000001</v>
      </c>
      <c r="R722" s="29" t="s">
        <v>1824</v>
      </c>
      <c r="S722" s="29">
        <v>1574.4498000000001</v>
      </c>
      <c r="W722" s="31" t="s">
        <v>16</v>
      </c>
      <c r="X722" s="31" t="s">
        <v>1566</v>
      </c>
      <c r="Y722" s="29">
        <v>1574.4498000000001</v>
      </c>
      <c r="AF722" s="29">
        <v>1574.4498000000001</v>
      </c>
      <c r="AG722" s="29" t="s">
        <v>1759</v>
      </c>
    </row>
    <row r="723" spans="1:33" x14ac:dyDescent="0.3">
      <c r="A723" s="29" t="s">
        <v>586</v>
      </c>
      <c r="B723" s="30">
        <v>45384</v>
      </c>
      <c r="C723" s="29">
        <v>207.27930000000001</v>
      </c>
      <c r="D723" s="29" t="s">
        <v>1824</v>
      </c>
      <c r="E723" s="29">
        <v>33</v>
      </c>
      <c r="F723" s="29" t="s">
        <v>16</v>
      </c>
      <c r="G723" s="29" t="s">
        <v>1558</v>
      </c>
      <c r="H723" s="29" t="s">
        <v>1759</v>
      </c>
      <c r="L723" s="30">
        <v>45384</v>
      </c>
      <c r="M723" s="29">
        <v>207.27930000000001</v>
      </c>
      <c r="R723" s="29" t="s">
        <v>1824</v>
      </c>
      <c r="S723" s="29">
        <v>207.27930000000001</v>
      </c>
      <c r="W723" s="33" t="s">
        <v>16</v>
      </c>
      <c r="X723" s="33" t="s">
        <v>1558</v>
      </c>
      <c r="Y723" s="29">
        <v>207.27930000000001</v>
      </c>
      <c r="AF723" s="29">
        <v>207.27930000000001</v>
      </c>
      <c r="AG723" s="29" t="s">
        <v>1759</v>
      </c>
    </row>
    <row r="724" spans="1:33" x14ac:dyDescent="0.3">
      <c r="A724" s="29" t="s">
        <v>774</v>
      </c>
      <c r="B724" s="30">
        <v>45379</v>
      </c>
      <c r="C724" s="29">
        <v>24.7744</v>
      </c>
      <c r="D724" s="29" t="s">
        <v>1829</v>
      </c>
      <c r="E724" s="29">
        <v>58</v>
      </c>
      <c r="F724" s="29" t="s">
        <v>16</v>
      </c>
      <c r="G724" s="29" t="s">
        <v>1563</v>
      </c>
      <c r="H724" s="29" t="s">
        <v>1759</v>
      </c>
      <c r="L724" s="30">
        <v>45379</v>
      </c>
      <c r="M724" s="29">
        <v>24.7744</v>
      </c>
      <c r="R724" s="29" t="s">
        <v>1829</v>
      </c>
      <c r="S724" s="29">
        <v>24.7744</v>
      </c>
      <c r="W724" s="31" t="s">
        <v>16</v>
      </c>
      <c r="X724" s="31" t="s">
        <v>1563</v>
      </c>
      <c r="Y724" s="29">
        <v>24.7744</v>
      </c>
      <c r="AF724" s="29">
        <v>24.7744</v>
      </c>
      <c r="AG724" s="29" t="s">
        <v>1759</v>
      </c>
    </row>
    <row r="725" spans="1:33" x14ac:dyDescent="0.3">
      <c r="A725" s="29" t="s">
        <v>1072</v>
      </c>
      <c r="B725" s="30">
        <v>45674</v>
      </c>
      <c r="C725" s="29">
        <v>955.54599999999994</v>
      </c>
      <c r="D725" s="29" t="s">
        <v>1824</v>
      </c>
      <c r="E725" s="29">
        <v>30</v>
      </c>
      <c r="F725" s="29" t="s">
        <v>16</v>
      </c>
      <c r="G725" s="29" t="s">
        <v>1566</v>
      </c>
      <c r="H725" s="29" t="s">
        <v>1759</v>
      </c>
      <c r="L725" s="30">
        <v>45674</v>
      </c>
      <c r="M725" s="29">
        <v>955.54599999999994</v>
      </c>
      <c r="R725" s="29" t="s">
        <v>1824</v>
      </c>
      <c r="S725" s="29">
        <v>955.54599999999994</v>
      </c>
      <c r="W725" s="33" t="s">
        <v>16</v>
      </c>
      <c r="X725" s="33" t="s">
        <v>1566</v>
      </c>
      <c r="Y725" s="29">
        <v>955.54599999999994</v>
      </c>
      <c r="AF725" s="29">
        <v>955.54599999999994</v>
      </c>
      <c r="AG725" s="29" t="s">
        <v>1759</v>
      </c>
    </row>
    <row r="726" spans="1:33" x14ac:dyDescent="0.3">
      <c r="A726" s="29" t="s">
        <v>804</v>
      </c>
      <c r="B726" s="30">
        <v>45760</v>
      </c>
      <c r="C726" s="29">
        <v>3030.5223999999998</v>
      </c>
      <c r="D726" s="29" t="s">
        <v>1824</v>
      </c>
      <c r="E726" s="29">
        <v>26</v>
      </c>
      <c r="F726" s="29" t="s">
        <v>9</v>
      </c>
      <c r="G726" s="29" t="s">
        <v>1558</v>
      </c>
      <c r="H726" s="29" t="s">
        <v>1759</v>
      </c>
      <c r="L726" s="30">
        <v>45760</v>
      </c>
      <c r="M726" s="29">
        <v>3030.5223999999998</v>
      </c>
      <c r="R726" s="29" t="s">
        <v>1824</v>
      </c>
      <c r="S726" s="29">
        <v>3030.5223999999998</v>
      </c>
      <c r="W726" s="31" t="s">
        <v>9</v>
      </c>
      <c r="X726" s="31" t="s">
        <v>1558</v>
      </c>
      <c r="Y726" s="29">
        <v>3030.5223999999998</v>
      </c>
      <c r="AF726" s="29">
        <v>3030.5223999999998</v>
      </c>
      <c r="AG726" s="29" t="s">
        <v>1759</v>
      </c>
    </row>
    <row r="727" spans="1:33" x14ac:dyDescent="0.3">
      <c r="A727" s="29" t="s">
        <v>1212</v>
      </c>
      <c r="B727" s="30">
        <v>45474</v>
      </c>
      <c r="C727" s="29">
        <v>364.71600000000001</v>
      </c>
      <c r="D727" s="29" t="s">
        <v>1824</v>
      </c>
      <c r="E727" s="29">
        <v>50</v>
      </c>
      <c r="F727" s="29" t="s">
        <v>9</v>
      </c>
      <c r="G727" s="29" t="s">
        <v>1558</v>
      </c>
      <c r="H727" s="29" t="s">
        <v>1759</v>
      </c>
      <c r="L727" s="30">
        <v>45474</v>
      </c>
      <c r="M727" s="29">
        <v>364.71600000000001</v>
      </c>
      <c r="R727" s="29" t="s">
        <v>1824</v>
      </c>
      <c r="S727" s="29">
        <v>364.71600000000001</v>
      </c>
      <c r="W727" s="33" t="s">
        <v>9</v>
      </c>
      <c r="X727" s="33" t="s">
        <v>1558</v>
      </c>
      <c r="Y727" s="29">
        <v>364.71600000000001</v>
      </c>
      <c r="AF727" s="29">
        <v>364.71600000000001</v>
      </c>
      <c r="AG727" s="29" t="s">
        <v>1759</v>
      </c>
    </row>
    <row r="728" spans="1:33" x14ac:dyDescent="0.3">
      <c r="A728" s="29" t="s">
        <v>448</v>
      </c>
      <c r="B728" s="30">
        <v>45640</v>
      </c>
      <c r="C728" s="29">
        <v>84.348600000000005</v>
      </c>
      <c r="D728" s="29" t="s">
        <v>1824</v>
      </c>
      <c r="E728" s="29">
        <v>34</v>
      </c>
      <c r="F728" s="29" t="s">
        <v>16</v>
      </c>
      <c r="G728" s="29" t="s">
        <v>1566</v>
      </c>
      <c r="H728" s="29" t="s">
        <v>1759</v>
      </c>
      <c r="L728" s="30">
        <v>45640</v>
      </c>
      <c r="M728" s="29">
        <v>84.348600000000005</v>
      </c>
      <c r="R728" s="29" t="s">
        <v>1824</v>
      </c>
      <c r="S728" s="29">
        <v>84.348600000000005</v>
      </c>
      <c r="W728" s="31" t="s">
        <v>16</v>
      </c>
      <c r="X728" s="31" t="s">
        <v>1566</v>
      </c>
      <c r="Y728" s="29">
        <v>84.348600000000005</v>
      </c>
      <c r="AF728" s="29">
        <v>84.348600000000005</v>
      </c>
      <c r="AG728" s="29" t="s">
        <v>1759</v>
      </c>
    </row>
    <row r="729" spans="1:33" x14ac:dyDescent="0.3">
      <c r="A729" s="29" t="s">
        <v>1209</v>
      </c>
      <c r="B729" s="30">
        <v>45253</v>
      </c>
      <c r="C729" s="29">
        <v>81.673900000000003</v>
      </c>
      <c r="D729" s="29" t="s">
        <v>1829</v>
      </c>
      <c r="E729" s="29">
        <v>53</v>
      </c>
      <c r="F729" s="29" t="s">
        <v>9</v>
      </c>
      <c r="G729" s="29" t="s">
        <v>1563</v>
      </c>
      <c r="H729" s="29" t="s">
        <v>1763</v>
      </c>
      <c r="L729" s="30">
        <v>45253</v>
      </c>
      <c r="M729" s="29">
        <v>81.673900000000003</v>
      </c>
      <c r="R729" s="29" t="s">
        <v>1829</v>
      </c>
      <c r="S729" s="29">
        <v>81.673900000000003</v>
      </c>
      <c r="W729" s="33" t="s">
        <v>9</v>
      </c>
      <c r="X729" s="33" t="s">
        <v>1563</v>
      </c>
      <c r="Y729" s="29">
        <v>81.673900000000003</v>
      </c>
      <c r="AF729" s="29">
        <v>81.673900000000003</v>
      </c>
      <c r="AG729" s="29" t="s">
        <v>1763</v>
      </c>
    </row>
    <row r="730" spans="1:33" x14ac:dyDescent="0.3">
      <c r="A730" s="29" t="s">
        <v>831</v>
      </c>
      <c r="B730" s="30">
        <v>45225</v>
      </c>
      <c r="C730" s="29">
        <v>1089.5352</v>
      </c>
      <c r="D730" s="29" t="s">
        <v>1826</v>
      </c>
      <c r="E730" s="29">
        <v>27</v>
      </c>
      <c r="F730" s="29" t="s">
        <v>16</v>
      </c>
      <c r="G730" s="29" t="s">
        <v>1547</v>
      </c>
      <c r="H730" s="29" t="s">
        <v>1754</v>
      </c>
      <c r="L730" s="30">
        <v>45225</v>
      </c>
      <c r="M730" s="29">
        <v>1089.5352</v>
      </c>
      <c r="R730" s="29" t="s">
        <v>1826</v>
      </c>
      <c r="S730" s="29">
        <v>1089.5352</v>
      </c>
      <c r="W730" s="31" t="s">
        <v>16</v>
      </c>
      <c r="X730" s="31" t="s">
        <v>1547</v>
      </c>
      <c r="Y730" s="29">
        <v>1089.5352</v>
      </c>
      <c r="AF730" s="29">
        <v>1089.5352</v>
      </c>
      <c r="AG730" s="29" t="s">
        <v>1754</v>
      </c>
    </row>
    <row r="731" spans="1:33" x14ac:dyDescent="0.3">
      <c r="A731" s="29" t="s">
        <v>524</v>
      </c>
      <c r="B731" s="30">
        <v>45263</v>
      </c>
      <c r="C731" s="29">
        <v>701.4348</v>
      </c>
      <c r="D731" s="29" t="s">
        <v>1829</v>
      </c>
      <c r="E731" s="29">
        <v>59</v>
      </c>
      <c r="F731" s="29" t="s">
        <v>9</v>
      </c>
      <c r="G731" s="29" t="s">
        <v>1558</v>
      </c>
      <c r="H731" s="29" t="s">
        <v>1759</v>
      </c>
      <c r="L731" s="30">
        <v>45263</v>
      </c>
      <c r="M731" s="29">
        <v>701.4348</v>
      </c>
      <c r="R731" s="29" t="s">
        <v>1829</v>
      </c>
      <c r="S731" s="29">
        <v>701.4348</v>
      </c>
      <c r="W731" s="33" t="s">
        <v>9</v>
      </c>
      <c r="X731" s="33" t="s">
        <v>1558</v>
      </c>
      <c r="Y731" s="29">
        <v>701.4348</v>
      </c>
      <c r="AF731" s="29">
        <v>701.4348</v>
      </c>
      <c r="AG731" s="29" t="s">
        <v>1759</v>
      </c>
    </row>
    <row r="732" spans="1:33" x14ac:dyDescent="0.3">
      <c r="A732" s="29" t="s">
        <v>1203</v>
      </c>
      <c r="B732" s="30">
        <v>45554</v>
      </c>
      <c r="C732" s="29">
        <v>392.04</v>
      </c>
      <c r="D732" s="29" t="s">
        <v>1826</v>
      </c>
      <c r="E732" s="29">
        <v>18</v>
      </c>
      <c r="F732" s="29" t="s">
        <v>16</v>
      </c>
      <c r="G732" s="29" t="s">
        <v>1544</v>
      </c>
      <c r="H732" s="29" t="s">
        <v>1759</v>
      </c>
      <c r="L732" s="30">
        <v>45554</v>
      </c>
      <c r="M732" s="29">
        <v>392.04</v>
      </c>
      <c r="R732" s="29" t="s">
        <v>1826</v>
      </c>
      <c r="S732" s="29">
        <v>392.04</v>
      </c>
      <c r="W732" s="31" t="s">
        <v>16</v>
      </c>
      <c r="X732" s="31" t="s">
        <v>1544</v>
      </c>
      <c r="Y732" s="29">
        <v>392.04</v>
      </c>
      <c r="AF732" s="29">
        <v>392.04</v>
      </c>
      <c r="AG732" s="29" t="s">
        <v>1759</v>
      </c>
    </row>
    <row r="733" spans="1:33" x14ac:dyDescent="0.3">
      <c r="A733" s="29" t="s">
        <v>215</v>
      </c>
      <c r="B733" s="30">
        <v>45569</v>
      </c>
      <c r="C733" s="29">
        <v>2811.1181999999999</v>
      </c>
      <c r="D733" s="29" t="s">
        <v>1829</v>
      </c>
      <c r="E733" s="29">
        <v>51</v>
      </c>
      <c r="F733" s="29" t="s">
        <v>9</v>
      </c>
      <c r="G733" s="29" t="s">
        <v>1558</v>
      </c>
      <c r="H733" s="29" t="s">
        <v>1763</v>
      </c>
      <c r="L733" s="30">
        <v>45569</v>
      </c>
      <c r="M733" s="29">
        <v>2811.1181999999999</v>
      </c>
      <c r="R733" s="29" t="s">
        <v>1829</v>
      </c>
      <c r="S733" s="29">
        <v>2811.1181999999999</v>
      </c>
      <c r="W733" s="33" t="s">
        <v>9</v>
      </c>
      <c r="X733" s="33" t="s">
        <v>1558</v>
      </c>
      <c r="Y733" s="29">
        <v>2811.1181999999999</v>
      </c>
      <c r="AF733" s="29">
        <v>2811.1181999999999</v>
      </c>
      <c r="AG733" s="29" t="s">
        <v>1763</v>
      </c>
    </row>
    <row r="734" spans="1:33" x14ac:dyDescent="0.3">
      <c r="A734" s="29" t="s">
        <v>725</v>
      </c>
      <c r="B734" s="30">
        <v>45217</v>
      </c>
      <c r="C734" s="29">
        <v>478.66559999999998</v>
      </c>
      <c r="D734" s="29" t="s">
        <v>1826</v>
      </c>
      <c r="E734" s="29">
        <v>46</v>
      </c>
      <c r="F734" s="29" t="s">
        <v>16</v>
      </c>
      <c r="G734" s="29" t="s">
        <v>1566</v>
      </c>
      <c r="H734" s="29" t="s">
        <v>1759</v>
      </c>
      <c r="L734" s="30">
        <v>45217</v>
      </c>
      <c r="M734" s="29">
        <v>478.66559999999998</v>
      </c>
      <c r="R734" s="29" t="s">
        <v>1826</v>
      </c>
      <c r="S734" s="29">
        <v>478.66559999999998</v>
      </c>
      <c r="W734" s="31" t="s">
        <v>16</v>
      </c>
      <c r="X734" s="31" t="s">
        <v>1566</v>
      </c>
      <c r="Y734" s="29">
        <v>478.66559999999998</v>
      </c>
      <c r="AF734" s="29">
        <v>478.66559999999998</v>
      </c>
      <c r="AG734" s="29" t="s">
        <v>1759</v>
      </c>
    </row>
    <row r="735" spans="1:33" x14ac:dyDescent="0.3">
      <c r="A735" s="29" t="s">
        <v>1039</v>
      </c>
      <c r="B735" s="30">
        <v>45783</v>
      </c>
      <c r="C735" s="29">
        <v>2881.4259999999999</v>
      </c>
      <c r="D735" s="29" t="s">
        <v>1826</v>
      </c>
      <c r="E735" s="29">
        <v>38</v>
      </c>
      <c r="F735" s="29" t="s">
        <v>16</v>
      </c>
      <c r="G735" s="29" t="s">
        <v>1563</v>
      </c>
      <c r="H735" s="29" t="s">
        <v>1754</v>
      </c>
      <c r="L735" s="30">
        <v>45783</v>
      </c>
      <c r="M735" s="29">
        <v>2881.4259999999999</v>
      </c>
      <c r="R735" s="29" t="s">
        <v>1826</v>
      </c>
      <c r="S735" s="29">
        <v>2881.4259999999999</v>
      </c>
      <c r="W735" s="33" t="s">
        <v>16</v>
      </c>
      <c r="X735" s="33" t="s">
        <v>1563</v>
      </c>
      <c r="Y735" s="29">
        <v>2881.4259999999999</v>
      </c>
      <c r="AF735" s="29">
        <v>2881.4259999999999</v>
      </c>
      <c r="AG735" s="29" t="s">
        <v>1754</v>
      </c>
    </row>
    <row r="736" spans="1:33" x14ac:dyDescent="0.3">
      <c r="A736" s="29" t="s">
        <v>649</v>
      </c>
      <c r="B736" s="30">
        <v>45371</v>
      </c>
      <c r="C736" s="29">
        <v>571.38619999999992</v>
      </c>
      <c r="D736" s="29" t="s">
        <v>1826</v>
      </c>
      <c r="E736" s="29">
        <v>46</v>
      </c>
      <c r="F736" s="29" t="s">
        <v>9</v>
      </c>
      <c r="G736" s="29" t="s">
        <v>1544</v>
      </c>
      <c r="H736" s="29" t="s">
        <v>1763</v>
      </c>
      <c r="L736" s="30">
        <v>45371</v>
      </c>
      <c r="M736" s="29">
        <v>571.38619999999992</v>
      </c>
      <c r="R736" s="29" t="s">
        <v>1826</v>
      </c>
      <c r="S736" s="29">
        <v>571.38619999999992</v>
      </c>
      <c r="W736" s="31" t="s">
        <v>9</v>
      </c>
      <c r="X736" s="31" t="s">
        <v>1544</v>
      </c>
      <c r="Y736" s="29">
        <v>571.38619999999992</v>
      </c>
      <c r="AF736" s="29">
        <v>571.38619999999992</v>
      </c>
      <c r="AG736" s="29" t="s">
        <v>1763</v>
      </c>
    </row>
    <row r="737" spans="1:33" x14ac:dyDescent="0.3">
      <c r="A737" s="29" t="s">
        <v>1113</v>
      </c>
      <c r="B737" s="30">
        <v>45453</v>
      </c>
      <c r="C737" s="29">
        <v>218.804</v>
      </c>
      <c r="D737" s="29" t="s">
        <v>1829</v>
      </c>
      <c r="E737" s="29">
        <v>54</v>
      </c>
      <c r="F737" s="29" t="s">
        <v>9</v>
      </c>
      <c r="G737" s="29" t="s">
        <v>1547</v>
      </c>
      <c r="H737" s="29" t="s">
        <v>1759</v>
      </c>
      <c r="L737" s="30">
        <v>45453</v>
      </c>
      <c r="M737" s="29">
        <v>218.804</v>
      </c>
      <c r="R737" s="29" t="s">
        <v>1829</v>
      </c>
      <c r="S737" s="29">
        <v>218.804</v>
      </c>
      <c r="W737" s="33" t="s">
        <v>9</v>
      </c>
      <c r="X737" s="33" t="s">
        <v>1547</v>
      </c>
      <c r="Y737" s="29">
        <v>218.804</v>
      </c>
      <c r="AF737" s="29">
        <v>218.804</v>
      </c>
      <c r="AG737" s="29" t="s">
        <v>1759</v>
      </c>
    </row>
    <row r="738" spans="1:33" x14ac:dyDescent="0.3">
      <c r="A738" s="29" t="s">
        <v>1075</v>
      </c>
      <c r="B738" s="30">
        <v>45526</v>
      </c>
      <c r="C738" s="29">
        <v>1419.0192</v>
      </c>
      <c r="D738" s="29" t="s">
        <v>1829</v>
      </c>
      <c r="E738" s="29">
        <v>38</v>
      </c>
      <c r="F738" s="29" t="s">
        <v>9</v>
      </c>
      <c r="G738" s="29" t="s">
        <v>1566</v>
      </c>
      <c r="H738" s="29" t="s">
        <v>1754</v>
      </c>
      <c r="L738" s="30">
        <v>45526</v>
      </c>
      <c r="M738" s="29">
        <v>1419.0192</v>
      </c>
      <c r="R738" s="29" t="s">
        <v>1829</v>
      </c>
      <c r="S738" s="29">
        <v>1419.0192</v>
      </c>
      <c r="W738" s="31" t="s">
        <v>9</v>
      </c>
      <c r="X738" s="31" t="s">
        <v>1566</v>
      </c>
      <c r="Y738" s="29">
        <v>1419.0192</v>
      </c>
      <c r="AF738" s="29">
        <v>1419.0192</v>
      </c>
      <c r="AG738" s="29" t="s">
        <v>1754</v>
      </c>
    </row>
    <row r="739" spans="1:33" x14ac:dyDescent="0.3">
      <c r="A739" s="29" t="s">
        <v>4009</v>
      </c>
      <c r="B739" s="30">
        <v>45756</v>
      </c>
      <c r="C739" s="29">
        <v>689.5</v>
      </c>
      <c r="D739" s="29" t="s">
        <v>1826</v>
      </c>
      <c r="E739" s="29">
        <v>35</v>
      </c>
      <c r="F739" s="29" t="s">
        <v>9</v>
      </c>
      <c r="G739" s="29" t="s">
        <v>1558</v>
      </c>
      <c r="H739" s="29" t="s">
        <v>1763</v>
      </c>
      <c r="L739" s="30">
        <v>45756</v>
      </c>
      <c r="M739" s="29">
        <v>689.5</v>
      </c>
      <c r="R739" s="29" t="s">
        <v>1826</v>
      </c>
      <c r="S739" s="29">
        <v>689.5</v>
      </c>
      <c r="W739" s="33" t="s">
        <v>9</v>
      </c>
      <c r="X739" s="33" t="s">
        <v>1558</v>
      </c>
      <c r="Y739" s="29">
        <v>689.5</v>
      </c>
      <c r="AF739" s="29">
        <v>689.5</v>
      </c>
      <c r="AG739" s="29" t="s">
        <v>1763</v>
      </c>
    </row>
    <row r="740" spans="1:33" x14ac:dyDescent="0.3">
      <c r="A740" s="29" t="s">
        <v>1140</v>
      </c>
      <c r="B740" s="30">
        <v>45657</v>
      </c>
      <c r="C740" s="29">
        <v>307.71359999999999</v>
      </c>
      <c r="D740" s="29" t="s">
        <v>1826</v>
      </c>
      <c r="E740" s="29">
        <v>63</v>
      </c>
      <c r="F740" s="29" t="s">
        <v>16</v>
      </c>
      <c r="G740" s="29" t="s">
        <v>1547</v>
      </c>
      <c r="H740" s="29" t="s">
        <v>1759</v>
      </c>
      <c r="L740" s="30">
        <v>45657</v>
      </c>
      <c r="M740" s="29">
        <v>307.71359999999999</v>
      </c>
      <c r="R740" s="29" t="s">
        <v>1826</v>
      </c>
      <c r="S740" s="29">
        <v>307.71359999999999</v>
      </c>
      <c r="W740" s="31" t="s">
        <v>16</v>
      </c>
      <c r="X740" s="31" t="s">
        <v>1547</v>
      </c>
      <c r="Y740" s="29">
        <v>307.71359999999999</v>
      </c>
      <c r="AF740" s="29">
        <v>307.71359999999999</v>
      </c>
      <c r="AG740" s="29" t="s">
        <v>1759</v>
      </c>
    </row>
    <row r="741" spans="1:33" x14ac:dyDescent="0.3">
      <c r="A741" s="29" t="s">
        <v>242</v>
      </c>
      <c r="B741" s="30">
        <v>45716</v>
      </c>
      <c r="C741" s="29">
        <v>2277.2944000000002</v>
      </c>
      <c r="D741" s="29" t="s">
        <v>1826</v>
      </c>
      <c r="E741" s="29">
        <v>27</v>
      </c>
      <c r="F741" s="29" t="s">
        <v>16</v>
      </c>
      <c r="G741" s="29" t="s">
        <v>1566</v>
      </c>
      <c r="H741" s="29" t="s">
        <v>1784</v>
      </c>
      <c r="L741" s="30">
        <v>45716</v>
      </c>
      <c r="M741" s="29">
        <v>2277.2944000000002</v>
      </c>
      <c r="R741" s="29" t="s">
        <v>1826</v>
      </c>
      <c r="S741" s="29">
        <v>2277.2944000000002</v>
      </c>
      <c r="W741" s="33" t="s">
        <v>16</v>
      </c>
      <c r="X741" s="33" t="s">
        <v>1566</v>
      </c>
      <c r="Y741" s="29">
        <v>2277.2944000000002</v>
      </c>
      <c r="AF741" s="29">
        <v>2277.2944000000002</v>
      </c>
      <c r="AG741" s="29" t="s">
        <v>1784</v>
      </c>
    </row>
    <row r="742" spans="1:33" x14ac:dyDescent="0.3">
      <c r="A742" s="29" t="s">
        <v>336</v>
      </c>
      <c r="B742" s="30">
        <v>45313</v>
      </c>
      <c r="C742" s="29">
        <v>136.34880000000001</v>
      </c>
      <c r="D742" s="29" t="s">
        <v>1826</v>
      </c>
      <c r="E742" s="29">
        <v>43</v>
      </c>
      <c r="F742" s="29" t="s">
        <v>16</v>
      </c>
      <c r="G742" s="29" t="s">
        <v>1558</v>
      </c>
      <c r="H742" s="29" t="s">
        <v>1759</v>
      </c>
      <c r="L742" s="30">
        <v>45313</v>
      </c>
      <c r="M742" s="29">
        <v>136.34880000000001</v>
      </c>
      <c r="R742" s="29" t="s">
        <v>1826</v>
      </c>
      <c r="S742" s="29">
        <v>136.34880000000001</v>
      </c>
      <c r="W742" s="31" t="s">
        <v>16</v>
      </c>
      <c r="X742" s="31" t="s">
        <v>1558</v>
      </c>
      <c r="Y742" s="29">
        <v>136.34880000000001</v>
      </c>
      <c r="AF742" s="29">
        <v>136.34880000000001</v>
      </c>
      <c r="AG742" s="29" t="s">
        <v>1759</v>
      </c>
    </row>
    <row r="743" spans="1:33" x14ac:dyDescent="0.3">
      <c r="A743" s="29" t="s">
        <v>3999</v>
      </c>
      <c r="B743" s="30">
        <v>45372</v>
      </c>
      <c r="C743" s="29">
        <v>392.83789999999999</v>
      </c>
      <c r="D743" s="29" t="s">
        <v>1824</v>
      </c>
      <c r="E743" s="29">
        <v>59</v>
      </c>
      <c r="F743" s="29" t="s">
        <v>16</v>
      </c>
      <c r="G743" s="29" t="s">
        <v>1544</v>
      </c>
      <c r="H743" s="29" t="s">
        <v>1763</v>
      </c>
      <c r="L743" s="30">
        <v>45372</v>
      </c>
      <c r="M743" s="29">
        <v>392.83789999999999</v>
      </c>
      <c r="R743" s="29" t="s">
        <v>1824</v>
      </c>
      <c r="S743" s="29">
        <v>392.83789999999999</v>
      </c>
      <c r="W743" s="33" t="s">
        <v>16</v>
      </c>
      <c r="X743" s="33" t="s">
        <v>1544</v>
      </c>
      <c r="Y743" s="29">
        <v>392.83789999999999</v>
      </c>
      <c r="AF743" s="29">
        <v>392.83789999999999</v>
      </c>
      <c r="AG743" s="29" t="s">
        <v>1763</v>
      </c>
    </row>
    <row r="744" spans="1:33" x14ac:dyDescent="0.3">
      <c r="A744" s="29" t="s">
        <v>1261</v>
      </c>
      <c r="B744" s="30">
        <v>45648</v>
      </c>
      <c r="C744" s="29">
        <v>934.32449999999983</v>
      </c>
      <c r="D744" s="29" t="s">
        <v>1826</v>
      </c>
      <c r="E744" s="29">
        <v>23</v>
      </c>
      <c r="F744" s="29" t="s">
        <v>16</v>
      </c>
      <c r="G744" s="29" t="s">
        <v>1547</v>
      </c>
      <c r="H744" s="29" t="s">
        <v>1759</v>
      </c>
      <c r="L744" s="30">
        <v>45648</v>
      </c>
      <c r="M744" s="29">
        <v>934.32449999999983</v>
      </c>
      <c r="R744" s="29" t="s">
        <v>1826</v>
      </c>
      <c r="S744" s="29">
        <v>934.32449999999983</v>
      </c>
      <c r="W744" s="31" t="s">
        <v>16</v>
      </c>
      <c r="X744" s="31" t="s">
        <v>1547</v>
      </c>
      <c r="Y744" s="29">
        <v>934.32449999999983</v>
      </c>
      <c r="AF744" s="29">
        <v>934.32449999999983</v>
      </c>
      <c r="AG744" s="29" t="s">
        <v>1759</v>
      </c>
    </row>
    <row r="745" spans="1:33" x14ac:dyDescent="0.3">
      <c r="A745" s="29" t="s">
        <v>572</v>
      </c>
      <c r="B745" s="30">
        <v>45384</v>
      </c>
      <c r="C745" s="29">
        <v>753.49019999999996</v>
      </c>
      <c r="D745" s="29" t="s">
        <v>1824</v>
      </c>
      <c r="E745" s="29">
        <v>41</v>
      </c>
      <c r="F745" s="29" t="s">
        <v>16</v>
      </c>
      <c r="G745" s="29" t="s">
        <v>1544</v>
      </c>
      <c r="H745" s="29" t="s">
        <v>1759</v>
      </c>
      <c r="L745" s="30">
        <v>45384</v>
      </c>
      <c r="M745" s="29">
        <v>753.49019999999996</v>
      </c>
      <c r="R745" s="29" t="s">
        <v>1824</v>
      </c>
      <c r="S745" s="29">
        <v>753.49019999999996</v>
      </c>
      <c r="W745" s="33" t="s">
        <v>16</v>
      </c>
      <c r="X745" s="33" t="s">
        <v>1544</v>
      </c>
      <c r="Y745" s="29">
        <v>753.49019999999996</v>
      </c>
      <c r="AF745" s="29">
        <v>753.49019999999996</v>
      </c>
      <c r="AG745" s="29" t="s">
        <v>1759</v>
      </c>
    </row>
    <row r="746" spans="1:33" x14ac:dyDescent="0.3">
      <c r="A746" s="29" t="s">
        <v>1450</v>
      </c>
      <c r="B746" s="30">
        <v>45687</v>
      </c>
      <c r="C746" s="29">
        <v>2681.1651999999999</v>
      </c>
      <c r="D746" s="29" t="s">
        <v>1829</v>
      </c>
      <c r="E746" s="29">
        <v>42</v>
      </c>
      <c r="F746" s="29" t="s">
        <v>9</v>
      </c>
      <c r="G746" s="29" t="s">
        <v>1544</v>
      </c>
      <c r="H746" s="29" t="s">
        <v>1763</v>
      </c>
      <c r="L746" s="30">
        <v>45687</v>
      </c>
      <c r="M746" s="29">
        <v>2681.1651999999999</v>
      </c>
      <c r="R746" s="29" t="s">
        <v>1829</v>
      </c>
      <c r="S746" s="29">
        <v>2681.1651999999999</v>
      </c>
      <c r="W746" s="31" t="s">
        <v>9</v>
      </c>
      <c r="X746" s="31" t="s">
        <v>1544</v>
      </c>
      <c r="Y746" s="29">
        <v>2681.1651999999999</v>
      </c>
      <c r="AF746" s="29">
        <v>2681.1651999999999</v>
      </c>
      <c r="AG746" s="29" t="s">
        <v>1763</v>
      </c>
    </row>
    <row r="747" spans="1:33" x14ac:dyDescent="0.3">
      <c r="A747" s="29" t="s">
        <v>632</v>
      </c>
      <c r="B747" s="30">
        <v>45747</v>
      </c>
      <c r="C747" s="29">
        <v>611.68040000000008</v>
      </c>
      <c r="D747" s="29" t="s">
        <v>1826</v>
      </c>
      <c r="E747" s="29">
        <v>38</v>
      </c>
      <c r="F747" s="29" t="s">
        <v>9</v>
      </c>
      <c r="G747" s="29" t="s">
        <v>1563</v>
      </c>
      <c r="H747" s="29" t="s">
        <v>1784</v>
      </c>
      <c r="L747" s="30">
        <v>45747</v>
      </c>
      <c r="M747" s="29">
        <v>611.68040000000008</v>
      </c>
      <c r="R747" s="29" t="s">
        <v>1826</v>
      </c>
      <c r="S747" s="29">
        <v>611.68040000000008</v>
      </c>
      <c r="W747" s="33" t="s">
        <v>9</v>
      </c>
      <c r="X747" s="33" t="s">
        <v>1563</v>
      </c>
      <c r="Y747" s="29">
        <v>611.68040000000008</v>
      </c>
      <c r="AF747" s="29">
        <v>611.68040000000008</v>
      </c>
      <c r="AG747" s="29" t="s">
        <v>1784</v>
      </c>
    </row>
    <row r="748" spans="1:33" x14ac:dyDescent="0.3">
      <c r="A748" s="29" t="s">
        <v>354</v>
      </c>
      <c r="B748" s="30">
        <v>45687</v>
      </c>
      <c r="C748" s="29">
        <v>317.32470000000001</v>
      </c>
      <c r="D748" s="29" t="s">
        <v>1826</v>
      </c>
      <c r="E748" s="29">
        <v>53</v>
      </c>
      <c r="F748" s="29" t="s">
        <v>16</v>
      </c>
      <c r="G748" s="29" t="s">
        <v>1566</v>
      </c>
      <c r="H748" s="29" t="s">
        <v>1763</v>
      </c>
      <c r="L748" s="30">
        <v>45687</v>
      </c>
      <c r="M748" s="29">
        <v>317.32470000000001</v>
      </c>
      <c r="R748" s="29" t="s">
        <v>1826</v>
      </c>
      <c r="S748" s="29">
        <v>317.32470000000001</v>
      </c>
      <c r="W748" s="31" t="s">
        <v>16</v>
      </c>
      <c r="X748" s="31" t="s">
        <v>1566</v>
      </c>
      <c r="Y748" s="29">
        <v>317.32470000000001</v>
      </c>
      <c r="AF748" s="29">
        <v>317.32470000000001</v>
      </c>
      <c r="AG748" s="29" t="s">
        <v>1763</v>
      </c>
    </row>
    <row r="749" spans="1:33" x14ac:dyDescent="0.3">
      <c r="A749" s="29" t="s">
        <v>423</v>
      </c>
      <c r="B749" s="30">
        <v>45916</v>
      </c>
      <c r="C749" s="29">
        <v>119.7855</v>
      </c>
      <c r="D749" s="29" t="s">
        <v>1829</v>
      </c>
      <c r="E749" s="29">
        <v>40</v>
      </c>
      <c r="F749" s="29" t="s">
        <v>9</v>
      </c>
      <c r="G749" s="29" t="s">
        <v>1558</v>
      </c>
      <c r="H749" s="29" t="s">
        <v>1759</v>
      </c>
      <c r="L749" s="30">
        <v>45916</v>
      </c>
      <c r="M749" s="29">
        <v>119.7855</v>
      </c>
      <c r="R749" s="29" t="s">
        <v>1829</v>
      </c>
      <c r="S749" s="29">
        <v>119.7855</v>
      </c>
      <c r="W749" s="33" t="s">
        <v>9</v>
      </c>
      <c r="X749" s="33" t="s">
        <v>1558</v>
      </c>
      <c r="Y749" s="29">
        <v>119.7855</v>
      </c>
      <c r="AF749" s="29">
        <v>119.7855</v>
      </c>
      <c r="AG749" s="29" t="s">
        <v>1759</v>
      </c>
    </row>
    <row r="750" spans="1:33" x14ac:dyDescent="0.3">
      <c r="A750" s="29" t="s">
        <v>649</v>
      </c>
      <c r="B750" s="30">
        <v>45917</v>
      </c>
      <c r="C750" s="29">
        <v>1951.7436</v>
      </c>
      <c r="D750" s="29" t="s">
        <v>1829</v>
      </c>
      <c r="E750" s="29">
        <v>46</v>
      </c>
      <c r="F750" s="29" t="s">
        <v>9</v>
      </c>
      <c r="G750" s="29" t="s">
        <v>1563</v>
      </c>
      <c r="H750" s="29" t="s">
        <v>1759</v>
      </c>
      <c r="L750" s="30">
        <v>45917</v>
      </c>
      <c r="M750" s="29">
        <v>1951.7436</v>
      </c>
      <c r="R750" s="29" t="s">
        <v>1829</v>
      </c>
      <c r="S750" s="29">
        <v>1951.7436</v>
      </c>
      <c r="W750" s="31" t="s">
        <v>9</v>
      </c>
      <c r="X750" s="31" t="s">
        <v>1563</v>
      </c>
      <c r="Y750" s="29">
        <v>1951.7436</v>
      </c>
      <c r="AF750" s="29">
        <v>1951.7436</v>
      </c>
      <c r="AG750" s="29" t="s">
        <v>1759</v>
      </c>
    </row>
    <row r="751" spans="1:33" x14ac:dyDescent="0.3">
      <c r="A751" s="29" t="s">
        <v>1024</v>
      </c>
      <c r="B751" s="30">
        <v>45941</v>
      </c>
      <c r="C751" s="29">
        <v>1316.2085999999999</v>
      </c>
      <c r="D751" s="29" t="s">
        <v>1829</v>
      </c>
      <c r="E751" s="29">
        <v>58</v>
      </c>
      <c r="F751" s="29" t="s">
        <v>16</v>
      </c>
      <c r="G751" s="29" t="s">
        <v>1566</v>
      </c>
      <c r="H751" s="29" t="s">
        <v>1759</v>
      </c>
      <c r="L751" s="30">
        <v>45941</v>
      </c>
      <c r="M751" s="29">
        <v>1316.2085999999999</v>
      </c>
      <c r="R751" s="29" t="s">
        <v>1829</v>
      </c>
      <c r="S751" s="29">
        <v>1316.2085999999999</v>
      </c>
      <c r="W751" s="33" t="s">
        <v>16</v>
      </c>
      <c r="X751" s="33" t="s">
        <v>1566</v>
      </c>
      <c r="Y751" s="29">
        <v>1316.2085999999999</v>
      </c>
      <c r="AF751" s="29">
        <v>1316.2085999999999</v>
      </c>
      <c r="AG751" s="29" t="s">
        <v>1759</v>
      </c>
    </row>
    <row r="752" spans="1:33" x14ac:dyDescent="0.3">
      <c r="A752" s="29" t="s">
        <v>795</v>
      </c>
      <c r="B752" s="30">
        <v>45778</v>
      </c>
      <c r="C752" s="29">
        <v>101.2608</v>
      </c>
      <c r="D752" s="29" t="s">
        <v>1829</v>
      </c>
      <c r="E752" s="29">
        <v>41</v>
      </c>
      <c r="F752" s="29" t="s">
        <v>16</v>
      </c>
      <c r="G752" s="29" t="s">
        <v>1563</v>
      </c>
      <c r="H752" s="29" t="s">
        <v>1759</v>
      </c>
      <c r="L752" s="30">
        <v>45778</v>
      </c>
      <c r="M752" s="29">
        <v>101.2608</v>
      </c>
      <c r="R752" s="29" t="s">
        <v>1829</v>
      </c>
      <c r="S752" s="29">
        <v>101.2608</v>
      </c>
      <c r="W752" s="31" t="s">
        <v>16</v>
      </c>
      <c r="X752" s="31" t="s">
        <v>1563</v>
      </c>
      <c r="Y752" s="29">
        <v>101.2608</v>
      </c>
      <c r="AF752" s="29">
        <v>101.2608</v>
      </c>
      <c r="AG752" s="29" t="s">
        <v>1759</v>
      </c>
    </row>
    <row r="753" spans="1:33" x14ac:dyDescent="0.3">
      <c r="A753" s="29" t="s">
        <v>1039</v>
      </c>
      <c r="B753" s="30">
        <v>45740</v>
      </c>
      <c r="C753" s="29">
        <v>1375.2876000000001</v>
      </c>
      <c r="D753" s="29" t="s">
        <v>1829</v>
      </c>
      <c r="E753" s="29">
        <v>38</v>
      </c>
      <c r="F753" s="29" t="s">
        <v>16</v>
      </c>
      <c r="G753" s="29" t="s">
        <v>1566</v>
      </c>
      <c r="H753" s="29" t="s">
        <v>1759</v>
      </c>
      <c r="L753" s="30">
        <v>45740</v>
      </c>
      <c r="M753" s="29">
        <v>1375.2876000000001</v>
      </c>
      <c r="R753" s="29" t="s">
        <v>1829</v>
      </c>
      <c r="S753" s="29">
        <v>1375.2876000000001</v>
      </c>
      <c r="W753" s="33" t="s">
        <v>16</v>
      </c>
      <c r="X753" s="33" t="s">
        <v>1566</v>
      </c>
      <c r="Y753" s="29">
        <v>1375.2876000000001</v>
      </c>
      <c r="AF753" s="29">
        <v>1375.2876000000001</v>
      </c>
      <c r="AG753" s="29" t="s">
        <v>1759</v>
      </c>
    </row>
    <row r="754" spans="1:33" x14ac:dyDescent="0.3">
      <c r="A754" s="29" t="s">
        <v>322</v>
      </c>
      <c r="B754" s="30">
        <v>45598</v>
      </c>
      <c r="C754" s="29">
        <v>2569.1024000000002</v>
      </c>
      <c r="D754" s="29" t="s">
        <v>1826</v>
      </c>
      <c r="E754" s="29">
        <v>58</v>
      </c>
      <c r="F754" s="29" t="s">
        <v>16</v>
      </c>
      <c r="G754" s="29" t="s">
        <v>1558</v>
      </c>
      <c r="H754" s="29" t="s">
        <v>1754</v>
      </c>
      <c r="L754" s="30">
        <v>45598</v>
      </c>
      <c r="M754" s="29">
        <v>2569.1024000000002</v>
      </c>
      <c r="R754" s="29" t="s">
        <v>1826</v>
      </c>
      <c r="S754" s="29">
        <v>2569.1024000000002</v>
      </c>
      <c r="W754" s="31" t="s">
        <v>16</v>
      </c>
      <c r="X754" s="31" t="s">
        <v>1558</v>
      </c>
      <c r="Y754" s="29">
        <v>2569.1024000000002</v>
      </c>
      <c r="AF754" s="29">
        <v>2569.1024000000002</v>
      </c>
      <c r="AG754" s="29" t="s">
        <v>1754</v>
      </c>
    </row>
    <row r="755" spans="1:33" x14ac:dyDescent="0.3">
      <c r="A755" s="29" t="s">
        <v>644</v>
      </c>
      <c r="B755" s="30">
        <v>45591</v>
      </c>
      <c r="C755" s="29">
        <v>467.91</v>
      </c>
      <c r="D755" s="29" t="s">
        <v>1824</v>
      </c>
      <c r="E755" s="29">
        <v>45</v>
      </c>
      <c r="F755" s="29" t="s">
        <v>16</v>
      </c>
      <c r="G755" s="29" t="s">
        <v>1563</v>
      </c>
      <c r="H755" s="29" t="s">
        <v>1759</v>
      </c>
      <c r="L755" s="30">
        <v>45591</v>
      </c>
      <c r="M755" s="29">
        <v>467.91</v>
      </c>
      <c r="R755" s="29" t="s">
        <v>1824</v>
      </c>
      <c r="S755" s="29">
        <v>467.91</v>
      </c>
      <c r="W755" s="33" t="s">
        <v>16</v>
      </c>
      <c r="X755" s="33" t="s">
        <v>1563</v>
      </c>
      <c r="Y755" s="29">
        <v>467.91</v>
      </c>
      <c r="AF755" s="29">
        <v>467.91</v>
      </c>
      <c r="AG755" s="29" t="s">
        <v>1759</v>
      </c>
    </row>
    <row r="756" spans="1:33" x14ac:dyDescent="0.3">
      <c r="A756" s="29" t="s">
        <v>586</v>
      </c>
      <c r="B756" s="30">
        <v>45546</v>
      </c>
      <c r="C756" s="29">
        <v>999.5920000000001</v>
      </c>
      <c r="D756" s="29" t="s">
        <v>1826</v>
      </c>
      <c r="E756" s="29">
        <v>33</v>
      </c>
      <c r="F756" s="29" t="s">
        <v>16</v>
      </c>
      <c r="G756" s="29" t="s">
        <v>1563</v>
      </c>
      <c r="H756" s="29" t="s">
        <v>1759</v>
      </c>
      <c r="L756" s="30">
        <v>45546</v>
      </c>
      <c r="M756" s="29">
        <v>999.5920000000001</v>
      </c>
      <c r="R756" s="29" t="s">
        <v>1826</v>
      </c>
      <c r="S756" s="29">
        <v>999.5920000000001</v>
      </c>
      <c r="W756" s="31" t="s">
        <v>16</v>
      </c>
      <c r="X756" s="31" t="s">
        <v>1563</v>
      </c>
      <c r="Y756" s="29">
        <v>999.5920000000001</v>
      </c>
      <c r="AF756" s="29">
        <v>999.5920000000001</v>
      </c>
      <c r="AG756" s="29" t="s">
        <v>1759</v>
      </c>
    </row>
    <row r="757" spans="1:33" x14ac:dyDescent="0.3">
      <c r="A757" s="29" t="s">
        <v>1018</v>
      </c>
      <c r="B757" s="30">
        <v>45483</v>
      </c>
      <c r="C757" s="29">
        <v>1088.1378</v>
      </c>
      <c r="D757" s="29" t="s">
        <v>1824</v>
      </c>
      <c r="E757" s="29">
        <v>58</v>
      </c>
      <c r="F757" s="29" t="s">
        <v>9</v>
      </c>
      <c r="G757" s="29" t="s">
        <v>1566</v>
      </c>
      <c r="H757" s="29" t="s">
        <v>1759</v>
      </c>
      <c r="L757" s="30">
        <v>45483</v>
      </c>
      <c r="M757" s="29">
        <v>1088.1378</v>
      </c>
      <c r="R757" s="29" t="s">
        <v>1824</v>
      </c>
      <c r="S757" s="29">
        <v>1088.1378</v>
      </c>
      <c r="W757" s="33" t="s">
        <v>9</v>
      </c>
      <c r="X757" s="33" t="s">
        <v>1566</v>
      </c>
      <c r="Y757" s="29">
        <v>1088.1378</v>
      </c>
      <c r="AF757" s="29">
        <v>1088.1378</v>
      </c>
      <c r="AG757" s="29" t="s">
        <v>1759</v>
      </c>
    </row>
    <row r="758" spans="1:33" x14ac:dyDescent="0.3">
      <c r="A758" s="29" t="s">
        <v>673</v>
      </c>
      <c r="B758" s="30">
        <v>45786</v>
      </c>
      <c r="C758" s="29">
        <v>407.57679999999999</v>
      </c>
      <c r="D758" s="29" t="s">
        <v>1826</v>
      </c>
      <c r="E758" s="29">
        <v>28</v>
      </c>
      <c r="F758" s="29" t="s">
        <v>16</v>
      </c>
      <c r="G758" s="29" t="s">
        <v>1558</v>
      </c>
      <c r="H758" s="29" t="s">
        <v>1763</v>
      </c>
      <c r="L758" s="30">
        <v>45786</v>
      </c>
      <c r="M758" s="29">
        <v>407.57679999999999</v>
      </c>
      <c r="R758" s="29" t="s">
        <v>1826</v>
      </c>
      <c r="S758" s="29">
        <v>407.57679999999999</v>
      </c>
      <c r="W758" s="31" t="s">
        <v>16</v>
      </c>
      <c r="X758" s="31" t="s">
        <v>1558</v>
      </c>
      <c r="Y758" s="29">
        <v>407.57679999999999</v>
      </c>
      <c r="AF758" s="29">
        <v>407.57679999999999</v>
      </c>
      <c r="AG758" s="29" t="s">
        <v>1763</v>
      </c>
    </row>
    <row r="759" spans="1:33" x14ac:dyDescent="0.3">
      <c r="A759" s="29" t="s">
        <v>667</v>
      </c>
      <c r="B759" s="30">
        <v>45475</v>
      </c>
      <c r="C759" s="29">
        <v>821.92160000000001</v>
      </c>
      <c r="D759" s="29" t="s">
        <v>1826</v>
      </c>
      <c r="E759" s="29">
        <v>44</v>
      </c>
      <c r="F759" s="29" t="s">
        <v>16</v>
      </c>
      <c r="G759" s="29" t="s">
        <v>1563</v>
      </c>
      <c r="H759" s="29" t="s">
        <v>1759</v>
      </c>
      <c r="L759" s="30">
        <v>45475</v>
      </c>
      <c r="M759" s="29">
        <v>821.92160000000001</v>
      </c>
      <c r="R759" s="29" t="s">
        <v>1826</v>
      </c>
      <c r="S759" s="29">
        <v>821.92160000000001</v>
      </c>
      <c r="W759" s="33" t="s">
        <v>16</v>
      </c>
      <c r="X759" s="33" t="s">
        <v>1563</v>
      </c>
      <c r="Y759" s="29">
        <v>821.92160000000001</v>
      </c>
      <c r="AF759" s="29">
        <v>821.92160000000001</v>
      </c>
      <c r="AG759" s="29" t="s">
        <v>1759</v>
      </c>
    </row>
    <row r="760" spans="1:33" x14ac:dyDescent="0.3">
      <c r="A760" s="29" t="s">
        <v>997</v>
      </c>
      <c r="B760" s="30">
        <v>45470</v>
      </c>
      <c r="C760" s="29">
        <v>175.85310000000001</v>
      </c>
      <c r="D760" s="29" t="s">
        <v>1829</v>
      </c>
      <c r="E760" s="29">
        <v>64</v>
      </c>
      <c r="F760" s="29" t="s">
        <v>16</v>
      </c>
      <c r="G760" s="29" t="s">
        <v>1566</v>
      </c>
      <c r="H760" s="29" t="s">
        <v>1759</v>
      </c>
      <c r="L760" s="30">
        <v>45470</v>
      </c>
      <c r="M760" s="29">
        <v>175.85310000000001</v>
      </c>
      <c r="R760" s="29" t="s">
        <v>1829</v>
      </c>
      <c r="S760" s="29">
        <v>175.85310000000001</v>
      </c>
      <c r="W760" s="31" t="s">
        <v>16</v>
      </c>
      <c r="X760" s="31" t="s">
        <v>1566</v>
      </c>
      <c r="Y760" s="29">
        <v>175.85310000000001</v>
      </c>
      <c r="AF760" s="29">
        <v>175.85310000000001</v>
      </c>
      <c r="AG760" s="29" t="s">
        <v>1759</v>
      </c>
    </row>
    <row r="761" spans="1:33" x14ac:dyDescent="0.3">
      <c r="A761" s="29" t="s">
        <v>4013</v>
      </c>
      <c r="B761" s="30">
        <v>45243</v>
      </c>
      <c r="C761" s="29">
        <v>366.95339999999999</v>
      </c>
      <c r="D761" s="29" t="s">
        <v>1826</v>
      </c>
      <c r="E761" s="29">
        <v>48</v>
      </c>
      <c r="F761" s="29" t="s">
        <v>16</v>
      </c>
      <c r="G761" s="29" t="s">
        <v>1563</v>
      </c>
      <c r="H761" s="29" t="s">
        <v>1759</v>
      </c>
      <c r="L761" s="30">
        <v>45243</v>
      </c>
      <c r="M761" s="29">
        <v>366.95339999999999</v>
      </c>
      <c r="R761" s="29" t="s">
        <v>1826</v>
      </c>
      <c r="S761" s="29">
        <v>366.95339999999999</v>
      </c>
      <c r="W761" s="33" t="s">
        <v>16</v>
      </c>
      <c r="X761" s="33" t="s">
        <v>1563</v>
      </c>
      <c r="Y761" s="29">
        <v>366.95339999999999</v>
      </c>
      <c r="AF761" s="29">
        <v>366.95339999999999</v>
      </c>
      <c r="AG761" s="29" t="s">
        <v>1759</v>
      </c>
    </row>
    <row r="762" spans="1:33" x14ac:dyDescent="0.3">
      <c r="A762" s="29" t="s">
        <v>33</v>
      </c>
      <c r="B762" s="30">
        <v>45341</v>
      </c>
      <c r="C762" s="29">
        <v>2574.9856</v>
      </c>
      <c r="D762" s="29" t="s">
        <v>1824</v>
      </c>
      <c r="E762" s="29">
        <v>29</v>
      </c>
      <c r="F762" s="29" t="s">
        <v>16</v>
      </c>
      <c r="G762" s="29" t="s">
        <v>1566</v>
      </c>
      <c r="H762" s="29" t="s">
        <v>1759</v>
      </c>
      <c r="L762" s="30">
        <v>45341</v>
      </c>
      <c r="M762" s="29">
        <v>2574.9856</v>
      </c>
      <c r="R762" s="29" t="s">
        <v>1824</v>
      </c>
      <c r="S762" s="29">
        <v>2574.9856</v>
      </c>
      <c r="W762" s="31" t="s">
        <v>16</v>
      </c>
      <c r="X762" s="31" t="s">
        <v>1566</v>
      </c>
      <c r="Y762" s="29">
        <v>2574.9856</v>
      </c>
      <c r="AF762" s="29">
        <v>2574.9856</v>
      </c>
      <c r="AG762" s="29" t="s">
        <v>1759</v>
      </c>
    </row>
    <row r="763" spans="1:33" x14ac:dyDescent="0.3">
      <c r="A763" s="29" t="s">
        <v>551</v>
      </c>
      <c r="B763" s="30">
        <v>45371</v>
      </c>
      <c r="C763" s="29">
        <v>1306.4175</v>
      </c>
      <c r="D763" s="29" t="s">
        <v>1826</v>
      </c>
      <c r="E763" s="29">
        <v>25</v>
      </c>
      <c r="F763" s="29" t="s">
        <v>16</v>
      </c>
      <c r="G763" s="29" t="s">
        <v>1544</v>
      </c>
      <c r="H763" s="29" t="s">
        <v>1759</v>
      </c>
      <c r="L763" s="30">
        <v>45371</v>
      </c>
      <c r="M763" s="29">
        <v>1306.4175</v>
      </c>
      <c r="R763" s="29" t="s">
        <v>1826</v>
      </c>
      <c r="S763" s="29">
        <v>1306.4175</v>
      </c>
      <c r="W763" s="33" t="s">
        <v>16</v>
      </c>
      <c r="X763" s="33" t="s">
        <v>1544</v>
      </c>
      <c r="Y763" s="29">
        <v>1306.4175</v>
      </c>
      <c r="AF763" s="29">
        <v>1306.4175</v>
      </c>
      <c r="AG763" s="29" t="s">
        <v>1759</v>
      </c>
    </row>
    <row r="764" spans="1:33" x14ac:dyDescent="0.3">
      <c r="A764" s="29" t="s">
        <v>15</v>
      </c>
      <c r="B764" s="30">
        <v>45360</v>
      </c>
      <c r="C764" s="29">
        <v>835.84800000000007</v>
      </c>
      <c r="D764" s="29" t="s">
        <v>1829</v>
      </c>
      <c r="E764" s="29">
        <v>29</v>
      </c>
      <c r="F764" s="29" t="s">
        <v>16</v>
      </c>
      <c r="G764" s="29" t="s">
        <v>1563</v>
      </c>
      <c r="H764" s="29" t="s">
        <v>1754</v>
      </c>
      <c r="L764" s="30">
        <v>45360</v>
      </c>
      <c r="M764" s="29">
        <v>835.84800000000007</v>
      </c>
      <c r="R764" s="29" t="s">
        <v>1829</v>
      </c>
      <c r="S764" s="29">
        <v>835.84800000000007</v>
      </c>
      <c r="W764" s="31" t="s">
        <v>16</v>
      </c>
      <c r="X764" s="31" t="s">
        <v>1563</v>
      </c>
      <c r="Y764" s="29">
        <v>835.84800000000007</v>
      </c>
      <c r="AF764" s="29">
        <v>835.84800000000007</v>
      </c>
      <c r="AG764" s="29" t="s">
        <v>1754</v>
      </c>
    </row>
    <row r="765" spans="1:33" x14ac:dyDescent="0.3">
      <c r="A765" s="29" t="s">
        <v>361</v>
      </c>
      <c r="B765" s="30">
        <v>45499</v>
      </c>
      <c r="C765" s="29">
        <v>612.56039999999996</v>
      </c>
      <c r="D765" s="29" t="s">
        <v>1826</v>
      </c>
      <c r="E765" s="29">
        <v>34</v>
      </c>
      <c r="F765" s="29" t="s">
        <v>16</v>
      </c>
      <c r="G765" s="29" t="s">
        <v>1563</v>
      </c>
      <c r="H765" s="29" t="s">
        <v>1759</v>
      </c>
      <c r="L765" s="30">
        <v>45499</v>
      </c>
      <c r="M765" s="29">
        <v>612.56039999999996</v>
      </c>
      <c r="R765" s="29" t="s">
        <v>1826</v>
      </c>
      <c r="S765" s="29">
        <v>612.56039999999996</v>
      </c>
      <c r="W765" s="33" t="s">
        <v>16</v>
      </c>
      <c r="X765" s="33" t="s">
        <v>1563</v>
      </c>
      <c r="Y765" s="29">
        <v>612.56039999999996</v>
      </c>
      <c r="AF765" s="29">
        <v>612.56039999999996</v>
      </c>
      <c r="AG765" s="29" t="s">
        <v>1759</v>
      </c>
    </row>
    <row r="766" spans="1:33" x14ac:dyDescent="0.3">
      <c r="A766" s="29" t="s">
        <v>1261</v>
      </c>
      <c r="B766" s="30">
        <v>45745</v>
      </c>
      <c r="C766" s="29">
        <v>271.59300000000002</v>
      </c>
      <c r="D766" s="29" t="s">
        <v>1824</v>
      </c>
      <c r="E766" s="29">
        <v>23</v>
      </c>
      <c r="F766" s="29" t="s">
        <v>16</v>
      </c>
      <c r="G766" s="29" t="s">
        <v>1566</v>
      </c>
      <c r="H766" s="29" t="s">
        <v>1759</v>
      </c>
      <c r="L766" s="30">
        <v>45745</v>
      </c>
      <c r="M766" s="29">
        <v>271.59300000000002</v>
      </c>
      <c r="R766" s="29" t="s">
        <v>1824</v>
      </c>
      <c r="S766" s="29">
        <v>271.59300000000002</v>
      </c>
      <c r="W766" s="31" t="s">
        <v>16</v>
      </c>
      <c r="X766" s="31" t="s">
        <v>1566</v>
      </c>
      <c r="Y766" s="29">
        <v>271.59300000000002</v>
      </c>
      <c r="AF766" s="29">
        <v>271.59300000000002</v>
      </c>
      <c r="AG766" s="29" t="s">
        <v>1759</v>
      </c>
    </row>
    <row r="767" spans="1:33" x14ac:dyDescent="0.3">
      <c r="A767" s="29" t="s">
        <v>1467</v>
      </c>
      <c r="B767" s="30">
        <v>45718</v>
      </c>
      <c r="C767" s="29">
        <v>573.61920000000009</v>
      </c>
      <c r="D767" s="29" t="s">
        <v>1824</v>
      </c>
      <c r="E767" s="29">
        <v>41</v>
      </c>
      <c r="F767" s="29" t="s">
        <v>16</v>
      </c>
      <c r="G767" s="29" t="s">
        <v>1547</v>
      </c>
      <c r="H767" s="29" t="s">
        <v>1754</v>
      </c>
      <c r="L767" s="30">
        <v>45718</v>
      </c>
      <c r="M767" s="29">
        <v>573.61920000000009</v>
      </c>
      <c r="R767" s="29" t="s">
        <v>1824</v>
      </c>
      <c r="S767" s="29">
        <v>573.61920000000009</v>
      </c>
      <c r="W767" s="33" t="s">
        <v>16</v>
      </c>
      <c r="X767" s="33" t="s">
        <v>1547</v>
      </c>
      <c r="Y767" s="29">
        <v>573.61920000000009</v>
      </c>
      <c r="AF767" s="29">
        <v>573.61920000000009</v>
      </c>
      <c r="AG767" s="29" t="s">
        <v>1754</v>
      </c>
    </row>
    <row r="768" spans="1:33" x14ac:dyDescent="0.3">
      <c r="A768" s="29" t="s">
        <v>938</v>
      </c>
      <c r="B768" s="30">
        <v>45454</v>
      </c>
      <c r="C768" s="29">
        <v>1900.2672</v>
      </c>
      <c r="D768" s="29" t="s">
        <v>1829</v>
      </c>
      <c r="E768" s="29">
        <v>47</v>
      </c>
      <c r="F768" s="29" t="s">
        <v>16</v>
      </c>
      <c r="G768" s="29" t="s">
        <v>1563</v>
      </c>
      <c r="H768" s="29" t="s">
        <v>1784</v>
      </c>
      <c r="L768" s="30">
        <v>45454</v>
      </c>
      <c r="M768" s="29">
        <v>1900.2672</v>
      </c>
      <c r="R768" s="29" t="s">
        <v>1829</v>
      </c>
      <c r="S768" s="29">
        <v>1900.2672</v>
      </c>
      <c r="W768" s="31" t="s">
        <v>16</v>
      </c>
      <c r="X768" s="31" t="s">
        <v>1563</v>
      </c>
      <c r="Y768" s="29">
        <v>1900.2672</v>
      </c>
      <c r="AF768" s="29">
        <v>1900.2672</v>
      </c>
      <c r="AG768" s="29" t="s">
        <v>1784</v>
      </c>
    </row>
    <row r="769" spans="1:33" x14ac:dyDescent="0.3">
      <c r="A769" s="29" t="s">
        <v>1356</v>
      </c>
      <c r="B769" s="30">
        <v>45434</v>
      </c>
      <c r="C769" s="29">
        <v>654.0489</v>
      </c>
      <c r="D769" s="29" t="s">
        <v>1826</v>
      </c>
      <c r="E769" s="29">
        <v>59</v>
      </c>
      <c r="F769" s="29" t="s">
        <v>16</v>
      </c>
      <c r="G769" s="29" t="s">
        <v>1544</v>
      </c>
      <c r="H769" s="29" t="s">
        <v>1759</v>
      </c>
      <c r="L769" s="30">
        <v>45434</v>
      </c>
      <c r="M769" s="29">
        <v>654.0489</v>
      </c>
      <c r="R769" s="29" t="s">
        <v>1826</v>
      </c>
      <c r="S769" s="29">
        <v>654.0489</v>
      </c>
      <c r="W769" s="33" t="s">
        <v>16</v>
      </c>
      <c r="X769" s="33" t="s">
        <v>1544</v>
      </c>
      <c r="Y769" s="29">
        <v>654.0489</v>
      </c>
      <c r="AF769" s="29">
        <v>654.0489</v>
      </c>
      <c r="AG769" s="29" t="s">
        <v>1759</v>
      </c>
    </row>
    <row r="770" spans="1:33" x14ac:dyDescent="0.3">
      <c r="A770" s="29" t="s">
        <v>583</v>
      </c>
      <c r="B770" s="30">
        <v>45486</v>
      </c>
      <c r="C770" s="29">
        <v>230.88040000000001</v>
      </c>
      <c r="D770" s="29" t="s">
        <v>1826</v>
      </c>
      <c r="E770" s="29">
        <v>55</v>
      </c>
      <c r="F770" s="29" t="s">
        <v>9</v>
      </c>
      <c r="G770" s="29" t="s">
        <v>1558</v>
      </c>
      <c r="H770" s="29" t="s">
        <v>1754</v>
      </c>
      <c r="L770" s="30">
        <v>45486</v>
      </c>
      <c r="M770" s="29">
        <v>230.88040000000001</v>
      </c>
      <c r="R770" s="29" t="s">
        <v>1826</v>
      </c>
      <c r="S770" s="29">
        <v>230.88040000000001</v>
      </c>
      <c r="W770" s="31" t="s">
        <v>9</v>
      </c>
      <c r="X770" s="31" t="s">
        <v>1558</v>
      </c>
      <c r="Y770" s="29">
        <v>230.88040000000001</v>
      </c>
      <c r="AF770" s="29">
        <v>230.88040000000001</v>
      </c>
      <c r="AG770" s="29" t="s">
        <v>1754</v>
      </c>
    </row>
    <row r="771" spans="1:33" x14ac:dyDescent="0.3">
      <c r="A771" s="29" t="s">
        <v>370</v>
      </c>
      <c r="B771" s="30">
        <v>45902</v>
      </c>
      <c r="C771" s="29">
        <v>629.36520000000007</v>
      </c>
      <c r="D771" s="29" t="s">
        <v>1829</v>
      </c>
      <c r="E771" s="29">
        <v>50</v>
      </c>
      <c r="F771" s="29" t="s">
        <v>16</v>
      </c>
      <c r="G771" s="29" t="s">
        <v>1547</v>
      </c>
      <c r="H771" s="29" t="s">
        <v>1754</v>
      </c>
      <c r="L771" s="30">
        <v>45902</v>
      </c>
      <c r="M771" s="29">
        <v>629.36520000000007</v>
      </c>
      <c r="R771" s="29" t="s">
        <v>1829</v>
      </c>
      <c r="S771" s="29">
        <v>629.36520000000007</v>
      </c>
      <c r="W771" s="33" t="s">
        <v>16</v>
      </c>
      <c r="X771" s="33" t="s">
        <v>1547</v>
      </c>
      <c r="Y771" s="29">
        <v>629.36520000000007</v>
      </c>
      <c r="AF771" s="29">
        <v>629.36520000000007</v>
      </c>
      <c r="AG771" s="29" t="s">
        <v>1754</v>
      </c>
    </row>
    <row r="772" spans="1:33" x14ac:dyDescent="0.3">
      <c r="A772" s="29" t="s">
        <v>256</v>
      </c>
      <c r="B772" s="30">
        <v>45762</v>
      </c>
      <c r="C772" s="29">
        <v>2148.8544000000002</v>
      </c>
      <c r="D772" s="29" t="s">
        <v>1824</v>
      </c>
      <c r="E772" s="29">
        <v>29</v>
      </c>
      <c r="F772" s="29" t="s">
        <v>16</v>
      </c>
      <c r="G772" s="29" t="s">
        <v>1547</v>
      </c>
      <c r="H772" s="29" t="s">
        <v>1759</v>
      </c>
      <c r="L772" s="30">
        <v>45762</v>
      </c>
      <c r="M772" s="29">
        <v>2148.8544000000002</v>
      </c>
      <c r="R772" s="29" t="s">
        <v>1824</v>
      </c>
      <c r="S772" s="29">
        <v>2148.8544000000002</v>
      </c>
      <c r="W772" s="31" t="s">
        <v>16</v>
      </c>
      <c r="X772" s="31" t="s">
        <v>1547</v>
      </c>
      <c r="Y772" s="29">
        <v>2148.8544000000002</v>
      </c>
      <c r="AF772" s="29">
        <v>2148.8544000000002</v>
      </c>
      <c r="AG772" s="29" t="s">
        <v>1759</v>
      </c>
    </row>
    <row r="773" spans="1:33" x14ac:dyDescent="0.3">
      <c r="A773" s="29" t="s">
        <v>792</v>
      </c>
      <c r="B773" s="30">
        <v>45752</v>
      </c>
      <c r="C773" s="29">
        <v>629.96500000000003</v>
      </c>
      <c r="D773" s="29" t="s">
        <v>1824</v>
      </c>
      <c r="E773" s="29">
        <v>19</v>
      </c>
      <c r="F773" s="29" t="s">
        <v>9</v>
      </c>
      <c r="G773" s="29" t="s">
        <v>1544</v>
      </c>
      <c r="H773" s="29" t="s">
        <v>1763</v>
      </c>
      <c r="L773" s="30">
        <v>45752</v>
      </c>
      <c r="M773" s="29">
        <v>629.96500000000003</v>
      </c>
      <c r="R773" s="29" t="s">
        <v>1824</v>
      </c>
      <c r="S773" s="29">
        <v>629.96500000000003</v>
      </c>
      <c r="W773" s="33" t="s">
        <v>9</v>
      </c>
      <c r="X773" s="33" t="s">
        <v>1544</v>
      </c>
      <c r="Y773" s="29">
        <v>629.96500000000003</v>
      </c>
      <c r="AF773" s="29">
        <v>629.96500000000003</v>
      </c>
      <c r="AG773" s="29" t="s">
        <v>1763</v>
      </c>
    </row>
    <row r="774" spans="1:33" x14ac:dyDescent="0.3">
      <c r="A774" s="29" t="s">
        <v>1099</v>
      </c>
      <c r="B774" s="30">
        <v>45254</v>
      </c>
      <c r="C774" s="29">
        <v>624.49519999999995</v>
      </c>
      <c r="D774" s="29" t="s">
        <v>1829</v>
      </c>
      <c r="E774" s="29">
        <v>25</v>
      </c>
      <c r="F774" s="29" t="s">
        <v>16</v>
      </c>
      <c r="G774" s="29" t="s">
        <v>1544</v>
      </c>
      <c r="H774" s="29" t="s">
        <v>1759</v>
      </c>
      <c r="L774" s="30">
        <v>45254</v>
      </c>
      <c r="M774" s="29">
        <v>624.49519999999995</v>
      </c>
      <c r="R774" s="29" t="s">
        <v>1829</v>
      </c>
      <c r="S774" s="29">
        <v>624.49519999999995</v>
      </c>
      <c r="W774" s="31" t="s">
        <v>16</v>
      </c>
      <c r="X774" s="31" t="s">
        <v>1544</v>
      </c>
      <c r="Y774" s="29">
        <v>624.49519999999995</v>
      </c>
      <c r="AF774" s="29">
        <v>624.49519999999995</v>
      </c>
      <c r="AG774" s="29" t="s">
        <v>1759</v>
      </c>
    </row>
    <row r="775" spans="1:33" x14ac:dyDescent="0.3">
      <c r="A775" s="29" t="s">
        <v>189</v>
      </c>
      <c r="B775" s="30">
        <v>45683</v>
      </c>
      <c r="C775" s="29">
        <v>1383.2583999999999</v>
      </c>
      <c r="D775" s="29" t="s">
        <v>1826</v>
      </c>
      <c r="E775" s="29">
        <v>61</v>
      </c>
      <c r="F775" s="29" t="s">
        <v>16</v>
      </c>
      <c r="G775" s="29" t="s">
        <v>1563</v>
      </c>
      <c r="H775" s="29" t="s">
        <v>1763</v>
      </c>
      <c r="L775" s="30">
        <v>45683</v>
      </c>
      <c r="M775" s="29">
        <v>1383.2583999999999</v>
      </c>
      <c r="R775" s="29" t="s">
        <v>1826</v>
      </c>
      <c r="S775" s="29">
        <v>1383.2583999999999</v>
      </c>
      <c r="W775" s="33" t="s">
        <v>16</v>
      </c>
      <c r="X775" s="33" t="s">
        <v>1563</v>
      </c>
      <c r="Y775" s="29">
        <v>1383.2583999999999</v>
      </c>
      <c r="AF775" s="29">
        <v>1383.2583999999999</v>
      </c>
      <c r="AG775" s="29" t="s">
        <v>1763</v>
      </c>
    </row>
    <row r="776" spans="1:33" x14ac:dyDescent="0.3">
      <c r="A776" s="29" t="s">
        <v>1270</v>
      </c>
      <c r="B776" s="30">
        <v>45804</v>
      </c>
      <c r="C776" s="29">
        <v>2081.9225999999999</v>
      </c>
      <c r="D776" s="29" t="s">
        <v>1829</v>
      </c>
      <c r="E776" s="29">
        <v>55</v>
      </c>
      <c r="F776" s="29" t="s">
        <v>9</v>
      </c>
      <c r="G776" s="29" t="s">
        <v>1544</v>
      </c>
      <c r="H776" s="29" t="s">
        <v>1759</v>
      </c>
      <c r="L776" s="30">
        <v>45804</v>
      </c>
      <c r="M776" s="29">
        <v>2081.9225999999999</v>
      </c>
      <c r="R776" s="29" t="s">
        <v>1829</v>
      </c>
      <c r="S776" s="29">
        <v>2081.9225999999999</v>
      </c>
      <c r="W776" s="31" t="s">
        <v>9</v>
      </c>
      <c r="X776" s="31" t="s">
        <v>1544</v>
      </c>
      <c r="Y776" s="29">
        <v>2081.9225999999999</v>
      </c>
      <c r="AF776" s="29">
        <v>2081.9225999999999</v>
      </c>
      <c r="AG776" s="29" t="s">
        <v>1759</v>
      </c>
    </row>
    <row r="777" spans="1:33" x14ac:dyDescent="0.3">
      <c r="A777" s="29" t="s">
        <v>560</v>
      </c>
      <c r="B777" s="30">
        <v>45821</v>
      </c>
      <c r="C777" s="29">
        <v>251.04419999999999</v>
      </c>
      <c r="D777" s="29" t="s">
        <v>1829</v>
      </c>
      <c r="E777" s="29">
        <v>64</v>
      </c>
      <c r="F777" s="29" t="s">
        <v>9</v>
      </c>
      <c r="G777" s="29" t="s">
        <v>1558</v>
      </c>
      <c r="H777" s="29" t="s">
        <v>1759</v>
      </c>
      <c r="L777" s="30">
        <v>45821</v>
      </c>
      <c r="M777" s="29">
        <v>251.04419999999999</v>
      </c>
      <c r="R777" s="29" t="s">
        <v>1829</v>
      </c>
      <c r="S777" s="29">
        <v>251.04419999999999</v>
      </c>
      <c r="W777" s="33" t="s">
        <v>9</v>
      </c>
      <c r="X777" s="33" t="s">
        <v>1558</v>
      </c>
      <c r="Y777" s="29">
        <v>251.04419999999999</v>
      </c>
      <c r="AF777" s="29">
        <v>251.04419999999999</v>
      </c>
      <c r="AG777" s="29" t="s">
        <v>1759</v>
      </c>
    </row>
    <row r="778" spans="1:33" x14ac:dyDescent="0.3">
      <c r="A778" s="29" t="s">
        <v>774</v>
      </c>
      <c r="B778" s="30">
        <v>45472</v>
      </c>
      <c r="C778" s="29">
        <v>1936.7025000000001</v>
      </c>
      <c r="D778" s="29" t="s">
        <v>1829</v>
      </c>
      <c r="E778" s="29">
        <v>58</v>
      </c>
      <c r="F778" s="29" t="s">
        <v>16</v>
      </c>
      <c r="G778" s="29" t="s">
        <v>1566</v>
      </c>
      <c r="H778" s="29" t="s">
        <v>1763</v>
      </c>
      <c r="L778" s="30">
        <v>45472</v>
      </c>
      <c r="M778" s="29">
        <v>1936.7025000000001</v>
      </c>
      <c r="R778" s="29" t="s">
        <v>1829</v>
      </c>
      <c r="S778" s="29">
        <v>1936.7025000000001</v>
      </c>
      <c r="W778" s="31" t="s">
        <v>16</v>
      </c>
      <c r="X778" s="31" t="s">
        <v>1566</v>
      </c>
      <c r="Y778" s="29">
        <v>1936.7025000000001</v>
      </c>
      <c r="AF778" s="29">
        <v>1936.7025000000001</v>
      </c>
      <c r="AG778" s="29" t="s">
        <v>1763</v>
      </c>
    </row>
    <row r="779" spans="1:33" x14ac:dyDescent="0.3">
      <c r="A779" s="29" t="s">
        <v>1137</v>
      </c>
      <c r="B779" s="30">
        <v>45331</v>
      </c>
      <c r="C779" s="29">
        <v>363.09980000000002</v>
      </c>
      <c r="D779" s="29" t="s">
        <v>1829</v>
      </c>
      <c r="E779" s="29">
        <v>58</v>
      </c>
      <c r="F779" s="29" t="s">
        <v>9</v>
      </c>
      <c r="G779" s="29" t="s">
        <v>1547</v>
      </c>
      <c r="H779" s="29" t="s">
        <v>1759</v>
      </c>
      <c r="L779" s="30">
        <v>45331</v>
      </c>
      <c r="M779" s="29">
        <v>363.09980000000002</v>
      </c>
      <c r="R779" s="29" t="s">
        <v>1829</v>
      </c>
      <c r="S779" s="29">
        <v>363.09980000000002</v>
      </c>
      <c r="W779" s="33" t="s">
        <v>9</v>
      </c>
      <c r="X779" s="33" t="s">
        <v>1547</v>
      </c>
      <c r="Y779" s="29">
        <v>363.09980000000002</v>
      </c>
      <c r="AF779" s="29">
        <v>363.09980000000002</v>
      </c>
      <c r="AG779" s="29" t="s">
        <v>1759</v>
      </c>
    </row>
    <row r="780" spans="1:33" x14ac:dyDescent="0.3">
      <c r="A780" s="29" t="s">
        <v>148</v>
      </c>
      <c r="B780" s="30">
        <v>45451</v>
      </c>
      <c r="C780" s="29">
        <v>1247.4552000000001</v>
      </c>
      <c r="D780" s="29" t="s">
        <v>1826</v>
      </c>
      <c r="E780" s="29">
        <v>35</v>
      </c>
      <c r="F780" s="29" t="s">
        <v>16</v>
      </c>
      <c r="G780" s="29" t="s">
        <v>1544</v>
      </c>
      <c r="H780" s="29" t="s">
        <v>1759</v>
      </c>
      <c r="L780" s="30">
        <v>45451</v>
      </c>
      <c r="M780" s="29">
        <v>1247.4552000000001</v>
      </c>
      <c r="R780" s="29" t="s">
        <v>1826</v>
      </c>
      <c r="S780" s="29">
        <v>1247.4552000000001</v>
      </c>
      <c r="W780" s="31" t="s">
        <v>16</v>
      </c>
      <c r="X780" s="31" t="s">
        <v>1544</v>
      </c>
      <c r="Y780" s="29">
        <v>1247.4552000000001</v>
      </c>
      <c r="AF780" s="29">
        <v>1247.4552000000001</v>
      </c>
      <c r="AG780" s="29" t="s">
        <v>1759</v>
      </c>
    </row>
    <row r="781" spans="1:33" x14ac:dyDescent="0.3">
      <c r="A781" s="29" t="s">
        <v>768</v>
      </c>
      <c r="B781" s="30">
        <v>45386</v>
      </c>
      <c r="C781" s="29">
        <v>1228.8078</v>
      </c>
      <c r="D781" s="29" t="s">
        <v>1824</v>
      </c>
      <c r="E781" s="29">
        <v>59</v>
      </c>
      <c r="F781" s="29" t="s">
        <v>16</v>
      </c>
      <c r="G781" s="29" t="s">
        <v>1544</v>
      </c>
      <c r="H781" s="29" t="s">
        <v>1759</v>
      </c>
      <c r="L781" s="30">
        <v>45386</v>
      </c>
      <c r="M781" s="29">
        <v>1228.8078</v>
      </c>
      <c r="R781" s="29" t="s">
        <v>1824</v>
      </c>
      <c r="S781" s="29">
        <v>1228.8078</v>
      </c>
      <c r="W781" s="33" t="s">
        <v>16</v>
      </c>
      <c r="X781" s="33" t="s">
        <v>1544</v>
      </c>
      <c r="Y781" s="29">
        <v>1228.8078</v>
      </c>
      <c r="AF781" s="29">
        <v>1228.8078</v>
      </c>
      <c r="AG781" s="29" t="s">
        <v>1759</v>
      </c>
    </row>
    <row r="782" spans="1:33" x14ac:dyDescent="0.3">
      <c r="A782" s="29" t="s">
        <v>1525</v>
      </c>
      <c r="B782" s="30">
        <v>45477</v>
      </c>
      <c r="C782" s="29">
        <v>261.58</v>
      </c>
      <c r="D782" s="29" t="s">
        <v>1826</v>
      </c>
      <c r="E782" s="29">
        <v>47</v>
      </c>
      <c r="F782" s="29" t="s">
        <v>16</v>
      </c>
      <c r="G782" s="29" t="s">
        <v>1558</v>
      </c>
      <c r="H782" s="29" t="s">
        <v>1759</v>
      </c>
      <c r="L782" s="30">
        <v>45477</v>
      </c>
      <c r="M782" s="29">
        <v>261.58</v>
      </c>
      <c r="R782" s="29" t="s">
        <v>1826</v>
      </c>
      <c r="S782" s="29">
        <v>261.58</v>
      </c>
      <c r="W782" s="31" t="s">
        <v>16</v>
      </c>
      <c r="X782" s="31" t="s">
        <v>1558</v>
      </c>
      <c r="Y782" s="29">
        <v>261.58</v>
      </c>
      <c r="AF782" s="29">
        <v>261.58</v>
      </c>
      <c r="AG782" s="29" t="s">
        <v>1759</v>
      </c>
    </row>
    <row r="783" spans="1:33" x14ac:dyDescent="0.3">
      <c r="A783" s="29" t="s">
        <v>1522</v>
      </c>
      <c r="B783" s="30">
        <v>45433</v>
      </c>
      <c r="C783" s="29">
        <v>368.83280000000002</v>
      </c>
      <c r="D783" s="29" t="s">
        <v>1824</v>
      </c>
      <c r="E783" s="29">
        <v>56</v>
      </c>
      <c r="F783" s="29" t="s">
        <v>9</v>
      </c>
      <c r="G783" s="29" t="s">
        <v>1563</v>
      </c>
      <c r="H783" s="29" t="s">
        <v>1759</v>
      </c>
      <c r="L783" s="30">
        <v>45433</v>
      </c>
      <c r="M783" s="29">
        <v>368.83280000000002</v>
      </c>
      <c r="R783" s="29" t="s">
        <v>1824</v>
      </c>
      <c r="S783" s="29">
        <v>368.83280000000002</v>
      </c>
      <c r="W783" s="33" t="s">
        <v>9</v>
      </c>
      <c r="X783" s="33" t="s">
        <v>1563</v>
      </c>
      <c r="Y783" s="29">
        <v>368.83280000000002</v>
      </c>
      <c r="AF783" s="29">
        <v>368.83280000000002</v>
      </c>
      <c r="AG783" s="29" t="s">
        <v>1759</v>
      </c>
    </row>
    <row r="784" spans="1:33" x14ac:dyDescent="0.3">
      <c r="A784" s="29" t="s">
        <v>1293</v>
      </c>
      <c r="B784" s="30">
        <v>45759</v>
      </c>
      <c r="C784" s="29">
        <v>312.67360000000002</v>
      </c>
      <c r="D784" s="29" t="s">
        <v>1829</v>
      </c>
      <c r="E784" s="29">
        <v>64</v>
      </c>
      <c r="F784" s="29" t="s">
        <v>16</v>
      </c>
      <c r="G784" s="29" t="s">
        <v>1563</v>
      </c>
      <c r="H784" s="29" t="s">
        <v>1763</v>
      </c>
      <c r="L784" s="30">
        <v>45759</v>
      </c>
      <c r="M784" s="29">
        <v>312.67360000000002</v>
      </c>
      <c r="R784" s="29" t="s">
        <v>1829</v>
      </c>
      <c r="S784" s="29">
        <v>312.67360000000002</v>
      </c>
      <c r="W784" s="31" t="s">
        <v>16</v>
      </c>
      <c r="X784" s="31" t="s">
        <v>1563</v>
      </c>
      <c r="Y784" s="29">
        <v>312.67360000000002</v>
      </c>
      <c r="AF784" s="29">
        <v>312.67360000000002</v>
      </c>
      <c r="AG784" s="29" t="s">
        <v>1763</v>
      </c>
    </row>
    <row r="785" spans="1:33" x14ac:dyDescent="0.3">
      <c r="A785" s="29" t="s">
        <v>1462</v>
      </c>
      <c r="B785" s="30">
        <v>45794</v>
      </c>
      <c r="C785" s="29">
        <v>846.98459999999989</v>
      </c>
      <c r="D785" s="29" t="s">
        <v>1829</v>
      </c>
      <c r="E785" s="29">
        <v>18</v>
      </c>
      <c r="F785" s="29" t="s">
        <v>16</v>
      </c>
      <c r="G785" s="29" t="s">
        <v>1544</v>
      </c>
      <c r="H785" s="29" t="s">
        <v>1759</v>
      </c>
      <c r="L785" s="30">
        <v>45794</v>
      </c>
      <c r="M785" s="29">
        <v>846.98459999999989</v>
      </c>
      <c r="R785" s="29" t="s">
        <v>1829</v>
      </c>
      <c r="S785" s="29">
        <v>846.98459999999989</v>
      </c>
      <c r="W785" s="33" t="s">
        <v>16</v>
      </c>
      <c r="X785" s="33" t="s">
        <v>1544</v>
      </c>
      <c r="Y785" s="29">
        <v>846.98459999999989</v>
      </c>
      <c r="AF785" s="29">
        <v>846.98459999999989</v>
      </c>
      <c r="AG785" s="29" t="s">
        <v>1759</v>
      </c>
    </row>
    <row r="786" spans="1:33" x14ac:dyDescent="0.3">
      <c r="A786" s="29" t="s">
        <v>1179</v>
      </c>
      <c r="B786" s="30">
        <v>45764</v>
      </c>
      <c r="C786" s="29">
        <v>823.27499999999998</v>
      </c>
      <c r="D786" s="29" t="s">
        <v>1829</v>
      </c>
      <c r="E786" s="29">
        <v>44</v>
      </c>
      <c r="F786" s="29" t="s">
        <v>16</v>
      </c>
      <c r="G786" s="29" t="s">
        <v>1544</v>
      </c>
      <c r="H786" s="29" t="s">
        <v>1759</v>
      </c>
      <c r="L786" s="30">
        <v>45764</v>
      </c>
      <c r="M786" s="29">
        <v>823.27499999999998</v>
      </c>
      <c r="R786" s="29" t="s">
        <v>1829</v>
      </c>
      <c r="S786" s="29">
        <v>823.27499999999998</v>
      </c>
      <c r="W786" s="31" t="s">
        <v>16</v>
      </c>
      <c r="X786" s="31" t="s">
        <v>1544</v>
      </c>
      <c r="Y786" s="29">
        <v>823.27499999999998</v>
      </c>
      <c r="AF786" s="29">
        <v>823.27499999999998</v>
      </c>
      <c r="AG786" s="29" t="s">
        <v>1759</v>
      </c>
    </row>
    <row r="787" spans="1:33" x14ac:dyDescent="0.3">
      <c r="A787" s="29" t="s">
        <v>189</v>
      </c>
      <c r="B787" s="30">
        <v>45279</v>
      </c>
      <c r="C787" s="29">
        <v>1646.3879999999999</v>
      </c>
      <c r="D787" s="29" t="s">
        <v>1824</v>
      </c>
      <c r="E787" s="29">
        <v>61</v>
      </c>
      <c r="F787" s="29" t="s">
        <v>16</v>
      </c>
      <c r="G787" s="29" t="s">
        <v>1566</v>
      </c>
      <c r="H787" s="29" t="s">
        <v>1759</v>
      </c>
      <c r="L787" s="30">
        <v>45279</v>
      </c>
      <c r="M787" s="29">
        <v>1646.3879999999999</v>
      </c>
      <c r="R787" s="29" t="s">
        <v>1824</v>
      </c>
      <c r="S787" s="29">
        <v>1646.3879999999999</v>
      </c>
      <c r="W787" s="33" t="s">
        <v>16</v>
      </c>
      <c r="X787" s="33" t="s">
        <v>1566</v>
      </c>
      <c r="Y787" s="29">
        <v>1646.3879999999999</v>
      </c>
      <c r="AF787" s="29">
        <v>1646.3879999999999</v>
      </c>
      <c r="AG787" s="29" t="s">
        <v>1759</v>
      </c>
    </row>
    <row r="788" spans="1:33" x14ac:dyDescent="0.3">
      <c r="A788" s="29" t="s">
        <v>927</v>
      </c>
      <c r="B788" s="30">
        <v>45602</v>
      </c>
      <c r="C788" s="29">
        <v>1759.9428</v>
      </c>
      <c r="D788" s="29" t="s">
        <v>1826</v>
      </c>
      <c r="E788" s="29">
        <v>56</v>
      </c>
      <c r="F788" s="29" t="s">
        <v>16</v>
      </c>
      <c r="G788" s="29" t="s">
        <v>1544</v>
      </c>
      <c r="H788" s="29" t="s">
        <v>1759</v>
      </c>
      <c r="L788" s="30">
        <v>45602</v>
      </c>
      <c r="M788" s="29">
        <v>1759.9428</v>
      </c>
      <c r="R788" s="29" t="s">
        <v>1826</v>
      </c>
      <c r="S788" s="29">
        <v>1759.9428</v>
      </c>
      <c r="W788" s="31" t="s">
        <v>16</v>
      </c>
      <c r="X788" s="31" t="s">
        <v>1544</v>
      </c>
      <c r="Y788" s="29">
        <v>1759.9428</v>
      </c>
      <c r="AF788" s="29">
        <v>1759.9428</v>
      </c>
      <c r="AG788" s="29" t="s">
        <v>1759</v>
      </c>
    </row>
    <row r="789" spans="1:33" x14ac:dyDescent="0.3">
      <c r="A789" s="29" t="s">
        <v>586</v>
      </c>
      <c r="B789" s="30">
        <v>45793</v>
      </c>
      <c r="C789" s="29">
        <v>427.58760000000001</v>
      </c>
      <c r="D789" s="29" t="s">
        <v>1824</v>
      </c>
      <c r="E789" s="29">
        <v>33</v>
      </c>
      <c r="F789" s="29" t="s">
        <v>16</v>
      </c>
      <c r="G789" s="29" t="s">
        <v>1547</v>
      </c>
      <c r="H789" s="29" t="s">
        <v>1759</v>
      </c>
      <c r="L789" s="30">
        <v>45793</v>
      </c>
      <c r="M789" s="29">
        <v>427.58760000000001</v>
      </c>
      <c r="R789" s="29" t="s">
        <v>1824</v>
      </c>
      <c r="S789" s="29">
        <v>427.58760000000001</v>
      </c>
      <c r="W789" s="33" t="s">
        <v>16</v>
      </c>
      <c r="X789" s="33" t="s">
        <v>1547</v>
      </c>
      <c r="Y789" s="29">
        <v>427.58760000000001</v>
      </c>
      <c r="AF789" s="29">
        <v>427.58760000000001</v>
      </c>
      <c r="AG789" s="29" t="s">
        <v>1759</v>
      </c>
    </row>
    <row r="790" spans="1:33" x14ac:dyDescent="0.3">
      <c r="A790" s="29" t="s">
        <v>1465</v>
      </c>
      <c r="B790" s="30">
        <v>45778</v>
      </c>
      <c r="C790" s="29">
        <v>2168.64</v>
      </c>
      <c r="D790" s="29" t="s">
        <v>1829</v>
      </c>
      <c r="E790" s="29">
        <v>33</v>
      </c>
      <c r="F790" s="29" t="s">
        <v>16</v>
      </c>
      <c r="G790" s="29" t="s">
        <v>1566</v>
      </c>
      <c r="H790" s="29" t="s">
        <v>1763</v>
      </c>
      <c r="L790" s="30">
        <v>45778</v>
      </c>
      <c r="M790" s="29">
        <v>2168.64</v>
      </c>
      <c r="R790" s="29" t="s">
        <v>1829</v>
      </c>
      <c r="S790" s="29">
        <v>2168.64</v>
      </c>
      <c r="W790" s="31" t="s">
        <v>16</v>
      </c>
      <c r="X790" s="31" t="s">
        <v>1566</v>
      </c>
      <c r="Y790" s="29">
        <v>2168.64</v>
      </c>
      <c r="AF790" s="29">
        <v>2168.64</v>
      </c>
      <c r="AG790" s="29" t="s">
        <v>1763</v>
      </c>
    </row>
    <row r="791" spans="1:33" x14ac:dyDescent="0.3">
      <c r="A791" s="29" t="s">
        <v>1158</v>
      </c>
      <c r="B791" s="30">
        <v>45325</v>
      </c>
      <c r="C791" s="29">
        <v>1245.1189999999999</v>
      </c>
      <c r="D791" s="29" t="s">
        <v>1824</v>
      </c>
      <c r="E791" s="29">
        <v>21</v>
      </c>
      <c r="F791" s="29" t="s">
        <v>16</v>
      </c>
      <c r="G791" s="29" t="s">
        <v>1558</v>
      </c>
      <c r="H791" s="29" t="s">
        <v>1759</v>
      </c>
      <c r="L791" s="30">
        <v>45325</v>
      </c>
      <c r="M791" s="29">
        <v>1245.1189999999999</v>
      </c>
      <c r="R791" s="29" t="s">
        <v>1824</v>
      </c>
      <c r="S791" s="29">
        <v>1245.1189999999999</v>
      </c>
      <c r="W791" s="33" t="s">
        <v>16</v>
      </c>
      <c r="X791" s="33" t="s">
        <v>1558</v>
      </c>
      <c r="Y791" s="29">
        <v>1245.1189999999999</v>
      </c>
      <c r="AF791" s="29">
        <v>1245.1189999999999</v>
      </c>
      <c r="AG791" s="29" t="s">
        <v>1759</v>
      </c>
    </row>
    <row r="792" spans="1:33" x14ac:dyDescent="0.3">
      <c r="A792" s="29" t="s">
        <v>1426</v>
      </c>
      <c r="B792" s="30">
        <v>45875</v>
      </c>
      <c r="C792" s="29">
        <v>1146.0820000000001</v>
      </c>
      <c r="D792" s="29" t="s">
        <v>1824</v>
      </c>
      <c r="E792" s="29">
        <v>36</v>
      </c>
      <c r="F792" s="29" t="s">
        <v>16</v>
      </c>
      <c r="G792" s="29" t="s">
        <v>1566</v>
      </c>
      <c r="H792" s="29" t="s">
        <v>1759</v>
      </c>
      <c r="L792" s="30">
        <v>45875</v>
      </c>
      <c r="M792" s="29">
        <v>1146.0820000000001</v>
      </c>
      <c r="R792" s="29" t="s">
        <v>1824</v>
      </c>
      <c r="S792" s="29">
        <v>1146.0820000000001</v>
      </c>
      <c r="W792" s="31" t="s">
        <v>16</v>
      </c>
      <c r="X792" s="31" t="s">
        <v>1566</v>
      </c>
      <c r="Y792" s="29">
        <v>1146.0820000000001</v>
      </c>
      <c r="AF792" s="29">
        <v>1146.0820000000001</v>
      </c>
      <c r="AG792" s="29" t="s">
        <v>1759</v>
      </c>
    </row>
    <row r="793" spans="1:33" x14ac:dyDescent="0.3">
      <c r="A793" s="29" t="s">
        <v>459</v>
      </c>
      <c r="B793" s="30">
        <v>45320</v>
      </c>
      <c r="C793" s="29">
        <v>868.45639999999992</v>
      </c>
      <c r="D793" s="29" t="s">
        <v>1826</v>
      </c>
      <c r="E793" s="29">
        <v>33</v>
      </c>
      <c r="F793" s="29" t="s">
        <v>16</v>
      </c>
      <c r="G793" s="29" t="s">
        <v>1544</v>
      </c>
      <c r="H793" s="29" t="s">
        <v>1759</v>
      </c>
      <c r="L793" s="30">
        <v>45320</v>
      </c>
      <c r="M793" s="29">
        <v>868.45639999999992</v>
      </c>
      <c r="R793" s="29" t="s">
        <v>1826</v>
      </c>
      <c r="S793" s="29">
        <v>868.45639999999992</v>
      </c>
      <c r="W793" s="33" t="s">
        <v>16</v>
      </c>
      <c r="X793" s="33" t="s">
        <v>1544</v>
      </c>
      <c r="Y793" s="29">
        <v>868.45639999999992</v>
      </c>
      <c r="AF793" s="29">
        <v>868.45639999999992</v>
      </c>
      <c r="AG793" s="29" t="s">
        <v>1759</v>
      </c>
    </row>
    <row r="794" spans="1:33" x14ac:dyDescent="0.3">
      <c r="A794" s="29" t="s">
        <v>1444</v>
      </c>
      <c r="B794" s="30">
        <v>45870</v>
      </c>
      <c r="C794" s="29">
        <v>501.91680000000002</v>
      </c>
      <c r="D794" s="29" t="s">
        <v>1829</v>
      </c>
      <c r="E794" s="29">
        <v>19</v>
      </c>
      <c r="F794" s="29" t="s">
        <v>9</v>
      </c>
      <c r="G794" s="29" t="s">
        <v>1566</v>
      </c>
      <c r="H794" s="29" t="s">
        <v>1759</v>
      </c>
      <c r="L794" s="30">
        <v>45870</v>
      </c>
      <c r="M794" s="29">
        <v>501.91680000000002</v>
      </c>
      <c r="R794" s="29" t="s">
        <v>1829</v>
      </c>
      <c r="S794" s="29">
        <v>501.91680000000002</v>
      </c>
      <c r="W794" s="31" t="s">
        <v>9</v>
      </c>
      <c r="X794" s="31" t="s">
        <v>1566</v>
      </c>
      <c r="Y794" s="29">
        <v>501.91680000000002</v>
      </c>
      <c r="AF794" s="29">
        <v>501.91680000000002</v>
      </c>
      <c r="AG794" s="29" t="s">
        <v>1759</v>
      </c>
    </row>
    <row r="795" spans="1:33" x14ac:dyDescent="0.3">
      <c r="A795" s="29" t="s">
        <v>679</v>
      </c>
      <c r="B795" s="30">
        <v>45577</v>
      </c>
      <c r="C795" s="29">
        <v>927.92699999999991</v>
      </c>
      <c r="D795" s="29" t="s">
        <v>1829</v>
      </c>
      <c r="E795" s="29">
        <v>50</v>
      </c>
      <c r="F795" s="29" t="s">
        <v>16</v>
      </c>
      <c r="G795" s="29" t="s">
        <v>1566</v>
      </c>
      <c r="H795" s="29" t="s">
        <v>1759</v>
      </c>
      <c r="L795" s="30">
        <v>45577</v>
      </c>
      <c r="M795" s="29">
        <v>927.92699999999991</v>
      </c>
      <c r="R795" s="29" t="s">
        <v>1829</v>
      </c>
      <c r="S795" s="29">
        <v>927.92699999999991</v>
      </c>
      <c r="W795" s="33" t="s">
        <v>16</v>
      </c>
      <c r="X795" s="33" t="s">
        <v>1566</v>
      </c>
      <c r="Y795" s="29">
        <v>927.92699999999991</v>
      </c>
      <c r="AF795" s="29">
        <v>927.92699999999991</v>
      </c>
      <c r="AG795" s="29" t="s">
        <v>1759</v>
      </c>
    </row>
    <row r="796" spans="1:33" x14ac:dyDescent="0.3">
      <c r="A796" s="29" t="s">
        <v>548</v>
      </c>
      <c r="B796" s="30">
        <v>45745</v>
      </c>
      <c r="C796" s="29">
        <v>2310.0987</v>
      </c>
      <c r="D796" s="29" t="s">
        <v>1829</v>
      </c>
      <c r="E796" s="29">
        <v>47</v>
      </c>
      <c r="F796" s="29" t="s">
        <v>16</v>
      </c>
      <c r="G796" s="29" t="s">
        <v>1563</v>
      </c>
      <c r="H796" s="29" t="s">
        <v>1754</v>
      </c>
      <c r="L796" s="30">
        <v>45745</v>
      </c>
      <c r="M796" s="29">
        <v>2310.0987</v>
      </c>
      <c r="R796" s="29" t="s">
        <v>1829</v>
      </c>
      <c r="S796" s="29">
        <v>2310.0987</v>
      </c>
      <c r="W796" s="31" t="s">
        <v>16</v>
      </c>
      <c r="X796" s="31" t="s">
        <v>1563</v>
      </c>
      <c r="Y796" s="29">
        <v>2310.0987</v>
      </c>
      <c r="AF796" s="29">
        <v>2310.0987</v>
      </c>
      <c r="AG796" s="29" t="s">
        <v>1754</v>
      </c>
    </row>
    <row r="797" spans="1:33" x14ac:dyDescent="0.3">
      <c r="A797" s="29" t="s">
        <v>1027</v>
      </c>
      <c r="B797" s="30">
        <v>45772</v>
      </c>
      <c r="C797" s="29">
        <v>359.7783</v>
      </c>
      <c r="D797" s="29" t="s">
        <v>1824</v>
      </c>
      <c r="E797" s="29">
        <v>62</v>
      </c>
      <c r="F797" s="29" t="s">
        <v>16</v>
      </c>
      <c r="G797" s="29" t="s">
        <v>1547</v>
      </c>
      <c r="H797" s="29" t="s">
        <v>1784</v>
      </c>
      <c r="L797" s="30">
        <v>45772</v>
      </c>
      <c r="M797" s="29">
        <v>359.7783</v>
      </c>
      <c r="R797" s="29" t="s">
        <v>1824</v>
      </c>
      <c r="S797" s="29">
        <v>359.7783</v>
      </c>
      <c r="W797" s="33" t="s">
        <v>16</v>
      </c>
      <c r="X797" s="33" t="s">
        <v>1547</v>
      </c>
      <c r="Y797" s="29">
        <v>359.7783</v>
      </c>
      <c r="AF797" s="29">
        <v>359.7783</v>
      </c>
      <c r="AG797" s="29" t="s">
        <v>1784</v>
      </c>
    </row>
    <row r="798" spans="1:33" x14ac:dyDescent="0.3">
      <c r="A798" s="29" t="s">
        <v>199</v>
      </c>
      <c r="B798" s="30">
        <v>45299</v>
      </c>
      <c r="C798" s="29">
        <v>355.5342</v>
      </c>
      <c r="D798" s="29" t="s">
        <v>1829</v>
      </c>
      <c r="E798" s="29">
        <v>37</v>
      </c>
      <c r="F798" s="29" t="s">
        <v>16</v>
      </c>
      <c r="G798" s="29" t="s">
        <v>1563</v>
      </c>
      <c r="H798" s="29" t="s">
        <v>1759</v>
      </c>
      <c r="L798" s="30">
        <v>45299</v>
      </c>
      <c r="M798" s="29">
        <v>355.5342</v>
      </c>
      <c r="R798" s="29" t="s">
        <v>1829</v>
      </c>
      <c r="S798" s="29">
        <v>355.5342</v>
      </c>
      <c r="W798" s="31" t="s">
        <v>16</v>
      </c>
      <c r="X798" s="31" t="s">
        <v>1563</v>
      </c>
      <c r="Y798" s="29">
        <v>355.5342</v>
      </c>
      <c r="AF798" s="29">
        <v>355.5342</v>
      </c>
      <c r="AG798" s="29" t="s">
        <v>1759</v>
      </c>
    </row>
    <row r="799" spans="1:33" x14ac:dyDescent="0.3">
      <c r="A799" s="29" t="s">
        <v>388</v>
      </c>
      <c r="B799" s="30">
        <v>45447</v>
      </c>
      <c r="C799" s="29">
        <v>480.75359999999989</v>
      </c>
      <c r="D799" s="29" t="s">
        <v>1829</v>
      </c>
      <c r="E799" s="29">
        <v>18</v>
      </c>
      <c r="F799" s="29" t="s">
        <v>16</v>
      </c>
      <c r="G799" s="29" t="s">
        <v>1544</v>
      </c>
      <c r="H799" s="29" t="s">
        <v>1759</v>
      </c>
      <c r="L799" s="30">
        <v>45447</v>
      </c>
      <c r="M799" s="29">
        <v>480.75359999999989</v>
      </c>
      <c r="R799" s="29" t="s">
        <v>1829</v>
      </c>
      <c r="S799" s="29">
        <v>480.75359999999989</v>
      </c>
      <c r="W799" s="33" t="s">
        <v>16</v>
      </c>
      <c r="X799" s="33" t="s">
        <v>1544</v>
      </c>
      <c r="Y799" s="29">
        <v>480.75359999999989</v>
      </c>
      <c r="AF799" s="29">
        <v>480.75359999999989</v>
      </c>
      <c r="AG799" s="29" t="s">
        <v>1759</v>
      </c>
    </row>
    <row r="800" spans="1:33" x14ac:dyDescent="0.3">
      <c r="A800" s="29" t="s">
        <v>348</v>
      </c>
      <c r="B800" s="30">
        <v>45717</v>
      </c>
      <c r="C800" s="29">
        <v>347.25360000000012</v>
      </c>
      <c r="D800" s="29" t="s">
        <v>1826</v>
      </c>
      <c r="E800" s="29">
        <v>24</v>
      </c>
      <c r="F800" s="29" t="s">
        <v>9</v>
      </c>
      <c r="G800" s="29" t="s">
        <v>1547</v>
      </c>
      <c r="H800" s="29" t="s">
        <v>1763</v>
      </c>
      <c r="L800" s="30">
        <v>45717</v>
      </c>
      <c r="M800" s="29">
        <v>347.25360000000012</v>
      </c>
      <c r="R800" s="29" t="s">
        <v>1826</v>
      </c>
      <c r="S800" s="29">
        <v>347.25360000000012</v>
      </c>
      <c r="W800" s="31" t="s">
        <v>9</v>
      </c>
      <c r="X800" s="31" t="s">
        <v>1547</v>
      </c>
      <c r="Y800" s="29">
        <v>347.25360000000012</v>
      </c>
      <c r="AF800" s="29">
        <v>347.25360000000012</v>
      </c>
      <c r="AG800" s="29" t="s">
        <v>1763</v>
      </c>
    </row>
    <row r="801" spans="1:33" x14ac:dyDescent="0.3">
      <c r="A801" s="29" t="s">
        <v>756</v>
      </c>
      <c r="B801" s="30">
        <v>45213</v>
      </c>
      <c r="C801" s="29">
        <v>84.852000000000004</v>
      </c>
      <c r="D801" s="29" t="s">
        <v>1824</v>
      </c>
      <c r="E801" s="29">
        <v>42</v>
      </c>
      <c r="F801" s="29" t="s">
        <v>16</v>
      </c>
      <c r="G801" s="29" t="s">
        <v>1544</v>
      </c>
      <c r="H801" s="29" t="s">
        <v>1759</v>
      </c>
      <c r="L801" s="30">
        <v>45213</v>
      </c>
      <c r="M801" s="29">
        <v>84.852000000000004</v>
      </c>
      <c r="R801" s="29" t="s">
        <v>1824</v>
      </c>
      <c r="S801" s="29">
        <v>84.852000000000004</v>
      </c>
      <c r="W801" s="33" t="s">
        <v>16</v>
      </c>
      <c r="X801" s="33" t="s">
        <v>1544</v>
      </c>
      <c r="Y801" s="29">
        <v>84.852000000000004</v>
      </c>
      <c r="AF801" s="29">
        <v>84.852000000000004</v>
      </c>
      <c r="AG801" s="29" t="s">
        <v>1759</v>
      </c>
    </row>
    <row r="802" spans="1:33" x14ac:dyDescent="0.3">
      <c r="A802" s="29" t="s">
        <v>1191</v>
      </c>
      <c r="B802" s="30">
        <v>45837</v>
      </c>
      <c r="C802" s="29">
        <v>1715.8679999999999</v>
      </c>
      <c r="D802" s="29" t="s">
        <v>1829</v>
      </c>
      <c r="E802" s="29">
        <v>20</v>
      </c>
      <c r="F802" s="29" t="s">
        <v>16</v>
      </c>
      <c r="G802" s="29" t="s">
        <v>1563</v>
      </c>
      <c r="H802" s="29" t="s">
        <v>1759</v>
      </c>
      <c r="L802" s="30">
        <v>45837</v>
      </c>
      <c r="M802" s="29">
        <v>1715.8679999999999</v>
      </c>
      <c r="R802" s="29" t="s">
        <v>1829</v>
      </c>
      <c r="S802" s="29">
        <v>1715.8679999999999</v>
      </c>
      <c r="W802" s="31" t="s">
        <v>16</v>
      </c>
      <c r="X802" s="31" t="s">
        <v>1563</v>
      </c>
      <c r="Y802" s="29">
        <v>1715.8679999999999</v>
      </c>
      <c r="AF802" s="29">
        <v>1715.8679999999999</v>
      </c>
      <c r="AG802" s="29" t="s">
        <v>1759</v>
      </c>
    </row>
    <row r="803" spans="1:33" x14ac:dyDescent="0.3">
      <c r="A803" s="29" t="s">
        <v>4008</v>
      </c>
      <c r="B803" s="30">
        <v>45277</v>
      </c>
      <c r="C803" s="29">
        <v>1045.2354</v>
      </c>
      <c r="D803" s="29" t="s">
        <v>1829</v>
      </c>
      <c r="E803" s="29">
        <v>55</v>
      </c>
      <c r="F803" s="29" t="s">
        <v>9</v>
      </c>
      <c r="G803" s="29" t="s">
        <v>1566</v>
      </c>
      <c r="H803" s="29" t="s">
        <v>1763</v>
      </c>
      <c r="L803" s="30">
        <v>45277</v>
      </c>
      <c r="M803" s="29">
        <v>1045.2354</v>
      </c>
      <c r="R803" s="29" t="s">
        <v>1829</v>
      </c>
      <c r="S803" s="29">
        <v>1045.2354</v>
      </c>
      <c r="W803" s="33" t="s">
        <v>9</v>
      </c>
      <c r="X803" s="33" t="s">
        <v>1566</v>
      </c>
      <c r="Y803" s="29">
        <v>1045.2354</v>
      </c>
      <c r="AF803" s="29">
        <v>1045.2354</v>
      </c>
      <c r="AG803" s="29" t="s">
        <v>1763</v>
      </c>
    </row>
    <row r="804" spans="1:33" x14ac:dyDescent="0.3">
      <c r="A804" s="29" t="s">
        <v>1066</v>
      </c>
      <c r="B804" s="30">
        <v>45248</v>
      </c>
      <c r="C804" s="29">
        <v>494.0684</v>
      </c>
      <c r="D804" s="29" t="s">
        <v>1826</v>
      </c>
      <c r="E804" s="29">
        <v>27</v>
      </c>
      <c r="F804" s="29" t="s">
        <v>9</v>
      </c>
      <c r="G804" s="29" t="s">
        <v>1566</v>
      </c>
      <c r="H804" s="29" t="s">
        <v>1763</v>
      </c>
      <c r="L804" s="30">
        <v>45248</v>
      </c>
      <c r="M804" s="29">
        <v>494.0684</v>
      </c>
      <c r="R804" s="29" t="s">
        <v>1826</v>
      </c>
      <c r="S804" s="29">
        <v>494.0684</v>
      </c>
      <c r="W804" s="31" t="s">
        <v>9</v>
      </c>
      <c r="X804" s="31" t="s">
        <v>1566</v>
      </c>
      <c r="Y804" s="29">
        <v>494.0684</v>
      </c>
      <c r="AF804" s="29">
        <v>494.0684</v>
      </c>
      <c r="AG804" s="29" t="s">
        <v>1763</v>
      </c>
    </row>
    <row r="805" spans="1:33" x14ac:dyDescent="0.3">
      <c r="A805" s="29" t="s">
        <v>1048</v>
      </c>
      <c r="B805" s="30">
        <v>45741</v>
      </c>
      <c r="C805" s="29">
        <v>1134.4007999999999</v>
      </c>
      <c r="D805" s="29" t="s">
        <v>1826</v>
      </c>
      <c r="E805" s="29">
        <v>50</v>
      </c>
      <c r="F805" s="29" t="s">
        <v>16</v>
      </c>
      <c r="G805" s="29" t="s">
        <v>1547</v>
      </c>
      <c r="H805" s="29" t="s">
        <v>1759</v>
      </c>
      <c r="L805" s="30">
        <v>45741</v>
      </c>
      <c r="M805" s="29">
        <v>1134.4007999999999</v>
      </c>
      <c r="R805" s="29" t="s">
        <v>1826</v>
      </c>
      <c r="S805" s="29">
        <v>1134.4007999999999</v>
      </c>
      <c r="W805" s="33" t="s">
        <v>16</v>
      </c>
      <c r="X805" s="33" t="s">
        <v>1547</v>
      </c>
      <c r="Y805" s="29">
        <v>1134.4007999999999</v>
      </c>
      <c r="AF805" s="29">
        <v>1134.4007999999999</v>
      </c>
      <c r="AG805" s="29" t="s">
        <v>1759</v>
      </c>
    </row>
    <row r="806" spans="1:33" x14ac:dyDescent="0.3">
      <c r="A806" s="29" t="s">
        <v>967</v>
      </c>
      <c r="B806" s="30">
        <v>45778</v>
      </c>
      <c r="C806" s="29">
        <v>835.95240000000001</v>
      </c>
      <c r="D806" s="29" t="s">
        <v>1829</v>
      </c>
      <c r="E806" s="29">
        <v>56</v>
      </c>
      <c r="F806" s="29" t="s">
        <v>16</v>
      </c>
      <c r="G806" s="29" t="s">
        <v>1558</v>
      </c>
      <c r="H806" s="29" t="s">
        <v>1759</v>
      </c>
      <c r="L806" s="30">
        <v>45778</v>
      </c>
      <c r="M806" s="29">
        <v>835.95240000000001</v>
      </c>
      <c r="R806" s="29" t="s">
        <v>1829</v>
      </c>
      <c r="S806" s="29">
        <v>835.95240000000001</v>
      </c>
      <c r="W806" s="31" t="s">
        <v>16</v>
      </c>
      <c r="X806" s="31" t="s">
        <v>1558</v>
      </c>
      <c r="Y806" s="29">
        <v>835.95240000000001</v>
      </c>
      <c r="AF806" s="29">
        <v>835.95240000000001</v>
      </c>
      <c r="AG806" s="29" t="s">
        <v>1759</v>
      </c>
    </row>
    <row r="807" spans="1:33" x14ac:dyDescent="0.3">
      <c r="A807" s="29" t="s">
        <v>933</v>
      </c>
      <c r="B807" s="30">
        <v>45361</v>
      </c>
      <c r="C807" s="29">
        <v>1016.0784</v>
      </c>
      <c r="D807" s="29" t="s">
        <v>1824</v>
      </c>
      <c r="E807" s="29">
        <v>19</v>
      </c>
      <c r="F807" s="29" t="s">
        <v>16</v>
      </c>
      <c r="G807" s="29" t="s">
        <v>1563</v>
      </c>
      <c r="H807" s="29" t="s">
        <v>1759</v>
      </c>
      <c r="L807" s="30">
        <v>45361</v>
      </c>
      <c r="M807" s="29">
        <v>1016.0784</v>
      </c>
      <c r="R807" s="29" t="s">
        <v>1824</v>
      </c>
      <c r="S807" s="29">
        <v>1016.0784</v>
      </c>
      <c r="W807" s="33" t="s">
        <v>16</v>
      </c>
      <c r="X807" s="33" t="s">
        <v>1563</v>
      </c>
      <c r="Y807" s="29">
        <v>1016.0784</v>
      </c>
      <c r="AF807" s="29">
        <v>1016.0784</v>
      </c>
      <c r="AG807" s="29" t="s">
        <v>1759</v>
      </c>
    </row>
    <row r="808" spans="1:33" x14ac:dyDescent="0.3">
      <c r="A808" s="29" t="s">
        <v>876</v>
      </c>
      <c r="B808" s="30">
        <v>45414</v>
      </c>
      <c r="C808" s="29">
        <v>1609.9962</v>
      </c>
      <c r="D808" s="29" t="s">
        <v>1829</v>
      </c>
      <c r="E808" s="29">
        <v>38</v>
      </c>
      <c r="F808" s="29" t="s">
        <v>9</v>
      </c>
      <c r="G808" s="29" t="s">
        <v>1544</v>
      </c>
      <c r="H808" s="29" t="s">
        <v>1784</v>
      </c>
      <c r="L808" s="30">
        <v>45414</v>
      </c>
      <c r="M808" s="29">
        <v>1609.9962</v>
      </c>
      <c r="R808" s="29" t="s">
        <v>1829</v>
      </c>
      <c r="S808" s="29">
        <v>1609.9962</v>
      </c>
      <c r="W808" s="31" t="s">
        <v>9</v>
      </c>
      <c r="X808" s="31" t="s">
        <v>1544</v>
      </c>
      <c r="Y808" s="29">
        <v>1609.9962</v>
      </c>
      <c r="AF808" s="29">
        <v>1609.9962</v>
      </c>
      <c r="AG808" s="29" t="s">
        <v>1784</v>
      </c>
    </row>
    <row r="809" spans="1:33" x14ac:dyDescent="0.3">
      <c r="A809" s="29" t="s">
        <v>569</v>
      </c>
      <c r="B809" s="30">
        <v>45734</v>
      </c>
      <c r="C809" s="29">
        <v>485.51580000000001</v>
      </c>
      <c r="D809" s="29" t="s">
        <v>1824</v>
      </c>
      <c r="E809" s="29">
        <v>41</v>
      </c>
      <c r="F809" s="29" t="s">
        <v>16</v>
      </c>
      <c r="G809" s="29" t="s">
        <v>1566</v>
      </c>
      <c r="H809" s="29" t="s">
        <v>1759</v>
      </c>
      <c r="L809" s="30">
        <v>45734</v>
      </c>
      <c r="M809" s="29">
        <v>485.51580000000001</v>
      </c>
      <c r="R809" s="29" t="s">
        <v>1824</v>
      </c>
      <c r="S809" s="29">
        <v>485.51580000000001</v>
      </c>
      <c r="W809" s="33" t="s">
        <v>16</v>
      </c>
      <c r="X809" s="33" t="s">
        <v>1566</v>
      </c>
      <c r="Y809" s="29">
        <v>485.51580000000001</v>
      </c>
      <c r="AF809" s="29">
        <v>485.51580000000001</v>
      </c>
      <c r="AG809" s="29" t="s">
        <v>1759</v>
      </c>
    </row>
    <row r="810" spans="1:33" x14ac:dyDescent="0.3">
      <c r="A810" s="29" t="s">
        <v>720</v>
      </c>
      <c r="B810" s="30">
        <v>45623</v>
      </c>
      <c r="C810" s="29">
        <v>925.74649999999997</v>
      </c>
      <c r="D810" s="29" t="s">
        <v>1824</v>
      </c>
      <c r="E810" s="29">
        <v>50</v>
      </c>
      <c r="F810" s="29" t="s">
        <v>9</v>
      </c>
      <c r="G810" s="29" t="s">
        <v>1566</v>
      </c>
      <c r="H810" s="29" t="s">
        <v>1763</v>
      </c>
      <c r="L810" s="30">
        <v>45623</v>
      </c>
      <c r="M810" s="29">
        <v>925.74649999999997</v>
      </c>
      <c r="R810" s="29" t="s">
        <v>1824</v>
      </c>
      <c r="S810" s="29">
        <v>925.74649999999997</v>
      </c>
      <c r="W810" s="31" t="s">
        <v>9</v>
      </c>
      <c r="X810" s="31" t="s">
        <v>1566</v>
      </c>
      <c r="Y810" s="29">
        <v>925.74649999999997</v>
      </c>
      <c r="AF810" s="29">
        <v>925.74649999999997</v>
      </c>
      <c r="AG810" s="29" t="s">
        <v>1763</v>
      </c>
    </row>
    <row r="811" spans="1:33" x14ac:dyDescent="0.3">
      <c r="A811" s="29" t="s">
        <v>248</v>
      </c>
      <c r="B811" s="30">
        <v>45340</v>
      </c>
      <c r="C811" s="29">
        <v>1333.4780000000001</v>
      </c>
      <c r="D811" s="29" t="s">
        <v>1824</v>
      </c>
      <c r="E811" s="29">
        <v>24</v>
      </c>
      <c r="F811" s="29" t="s">
        <v>16</v>
      </c>
      <c r="G811" s="29" t="s">
        <v>1566</v>
      </c>
      <c r="H811" s="29" t="s">
        <v>1763</v>
      </c>
      <c r="L811" s="30">
        <v>45340</v>
      </c>
      <c r="M811" s="29">
        <v>1333.4780000000001</v>
      </c>
      <c r="R811" s="29" t="s">
        <v>1824</v>
      </c>
      <c r="S811" s="29">
        <v>1333.4780000000001</v>
      </c>
      <c r="W811" s="33" t="s">
        <v>16</v>
      </c>
      <c r="X811" s="33" t="s">
        <v>1566</v>
      </c>
      <c r="Y811" s="29">
        <v>1333.4780000000001</v>
      </c>
      <c r="AF811" s="29">
        <v>1333.4780000000001</v>
      </c>
      <c r="AG811" s="29" t="s">
        <v>1763</v>
      </c>
    </row>
    <row r="812" spans="1:33" x14ac:dyDescent="0.3">
      <c r="A812" s="29" t="s">
        <v>64</v>
      </c>
      <c r="B812" s="30">
        <v>45447</v>
      </c>
      <c r="C812" s="29">
        <v>2729.8292000000001</v>
      </c>
      <c r="D812" s="29" t="s">
        <v>1829</v>
      </c>
      <c r="E812" s="29">
        <v>53</v>
      </c>
      <c r="F812" s="29" t="s">
        <v>16</v>
      </c>
      <c r="G812" s="29" t="s">
        <v>1566</v>
      </c>
      <c r="H812" s="29" t="s">
        <v>1759</v>
      </c>
      <c r="L812" s="30">
        <v>45447</v>
      </c>
      <c r="M812" s="29">
        <v>2729.8292000000001</v>
      </c>
      <c r="R812" s="29" t="s">
        <v>1829</v>
      </c>
      <c r="S812" s="29">
        <v>2729.8292000000001</v>
      </c>
      <c r="W812" s="31" t="s">
        <v>16</v>
      </c>
      <c r="X812" s="31" t="s">
        <v>1566</v>
      </c>
      <c r="Y812" s="29">
        <v>2729.8292000000001</v>
      </c>
      <c r="AF812" s="29">
        <v>2729.8292000000001</v>
      </c>
      <c r="AG812" s="29" t="s">
        <v>1759</v>
      </c>
    </row>
    <row r="813" spans="1:33" x14ac:dyDescent="0.3">
      <c r="A813" s="29" t="s">
        <v>1447</v>
      </c>
      <c r="B813" s="30">
        <v>45513</v>
      </c>
      <c r="C813" s="29">
        <v>373.59129999999999</v>
      </c>
      <c r="D813" s="29" t="s">
        <v>1824</v>
      </c>
      <c r="E813" s="29">
        <v>21</v>
      </c>
      <c r="F813" s="29" t="s">
        <v>16</v>
      </c>
      <c r="G813" s="29" t="s">
        <v>1544</v>
      </c>
      <c r="H813" s="29" t="s">
        <v>1759</v>
      </c>
      <c r="L813" s="30">
        <v>45513</v>
      </c>
      <c r="M813" s="29">
        <v>373.59129999999999</v>
      </c>
      <c r="R813" s="29" t="s">
        <v>1824</v>
      </c>
      <c r="S813" s="29">
        <v>373.59129999999999</v>
      </c>
      <c r="W813" s="33" t="s">
        <v>16</v>
      </c>
      <c r="X813" s="33" t="s">
        <v>1544</v>
      </c>
      <c r="Y813" s="29">
        <v>373.59129999999999</v>
      </c>
      <c r="AF813" s="29">
        <v>373.59129999999999</v>
      </c>
      <c r="AG813" s="29" t="s">
        <v>1759</v>
      </c>
    </row>
    <row r="814" spans="1:33" x14ac:dyDescent="0.3">
      <c r="A814" s="29" t="s">
        <v>741</v>
      </c>
      <c r="B814" s="30">
        <v>45486</v>
      </c>
      <c r="C814" s="29">
        <v>237.6524</v>
      </c>
      <c r="D814" s="29" t="s">
        <v>1829</v>
      </c>
      <c r="E814" s="29">
        <v>22</v>
      </c>
      <c r="F814" s="29" t="s">
        <v>16</v>
      </c>
      <c r="G814" s="29" t="s">
        <v>1544</v>
      </c>
      <c r="H814" s="29" t="s">
        <v>1759</v>
      </c>
      <c r="L814" s="30">
        <v>45486</v>
      </c>
      <c r="M814" s="29">
        <v>237.6524</v>
      </c>
      <c r="R814" s="29" t="s">
        <v>1829</v>
      </c>
      <c r="S814" s="29">
        <v>237.6524</v>
      </c>
      <c r="W814" s="31" t="s">
        <v>16</v>
      </c>
      <c r="X814" s="31" t="s">
        <v>1544</v>
      </c>
      <c r="Y814" s="29">
        <v>237.6524</v>
      </c>
      <c r="AF814" s="29">
        <v>237.6524</v>
      </c>
      <c r="AG814" s="29" t="s">
        <v>1759</v>
      </c>
    </row>
    <row r="815" spans="1:33" x14ac:dyDescent="0.3">
      <c r="A815" s="29" t="s">
        <v>1051</v>
      </c>
      <c r="B815" s="30">
        <v>45890</v>
      </c>
      <c r="C815" s="29">
        <v>902.30399999999997</v>
      </c>
      <c r="D815" s="29" t="s">
        <v>1826</v>
      </c>
      <c r="E815" s="29">
        <v>37</v>
      </c>
      <c r="F815" s="29" t="s">
        <v>9</v>
      </c>
      <c r="G815" s="29" t="s">
        <v>1566</v>
      </c>
      <c r="H815" s="29" t="s">
        <v>1759</v>
      </c>
      <c r="L815" s="30">
        <v>45890</v>
      </c>
      <c r="M815" s="29">
        <v>902.30399999999997</v>
      </c>
      <c r="R815" s="29" t="s">
        <v>1826</v>
      </c>
      <c r="S815" s="29">
        <v>902.30399999999997</v>
      </c>
      <c r="W815" s="33" t="s">
        <v>9</v>
      </c>
      <c r="X815" s="33" t="s">
        <v>1566</v>
      </c>
      <c r="Y815" s="29">
        <v>902.30399999999997</v>
      </c>
      <c r="AF815" s="29">
        <v>902.30399999999997</v>
      </c>
      <c r="AG815" s="29" t="s">
        <v>1759</v>
      </c>
    </row>
    <row r="816" spans="1:33" x14ac:dyDescent="0.3">
      <c r="A816" s="29" t="s">
        <v>912</v>
      </c>
      <c r="B816" s="30">
        <v>45876</v>
      </c>
      <c r="C816" s="29">
        <v>1254.9264000000001</v>
      </c>
      <c r="D816" s="29" t="s">
        <v>1829</v>
      </c>
      <c r="E816" s="29">
        <v>58</v>
      </c>
      <c r="F816" s="29" t="s">
        <v>9</v>
      </c>
      <c r="G816" s="29" t="s">
        <v>1547</v>
      </c>
      <c r="H816" s="29" t="s">
        <v>1759</v>
      </c>
      <c r="L816" s="30">
        <v>45876</v>
      </c>
      <c r="M816" s="29">
        <v>1254.9264000000001</v>
      </c>
      <c r="R816" s="29" t="s">
        <v>1829</v>
      </c>
      <c r="S816" s="29">
        <v>1254.9264000000001</v>
      </c>
      <c r="W816" s="31" t="s">
        <v>9</v>
      </c>
      <c r="X816" s="31" t="s">
        <v>1547</v>
      </c>
      <c r="Y816" s="29">
        <v>1254.9264000000001</v>
      </c>
      <c r="AF816" s="29">
        <v>1254.9264000000001</v>
      </c>
      <c r="AG816" s="29" t="s">
        <v>1759</v>
      </c>
    </row>
    <row r="817" spans="1:33" x14ac:dyDescent="0.3">
      <c r="A817" s="29" t="s">
        <v>245</v>
      </c>
      <c r="B817" s="30">
        <v>45398</v>
      </c>
      <c r="C817" s="29">
        <v>1144.4248</v>
      </c>
      <c r="D817" s="29" t="s">
        <v>1826</v>
      </c>
      <c r="E817" s="29">
        <v>58</v>
      </c>
      <c r="F817" s="29" t="s">
        <v>9</v>
      </c>
      <c r="G817" s="29" t="s">
        <v>1544</v>
      </c>
      <c r="H817" s="29" t="s">
        <v>1763</v>
      </c>
      <c r="L817" s="30">
        <v>45398</v>
      </c>
      <c r="M817" s="29">
        <v>1144.4248</v>
      </c>
      <c r="R817" s="29" t="s">
        <v>1826</v>
      </c>
      <c r="S817" s="29">
        <v>1144.4248</v>
      </c>
      <c r="W817" s="33" t="s">
        <v>9</v>
      </c>
      <c r="X817" s="33" t="s">
        <v>1544</v>
      </c>
      <c r="Y817" s="29">
        <v>1144.4248</v>
      </c>
      <c r="AF817" s="29">
        <v>1144.4248</v>
      </c>
      <c r="AG817" s="29" t="s">
        <v>1763</v>
      </c>
    </row>
    <row r="818" spans="1:33" x14ac:dyDescent="0.3">
      <c r="A818" s="29" t="s">
        <v>388</v>
      </c>
      <c r="B818" s="30">
        <v>45390</v>
      </c>
      <c r="C818" s="29">
        <v>707.02719999999999</v>
      </c>
      <c r="D818" s="29" t="s">
        <v>1824</v>
      </c>
      <c r="E818" s="29">
        <v>18</v>
      </c>
      <c r="F818" s="29" t="s">
        <v>16</v>
      </c>
      <c r="G818" s="29" t="s">
        <v>1558</v>
      </c>
      <c r="H818" s="29" t="s">
        <v>1759</v>
      </c>
      <c r="L818" s="30">
        <v>45390</v>
      </c>
      <c r="M818" s="29">
        <v>707.02719999999999</v>
      </c>
      <c r="R818" s="29" t="s">
        <v>1824</v>
      </c>
      <c r="S818" s="29">
        <v>707.02719999999999</v>
      </c>
      <c r="W818" s="31" t="s">
        <v>16</v>
      </c>
      <c r="X818" s="31" t="s">
        <v>1558</v>
      </c>
      <c r="Y818" s="29">
        <v>707.02719999999999</v>
      </c>
      <c r="AF818" s="29">
        <v>707.02719999999999</v>
      </c>
      <c r="AG818" s="29" t="s">
        <v>1759</v>
      </c>
    </row>
    <row r="819" spans="1:33" x14ac:dyDescent="0.3">
      <c r="A819" s="29" t="s">
        <v>626</v>
      </c>
      <c r="B819" s="30">
        <v>45406</v>
      </c>
      <c r="C819" s="29">
        <v>2326.4778000000001</v>
      </c>
      <c r="D819" s="29" t="s">
        <v>1829</v>
      </c>
      <c r="E819" s="29">
        <v>29</v>
      </c>
      <c r="F819" s="29" t="s">
        <v>16</v>
      </c>
      <c r="G819" s="29" t="s">
        <v>1544</v>
      </c>
      <c r="H819" s="29" t="s">
        <v>1759</v>
      </c>
      <c r="L819" s="30">
        <v>45406</v>
      </c>
      <c r="M819" s="29">
        <v>2326.4778000000001</v>
      </c>
      <c r="R819" s="29" t="s">
        <v>1829</v>
      </c>
      <c r="S819" s="29">
        <v>2326.4778000000001</v>
      </c>
      <c r="W819" s="33" t="s">
        <v>16</v>
      </c>
      <c r="X819" s="33" t="s">
        <v>1544</v>
      </c>
      <c r="Y819" s="29">
        <v>2326.4778000000001</v>
      </c>
      <c r="AF819" s="29">
        <v>2326.4778000000001</v>
      </c>
      <c r="AG819" s="29" t="s">
        <v>1759</v>
      </c>
    </row>
    <row r="820" spans="1:33" x14ac:dyDescent="0.3">
      <c r="A820" s="29" t="s">
        <v>357</v>
      </c>
      <c r="B820" s="30">
        <v>45844</v>
      </c>
      <c r="C820" s="29">
        <v>1314.0072</v>
      </c>
      <c r="D820" s="29" t="s">
        <v>1824</v>
      </c>
      <c r="E820" s="29">
        <v>29</v>
      </c>
      <c r="F820" s="29" t="s">
        <v>9</v>
      </c>
      <c r="G820" s="29" t="s">
        <v>1558</v>
      </c>
      <c r="H820" s="29" t="s">
        <v>1754</v>
      </c>
      <c r="L820" s="30">
        <v>45844</v>
      </c>
      <c r="M820" s="29">
        <v>1314.0072</v>
      </c>
      <c r="R820" s="29" t="s">
        <v>1824</v>
      </c>
      <c r="S820" s="29">
        <v>1314.0072</v>
      </c>
      <c r="W820" s="31" t="s">
        <v>9</v>
      </c>
      <c r="X820" s="31" t="s">
        <v>1558</v>
      </c>
      <c r="Y820" s="29">
        <v>1314.0072</v>
      </c>
      <c r="AF820" s="29">
        <v>1314.0072</v>
      </c>
      <c r="AG820" s="29" t="s">
        <v>1754</v>
      </c>
    </row>
    <row r="821" spans="1:33" x14ac:dyDescent="0.3">
      <c r="A821" s="29" t="s">
        <v>997</v>
      </c>
      <c r="B821" s="30">
        <v>45697</v>
      </c>
      <c r="C821" s="29">
        <v>554.35380000000009</v>
      </c>
      <c r="D821" s="29" t="s">
        <v>1829</v>
      </c>
      <c r="E821" s="29">
        <v>64</v>
      </c>
      <c r="F821" s="29" t="s">
        <v>16</v>
      </c>
      <c r="G821" s="29" t="s">
        <v>1563</v>
      </c>
      <c r="H821" s="29" t="s">
        <v>1754</v>
      </c>
      <c r="L821" s="30">
        <v>45697</v>
      </c>
      <c r="M821" s="29">
        <v>554.35380000000009</v>
      </c>
      <c r="R821" s="29" t="s">
        <v>1829</v>
      </c>
      <c r="S821" s="29">
        <v>554.35380000000009</v>
      </c>
      <c r="W821" s="33" t="s">
        <v>16</v>
      </c>
      <c r="X821" s="33" t="s">
        <v>1563</v>
      </c>
      <c r="Y821" s="29">
        <v>554.35380000000009</v>
      </c>
      <c r="AF821" s="29">
        <v>554.35380000000009</v>
      </c>
      <c r="AG821" s="29" t="s">
        <v>1754</v>
      </c>
    </row>
    <row r="822" spans="1:33" x14ac:dyDescent="0.3">
      <c r="A822" s="29" t="s">
        <v>37</v>
      </c>
      <c r="B822" s="30">
        <v>45607</v>
      </c>
      <c r="C822" s="29">
        <v>433.92960000000011</v>
      </c>
      <c r="D822" s="29" t="s">
        <v>1826</v>
      </c>
      <c r="E822" s="29">
        <v>29</v>
      </c>
      <c r="F822" s="29" t="s">
        <v>16</v>
      </c>
      <c r="G822" s="29" t="s">
        <v>1566</v>
      </c>
      <c r="H822" s="29" t="s">
        <v>1763</v>
      </c>
      <c r="L822" s="30">
        <v>45607</v>
      </c>
      <c r="M822" s="29">
        <v>433.92960000000011</v>
      </c>
      <c r="R822" s="29" t="s">
        <v>1826</v>
      </c>
      <c r="S822" s="29">
        <v>433.92960000000011</v>
      </c>
      <c r="W822" s="31" t="s">
        <v>16</v>
      </c>
      <c r="X822" s="31" t="s">
        <v>1566</v>
      </c>
      <c r="Y822" s="29">
        <v>433.92960000000011</v>
      </c>
      <c r="AF822" s="29">
        <v>433.92960000000011</v>
      </c>
      <c r="AG822" s="29" t="s">
        <v>1763</v>
      </c>
    </row>
    <row r="823" spans="1:33" x14ac:dyDescent="0.3">
      <c r="A823" s="29" t="s">
        <v>203</v>
      </c>
      <c r="B823" s="30">
        <v>45307</v>
      </c>
      <c r="C823" s="29">
        <v>563.48699999999997</v>
      </c>
      <c r="D823" s="29" t="s">
        <v>1824</v>
      </c>
      <c r="E823" s="29">
        <v>24</v>
      </c>
      <c r="F823" s="29" t="s">
        <v>9</v>
      </c>
      <c r="G823" s="29" t="s">
        <v>1558</v>
      </c>
      <c r="H823" s="29" t="s">
        <v>1759</v>
      </c>
      <c r="L823" s="30">
        <v>45307</v>
      </c>
      <c r="M823" s="29">
        <v>563.48699999999997</v>
      </c>
      <c r="R823" s="29" t="s">
        <v>1824</v>
      </c>
      <c r="S823" s="29">
        <v>563.48699999999997</v>
      </c>
      <c r="W823" s="33" t="s">
        <v>9</v>
      </c>
      <c r="X823" s="33" t="s">
        <v>1558</v>
      </c>
      <c r="Y823" s="29">
        <v>563.48699999999997</v>
      </c>
      <c r="AF823" s="29">
        <v>563.48699999999997</v>
      </c>
      <c r="AG823" s="29" t="s">
        <v>1759</v>
      </c>
    </row>
    <row r="824" spans="1:33" x14ac:dyDescent="0.3">
      <c r="A824" s="29" t="s">
        <v>72</v>
      </c>
      <c r="B824" s="30">
        <v>45520</v>
      </c>
      <c r="C824" s="29">
        <v>320.04199999999997</v>
      </c>
      <c r="D824" s="29" t="s">
        <v>1824</v>
      </c>
      <c r="E824" s="29">
        <v>24</v>
      </c>
      <c r="F824" s="29" t="s">
        <v>16</v>
      </c>
      <c r="G824" s="29" t="s">
        <v>1547</v>
      </c>
      <c r="H824" s="29" t="s">
        <v>1759</v>
      </c>
      <c r="L824" s="30">
        <v>45520</v>
      </c>
      <c r="M824" s="29">
        <v>320.04199999999997</v>
      </c>
      <c r="R824" s="29" t="s">
        <v>1824</v>
      </c>
      <c r="S824" s="29">
        <v>320.04199999999997</v>
      </c>
      <c r="W824" s="31" t="s">
        <v>16</v>
      </c>
      <c r="X824" s="31" t="s">
        <v>1547</v>
      </c>
      <c r="Y824" s="29">
        <v>320.04199999999997</v>
      </c>
      <c r="AF824" s="29">
        <v>320.04199999999997</v>
      </c>
      <c r="AG824" s="29" t="s">
        <v>1759</v>
      </c>
    </row>
    <row r="825" spans="1:33" x14ac:dyDescent="0.3">
      <c r="A825" s="29" t="s">
        <v>1366</v>
      </c>
      <c r="B825" s="30">
        <v>45933</v>
      </c>
      <c r="C825" s="29">
        <v>1643.4792</v>
      </c>
      <c r="D825" s="29" t="s">
        <v>1826</v>
      </c>
      <c r="E825" s="29">
        <v>42</v>
      </c>
      <c r="F825" s="29" t="s">
        <v>16</v>
      </c>
      <c r="G825" s="29" t="s">
        <v>1566</v>
      </c>
      <c r="H825" s="29" t="s">
        <v>1759</v>
      </c>
      <c r="L825" s="30">
        <v>45933</v>
      </c>
      <c r="M825" s="29">
        <v>1643.4792</v>
      </c>
      <c r="R825" s="29" t="s">
        <v>1826</v>
      </c>
      <c r="S825" s="29">
        <v>1643.4792</v>
      </c>
      <c r="W825" s="33" t="s">
        <v>16</v>
      </c>
      <c r="X825" s="33" t="s">
        <v>1566</v>
      </c>
      <c r="Y825" s="29">
        <v>1643.4792</v>
      </c>
      <c r="AF825" s="29">
        <v>1643.4792</v>
      </c>
      <c r="AG825" s="29" t="s">
        <v>1759</v>
      </c>
    </row>
    <row r="826" spans="1:33" x14ac:dyDescent="0.3">
      <c r="A826" s="29" t="s">
        <v>196</v>
      </c>
      <c r="B826" s="30">
        <v>45841</v>
      </c>
      <c r="C826" s="29">
        <v>3026.6716000000001</v>
      </c>
      <c r="D826" s="29" t="s">
        <v>1824</v>
      </c>
      <c r="E826" s="29">
        <v>55</v>
      </c>
      <c r="F826" s="29" t="s">
        <v>9</v>
      </c>
      <c r="G826" s="29" t="s">
        <v>1563</v>
      </c>
      <c r="H826" s="29" t="s">
        <v>1763</v>
      </c>
      <c r="L826" s="30">
        <v>45841</v>
      </c>
      <c r="M826" s="29">
        <v>3026.6716000000001</v>
      </c>
      <c r="R826" s="29" t="s">
        <v>1824</v>
      </c>
      <c r="S826" s="29">
        <v>3026.6716000000001</v>
      </c>
      <c r="W826" s="31" t="s">
        <v>9</v>
      </c>
      <c r="X826" s="31" t="s">
        <v>1563</v>
      </c>
      <c r="Y826" s="29">
        <v>3026.6716000000001</v>
      </c>
      <c r="AF826" s="29">
        <v>3026.6716000000001</v>
      </c>
      <c r="AG826" s="29" t="s">
        <v>1763</v>
      </c>
    </row>
    <row r="827" spans="1:33" x14ac:dyDescent="0.3">
      <c r="A827" s="29" t="s">
        <v>1329</v>
      </c>
      <c r="B827" s="30">
        <v>45877</v>
      </c>
      <c r="C827" s="29">
        <v>531.5616</v>
      </c>
      <c r="D827" s="29" t="s">
        <v>1824</v>
      </c>
      <c r="E827" s="29">
        <v>43</v>
      </c>
      <c r="F827" s="29" t="s">
        <v>9</v>
      </c>
      <c r="G827" s="29" t="s">
        <v>1547</v>
      </c>
      <c r="H827" s="29" t="s">
        <v>1759</v>
      </c>
      <c r="L827" s="30">
        <v>45877</v>
      </c>
      <c r="M827" s="29">
        <v>531.5616</v>
      </c>
      <c r="R827" s="29" t="s">
        <v>1824</v>
      </c>
      <c r="S827" s="29">
        <v>531.5616</v>
      </c>
      <c r="W827" s="33" t="s">
        <v>9</v>
      </c>
      <c r="X827" s="33" t="s">
        <v>1547</v>
      </c>
      <c r="Y827" s="29">
        <v>531.5616</v>
      </c>
      <c r="AF827" s="29">
        <v>531.5616</v>
      </c>
      <c r="AG827" s="29" t="s">
        <v>1759</v>
      </c>
    </row>
    <row r="828" spans="1:33" x14ac:dyDescent="0.3">
      <c r="A828" s="29" t="s">
        <v>912</v>
      </c>
      <c r="B828" s="30">
        <v>45532</v>
      </c>
      <c r="C828" s="29">
        <v>866.04959999999994</v>
      </c>
      <c r="D828" s="29" t="s">
        <v>1826</v>
      </c>
      <c r="E828" s="29">
        <v>58</v>
      </c>
      <c r="F828" s="29" t="s">
        <v>9</v>
      </c>
      <c r="G828" s="29" t="s">
        <v>1566</v>
      </c>
      <c r="H828" s="29" t="s">
        <v>1763</v>
      </c>
      <c r="L828" s="30">
        <v>45532</v>
      </c>
      <c r="M828" s="29">
        <v>866.04959999999994</v>
      </c>
      <c r="R828" s="29" t="s">
        <v>1826</v>
      </c>
      <c r="S828" s="29">
        <v>866.04959999999994</v>
      </c>
      <c r="W828" s="31" t="s">
        <v>9</v>
      </c>
      <c r="X828" s="31" t="s">
        <v>1566</v>
      </c>
      <c r="Y828" s="29">
        <v>866.04959999999994</v>
      </c>
      <c r="AF828" s="29">
        <v>866.04959999999994</v>
      </c>
      <c r="AG828" s="29" t="s">
        <v>1763</v>
      </c>
    </row>
    <row r="829" spans="1:33" x14ac:dyDescent="0.3">
      <c r="A829" s="29" t="s">
        <v>370</v>
      </c>
      <c r="B829" s="30">
        <v>45734</v>
      </c>
      <c r="C829" s="29">
        <v>30.175999999999998</v>
      </c>
      <c r="D829" s="29" t="s">
        <v>1824</v>
      </c>
      <c r="E829" s="29">
        <v>50</v>
      </c>
      <c r="F829" s="29" t="s">
        <v>16</v>
      </c>
      <c r="G829" s="29" t="s">
        <v>1566</v>
      </c>
      <c r="H829" s="29" t="s">
        <v>1759</v>
      </c>
      <c r="L829" s="30">
        <v>45734</v>
      </c>
      <c r="M829" s="29">
        <v>30.175999999999998</v>
      </c>
      <c r="R829" s="29" t="s">
        <v>1824</v>
      </c>
      <c r="S829" s="29">
        <v>30.175999999999998</v>
      </c>
      <c r="W829" s="33" t="s">
        <v>16</v>
      </c>
      <c r="X829" s="33" t="s">
        <v>1566</v>
      </c>
      <c r="Y829" s="29">
        <v>30.175999999999998</v>
      </c>
      <c r="AF829" s="29">
        <v>30.175999999999998</v>
      </c>
      <c r="AG829" s="29" t="s">
        <v>1759</v>
      </c>
    </row>
    <row r="830" spans="1:33" x14ac:dyDescent="0.3">
      <c r="A830" s="29" t="s">
        <v>1116</v>
      </c>
      <c r="B830" s="30">
        <v>45809</v>
      </c>
      <c r="C830" s="29">
        <v>463.85820000000001</v>
      </c>
      <c r="D830" s="29" t="s">
        <v>1824</v>
      </c>
      <c r="E830" s="29">
        <v>41</v>
      </c>
      <c r="F830" s="29" t="s">
        <v>9</v>
      </c>
      <c r="G830" s="29" t="s">
        <v>1566</v>
      </c>
      <c r="H830" s="29" t="s">
        <v>1754</v>
      </c>
      <c r="L830" s="30">
        <v>45809</v>
      </c>
      <c r="M830" s="29">
        <v>463.85820000000001</v>
      </c>
      <c r="R830" s="29" t="s">
        <v>1824</v>
      </c>
      <c r="S830" s="29">
        <v>463.85820000000001</v>
      </c>
      <c r="W830" s="31" t="s">
        <v>9</v>
      </c>
      <c r="X830" s="31" t="s">
        <v>1566</v>
      </c>
      <c r="Y830" s="29">
        <v>463.85820000000001</v>
      </c>
      <c r="AF830" s="29">
        <v>463.85820000000001</v>
      </c>
      <c r="AG830" s="29" t="s">
        <v>1754</v>
      </c>
    </row>
    <row r="831" spans="1:33" x14ac:dyDescent="0.3">
      <c r="A831" s="29" t="s">
        <v>322</v>
      </c>
      <c r="B831" s="30">
        <v>45760</v>
      </c>
      <c r="C831" s="29">
        <v>19.481000000000002</v>
      </c>
      <c r="D831" s="29" t="s">
        <v>1826</v>
      </c>
      <c r="E831" s="29">
        <v>58</v>
      </c>
      <c r="F831" s="29" t="s">
        <v>16</v>
      </c>
      <c r="G831" s="29" t="s">
        <v>1566</v>
      </c>
      <c r="H831" s="29" t="s">
        <v>1759</v>
      </c>
      <c r="L831" s="30">
        <v>45760</v>
      </c>
      <c r="M831" s="29">
        <v>19.481000000000002</v>
      </c>
      <c r="R831" s="29" t="s">
        <v>1826</v>
      </c>
      <c r="S831" s="29">
        <v>19.481000000000002</v>
      </c>
      <c r="W831" s="33" t="s">
        <v>16</v>
      </c>
      <c r="X831" s="33" t="s">
        <v>1566</v>
      </c>
      <c r="Y831" s="29">
        <v>19.481000000000002</v>
      </c>
      <c r="AF831" s="29">
        <v>19.481000000000002</v>
      </c>
      <c r="AG831" s="29" t="s">
        <v>1759</v>
      </c>
    </row>
    <row r="832" spans="1:33" x14ac:dyDescent="0.3">
      <c r="A832" s="29" t="s">
        <v>900</v>
      </c>
      <c r="B832" s="30">
        <v>45456</v>
      </c>
      <c r="C832" s="29">
        <v>1509.2352000000001</v>
      </c>
      <c r="D832" s="29" t="s">
        <v>1829</v>
      </c>
      <c r="E832" s="29">
        <v>54</v>
      </c>
      <c r="F832" s="29" t="s">
        <v>9</v>
      </c>
      <c r="G832" s="29" t="s">
        <v>1544</v>
      </c>
      <c r="H832" s="29" t="s">
        <v>1763</v>
      </c>
      <c r="L832" s="30">
        <v>45456</v>
      </c>
      <c r="M832" s="29">
        <v>1509.2352000000001</v>
      </c>
      <c r="R832" s="29" t="s">
        <v>1829</v>
      </c>
      <c r="S832" s="29">
        <v>1509.2352000000001</v>
      </c>
      <c r="W832" s="31" t="s">
        <v>9</v>
      </c>
      <c r="X832" s="31" t="s">
        <v>1544</v>
      </c>
      <c r="Y832" s="29">
        <v>1509.2352000000001</v>
      </c>
      <c r="AF832" s="29">
        <v>1509.2352000000001</v>
      </c>
      <c r="AG832" s="29" t="s">
        <v>1763</v>
      </c>
    </row>
    <row r="833" spans="1:33" x14ac:dyDescent="0.3">
      <c r="A833" s="29" t="s">
        <v>60</v>
      </c>
      <c r="B833" s="30">
        <v>45698</v>
      </c>
      <c r="C833" s="29">
        <v>1795.982</v>
      </c>
      <c r="D833" s="29" t="s">
        <v>1829</v>
      </c>
      <c r="E833" s="29">
        <v>32</v>
      </c>
      <c r="F833" s="29" t="s">
        <v>16</v>
      </c>
      <c r="G833" s="29" t="s">
        <v>1563</v>
      </c>
      <c r="H833" s="29" t="s">
        <v>1759</v>
      </c>
      <c r="L833" s="30">
        <v>45698</v>
      </c>
      <c r="M833" s="29">
        <v>1795.982</v>
      </c>
      <c r="R833" s="29" t="s">
        <v>1829</v>
      </c>
      <c r="S833" s="29">
        <v>1795.982</v>
      </c>
      <c r="W833" s="33" t="s">
        <v>16</v>
      </c>
      <c r="X833" s="33" t="s">
        <v>1563</v>
      </c>
      <c r="Y833" s="29">
        <v>1795.982</v>
      </c>
      <c r="AF833" s="29">
        <v>1795.982</v>
      </c>
      <c r="AG833" s="29" t="s">
        <v>1759</v>
      </c>
    </row>
    <row r="834" spans="1:33" x14ac:dyDescent="0.3">
      <c r="A834" s="29" t="s">
        <v>1514</v>
      </c>
      <c r="B834" s="30">
        <v>45548</v>
      </c>
      <c r="C834" s="29">
        <v>1186.9680000000001</v>
      </c>
      <c r="D834" s="29" t="s">
        <v>1826</v>
      </c>
      <c r="E834" s="29">
        <v>28</v>
      </c>
      <c r="F834" s="29" t="s">
        <v>9</v>
      </c>
      <c r="G834" s="29" t="s">
        <v>1547</v>
      </c>
      <c r="H834" s="29" t="s">
        <v>1759</v>
      </c>
      <c r="L834" s="30">
        <v>45548</v>
      </c>
      <c r="M834" s="29">
        <v>1186.9680000000001</v>
      </c>
      <c r="R834" s="29" t="s">
        <v>1826</v>
      </c>
      <c r="S834" s="29">
        <v>1186.9680000000001</v>
      </c>
      <c r="W834" s="31" t="s">
        <v>9</v>
      </c>
      <c r="X834" s="31" t="s">
        <v>1547</v>
      </c>
      <c r="Y834" s="29">
        <v>1186.9680000000001</v>
      </c>
      <c r="AF834" s="29">
        <v>1186.9680000000001</v>
      </c>
      <c r="AG834" s="29" t="s">
        <v>1759</v>
      </c>
    </row>
    <row r="835" spans="1:33" x14ac:dyDescent="0.3">
      <c r="A835" s="29" t="s">
        <v>596</v>
      </c>
      <c r="B835" s="30">
        <v>45236</v>
      </c>
      <c r="C835" s="29">
        <v>919.29179999999997</v>
      </c>
      <c r="D835" s="29" t="s">
        <v>1829</v>
      </c>
      <c r="E835" s="29">
        <v>60</v>
      </c>
      <c r="F835" s="29" t="s">
        <v>9</v>
      </c>
      <c r="G835" s="29" t="s">
        <v>1544</v>
      </c>
      <c r="H835" s="29" t="s">
        <v>1759</v>
      </c>
      <c r="L835" s="30">
        <v>45236</v>
      </c>
      <c r="M835" s="29">
        <v>919.29179999999997</v>
      </c>
      <c r="R835" s="29" t="s">
        <v>1829</v>
      </c>
      <c r="S835" s="29">
        <v>919.29179999999997</v>
      </c>
      <c r="W835" s="33" t="s">
        <v>9</v>
      </c>
      <c r="X835" s="33" t="s">
        <v>1544</v>
      </c>
      <c r="Y835" s="29">
        <v>919.29179999999997</v>
      </c>
      <c r="AF835" s="29">
        <v>919.29179999999997</v>
      </c>
      <c r="AG835" s="29" t="s">
        <v>1759</v>
      </c>
    </row>
    <row r="836" spans="1:33" x14ac:dyDescent="0.3">
      <c r="A836" s="29" t="s">
        <v>1155</v>
      </c>
      <c r="B836" s="30">
        <v>45310</v>
      </c>
      <c r="C836" s="29">
        <v>1149.066</v>
      </c>
      <c r="D836" s="29" t="s">
        <v>1824</v>
      </c>
      <c r="E836" s="29">
        <v>45</v>
      </c>
      <c r="F836" s="29" t="s">
        <v>9</v>
      </c>
      <c r="G836" s="29" t="s">
        <v>1558</v>
      </c>
      <c r="H836" s="29" t="s">
        <v>1759</v>
      </c>
      <c r="L836" s="30">
        <v>45310</v>
      </c>
      <c r="M836" s="29">
        <v>1149.066</v>
      </c>
      <c r="R836" s="29" t="s">
        <v>1824</v>
      </c>
      <c r="S836" s="29">
        <v>1149.066</v>
      </c>
      <c r="W836" s="31" t="s">
        <v>9</v>
      </c>
      <c r="X836" s="31" t="s">
        <v>1558</v>
      </c>
      <c r="Y836" s="29">
        <v>1149.066</v>
      </c>
      <c r="AF836" s="29">
        <v>1149.066</v>
      </c>
      <c r="AG836" s="29" t="s">
        <v>1759</v>
      </c>
    </row>
    <row r="837" spans="1:33" x14ac:dyDescent="0.3">
      <c r="A837" s="29" t="s">
        <v>900</v>
      </c>
      <c r="B837" s="30">
        <v>45376</v>
      </c>
      <c r="C837" s="29">
        <v>611.17420000000004</v>
      </c>
      <c r="D837" s="29" t="s">
        <v>1829</v>
      </c>
      <c r="E837" s="29">
        <v>54</v>
      </c>
      <c r="F837" s="29" t="s">
        <v>9</v>
      </c>
      <c r="G837" s="29" t="s">
        <v>1544</v>
      </c>
      <c r="H837" s="29" t="s">
        <v>1759</v>
      </c>
      <c r="L837" s="30">
        <v>45376</v>
      </c>
      <c r="M837" s="29">
        <v>611.17420000000004</v>
      </c>
      <c r="R837" s="29" t="s">
        <v>1829</v>
      </c>
      <c r="S837" s="29">
        <v>611.17420000000004</v>
      </c>
      <c r="W837" s="33" t="s">
        <v>9</v>
      </c>
      <c r="X837" s="33" t="s">
        <v>1544</v>
      </c>
      <c r="Y837" s="29">
        <v>611.17420000000004</v>
      </c>
      <c r="AF837" s="29">
        <v>611.17420000000004</v>
      </c>
      <c r="AG837" s="29" t="s">
        <v>1759</v>
      </c>
    </row>
    <row r="838" spans="1:33" x14ac:dyDescent="0.3">
      <c r="A838" s="29" t="s">
        <v>1000</v>
      </c>
      <c r="B838" s="30">
        <v>45914</v>
      </c>
      <c r="C838" s="29">
        <v>615.79719999999998</v>
      </c>
      <c r="D838" s="29" t="s">
        <v>1826</v>
      </c>
      <c r="E838" s="29">
        <v>25</v>
      </c>
      <c r="F838" s="29" t="s">
        <v>9</v>
      </c>
      <c r="G838" s="29" t="s">
        <v>1566</v>
      </c>
      <c r="H838" s="29" t="s">
        <v>1759</v>
      </c>
      <c r="L838" s="30">
        <v>45914</v>
      </c>
      <c r="M838" s="29">
        <v>615.79719999999998</v>
      </c>
      <c r="R838" s="29" t="s">
        <v>1826</v>
      </c>
      <c r="S838" s="29">
        <v>615.79719999999998</v>
      </c>
      <c r="W838" s="31" t="s">
        <v>9</v>
      </c>
      <c r="X838" s="31" t="s">
        <v>1566</v>
      </c>
      <c r="Y838" s="29">
        <v>615.79719999999998</v>
      </c>
      <c r="AF838" s="29">
        <v>615.79719999999998</v>
      </c>
      <c r="AG838" s="29" t="s">
        <v>1759</v>
      </c>
    </row>
    <row r="839" spans="1:33" x14ac:dyDescent="0.3">
      <c r="A839" s="29" t="s">
        <v>296</v>
      </c>
      <c r="B839" s="30">
        <v>45336</v>
      </c>
      <c r="C839" s="29">
        <v>612.68850000000009</v>
      </c>
      <c r="D839" s="29" t="s">
        <v>1826</v>
      </c>
      <c r="E839" s="29">
        <v>53</v>
      </c>
      <c r="F839" s="29" t="s">
        <v>9</v>
      </c>
      <c r="G839" s="29" t="s">
        <v>1544</v>
      </c>
      <c r="H839" s="29" t="s">
        <v>1759</v>
      </c>
      <c r="L839" s="30">
        <v>45336</v>
      </c>
      <c r="M839" s="29">
        <v>612.68850000000009</v>
      </c>
      <c r="R839" s="29" t="s">
        <v>1826</v>
      </c>
      <c r="S839" s="29">
        <v>612.68850000000009</v>
      </c>
      <c r="W839" s="33" t="s">
        <v>9</v>
      </c>
      <c r="X839" s="33" t="s">
        <v>1544</v>
      </c>
      <c r="Y839" s="29">
        <v>612.68850000000009</v>
      </c>
      <c r="AF839" s="29">
        <v>612.68850000000009</v>
      </c>
      <c r="AG839" s="29" t="s">
        <v>1759</v>
      </c>
    </row>
    <row r="840" spans="1:33" x14ac:dyDescent="0.3">
      <c r="A840" s="29" t="s">
        <v>276</v>
      </c>
      <c r="B840" s="30">
        <v>45728</v>
      </c>
      <c r="C840" s="29">
        <v>891.53279999999995</v>
      </c>
      <c r="D840" s="29" t="s">
        <v>1829</v>
      </c>
      <c r="E840" s="29">
        <v>37</v>
      </c>
      <c r="F840" s="29" t="s">
        <v>9</v>
      </c>
      <c r="G840" s="29" t="s">
        <v>1566</v>
      </c>
      <c r="H840" s="29" t="s">
        <v>1759</v>
      </c>
      <c r="L840" s="30">
        <v>45728</v>
      </c>
      <c r="M840" s="29">
        <v>891.53279999999995</v>
      </c>
      <c r="R840" s="29" t="s">
        <v>1829</v>
      </c>
      <c r="S840" s="29">
        <v>891.53279999999995</v>
      </c>
      <c r="W840" s="31" t="s">
        <v>9</v>
      </c>
      <c r="X840" s="31" t="s">
        <v>1566</v>
      </c>
      <c r="Y840" s="29">
        <v>891.53279999999995</v>
      </c>
      <c r="AF840" s="29">
        <v>891.53279999999995</v>
      </c>
      <c r="AG840" s="29" t="s">
        <v>1759</v>
      </c>
    </row>
    <row r="841" spans="1:33" x14ac:dyDescent="0.3">
      <c r="A841" s="29" t="s">
        <v>694</v>
      </c>
      <c r="B841" s="30">
        <v>45755</v>
      </c>
      <c r="C841" s="29">
        <v>1913.8391999999999</v>
      </c>
      <c r="D841" s="29" t="s">
        <v>1826</v>
      </c>
      <c r="E841" s="29">
        <v>61</v>
      </c>
      <c r="F841" s="29" t="s">
        <v>9</v>
      </c>
      <c r="G841" s="29" t="s">
        <v>1544</v>
      </c>
      <c r="H841" s="29" t="s">
        <v>1754</v>
      </c>
      <c r="L841" s="30">
        <v>45755</v>
      </c>
      <c r="M841" s="29">
        <v>1913.8391999999999</v>
      </c>
      <c r="R841" s="29" t="s">
        <v>1826</v>
      </c>
      <c r="S841" s="29">
        <v>1913.8391999999999</v>
      </c>
      <c r="W841" s="33" t="s">
        <v>9</v>
      </c>
      <c r="X841" s="33" t="s">
        <v>1544</v>
      </c>
      <c r="Y841" s="29">
        <v>1913.8391999999999</v>
      </c>
      <c r="AF841" s="29">
        <v>1913.8391999999999</v>
      </c>
      <c r="AG841" s="29" t="s">
        <v>1754</v>
      </c>
    </row>
    <row r="842" spans="1:33" x14ac:dyDescent="0.3">
      <c r="A842" s="29" t="s">
        <v>382</v>
      </c>
      <c r="B842" s="30">
        <v>45695</v>
      </c>
      <c r="C842" s="29">
        <v>2164.6943999999999</v>
      </c>
      <c r="D842" s="29" t="s">
        <v>1829</v>
      </c>
      <c r="E842" s="29">
        <v>27</v>
      </c>
      <c r="F842" s="29" t="s">
        <v>9</v>
      </c>
      <c r="G842" s="29" t="s">
        <v>1563</v>
      </c>
      <c r="H842" s="29" t="s">
        <v>1759</v>
      </c>
      <c r="L842" s="30">
        <v>45695</v>
      </c>
      <c r="M842" s="29">
        <v>2164.6943999999999</v>
      </c>
      <c r="R842" s="29" t="s">
        <v>1829</v>
      </c>
      <c r="S842" s="29">
        <v>2164.6943999999999</v>
      </c>
      <c r="W842" s="31" t="s">
        <v>9</v>
      </c>
      <c r="X842" s="31" t="s">
        <v>1563</v>
      </c>
      <c r="Y842" s="29">
        <v>2164.6943999999999</v>
      </c>
      <c r="AF842" s="29">
        <v>2164.6943999999999</v>
      </c>
      <c r="AG842" s="29" t="s">
        <v>1759</v>
      </c>
    </row>
    <row r="843" spans="1:33" x14ac:dyDescent="0.3">
      <c r="A843" s="29" t="s">
        <v>388</v>
      </c>
      <c r="B843" s="30">
        <v>45380</v>
      </c>
      <c r="C843" s="29">
        <v>262.78019999999998</v>
      </c>
      <c r="D843" s="29" t="s">
        <v>1829</v>
      </c>
      <c r="E843" s="29">
        <v>18</v>
      </c>
      <c r="F843" s="29" t="s">
        <v>16</v>
      </c>
      <c r="G843" s="29" t="s">
        <v>1566</v>
      </c>
      <c r="H843" s="29" t="s">
        <v>1759</v>
      </c>
      <c r="L843" s="30">
        <v>45380</v>
      </c>
      <c r="M843" s="29">
        <v>262.78019999999998</v>
      </c>
      <c r="R843" s="29" t="s">
        <v>1829</v>
      </c>
      <c r="S843" s="29">
        <v>262.78019999999998</v>
      </c>
      <c r="W843" s="33" t="s">
        <v>16</v>
      </c>
      <c r="X843" s="33" t="s">
        <v>1566</v>
      </c>
      <c r="Y843" s="29">
        <v>262.78019999999998</v>
      </c>
      <c r="AF843" s="29">
        <v>262.78019999999998</v>
      </c>
      <c r="AG843" s="29" t="s">
        <v>1759</v>
      </c>
    </row>
    <row r="844" spans="1:33" x14ac:dyDescent="0.3">
      <c r="A844" s="29" t="s">
        <v>819</v>
      </c>
      <c r="B844" s="30">
        <v>45446</v>
      </c>
      <c r="C844" s="29">
        <v>800.21129999999994</v>
      </c>
      <c r="D844" s="29" t="s">
        <v>1829</v>
      </c>
      <c r="E844" s="29">
        <v>42</v>
      </c>
      <c r="F844" s="29" t="s">
        <v>9</v>
      </c>
      <c r="G844" s="29" t="s">
        <v>1544</v>
      </c>
      <c r="H844" s="29" t="s">
        <v>1763</v>
      </c>
      <c r="L844" s="30">
        <v>45446</v>
      </c>
      <c r="M844" s="29">
        <v>800.21129999999994</v>
      </c>
      <c r="R844" s="29" t="s">
        <v>1829</v>
      </c>
      <c r="S844" s="29">
        <v>800.21129999999994</v>
      </c>
      <c r="W844" s="31" t="s">
        <v>9</v>
      </c>
      <c r="X844" s="31" t="s">
        <v>1544</v>
      </c>
      <c r="Y844" s="29">
        <v>800.21129999999994</v>
      </c>
      <c r="AF844" s="29">
        <v>800.21129999999994</v>
      </c>
      <c r="AG844" s="29" t="s">
        <v>1763</v>
      </c>
    </row>
    <row r="845" spans="1:33" x14ac:dyDescent="0.3">
      <c r="A845" s="29" t="s">
        <v>450</v>
      </c>
      <c r="B845" s="30">
        <v>45525</v>
      </c>
      <c r="C845" s="29">
        <v>245.80199999999999</v>
      </c>
      <c r="D845" s="29" t="s">
        <v>1824</v>
      </c>
      <c r="E845" s="29">
        <v>57</v>
      </c>
      <c r="F845" s="29" t="s">
        <v>16</v>
      </c>
      <c r="G845" s="29" t="s">
        <v>1566</v>
      </c>
      <c r="H845" s="29" t="s">
        <v>1754</v>
      </c>
      <c r="L845" s="30">
        <v>45525</v>
      </c>
      <c r="M845" s="29">
        <v>245.80199999999999</v>
      </c>
      <c r="R845" s="29" t="s">
        <v>1824</v>
      </c>
      <c r="S845" s="29">
        <v>245.80199999999999</v>
      </c>
      <c r="W845" s="33" t="s">
        <v>16</v>
      </c>
      <c r="X845" s="33" t="s">
        <v>1566</v>
      </c>
      <c r="Y845" s="29">
        <v>245.80199999999999</v>
      </c>
      <c r="AF845" s="29">
        <v>245.80199999999999</v>
      </c>
      <c r="AG845" s="29" t="s">
        <v>1754</v>
      </c>
    </row>
    <row r="846" spans="1:33" x14ac:dyDescent="0.3">
      <c r="A846" s="29" t="s">
        <v>1412</v>
      </c>
      <c r="B846" s="30">
        <v>45527</v>
      </c>
      <c r="C846" s="29">
        <v>1686.4275</v>
      </c>
      <c r="D846" s="29" t="s">
        <v>1824</v>
      </c>
      <c r="E846" s="29">
        <v>62</v>
      </c>
      <c r="F846" s="29" t="s">
        <v>16</v>
      </c>
      <c r="G846" s="29" t="s">
        <v>1563</v>
      </c>
      <c r="H846" s="29" t="s">
        <v>1759</v>
      </c>
      <c r="L846" s="30">
        <v>45527</v>
      </c>
      <c r="M846" s="29">
        <v>1686.4275</v>
      </c>
      <c r="R846" s="29" t="s">
        <v>1824</v>
      </c>
      <c r="S846" s="29">
        <v>1686.4275</v>
      </c>
      <c r="W846" s="31" t="s">
        <v>16</v>
      </c>
      <c r="X846" s="31" t="s">
        <v>1563</v>
      </c>
      <c r="Y846" s="29">
        <v>1686.4275</v>
      </c>
      <c r="AF846" s="29">
        <v>1686.4275</v>
      </c>
      <c r="AG846" s="29" t="s">
        <v>1759</v>
      </c>
    </row>
    <row r="847" spans="1:33" x14ac:dyDescent="0.3">
      <c r="A847" s="29" t="s">
        <v>1006</v>
      </c>
      <c r="B847" s="30">
        <v>45265</v>
      </c>
      <c r="C847" s="29">
        <v>460.96080000000001</v>
      </c>
      <c r="D847" s="29" t="s">
        <v>1826</v>
      </c>
      <c r="E847" s="29">
        <v>34</v>
      </c>
      <c r="F847" s="29" t="s">
        <v>16</v>
      </c>
      <c r="G847" s="29" t="s">
        <v>1563</v>
      </c>
      <c r="H847" s="29" t="s">
        <v>1759</v>
      </c>
      <c r="L847" s="30">
        <v>45265</v>
      </c>
      <c r="M847" s="29">
        <v>460.96080000000001</v>
      </c>
      <c r="R847" s="29" t="s">
        <v>1826</v>
      </c>
      <c r="S847" s="29">
        <v>460.96080000000001</v>
      </c>
      <c r="W847" s="33" t="s">
        <v>16</v>
      </c>
      <c r="X847" s="33" t="s">
        <v>1563</v>
      </c>
      <c r="Y847" s="29">
        <v>460.96080000000001</v>
      </c>
      <c r="AF847" s="29">
        <v>460.96080000000001</v>
      </c>
      <c r="AG847" s="29" t="s">
        <v>1759</v>
      </c>
    </row>
    <row r="848" spans="1:33" x14ac:dyDescent="0.3">
      <c r="A848" s="29" t="s">
        <v>1453</v>
      </c>
      <c r="B848" s="30">
        <v>45936</v>
      </c>
      <c r="C848" s="29">
        <v>1555.4619</v>
      </c>
      <c r="D848" s="29" t="s">
        <v>1826</v>
      </c>
      <c r="E848" s="29">
        <v>42</v>
      </c>
      <c r="F848" s="29" t="s">
        <v>9</v>
      </c>
      <c r="G848" s="29" t="s">
        <v>1566</v>
      </c>
      <c r="H848" s="29" t="s">
        <v>1759</v>
      </c>
      <c r="L848" s="30">
        <v>45936</v>
      </c>
      <c r="M848" s="29">
        <v>1555.4619</v>
      </c>
      <c r="R848" s="29" t="s">
        <v>1826</v>
      </c>
      <c r="S848" s="29">
        <v>1555.4619</v>
      </c>
      <c r="W848" s="31" t="s">
        <v>9</v>
      </c>
      <c r="X848" s="31" t="s">
        <v>1566</v>
      </c>
      <c r="Y848" s="29">
        <v>1555.4619</v>
      </c>
      <c r="AF848" s="29">
        <v>1555.4619</v>
      </c>
      <c r="AG848" s="29" t="s">
        <v>1759</v>
      </c>
    </row>
    <row r="849" spans="1:33" x14ac:dyDescent="0.3">
      <c r="A849" s="29" t="s">
        <v>688</v>
      </c>
      <c r="B849" s="30">
        <v>45242</v>
      </c>
      <c r="C849" s="29">
        <v>171.45179999999999</v>
      </c>
      <c r="D849" s="29" t="s">
        <v>1829</v>
      </c>
      <c r="E849" s="29">
        <v>63</v>
      </c>
      <c r="F849" s="29" t="s">
        <v>16</v>
      </c>
      <c r="G849" s="29" t="s">
        <v>1566</v>
      </c>
      <c r="H849" s="29" t="s">
        <v>1759</v>
      </c>
      <c r="L849" s="30">
        <v>45242</v>
      </c>
      <c r="M849" s="29">
        <v>171.45179999999999</v>
      </c>
      <c r="R849" s="29" t="s">
        <v>1829</v>
      </c>
      <c r="S849" s="29">
        <v>171.45179999999999</v>
      </c>
      <c r="W849" s="33" t="s">
        <v>16</v>
      </c>
      <c r="X849" s="33" t="s">
        <v>1566</v>
      </c>
      <c r="Y849" s="29">
        <v>171.45179999999999</v>
      </c>
      <c r="AF849" s="29">
        <v>171.45179999999999</v>
      </c>
      <c r="AG849" s="29" t="s">
        <v>1759</v>
      </c>
    </row>
    <row r="850" spans="1:33" x14ac:dyDescent="0.3">
      <c r="A850" s="29" t="s">
        <v>1528</v>
      </c>
      <c r="B850" s="30">
        <v>45437</v>
      </c>
      <c r="C850" s="29">
        <v>2579.2651999999998</v>
      </c>
      <c r="D850" s="29" t="s">
        <v>1824</v>
      </c>
      <c r="E850" s="29">
        <v>35</v>
      </c>
      <c r="F850" s="29" t="s">
        <v>9</v>
      </c>
      <c r="G850" s="29" t="s">
        <v>1544</v>
      </c>
      <c r="H850" s="29" t="s">
        <v>1759</v>
      </c>
      <c r="L850" s="30">
        <v>45437</v>
      </c>
      <c r="M850" s="29">
        <v>2579.2651999999998</v>
      </c>
      <c r="R850" s="29" t="s">
        <v>1824</v>
      </c>
      <c r="S850" s="29">
        <v>2579.2651999999998</v>
      </c>
      <c r="W850" s="31" t="s">
        <v>9</v>
      </c>
      <c r="X850" s="31" t="s">
        <v>1544</v>
      </c>
      <c r="Y850" s="29">
        <v>2579.2651999999998</v>
      </c>
      <c r="AF850" s="29">
        <v>2579.2651999999998</v>
      </c>
      <c r="AG850" s="29" t="s">
        <v>1759</v>
      </c>
    </row>
    <row r="851" spans="1:33" x14ac:dyDescent="0.3">
      <c r="A851" s="29" t="s">
        <v>753</v>
      </c>
      <c r="B851" s="30">
        <v>45627</v>
      </c>
      <c r="C851" s="29">
        <v>1263.5904</v>
      </c>
      <c r="D851" s="29" t="s">
        <v>1829</v>
      </c>
      <c r="E851" s="29">
        <v>28</v>
      </c>
      <c r="F851" s="29" t="s">
        <v>16</v>
      </c>
      <c r="G851" s="29" t="s">
        <v>1566</v>
      </c>
      <c r="H851" s="29" t="s">
        <v>1759</v>
      </c>
      <c r="L851" s="30">
        <v>45627</v>
      </c>
      <c r="M851" s="29">
        <v>1263.5904</v>
      </c>
      <c r="R851" s="29" t="s">
        <v>1829</v>
      </c>
      <c r="S851" s="29">
        <v>1263.5904</v>
      </c>
      <c r="W851" s="33" t="s">
        <v>16</v>
      </c>
      <c r="X851" s="33" t="s">
        <v>1566</v>
      </c>
      <c r="Y851" s="29">
        <v>1263.5904</v>
      </c>
      <c r="AF851" s="29">
        <v>1263.5904</v>
      </c>
      <c r="AG851" s="29" t="s">
        <v>1759</v>
      </c>
    </row>
    <row r="852" spans="1:33" x14ac:dyDescent="0.3">
      <c r="A852" s="29" t="s">
        <v>373</v>
      </c>
      <c r="B852" s="30">
        <v>45678</v>
      </c>
      <c r="C852" s="29">
        <v>907.70659999999998</v>
      </c>
      <c r="D852" s="29" t="s">
        <v>1826</v>
      </c>
      <c r="E852" s="29">
        <v>53</v>
      </c>
      <c r="F852" s="29" t="s">
        <v>16</v>
      </c>
      <c r="G852" s="29" t="s">
        <v>1544</v>
      </c>
      <c r="H852" s="29" t="s">
        <v>1759</v>
      </c>
      <c r="L852" s="30">
        <v>45678</v>
      </c>
      <c r="M852" s="29">
        <v>907.70659999999998</v>
      </c>
      <c r="R852" s="29" t="s">
        <v>1826</v>
      </c>
      <c r="S852" s="29">
        <v>907.70659999999998</v>
      </c>
      <c r="W852" s="31" t="s">
        <v>16</v>
      </c>
      <c r="X852" s="31" t="s">
        <v>1544</v>
      </c>
      <c r="Y852" s="29">
        <v>907.70659999999998</v>
      </c>
      <c r="AF852" s="29">
        <v>907.70659999999998</v>
      </c>
      <c r="AG852" s="29" t="s">
        <v>1759</v>
      </c>
    </row>
    <row r="853" spans="1:33" x14ac:dyDescent="0.3">
      <c r="A853" s="29" t="s">
        <v>1009</v>
      </c>
      <c r="B853" s="30">
        <v>45484</v>
      </c>
      <c r="C853" s="29">
        <v>1912.96</v>
      </c>
      <c r="D853" s="29" t="s">
        <v>1824</v>
      </c>
      <c r="E853" s="29">
        <v>21</v>
      </c>
      <c r="F853" s="29" t="s">
        <v>16</v>
      </c>
      <c r="G853" s="29" t="s">
        <v>1558</v>
      </c>
      <c r="H853" s="29" t="s">
        <v>1759</v>
      </c>
      <c r="L853" s="30">
        <v>45484</v>
      </c>
      <c r="M853" s="29">
        <v>1912.96</v>
      </c>
      <c r="R853" s="29" t="s">
        <v>1824</v>
      </c>
      <c r="S853" s="29">
        <v>1912.96</v>
      </c>
      <c r="W853" s="33" t="s">
        <v>16</v>
      </c>
      <c r="X853" s="33" t="s">
        <v>1558</v>
      </c>
      <c r="Y853" s="29">
        <v>1912.96</v>
      </c>
      <c r="AF853" s="29">
        <v>1912.96</v>
      </c>
      <c r="AG853" s="29" t="s">
        <v>1759</v>
      </c>
    </row>
    <row r="854" spans="1:33" x14ac:dyDescent="0.3">
      <c r="A854" s="29" t="s">
        <v>828</v>
      </c>
      <c r="B854" s="30">
        <v>45700</v>
      </c>
      <c r="C854" s="29">
        <v>897.05280000000005</v>
      </c>
      <c r="D854" s="29" t="s">
        <v>1824</v>
      </c>
      <c r="E854" s="29">
        <v>63</v>
      </c>
      <c r="F854" s="29" t="s">
        <v>16</v>
      </c>
      <c r="G854" s="29" t="s">
        <v>1563</v>
      </c>
      <c r="H854" s="29" t="s">
        <v>1759</v>
      </c>
      <c r="L854" s="30">
        <v>45700</v>
      </c>
      <c r="M854" s="29">
        <v>897.05280000000005</v>
      </c>
      <c r="R854" s="29" t="s">
        <v>1824</v>
      </c>
      <c r="S854" s="29">
        <v>897.05280000000005</v>
      </c>
      <c r="W854" s="31" t="s">
        <v>16</v>
      </c>
      <c r="X854" s="31" t="s">
        <v>1563</v>
      </c>
      <c r="Y854" s="29">
        <v>897.05280000000005</v>
      </c>
      <c r="AF854" s="29">
        <v>897.05280000000005</v>
      </c>
      <c r="AG854" s="29" t="s">
        <v>1759</v>
      </c>
    </row>
    <row r="855" spans="1:33" x14ac:dyDescent="0.3">
      <c r="A855" s="29" t="s">
        <v>1267</v>
      </c>
      <c r="B855" s="30">
        <v>45873</v>
      </c>
      <c r="C855" s="29">
        <v>1048.1238000000001</v>
      </c>
      <c r="D855" s="29" t="s">
        <v>1824</v>
      </c>
      <c r="E855" s="29">
        <v>36</v>
      </c>
      <c r="F855" s="29" t="s">
        <v>9</v>
      </c>
      <c r="G855" s="29" t="s">
        <v>1544</v>
      </c>
      <c r="H855" s="29" t="s">
        <v>1759</v>
      </c>
      <c r="L855" s="30">
        <v>45873</v>
      </c>
      <c r="M855" s="29">
        <v>1048.1238000000001</v>
      </c>
      <c r="R855" s="29" t="s">
        <v>1824</v>
      </c>
      <c r="S855" s="29">
        <v>1048.1238000000001</v>
      </c>
      <c r="W855" s="33" t="s">
        <v>9</v>
      </c>
      <c r="X855" s="33" t="s">
        <v>1544</v>
      </c>
      <c r="Y855" s="29">
        <v>1048.1238000000001</v>
      </c>
      <c r="AF855" s="29">
        <v>1048.1238000000001</v>
      </c>
      <c r="AG855" s="29" t="s">
        <v>1759</v>
      </c>
    </row>
    <row r="856" spans="1:33" x14ac:dyDescent="0.3">
      <c r="A856" s="29" t="s">
        <v>1137</v>
      </c>
      <c r="B856" s="30">
        <v>45860</v>
      </c>
      <c r="C856" s="29">
        <v>705.11850000000004</v>
      </c>
      <c r="D856" s="29" t="s">
        <v>1829</v>
      </c>
      <c r="E856" s="29">
        <v>58</v>
      </c>
      <c r="F856" s="29" t="s">
        <v>9</v>
      </c>
      <c r="G856" s="29" t="s">
        <v>1544</v>
      </c>
      <c r="H856" s="29" t="s">
        <v>1754</v>
      </c>
      <c r="L856" s="30">
        <v>45860</v>
      </c>
      <c r="M856" s="29">
        <v>705.11850000000004</v>
      </c>
      <c r="R856" s="29" t="s">
        <v>1829</v>
      </c>
      <c r="S856" s="29">
        <v>705.11850000000004</v>
      </c>
      <c r="W856" s="31" t="s">
        <v>9</v>
      </c>
      <c r="X856" s="31" t="s">
        <v>1544</v>
      </c>
      <c r="Y856" s="29">
        <v>705.11850000000004</v>
      </c>
      <c r="AF856" s="29">
        <v>705.11850000000004</v>
      </c>
      <c r="AG856" s="29" t="s">
        <v>1754</v>
      </c>
    </row>
    <row r="857" spans="1:33" x14ac:dyDescent="0.3">
      <c r="A857" s="29" t="s">
        <v>285</v>
      </c>
      <c r="B857" s="30">
        <v>45235</v>
      </c>
      <c r="C857" s="29">
        <v>1558.4646</v>
      </c>
      <c r="D857" s="29" t="s">
        <v>1824</v>
      </c>
      <c r="E857" s="29">
        <v>22</v>
      </c>
      <c r="F857" s="29" t="s">
        <v>16</v>
      </c>
      <c r="G857" s="29" t="s">
        <v>1566</v>
      </c>
      <c r="H857" s="29" t="s">
        <v>1759</v>
      </c>
      <c r="L857" s="30">
        <v>45235</v>
      </c>
      <c r="M857" s="29">
        <v>1558.4646</v>
      </c>
      <c r="R857" s="29" t="s">
        <v>1824</v>
      </c>
      <c r="S857" s="29">
        <v>1558.4646</v>
      </c>
      <c r="W857" s="33" t="s">
        <v>16</v>
      </c>
      <c r="X857" s="33" t="s">
        <v>1566</v>
      </c>
      <c r="Y857" s="29">
        <v>1558.4646</v>
      </c>
      <c r="AF857" s="29">
        <v>1558.4646</v>
      </c>
      <c r="AG857" s="29" t="s">
        <v>1759</v>
      </c>
    </row>
    <row r="858" spans="1:33" x14ac:dyDescent="0.3">
      <c r="A858" s="29" t="s">
        <v>1290</v>
      </c>
      <c r="B858" s="30">
        <v>45874</v>
      </c>
      <c r="C858" s="29">
        <v>667.20539999999994</v>
      </c>
      <c r="D858" s="29" t="s">
        <v>1826</v>
      </c>
      <c r="E858" s="29">
        <v>46</v>
      </c>
      <c r="F858" s="29" t="s">
        <v>9</v>
      </c>
      <c r="G858" s="29" t="s">
        <v>1563</v>
      </c>
      <c r="H858" s="29" t="s">
        <v>1763</v>
      </c>
      <c r="L858" s="30">
        <v>45874</v>
      </c>
      <c r="M858" s="29">
        <v>667.20539999999994</v>
      </c>
      <c r="R858" s="29" t="s">
        <v>1826</v>
      </c>
      <c r="S858" s="29">
        <v>667.20539999999994</v>
      </c>
      <c r="W858" s="31" t="s">
        <v>9</v>
      </c>
      <c r="X858" s="31" t="s">
        <v>1563</v>
      </c>
      <c r="Y858" s="29">
        <v>667.20539999999994</v>
      </c>
      <c r="AF858" s="29">
        <v>667.20539999999994</v>
      </c>
      <c r="AG858" s="29" t="s">
        <v>1763</v>
      </c>
    </row>
    <row r="859" spans="1:33" x14ac:dyDescent="0.3">
      <c r="A859" s="29" t="s">
        <v>991</v>
      </c>
      <c r="B859" s="30">
        <v>45769</v>
      </c>
      <c r="C859" s="29">
        <v>1289.3399999999999</v>
      </c>
      <c r="D859" s="29" t="s">
        <v>1826</v>
      </c>
      <c r="E859" s="29">
        <v>49</v>
      </c>
      <c r="F859" s="29" t="s">
        <v>9</v>
      </c>
      <c r="G859" s="29" t="s">
        <v>1563</v>
      </c>
      <c r="H859" s="29" t="s">
        <v>1759</v>
      </c>
      <c r="L859" s="30">
        <v>45769</v>
      </c>
      <c r="M859" s="29">
        <v>1289.3399999999999</v>
      </c>
      <c r="R859" s="29" t="s">
        <v>1826</v>
      </c>
      <c r="S859" s="29">
        <v>1289.3399999999999</v>
      </c>
      <c r="W859" s="33" t="s">
        <v>9</v>
      </c>
      <c r="X859" s="33" t="s">
        <v>1563</v>
      </c>
      <c r="Y859" s="29">
        <v>1289.3399999999999</v>
      </c>
      <c r="AF859" s="29">
        <v>1289.3399999999999</v>
      </c>
      <c r="AG859" s="29" t="s">
        <v>1759</v>
      </c>
    </row>
    <row r="860" spans="1:33" x14ac:dyDescent="0.3">
      <c r="A860" s="29" t="s">
        <v>1122</v>
      </c>
      <c r="B860" s="30">
        <v>45619</v>
      </c>
      <c r="C860" s="29">
        <v>661.59</v>
      </c>
      <c r="D860" s="29" t="s">
        <v>1826</v>
      </c>
      <c r="E860" s="29">
        <v>32</v>
      </c>
      <c r="F860" s="29" t="s">
        <v>9</v>
      </c>
      <c r="G860" s="29" t="s">
        <v>1566</v>
      </c>
      <c r="H860" s="29" t="s">
        <v>1759</v>
      </c>
      <c r="L860" s="30">
        <v>45619</v>
      </c>
      <c r="M860" s="29">
        <v>661.59</v>
      </c>
      <c r="R860" s="29" t="s">
        <v>1826</v>
      </c>
      <c r="S860" s="29">
        <v>661.59</v>
      </c>
      <c r="W860" s="31" t="s">
        <v>9</v>
      </c>
      <c r="X860" s="31" t="s">
        <v>1566</v>
      </c>
      <c r="Y860" s="29">
        <v>661.59</v>
      </c>
      <c r="AF860" s="29">
        <v>661.59</v>
      </c>
      <c r="AG860" s="29" t="s">
        <v>1759</v>
      </c>
    </row>
    <row r="861" spans="1:33" x14ac:dyDescent="0.3">
      <c r="A861" s="29" t="s">
        <v>462</v>
      </c>
      <c r="B861" s="30">
        <v>45614</v>
      </c>
      <c r="C861" s="29">
        <v>1278.3675000000001</v>
      </c>
      <c r="D861" s="29" t="s">
        <v>1824</v>
      </c>
      <c r="E861" s="29">
        <v>29</v>
      </c>
      <c r="F861" s="29" t="s">
        <v>9</v>
      </c>
      <c r="G861" s="29" t="s">
        <v>1544</v>
      </c>
      <c r="H861" s="29" t="s">
        <v>1763</v>
      </c>
      <c r="L861" s="30">
        <v>45614</v>
      </c>
      <c r="M861" s="29">
        <v>1278.3675000000001</v>
      </c>
      <c r="R861" s="29" t="s">
        <v>1824</v>
      </c>
      <c r="S861" s="29">
        <v>1278.3675000000001</v>
      </c>
      <c r="W861" s="33" t="s">
        <v>9</v>
      </c>
      <c r="X861" s="33" t="s">
        <v>1544</v>
      </c>
      <c r="Y861" s="29">
        <v>1278.3675000000001</v>
      </c>
      <c r="AF861" s="29">
        <v>1278.3675000000001</v>
      </c>
      <c r="AG861" s="29" t="s">
        <v>1763</v>
      </c>
    </row>
    <row r="862" spans="1:33" x14ac:dyDescent="0.3">
      <c r="A862" s="29" t="s">
        <v>222</v>
      </c>
      <c r="B862" s="30">
        <v>45691</v>
      </c>
      <c r="C862" s="29">
        <v>2524.8384000000001</v>
      </c>
      <c r="D862" s="29" t="s">
        <v>1829</v>
      </c>
      <c r="E862" s="29">
        <v>22</v>
      </c>
      <c r="F862" s="29" t="s">
        <v>16</v>
      </c>
      <c r="G862" s="29" t="s">
        <v>1544</v>
      </c>
      <c r="H862" s="29" t="s">
        <v>1759</v>
      </c>
      <c r="L862" s="30">
        <v>45691</v>
      </c>
      <c r="M862" s="29">
        <v>2524.8384000000001</v>
      </c>
      <c r="R862" s="29" t="s">
        <v>1829</v>
      </c>
      <c r="S862" s="29">
        <v>2524.8384000000001</v>
      </c>
      <c r="W862" s="31" t="s">
        <v>16</v>
      </c>
      <c r="X862" s="31" t="s">
        <v>1544</v>
      </c>
      <c r="Y862" s="29">
        <v>2524.8384000000001</v>
      </c>
      <c r="AF862" s="29">
        <v>2524.8384000000001</v>
      </c>
      <c r="AG862" s="29" t="s">
        <v>1759</v>
      </c>
    </row>
    <row r="863" spans="1:33" x14ac:dyDescent="0.3">
      <c r="A863" s="29" t="s">
        <v>1188</v>
      </c>
      <c r="B863" s="30">
        <v>45608</v>
      </c>
      <c r="C863" s="29">
        <v>1373.2991999999999</v>
      </c>
      <c r="D863" s="29" t="s">
        <v>1829</v>
      </c>
      <c r="E863" s="29">
        <v>50</v>
      </c>
      <c r="F863" s="29" t="s">
        <v>9</v>
      </c>
      <c r="G863" s="29" t="s">
        <v>1544</v>
      </c>
      <c r="H863" s="29" t="s">
        <v>1759</v>
      </c>
      <c r="L863" s="30">
        <v>45608</v>
      </c>
      <c r="M863" s="29">
        <v>1373.2991999999999</v>
      </c>
      <c r="R863" s="29" t="s">
        <v>1829</v>
      </c>
      <c r="S863" s="29">
        <v>1373.2991999999999</v>
      </c>
      <c r="W863" s="33" t="s">
        <v>9</v>
      </c>
      <c r="X863" s="33" t="s">
        <v>1544</v>
      </c>
      <c r="Y863" s="29">
        <v>1373.2991999999999</v>
      </c>
      <c r="AF863" s="29">
        <v>1373.2991999999999</v>
      </c>
      <c r="AG863" s="29" t="s">
        <v>1759</v>
      </c>
    </row>
    <row r="864" spans="1:33" x14ac:dyDescent="0.3">
      <c r="A864" s="29" t="s">
        <v>897</v>
      </c>
      <c r="B864" s="30">
        <v>45412</v>
      </c>
      <c r="C864" s="29">
        <v>2250.2979999999998</v>
      </c>
      <c r="D864" s="29" t="s">
        <v>1824</v>
      </c>
      <c r="E864" s="29">
        <v>54</v>
      </c>
      <c r="F864" s="29" t="s">
        <v>16</v>
      </c>
      <c r="G864" s="29" t="s">
        <v>1558</v>
      </c>
      <c r="H864" s="29" t="s">
        <v>1759</v>
      </c>
      <c r="L864" s="30">
        <v>45412</v>
      </c>
      <c r="M864" s="29">
        <v>2250.2979999999998</v>
      </c>
      <c r="R864" s="29" t="s">
        <v>1824</v>
      </c>
      <c r="S864" s="29">
        <v>2250.2979999999998</v>
      </c>
      <c r="W864" s="31" t="s">
        <v>16</v>
      </c>
      <c r="X864" s="31" t="s">
        <v>1558</v>
      </c>
      <c r="Y864" s="29">
        <v>2250.2979999999998</v>
      </c>
      <c r="AF864" s="29">
        <v>2250.2979999999998</v>
      </c>
      <c r="AG864" s="29" t="s">
        <v>1759</v>
      </c>
    </row>
    <row r="865" spans="1:33" x14ac:dyDescent="0.3">
      <c r="A865" s="29" t="s">
        <v>664</v>
      </c>
      <c r="B865" s="30">
        <v>45767</v>
      </c>
      <c r="C865" s="29">
        <v>629.74340000000007</v>
      </c>
      <c r="D865" s="29" t="s">
        <v>1829</v>
      </c>
      <c r="E865" s="29">
        <v>52</v>
      </c>
      <c r="F865" s="29" t="s">
        <v>9</v>
      </c>
      <c r="G865" s="29" t="s">
        <v>1544</v>
      </c>
      <c r="H865" s="29" t="s">
        <v>1754</v>
      </c>
      <c r="L865" s="30">
        <v>45767</v>
      </c>
      <c r="M865" s="29">
        <v>629.74340000000007</v>
      </c>
      <c r="R865" s="29" t="s">
        <v>1829</v>
      </c>
      <c r="S865" s="29">
        <v>629.74340000000007</v>
      </c>
      <c r="W865" s="33" t="s">
        <v>9</v>
      </c>
      <c r="X865" s="33" t="s">
        <v>1544</v>
      </c>
      <c r="Y865" s="29">
        <v>629.74340000000007</v>
      </c>
      <c r="AF865" s="29">
        <v>629.74340000000007</v>
      </c>
      <c r="AG865" s="29" t="s">
        <v>1754</v>
      </c>
    </row>
    <row r="866" spans="1:33" x14ac:dyDescent="0.3">
      <c r="A866" s="29" t="s">
        <v>1093</v>
      </c>
      <c r="B866" s="30">
        <v>45428</v>
      </c>
      <c r="C866" s="29">
        <v>607.64800000000002</v>
      </c>
      <c r="D866" s="29" t="s">
        <v>1824</v>
      </c>
      <c r="E866" s="29">
        <v>31</v>
      </c>
      <c r="F866" s="29" t="s">
        <v>9</v>
      </c>
      <c r="G866" s="29" t="s">
        <v>1544</v>
      </c>
      <c r="H866" s="29" t="s">
        <v>1759</v>
      </c>
      <c r="L866" s="30">
        <v>45428</v>
      </c>
      <c r="M866" s="29">
        <v>607.64800000000002</v>
      </c>
      <c r="R866" s="29" t="s">
        <v>1824</v>
      </c>
      <c r="S866" s="29">
        <v>607.64800000000002</v>
      </c>
      <c r="W866" s="31" t="s">
        <v>9</v>
      </c>
      <c r="X866" s="31" t="s">
        <v>1544</v>
      </c>
      <c r="Y866" s="29">
        <v>607.64800000000002</v>
      </c>
      <c r="AF866" s="29">
        <v>607.64800000000002</v>
      </c>
      <c r="AG866" s="29" t="s">
        <v>1759</v>
      </c>
    </row>
    <row r="867" spans="1:33" x14ac:dyDescent="0.3">
      <c r="A867" s="29" t="s">
        <v>795</v>
      </c>
      <c r="B867" s="30">
        <v>45770</v>
      </c>
      <c r="C867" s="29">
        <v>2495.2049999999999</v>
      </c>
      <c r="D867" s="29" t="s">
        <v>1826</v>
      </c>
      <c r="E867" s="29">
        <v>41</v>
      </c>
      <c r="F867" s="29" t="s">
        <v>16</v>
      </c>
      <c r="G867" s="29" t="s">
        <v>1563</v>
      </c>
      <c r="H867" s="29" t="s">
        <v>1784</v>
      </c>
      <c r="L867" s="30">
        <v>45770</v>
      </c>
      <c r="M867" s="29">
        <v>2495.2049999999999</v>
      </c>
      <c r="R867" s="29" t="s">
        <v>1826</v>
      </c>
      <c r="S867" s="29">
        <v>2495.2049999999999</v>
      </c>
      <c r="W867" s="33" t="s">
        <v>16</v>
      </c>
      <c r="X867" s="33" t="s">
        <v>1563</v>
      </c>
      <c r="Y867" s="29">
        <v>2495.2049999999999</v>
      </c>
      <c r="AF867" s="29">
        <v>2495.2049999999999</v>
      </c>
      <c r="AG867" s="29" t="s">
        <v>1784</v>
      </c>
    </row>
    <row r="868" spans="1:33" x14ac:dyDescent="0.3">
      <c r="A868" s="29" t="s">
        <v>1447</v>
      </c>
      <c r="B868" s="30">
        <v>45571</v>
      </c>
      <c r="C868" s="29">
        <v>308.14710000000002</v>
      </c>
      <c r="D868" s="29" t="s">
        <v>1829</v>
      </c>
      <c r="E868" s="29">
        <v>21</v>
      </c>
      <c r="F868" s="29" t="s">
        <v>16</v>
      </c>
      <c r="G868" s="29" t="s">
        <v>1566</v>
      </c>
      <c r="H868" s="29" t="s">
        <v>1759</v>
      </c>
      <c r="L868" s="30">
        <v>45571</v>
      </c>
      <c r="M868" s="29">
        <v>308.14710000000002</v>
      </c>
      <c r="R868" s="29" t="s">
        <v>1829</v>
      </c>
      <c r="S868" s="29">
        <v>308.14710000000002</v>
      </c>
      <c r="W868" s="31" t="s">
        <v>16</v>
      </c>
      <c r="X868" s="31" t="s">
        <v>1566</v>
      </c>
      <c r="Y868" s="29">
        <v>308.14710000000002</v>
      </c>
      <c r="AF868" s="29">
        <v>308.14710000000002</v>
      </c>
      <c r="AG868" s="29" t="s">
        <v>1759</v>
      </c>
    </row>
    <row r="869" spans="1:33" x14ac:dyDescent="0.3">
      <c r="A869" s="29" t="s">
        <v>420</v>
      </c>
      <c r="B869" s="30">
        <v>45700</v>
      </c>
      <c r="C869" s="29">
        <v>1200.9059999999999</v>
      </c>
      <c r="D869" s="29" t="s">
        <v>1826</v>
      </c>
      <c r="E869" s="29">
        <v>50</v>
      </c>
      <c r="F869" s="29" t="s">
        <v>9</v>
      </c>
      <c r="G869" s="29" t="s">
        <v>1544</v>
      </c>
      <c r="H869" s="29" t="s">
        <v>1759</v>
      </c>
      <c r="L869" s="30">
        <v>45700</v>
      </c>
      <c r="M869" s="29">
        <v>1200.9059999999999</v>
      </c>
      <c r="R869" s="29" t="s">
        <v>1826</v>
      </c>
      <c r="S869" s="29">
        <v>1200.9059999999999</v>
      </c>
      <c r="W869" s="33" t="s">
        <v>9</v>
      </c>
      <c r="X869" s="33" t="s">
        <v>1544</v>
      </c>
      <c r="Y869" s="29">
        <v>1200.9059999999999</v>
      </c>
      <c r="AF869" s="29">
        <v>1200.9059999999999</v>
      </c>
      <c r="AG869" s="29" t="s">
        <v>1759</v>
      </c>
    </row>
    <row r="870" spans="1:33" x14ac:dyDescent="0.3">
      <c r="A870" s="29" t="s">
        <v>1253</v>
      </c>
      <c r="B870" s="30">
        <v>45382</v>
      </c>
      <c r="C870" s="29">
        <v>767.98800000000006</v>
      </c>
      <c r="D870" s="29" t="s">
        <v>1824</v>
      </c>
      <c r="E870" s="29">
        <v>34</v>
      </c>
      <c r="F870" s="29" t="s">
        <v>9</v>
      </c>
      <c r="G870" s="29" t="s">
        <v>1558</v>
      </c>
      <c r="H870" s="29" t="s">
        <v>1759</v>
      </c>
      <c r="L870" s="30">
        <v>45382</v>
      </c>
      <c r="M870" s="29">
        <v>767.98800000000006</v>
      </c>
      <c r="R870" s="29" t="s">
        <v>1824</v>
      </c>
      <c r="S870" s="29">
        <v>767.98800000000006</v>
      </c>
      <c r="W870" s="31" t="s">
        <v>9</v>
      </c>
      <c r="X870" s="31" t="s">
        <v>1558</v>
      </c>
      <c r="Y870" s="29">
        <v>767.98800000000006</v>
      </c>
      <c r="AF870" s="29">
        <v>767.98800000000006</v>
      </c>
      <c r="AG870" s="29" t="s">
        <v>1759</v>
      </c>
    </row>
    <row r="871" spans="1:33" x14ac:dyDescent="0.3">
      <c r="A871" s="29" t="s">
        <v>888</v>
      </c>
      <c r="B871" s="30">
        <v>45260</v>
      </c>
      <c r="C871" s="29">
        <v>139.29</v>
      </c>
      <c r="D871" s="29" t="s">
        <v>1824</v>
      </c>
      <c r="E871" s="29">
        <v>48</v>
      </c>
      <c r="F871" s="29" t="s">
        <v>9</v>
      </c>
      <c r="G871" s="29" t="s">
        <v>1563</v>
      </c>
      <c r="H871" s="29" t="s">
        <v>1784</v>
      </c>
      <c r="L871" s="30">
        <v>45260</v>
      </c>
      <c r="M871" s="29">
        <v>139.29</v>
      </c>
      <c r="R871" s="29" t="s">
        <v>1824</v>
      </c>
      <c r="S871" s="29">
        <v>139.29</v>
      </c>
      <c r="W871" s="33" t="s">
        <v>9</v>
      </c>
      <c r="X871" s="33" t="s">
        <v>1563</v>
      </c>
      <c r="Y871" s="29">
        <v>139.29</v>
      </c>
      <c r="AF871" s="29">
        <v>139.29</v>
      </c>
      <c r="AG871" s="29" t="s">
        <v>1784</v>
      </c>
    </row>
    <row r="872" spans="1:33" x14ac:dyDescent="0.3">
      <c r="A872" s="29" t="s">
        <v>4004</v>
      </c>
      <c r="B872" s="30">
        <v>45702</v>
      </c>
      <c r="C872" s="29">
        <v>1240.8389999999999</v>
      </c>
      <c r="D872" s="29" t="s">
        <v>1829</v>
      </c>
      <c r="E872" s="29">
        <v>27</v>
      </c>
      <c r="F872" s="29" t="s">
        <v>16</v>
      </c>
      <c r="G872" s="29" t="s">
        <v>1558</v>
      </c>
      <c r="H872" s="29" t="s">
        <v>1784</v>
      </c>
      <c r="L872" s="30">
        <v>45702</v>
      </c>
      <c r="M872" s="29">
        <v>1240.8389999999999</v>
      </c>
      <c r="R872" s="29" t="s">
        <v>1829</v>
      </c>
      <c r="S872" s="29">
        <v>1240.8389999999999</v>
      </c>
      <c r="W872" s="31" t="s">
        <v>16</v>
      </c>
      <c r="X872" s="31" t="s">
        <v>1558</v>
      </c>
      <c r="Y872" s="29">
        <v>1240.8389999999999</v>
      </c>
      <c r="AF872" s="29">
        <v>1240.8389999999999</v>
      </c>
      <c r="AG872" s="29" t="s">
        <v>1784</v>
      </c>
    </row>
    <row r="873" spans="1:33" x14ac:dyDescent="0.3">
      <c r="A873" s="29" t="s">
        <v>245</v>
      </c>
      <c r="B873" s="30">
        <v>45302</v>
      </c>
      <c r="C873" s="29">
        <v>367.65219999999999</v>
      </c>
      <c r="D873" s="29" t="s">
        <v>1824</v>
      </c>
      <c r="E873" s="29">
        <v>58</v>
      </c>
      <c r="F873" s="29" t="s">
        <v>9</v>
      </c>
      <c r="G873" s="29" t="s">
        <v>1563</v>
      </c>
      <c r="H873" s="29" t="s">
        <v>1759</v>
      </c>
      <c r="L873" s="30">
        <v>45302</v>
      </c>
      <c r="M873" s="29">
        <v>367.65219999999999</v>
      </c>
      <c r="R873" s="29" t="s">
        <v>1824</v>
      </c>
      <c r="S873" s="29">
        <v>367.65219999999999</v>
      </c>
      <c r="W873" s="33" t="s">
        <v>9</v>
      </c>
      <c r="X873" s="33" t="s">
        <v>1563</v>
      </c>
      <c r="Y873" s="29">
        <v>367.65219999999999</v>
      </c>
      <c r="AF873" s="29">
        <v>367.65219999999999</v>
      </c>
      <c r="AG873" s="29" t="s">
        <v>1759</v>
      </c>
    </row>
    <row r="874" spans="1:33" x14ac:dyDescent="0.3">
      <c r="A874" s="29" t="s">
        <v>1185</v>
      </c>
      <c r="B874" s="30">
        <v>45653</v>
      </c>
      <c r="C874" s="29">
        <v>802.1579999999999</v>
      </c>
      <c r="D874" s="29" t="s">
        <v>1829</v>
      </c>
      <c r="E874" s="29">
        <v>23</v>
      </c>
      <c r="F874" s="29" t="s">
        <v>9</v>
      </c>
      <c r="G874" s="29" t="s">
        <v>1563</v>
      </c>
      <c r="H874" s="29" t="s">
        <v>1754</v>
      </c>
      <c r="L874" s="30">
        <v>45653</v>
      </c>
      <c r="M874" s="29">
        <v>802.1579999999999</v>
      </c>
      <c r="R874" s="29" t="s">
        <v>1829</v>
      </c>
      <c r="S874" s="29">
        <v>802.1579999999999</v>
      </c>
      <c r="W874" s="31" t="s">
        <v>9</v>
      </c>
      <c r="X874" s="31" t="s">
        <v>1563</v>
      </c>
      <c r="Y874" s="29">
        <v>802.1579999999999</v>
      </c>
      <c r="AF874" s="29">
        <v>802.1579999999999</v>
      </c>
      <c r="AG874" s="29" t="s">
        <v>1754</v>
      </c>
    </row>
    <row r="875" spans="1:33" x14ac:dyDescent="0.3">
      <c r="A875" s="29" t="s">
        <v>1406</v>
      </c>
      <c r="B875" s="30">
        <v>45250</v>
      </c>
      <c r="C875" s="29">
        <v>595.14840000000004</v>
      </c>
      <c r="D875" s="29" t="s">
        <v>1829</v>
      </c>
      <c r="E875" s="29">
        <v>59</v>
      </c>
      <c r="F875" s="29" t="s">
        <v>16</v>
      </c>
      <c r="G875" s="29" t="s">
        <v>1544</v>
      </c>
      <c r="H875" s="29" t="s">
        <v>1763</v>
      </c>
      <c r="L875" s="30">
        <v>45250</v>
      </c>
      <c r="M875" s="29">
        <v>595.14840000000004</v>
      </c>
      <c r="R875" s="29" t="s">
        <v>1829</v>
      </c>
      <c r="S875" s="29">
        <v>595.14840000000004</v>
      </c>
      <c r="W875" s="33" t="s">
        <v>16</v>
      </c>
      <c r="X875" s="33" t="s">
        <v>1544</v>
      </c>
      <c r="Y875" s="29">
        <v>595.14840000000004</v>
      </c>
      <c r="AF875" s="29">
        <v>595.14840000000004</v>
      </c>
      <c r="AG875" s="29" t="s">
        <v>1763</v>
      </c>
    </row>
    <row r="876" spans="1:33" x14ac:dyDescent="0.3">
      <c r="A876" s="29" t="s">
        <v>641</v>
      </c>
      <c r="B876" s="30">
        <v>45661</v>
      </c>
      <c r="C876" s="29">
        <v>229.88249999999999</v>
      </c>
      <c r="D876" s="29" t="s">
        <v>1829</v>
      </c>
      <c r="E876" s="29">
        <v>18</v>
      </c>
      <c r="F876" s="29" t="s">
        <v>16</v>
      </c>
      <c r="G876" s="29" t="s">
        <v>1566</v>
      </c>
      <c r="H876" s="29" t="s">
        <v>1759</v>
      </c>
      <c r="L876" s="30">
        <v>45661</v>
      </c>
      <c r="M876" s="29">
        <v>229.88249999999999</v>
      </c>
      <c r="R876" s="29" t="s">
        <v>1829</v>
      </c>
      <c r="S876" s="29">
        <v>229.88249999999999</v>
      </c>
      <c r="W876" s="31" t="s">
        <v>16</v>
      </c>
      <c r="X876" s="31" t="s">
        <v>1566</v>
      </c>
      <c r="Y876" s="29">
        <v>229.88249999999999</v>
      </c>
      <c r="AF876" s="29">
        <v>229.88249999999999</v>
      </c>
      <c r="AG876" s="29" t="s">
        <v>1759</v>
      </c>
    </row>
    <row r="877" spans="1:33" x14ac:dyDescent="0.3">
      <c r="A877" s="29" t="s">
        <v>161</v>
      </c>
      <c r="B877" s="30">
        <v>45493</v>
      </c>
      <c r="C877" s="29">
        <v>2777.1016</v>
      </c>
      <c r="D877" s="29" t="s">
        <v>1829</v>
      </c>
      <c r="E877" s="29">
        <v>19</v>
      </c>
      <c r="F877" s="29" t="s">
        <v>9</v>
      </c>
      <c r="G877" s="29" t="s">
        <v>1563</v>
      </c>
      <c r="H877" s="29" t="s">
        <v>1759</v>
      </c>
      <c r="L877" s="30">
        <v>45493</v>
      </c>
      <c r="M877" s="29">
        <v>2777.1016</v>
      </c>
      <c r="R877" s="29" t="s">
        <v>1829</v>
      </c>
      <c r="S877" s="29">
        <v>2777.1016</v>
      </c>
      <c r="W877" s="33" t="s">
        <v>9</v>
      </c>
      <c r="X877" s="33" t="s">
        <v>1563</v>
      </c>
      <c r="Y877" s="29">
        <v>2777.1016</v>
      </c>
      <c r="AF877" s="29">
        <v>2777.1016</v>
      </c>
      <c r="AG877" s="29" t="s">
        <v>1759</v>
      </c>
    </row>
    <row r="878" spans="1:33" x14ac:dyDescent="0.3">
      <c r="A878" s="29" t="s">
        <v>1519</v>
      </c>
      <c r="B878" s="30">
        <v>45242</v>
      </c>
      <c r="C878" s="29">
        <v>306.77249999999998</v>
      </c>
      <c r="D878" s="29" t="s">
        <v>1829</v>
      </c>
      <c r="E878" s="29">
        <v>23</v>
      </c>
      <c r="F878" s="29" t="s">
        <v>16</v>
      </c>
      <c r="G878" s="29" t="s">
        <v>1566</v>
      </c>
      <c r="H878" s="29" t="s">
        <v>1759</v>
      </c>
      <c r="L878" s="30">
        <v>45242</v>
      </c>
      <c r="M878" s="29">
        <v>306.77249999999998</v>
      </c>
      <c r="R878" s="29" t="s">
        <v>1829</v>
      </c>
      <c r="S878" s="29">
        <v>306.77249999999998</v>
      </c>
      <c r="W878" s="31" t="s">
        <v>16</v>
      </c>
      <c r="X878" s="31" t="s">
        <v>1566</v>
      </c>
      <c r="Y878" s="29">
        <v>306.77249999999998</v>
      </c>
      <c r="AF878" s="29">
        <v>306.77249999999998</v>
      </c>
      <c r="AG878" s="29" t="s">
        <v>1759</v>
      </c>
    </row>
    <row r="879" spans="1:33" x14ac:dyDescent="0.3">
      <c r="A879" s="29" t="s">
        <v>712</v>
      </c>
      <c r="B879" s="30">
        <v>45411</v>
      </c>
      <c r="C879" s="29">
        <v>1550.5662</v>
      </c>
      <c r="D879" s="29" t="s">
        <v>1824</v>
      </c>
      <c r="E879" s="29">
        <v>50</v>
      </c>
      <c r="F879" s="29" t="s">
        <v>16</v>
      </c>
      <c r="G879" s="29" t="s">
        <v>1547</v>
      </c>
      <c r="H879" s="29" t="s">
        <v>1759</v>
      </c>
      <c r="L879" s="30">
        <v>45411</v>
      </c>
      <c r="M879" s="29">
        <v>1550.5662</v>
      </c>
      <c r="R879" s="29" t="s">
        <v>1824</v>
      </c>
      <c r="S879" s="29">
        <v>1550.5662</v>
      </c>
      <c r="W879" s="33" t="s">
        <v>16</v>
      </c>
      <c r="X879" s="33" t="s">
        <v>1547</v>
      </c>
      <c r="Y879" s="29">
        <v>1550.5662</v>
      </c>
      <c r="AF879" s="29">
        <v>1550.5662</v>
      </c>
      <c r="AG879" s="29" t="s">
        <v>1759</v>
      </c>
    </row>
    <row r="880" spans="1:33" x14ac:dyDescent="0.3">
      <c r="A880" s="29" t="s">
        <v>131</v>
      </c>
      <c r="B880" s="30">
        <v>45593</v>
      </c>
      <c r="C880" s="29">
        <v>437.17020000000002</v>
      </c>
      <c r="D880" s="29" t="s">
        <v>1826</v>
      </c>
      <c r="E880" s="29">
        <v>25</v>
      </c>
      <c r="F880" s="29" t="s">
        <v>9</v>
      </c>
      <c r="G880" s="29" t="s">
        <v>1544</v>
      </c>
      <c r="H880" s="29" t="s">
        <v>1759</v>
      </c>
      <c r="L880" s="30">
        <v>45593</v>
      </c>
      <c r="M880" s="29">
        <v>437.17020000000002</v>
      </c>
      <c r="R880" s="29" t="s">
        <v>1826</v>
      </c>
      <c r="S880" s="29">
        <v>437.17020000000002</v>
      </c>
      <c r="W880" s="31" t="s">
        <v>9</v>
      </c>
      <c r="X880" s="31" t="s">
        <v>1544</v>
      </c>
      <c r="Y880" s="29">
        <v>437.17020000000002</v>
      </c>
      <c r="AF880" s="29">
        <v>437.17020000000002</v>
      </c>
      <c r="AG880" s="29" t="s">
        <v>1759</v>
      </c>
    </row>
    <row r="881" spans="1:33" x14ac:dyDescent="0.3">
      <c r="A881" s="29" t="s">
        <v>536</v>
      </c>
      <c r="B881" s="30">
        <v>45281</v>
      </c>
      <c r="C881" s="29">
        <v>1095.864</v>
      </c>
      <c r="D881" s="29" t="s">
        <v>1829</v>
      </c>
      <c r="E881" s="29">
        <v>18</v>
      </c>
      <c r="F881" s="29" t="s">
        <v>16</v>
      </c>
      <c r="G881" s="29" t="s">
        <v>1547</v>
      </c>
      <c r="H881" s="29" t="s">
        <v>1759</v>
      </c>
      <c r="L881" s="30">
        <v>45281</v>
      </c>
      <c r="M881" s="29">
        <v>1095.864</v>
      </c>
      <c r="R881" s="29" t="s">
        <v>1829</v>
      </c>
      <c r="S881" s="29">
        <v>1095.864</v>
      </c>
      <c r="W881" s="33" t="s">
        <v>16</v>
      </c>
      <c r="X881" s="33" t="s">
        <v>1547</v>
      </c>
      <c r="Y881" s="29">
        <v>1095.864</v>
      </c>
      <c r="AF881" s="29">
        <v>1095.864</v>
      </c>
      <c r="AG881" s="29" t="s">
        <v>1759</v>
      </c>
    </row>
    <row r="882" spans="1:33" x14ac:dyDescent="0.3">
      <c r="A882" s="29" t="s">
        <v>423</v>
      </c>
      <c r="B882" s="30">
        <v>45575</v>
      </c>
      <c r="C882" s="29">
        <v>637.50080000000014</v>
      </c>
      <c r="D882" s="29" t="s">
        <v>1829</v>
      </c>
      <c r="E882" s="29">
        <v>40</v>
      </c>
      <c r="F882" s="29" t="s">
        <v>9</v>
      </c>
      <c r="G882" s="29" t="s">
        <v>1563</v>
      </c>
      <c r="H882" s="29" t="s">
        <v>1763</v>
      </c>
      <c r="L882" s="30">
        <v>45575</v>
      </c>
      <c r="M882" s="29">
        <v>637.50080000000014</v>
      </c>
      <c r="R882" s="29" t="s">
        <v>1829</v>
      </c>
      <c r="S882" s="29">
        <v>637.50080000000014</v>
      </c>
      <c r="W882" s="31" t="s">
        <v>9</v>
      </c>
      <c r="X882" s="31" t="s">
        <v>1563</v>
      </c>
      <c r="Y882" s="29">
        <v>637.50080000000014</v>
      </c>
      <c r="AF882" s="29">
        <v>637.50080000000014</v>
      </c>
      <c r="AG882" s="29" t="s">
        <v>1763</v>
      </c>
    </row>
    <row r="883" spans="1:33" x14ac:dyDescent="0.3">
      <c r="A883" s="29" t="s">
        <v>515</v>
      </c>
      <c r="B883" s="30">
        <v>45660</v>
      </c>
      <c r="C883" s="29">
        <v>1128.9969000000001</v>
      </c>
      <c r="D883" s="29" t="s">
        <v>1829</v>
      </c>
      <c r="E883" s="29">
        <v>35</v>
      </c>
      <c r="F883" s="29" t="s">
        <v>16</v>
      </c>
      <c r="G883" s="29" t="s">
        <v>1544</v>
      </c>
      <c r="H883" s="29" t="s">
        <v>1759</v>
      </c>
      <c r="L883" s="30">
        <v>45660</v>
      </c>
      <c r="M883" s="29">
        <v>1128.9969000000001</v>
      </c>
      <c r="R883" s="29" t="s">
        <v>1829</v>
      </c>
      <c r="S883" s="29">
        <v>1128.9969000000001</v>
      </c>
      <c r="W883" s="33" t="s">
        <v>16</v>
      </c>
      <c r="X883" s="33" t="s">
        <v>1544</v>
      </c>
      <c r="Y883" s="29">
        <v>1128.9969000000001</v>
      </c>
      <c r="AF883" s="29">
        <v>1128.9969000000001</v>
      </c>
      <c r="AG883" s="29" t="s">
        <v>1759</v>
      </c>
    </row>
    <row r="884" spans="1:33" x14ac:dyDescent="0.3">
      <c r="A884" s="29" t="s">
        <v>1143</v>
      </c>
      <c r="B884" s="30">
        <v>45360</v>
      </c>
      <c r="C884" s="29">
        <v>523.71</v>
      </c>
      <c r="D884" s="29" t="s">
        <v>1826</v>
      </c>
      <c r="E884" s="29">
        <v>40</v>
      </c>
      <c r="F884" s="29" t="s">
        <v>16</v>
      </c>
      <c r="G884" s="29" t="s">
        <v>1563</v>
      </c>
      <c r="H884" s="29" t="s">
        <v>1759</v>
      </c>
      <c r="L884" s="30">
        <v>45360</v>
      </c>
      <c r="M884" s="29">
        <v>523.71</v>
      </c>
      <c r="R884" s="29" t="s">
        <v>1826</v>
      </c>
      <c r="S884" s="29">
        <v>523.71</v>
      </c>
      <c r="W884" s="31" t="s">
        <v>16</v>
      </c>
      <c r="X884" s="31" t="s">
        <v>1563</v>
      </c>
      <c r="Y884" s="29">
        <v>523.71</v>
      </c>
      <c r="AF884" s="29">
        <v>523.71</v>
      </c>
      <c r="AG884" s="29" t="s">
        <v>1759</v>
      </c>
    </row>
    <row r="885" spans="1:33" x14ac:dyDescent="0.3">
      <c r="A885" s="29" t="s">
        <v>415</v>
      </c>
      <c r="B885" s="30">
        <v>45526</v>
      </c>
      <c r="C885" s="29">
        <v>2240.2800000000002</v>
      </c>
      <c r="D885" s="29" t="s">
        <v>1826</v>
      </c>
      <c r="E885" s="29">
        <v>44</v>
      </c>
      <c r="F885" s="29" t="s">
        <v>16</v>
      </c>
      <c r="G885" s="29" t="s">
        <v>1547</v>
      </c>
      <c r="H885" s="29" t="s">
        <v>1754</v>
      </c>
      <c r="L885" s="30">
        <v>45526</v>
      </c>
      <c r="M885" s="29">
        <v>2240.2800000000002</v>
      </c>
      <c r="R885" s="29" t="s">
        <v>1826</v>
      </c>
      <c r="S885" s="29">
        <v>2240.2800000000002</v>
      </c>
      <c r="W885" s="33" t="s">
        <v>16</v>
      </c>
      <c r="X885" s="33" t="s">
        <v>1547</v>
      </c>
      <c r="Y885" s="29">
        <v>2240.2800000000002</v>
      </c>
      <c r="AF885" s="29">
        <v>2240.2800000000002</v>
      </c>
      <c r="AG885" s="29" t="s">
        <v>1754</v>
      </c>
    </row>
    <row r="886" spans="1:33" x14ac:dyDescent="0.3">
      <c r="A886" s="29" t="s">
        <v>1320</v>
      </c>
      <c r="B886" s="30">
        <v>45395</v>
      </c>
      <c r="C886" s="29">
        <v>41.875999999999998</v>
      </c>
      <c r="D886" s="29" t="s">
        <v>1824</v>
      </c>
      <c r="E886" s="29">
        <v>28</v>
      </c>
      <c r="F886" s="29" t="s">
        <v>9</v>
      </c>
      <c r="G886" s="29" t="s">
        <v>1566</v>
      </c>
      <c r="H886" s="29" t="s">
        <v>1759</v>
      </c>
      <c r="L886" s="30">
        <v>45395</v>
      </c>
      <c r="M886" s="29">
        <v>41.875999999999998</v>
      </c>
      <c r="R886" s="29" t="s">
        <v>1824</v>
      </c>
      <c r="S886" s="29">
        <v>41.875999999999998</v>
      </c>
      <c r="W886" s="31" t="s">
        <v>9</v>
      </c>
      <c r="X886" s="31" t="s">
        <v>1566</v>
      </c>
      <c r="Y886" s="29">
        <v>41.875999999999998</v>
      </c>
      <c r="AF886" s="29">
        <v>41.875999999999998</v>
      </c>
      <c r="AG886" s="29" t="s">
        <v>1759</v>
      </c>
    </row>
    <row r="887" spans="1:33" x14ac:dyDescent="0.3">
      <c r="A887" s="29" t="s">
        <v>1522</v>
      </c>
      <c r="B887" s="30">
        <v>45466</v>
      </c>
      <c r="C887" s="29">
        <v>754.20119999999997</v>
      </c>
      <c r="D887" s="29" t="s">
        <v>1829</v>
      </c>
      <c r="E887" s="29">
        <v>56</v>
      </c>
      <c r="F887" s="29" t="s">
        <v>9</v>
      </c>
      <c r="G887" s="29" t="s">
        <v>1558</v>
      </c>
      <c r="H887" s="29" t="s">
        <v>1759</v>
      </c>
      <c r="L887" s="30">
        <v>45466</v>
      </c>
      <c r="M887" s="29">
        <v>754.20119999999997</v>
      </c>
      <c r="R887" s="29" t="s">
        <v>1829</v>
      </c>
      <c r="S887" s="29">
        <v>754.20119999999997</v>
      </c>
      <c r="W887" s="33" t="s">
        <v>9</v>
      </c>
      <c r="X887" s="33" t="s">
        <v>1558</v>
      </c>
      <c r="Y887" s="29">
        <v>754.20119999999997</v>
      </c>
      <c r="AF887" s="29">
        <v>754.20119999999997</v>
      </c>
      <c r="AG887" s="29" t="s">
        <v>1759</v>
      </c>
    </row>
    <row r="888" spans="1:33" x14ac:dyDescent="0.3">
      <c r="A888" s="29" t="s">
        <v>658</v>
      </c>
      <c r="B888" s="30">
        <v>45876</v>
      </c>
      <c r="C888" s="29">
        <v>991.30199999999979</v>
      </c>
      <c r="D888" s="29" t="s">
        <v>1829</v>
      </c>
      <c r="E888" s="29">
        <v>37</v>
      </c>
      <c r="F888" s="29" t="s">
        <v>16</v>
      </c>
      <c r="G888" s="29" t="s">
        <v>1566</v>
      </c>
      <c r="H888" s="29" t="s">
        <v>1759</v>
      </c>
      <c r="L888" s="30">
        <v>45876</v>
      </c>
      <c r="M888" s="29">
        <v>991.30199999999979</v>
      </c>
      <c r="R888" s="29" t="s">
        <v>1829</v>
      </c>
      <c r="S888" s="29">
        <v>991.30199999999979</v>
      </c>
      <c r="W888" s="31" t="s">
        <v>16</v>
      </c>
      <c r="X888" s="31" t="s">
        <v>1566</v>
      </c>
      <c r="Y888" s="29">
        <v>991.30199999999979</v>
      </c>
      <c r="AF888" s="29">
        <v>991.30199999999979</v>
      </c>
      <c r="AG888" s="29" t="s">
        <v>1759</v>
      </c>
    </row>
    <row r="889" spans="1:33" x14ac:dyDescent="0.3">
      <c r="A889" s="29" t="s">
        <v>1060</v>
      </c>
      <c r="B889" s="30">
        <v>45724</v>
      </c>
      <c r="C889" s="29">
        <v>1179.1369999999999</v>
      </c>
      <c r="D889" s="29" t="s">
        <v>1826</v>
      </c>
      <c r="E889" s="29">
        <v>46</v>
      </c>
      <c r="F889" s="29" t="s">
        <v>16</v>
      </c>
      <c r="G889" s="29" t="s">
        <v>1558</v>
      </c>
      <c r="H889" s="29" t="s">
        <v>1759</v>
      </c>
      <c r="L889" s="30">
        <v>45724</v>
      </c>
      <c r="M889" s="29">
        <v>1179.1369999999999</v>
      </c>
      <c r="R889" s="29" t="s">
        <v>1826</v>
      </c>
      <c r="S889" s="29">
        <v>1179.1369999999999</v>
      </c>
      <c r="W889" s="33" t="s">
        <v>16</v>
      </c>
      <c r="X889" s="33" t="s">
        <v>1558</v>
      </c>
      <c r="Y889" s="29">
        <v>1179.1369999999999</v>
      </c>
      <c r="AF889" s="29">
        <v>1179.1369999999999</v>
      </c>
      <c r="AG889" s="29" t="s">
        <v>1759</v>
      </c>
    </row>
    <row r="890" spans="1:33" x14ac:dyDescent="0.3">
      <c r="A890" s="29" t="s">
        <v>1435</v>
      </c>
      <c r="B890" s="30">
        <v>45801</v>
      </c>
      <c r="C890" s="29">
        <v>1731.4914000000001</v>
      </c>
      <c r="D890" s="29" t="s">
        <v>1826</v>
      </c>
      <c r="E890" s="29">
        <v>18</v>
      </c>
      <c r="F890" s="29" t="s">
        <v>9</v>
      </c>
      <c r="G890" s="29" t="s">
        <v>1563</v>
      </c>
      <c r="H890" s="29" t="s">
        <v>1784</v>
      </c>
      <c r="L890" s="30">
        <v>45801</v>
      </c>
      <c r="M890" s="29">
        <v>1731.4914000000001</v>
      </c>
      <c r="R890" s="29" t="s">
        <v>1826</v>
      </c>
      <c r="S890" s="29">
        <v>1731.4914000000001</v>
      </c>
      <c r="W890" s="31" t="s">
        <v>9</v>
      </c>
      <c r="X890" s="31" t="s">
        <v>1563</v>
      </c>
      <c r="Y890" s="29">
        <v>1731.4914000000001</v>
      </c>
      <c r="AF890" s="29">
        <v>1731.4914000000001</v>
      </c>
      <c r="AG890" s="29" t="s">
        <v>1784</v>
      </c>
    </row>
    <row r="891" spans="1:33" x14ac:dyDescent="0.3">
      <c r="A891" s="29" t="s">
        <v>1191</v>
      </c>
      <c r="B891" s="30">
        <v>45749</v>
      </c>
      <c r="C891" s="29">
        <v>200.1354</v>
      </c>
      <c r="D891" s="29" t="s">
        <v>1829</v>
      </c>
      <c r="E891" s="29">
        <v>20</v>
      </c>
      <c r="F891" s="29" t="s">
        <v>16</v>
      </c>
      <c r="G891" s="29" t="s">
        <v>1547</v>
      </c>
      <c r="H891" s="29" t="s">
        <v>1763</v>
      </c>
      <c r="L891" s="30">
        <v>45749</v>
      </c>
      <c r="M891" s="29">
        <v>200.1354</v>
      </c>
      <c r="R891" s="29" t="s">
        <v>1829</v>
      </c>
      <c r="S891" s="29">
        <v>200.1354</v>
      </c>
      <c r="W891" s="33" t="s">
        <v>16</v>
      </c>
      <c r="X891" s="33" t="s">
        <v>1547</v>
      </c>
      <c r="Y891" s="29">
        <v>200.1354</v>
      </c>
      <c r="AF891" s="29">
        <v>200.1354</v>
      </c>
      <c r="AG891" s="29" t="s">
        <v>1763</v>
      </c>
    </row>
    <row r="892" spans="1:33" x14ac:dyDescent="0.3">
      <c r="A892" s="29" t="s">
        <v>397</v>
      </c>
      <c r="B892" s="30">
        <v>45325</v>
      </c>
      <c r="C892" s="29">
        <v>1185.4584</v>
      </c>
      <c r="D892" s="29" t="s">
        <v>1824</v>
      </c>
      <c r="E892" s="29">
        <v>30</v>
      </c>
      <c r="F892" s="29" t="s">
        <v>9</v>
      </c>
      <c r="G892" s="29" t="s">
        <v>1558</v>
      </c>
      <c r="H892" s="29" t="s">
        <v>1763</v>
      </c>
      <c r="L892" s="30">
        <v>45325</v>
      </c>
      <c r="M892" s="29">
        <v>1185.4584</v>
      </c>
      <c r="R892" s="29" t="s">
        <v>1824</v>
      </c>
      <c r="S892" s="29">
        <v>1185.4584</v>
      </c>
      <c r="W892" s="31" t="s">
        <v>9</v>
      </c>
      <c r="X892" s="31" t="s">
        <v>1558</v>
      </c>
      <c r="Y892" s="29">
        <v>1185.4584</v>
      </c>
      <c r="AF892" s="29">
        <v>1185.4584</v>
      </c>
      <c r="AG892" s="29" t="s">
        <v>1763</v>
      </c>
    </row>
    <row r="893" spans="1:33" x14ac:dyDescent="0.3">
      <c r="A893" s="29" t="s">
        <v>991</v>
      </c>
      <c r="B893" s="30">
        <v>45932</v>
      </c>
      <c r="C893" s="29">
        <v>353.56760000000003</v>
      </c>
      <c r="D893" s="29" t="s">
        <v>1824</v>
      </c>
      <c r="E893" s="29">
        <v>49</v>
      </c>
      <c r="F893" s="29" t="s">
        <v>9</v>
      </c>
      <c r="G893" s="29" t="s">
        <v>1544</v>
      </c>
      <c r="H893" s="29" t="s">
        <v>1759</v>
      </c>
      <c r="L893" s="30">
        <v>45932</v>
      </c>
      <c r="M893" s="29">
        <v>353.56760000000003</v>
      </c>
      <c r="R893" s="29" t="s">
        <v>1824</v>
      </c>
      <c r="S893" s="29">
        <v>353.56760000000003</v>
      </c>
      <c r="W893" s="33" t="s">
        <v>9</v>
      </c>
      <c r="X893" s="33" t="s">
        <v>1544</v>
      </c>
      <c r="Y893" s="29">
        <v>353.56760000000003</v>
      </c>
      <c r="AF893" s="29">
        <v>353.56760000000003</v>
      </c>
      <c r="AG893" s="29" t="s">
        <v>1759</v>
      </c>
    </row>
    <row r="894" spans="1:33" x14ac:dyDescent="0.3">
      <c r="A894" s="29" t="s">
        <v>768</v>
      </c>
      <c r="B894" s="30">
        <v>45895</v>
      </c>
      <c r="C894" s="29">
        <v>389.67399999999998</v>
      </c>
      <c r="D894" s="29" t="s">
        <v>1829</v>
      </c>
      <c r="E894" s="29">
        <v>59</v>
      </c>
      <c r="F894" s="29" t="s">
        <v>16</v>
      </c>
      <c r="G894" s="29" t="s">
        <v>1544</v>
      </c>
      <c r="H894" s="29" t="s">
        <v>1754</v>
      </c>
      <c r="L894" s="30">
        <v>45895</v>
      </c>
      <c r="M894" s="29">
        <v>389.67399999999998</v>
      </c>
      <c r="R894" s="29" t="s">
        <v>1829</v>
      </c>
      <c r="S894" s="29">
        <v>389.67399999999998</v>
      </c>
      <c r="W894" s="31" t="s">
        <v>16</v>
      </c>
      <c r="X894" s="31" t="s">
        <v>1544</v>
      </c>
      <c r="Y894" s="29">
        <v>389.67399999999998</v>
      </c>
      <c r="AF894" s="29">
        <v>389.67399999999998</v>
      </c>
      <c r="AG894" s="29" t="s">
        <v>1754</v>
      </c>
    </row>
    <row r="895" spans="1:33" x14ac:dyDescent="0.3">
      <c r="A895" s="29" t="s">
        <v>336</v>
      </c>
      <c r="B895" s="30">
        <v>45614</v>
      </c>
      <c r="C895" s="29">
        <v>1113.6584</v>
      </c>
      <c r="D895" s="29" t="s">
        <v>1826</v>
      </c>
      <c r="E895" s="29">
        <v>43</v>
      </c>
      <c r="F895" s="29" t="s">
        <v>16</v>
      </c>
      <c r="G895" s="29" t="s">
        <v>1558</v>
      </c>
      <c r="H895" s="29" t="s">
        <v>1759</v>
      </c>
      <c r="L895" s="30">
        <v>45614</v>
      </c>
      <c r="M895" s="29">
        <v>1113.6584</v>
      </c>
      <c r="R895" s="29" t="s">
        <v>1826</v>
      </c>
      <c r="S895" s="29">
        <v>1113.6584</v>
      </c>
      <c r="W895" s="33" t="s">
        <v>16</v>
      </c>
      <c r="X895" s="33" t="s">
        <v>1558</v>
      </c>
      <c r="Y895" s="29">
        <v>1113.6584</v>
      </c>
      <c r="AF895" s="29">
        <v>1113.6584</v>
      </c>
      <c r="AG895" s="29" t="s">
        <v>1759</v>
      </c>
    </row>
    <row r="896" spans="1:33" x14ac:dyDescent="0.3">
      <c r="A896" s="29" t="s">
        <v>1505</v>
      </c>
      <c r="B896" s="30">
        <v>45247</v>
      </c>
      <c r="C896" s="29">
        <v>383.32799999999997</v>
      </c>
      <c r="D896" s="29" t="s">
        <v>1829</v>
      </c>
      <c r="E896" s="29">
        <v>23</v>
      </c>
      <c r="F896" s="29" t="s">
        <v>9</v>
      </c>
      <c r="G896" s="29" t="s">
        <v>1558</v>
      </c>
      <c r="H896" s="29" t="s">
        <v>1759</v>
      </c>
      <c r="L896" s="30">
        <v>45247</v>
      </c>
      <c r="M896" s="29">
        <v>383.32799999999997</v>
      </c>
      <c r="R896" s="29" t="s">
        <v>1829</v>
      </c>
      <c r="S896" s="29">
        <v>383.32799999999997</v>
      </c>
      <c r="W896" s="31" t="s">
        <v>9</v>
      </c>
      <c r="X896" s="31" t="s">
        <v>1558</v>
      </c>
      <c r="Y896" s="29">
        <v>383.32799999999997</v>
      </c>
      <c r="AF896" s="29">
        <v>383.32799999999997</v>
      </c>
      <c r="AG896" s="29" t="s">
        <v>1759</v>
      </c>
    </row>
    <row r="897" spans="1:33" x14ac:dyDescent="0.3">
      <c r="A897" s="29" t="s">
        <v>373</v>
      </c>
      <c r="B897" s="30">
        <v>45696</v>
      </c>
      <c r="C897" s="29">
        <v>28.044</v>
      </c>
      <c r="D897" s="29" t="s">
        <v>1824</v>
      </c>
      <c r="E897" s="29">
        <v>53</v>
      </c>
      <c r="F897" s="29" t="s">
        <v>16</v>
      </c>
      <c r="G897" s="29" t="s">
        <v>1566</v>
      </c>
      <c r="H897" s="29" t="s">
        <v>1759</v>
      </c>
      <c r="L897" s="30">
        <v>45696</v>
      </c>
      <c r="M897" s="29">
        <v>28.044</v>
      </c>
      <c r="R897" s="29" t="s">
        <v>1824</v>
      </c>
      <c r="S897" s="29">
        <v>28.044</v>
      </c>
      <c r="W897" s="33" t="s">
        <v>16</v>
      </c>
      <c r="X897" s="33" t="s">
        <v>1566</v>
      </c>
      <c r="Y897" s="29">
        <v>28.044</v>
      </c>
      <c r="AF897" s="29">
        <v>28.044</v>
      </c>
      <c r="AG897" s="29" t="s">
        <v>1759</v>
      </c>
    </row>
    <row r="898" spans="1:33" x14ac:dyDescent="0.3">
      <c r="A898" s="29" t="s">
        <v>1338</v>
      </c>
      <c r="B898" s="30">
        <v>45294</v>
      </c>
      <c r="C898" s="29">
        <v>818.46659999999997</v>
      </c>
      <c r="D898" s="29" t="s">
        <v>1829</v>
      </c>
      <c r="E898" s="29">
        <v>37</v>
      </c>
      <c r="F898" s="29" t="s">
        <v>9</v>
      </c>
      <c r="G898" s="29" t="s">
        <v>1547</v>
      </c>
      <c r="H898" s="29" t="s">
        <v>1759</v>
      </c>
      <c r="L898" s="30">
        <v>45294</v>
      </c>
      <c r="M898" s="29">
        <v>818.46659999999997</v>
      </c>
      <c r="R898" s="29" t="s">
        <v>1829</v>
      </c>
      <c r="S898" s="29">
        <v>818.46659999999997</v>
      </c>
      <c r="W898" s="31" t="s">
        <v>9</v>
      </c>
      <c r="X898" s="31" t="s">
        <v>1547</v>
      </c>
      <c r="Y898" s="29">
        <v>818.46659999999997</v>
      </c>
      <c r="AF898" s="29">
        <v>818.46659999999997</v>
      </c>
      <c r="AG898" s="29" t="s">
        <v>1759</v>
      </c>
    </row>
    <row r="899" spans="1:33" x14ac:dyDescent="0.3">
      <c r="A899" s="29" t="s">
        <v>459</v>
      </c>
      <c r="B899" s="30">
        <v>45389</v>
      </c>
      <c r="C899" s="29">
        <v>85.933199999999999</v>
      </c>
      <c r="D899" s="29" t="s">
        <v>1824</v>
      </c>
      <c r="E899" s="29">
        <v>33</v>
      </c>
      <c r="F899" s="29" t="s">
        <v>16</v>
      </c>
      <c r="G899" s="29" t="s">
        <v>1558</v>
      </c>
      <c r="H899" s="29" t="s">
        <v>1759</v>
      </c>
      <c r="L899" s="30">
        <v>45389</v>
      </c>
      <c r="M899" s="29">
        <v>85.933199999999999</v>
      </c>
      <c r="R899" s="29" t="s">
        <v>1824</v>
      </c>
      <c r="S899" s="29">
        <v>85.933199999999999</v>
      </c>
      <c r="W899" s="33" t="s">
        <v>16</v>
      </c>
      <c r="X899" s="33" t="s">
        <v>1558</v>
      </c>
      <c r="Y899" s="29">
        <v>85.933199999999999</v>
      </c>
      <c r="AF899" s="29">
        <v>85.933199999999999</v>
      </c>
      <c r="AG899" s="29" t="s">
        <v>1759</v>
      </c>
    </row>
    <row r="900" spans="1:33" x14ac:dyDescent="0.3">
      <c r="A900" s="29" t="s">
        <v>1438</v>
      </c>
      <c r="B900" s="30">
        <v>45930</v>
      </c>
      <c r="C900" s="29">
        <v>695.04819999999995</v>
      </c>
      <c r="D900" s="29" t="s">
        <v>1829</v>
      </c>
      <c r="E900" s="29">
        <v>63</v>
      </c>
      <c r="F900" s="29" t="s">
        <v>16</v>
      </c>
      <c r="G900" s="29" t="s">
        <v>1558</v>
      </c>
      <c r="H900" s="29" t="s">
        <v>1759</v>
      </c>
      <c r="L900" s="30">
        <v>45930</v>
      </c>
      <c r="M900" s="29">
        <v>695.04819999999995</v>
      </c>
      <c r="R900" s="29" t="s">
        <v>1829</v>
      </c>
      <c r="S900" s="29">
        <v>695.04819999999995</v>
      </c>
      <c r="W900" s="31" t="s">
        <v>16</v>
      </c>
      <c r="X900" s="31" t="s">
        <v>1558</v>
      </c>
      <c r="Y900" s="29">
        <v>695.04819999999995</v>
      </c>
      <c r="AF900" s="29">
        <v>695.04819999999995</v>
      </c>
      <c r="AG900" s="29" t="s">
        <v>1759</v>
      </c>
    </row>
    <row r="901" spans="1:33" x14ac:dyDescent="0.3">
      <c r="A901" s="29" t="s">
        <v>1164</v>
      </c>
      <c r="B901" s="30">
        <v>45456</v>
      </c>
      <c r="C901" s="29">
        <v>1561.9212</v>
      </c>
      <c r="D901" s="29" t="s">
        <v>1829</v>
      </c>
      <c r="E901" s="29">
        <v>37</v>
      </c>
      <c r="F901" s="29" t="s">
        <v>16</v>
      </c>
      <c r="G901" s="29" t="s">
        <v>1544</v>
      </c>
      <c r="H901" s="29" t="s">
        <v>1754</v>
      </c>
      <c r="L901" s="30">
        <v>45456</v>
      </c>
      <c r="M901" s="29">
        <v>1561.9212</v>
      </c>
      <c r="R901" s="29" t="s">
        <v>1829</v>
      </c>
      <c r="S901" s="29">
        <v>1561.9212</v>
      </c>
      <c r="W901" s="33" t="s">
        <v>16</v>
      </c>
      <c r="X901" s="33" t="s">
        <v>1544</v>
      </c>
      <c r="Y901" s="29">
        <v>1561.9212</v>
      </c>
      <c r="AF901" s="29">
        <v>1561.9212</v>
      </c>
      <c r="AG901" s="29" t="s">
        <v>1754</v>
      </c>
    </row>
    <row r="902" spans="1:33" x14ac:dyDescent="0.3">
      <c r="A902" s="29" t="s">
        <v>382</v>
      </c>
      <c r="B902" s="30">
        <v>45713</v>
      </c>
      <c r="C902" s="29">
        <v>139.03120000000001</v>
      </c>
      <c r="D902" s="29" t="s">
        <v>1826</v>
      </c>
      <c r="E902" s="29">
        <v>27</v>
      </c>
      <c r="F902" s="29" t="s">
        <v>9</v>
      </c>
      <c r="G902" s="29" t="s">
        <v>1563</v>
      </c>
      <c r="H902" s="29" t="s">
        <v>1763</v>
      </c>
      <c r="L902" s="30">
        <v>45713</v>
      </c>
      <c r="M902" s="29">
        <v>139.03120000000001</v>
      </c>
      <c r="R902" s="29" t="s">
        <v>1826</v>
      </c>
      <c r="S902" s="29">
        <v>139.03120000000001</v>
      </c>
      <c r="W902" s="31" t="s">
        <v>9</v>
      </c>
      <c r="X902" s="31" t="s">
        <v>1563</v>
      </c>
      <c r="Y902" s="29">
        <v>139.03120000000001</v>
      </c>
      <c r="AF902" s="29">
        <v>139.03120000000001</v>
      </c>
      <c r="AG902" s="29" t="s">
        <v>1763</v>
      </c>
    </row>
    <row r="903" spans="1:33" x14ac:dyDescent="0.3">
      <c r="A903" s="29" t="s">
        <v>608</v>
      </c>
      <c r="B903" s="30">
        <v>45784</v>
      </c>
      <c r="C903" s="29">
        <v>122.9456</v>
      </c>
      <c r="D903" s="29" t="s">
        <v>1829</v>
      </c>
      <c r="E903" s="29">
        <v>54</v>
      </c>
      <c r="F903" s="29" t="s">
        <v>16</v>
      </c>
      <c r="G903" s="29" t="s">
        <v>1547</v>
      </c>
      <c r="H903" s="29" t="s">
        <v>1763</v>
      </c>
      <c r="L903" s="30">
        <v>45784</v>
      </c>
      <c r="M903" s="29">
        <v>122.9456</v>
      </c>
      <c r="R903" s="29" t="s">
        <v>1829</v>
      </c>
      <c r="S903" s="29">
        <v>122.9456</v>
      </c>
      <c r="W903" s="33" t="s">
        <v>16</v>
      </c>
      <c r="X903" s="33" t="s">
        <v>1547</v>
      </c>
      <c r="Y903" s="29">
        <v>122.9456</v>
      </c>
      <c r="AF903" s="29">
        <v>122.9456</v>
      </c>
      <c r="AG903" s="29" t="s">
        <v>1763</v>
      </c>
    </row>
    <row r="904" spans="1:33" x14ac:dyDescent="0.3">
      <c r="A904" s="29" t="s">
        <v>4007</v>
      </c>
      <c r="B904" s="30">
        <v>45812</v>
      </c>
      <c r="C904" s="29">
        <v>751.58879999999988</v>
      </c>
      <c r="D904" s="29" t="s">
        <v>1824</v>
      </c>
      <c r="E904" s="29">
        <v>26</v>
      </c>
      <c r="F904" s="29" t="s">
        <v>16</v>
      </c>
      <c r="G904" s="29" t="s">
        <v>1544</v>
      </c>
      <c r="H904" s="29" t="s">
        <v>1759</v>
      </c>
      <c r="L904" s="30">
        <v>45812</v>
      </c>
      <c r="M904" s="29">
        <v>751.58879999999988</v>
      </c>
      <c r="R904" s="29" t="s">
        <v>1824</v>
      </c>
      <c r="S904" s="29">
        <v>751.58879999999988</v>
      </c>
      <c r="W904" s="31" t="s">
        <v>16</v>
      </c>
      <c r="X904" s="31" t="s">
        <v>1544</v>
      </c>
      <c r="Y904" s="29">
        <v>751.58879999999988</v>
      </c>
      <c r="AF904" s="29">
        <v>751.58879999999988</v>
      </c>
      <c r="AG904" s="29" t="s">
        <v>1759</v>
      </c>
    </row>
    <row r="905" spans="1:33" x14ac:dyDescent="0.3">
      <c r="A905" s="29" t="s">
        <v>843</v>
      </c>
      <c r="B905" s="30">
        <v>45653</v>
      </c>
      <c r="C905" s="29">
        <v>493.91449999999992</v>
      </c>
      <c r="D905" s="29" t="s">
        <v>1829</v>
      </c>
      <c r="E905" s="29">
        <v>38</v>
      </c>
      <c r="F905" s="29" t="s">
        <v>9</v>
      </c>
      <c r="G905" s="29" t="s">
        <v>1566</v>
      </c>
      <c r="H905" s="29" t="s">
        <v>1759</v>
      </c>
      <c r="L905" s="30">
        <v>45653</v>
      </c>
      <c r="M905" s="29">
        <v>493.91449999999992</v>
      </c>
      <c r="R905" s="29" t="s">
        <v>1829</v>
      </c>
      <c r="S905" s="29">
        <v>493.91449999999992</v>
      </c>
      <c r="W905" s="33" t="s">
        <v>9</v>
      </c>
      <c r="X905" s="33" t="s">
        <v>1566</v>
      </c>
      <c r="Y905" s="29">
        <v>493.91449999999992</v>
      </c>
      <c r="AF905" s="29">
        <v>493.91449999999992</v>
      </c>
      <c r="AG905" s="29" t="s">
        <v>1759</v>
      </c>
    </row>
    <row r="906" spans="1:33" x14ac:dyDescent="0.3">
      <c r="A906" s="29" t="s">
        <v>491</v>
      </c>
      <c r="B906" s="30">
        <v>45672</v>
      </c>
      <c r="C906" s="29">
        <v>1613.556</v>
      </c>
      <c r="D906" s="29" t="s">
        <v>1826</v>
      </c>
      <c r="E906" s="29">
        <v>32</v>
      </c>
      <c r="F906" s="29" t="s">
        <v>16</v>
      </c>
      <c r="G906" s="29" t="s">
        <v>1563</v>
      </c>
      <c r="H906" s="29" t="s">
        <v>1759</v>
      </c>
      <c r="L906" s="30">
        <v>45672</v>
      </c>
      <c r="M906" s="29">
        <v>1613.556</v>
      </c>
      <c r="R906" s="29" t="s">
        <v>1826</v>
      </c>
      <c r="S906" s="29">
        <v>1613.556</v>
      </c>
      <c r="W906" s="31" t="s">
        <v>16</v>
      </c>
      <c r="X906" s="31" t="s">
        <v>1563</v>
      </c>
      <c r="Y906" s="29">
        <v>1613.556</v>
      </c>
      <c r="AF906" s="29">
        <v>1613.556</v>
      </c>
      <c r="AG906" s="29" t="s">
        <v>1759</v>
      </c>
    </row>
    <row r="907" spans="1:33" x14ac:dyDescent="0.3">
      <c r="A907" s="29" t="s">
        <v>1224</v>
      </c>
      <c r="B907" s="30">
        <v>45799</v>
      </c>
      <c r="C907" s="29">
        <v>537.11840000000007</v>
      </c>
      <c r="D907" s="29" t="s">
        <v>1829</v>
      </c>
      <c r="E907" s="29">
        <v>46</v>
      </c>
      <c r="F907" s="29" t="s">
        <v>9</v>
      </c>
      <c r="G907" s="29" t="s">
        <v>1566</v>
      </c>
      <c r="H907" s="29" t="s">
        <v>1759</v>
      </c>
      <c r="L907" s="30">
        <v>45799</v>
      </c>
      <c r="M907" s="29">
        <v>537.11840000000007</v>
      </c>
      <c r="R907" s="29" t="s">
        <v>1829</v>
      </c>
      <c r="S907" s="29">
        <v>537.11840000000007</v>
      </c>
      <c r="W907" s="33" t="s">
        <v>9</v>
      </c>
      <c r="X907" s="33" t="s">
        <v>1566</v>
      </c>
      <c r="Y907" s="29">
        <v>537.11840000000007</v>
      </c>
      <c r="AF907" s="29">
        <v>537.11840000000007</v>
      </c>
      <c r="AG907" s="29" t="s">
        <v>1759</v>
      </c>
    </row>
    <row r="908" spans="1:33" x14ac:dyDescent="0.3">
      <c r="A908" s="29" t="s">
        <v>385</v>
      </c>
      <c r="B908" s="30">
        <v>45848</v>
      </c>
      <c r="C908" s="29">
        <v>621.27</v>
      </c>
      <c r="D908" s="29" t="s">
        <v>1826</v>
      </c>
      <c r="E908" s="29">
        <v>40</v>
      </c>
      <c r="F908" s="29" t="s">
        <v>16</v>
      </c>
      <c r="G908" s="29" t="s">
        <v>1563</v>
      </c>
      <c r="H908" s="29" t="s">
        <v>1759</v>
      </c>
      <c r="L908" s="30">
        <v>45848</v>
      </c>
      <c r="M908" s="29">
        <v>621.27</v>
      </c>
      <c r="R908" s="29" t="s">
        <v>1826</v>
      </c>
      <c r="S908" s="29">
        <v>621.27</v>
      </c>
      <c r="W908" s="31" t="s">
        <v>16</v>
      </c>
      <c r="X908" s="31" t="s">
        <v>1563</v>
      </c>
      <c r="Y908" s="29">
        <v>621.27</v>
      </c>
      <c r="AF908" s="29">
        <v>621.27</v>
      </c>
      <c r="AG908" s="29" t="s">
        <v>1759</v>
      </c>
    </row>
    <row r="909" spans="1:33" x14ac:dyDescent="0.3">
      <c r="A909" s="29" t="s">
        <v>855</v>
      </c>
      <c r="B909" s="30">
        <v>45918</v>
      </c>
      <c r="C909" s="29">
        <v>867.5</v>
      </c>
      <c r="D909" s="29" t="s">
        <v>1824</v>
      </c>
      <c r="E909" s="29">
        <v>45</v>
      </c>
      <c r="F909" s="29" t="s">
        <v>16</v>
      </c>
      <c r="G909" s="29" t="s">
        <v>1547</v>
      </c>
      <c r="H909" s="29" t="s">
        <v>1784</v>
      </c>
      <c r="L909" s="30">
        <v>45918</v>
      </c>
      <c r="M909" s="29">
        <v>867.5</v>
      </c>
      <c r="R909" s="29" t="s">
        <v>1824</v>
      </c>
      <c r="S909" s="29">
        <v>867.5</v>
      </c>
      <c r="W909" s="33" t="s">
        <v>16</v>
      </c>
      <c r="X909" s="33" t="s">
        <v>1547</v>
      </c>
      <c r="Y909" s="29">
        <v>867.5</v>
      </c>
      <c r="AF909" s="29">
        <v>867.5</v>
      </c>
      <c r="AG909" s="29" t="s">
        <v>1784</v>
      </c>
    </row>
    <row r="910" spans="1:33" x14ac:dyDescent="0.3">
      <c r="A910" s="29" t="s">
        <v>894</v>
      </c>
      <c r="B910" s="30">
        <v>45288</v>
      </c>
      <c r="C910" s="29">
        <v>272.30130000000003</v>
      </c>
      <c r="D910" s="29" t="s">
        <v>1829</v>
      </c>
      <c r="E910" s="29">
        <v>46</v>
      </c>
      <c r="F910" s="29" t="s">
        <v>16</v>
      </c>
      <c r="G910" s="29" t="s">
        <v>1547</v>
      </c>
      <c r="H910" s="29" t="s">
        <v>1759</v>
      </c>
      <c r="L910" s="30">
        <v>45288</v>
      </c>
      <c r="M910" s="29">
        <v>272.30130000000003</v>
      </c>
      <c r="R910" s="29" t="s">
        <v>1829</v>
      </c>
      <c r="S910" s="29">
        <v>272.30130000000003</v>
      </c>
      <c r="W910" s="31" t="s">
        <v>16</v>
      </c>
      <c r="X910" s="31" t="s">
        <v>1547</v>
      </c>
      <c r="Y910" s="29">
        <v>272.30130000000003</v>
      </c>
      <c r="AF910" s="29">
        <v>272.30130000000003</v>
      </c>
      <c r="AG910" s="29" t="s">
        <v>1759</v>
      </c>
    </row>
    <row r="911" spans="1:33" x14ac:dyDescent="0.3">
      <c r="A911" s="29" t="s">
        <v>1432</v>
      </c>
      <c r="B911" s="30">
        <v>45477</v>
      </c>
      <c r="C911" s="29">
        <v>212.83199999999999</v>
      </c>
      <c r="D911" s="29" t="s">
        <v>1824</v>
      </c>
      <c r="E911" s="29">
        <v>28</v>
      </c>
      <c r="F911" s="29" t="s">
        <v>16</v>
      </c>
      <c r="G911" s="29" t="s">
        <v>1563</v>
      </c>
      <c r="H911" s="29" t="s">
        <v>1759</v>
      </c>
      <c r="L911" s="30">
        <v>45477</v>
      </c>
      <c r="M911" s="29">
        <v>212.83199999999999</v>
      </c>
      <c r="R911" s="29" t="s">
        <v>1824</v>
      </c>
      <c r="S911" s="29">
        <v>212.83199999999999</v>
      </c>
      <c r="W911" s="33" t="s">
        <v>16</v>
      </c>
      <c r="X911" s="33" t="s">
        <v>1563</v>
      </c>
      <c r="Y911" s="29">
        <v>212.83199999999999</v>
      </c>
      <c r="AF911" s="29">
        <v>212.83199999999999</v>
      </c>
      <c r="AG911" s="29" t="s">
        <v>1759</v>
      </c>
    </row>
    <row r="912" spans="1:33" x14ac:dyDescent="0.3">
      <c r="A912" s="29" t="s">
        <v>688</v>
      </c>
      <c r="B912" s="30">
        <v>45796</v>
      </c>
      <c r="C912" s="29">
        <v>844.96719999999993</v>
      </c>
      <c r="D912" s="29" t="s">
        <v>1829</v>
      </c>
      <c r="E912" s="29">
        <v>63</v>
      </c>
      <c r="F912" s="29" t="s">
        <v>16</v>
      </c>
      <c r="G912" s="29" t="s">
        <v>1563</v>
      </c>
      <c r="H912" s="29" t="s">
        <v>1759</v>
      </c>
      <c r="L912" s="30">
        <v>45796</v>
      </c>
      <c r="M912" s="29">
        <v>844.96719999999993</v>
      </c>
      <c r="R912" s="29" t="s">
        <v>1829</v>
      </c>
      <c r="S912" s="29">
        <v>844.96719999999993</v>
      </c>
      <c r="W912" s="31" t="s">
        <v>16</v>
      </c>
      <c r="X912" s="31" t="s">
        <v>1563</v>
      </c>
      <c r="Y912" s="29">
        <v>844.96719999999993</v>
      </c>
      <c r="AF912" s="29">
        <v>844.96719999999993</v>
      </c>
      <c r="AG912" s="29" t="s">
        <v>1759</v>
      </c>
    </row>
    <row r="913" spans="1:33" x14ac:dyDescent="0.3">
      <c r="A913" s="29" t="s">
        <v>599</v>
      </c>
      <c r="B913" s="30">
        <v>45630</v>
      </c>
      <c r="C913" s="29">
        <v>3138.6759999999999</v>
      </c>
      <c r="D913" s="29" t="s">
        <v>1824</v>
      </c>
      <c r="E913" s="29">
        <v>23</v>
      </c>
      <c r="F913" s="29" t="s">
        <v>16</v>
      </c>
      <c r="G913" s="29" t="s">
        <v>1547</v>
      </c>
      <c r="H913" s="29" t="s">
        <v>1784</v>
      </c>
      <c r="L913" s="30">
        <v>45630</v>
      </c>
      <c r="M913" s="29">
        <v>3138.6759999999999</v>
      </c>
      <c r="R913" s="29" t="s">
        <v>1824</v>
      </c>
      <c r="S913" s="29">
        <v>3138.6759999999999</v>
      </c>
      <c r="W913" s="33" t="s">
        <v>16</v>
      </c>
      <c r="X913" s="33" t="s">
        <v>1547</v>
      </c>
      <c r="Y913" s="29">
        <v>3138.6759999999999</v>
      </c>
      <c r="AF913" s="29">
        <v>3138.6759999999999</v>
      </c>
      <c r="AG913" s="29" t="s">
        <v>1784</v>
      </c>
    </row>
    <row r="914" spans="1:33" x14ac:dyDescent="0.3">
      <c r="A914" s="29" t="s">
        <v>635</v>
      </c>
      <c r="B914" s="30">
        <v>45625</v>
      </c>
      <c r="C914" s="29">
        <v>1375.6759999999999</v>
      </c>
      <c r="D914" s="29" t="s">
        <v>1824</v>
      </c>
      <c r="E914" s="29">
        <v>46</v>
      </c>
      <c r="F914" s="29" t="s">
        <v>9</v>
      </c>
      <c r="G914" s="29" t="s">
        <v>1558</v>
      </c>
      <c r="H914" s="29" t="s">
        <v>1763</v>
      </c>
      <c r="L914" s="30">
        <v>45625</v>
      </c>
      <c r="M914" s="29">
        <v>1375.6759999999999</v>
      </c>
      <c r="R914" s="29" t="s">
        <v>1824</v>
      </c>
      <c r="S914" s="29">
        <v>1375.6759999999999</v>
      </c>
      <c r="W914" s="31" t="s">
        <v>9</v>
      </c>
      <c r="X914" s="31" t="s">
        <v>1558</v>
      </c>
      <c r="Y914" s="29">
        <v>1375.6759999999999</v>
      </c>
      <c r="AF914" s="29">
        <v>1375.6759999999999</v>
      </c>
      <c r="AG914" s="29" t="s">
        <v>1763</v>
      </c>
    </row>
    <row r="915" spans="1:33" x14ac:dyDescent="0.3">
      <c r="A915" s="29" t="s">
        <v>385</v>
      </c>
      <c r="B915" s="30">
        <v>45773</v>
      </c>
      <c r="C915" s="29">
        <v>246.77549999999999</v>
      </c>
      <c r="D915" s="29" t="s">
        <v>1829</v>
      </c>
      <c r="E915" s="29">
        <v>40</v>
      </c>
      <c r="F915" s="29" t="s">
        <v>16</v>
      </c>
      <c r="G915" s="29" t="s">
        <v>1563</v>
      </c>
      <c r="H915" s="29" t="s">
        <v>1763</v>
      </c>
      <c r="L915" s="30">
        <v>45773</v>
      </c>
      <c r="M915" s="29">
        <v>246.77549999999999</v>
      </c>
      <c r="R915" s="29" t="s">
        <v>1829</v>
      </c>
      <c r="S915" s="29">
        <v>246.77549999999999</v>
      </c>
      <c r="W915" s="33" t="s">
        <v>16</v>
      </c>
      <c r="X915" s="33" t="s">
        <v>1563</v>
      </c>
      <c r="Y915" s="29">
        <v>246.77549999999999</v>
      </c>
      <c r="AF915" s="29">
        <v>246.77549999999999</v>
      </c>
      <c r="AG915" s="29" t="s">
        <v>1763</v>
      </c>
    </row>
    <row r="916" spans="1:33" x14ac:dyDescent="0.3">
      <c r="A916" s="29" t="s">
        <v>154</v>
      </c>
      <c r="B916" s="30">
        <v>45308</v>
      </c>
      <c r="C916" s="29">
        <v>1748.7384</v>
      </c>
      <c r="D916" s="29" t="s">
        <v>1824</v>
      </c>
      <c r="E916" s="29">
        <v>50</v>
      </c>
      <c r="F916" s="29" t="s">
        <v>9</v>
      </c>
      <c r="G916" s="29" t="s">
        <v>1563</v>
      </c>
      <c r="H916" s="29" t="s">
        <v>1759</v>
      </c>
      <c r="L916" s="30">
        <v>45308</v>
      </c>
      <c r="M916" s="29">
        <v>1748.7384</v>
      </c>
      <c r="R916" s="29" t="s">
        <v>1824</v>
      </c>
      <c r="S916" s="29">
        <v>1748.7384</v>
      </c>
      <c r="W916" s="31" t="s">
        <v>9</v>
      </c>
      <c r="X916" s="31" t="s">
        <v>1563</v>
      </c>
      <c r="Y916" s="29">
        <v>1748.7384</v>
      </c>
      <c r="AF916" s="29">
        <v>1748.7384</v>
      </c>
      <c r="AG916" s="29" t="s">
        <v>1759</v>
      </c>
    </row>
    <row r="917" spans="1:33" x14ac:dyDescent="0.3">
      <c r="A917" s="29" t="s">
        <v>1496</v>
      </c>
      <c r="B917" s="30">
        <v>45869</v>
      </c>
      <c r="C917" s="29">
        <v>623.19839999999999</v>
      </c>
      <c r="D917" s="29" t="s">
        <v>1829</v>
      </c>
      <c r="E917" s="29">
        <v>36</v>
      </c>
      <c r="F917" s="29" t="s">
        <v>16</v>
      </c>
      <c r="G917" s="29" t="s">
        <v>1547</v>
      </c>
      <c r="H917" s="29" t="s">
        <v>1754</v>
      </c>
      <c r="L917" s="30">
        <v>45869</v>
      </c>
      <c r="M917" s="29">
        <v>623.19839999999999</v>
      </c>
      <c r="R917" s="29" t="s">
        <v>1829</v>
      </c>
      <c r="S917" s="29">
        <v>623.19839999999999</v>
      </c>
      <c r="W917" s="33" t="s">
        <v>16</v>
      </c>
      <c r="X917" s="33" t="s">
        <v>1547</v>
      </c>
      <c r="Y917" s="29">
        <v>623.19839999999999</v>
      </c>
      <c r="AF917" s="29">
        <v>623.19839999999999</v>
      </c>
      <c r="AG917" s="29" t="s">
        <v>1754</v>
      </c>
    </row>
    <row r="918" spans="1:33" x14ac:dyDescent="0.3">
      <c r="A918" s="29" t="s">
        <v>448</v>
      </c>
      <c r="B918" s="30">
        <v>45621</v>
      </c>
      <c r="C918" s="29">
        <v>502.95960000000002</v>
      </c>
      <c r="D918" s="29" t="s">
        <v>1829</v>
      </c>
      <c r="E918" s="29">
        <v>34</v>
      </c>
      <c r="F918" s="29" t="s">
        <v>16</v>
      </c>
      <c r="G918" s="29" t="s">
        <v>1547</v>
      </c>
      <c r="H918" s="29" t="s">
        <v>1759</v>
      </c>
      <c r="L918" s="30">
        <v>45621</v>
      </c>
      <c r="M918" s="29">
        <v>502.95960000000002</v>
      </c>
      <c r="R918" s="29" t="s">
        <v>1829</v>
      </c>
      <c r="S918" s="29">
        <v>502.95960000000002</v>
      </c>
      <c r="W918" s="31" t="s">
        <v>16</v>
      </c>
      <c r="X918" s="31" t="s">
        <v>1547</v>
      </c>
      <c r="Y918" s="29">
        <v>502.95960000000002</v>
      </c>
      <c r="AF918" s="29">
        <v>502.95960000000002</v>
      </c>
      <c r="AG918" s="29" t="s">
        <v>1759</v>
      </c>
    </row>
    <row r="919" spans="1:33" x14ac:dyDescent="0.3">
      <c r="A919" s="29" t="s">
        <v>652</v>
      </c>
      <c r="B919" s="30">
        <v>45428</v>
      </c>
      <c r="C919" s="29">
        <v>520.43039999999996</v>
      </c>
      <c r="D919" s="29" t="s">
        <v>1824</v>
      </c>
      <c r="E919" s="29">
        <v>30</v>
      </c>
      <c r="F919" s="29" t="s">
        <v>9</v>
      </c>
      <c r="G919" s="29" t="s">
        <v>1558</v>
      </c>
      <c r="H919" s="29" t="s">
        <v>1759</v>
      </c>
      <c r="L919" s="30">
        <v>45428</v>
      </c>
      <c r="M919" s="29">
        <v>520.43039999999996</v>
      </c>
      <c r="R919" s="29" t="s">
        <v>1824</v>
      </c>
      <c r="S919" s="29">
        <v>520.43039999999996</v>
      </c>
      <c r="W919" s="33" t="s">
        <v>9</v>
      </c>
      <c r="X919" s="33" t="s">
        <v>1558</v>
      </c>
      <c r="Y919" s="29">
        <v>520.43039999999996</v>
      </c>
      <c r="AF919" s="29">
        <v>520.43039999999996</v>
      </c>
      <c r="AG919" s="29" t="s">
        <v>1759</v>
      </c>
    </row>
    <row r="920" spans="1:33" x14ac:dyDescent="0.3">
      <c r="A920" s="29" t="s">
        <v>256</v>
      </c>
      <c r="B920" s="30">
        <v>45807</v>
      </c>
      <c r="C920" s="29">
        <v>316.22199999999998</v>
      </c>
      <c r="D920" s="29" t="s">
        <v>1826</v>
      </c>
      <c r="E920" s="29">
        <v>29</v>
      </c>
      <c r="F920" s="29" t="s">
        <v>16</v>
      </c>
      <c r="G920" s="29" t="s">
        <v>1563</v>
      </c>
      <c r="H920" s="29" t="s">
        <v>1759</v>
      </c>
      <c r="L920" s="30">
        <v>45807</v>
      </c>
      <c r="M920" s="29">
        <v>316.22199999999998</v>
      </c>
      <c r="R920" s="29" t="s">
        <v>1826</v>
      </c>
      <c r="S920" s="29">
        <v>316.22199999999998</v>
      </c>
      <c r="W920" s="31" t="s">
        <v>16</v>
      </c>
      <c r="X920" s="31" t="s">
        <v>1563</v>
      </c>
      <c r="Y920" s="29">
        <v>316.22199999999998</v>
      </c>
      <c r="AF920" s="29">
        <v>316.22199999999998</v>
      </c>
      <c r="AG920" s="29" t="s">
        <v>1759</v>
      </c>
    </row>
    <row r="921" spans="1:33" x14ac:dyDescent="0.3">
      <c r="A921" s="29" t="s">
        <v>1273</v>
      </c>
      <c r="B921" s="30">
        <v>45238</v>
      </c>
      <c r="C921" s="29">
        <v>544.55939999999998</v>
      </c>
      <c r="D921" s="29" t="s">
        <v>1824</v>
      </c>
      <c r="E921" s="29">
        <v>48</v>
      </c>
      <c r="F921" s="29" t="s">
        <v>16</v>
      </c>
      <c r="G921" s="29" t="s">
        <v>1544</v>
      </c>
      <c r="H921" s="29" t="s">
        <v>1754</v>
      </c>
      <c r="L921" s="30">
        <v>45238</v>
      </c>
      <c r="M921" s="29">
        <v>544.55939999999998</v>
      </c>
      <c r="R921" s="29" t="s">
        <v>1824</v>
      </c>
      <c r="S921" s="29">
        <v>544.55939999999998</v>
      </c>
      <c r="W921" s="33" t="s">
        <v>16</v>
      </c>
      <c r="X921" s="33" t="s">
        <v>1544</v>
      </c>
      <c r="Y921" s="29">
        <v>544.55939999999998</v>
      </c>
      <c r="AF921" s="29">
        <v>544.55939999999998</v>
      </c>
      <c r="AG921" s="29" t="s">
        <v>1754</v>
      </c>
    </row>
    <row r="922" spans="1:33" x14ac:dyDescent="0.3">
      <c r="A922" s="29" t="s">
        <v>122</v>
      </c>
      <c r="B922" s="30">
        <v>45253</v>
      </c>
      <c r="C922" s="29">
        <v>56.010599999999997</v>
      </c>
      <c r="D922" s="29" t="s">
        <v>1829</v>
      </c>
      <c r="E922" s="29">
        <v>64</v>
      </c>
      <c r="F922" s="29" t="s">
        <v>16</v>
      </c>
      <c r="G922" s="29" t="s">
        <v>1544</v>
      </c>
      <c r="H922" s="29" t="s">
        <v>1763</v>
      </c>
      <c r="L922" s="30">
        <v>45253</v>
      </c>
      <c r="M922" s="29">
        <v>56.010599999999997</v>
      </c>
      <c r="R922" s="29" t="s">
        <v>1829</v>
      </c>
      <c r="S922" s="29">
        <v>56.010599999999997</v>
      </c>
      <c r="W922" s="31" t="s">
        <v>16</v>
      </c>
      <c r="X922" s="31" t="s">
        <v>1544</v>
      </c>
      <c r="Y922" s="29">
        <v>56.010599999999997</v>
      </c>
      <c r="AF922" s="29">
        <v>56.010599999999997</v>
      </c>
      <c r="AG922" s="29" t="s">
        <v>1763</v>
      </c>
    </row>
    <row r="923" spans="1:33" x14ac:dyDescent="0.3">
      <c r="A923" s="29" t="s">
        <v>471</v>
      </c>
      <c r="B923" s="30">
        <v>45460</v>
      </c>
      <c r="C923" s="29">
        <v>1641.3904</v>
      </c>
      <c r="D923" s="29" t="s">
        <v>1824</v>
      </c>
      <c r="E923" s="29">
        <v>32</v>
      </c>
      <c r="F923" s="29" t="s">
        <v>9</v>
      </c>
      <c r="G923" s="29" t="s">
        <v>1544</v>
      </c>
      <c r="H923" s="29" t="s">
        <v>1759</v>
      </c>
      <c r="L923" s="30">
        <v>45460</v>
      </c>
      <c r="M923" s="29">
        <v>1641.3904</v>
      </c>
      <c r="R923" s="29" t="s">
        <v>1824</v>
      </c>
      <c r="S923" s="29">
        <v>1641.3904</v>
      </c>
      <c r="W923" s="33" t="s">
        <v>9</v>
      </c>
      <c r="X923" s="33" t="s">
        <v>1544</v>
      </c>
      <c r="Y923" s="29">
        <v>1641.3904</v>
      </c>
      <c r="AF923" s="29">
        <v>1641.3904</v>
      </c>
      <c r="AG923" s="29" t="s">
        <v>1759</v>
      </c>
    </row>
    <row r="924" spans="1:33" x14ac:dyDescent="0.3">
      <c r="A924" s="29" t="s">
        <v>1456</v>
      </c>
      <c r="B924" s="30">
        <v>45628</v>
      </c>
      <c r="C924" s="29">
        <v>107.0748</v>
      </c>
      <c r="D924" s="29" t="s">
        <v>1829</v>
      </c>
      <c r="E924" s="29">
        <v>53</v>
      </c>
      <c r="F924" s="29" t="s">
        <v>9</v>
      </c>
      <c r="G924" s="29" t="s">
        <v>1547</v>
      </c>
      <c r="H924" s="29" t="s">
        <v>1754</v>
      </c>
      <c r="L924" s="30">
        <v>45628</v>
      </c>
      <c r="M924" s="29">
        <v>107.0748</v>
      </c>
      <c r="R924" s="29" t="s">
        <v>1829</v>
      </c>
      <c r="S924" s="29">
        <v>107.0748</v>
      </c>
      <c r="W924" s="31" t="s">
        <v>9</v>
      </c>
      <c r="X924" s="31" t="s">
        <v>1547</v>
      </c>
      <c r="Y924" s="29">
        <v>107.0748</v>
      </c>
      <c r="AF924" s="29">
        <v>107.0748</v>
      </c>
      <c r="AG924" s="29" t="s">
        <v>1754</v>
      </c>
    </row>
    <row r="925" spans="1:33" x14ac:dyDescent="0.3">
      <c r="A925" s="29" t="s">
        <v>1212</v>
      </c>
      <c r="B925" s="30">
        <v>45778</v>
      </c>
      <c r="C925" s="29">
        <v>523.66020000000003</v>
      </c>
      <c r="D925" s="29" t="s">
        <v>1824</v>
      </c>
      <c r="E925" s="29">
        <v>50</v>
      </c>
      <c r="F925" s="29" t="s">
        <v>9</v>
      </c>
      <c r="G925" s="29" t="s">
        <v>1563</v>
      </c>
      <c r="H925" s="29" t="s">
        <v>1759</v>
      </c>
      <c r="L925" s="30">
        <v>45778</v>
      </c>
      <c r="M925" s="29">
        <v>523.66020000000003</v>
      </c>
      <c r="R925" s="29" t="s">
        <v>1824</v>
      </c>
      <c r="S925" s="29">
        <v>523.66020000000003</v>
      </c>
      <c r="W925" s="33" t="s">
        <v>9</v>
      </c>
      <c r="X925" s="33" t="s">
        <v>1563</v>
      </c>
      <c r="Y925" s="29">
        <v>523.66020000000003</v>
      </c>
      <c r="AF925" s="29">
        <v>523.66020000000003</v>
      </c>
      <c r="AG925" s="29" t="s">
        <v>1759</v>
      </c>
    </row>
    <row r="926" spans="1:33" x14ac:dyDescent="0.3">
      <c r="A926" s="29" t="s">
        <v>599</v>
      </c>
      <c r="B926" s="30">
        <v>45471</v>
      </c>
      <c r="C926" s="29">
        <v>18.459</v>
      </c>
      <c r="D926" s="29" t="s">
        <v>1829</v>
      </c>
      <c r="E926" s="29">
        <v>23</v>
      </c>
      <c r="F926" s="29" t="s">
        <v>16</v>
      </c>
      <c r="G926" s="29" t="s">
        <v>1566</v>
      </c>
      <c r="H926" s="29" t="s">
        <v>1763</v>
      </c>
      <c r="L926" s="30">
        <v>45471</v>
      </c>
      <c r="M926" s="29">
        <v>18.459</v>
      </c>
      <c r="R926" s="29" t="s">
        <v>1829</v>
      </c>
      <c r="S926" s="29">
        <v>18.459</v>
      </c>
      <c r="W926" s="31" t="s">
        <v>16</v>
      </c>
      <c r="X926" s="31" t="s">
        <v>1566</v>
      </c>
      <c r="Y926" s="29">
        <v>18.459</v>
      </c>
      <c r="AF926" s="29">
        <v>18.459</v>
      </c>
      <c r="AG926" s="29" t="s">
        <v>1763</v>
      </c>
    </row>
    <row r="927" spans="1:33" x14ac:dyDescent="0.3">
      <c r="A927" s="29" t="s">
        <v>1438</v>
      </c>
      <c r="B927" s="30">
        <v>45770</v>
      </c>
      <c r="C927" s="29">
        <v>3205.3728000000001</v>
      </c>
      <c r="D927" s="29" t="s">
        <v>1824</v>
      </c>
      <c r="E927" s="29">
        <v>63</v>
      </c>
      <c r="F927" s="29" t="s">
        <v>16</v>
      </c>
      <c r="G927" s="29" t="s">
        <v>1563</v>
      </c>
      <c r="H927" s="29" t="s">
        <v>1759</v>
      </c>
      <c r="L927" s="30">
        <v>45770</v>
      </c>
      <c r="M927" s="29">
        <v>3205.3728000000001</v>
      </c>
      <c r="R927" s="29" t="s">
        <v>1824</v>
      </c>
      <c r="S927" s="29">
        <v>3205.3728000000001</v>
      </c>
      <c r="W927" s="33" t="s">
        <v>16</v>
      </c>
      <c r="X927" s="33" t="s">
        <v>1563</v>
      </c>
      <c r="Y927" s="29">
        <v>3205.3728000000001</v>
      </c>
      <c r="AF927" s="29">
        <v>3205.3728000000001</v>
      </c>
      <c r="AG927" s="29" t="s">
        <v>1759</v>
      </c>
    </row>
    <row r="928" spans="1:33" x14ac:dyDescent="0.3">
      <c r="A928" s="29" t="s">
        <v>700</v>
      </c>
      <c r="B928" s="30">
        <v>45369</v>
      </c>
      <c r="C928" s="29">
        <v>2470.6439999999998</v>
      </c>
      <c r="D928" s="29" t="s">
        <v>1824</v>
      </c>
      <c r="E928" s="29">
        <v>44</v>
      </c>
      <c r="F928" s="29" t="s">
        <v>9</v>
      </c>
      <c r="G928" s="29" t="s">
        <v>1563</v>
      </c>
      <c r="H928" s="29" t="s">
        <v>1759</v>
      </c>
      <c r="L928" s="30">
        <v>45369</v>
      </c>
      <c r="M928" s="29">
        <v>2470.6439999999998</v>
      </c>
      <c r="R928" s="29" t="s">
        <v>1824</v>
      </c>
      <c r="S928" s="29">
        <v>2470.6439999999998</v>
      </c>
      <c r="W928" s="31" t="s">
        <v>9</v>
      </c>
      <c r="X928" s="31" t="s">
        <v>1563</v>
      </c>
      <c r="Y928" s="29">
        <v>2470.6439999999998</v>
      </c>
      <c r="AF928" s="29">
        <v>2470.6439999999998</v>
      </c>
      <c r="AG928" s="29" t="s">
        <v>1759</v>
      </c>
    </row>
    <row r="929" spans="1:33" x14ac:dyDescent="0.3">
      <c r="A929" s="29" t="s">
        <v>617</v>
      </c>
      <c r="B929" s="30">
        <v>45910</v>
      </c>
      <c r="C929" s="29">
        <v>474.41449999999998</v>
      </c>
      <c r="D929" s="29" t="s">
        <v>1826</v>
      </c>
      <c r="E929" s="29">
        <v>42</v>
      </c>
      <c r="F929" s="29" t="s">
        <v>9</v>
      </c>
      <c r="G929" s="29" t="s">
        <v>1563</v>
      </c>
      <c r="H929" s="29" t="s">
        <v>1759</v>
      </c>
      <c r="L929" s="30">
        <v>45910</v>
      </c>
      <c r="M929" s="29">
        <v>474.41449999999998</v>
      </c>
      <c r="R929" s="29" t="s">
        <v>1826</v>
      </c>
      <c r="S929" s="29">
        <v>474.41449999999998</v>
      </c>
      <c r="W929" s="33" t="s">
        <v>9</v>
      </c>
      <c r="X929" s="33" t="s">
        <v>1563</v>
      </c>
      <c r="Y929" s="29">
        <v>474.41449999999998</v>
      </c>
      <c r="AF929" s="29">
        <v>474.41449999999998</v>
      </c>
      <c r="AG929" s="29" t="s">
        <v>1759</v>
      </c>
    </row>
    <row r="930" spans="1:33" x14ac:dyDescent="0.3">
      <c r="A930" s="29" t="s">
        <v>1191</v>
      </c>
      <c r="B930" s="30">
        <v>45637</v>
      </c>
      <c r="C930" s="29">
        <v>370.75619999999998</v>
      </c>
      <c r="D930" s="29" t="s">
        <v>1826</v>
      </c>
      <c r="E930" s="29">
        <v>20</v>
      </c>
      <c r="F930" s="29" t="s">
        <v>16</v>
      </c>
      <c r="G930" s="29" t="s">
        <v>1566</v>
      </c>
      <c r="H930" s="29" t="s">
        <v>1759</v>
      </c>
      <c r="L930" s="30">
        <v>45637</v>
      </c>
      <c r="M930" s="29">
        <v>370.75619999999998</v>
      </c>
      <c r="R930" s="29" t="s">
        <v>1826</v>
      </c>
      <c r="S930" s="29">
        <v>370.75619999999998</v>
      </c>
      <c r="W930" s="31" t="s">
        <v>16</v>
      </c>
      <c r="X930" s="31" t="s">
        <v>1566</v>
      </c>
      <c r="Y930" s="29">
        <v>370.75619999999998</v>
      </c>
      <c r="AF930" s="29">
        <v>370.75619999999998</v>
      </c>
      <c r="AG930" s="29" t="s">
        <v>1759</v>
      </c>
    </row>
    <row r="931" spans="1:33" x14ac:dyDescent="0.3">
      <c r="A931" s="29" t="s">
        <v>533</v>
      </c>
      <c r="B931" s="30">
        <v>45706</v>
      </c>
      <c r="C931" s="29">
        <v>571.26209999999992</v>
      </c>
      <c r="D931" s="29" t="s">
        <v>1829</v>
      </c>
      <c r="E931" s="29">
        <v>41</v>
      </c>
      <c r="F931" s="29" t="s">
        <v>16</v>
      </c>
      <c r="G931" s="29" t="s">
        <v>1566</v>
      </c>
      <c r="H931" s="29" t="s">
        <v>1754</v>
      </c>
      <c r="L931" s="30">
        <v>45706</v>
      </c>
      <c r="M931" s="29">
        <v>571.26209999999992</v>
      </c>
      <c r="R931" s="29" t="s">
        <v>1829</v>
      </c>
      <c r="S931" s="29">
        <v>571.26209999999992</v>
      </c>
      <c r="W931" s="33" t="s">
        <v>16</v>
      </c>
      <c r="X931" s="33" t="s">
        <v>1566</v>
      </c>
      <c r="Y931" s="29">
        <v>571.26209999999992</v>
      </c>
      <c r="AF931" s="29">
        <v>571.26209999999992</v>
      </c>
      <c r="AG931" s="29" t="s">
        <v>1754</v>
      </c>
    </row>
    <row r="932" spans="1:33" x14ac:dyDescent="0.3">
      <c r="A932" s="29" t="s">
        <v>1255</v>
      </c>
      <c r="B932" s="30">
        <v>45557</v>
      </c>
      <c r="C932" s="29">
        <v>934.46460000000013</v>
      </c>
      <c r="D932" s="29" t="s">
        <v>1826</v>
      </c>
      <c r="E932" s="29">
        <v>22</v>
      </c>
      <c r="F932" s="29" t="s">
        <v>16</v>
      </c>
      <c r="G932" s="29" t="s">
        <v>1566</v>
      </c>
      <c r="H932" s="29" t="s">
        <v>1759</v>
      </c>
      <c r="L932" s="30">
        <v>45557</v>
      </c>
      <c r="M932" s="29">
        <v>934.46460000000013</v>
      </c>
      <c r="R932" s="29" t="s">
        <v>1826</v>
      </c>
      <c r="S932" s="29">
        <v>934.46460000000013</v>
      </c>
      <c r="W932" s="31" t="s">
        <v>16</v>
      </c>
      <c r="X932" s="31" t="s">
        <v>1566</v>
      </c>
      <c r="Y932" s="29">
        <v>934.46460000000013</v>
      </c>
      <c r="AF932" s="29">
        <v>934.46460000000013</v>
      </c>
      <c r="AG932" s="29" t="s">
        <v>1759</v>
      </c>
    </row>
    <row r="933" spans="1:33" x14ac:dyDescent="0.3">
      <c r="A933" s="29" t="s">
        <v>1018</v>
      </c>
      <c r="B933" s="30">
        <v>45338</v>
      </c>
      <c r="C933" s="29">
        <v>647.2349999999999</v>
      </c>
      <c r="D933" s="29" t="s">
        <v>1824</v>
      </c>
      <c r="E933" s="29">
        <v>58</v>
      </c>
      <c r="F933" s="29" t="s">
        <v>9</v>
      </c>
      <c r="G933" s="29" t="s">
        <v>1566</v>
      </c>
      <c r="H933" s="29" t="s">
        <v>1759</v>
      </c>
      <c r="L933" s="30">
        <v>45338</v>
      </c>
      <c r="M933" s="29">
        <v>647.2349999999999</v>
      </c>
      <c r="R933" s="29" t="s">
        <v>1824</v>
      </c>
      <c r="S933" s="29">
        <v>647.2349999999999</v>
      </c>
      <c r="W933" s="33" t="s">
        <v>9</v>
      </c>
      <c r="X933" s="33" t="s">
        <v>1566</v>
      </c>
      <c r="Y933" s="29">
        <v>647.2349999999999</v>
      </c>
      <c r="AF933" s="29">
        <v>647.2349999999999</v>
      </c>
      <c r="AG933" s="29" t="s">
        <v>1759</v>
      </c>
    </row>
    <row r="934" spans="1:33" x14ac:dyDescent="0.3">
      <c r="A934" s="29" t="s">
        <v>1412</v>
      </c>
      <c r="B934" s="30">
        <v>45441</v>
      </c>
      <c r="C934" s="29">
        <v>1060.4369999999999</v>
      </c>
      <c r="D934" s="29" t="s">
        <v>1824</v>
      </c>
      <c r="E934" s="29">
        <v>62</v>
      </c>
      <c r="F934" s="29" t="s">
        <v>16</v>
      </c>
      <c r="G934" s="29" t="s">
        <v>1547</v>
      </c>
      <c r="H934" s="29" t="s">
        <v>1759</v>
      </c>
      <c r="L934" s="30">
        <v>45441</v>
      </c>
      <c r="M934" s="29">
        <v>1060.4369999999999</v>
      </c>
      <c r="R934" s="29" t="s">
        <v>1824</v>
      </c>
      <c r="S934" s="29">
        <v>1060.4369999999999</v>
      </c>
      <c r="W934" s="31" t="s">
        <v>16</v>
      </c>
      <c r="X934" s="31" t="s">
        <v>1547</v>
      </c>
      <c r="Y934" s="29">
        <v>1060.4369999999999</v>
      </c>
      <c r="AF934" s="29">
        <v>1060.4369999999999</v>
      </c>
      <c r="AG934" s="29" t="s">
        <v>1759</v>
      </c>
    </row>
    <row r="935" spans="1:33" x14ac:dyDescent="0.3">
      <c r="A935" s="29" t="s">
        <v>225</v>
      </c>
      <c r="B935" s="30">
        <v>45396</v>
      </c>
      <c r="C935" s="29">
        <v>1754.4059999999999</v>
      </c>
      <c r="D935" s="29" t="s">
        <v>1826</v>
      </c>
      <c r="E935" s="29">
        <v>23</v>
      </c>
      <c r="F935" s="29" t="s">
        <v>9</v>
      </c>
      <c r="G935" s="29" t="s">
        <v>1566</v>
      </c>
      <c r="H935" s="29" t="s">
        <v>1759</v>
      </c>
      <c r="L935" s="30">
        <v>45396</v>
      </c>
      <c r="M935" s="29">
        <v>1754.4059999999999</v>
      </c>
      <c r="R935" s="29" t="s">
        <v>1826</v>
      </c>
      <c r="S935" s="29">
        <v>1754.4059999999999</v>
      </c>
      <c r="W935" s="33" t="s">
        <v>9</v>
      </c>
      <c r="X935" s="33" t="s">
        <v>1566</v>
      </c>
      <c r="Y935" s="29">
        <v>1754.4059999999999</v>
      </c>
      <c r="AF935" s="29">
        <v>1754.4059999999999</v>
      </c>
      <c r="AG935" s="29" t="s">
        <v>1759</v>
      </c>
    </row>
    <row r="936" spans="1:33" x14ac:dyDescent="0.3">
      <c r="A936" s="29" t="s">
        <v>786</v>
      </c>
      <c r="B936" s="30">
        <v>45317</v>
      </c>
      <c r="C936" s="29">
        <v>1874.787</v>
      </c>
      <c r="D936" s="29" t="s">
        <v>1826</v>
      </c>
      <c r="E936" s="29">
        <v>58</v>
      </c>
      <c r="F936" s="29" t="s">
        <v>9</v>
      </c>
      <c r="G936" s="29" t="s">
        <v>1563</v>
      </c>
      <c r="H936" s="29" t="s">
        <v>1763</v>
      </c>
      <c r="L936" s="30">
        <v>45317</v>
      </c>
      <c r="M936" s="29">
        <v>1874.787</v>
      </c>
      <c r="R936" s="29" t="s">
        <v>1826</v>
      </c>
      <c r="S936" s="29">
        <v>1874.787</v>
      </c>
      <c r="W936" s="31" t="s">
        <v>9</v>
      </c>
      <c r="X936" s="31" t="s">
        <v>1563</v>
      </c>
      <c r="Y936" s="29">
        <v>1874.787</v>
      </c>
      <c r="AF936" s="29">
        <v>1874.787</v>
      </c>
      <c r="AG936" s="29" t="s">
        <v>1763</v>
      </c>
    </row>
    <row r="937" spans="1:33" x14ac:dyDescent="0.3">
      <c r="A937" s="29" t="s">
        <v>415</v>
      </c>
      <c r="B937" s="30">
        <v>45235</v>
      </c>
      <c r="C937" s="29">
        <v>124.336</v>
      </c>
      <c r="D937" s="29" t="s">
        <v>1826</v>
      </c>
      <c r="E937" s="29">
        <v>44</v>
      </c>
      <c r="F937" s="29" t="s">
        <v>16</v>
      </c>
      <c r="G937" s="29" t="s">
        <v>1563</v>
      </c>
      <c r="H937" s="29" t="s">
        <v>1759</v>
      </c>
      <c r="L937" s="30">
        <v>45235</v>
      </c>
      <c r="M937" s="29">
        <v>124.336</v>
      </c>
      <c r="R937" s="29" t="s">
        <v>1826</v>
      </c>
      <c r="S937" s="29">
        <v>124.336</v>
      </c>
      <c r="W937" s="33" t="s">
        <v>16</v>
      </c>
      <c r="X937" s="33" t="s">
        <v>1563</v>
      </c>
      <c r="Y937" s="29">
        <v>124.336</v>
      </c>
      <c r="AF937" s="29">
        <v>124.336</v>
      </c>
      <c r="AG937" s="29" t="s">
        <v>1759</v>
      </c>
    </row>
    <row r="938" spans="1:33" x14ac:dyDescent="0.3">
      <c r="A938" s="29" t="s">
        <v>1197</v>
      </c>
      <c r="B938" s="30">
        <v>45824</v>
      </c>
      <c r="C938" s="29">
        <v>2746.7712000000001</v>
      </c>
      <c r="D938" s="29" t="s">
        <v>1824</v>
      </c>
      <c r="E938" s="29">
        <v>52</v>
      </c>
      <c r="F938" s="29" t="s">
        <v>16</v>
      </c>
      <c r="G938" s="29" t="s">
        <v>1558</v>
      </c>
      <c r="H938" s="29" t="s">
        <v>1759</v>
      </c>
      <c r="L938" s="30">
        <v>45824</v>
      </c>
      <c r="M938" s="29">
        <v>2746.7712000000001</v>
      </c>
      <c r="R938" s="29" t="s">
        <v>1824</v>
      </c>
      <c r="S938" s="29">
        <v>2746.7712000000001</v>
      </c>
      <c r="W938" s="31" t="s">
        <v>16</v>
      </c>
      <c r="X938" s="31" t="s">
        <v>1558</v>
      </c>
      <c r="Y938" s="29">
        <v>2746.7712000000001</v>
      </c>
      <c r="AF938" s="29">
        <v>2746.7712000000001</v>
      </c>
      <c r="AG938" s="29" t="s">
        <v>1759</v>
      </c>
    </row>
    <row r="939" spans="1:33" x14ac:dyDescent="0.3">
      <c r="A939" s="29" t="s">
        <v>248</v>
      </c>
      <c r="B939" s="30">
        <v>45543</v>
      </c>
      <c r="C939" s="29">
        <v>2143.6176</v>
      </c>
      <c r="D939" s="29" t="s">
        <v>1826</v>
      </c>
      <c r="E939" s="29">
        <v>24</v>
      </c>
      <c r="F939" s="29" t="s">
        <v>16</v>
      </c>
      <c r="G939" s="29" t="s">
        <v>1563</v>
      </c>
      <c r="H939" s="29" t="s">
        <v>1759</v>
      </c>
      <c r="L939" s="30">
        <v>45543</v>
      </c>
      <c r="M939" s="29">
        <v>2143.6176</v>
      </c>
      <c r="R939" s="29" t="s">
        <v>1826</v>
      </c>
      <c r="S939" s="29">
        <v>2143.6176</v>
      </c>
      <c r="W939" s="33" t="s">
        <v>16</v>
      </c>
      <c r="X939" s="33" t="s">
        <v>1563</v>
      </c>
      <c r="Y939" s="29">
        <v>2143.6176</v>
      </c>
      <c r="AF939" s="29">
        <v>2143.6176</v>
      </c>
      <c r="AG939" s="29" t="s">
        <v>1759</v>
      </c>
    </row>
    <row r="940" spans="1:33" x14ac:dyDescent="0.3">
      <c r="A940" s="29" t="s">
        <v>1514</v>
      </c>
      <c r="B940" s="30">
        <v>45595</v>
      </c>
      <c r="C940" s="29">
        <v>2486.2139999999999</v>
      </c>
      <c r="D940" s="29" t="s">
        <v>1826</v>
      </c>
      <c r="E940" s="29">
        <v>28</v>
      </c>
      <c r="F940" s="29" t="s">
        <v>9</v>
      </c>
      <c r="G940" s="29" t="s">
        <v>1563</v>
      </c>
      <c r="H940" s="29" t="s">
        <v>1759</v>
      </c>
      <c r="L940" s="30">
        <v>45595</v>
      </c>
      <c r="M940" s="29">
        <v>2486.2139999999999</v>
      </c>
      <c r="R940" s="29" t="s">
        <v>1826</v>
      </c>
      <c r="S940" s="29">
        <v>2486.2139999999999</v>
      </c>
      <c r="W940" s="31" t="s">
        <v>9</v>
      </c>
      <c r="X940" s="31" t="s">
        <v>1563</v>
      </c>
      <c r="Y940" s="29">
        <v>2486.2139999999999</v>
      </c>
      <c r="AF940" s="29">
        <v>2486.2139999999999</v>
      </c>
      <c r="AG940" s="29" t="s">
        <v>1759</v>
      </c>
    </row>
    <row r="941" spans="1:33" x14ac:dyDescent="0.3">
      <c r="A941" s="29" t="s">
        <v>964</v>
      </c>
      <c r="B941" s="30">
        <v>45803</v>
      </c>
      <c r="C941" s="29">
        <v>154.93799999999999</v>
      </c>
      <c r="D941" s="29" t="s">
        <v>1829</v>
      </c>
      <c r="E941" s="29">
        <v>44</v>
      </c>
      <c r="F941" s="29" t="s">
        <v>9</v>
      </c>
      <c r="G941" s="29" t="s">
        <v>1566</v>
      </c>
      <c r="H941" s="29" t="s">
        <v>1759</v>
      </c>
      <c r="L941" s="30">
        <v>45803</v>
      </c>
      <c r="M941" s="29">
        <v>154.93799999999999</v>
      </c>
      <c r="R941" s="29" t="s">
        <v>1829</v>
      </c>
      <c r="S941" s="29">
        <v>154.93799999999999</v>
      </c>
      <c r="W941" s="33" t="s">
        <v>9</v>
      </c>
      <c r="X941" s="33" t="s">
        <v>1566</v>
      </c>
      <c r="Y941" s="29">
        <v>154.93799999999999</v>
      </c>
      <c r="AF941" s="29">
        <v>154.93799999999999</v>
      </c>
      <c r="AG941" s="29" t="s">
        <v>1759</v>
      </c>
    </row>
    <row r="942" spans="1:33" x14ac:dyDescent="0.3">
      <c r="A942" s="29" t="s">
        <v>1378</v>
      </c>
      <c r="B942" s="30">
        <v>45880</v>
      </c>
      <c r="C942" s="29">
        <v>2421.7944000000002</v>
      </c>
      <c r="D942" s="29" t="s">
        <v>1824</v>
      </c>
      <c r="E942" s="29">
        <v>35</v>
      </c>
      <c r="F942" s="29" t="s">
        <v>9</v>
      </c>
      <c r="G942" s="29" t="s">
        <v>1566</v>
      </c>
      <c r="H942" s="29" t="s">
        <v>1759</v>
      </c>
      <c r="L942" s="30">
        <v>45880</v>
      </c>
      <c r="M942" s="29">
        <v>2421.7944000000002</v>
      </c>
      <c r="R942" s="29" t="s">
        <v>1824</v>
      </c>
      <c r="S942" s="29">
        <v>2421.7944000000002</v>
      </c>
      <c r="W942" s="31" t="s">
        <v>9</v>
      </c>
      <c r="X942" s="31" t="s">
        <v>1566</v>
      </c>
      <c r="Y942" s="29">
        <v>2421.7944000000002</v>
      </c>
      <c r="AF942" s="29">
        <v>2421.7944000000002</v>
      </c>
      <c r="AG942" s="29" t="s">
        <v>1759</v>
      </c>
    </row>
    <row r="943" spans="1:33" x14ac:dyDescent="0.3">
      <c r="A943" s="29" t="s">
        <v>296</v>
      </c>
      <c r="B943" s="30">
        <v>45690</v>
      </c>
      <c r="C943" s="29">
        <v>541.10160000000008</v>
      </c>
      <c r="D943" s="29" t="s">
        <v>1826</v>
      </c>
      <c r="E943" s="29">
        <v>53</v>
      </c>
      <c r="F943" s="29" t="s">
        <v>9</v>
      </c>
      <c r="G943" s="29" t="s">
        <v>1547</v>
      </c>
      <c r="H943" s="29" t="s">
        <v>1759</v>
      </c>
      <c r="L943" s="30">
        <v>45690</v>
      </c>
      <c r="M943" s="29">
        <v>541.10160000000008</v>
      </c>
      <c r="R943" s="29" t="s">
        <v>1826</v>
      </c>
      <c r="S943" s="29">
        <v>541.10160000000008</v>
      </c>
      <c r="W943" s="33" t="s">
        <v>9</v>
      </c>
      <c r="X943" s="33" t="s">
        <v>1547</v>
      </c>
      <c r="Y943" s="29">
        <v>541.10160000000008</v>
      </c>
      <c r="AF943" s="29">
        <v>541.10160000000008</v>
      </c>
      <c r="AG943" s="29" t="s">
        <v>1759</v>
      </c>
    </row>
    <row r="944" spans="1:33" x14ac:dyDescent="0.3">
      <c r="A944" s="29" t="s">
        <v>1459</v>
      </c>
      <c r="B944" s="30">
        <v>45841</v>
      </c>
      <c r="C944" s="29">
        <v>844.77059999999994</v>
      </c>
      <c r="D944" s="29" t="s">
        <v>1824</v>
      </c>
      <c r="E944" s="29">
        <v>32</v>
      </c>
      <c r="F944" s="29" t="s">
        <v>16</v>
      </c>
      <c r="G944" s="29" t="s">
        <v>1558</v>
      </c>
      <c r="H944" s="29" t="s">
        <v>1759</v>
      </c>
      <c r="L944" s="30">
        <v>45841</v>
      </c>
      <c r="M944" s="29">
        <v>844.77059999999994</v>
      </c>
      <c r="R944" s="29" t="s">
        <v>1824</v>
      </c>
      <c r="S944" s="29">
        <v>844.77059999999994</v>
      </c>
      <c r="W944" s="31" t="s">
        <v>16</v>
      </c>
      <c r="X944" s="31" t="s">
        <v>1558</v>
      </c>
      <c r="Y944" s="29">
        <v>844.77059999999994</v>
      </c>
      <c r="AF944" s="29">
        <v>844.77059999999994</v>
      </c>
      <c r="AG944" s="29" t="s">
        <v>1759</v>
      </c>
    </row>
    <row r="945" spans="1:33" x14ac:dyDescent="0.3">
      <c r="A945" s="29" t="s">
        <v>1401</v>
      </c>
      <c r="B945" s="30">
        <v>45380</v>
      </c>
      <c r="C945" s="29">
        <v>1196.5536</v>
      </c>
      <c r="D945" s="29" t="s">
        <v>1826</v>
      </c>
      <c r="E945" s="29">
        <v>60</v>
      </c>
      <c r="F945" s="29" t="s">
        <v>9</v>
      </c>
      <c r="G945" s="29" t="s">
        <v>1566</v>
      </c>
      <c r="H945" s="29" t="s">
        <v>1759</v>
      </c>
      <c r="L945" s="30">
        <v>45380</v>
      </c>
      <c r="M945" s="29">
        <v>1196.5536</v>
      </c>
      <c r="R945" s="29" t="s">
        <v>1826</v>
      </c>
      <c r="S945" s="29">
        <v>1196.5536</v>
      </c>
      <c r="W945" s="33" t="s">
        <v>9</v>
      </c>
      <c r="X945" s="33" t="s">
        <v>1566</v>
      </c>
      <c r="Y945" s="29">
        <v>1196.5536</v>
      </c>
      <c r="AF945" s="29">
        <v>1196.5536</v>
      </c>
      <c r="AG945" s="29" t="s">
        <v>1759</v>
      </c>
    </row>
    <row r="946" spans="1:33" x14ac:dyDescent="0.3">
      <c r="A946" s="29" t="s">
        <v>1197</v>
      </c>
      <c r="B946" s="30">
        <v>45503</v>
      </c>
      <c r="C946" s="29">
        <v>1082.835</v>
      </c>
      <c r="D946" s="29" t="s">
        <v>1826</v>
      </c>
      <c r="E946" s="29">
        <v>52</v>
      </c>
      <c r="F946" s="29" t="s">
        <v>16</v>
      </c>
      <c r="G946" s="29" t="s">
        <v>1544</v>
      </c>
      <c r="H946" s="29" t="s">
        <v>1763</v>
      </c>
      <c r="L946" s="30">
        <v>45503</v>
      </c>
      <c r="M946" s="29">
        <v>1082.835</v>
      </c>
      <c r="R946" s="29" t="s">
        <v>1826</v>
      </c>
      <c r="S946" s="29">
        <v>1082.835</v>
      </c>
      <c r="W946" s="31" t="s">
        <v>16</v>
      </c>
      <c r="X946" s="31" t="s">
        <v>1544</v>
      </c>
      <c r="Y946" s="29">
        <v>1082.835</v>
      </c>
      <c r="AF946" s="29">
        <v>1082.835</v>
      </c>
      <c r="AG946" s="29" t="s">
        <v>1763</v>
      </c>
    </row>
    <row r="947" spans="1:33" x14ac:dyDescent="0.3">
      <c r="A947" s="29" t="s">
        <v>248</v>
      </c>
      <c r="B947" s="30">
        <v>45567</v>
      </c>
      <c r="C947" s="29">
        <v>3817.6880000000001</v>
      </c>
      <c r="D947" s="29" t="s">
        <v>1829</v>
      </c>
      <c r="E947" s="29">
        <v>24</v>
      </c>
      <c r="F947" s="29" t="s">
        <v>16</v>
      </c>
      <c r="G947" s="29" t="s">
        <v>1544</v>
      </c>
      <c r="H947" s="29" t="s">
        <v>1759</v>
      </c>
      <c r="L947" s="30">
        <v>45567</v>
      </c>
      <c r="M947" s="29">
        <v>3817.6880000000001</v>
      </c>
      <c r="R947" s="29" t="s">
        <v>1829</v>
      </c>
      <c r="S947" s="29">
        <v>3817.6880000000001</v>
      </c>
      <c r="W947" s="33" t="s">
        <v>16</v>
      </c>
      <c r="X947" s="33" t="s">
        <v>1544</v>
      </c>
      <c r="Y947" s="29">
        <v>3817.6880000000001</v>
      </c>
      <c r="AF947" s="29">
        <v>3817.6880000000001</v>
      </c>
      <c r="AG947" s="29" t="s">
        <v>1759</v>
      </c>
    </row>
    <row r="948" spans="1:33" x14ac:dyDescent="0.3">
      <c r="A948" s="29" t="s">
        <v>476</v>
      </c>
      <c r="B948" s="30">
        <v>45600</v>
      </c>
      <c r="C948" s="29">
        <v>267.20600000000002</v>
      </c>
      <c r="D948" s="29" t="s">
        <v>1824</v>
      </c>
      <c r="E948" s="29">
        <v>30</v>
      </c>
      <c r="F948" s="29" t="s">
        <v>9</v>
      </c>
      <c r="G948" s="29" t="s">
        <v>1544</v>
      </c>
      <c r="H948" s="29" t="s">
        <v>1759</v>
      </c>
      <c r="L948" s="30">
        <v>45600</v>
      </c>
      <c r="M948" s="29">
        <v>267.20600000000002</v>
      </c>
      <c r="R948" s="29" t="s">
        <v>1824</v>
      </c>
      <c r="S948" s="29">
        <v>267.20600000000002</v>
      </c>
      <c r="W948" s="31" t="s">
        <v>9</v>
      </c>
      <c r="X948" s="31" t="s">
        <v>1544</v>
      </c>
      <c r="Y948" s="29">
        <v>267.20600000000002</v>
      </c>
      <c r="AF948" s="29">
        <v>267.20600000000002</v>
      </c>
      <c r="AG948" s="29" t="s">
        <v>1759</v>
      </c>
    </row>
    <row r="949" spans="1:33" x14ac:dyDescent="0.3">
      <c r="A949" s="29" t="s">
        <v>64</v>
      </c>
      <c r="B949" s="30">
        <v>45415</v>
      </c>
      <c r="C949" s="29">
        <v>603.71640000000002</v>
      </c>
      <c r="D949" s="29" t="s">
        <v>1824</v>
      </c>
      <c r="E949" s="29">
        <v>53</v>
      </c>
      <c r="F949" s="29" t="s">
        <v>16</v>
      </c>
      <c r="G949" s="29" t="s">
        <v>1566</v>
      </c>
      <c r="H949" s="29" t="s">
        <v>1759</v>
      </c>
      <c r="L949" s="30">
        <v>45415</v>
      </c>
      <c r="M949" s="29">
        <v>603.71640000000002</v>
      </c>
      <c r="R949" s="29" t="s">
        <v>1824</v>
      </c>
      <c r="S949" s="29">
        <v>603.71640000000002</v>
      </c>
      <c r="W949" s="33" t="s">
        <v>16</v>
      </c>
      <c r="X949" s="33" t="s">
        <v>1566</v>
      </c>
      <c r="Y949" s="29">
        <v>603.71640000000002</v>
      </c>
      <c r="AF949" s="29">
        <v>603.71640000000002</v>
      </c>
      <c r="AG949" s="29" t="s">
        <v>1759</v>
      </c>
    </row>
    <row r="950" spans="1:33" x14ac:dyDescent="0.3">
      <c r="A950" s="29" t="s">
        <v>1030</v>
      </c>
      <c r="B950" s="30">
        <v>45343</v>
      </c>
      <c r="C950" s="29">
        <v>1866.2719999999999</v>
      </c>
      <c r="D950" s="29" t="s">
        <v>1824</v>
      </c>
      <c r="E950" s="29">
        <v>46</v>
      </c>
      <c r="F950" s="29" t="s">
        <v>9</v>
      </c>
      <c r="G950" s="29" t="s">
        <v>1558</v>
      </c>
      <c r="H950" s="29" t="s">
        <v>1759</v>
      </c>
      <c r="L950" s="30">
        <v>45343</v>
      </c>
      <c r="M950" s="29">
        <v>1866.2719999999999</v>
      </c>
      <c r="R950" s="29" t="s">
        <v>1824</v>
      </c>
      <c r="S950" s="29">
        <v>1866.2719999999999</v>
      </c>
      <c r="W950" s="31" t="s">
        <v>9</v>
      </c>
      <c r="X950" s="31" t="s">
        <v>1558</v>
      </c>
      <c r="Y950" s="29">
        <v>1866.2719999999999</v>
      </c>
      <c r="AF950" s="29">
        <v>1866.2719999999999</v>
      </c>
      <c r="AG950" s="29" t="s">
        <v>1759</v>
      </c>
    </row>
    <row r="951" spans="1:33" x14ac:dyDescent="0.3">
      <c r="A951" s="29" t="s">
        <v>1284</v>
      </c>
      <c r="B951" s="30">
        <v>45399</v>
      </c>
      <c r="C951" s="29">
        <v>1661.6624999999999</v>
      </c>
      <c r="D951" s="29" t="s">
        <v>1826</v>
      </c>
      <c r="E951" s="29">
        <v>35</v>
      </c>
      <c r="F951" s="29" t="s">
        <v>16</v>
      </c>
      <c r="G951" s="29" t="s">
        <v>1566</v>
      </c>
      <c r="H951" s="29" t="s">
        <v>1784</v>
      </c>
      <c r="L951" s="30">
        <v>45399</v>
      </c>
      <c r="M951" s="29">
        <v>1661.6624999999999</v>
      </c>
      <c r="R951" s="29" t="s">
        <v>1826</v>
      </c>
      <c r="S951" s="29">
        <v>1661.6624999999999</v>
      </c>
      <c r="W951" s="33" t="s">
        <v>16</v>
      </c>
      <c r="X951" s="33" t="s">
        <v>1566</v>
      </c>
      <c r="Y951" s="29">
        <v>1661.6624999999999</v>
      </c>
      <c r="AF951" s="29">
        <v>1661.6624999999999</v>
      </c>
      <c r="AG951" s="29" t="s">
        <v>1784</v>
      </c>
    </row>
    <row r="952" spans="1:33" x14ac:dyDescent="0.3">
      <c r="A952" s="29" t="s">
        <v>976</v>
      </c>
      <c r="B952" s="30">
        <v>45689</v>
      </c>
      <c r="C952" s="29">
        <v>1206.6407999999999</v>
      </c>
      <c r="D952" s="29" t="s">
        <v>1824</v>
      </c>
      <c r="E952" s="29">
        <v>20</v>
      </c>
      <c r="F952" s="29" t="s">
        <v>9</v>
      </c>
      <c r="G952" s="29" t="s">
        <v>1566</v>
      </c>
      <c r="H952" s="29" t="s">
        <v>1759</v>
      </c>
      <c r="L952" s="30">
        <v>45689</v>
      </c>
      <c r="M952" s="29">
        <v>1206.6407999999999</v>
      </c>
      <c r="R952" s="29" t="s">
        <v>1824</v>
      </c>
      <c r="S952" s="29">
        <v>1206.6407999999999</v>
      </c>
      <c r="W952" s="31" t="s">
        <v>9</v>
      </c>
      <c r="X952" s="31" t="s">
        <v>1566</v>
      </c>
      <c r="Y952" s="29">
        <v>1206.6407999999999</v>
      </c>
      <c r="AF952" s="29">
        <v>1206.6407999999999</v>
      </c>
      <c r="AG952" s="29" t="s">
        <v>1759</v>
      </c>
    </row>
    <row r="953" spans="1:33" x14ac:dyDescent="0.3">
      <c r="A953" s="29" t="s">
        <v>518</v>
      </c>
      <c r="B953" s="30">
        <v>45699</v>
      </c>
      <c r="C953" s="29">
        <v>824.48639999999989</v>
      </c>
      <c r="D953" s="29" t="s">
        <v>1826</v>
      </c>
      <c r="E953" s="29">
        <v>60</v>
      </c>
      <c r="F953" s="29" t="s">
        <v>16</v>
      </c>
      <c r="G953" s="29" t="s">
        <v>1558</v>
      </c>
      <c r="H953" s="29" t="s">
        <v>1759</v>
      </c>
      <c r="L953" s="30">
        <v>45699</v>
      </c>
      <c r="M953" s="29">
        <v>824.48639999999989</v>
      </c>
      <c r="R953" s="29" t="s">
        <v>1826</v>
      </c>
      <c r="S953" s="29">
        <v>824.48639999999989</v>
      </c>
      <c r="W953" s="33" t="s">
        <v>16</v>
      </c>
      <c r="X953" s="33" t="s">
        <v>1558</v>
      </c>
      <c r="Y953" s="29">
        <v>824.48639999999989</v>
      </c>
      <c r="AF953" s="29">
        <v>824.48639999999989</v>
      </c>
      <c r="AG953" s="29" t="s">
        <v>1759</v>
      </c>
    </row>
    <row r="954" spans="1:33" x14ac:dyDescent="0.3">
      <c r="A954" s="29" t="s">
        <v>888</v>
      </c>
      <c r="B954" s="30">
        <v>45663</v>
      </c>
      <c r="C954" s="29">
        <v>1069.5302999999999</v>
      </c>
      <c r="D954" s="29" t="s">
        <v>1829</v>
      </c>
      <c r="E954" s="29">
        <v>48</v>
      </c>
      <c r="F954" s="29" t="s">
        <v>9</v>
      </c>
      <c r="G954" s="29" t="s">
        <v>1566</v>
      </c>
      <c r="H954" s="29" t="s">
        <v>1759</v>
      </c>
      <c r="L954" s="30">
        <v>45663</v>
      </c>
      <c r="M954" s="29">
        <v>1069.5302999999999</v>
      </c>
      <c r="R954" s="29" t="s">
        <v>1829</v>
      </c>
      <c r="S954" s="29">
        <v>1069.5302999999999</v>
      </c>
      <c r="W954" s="31" t="s">
        <v>9</v>
      </c>
      <c r="X954" s="31" t="s">
        <v>1566</v>
      </c>
      <c r="Y954" s="29">
        <v>1069.5302999999999</v>
      </c>
      <c r="AF954" s="29">
        <v>1069.5302999999999</v>
      </c>
      <c r="AG954" s="29" t="s">
        <v>1759</v>
      </c>
    </row>
    <row r="955" spans="1:33" x14ac:dyDescent="0.3">
      <c r="A955" s="29" t="s">
        <v>1447</v>
      </c>
      <c r="B955" s="30">
        <v>45377</v>
      </c>
      <c r="C955" s="29">
        <v>1968.5753999999999</v>
      </c>
      <c r="D955" s="29" t="s">
        <v>1829</v>
      </c>
      <c r="E955" s="29">
        <v>21</v>
      </c>
      <c r="F955" s="29" t="s">
        <v>16</v>
      </c>
      <c r="G955" s="29" t="s">
        <v>1544</v>
      </c>
      <c r="H955" s="29" t="s">
        <v>1784</v>
      </c>
      <c r="L955" s="30">
        <v>45377</v>
      </c>
      <c r="M955" s="29">
        <v>1968.5753999999999</v>
      </c>
      <c r="R955" s="29" t="s">
        <v>1829</v>
      </c>
      <c r="S955" s="29">
        <v>1968.5753999999999</v>
      </c>
      <c r="W955" s="33" t="s">
        <v>16</v>
      </c>
      <c r="X955" s="33" t="s">
        <v>1544</v>
      </c>
      <c r="Y955" s="29">
        <v>1968.5753999999999</v>
      </c>
      <c r="AF955" s="29">
        <v>1968.5753999999999</v>
      </c>
      <c r="AG955" s="29" t="s">
        <v>1784</v>
      </c>
    </row>
    <row r="956" spans="1:33" x14ac:dyDescent="0.3">
      <c r="A956" s="29" t="s">
        <v>1528</v>
      </c>
      <c r="B956" s="30">
        <v>45412</v>
      </c>
      <c r="C956" s="29">
        <v>1483.8119999999999</v>
      </c>
      <c r="D956" s="29" t="s">
        <v>1829</v>
      </c>
      <c r="E956" s="29">
        <v>35</v>
      </c>
      <c r="F956" s="29" t="s">
        <v>9</v>
      </c>
      <c r="G956" s="29" t="s">
        <v>1558</v>
      </c>
      <c r="H956" s="29" t="s">
        <v>1759</v>
      </c>
      <c r="L956" s="30">
        <v>45412</v>
      </c>
      <c r="M956" s="29">
        <v>1483.8119999999999</v>
      </c>
      <c r="R956" s="29" t="s">
        <v>1829</v>
      </c>
      <c r="S956" s="29">
        <v>1483.8119999999999</v>
      </c>
      <c r="W956" s="31" t="s">
        <v>9</v>
      </c>
      <c r="X956" s="31" t="s">
        <v>1558</v>
      </c>
      <c r="Y956" s="29">
        <v>1483.8119999999999</v>
      </c>
      <c r="AF956" s="29">
        <v>1483.8119999999999</v>
      </c>
      <c r="AG956" s="29" t="s">
        <v>1759</v>
      </c>
    </row>
    <row r="957" spans="1:33" x14ac:dyDescent="0.3">
      <c r="A957" s="29" t="s">
        <v>397</v>
      </c>
      <c r="B957" s="30">
        <v>45349</v>
      </c>
      <c r="C957" s="29">
        <v>345.32479999999998</v>
      </c>
      <c r="D957" s="29" t="s">
        <v>1824</v>
      </c>
      <c r="E957" s="29">
        <v>30</v>
      </c>
      <c r="F957" s="29" t="s">
        <v>9</v>
      </c>
      <c r="G957" s="29" t="s">
        <v>1558</v>
      </c>
      <c r="H957" s="29" t="s">
        <v>1784</v>
      </c>
      <c r="L957" s="30">
        <v>45349</v>
      </c>
      <c r="M957" s="29">
        <v>345.32479999999998</v>
      </c>
      <c r="R957" s="29" t="s">
        <v>1824</v>
      </c>
      <c r="S957" s="29">
        <v>345.32479999999998</v>
      </c>
      <c r="W957" s="33" t="s">
        <v>9</v>
      </c>
      <c r="X957" s="33" t="s">
        <v>1558</v>
      </c>
      <c r="Y957" s="29">
        <v>345.32479999999998</v>
      </c>
      <c r="AF957" s="29">
        <v>345.32479999999998</v>
      </c>
      <c r="AG957" s="29" t="s">
        <v>1784</v>
      </c>
    </row>
    <row r="958" spans="1:33" x14ac:dyDescent="0.3">
      <c r="A958" s="29" t="s">
        <v>1119</v>
      </c>
      <c r="B958" s="30">
        <v>45486</v>
      </c>
      <c r="C958" s="29">
        <v>59.593499999999999</v>
      </c>
      <c r="D958" s="29" t="s">
        <v>1826</v>
      </c>
      <c r="E958" s="29">
        <v>60</v>
      </c>
      <c r="F958" s="29" t="s">
        <v>16</v>
      </c>
      <c r="G958" s="29" t="s">
        <v>1566</v>
      </c>
      <c r="H958" s="29" t="s">
        <v>1754</v>
      </c>
      <c r="L958" s="30">
        <v>45486</v>
      </c>
      <c r="M958" s="29">
        <v>59.593499999999999</v>
      </c>
      <c r="R958" s="29" t="s">
        <v>1826</v>
      </c>
      <c r="S958" s="29">
        <v>59.593499999999999</v>
      </c>
      <c r="W958" s="31" t="s">
        <v>16</v>
      </c>
      <c r="X958" s="31" t="s">
        <v>1566</v>
      </c>
      <c r="Y958" s="29">
        <v>59.593499999999999</v>
      </c>
      <c r="AF958" s="29">
        <v>59.593499999999999</v>
      </c>
      <c r="AG958" s="29" t="s">
        <v>1754</v>
      </c>
    </row>
    <row r="959" spans="1:33" x14ac:dyDescent="0.3">
      <c r="A959" s="29" t="s">
        <v>617</v>
      </c>
      <c r="B959" s="30">
        <v>45761</v>
      </c>
      <c r="C959" s="29">
        <v>568.09620000000007</v>
      </c>
      <c r="D959" s="29" t="s">
        <v>1824</v>
      </c>
      <c r="E959" s="29">
        <v>42</v>
      </c>
      <c r="F959" s="29" t="s">
        <v>9</v>
      </c>
      <c r="G959" s="29" t="s">
        <v>1547</v>
      </c>
      <c r="H959" s="29" t="s">
        <v>1784</v>
      </c>
      <c r="L959" s="30">
        <v>45761</v>
      </c>
      <c r="M959" s="29">
        <v>568.09620000000007</v>
      </c>
      <c r="R959" s="29" t="s">
        <v>1824</v>
      </c>
      <c r="S959" s="29">
        <v>568.09620000000007</v>
      </c>
      <c r="W959" s="33" t="s">
        <v>9</v>
      </c>
      <c r="X959" s="33" t="s">
        <v>1547</v>
      </c>
      <c r="Y959" s="29">
        <v>568.09620000000007</v>
      </c>
      <c r="AF959" s="29">
        <v>568.09620000000007</v>
      </c>
      <c r="AG959" s="29" t="s">
        <v>1784</v>
      </c>
    </row>
    <row r="960" spans="1:33" x14ac:dyDescent="0.3">
      <c r="A960" s="29" t="s">
        <v>1335</v>
      </c>
      <c r="B960" s="30">
        <v>45639</v>
      </c>
      <c r="C960" s="29">
        <v>671.02289999999994</v>
      </c>
      <c r="D960" s="29" t="s">
        <v>1824</v>
      </c>
      <c r="E960" s="29">
        <v>27</v>
      </c>
      <c r="F960" s="29" t="s">
        <v>9</v>
      </c>
      <c r="G960" s="29" t="s">
        <v>1544</v>
      </c>
      <c r="H960" s="29" t="s">
        <v>1759</v>
      </c>
      <c r="L960" s="30">
        <v>45639</v>
      </c>
      <c r="M960" s="29">
        <v>671.02289999999994</v>
      </c>
      <c r="R960" s="29" t="s">
        <v>1824</v>
      </c>
      <c r="S960" s="29">
        <v>671.02289999999994</v>
      </c>
      <c r="W960" s="31" t="s">
        <v>9</v>
      </c>
      <c r="X960" s="31" t="s">
        <v>1544</v>
      </c>
      <c r="Y960" s="29">
        <v>671.02289999999994</v>
      </c>
      <c r="AF960" s="29">
        <v>671.02289999999994</v>
      </c>
      <c r="AG960" s="29" t="s">
        <v>1759</v>
      </c>
    </row>
    <row r="961" spans="1:33" x14ac:dyDescent="0.3">
      <c r="A961" s="29" t="s">
        <v>1194</v>
      </c>
      <c r="B961" s="30">
        <v>45893</v>
      </c>
      <c r="C961" s="29">
        <v>1573.9359999999999</v>
      </c>
      <c r="D961" s="29" t="s">
        <v>1829</v>
      </c>
      <c r="E961" s="29">
        <v>27</v>
      </c>
      <c r="F961" s="29" t="s">
        <v>16</v>
      </c>
      <c r="G961" s="29" t="s">
        <v>1547</v>
      </c>
      <c r="H961" s="29" t="s">
        <v>1759</v>
      </c>
      <c r="L961" s="30">
        <v>45893</v>
      </c>
      <c r="M961" s="29">
        <v>1573.9359999999999</v>
      </c>
      <c r="R961" s="29" t="s">
        <v>1829</v>
      </c>
      <c r="S961" s="29">
        <v>1573.9359999999999</v>
      </c>
      <c r="W961" s="33" t="s">
        <v>16</v>
      </c>
      <c r="X961" s="33" t="s">
        <v>1547</v>
      </c>
      <c r="Y961" s="29">
        <v>1573.9359999999999</v>
      </c>
      <c r="AF961" s="29">
        <v>1573.9359999999999</v>
      </c>
      <c r="AG961" s="29" t="s">
        <v>1759</v>
      </c>
    </row>
    <row r="962" spans="1:33" x14ac:dyDescent="0.3">
      <c r="A962" s="29" t="s">
        <v>41</v>
      </c>
      <c r="B962" s="30">
        <v>45227</v>
      </c>
      <c r="C962" s="29">
        <v>488.90660000000003</v>
      </c>
      <c r="D962" s="29" t="s">
        <v>1824</v>
      </c>
      <c r="E962" s="29">
        <v>53</v>
      </c>
      <c r="F962" s="29" t="s">
        <v>16</v>
      </c>
      <c r="G962" s="29" t="s">
        <v>1563</v>
      </c>
      <c r="H962" s="29" t="s">
        <v>1763</v>
      </c>
      <c r="L962" s="30">
        <v>45227</v>
      </c>
      <c r="M962" s="29">
        <v>488.90660000000003</v>
      </c>
      <c r="R962" s="29" t="s">
        <v>1824</v>
      </c>
      <c r="S962" s="29">
        <v>488.90660000000003</v>
      </c>
      <c r="W962" s="31" t="s">
        <v>16</v>
      </c>
      <c r="X962" s="31" t="s">
        <v>1563</v>
      </c>
      <c r="Y962" s="29">
        <v>488.90660000000003</v>
      </c>
      <c r="AF962" s="29">
        <v>488.90660000000003</v>
      </c>
      <c r="AG962" s="29" t="s">
        <v>1763</v>
      </c>
    </row>
    <row r="963" spans="1:33" x14ac:dyDescent="0.3">
      <c r="A963" s="29" t="s">
        <v>1200</v>
      </c>
      <c r="B963" s="30">
        <v>45637</v>
      </c>
      <c r="C963" s="29">
        <v>2286.4674</v>
      </c>
      <c r="D963" s="29" t="s">
        <v>1829</v>
      </c>
      <c r="E963" s="29">
        <v>60</v>
      </c>
      <c r="F963" s="29" t="s">
        <v>9</v>
      </c>
      <c r="G963" s="29" t="s">
        <v>1563</v>
      </c>
      <c r="H963" s="29" t="s">
        <v>1759</v>
      </c>
      <c r="L963" s="30">
        <v>45637</v>
      </c>
      <c r="M963" s="29">
        <v>2286.4674</v>
      </c>
      <c r="R963" s="29" t="s">
        <v>1829</v>
      </c>
      <c r="S963" s="29">
        <v>2286.4674</v>
      </c>
      <c r="W963" s="33" t="s">
        <v>9</v>
      </c>
      <c r="X963" s="33" t="s">
        <v>1563</v>
      </c>
      <c r="Y963" s="29">
        <v>2286.4674</v>
      </c>
      <c r="AF963" s="29">
        <v>2286.4674</v>
      </c>
      <c r="AG963" s="29" t="s">
        <v>1759</v>
      </c>
    </row>
    <row r="964" spans="1:33" x14ac:dyDescent="0.3">
      <c r="A964" s="29" t="s">
        <v>342</v>
      </c>
      <c r="B964" s="30">
        <v>45472</v>
      </c>
      <c r="C964" s="29">
        <v>1901.4159999999999</v>
      </c>
      <c r="D964" s="29" t="s">
        <v>1826</v>
      </c>
      <c r="E964" s="29">
        <v>30</v>
      </c>
      <c r="F964" s="29" t="s">
        <v>16</v>
      </c>
      <c r="G964" s="29" t="s">
        <v>1558</v>
      </c>
      <c r="H964" s="29" t="s">
        <v>1763</v>
      </c>
      <c r="L964" s="30">
        <v>45472</v>
      </c>
      <c r="M964" s="29">
        <v>1901.4159999999999</v>
      </c>
      <c r="R964" s="29" t="s">
        <v>1826</v>
      </c>
      <c r="S964" s="29">
        <v>1901.4159999999999</v>
      </c>
      <c r="W964" s="31" t="s">
        <v>16</v>
      </c>
      <c r="X964" s="31" t="s">
        <v>1558</v>
      </c>
      <c r="Y964" s="29">
        <v>1901.4159999999999</v>
      </c>
      <c r="AF964" s="29">
        <v>1901.4159999999999</v>
      </c>
      <c r="AG964" s="29" t="s">
        <v>1763</v>
      </c>
    </row>
    <row r="965" spans="1:33" x14ac:dyDescent="0.3">
      <c r="A965" s="29" t="s">
        <v>491</v>
      </c>
      <c r="B965" s="30">
        <v>45710</v>
      </c>
      <c r="C965" s="29">
        <v>675.94240000000013</v>
      </c>
      <c r="D965" s="29" t="s">
        <v>1824</v>
      </c>
      <c r="E965" s="29">
        <v>32</v>
      </c>
      <c r="F965" s="29" t="s">
        <v>16</v>
      </c>
      <c r="G965" s="29" t="s">
        <v>1563</v>
      </c>
      <c r="H965" s="29" t="s">
        <v>1754</v>
      </c>
      <c r="L965" s="30">
        <v>45710</v>
      </c>
      <c r="M965" s="29">
        <v>675.94240000000013</v>
      </c>
      <c r="R965" s="29" t="s">
        <v>1824</v>
      </c>
      <c r="S965" s="29">
        <v>675.94240000000013</v>
      </c>
      <c r="W965" s="33" t="s">
        <v>16</v>
      </c>
      <c r="X965" s="33" t="s">
        <v>1563</v>
      </c>
      <c r="Y965" s="29">
        <v>675.94240000000013</v>
      </c>
      <c r="AF965" s="29">
        <v>675.94240000000013</v>
      </c>
      <c r="AG965" s="29" t="s">
        <v>1754</v>
      </c>
    </row>
    <row r="966" spans="1:33" x14ac:dyDescent="0.3">
      <c r="A966" s="29" t="s">
        <v>385</v>
      </c>
      <c r="B966" s="30">
        <v>45682</v>
      </c>
      <c r="C966" s="29">
        <v>2066.3663999999999</v>
      </c>
      <c r="D966" s="29" t="s">
        <v>1826</v>
      </c>
      <c r="E966" s="29">
        <v>40</v>
      </c>
      <c r="F966" s="29" t="s">
        <v>16</v>
      </c>
      <c r="G966" s="29" t="s">
        <v>1547</v>
      </c>
      <c r="H966" s="29" t="s">
        <v>1759</v>
      </c>
      <c r="L966" s="30">
        <v>45682</v>
      </c>
      <c r="M966" s="29">
        <v>2066.3663999999999</v>
      </c>
      <c r="R966" s="29" t="s">
        <v>1826</v>
      </c>
      <c r="S966" s="29">
        <v>2066.3663999999999</v>
      </c>
      <c r="W966" s="31" t="s">
        <v>16</v>
      </c>
      <c r="X966" s="31" t="s">
        <v>1547</v>
      </c>
      <c r="Y966" s="29">
        <v>2066.3663999999999</v>
      </c>
      <c r="AF966" s="29">
        <v>2066.3663999999999</v>
      </c>
      <c r="AG966" s="29" t="s">
        <v>1759</v>
      </c>
    </row>
    <row r="967" spans="1:33" x14ac:dyDescent="0.3">
      <c r="A967" s="29" t="s">
        <v>442</v>
      </c>
      <c r="B967" s="30">
        <v>45730</v>
      </c>
      <c r="C967" s="29">
        <v>711.42959999999994</v>
      </c>
      <c r="D967" s="29" t="s">
        <v>1829</v>
      </c>
      <c r="E967" s="29">
        <v>43</v>
      </c>
      <c r="F967" s="29" t="s">
        <v>16</v>
      </c>
      <c r="G967" s="29" t="s">
        <v>1563</v>
      </c>
      <c r="H967" s="29" t="s">
        <v>1754</v>
      </c>
      <c r="L967" s="30">
        <v>45730</v>
      </c>
      <c r="M967" s="29">
        <v>711.42959999999994</v>
      </c>
      <c r="R967" s="29" t="s">
        <v>1829</v>
      </c>
      <c r="S967" s="29">
        <v>711.42959999999994</v>
      </c>
      <c r="W967" s="33" t="s">
        <v>16</v>
      </c>
      <c r="X967" s="33" t="s">
        <v>1563</v>
      </c>
      <c r="Y967" s="29">
        <v>711.42959999999994</v>
      </c>
      <c r="AF967" s="29">
        <v>711.42959999999994</v>
      </c>
      <c r="AG967" s="29" t="s">
        <v>1754</v>
      </c>
    </row>
    <row r="968" spans="1:33" x14ac:dyDescent="0.3">
      <c r="A968" s="29" t="s">
        <v>518</v>
      </c>
      <c r="B968" s="30">
        <v>45629</v>
      </c>
      <c r="C968" s="29">
        <v>443.327</v>
      </c>
      <c r="D968" s="29" t="s">
        <v>1824</v>
      </c>
      <c r="E968" s="29">
        <v>60</v>
      </c>
      <c r="F968" s="29" t="s">
        <v>16</v>
      </c>
      <c r="G968" s="29" t="s">
        <v>1563</v>
      </c>
      <c r="H968" s="29" t="s">
        <v>1759</v>
      </c>
      <c r="L968" s="30">
        <v>45629</v>
      </c>
      <c r="M968" s="29">
        <v>443.327</v>
      </c>
      <c r="R968" s="29" t="s">
        <v>1824</v>
      </c>
      <c r="S968" s="29">
        <v>443.327</v>
      </c>
      <c r="W968" s="31" t="s">
        <v>16</v>
      </c>
      <c r="X968" s="31" t="s">
        <v>1563</v>
      </c>
      <c r="Y968" s="29">
        <v>443.327</v>
      </c>
      <c r="AF968" s="29">
        <v>443.327</v>
      </c>
      <c r="AG968" s="29" t="s">
        <v>1759</v>
      </c>
    </row>
    <row r="969" spans="1:33" x14ac:dyDescent="0.3">
      <c r="A969" s="29" t="s">
        <v>795</v>
      </c>
      <c r="B969" s="30">
        <v>45783</v>
      </c>
      <c r="C969" s="29">
        <v>1255.8393000000001</v>
      </c>
      <c r="D969" s="29" t="s">
        <v>1824</v>
      </c>
      <c r="E969" s="29">
        <v>41</v>
      </c>
      <c r="F969" s="29" t="s">
        <v>16</v>
      </c>
      <c r="G969" s="29" t="s">
        <v>1563</v>
      </c>
      <c r="H969" s="29" t="s">
        <v>1759</v>
      </c>
      <c r="L969" s="30">
        <v>45783</v>
      </c>
      <c r="M969" s="29">
        <v>1255.8393000000001</v>
      </c>
      <c r="R969" s="29" t="s">
        <v>1824</v>
      </c>
      <c r="S969" s="29">
        <v>1255.8393000000001</v>
      </c>
      <c r="W969" s="33" t="s">
        <v>16</v>
      </c>
      <c r="X969" s="33" t="s">
        <v>1563</v>
      </c>
      <c r="Y969" s="29">
        <v>1255.8393000000001</v>
      </c>
      <c r="AF969" s="29">
        <v>1255.8393000000001</v>
      </c>
      <c r="AG969" s="29" t="s">
        <v>1759</v>
      </c>
    </row>
    <row r="970" spans="1:33" x14ac:dyDescent="0.3">
      <c r="A970" s="29" t="s">
        <v>1505</v>
      </c>
      <c r="B970" s="30">
        <v>45518</v>
      </c>
      <c r="C970" s="29">
        <v>1583.806</v>
      </c>
      <c r="D970" s="29" t="s">
        <v>1826</v>
      </c>
      <c r="E970" s="29">
        <v>23</v>
      </c>
      <c r="F970" s="29" t="s">
        <v>9</v>
      </c>
      <c r="G970" s="29" t="s">
        <v>1544</v>
      </c>
      <c r="H970" s="29" t="s">
        <v>1759</v>
      </c>
      <c r="L970" s="30">
        <v>45518</v>
      </c>
      <c r="M970" s="29">
        <v>1583.806</v>
      </c>
      <c r="R970" s="29" t="s">
        <v>1826</v>
      </c>
      <c r="S970" s="29">
        <v>1583.806</v>
      </c>
      <c r="W970" s="31" t="s">
        <v>9</v>
      </c>
      <c r="X970" s="31" t="s">
        <v>1544</v>
      </c>
      <c r="Y970" s="29">
        <v>1583.806</v>
      </c>
      <c r="AF970" s="29">
        <v>1583.806</v>
      </c>
      <c r="AG970" s="29" t="s">
        <v>1759</v>
      </c>
    </row>
    <row r="971" spans="1:33" x14ac:dyDescent="0.3">
      <c r="A971" s="29" t="s">
        <v>1018</v>
      </c>
      <c r="B971" s="30">
        <v>45274</v>
      </c>
      <c r="C971" s="29">
        <v>355.23840000000001</v>
      </c>
      <c r="D971" s="29" t="s">
        <v>1829</v>
      </c>
      <c r="E971" s="29">
        <v>58</v>
      </c>
      <c r="F971" s="29" t="s">
        <v>9</v>
      </c>
      <c r="G971" s="29" t="s">
        <v>1566</v>
      </c>
      <c r="H971" s="29" t="s">
        <v>1763</v>
      </c>
      <c r="L971" s="30">
        <v>45274</v>
      </c>
      <c r="M971" s="29">
        <v>355.23840000000001</v>
      </c>
      <c r="R971" s="29" t="s">
        <v>1829</v>
      </c>
      <c r="S971" s="29">
        <v>355.23840000000001</v>
      </c>
      <c r="W971" s="33" t="s">
        <v>9</v>
      </c>
      <c r="X971" s="33" t="s">
        <v>1566</v>
      </c>
      <c r="Y971" s="29">
        <v>355.23840000000001</v>
      </c>
      <c r="AF971" s="29">
        <v>355.23840000000001</v>
      </c>
      <c r="AG971" s="29" t="s">
        <v>1763</v>
      </c>
    </row>
    <row r="972" spans="1:33" x14ac:dyDescent="0.3">
      <c r="A972" s="29" t="s">
        <v>228</v>
      </c>
      <c r="B972" s="30">
        <v>45297</v>
      </c>
      <c r="C972" s="29">
        <v>1813.1728000000001</v>
      </c>
      <c r="D972" s="29" t="s">
        <v>1824</v>
      </c>
      <c r="E972" s="29">
        <v>50</v>
      </c>
      <c r="F972" s="29" t="s">
        <v>9</v>
      </c>
      <c r="G972" s="29" t="s">
        <v>1547</v>
      </c>
      <c r="H972" s="29" t="s">
        <v>1759</v>
      </c>
      <c r="L972" s="30">
        <v>45297</v>
      </c>
      <c r="M972" s="29">
        <v>1813.1728000000001</v>
      </c>
      <c r="R972" s="29" t="s">
        <v>1824</v>
      </c>
      <c r="S972" s="29">
        <v>1813.1728000000001</v>
      </c>
      <c r="W972" s="31" t="s">
        <v>9</v>
      </c>
      <c r="X972" s="31" t="s">
        <v>1547</v>
      </c>
      <c r="Y972" s="29">
        <v>1813.1728000000001</v>
      </c>
      <c r="AF972" s="29">
        <v>1813.1728000000001</v>
      </c>
      <c r="AG972" s="29" t="s">
        <v>1759</v>
      </c>
    </row>
    <row r="973" spans="1:33" x14ac:dyDescent="0.3">
      <c r="A973" s="29" t="s">
        <v>891</v>
      </c>
      <c r="B973" s="30">
        <v>45530</v>
      </c>
      <c r="C973" s="29">
        <v>2593.9104000000002</v>
      </c>
      <c r="D973" s="29" t="s">
        <v>1829</v>
      </c>
      <c r="E973" s="29">
        <v>59</v>
      </c>
      <c r="F973" s="29" t="s">
        <v>9</v>
      </c>
      <c r="G973" s="29" t="s">
        <v>1547</v>
      </c>
      <c r="H973" s="29" t="s">
        <v>1759</v>
      </c>
      <c r="L973" s="30">
        <v>45530</v>
      </c>
      <c r="M973" s="29">
        <v>2593.9104000000002</v>
      </c>
      <c r="R973" s="29" t="s">
        <v>1829</v>
      </c>
      <c r="S973" s="29">
        <v>2593.9104000000002</v>
      </c>
      <c r="W973" s="33" t="s">
        <v>9</v>
      </c>
      <c r="X973" s="33" t="s">
        <v>1547</v>
      </c>
      <c r="Y973" s="29">
        <v>2593.9104000000002</v>
      </c>
      <c r="AF973" s="29">
        <v>2593.9104000000002</v>
      </c>
      <c r="AG973" s="29" t="s">
        <v>1759</v>
      </c>
    </row>
    <row r="974" spans="1:33" x14ac:dyDescent="0.3">
      <c r="A974" s="29" t="s">
        <v>1264</v>
      </c>
      <c r="B974" s="30">
        <v>45740</v>
      </c>
      <c r="C974" s="29">
        <v>326.00070000000011</v>
      </c>
      <c r="D974" s="29" t="s">
        <v>1826</v>
      </c>
      <c r="E974" s="29">
        <v>33</v>
      </c>
      <c r="F974" s="29" t="s">
        <v>9</v>
      </c>
      <c r="G974" s="29" t="s">
        <v>1544</v>
      </c>
      <c r="H974" s="29" t="s">
        <v>1759</v>
      </c>
      <c r="L974" s="30">
        <v>45740</v>
      </c>
      <c r="M974" s="29">
        <v>326.00070000000011</v>
      </c>
      <c r="R974" s="29" t="s">
        <v>1826</v>
      </c>
      <c r="S974" s="29">
        <v>326.00070000000011</v>
      </c>
      <c r="W974" s="31" t="s">
        <v>9</v>
      </c>
      <c r="X974" s="31" t="s">
        <v>1544</v>
      </c>
      <c r="Y974" s="29">
        <v>326.00070000000011</v>
      </c>
      <c r="AF974" s="29">
        <v>326.00070000000011</v>
      </c>
      <c r="AG974" s="29" t="s">
        <v>1759</v>
      </c>
    </row>
    <row r="975" spans="1:33" x14ac:dyDescent="0.3">
      <c r="A975" s="29" t="s">
        <v>1253</v>
      </c>
      <c r="B975" s="30">
        <v>45311</v>
      </c>
      <c r="C975" s="29">
        <v>803.01599999999996</v>
      </c>
      <c r="D975" s="29" t="s">
        <v>1824</v>
      </c>
      <c r="E975" s="29">
        <v>34</v>
      </c>
      <c r="F975" s="29" t="s">
        <v>9</v>
      </c>
      <c r="G975" s="29" t="s">
        <v>1566</v>
      </c>
      <c r="H975" s="29" t="s">
        <v>1759</v>
      </c>
      <c r="L975" s="30">
        <v>45311</v>
      </c>
      <c r="M975" s="29">
        <v>803.01599999999996</v>
      </c>
      <c r="R975" s="29" t="s">
        <v>1824</v>
      </c>
      <c r="S975" s="29">
        <v>803.01599999999996</v>
      </c>
      <c r="W975" s="33" t="s">
        <v>9</v>
      </c>
      <c r="X975" s="33" t="s">
        <v>1566</v>
      </c>
      <c r="Y975" s="29">
        <v>803.01599999999996</v>
      </c>
      <c r="AF975" s="29">
        <v>803.01599999999996</v>
      </c>
      <c r="AG975" s="29" t="s">
        <v>1759</v>
      </c>
    </row>
    <row r="976" spans="1:33" x14ac:dyDescent="0.3">
      <c r="A976" s="29" t="s">
        <v>1375</v>
      </c>
      <c r="B976" s="30">
        <v>45667</v>
      </c>
      <c r="C976" s="29">
        <v>1799.55</v>
      </c>
      <c r="D976" s="29" t="s">
        <v>1824</v>
      </c>
      <c r="E976" s="29">
        <v>41</v>
      </c>
      <c r="F976" s="29" t="s">
        <v>16</v>
      </c>
      <c r="G976" s="29" t="s">
        <v>1544</v>
      </c>
      <c r="H976" s="29" t="s">
        <v>1754</v>
      </c>
      <c r="L976" s="30">
        <v>45667</v>
      </c>
      <c r="M976" s="29">
        <v>1799.55</v>
      </c>
      <c r="R976" s="29" t="s">
        <v>1824</v>
      </c>
      <c r="S976" s="29">
        <v>1799.55</v>
      </c>
      <c r="W976" s="31" t="s">
        <v>16</v>
      </c>
      <c r="X976" s="31" t="s">
        <v>1544</v>
      </c>
      <c r="Y976" s="29">
        <v>1799.55</v>
      </c>
      <c r="AF976" s="29">
        <v>1799.55</v>
      </c>
      <c r="AG976" s="29" t="s">
        <v>1754</v>
      </c>
    </row>
    <row r="977" spans="1:33" x14ac:dyDescent="0.3">
      <c r="A977" s="29" t="s">
        <v>958</v>
      </c>
      <c r="B977" s="30">
        <v>45281</v>
      </c>
      <c r="C977" s="29">
        <v>113.0128</v>
      </c>
      <c r="D977" s="29" t="s">
        <v>1826</v>
      </c>
      <c r="E977" s="29">
        <v>41</v>
      </c>
      <c r="F977" s="29" t="s">
        <v>9</v>
      </c>
      <c r="G977" s="29" t="s">
        <v>1558</v>
      </c>
      <c r="H977" s="29" t="s">
        <v>1763</v>
      </c>
      <c r="L977" s="30">
        <v>45281</v>
      </c>
      <c r="M977" s="29">
        <v>113.0128</v>
      </c>
      <c r="R977" s="29" t="s">
        <v>1826</v>
      </c>
      <c r="S977" s="29">
        <v>113.0128</v>
      </c>
      <c r="W977" s="33" t="s">
        <v>9</v>
      </c>
      <c r="X977" s="33" t="s">
        <v>1558</v>
      </c>
      <c r="Y977" s="29">
        <v>113.0128</v>
      </c>
      <c r="AF977" s="29">
        <v>113.0128</v>
      </c>
      <c r="AG977" s="29" t="s">
        <v>1763</v>
      </c>
    </row>
    <row r="978" spans="1:33" x14ac:dyDescent="0.3">
      <c r="A978" s="29" t="s">
        <v>798</v>
      </c>
      <c r="B978" s="30">
        <v>45693</v>
      </c>
      <c r="C978" s="29">
        <v>820.89920000000006</v>
      </c>
      <c r="D978" s="29" t="s">
        <v>1826</v>
      </c>
      <c r="E978" s="29">
        <v>48</v>
      </c>
      <c r="F978" s="29" t="s">
        <v>9</v>
      </c>
      <c r="G978" s="29" t="s">
        <v>1566</v>
      </c>
      <c r="H978" s="29" t="s">
        <v>1759</v>
      </c>
      <c r="L978" s="30">
        <v>45693</v>
      </c>
      <c r="M978" s="29">
        <v>820.89920000000006</v>
      </c>
      <c r="R978" s="29" t="s">
        <v>1826</v>
      </c>
      <c r="S978" s="29">
        <v>820.89920000000006</v>
      </c>
      <c r="W978" s="31" t="s">
        <v>9</v>
      </c>
      <c r="X978" s="31" t="s">
        <v>1566</v>
      </c>
      <c r="Y978" s="29">
        <v>820.89920000000006</v>
      </c>
      <c r="AF978" s="29">
        <v>820.89920000000006</v>
      </c>
      <c r="AG978" s="29" t="s">
        <v>1759</v>
      </c>
    </row>
    <row r="979" spans="1:33" x14ac:dyDescent="0.3">
      <c r="A979" s="29" t="s">
        <v>354</v>
      </c>
      <c r="B979" s="30">
        <v>45857</v>
      </c>
      <c r="C979" s="29">
        <v>1968.1116</v>
      </c>
      <c r="D979" s="29" t="s">
        <v>1829</v>
      </c>
      <c r="E979" s="29">
        <v>53</v>
      </c>
      <c r="F979" s="29" t="s">
        <v>16</v>
      </c>
      <c r="G979" s="29" t="s">
        <v>1566</v>
      </c>
      <c r="H979" s="29" t="s">
        <v>1759</v>
      </c>
      <c r="L979" s="30">
        <v>45857</v>
      </c>
      <c r="M979" s="29">
        <v>1968.1116</v>
      </c>
      <c r="R979" s="29" t="s">
        <v>1829</v>
      </c>
      <c r="S979" s="29">
        <v>1968.1116</v>
      </c>
      <c r="W979" s="33" t="s">
        <v>16</v>
      </c>
      <c r="X979" s="33" t="s">
        <v>1566</v>
      </c>
      <c r="Y979" s="29">
        <v>1968.1116</v>
      </c>
      <c r="AF979" s="29">
        <v>1968.1116</v>
      </c>
      <c r="AG979" s="29" t="s">
        <v>1759</v>
      </c>
    </row>
    <row r="980" spans="1:33" x14ac:dyDescent="0.3">
      <c r="A980" s="29" t="s">
        <v>943</v>
      </c>
      <c r="B980" s="30">
        <v>45737</v>
      </c>
      <c r="C980" s="29">
        <v>1930.761</v>
      </c>
      <c r="D980" s="29" t="s">
        <v>1824</v>
      </c>
      <c r="E980" s="29">
        <v>48</v>
      </c>
      <c r="F980" s="29" t="s">
        <v>16</v>
      </c>
      <c r="G980" s="29" t="s">
        <v>1566</v>
      </c>
      <c r="H980" s="29" t="s">
        <v>1759</v>
      </c>
      <c r="L980" s="30">
        <v>45737</v>
      </c>
      <c r="M980" s="29">
        <v>1930.761</v>
      </c>
      <c r="R980" s="29" t="s">
        <v>1824</v>
      </c>
      <c r="S980" s="29">
        <v>1930.761</v>
      </c>
      <c r="W980" s="31" t="s">
        <v>16</v>
      </c>
      <c r="X980" s="31" t="s">
        <v>1566</v>
      </c>
      <c r="Y980" s="29">
        <v>1930.761</v>
      </c>
      <c r="AF980" s="29">
        <v>1930.761</v>
      </c>
      <c r="AG980" s="29" t="s">
        <v>1759</v>
      </c>
    </row>
    <row r="981" spans="1:33" x14ac:dyDescent="0.3">
      <c r="A981" s="29" t="s">
        <v>1033</v>
      </c>
      <c r="B981" s="30">
        <v>45771</v>
      </c>
      <c r="C981" s="29">
        <v>1733.2565999999999</v>
      </c>
      <c r="D981" s="29" t="s">
        <v>1826</v>
      </c>
      <c r="E981" s="29">
        <v>62</v>
      </c>
      <c r="F981" s="29" t="s">
        <v>16</v>
      </c>
      <c r="G981" s="29" t="s">
        <v>1544</v>
      </c>
      <c r="H981" s="29" t="s">
        <v>1759</v>
      </c>
      <c r="L981" s="30">
        <v>45771</v>
      </c>
      <c r="M981" s="29">
        <v>1733.2565999999999</v>
      </c>
      <c r="R981" s="29" t="s">
        <v>1826</v>
      </c>
      <c r="S981" s="29">
        <v>1733.2565999999999</v>
      </c>
      <c r="W981" s="33" t="s">
        <v>16</v>
      </c>
      <c r="X981" s="33" t="s">
        <v>1544</v>
      </c>
      <c r="Y981" s="29">
        <v>1733.2565999999999</v>
      </c>
      <c r="AF981" s="29">
        <v>1733.2565999999999</v>
      </c>
      <c r="AG981" s="29" t="s">
        <v>1759</v>
      </c>
    </row>
    <row r="982" spans="1:33" x14ac:dyDescent="0.3">
      <c r="A982" s="29" t="s">
        <v>747</v>
      </c>
      <c r="B982" s="30">
        <v>45272</v>
      </c>
      <c r="C982" s="29">
        <v>2312.2912000000001</v>
      </c>
      <c r="D982" s="29" t="s">
        <v>1824</v>
      </c>
      <c r="E982" s="29">
        <v>59</v>
      </c>
      <c r="F982" s="29" t="s">
        <v>9</v>
      </c>
      <c r="G982" s="29" t="s">
        <v>1558</v>
      </c>
      <c r="H982" s="29" t="s">
        <v>1784</v>
      </c>
      <c r="L982" s="30">
        <v>45272</v>
      </c>
      <c r="M982" s="29">
        <v>2312.2912000000001</v>
      </c>
      <c r="R982" s="29" t="s">
        <v>1824</v>
      </c>
      <c r="S982" s="29">
        <v>2312.2912000000001</v>
      </c>
      <c r="W982" s="31" t="s">
        <v>9</v>
      </c>
      <c r="X982" s="31" t="s">
        <v>1558</v>
      </c>
      <c r="Y982" s="29">
        <v>2312.2912000000001</v>
      </c>
      <c r="AF982" s="29">
        <v>2312.2912000000001</v>
      </c>
      <c r="AG982" s="29" t="s">
        <v>1784</v>
      </c>
    </row>
    <row r="983" spans="1:33" x14ac:dyDescent="0.3">
      <c r="A983" s="29" t="s">
        <v>1378</v>
      </c>
      <c r="B983" s="30">
        <v>45481</v>
      </c>
      <c r="C983" s="29">
        <v>1472.5308</v>
      </c>
      <c r="D983" s="29" t="s">
        <v>1826</v>
      </c>
      <c r="E983" s="29">
        <v>35</v>
      </c>
      <c r="F983" s="29" t="s">
        <v>9</v>
      </c>
      <c r="G983" s="29" t="s">
        <v>1547</v>
      </c>
      <c r="H983" s="29" t="s">
        <v>1784</v>
      </c>
      <c r="L983" s="30">
        <v>45481</v>
      </c>
      <c r="M983" s="29">
        <v>1472.5308</v>
      </c>
      <c r="R983" s="29" t="s">
        <v>1826</v>
      </c>
      <c r="S983" s="29">
        <v>1472.5308</v>
      </c>
      <c r="W983" s="33" t="s">
        <v>9</v>
      </c>
      <c r="X983" s="33" t="s">
        <v>1547</v>
      </c>
      <c r="Y983" s="29">
        <v>1472.5308</v>
      </c>
      <c r="AF983" s="29">
        <v>1472.5308</v>
      </c>
      <c r="AG983" s="29" t="s">
        <v>1784</v>
      </c>
    </row>
    <row r="984" spans="1:33" x14ac:dyDescent="0.3">
      <c r="A984" s="29" t="s">
        <v>551</v>
      </c>
      <c r="B984" s="30">
        <v>45228</v>
      </c>
      <c r="C984" s="29">
        <v>2090.2723999999998</v>
      </c>
      <c r="D984" s="29" t="s">
        <v>1824</v>
      </c>
      <c r="E984" s="29">
        <v>25</v>
      </c>
      <c r="F984" s="29" t="s">
        <v>16</v>
      </c>
      <c r="G984" s="29" t="s">
        <v>1566</v>
      </c>
      <c r="H984" s="29" t="s">
        <v>1784</v>
      </c>
      <c r="L984" s="30">
        <v>45228</v>
      </c>
      <c r="M984" s="29">
        <v>2090.2723999999998</v>
      </c>
      <c r="R984" s="29" t="s">
        <v>1824</v>
      </c>
      <c r="S984" s="29">
        <v>2090.2723999999998</v>
      </c>
      <c r="W984" s="31" t="s">
        <v>16</v>
      </c>
      <c r="X984" s="31" t="s">
        <v>1566</v>
      </c>
      <c r="Y984" s="29">
        <v>2090.2723999999998</v>
      </c>
      <c r="AF984" s="29">
        <v>2090.2723999999998</v>
      </c>
      <c r="AG984" s="29" t="s">
        <v>1784</v>
      </c>
    </row>
    <row r="985" spans="1:33" x14ac:dyDescent="0.3">
      <c r="A985" s="29" t="s">
        <v>319</v>
      </c>
      <c r="B985" s="30">
        <v>45432</v>
      </c>
      <c r="C985" s="29">
        <v>1690.7814000000001</v>
      </c>
      <c r="D985" s="29" t="s">
        <v>1826</v>
      </c>
      <c r="E985" s="29">
        <v>43</v>
      </c>
      <c r="F985" s="29" t="s">
        <v>9</v>
      </c>
      <c r="G985" s="29" t="s">
        <v>1558</v>
      </c>
      <c r="H985" s="29" t="s">
        <v>1784</v>
      </c>
      <c r="L985" s="30">
        <v>45432</v>
      </c>
      <c r="M985" s="29">
        <v>1690.7814000000001</v>
      </c>
      <c r="R985" s="29" t="s">
        <v>1826</v>
      </c>
      <c r="S985" s="29">
        <v>1690.7814000000001</v>
      </c>
      <c r="W985" s="33" t="s">
        <v>9</v>
      </c>
      <c r="X985" s="33" t="s">
        <v>1558</v>
      </c>
      <c r="Y985" s="29">
        <v>1690.7814000000001</v>
      </c>
      <c r="AF985" s="29">
        <v>1690.7814000000001</v>
      </c>
      <c r="AG985" s="29" t="s">
        <v>1784</v>
      </c>
    </row>
    <row r="986" spans="1:33" x14ac:dyDescent="0.3">
      <c r="A986" s="29" t="s">
        <v>1511</v>
      </c>
      <c r="B986" s="30">
        <v>45914</v>
      </c>
      <c r="C986" s="29">
        <v>1377.6432</v>
      </c>
      <c r="D986" s="29" t="s">
        <v>1829</v>
      </c>
      <c r="E986" s="29">
        <v>59</v>
      </c>
      <c r="F986" s="29" t="s">
        <v>16</v>
      </c>
      <c r="G986" s="29" t="s">
        <v>1544</v>
      </c>
      <c r="H986" s="29" t="s">
        <v>1763</v>
      </c>
      <c r="L986" s="30">
        <v>45914</v>
      </c>
      <c r="M986" s="29">
        <v>1377.6432</v>
      </c>
      <c r="R986" s="29" t="s">
        <v>1829</v>
      </c>
      <c r="S986" s="29">
        <v>1377.6432</v>
      </c>
      <c r="W986" s="31" t="s">
        <v>16</v>
      </c>
      <c r="X986" s="31" t="s">
        <v>1544</v>
      </c>
      <c r="Y986" s="29">
        <v>1377.6432</v>
      </c>
      <c r="AF986" s="29">
        <v>1377.6432</v>
      </c>
      <c r="AG986" s="29" t="s">
        <v>1763</v>
      </c>
    </row>
    <row r="987" spans="1:33" x14ac:dyDescent="0.3">
      <c r="A987" s="29" t="s">
        <v>209</v>
      </c>
      <c r="B987" s="30">
        <v>45758</v>
      </c>
      <c r="C987" s="29">
        <v>3133.7256000000002</v>
      </c>
      <c r="D987" s="29" t="s">
        <v>1829</v>
      </c>
      <c r="E987" s="29">
        <v>49</v>
      </c>
      <c r="F987" s="29" t="s">
        <v>16</v>
      </c>
      <c r="G987" s="29" t="s">
        <v>1547</v>
      </c>
      <c r="H987" s="29" t="s">
        <v>1759</v>
      </c>
      <c r="L987" s="30">
        <v>45758</v>
      </c>
      <c r="M987" s="29">
        <v>3133.7256000000002</v>
      </c>
      <c r="R987" s="29" t="s">
        <v>1829</v>
      </c>
      <c r="S987" s="29">
        <v>3133.7256000000002</v>
      </c>
      <c r="W987" s="33" t="s">
        <v>16</v>
      </c>
      <c r="X987" s="33" t="s">
        <v>1547</v>
      </c>
      <c r="Y987" s="29">
        <v>3133.7256000000002</v>
      </c>
      <c r="AF987" s="29">
        <v>3133.7256000000002</v>
      </c>
      <c r="AG987" s="29" t="s">
        <v>1759</v>
      </c>
    </row>
    <row r="988" spans="1:33" x14ac:dyDescent="0.3">
      <c r="A988" s="29" t="s">
        <v>1273</v>
      </c>
      <c r="B988" s="30">
        <v>45429</v>
      </c>
      <c r="C988" s="29">
        <v>981.97259999999994</v>
      </c>
      <c r="D988" s="29" t="s">
        <v>1826</v>
      </c>
      <c r="E988" s="29">
        <v>32</v>
      </c>
      <c r="F988" s="29" t="s">
        <v>9</v>
      </c>
      <c r="G988" s="29" t="s">
        <v>1563</v>
      </c>
      <c r="H988" s="29" t="s">
        <v>1759</v>
      </c>
      <c r="L988" s="30">
        <v>45429</v>
      </c>
      <c r="M988" s="29">
        <v>981.97259999999994</v>
      </c>
      <c r="R988" s="29" t="s">
        <v>1826</v>
      </c>
      <c r="S988" s="29">
        <v>981.97259999999994</v>
      </c>
      <c r="W988" s="31" t="s">
        <v>9</v>
      </c>
      <c r="X988" s="31" t="s">
        <v>1563</v>
      </c>
      <c r="Y988" s="29">
        <v>981.97259999999994</v>
      </c>
      <c r="AF988" s="29">
        <v>981.97259999999994</v>
      </c>
      <c r="AG988" s="29" t="s">
        <v>1759</v>
      </c>
    </row>
    <row r="989" spans="1:33" x14ac:dyDescent="0.3">
      <c r="A989" s="29" t="s">
        <v>111</v>
      </c>
      <c r="B989" s="30">
        <v>45578</v>
      </c>
      <c r="C989" s="29">
        <v>441.55169999999998</v>
      </c>
      <c r="D989" s="29" t="s">
        <v>1826</v>
      </c>
      <c r="E989" s="29">
        <v>31</v>
      </c>
      <c r="F989" s="29" t="s">
        <v>9</v>
      </c>
      <c r="G989" s="29" t="s">
        <v>1547</v>
      </c>
      <c r="H989" s="29" t="s">
        <v>1759</v>
      </c>
      <c r="L989" s="30">
        <v>45578</v>
      </c>
      <c r="M989" s="29">
        <v>441.55169999999998</v>
      </c>
      <c r="R989" s="29" t="s">
        <v>1826</v>
      </c>
      <c r="S989" s="29">
        <v>441.55169999999998</v>
      </c>
      <c r="W989" s="33" t="s">
        <v>9</v>
      </c>
      <c r="X989" s="33" t="s">
        <v>1547</v>
      </c>
      <c r="Y989" s="29">
        <v>441.55169999999998</v>
      </c>
      <c r="AF989" s="29">
        <v>441.55169999999998</v>
      </c>
      <c r="AG989" s="29" t="s">
        <v>1759</v>
      </c>
    </row>
    <row r="990" spans="1:33" x14ac:dyDescent="0.3">
      <c r="A990" s="29" t="s">
        <v>28</v>
      </c>
      <c r="B990" s="30">
        <v>45486</v>
      </c>
      <c r="C990" s="29">
        <v>476.91660000000002</v>
      </c>
      <c r="D990" s="29" t="s">
        <v>1826</v>
      </c>
      <c r="E990" s="29">
        <v>24</v>
      </c>
      <c r="F990" s="29" t="s">
        <v>9</v>
      </c>
      <c r="G990" s="29" t="s">
        <v>1558</v>
      </c>
      <c r="H990" s="29" t="s">
        <v>1759</v>
      </c>
      <c r="L990" s="30">
        <v>45486</v>
      </c>
      <c r="M990" s="29">
        <v>476.91660000000002</v>
      </c>
      <c r="R990" s="29" t="s">
        <v>1826</v>
      </c>
      <c r="S990" s="29">
        <v>476.91660000000002</v>
      </c>
      <c r="W990" s="31" t="s">
        <v>9</v>
      </c>
      <c r="X990" s="31" t="s">
        <v>1558</v>
      </c>
      <c r="Y990" s="29">
        <v>476.91660000000002</v>
      </c>
      <c r="AF990" s="29">
        <v>476.91660000000002</v>
      </c>
      <c r="AG990" s="29" t="s">
        <v>1759</v>
      </c>
    </row>
    <row r="991" spans="1:33" x14ac:dyDescent="0.3">
      <c r="A991" s="29" t="s">
        <v>1372</v>
      </c>
      <c r="B991" s="30">
        <v>45694</v>
      </c>
      <c r="C991" s="29">
        <v>56.880400000000002</v>
      </c>
      <c r="D991" s="29" t="s">
        <v>1829</v>
      </c>
      <c r="E991" s="29">
        <v>19</v>
      </c>
      <c r="F991" s="29" t="s">
        <v>9</v>
      </c>
      <c r="G991" s="29" t="s">
        <v>1566</v>
      </c>
      <c r="H991" s="29" t="s">
        <v>1759</v>
      </c>
      <c r="L991" s="30">
        <v>45694</v>
      </c>
      <c r="M991" s="29">
        <v>56.880400000000002</v>
      </c>
      <c r="R991" s="29" t="s">
        <v>1829</v>
      </c>
      <c r="S991" s="29">
        <v>56.880400000000002</v>
      </c>
      <c r="W991" s="33" t="s">
        <v>9</v>
      </c>
      <c r="X991" s="33" t="s">
        <v>1566</v>
      </c>
      <c r="Y991" s="29">
        <v>56.880400000000002</v>
      </c>
      <c r="AF991" s="29">
        <v>56.880400000000002</v>
      </c>
      <c r="AG991" s="29" t="s">
        <v>1759</v>
      </c>
    </row>
    <row r="992" spans="1:33" x14ac:dyDescent="0.3">
      <c r="A992" s="29" t="s">
        <v>282</v>
      </c>
      <c r="B992" s="30">
        <v>45875</v>
      </c>
      <c r="C992" s="29">
        <v>2408.6664000000001</v>
      </c>
      <c r="D992" s="29" t="s">
        <v>1829</v>
      </c>
      <c r="E992" s="29">
        <v>21</v>
      </c>
      <c r="F992" s="29" t="s">
        <v>9</v>
      </c>
      <c r="G992" s="29" t="s">
        <v>1566</v>
      </c>
      <c r="H992" s="29" t="s">
        <v>1763</v>
      </c>
      <c r="L992" s="30">
        <v>45875</v>
      </c>
      <c r="M992" s="29">
        <v>2408.6664000000001</v>
      </c>
      <c r="R992" s="29" t="s">
        <v>1829</v>
      </c>
      <c r="S992" s="29">
        <v>2408.6664000000001</v>
      </c>
      <c r="W992" s="31" t="s">
        <v>9</v>
      </c>
      <c r="X992" s="31" t="s">
        <v>1566</v>
      </c>
      <c r="Y992" s="29">
        <v>2408.6664000000001</v>
      </c>
      <c r="AF992" s="29">
        <v>2408.6664000000001</v>
      </c>
      <c r="AG992" s="29" t="s">
        <v>1763</v>
      </c>
    </row>
    <row r="993" spans="1:33" x14ac:dyDescent="0.3">
      <c r="A993" s="29" t="s">
        <v>1006</v>
      </c>
      <c r="B993" s="30">
        <v>45432</v>
      </c>
      <c r="C993" s="29">
        <v>787.28039999999999</v>
      </c>
      <c r="D993" s="29" t="s">
        <v>1824</v>
      </c>
      <c r="E993" s="29">
        <v>34</v>
      </c>
      <c r="F993" s="29" t="s">
        <v>16</v>
      </c>
      <c r="G993" s="29" t="s">
        <v>1566</v>
      </c>
      <c r="H993" s="29" t="s">
        <v>1759</v>
      </c>
      <c r="L993" s="30">
        <v>45432</v>
      </c>
      <c r="M993" s="29">
        <v>787.28039999999999</v>
      </c>
      <c r="R993" s="29" t="s">
        <v>1824</v>
      </c>
      <c r="S993" s="29">
        <v>787.28039999999999</v>
      </c>
      <c r="W993" s="33" t="s">
        <v>16</v>
      </c>
      <c r="X993" s="33" t="s">
        <v>1566</v>
      </c>
      <c r="Y993" s="29">
        <v>787.28039999999999</v>
      </c>
      <c r="AF993" s="29">
        <v>787.28039999999999</v>
      </c>
      <c r="AG993" s="29" t="s">
        <v>1759</v>
      </c>
    </row>
    <row r="994" spans="1:33" x14ac:dyDescent="0.3">
      <c r="A994" s="29" t="s">
        <v>4007</v>
      </c>
      <c r="B994" s="30">
        <v>45575</v>
      </c>
      <c r="C994" s="29">
        <v>1087.8444</v>
      </c>
      <c r="D994" s="29" t="s">
        <v>1824</v>
      </c>
      <c r="E994" s="29">
        <v>26</v>
      </c>
      <c r="F994" s="29" t="s">
        <v>16</v>
      </c>
      <c r="G994" s="29" t="s">
        <v>1563</v>
      </c>
      <c r="H994" s="29" t="s">
        <v>1763</v>
      </c>
      <c r="L994" s="30">
        <v>45575</v>
      </c>
      <c r="M994" s="29">
        <v>1087.8444</v>
      </c>
      <c r="R994" s="29" t="s">
        <v>1824</v>
      </c>
      <c r="S994" s="29">
        <v>1087.8444</v>
      </c>
      <c r="W994" s="31" t="s">
        <v>16</v>
      </c>
      <c r="X994" s="31" t="s">
        <v>1563</v>
      </c>
      <c r="Y994" s="29">
        <v>1087.8444</v>
      </c>
      <c r="AF994" s="29">
        <v>1087.8444</v>
      </c>
      <c r="AG994" s="29" t="s">
        <v>1763</v>
      </c>
    </row>
    <row r="995" spans="1:33" x14ac:dyDescent="0.3">
      <c r="A995" s="29" t="s">
        <v>1137</v>
      </c>
      <c r="B995" s="30">
        <v>45340</v>
      </c>
      <c r="C995" s="29">
        <v>1723.5719999999999</v>
      </c>
      <c r="D995" s="29" t="s">
        <v>1829</v>
      </c>
      <c r="E995" s="29">
        <v>58</v>
      </c>
      <c r="F995" s="29" t="s">
        <v>9</v>
      </c>
      <c r="G995" s="29" t="s">
        <v>1566</v>
      </c>
      <c r="H995" s="29" t="s">
        <v>1754</v>
      </c>
      <c r="L995" s="30">
        <v>45340</v>
      </c>
      <c r="M995" s="29">
        <v>1723.5719999999999</v>
      </c>
      <c r="R995" s="29" t="s">
        <v>1829</v>
      </c>
      <c r="S995" s="29">
        <v>1723.5719999999999</v>
      </c>
      <c r="W995" s="33" t="s">
        <v>9</v>
      </c>
      <c r="X995" s="33" t="s">
        <v>1566</v>
      </c>
      <c r="Y995" s="29">
        <v>1723.5719999999999</v>
      </c>
      <c r="AF995" s="29">
        <v>1723.5719999999999</v>
      </c>
      <c r="AG995" s="29" t="s">
        <v>1754</v>
      </c>
    </row>
    <row r="996" spans="1:33" x14ac:dyDescent="0.3">
      <c r="A996" s="29" t="s">
        <v>1036</v>
      </c>
      <c r="B996" s="30">
        <v>45926</v>
      </c>
      <c r="C996" s="29">
        <v>584.78399999999988</v>
      </c>
      <c r="D996" s="29" t="s">
        <v>1826</v>
      </c>
      <c r="E996" s="29">
        <v>54</v>
      </c>
      <c r="F996" s="29" t="s">
        <v>9</v>
      </c>
      <c r="G996" s="29" t="s">
        <v>1544</v>
      </c>
      <c r="H996" s="29" t="s">
        <v>1759</v>
      </c>
      <c r="L996" s="30">
        <v>45926</v>
      </c>
      <c r="M996" s="29">
        <v>584.78399999999988</v>
      </c>
      <c r="R996" s="29" t="s">
        <v>1826</v>
      </c>
      <c r="S996" s="29">
        <v>584.78399999999988</v>
      </c>
      <c r="W996" s="31" t="s">
        <v>9</v>
      </c>
      <c r="X996" s="31" t="s">
        <v>1544</v>
      </c>
      <c r="Y996" s="29">
        <v>584.78399999999988</v>
      </c>
      <c r="AF996" s="29">
        <v>584.78399999999988</v>
      </c>
      <c r="AG996" s="29" t="s">
        <v>1759</v>
      </c>
    </row>
    <row r="997" spans="1:33" x14ac:dyDescent="0.3">
      <c r="A997" s="29" t="s">
        <v>1230</v>
      </c>
      <c r="B997" s="30">
        <v>45373</v>
      </c>
      <c r="C997" s="29">
        <v>1281.8937000000001</v>
      </c>
      <c r="D997" s="29" t="s">
        <v>1826</v>
      </c>
      <c r="E997" s="29">
        <v>50</v>
      </c>
      <c r="F997" s="29" t="s">
        <v>9</v>
      </c>
      <c r="G997" s="29" t="s">
        <v>1566</v>
      </c>
      <c r="H997" s="29" t="s">
        <v>1754</v>
      </c>
      <c r="L997" s="30">
        <v>45373</v>
      </c>
      <c r="M997" s="29">
        <v>1281.8937000000001</v>
      </c>
      <c r="R997" s="29" t="s">
        <v>1826</v>
      </c>
      <c r="S997" s="29">
        <v>1281.8937000000001</v>
      </c>
      <c r="W997" s="33" t="s">
        <v>9</v>
      </c>
      <c r="X997" s="33" t="s">
        <v>1566</v>
      </c>
      <c r="Y997" s="29">
        <v>1281.8937000000001</v>
      </c>
      <c r="AF997" s="29">
        <v>1281.8937000000001</v>
      </c>
      <c r="AG997" s="29" t="s">
        <v>1754</v>
      </c>
    </row>
    <row r="998" spans="1:33" x14ac:dyDescent="0.3">
      <c r="A998" s="29" t="s">
        <v>1212</v>
      </c>
      <c r="B998" s="30">
        <v>45579</v>
      </c>
      <c r="C998" s="29">
        <v>2380.4639999999999</v>
      </c>
      <c r="D998" s="29" t="s">
        <v>1824</v>
      </c>
      <c r="E998" s="29">
        <v>50</v>
      </c>
      <c r="F998" s="29" t="s">
        <v>9</v>
      </c>
      <c r="G998" s="29" t="s">
        <v>1563</v>
      </c>
      <c r="H998" s="29" t="s">
        <v>1754</v>
      </c>
      <c r="L998" s="30">
        <v>45579</v>
      </c>
      <c r="M998" s="29">
        <v>2380.4639999999999</v>
      </c>
      <c r="R998" s="29" t="s">
        <v>1824</v>
      </c>
      <c r="S998" s="29">
        <v>2380.4639999999999</v>
      </c>
      <c r="W998" s="31" t="s">
        <v>9</v>
      </c>
      <c r="X998" s="31" t="s">
        <v>1563</v>
      </c>
      <c r="Y998" s="29">
        <v>2380.4639999999999</v>
      </c>
      <c r="AF998" s="29">
        <v>2380.4639999999999</v>
      </c>
      <c r="AG998" s="29" t="s">
        <v>1754</v>
      </c>
    </row>
    <row r="999" spans="1:33" x14ac:dyDescent="0.3">
      <c r="A999" s="29" t="s">
        <v>626</v>
      </c>
      <c r="B999" s="30">
        <v>45805</v>
      </c>
      <c r="C999" s="29">
        <v>1304.2182</v>
      </c>
      <c r="D999" s="29" t="s">
        <v>1826</v>
      </c>
      <c r="E999" s="29">
        <v>29</v>
      </c>
      <c r="F999" s="29" t="s">
        <v>16</v>
      </c>
      <c r="G999" s="29" t="s">
        <v>1544</v>
      </c>
      <c r="H999" s="29" t="s">
        <v>1759</v>
      </c>
      <c r="L999" s="30">
        <v>45805</v>
      </c>
      <c r="M999" s="29">
        <v>1304.2182</v>
      </c>
      <c r="R999" s="29" t="s">
        <v>1826</v>
      </c>
      <c r="S999" s="29">
        <v>1304.2182</v>
      </c>
      <c r="W999" s="33" t="s">
        <v>16</v>
      </c>
      <c r="X999" s="33" t="s">
        <v>1544</v>
      </c>
      <c r="Y999" s="29">
        <v>1304.2182</v>
      </c>
      <c r="AF999" s="29">
        <v>1304.2182</v>
      </c>
      <c r="AG999" s="29" t="s">
        <v>1759</v>
      </c>
    </row>
    <row r="1000" spans="1:33" x14ac:dyDescent="0.3">
      <c r="A1000" s="29" t="s">
        <v>1267</v>
      </c>
      <c r="B1000" s="30">
        <v>45522</v>
      </c>
      <c r="C1000" s="29">
        <v>968.16959999999995</v>
      </c>
      <c r="D1000" s="29" t="s">
        <v>1829</v>
      </c>
      <c r="E1000" s="29">
        <v>36</v>
      </c>
      <c r="F1000" s="29" t="s">
        <v>9</v>
      </c>
      <c r="G1000" s="29" t="s">
        <v>1563</v>
      </c>
      <c r="H1000" s="29" t="s">
        <v>1759</v>
      </c>
      <c r="L1000" s="30">
        <v>45522</v>
      </c>
      <c r="M1000" s="29">
        <v>968.16959999999995</v>
      </c>
      <c r="R1000" s="29" t="s">
        <v>1829</v>
      </c>
      <c r="S1000" s="29">
        <v>968.16959999999995</v>
      </c>
      <c r="W1000" s="31" t="s">
        <v>9</v>
      </c>
      <c r="X1000" s="31" t="s">
        <v>1563</v>
      </c>
      <c r="Y1000" s="29">
        <v>968.16959999999995</v>
      </c>
      <c r="AF1000" s="29">
        <v>968.16959999999995</v>
      </c>
      <c r="AG1000" s="29" t="s">
        <v>1759</v>
      </c>
    </row>
    <row r="1001" spans="1:33" x14ac:dyDescent="0.3">
      <c r="A1001" s="29" t="s">
        <v>1308</v>
      </c>
      <c r="B1001" s="30">
        <v>45304</v>
      </c>
      <c r="C1001" s="29">
        <v>65.729200000000006</v>
      </c>
      <c r="D1001" s="29" t="s">
        <v>1826</v>
      </c>
      <c r="E1001" s="29">
        <v>42</v>
      </c>
      <c r="F1001" s="29" t="s">
        <v>16</v>
      </c>
      <c r="G1001" s="29" t="s">
        <v>1566</v>
      </c>
      <c r="H1001" s="29" t="s">
        <v>1784</v>
      </c>
      <c r="L1001" s="30">
        <v>45304</v>
      </c>
      <c r="M1001" s="29">
        <v>65.729200000000006</v>
      </c>
      <c r="R1001" s="29" t="s">
        <v>1826</v>
      </c>
      <c r="S1001" s="29">
        <v>65.729200000000006</v>
      </c>
      <c r="W1001" s="33" t="s">
        <v>16</v>
      </c>
      <c r="X1001" s="33" t="s">
        <v>1566</v>
      </c>
      <c r="Y1001" s="29">
        <v>65.729200000000006</v>
      </c>
      <c r="AF1001" s="29">
        <v>65.729200000000006</v>
      </c>
      <c r="AG1001" s="29" t="s">
        <v>1784</v>
      </c>
    </row>
    <row r="1002" spans="1:33" x14ac:dyDescent="0.3">
      <c r="A1002" s="29" t="s">
        <v>626</v>
      </c>
      <c r="B1002" s="30">
        <v>45456</v>
      </c>
      <c r="C1002" s="29">
        <v>1327.8846000000001</v>
      </c>
      <c r="D1002" s="29" t="s">
        <v>1824</v>
      </c>
      <c r="E1002" s="29">
        <v>29</v>
      </c>
      <c r="F1002" s="29" t="s">
        <v>16</v>
      </c>
      <c r="G1002" s="29" t="s">
        <v>1558</v>
      </c>
      <c r="H1002" s="29" t="s">
        <v>1763</v>
      </c>
      <c r="L1002" s="30">
        <v>45456</v>
      </c>
      <c r="M1002" s="29">
        <v>1327.8846000000001</v>
      </c>
      <c r="R1002" s="29" t="s">
        <v>1824</v>
      </c>
      <c r="S1002" s="29">
        <v>1327.8846000000001</v>
      </c>
      <c r="W1002" s="31" t="s">
        <v>16</v>
      </c>
      <c r="X1002" s="31" t="s">
        <v>1558</v>
      </c>
      <c r="Y1002" s="29">
        <v>1327.8846000000001</v>
      </c>
      <c r="AF1002" s="29">
        <v>1327.8846000000001</v>
      </c>
      <c r="AG1002" s="29" t="s">
        <v>1763</v>
      </c>
    </row>
    <row r="1003" spans="1:33" x14ac:dyDescent="0.3">
      <c r="A1003" s="29" t="s">
        <v>199</v>
      </c>
      <c r="B1003" s="30">
        <v>45776</v>
      </c>
      <c r="C1003" s="29">
        <v>1805.2736</v>
      </c>
      <c r="D1003" s="29" t="s">
        <v>1826</v>
      </c>
      <c r="E1003" s="29">
        <v>37</v>
      </c>
      <c r="F1003" s="29" t="s">
        <v>16</v>
      </c>
      <c r="G1003" s="29" t="s">
        <v>1547</v>
      </c>
      <c r="H1003" s="29" t="s">
        <v>1759</v>
      </c>
      <c r="L1003" s="30">
        <v>45776</v>
      </c>
      <c r="M1003" s="29">
        <v>1805.2736</v>
      </c>
      <c r="R1003" s="29" t="s">
        <v>1826</v>
      </c>
      <c r="S1003" s="29">
        <v>1805.2736</v>
      </c>
      <c r="W1003" s="33" t="s">
        <v>16</v>
      </c>
      <c r="X1003" s="33" t="s">
        <v>1547</v>
      </c>
      <c r="Y1003" s="29">
        <v>1805.2736</v>
      </c>
      <c r="AF1003" s="29">
        <v>1805.2736</v>
      </c>
      <c r="AG1003" s="29" t="s">
        <v>1759</v>
      </c>
    </row>
    <row r="1004" spans="1:33" x14ac:dyDescent="0.3">
      <c r="A1004" s="29" t="s">
        <v>385</v>
      </c>
      <c r="B1004" s="30">
        <v>45566</v>
      </c>
      <c r="C1004" s="29">
        <v>2100.0441000000001</v>
      </c>
      <c r="D1004" s="29" t="s">
        <v>1829</v>
      </c>
      <c r="E1004" s="29">
        <v>40</v>
      </c>
      <c r="F1004" s="29" t="s">
        <v>16</v>
      </c>
      <c r="G1004" s="29" t="s">
        <v>1566</v>
      </c>
      <c r="H1004" s="29" t="s">
        <v>1759</v>
      </c>
      <c r="L1004" s="30">
        <v>45566</v>
      </c>
      <c r="M1004" s="29">
        <v>2100.0441000000001</v>
      </c>
      <c r="R1004" s="29" t="s">
        <v>1829</v>
      </c>
      <c r="S1004" s="29">
        <v>2100.0441000000001</v>
      </c>
      <c r="W1004" s="31" t="s">
        <v>16</v>
      </c>
      <c r="X1004" s="31" t="s">
        <v>1566</v>
      </c>
      <c r="Y1004" s="29">
        <v>2100.0441000000001</v>
      </c>
      <c r="AF1004" s="29">
        <v>2100.0441000000001</v>
      </c>
      <c r="AG1004" s="29" t="s">
        <v>1759</v>
      </c>
    </row>
    <row r="1005" spans="1:33" x14ac:dyDescent="0.3">
      <c r="A1005" s="29" t="s">
        <v>1244</v>
      </c>
      <c r="B1005" s="30">
        <v>45542</v>
      </c>
      <c r="C1005" s="29">
        <v>3030.424</v>
      </c>
      <c r="D1005" s="29" t="s">
        <v>1826</v>
      </c>
      <c r="E1005" s="29">
        <v>57</v>
      </c>
      <c r="F1005" s="29" t="s">
        <v>16</v>
      </c>
      <c r="G1005" s="29" t="s">
        <v>1566</v>
      </c>
      <c r="H1005" s="29" t="s">
        <v>1759</v>
      </c>
      <c r="L1005" s="30">
        <v>45542</v>
      </c>
      <c r="M1005" s="29">
        <v>3030.424</v>
      </c>
      <c r="R1005" s="29" t="s">
        <v>1826</v>
      </c>
      <c r="S1005" s="29">
        <v>3030.424</v>
      </c>
      <c r="W1005" s="33" t="s">
        <v>16</v>
      </c>
      <c r="X1005" s="33" t="s">
        <v>1566</v>
      </c>
      <c r="Y1005" s="29">
        <v>3030.424</v>
      </c>
      <c r="AF1005" s="29">
        <v>3030.424</v>
      </c>
      <c r="AG1005" s="29" t="s">
        <v>1759</v>
      </c>
    </row>
    <row r="1006" spans="1:33" x14ac:dyDescent="0.3">
      <c r="A1006" s="29" t="s">
        <v>949</v>
      </c>
      <c r="B1006" s="30">
        <v>45834</v>
      </c>
      <c r="C1006" s="29">
        <v>491.32860000000011</v>
      </c>
      <c r="D1006" s="29" t="s">
        <v>1829</v>
      </c>
      <c r="E1006" s="29">
        <v>50</v>
      </c>
      <c r="F1006" s="29" t="s">
        <v>9</v>
      </c>
      <c r="G1006" s="29" t="s">
        <v>1563</v>
      </c>
      <c r="H1006" s="29" t="s">
        <v>1759</v>
      </c>
      <c r="L1006" s="30">
        <v>45834</v>
      </c>
      <c r="M1006" s="29">
        <v>491.32860000000011</v>
      </c>
      <c r="R1006" s="29" t="s">
        <v>1829</v>
      </c>
      <c r="S1006" s="29">
        <v>491.32860000000011</v>
      </c>
      <c r="W1006" s="31" t="s">
        <v>9</v>
      </c>
      <c r="X1006" s="31" t="s">
        <v>1563</v>
      </c>
      <c r="Y1006" s="29">
        <v>491.32860000000011</v>
      </c>
      <c r="AF1006" s="29">
        <v>491.32860000000011</v>
      </c>
      <c r="AG1006" s="29" t="s">
        <v>1759</v>
      </c>
    </row>
    <row r="1007" spans="1:33" x14ac:dyDescent="0.3">
      <c r="A1007" s="29" t="s">
        <v>638</v>
      </c>
      <c r="B1007" s="30">
        <v>45405</v>
      </c>
      <c r="C1007" s="29">
        <v>689.17200000000014</v>
      </c>
      <c r="D1007" s="29" t="s">
        <v>1826</v>
      </c>
      <c r="E1007" s="29">
        <v>60</v>
      </c>
      <c r="F1007" s="29" t="s">
        <v>9</v>
      </c>
      <c r="G1007" s="29" t="s">
        <v>1566</v>
      </c>
      <c r="H1007" s="29" t="s">
        <v>1759</v>
      </c>
      <c r="L1007" s="30">
        <v>45405</v>
      </c>
      <c r="M1007" s="29">
        <v>689.17200000000014</v>
      </c>
      <c r="R1007" s="29" t="s">
        <v>1826</v>
      </c>
      <c r="S1007" s="29">
        <v>689.17200000000014</v>
      </c>
      <c r="W1007" s="33" t="s">
        <v>9</v>
      </c>
      <c r="X1007" s="33" t="s">
        <v>1566</v>
      </c>
      <c r="Y1007" s="29">
        <v>689.17200000000014</v>
      </c>
      <c r="AF1007" s="29">
        <v>689.17200000000014</v>
      </c>
      <c r="AG1007" s="29" t="s">
        <v>1759</v>
      </c>
    </row>
    <row r="1008" spans="1:33" x14ac:dyDescent="0.3">
      <c r="A1008" s="29" t="s">
        <v>4000</v>
      </c>
      <c r="B1008" s="30">
        <v>45918</v>
      </c>
      <c r="C1008" s="29">
        <v>1914.8480999999999</v>
      </c>
      <c r="D1008" s="29" t="s">
        <v>1829</v>
      </c>
      <c r="E1008" s="29">
        <v>58</v>
      </c>
      <c r="F1008" s="29" t="s">
        <v>9</v>
      </c>
      <c r="G1008" s="29" t="s">
        <v>1547</v>
      </c>
      <c r="H1008" s="29" t="s">
        <v>1759</v>
      </c>
      <c r="L1008" s="30">
        <v>45918</v>
      </c>
      <c r="M1008" s="29">
        <v>1914.8480999999999</v>
      </c>
      <c r="R1008" s="29" t="s">
        <v>1829</v>
      </c>
      <c r="S1008" s="29">
        <v>1914.8480999999999</v>
      </c>
      <c r="W1008" s="31" t="s">
        <v>9</v>
      </c>
      <c r="X1008" s="31" t="s">
        <v>1547</v>
      </c>
      <c r="Y1008" s="29">
        <v>1914.8480999999999</v>
      </c>
      <c r="AF1008" s="29">
        <v>1914.8480999999999</v>
      </c>
      <c r="AG1008" s="29" t="s">
        <v>1759</v>
      </c>
    </row>
    <row r="1009" spans="1:33" x14ac:dyDescent="0.3">
      <c r="A1009" s="29" t="s">
        <v>649</v>
      </c>
      <c r="B1009" s="30">
        <v>45217</v>
      </c>
      <c r="C1009" s="29">
        <v>801.44959999999992</v>
      </c>
      <c r="D1009" s="29" t="s">
        <v>1826</v>
      </c>
      <c r="E1009" s="29">
        <v>46</v>
      </c>
      <c r="F1009" s="29" t="s">
        <v>9</v>
      </c>
      <c r="G1009" s="29" t="s">
        <v>1547</v>
      </c>
      <c r="H1009" s="29" t="s">
        <v>1763</v>
      </c>
      <c r="L1009" s="30">
        <v>45217</v>
      </c>
      <c r="M1009" s="29">
        <v>801.44959999999992</v>
      </c>
      <c r="R1009" s="29" t="s">
        <v>1826</v>
      </c>
      <c r="S1009" s="29">
        <v>801.44959999999992</v>
      </c>
      <c r="W1009" s="33" t="s">
        <v>9</v>
      </c>
      <c r="X1009" s="33" t="s">
        <v>1547</v>
      </c>
      <c r="Y1009" s="29">
        <v>801.44959999999992</v>
      </c>
      <c r="AF1009" s="29">
        <v>801.44959999999992</v>
      </c>
      <c r="AG1009" s="29" t="s">
        <v>1763</v>
      </c>
    </row>
    <row r="1010" spans="1:33" x14ac:dyDescent="0.3">
      <c r="A1010" s="29" t="s">
        <v>1323</v>
      </c>
      <c r="B1010" s="30">
        <v>45259</v>
      </c>
      <c r="C1010" s="29">
        <v>359.61380000000003</v>
      </c>
      <c r="D1010" s="29" t="s">
        <v>1826</v>
      </c>
      <c r="E1010" s="29">
        <v>18</v>
      </c>
      <c r="F1010" s="29" t="s">
        <v>16</v>
      </c>
      <c r="G1010" s="29" t="s">
        <v>1558</v>
      </c>
      <c r="H1010" s="29" t="s">
        <v>1759</v>
      </c>
      <c r="L1010" s="30">
        <v>45259</v>
      </c>
      <c r="M1010" s="29">
        <v>359.61380000000003</v>
      </c>
      <c r="R1010" s="29" t="s">
        <v>1826</v>
      </c>
      <c r="S1010" s="29">
        <v>359.61380000000003</v>
      </c>
      <c r="W1010" s="31" t="s">
        <v>16</v>
      </c>
      <c r="X1010" s="31" t="s">
        <v>1558</v>
      </c>
      <c r="Y1010" s="29">
        <v>359.61380000000003</v>
      </c>
      <c r="AF1010" s="29">
        <v>359.61380000000003</v>
      </c>
      <c r="AG1010" s="29" t="s">
        <v>1759</v>
      </c>
    </row>
    <row r="1011" spans="1:33" x14ac:dyDescent="0.3">
      <c r="A1011" s="29" t="s">
        <v>357</v>
      </c>
      <c r="B1011" s="30">
        <v>45740</v>
      </c>
      <c r="C1011" s="29">
        <v>187.14840000000001</v>
      </c>
      <c r="D1011" s="29" t="s">
        <v>1824</v>
      </c>
      <c r="E1011" s="29">
        <v>29</v>
      </c>
      <c r="F1011" s="29" t="s">
        <v>9</v>
      </c>
      <c r="G1011" s="29" t="s">
        <v>1544</v>
      </c>
      <c r="H1011" s="29" t="s">
        <v>1784</v>
      </c>
      <c r="L1011" s="30">
        <v>45740</v>
      </c>
      <c r="M1011" s="29">
        <v>187.14840000000001</v>
      </c>
      <c r="R1011" s="29" t="s">
        <v>1824</v>
      </c>
      <c r="S1011" s="29">
        <v>187.14840000000001</v>
      </c>
      <c r="W1011" s="33" t="s">
        <v>9</v>
      </c>
      <c r="X1011" s="33" t="s">
        <v>1544</v>
      </c>
      <c r="Y1011" s="29">
        <v>187.14840000000001</v>
      </c>
      <c r="AF1011" s="29">
        <v>187.14840000000001</v>
      </c>
      <c r="AG1011" s="29" t="s">
        <v>1784</v>
      </c>
    </row>
    <row r="1012" spans="1:33" x14ac:dyDescent="0.3">
      <c r="A1012" s="29" t="s">
        <v>682</v>
      </c>
      <c r="B1012" s="30">
        <v>45908</v>
      </c>
      <c r="C1012" s="29">
        <v>761.73839999999996</v>
      </c>
      <c r="D1012" s="29" t="s">
        <v>1829</v>
      </c>
      <c r="E1012" s="29">
        <v>48</v>
      </c>
      <c r="F1012" s="29" t="s">
        <v>9</v>
      </c>
      <c r="G1012" s="29" t="s">
        <v>1544</v>
      </c>
      <c r="H1012" s="29" t="s">
        <v>1763</v>
      </c>
      <c r="L1012" s="30">
        <v>45908</v>
      </c>
      <c r="M1012" s="29">
        <v>761.73839999999996</v>
      </c>
      <c r="R1012" s="29" t="s">
        <v>1829</v>
      </c>
      <c r="S1012" s="29">
        <v>761.73839999999996</v>
      </c>
      <c r="W1012" s="31" t="s">
        <v>9</v>
      </c>
      <c r="X1012" s="31" t="s">
        <v>1544</v>
      </c>
      <c r="Y1012" s="29">
        <v>761.73839999999996</v>
      </c>
      <c r="AF1012" s="29">
        <v>761.73839999999996</v>
      </c>
      <c r="AG1012" s="29" t="s">
        <v>1763</v>
      </c>
    </row>
    <row r="1013" spans="1:33" x14ac:dyDescent="0.3">
      <c r="A1013" s="29" t="s">
        <v>28</v>
      </c>
      <c r="B1013" s="30">
        <v>45601</v>
      </c>
      <c r="C1013" s="29">
        <v>680.88400000000001</v>
      </c>
      <c r="D1013" s="29" t="s">
        <v>1826</v>
      </c>
      <c r="E1013" s="29">
        <v>24</v>
      </c>
      <c r="F1013" s="29" t="s">
        <v>9</v>
      </c>
      <c r="G1013" s="29" t="s">
        <v>1566</v>
      </c>
      <c r="H1013" s="29" t="s">
        <v>1759</v>
      </c>
      <c r="L1013" s="30">
        <v>45601</v>
      </c>
      <c r="M1013" s="29">
        <v>680.88400000000001</v>
      </c>
      <c r="R1013" s="29" t="s">
        <v>1826</v>
      </c>
      <c r="S1013" s="29">
        <v>680.88400000000001</v>
      </c>
      <c r="W1013" s="33" t="s">
        <v>9</v>
      </c>
      <c r="X1013" s="33" t="s">
        <v>1566</v>
      </c>
      <c r="Y1013" s="29">
        <v>680.88400000000001</v>
      </c>
      <c r="AF1013" s="29">
        <v>680.88400000000001</v>
      </c>
      <c r="AG1013" s="29" t="s">
        <v>1759</v>
      </c>
    </row>
    <row r="1014" spans="1:33" x14ac:dyDescent="0.3">
      <c r="A1014" s="29" t="s">
        <v>265</v>
      </c>
      <c r="B1014" s="30">
        <v>45535</v>
      </c>
      <c r="C1014" s="29">
        <v>246.5856</v>
      </c>
      <c r="D1014" s="29" t="s">
        <v>1829</v>
      </c>
      <c r="E1014" s="29">
        <v>56</v>
      </c>
      <c r="F1014" s="29" t="s">
        <v>16</v>
      </c>
      <c r="G1014" s="29" t="s">
        <v>1547</v>
      </c>
      <c r="H1014" s="29" t="s">
        <v>1759</v>
      </c>
      <c r="L1014" s="30">
        <v>45535</v>
      </c>
      <c r="M1014" s="29">
        <v>246.5856</v>
      </c>
      <c r="R1014" s="29" t="s">
        <v>1829</v>
      </c>
      <c r="S1014" s="29">
        <v>246.5856</v>
      </c>
      <c r="W1014" s="31" t="s">
        <v>16</v>
      </c>
      <c r="X1014" s="31" t="s">
        <v>1547</v>
      </c>
      <c r="Y1014" s="29">
        <v>246.5856</v>
      </c>
      <c r="AF1014" s="29">
        <v>246.5856</v>
      </c>
      <c r="AG1014" s="29" t="s">
        <v>1759</v>
      </c>
    </row>
    <row r="1015" spans="1:33" x14ac:dyDescent="0.3">
      <c r="A1015" s="29" t="s">
        <v>611</v>
      </c>
      <c r="B1015" s="30">
        <v>45459</v>
      </c>
      <c r="C1015" s="29">
        <v>2862.1208000000001</v>
      </c>
      <c r="D1015" s="29" t="s">
        <v>1826</v>
      </c>
      <c r="E1015" s="29">
        <v>53</v>
      </c>
      <c r="F1015" s="29" t="s">
        <v>9</v>
      </c>
      <c r="G1015" s="29" t="s">
        <v>1547</v>
      </c>
      <c r="H1015" s="29" t="s">
        <v>1759</v>
      </c>
      <c r="L1015" s="30">
        <v>45459</v>
      </c>
      <c r="M1015" s="29">
        <v>2862.1208000000001</v>
      </c>
      <c r="R1015" s="29" t="s">
        <v>1826</v>
      </c>
      <c r="S1015" s="29">
        <v>2862.1208000000001</v>
      </c>
      <c r="W1015" s="33" t="s">
        <v>9</v>
      </c>
      <c r="X1015" s="33" t="s">
        <v>1547</v>
      </c>
      <c r="Y1015" s="29">
        <v>2862.1208000000001</v>
      </c>
      <c r="AF1015" s="29">
        <v>2862.1208000000001</v>
      </c>
      <c r="AG1015" s="29" t="s">
        <v>1759</v>
      </c>
    </row>
    <row r="1016" spans="1:33" x14ac:dyDescent="0.3">
      <c r="A1016" s="29" t="s">
        <v>976</v>
      </c>
      <c r="B1016" s="30">
        <v>45681</v>
      </c>
      <c r="C1016" s="29">
        <v>159.3408</v>
      </c>
      <c r="D1016" s="29" t="s">
        <v>1829</v>
      </c>
      <c r="E1016" s="29">
        <v>20</v>
      </c>
      <c r="F1016" s="29" t="s">
        <v>9</v>
      </c>
      <c r="G1016" s="29" t="s">
        <v>1558</v>
      </c>
      <c r="H1016" s="29" t="s">
        <v>1759</v>
      </c>
      <c r="L1016" s="30">
        <v>45681</v>
      </c>
      <c r="M1016" s="29">
        <v>159.3408</v>
      </c>
      <c r="R1016" s="29" t="s">
        <v>1829</v>
      </c>
      <c r="S1016" s="29">
        <v>159.3408</v>
      </c>
      <c r="W1016" s="31" t="s">
        <v>9</v>
      </c>
      <c r="X1016" s="31" t="s">
        <v>1558</v>
      </c>
      <c r="Y1016" s="29">
        <v>159.3408</v>
      </c>
      <c r="AF1016" s="29">
        <v>159.3408</v>
      </c>
      <c r="AG1016" s="29" t="s">
        <v>1759</v>
      </c>
    </row>
    <row r="1017" spans="1:33" x14ac:dyDescent="0.3">
      <c r="A1017" s="29" t="s">
        <v>795</v>
      </c>
      <c r="B1017" s="30">
        <v>45725</v>
      </c>
      <c r="C1017" s="29">
        <v>394.90199999999999</v>
      </c>
      <c r="D1017" s="29" t="s">
        <v>1829</v>
      </c>
      <c r="E1017" s="29">
        <v>41</v>
      </c>
      <c r="F1017" s="29" t="s">
        <v>16</v>
      </c>
      <c r="G1017" s="29" t="s">
        <v>1563</v>
      </c>
      <c r="H1017" s="29" t="s">
        <v>1763</v>
      </c>
      <c r="L1017" s="30">
        <v>45725</v>
      </c>
      <c r="M1017" s="29">
        <v>394.90199999999999</v>
      </c>
      <c r="R1017" s="29" t="s">
        <v>1829</v>
      </c>
      <c r="S1017" s="29">
        <v>394.90199999999999</v>
      </c>
      <c r="W1017" s="33" t="s">
        <v>16</v>
      </c>
      <c r="X1017" s="33" t="s">
        <v>1563</v>
      </c>
      <c r="Y1017" s="29">
        <v>394.90199999999999</v>
      </c>
      <c r="AF1017" s="29">
        <v>394.90199999999999</v>
      </c>
      <c r="AG1017" s="29" t="s">
        <v>1763</v>
      </c>
    </row>
    <row r="1018" spans="1:33" x14ac:dyDescent="0.3">
      <c r="A1018" s="29" t="s">
        <v>476</v>
      </c>
      <c r="B1018" s="30">
        <v>45461</v>
      </c>
      <c r="C1018" s="29">
        <v>453.58170000000001</v>
      </c>
      <c r="D1018" s="29" t="s">
        <v>1829</v>
      </c>
      <c r="E1018" s="29">
        <v>30</v>
      </c>
      <c r="F1018" s="29" t="s">
        <v>9</v>
      </c>
      <c r="G1018" s="29" t="s">
        <v>1547</v>
      </c>
      <c r="H1018" s="29" t="s">
        <v>1763</v>
      </c>
      <c r="L1018" s="30">
        <v>45461</v>
      </c>
      <c r="M1018" s="29">
        <v>453.58170000000001</v>
      </c>
      <c r="R1018" s="29" t="s">
        <v>1829</v>
      </c>
      <c r="S1018" s="29">
        <v>453.58170000000001</v>
      </c>
      <c r="W1018" s="31" t="s">
        <v>9</v>
      </c>
      <c r="X1018" s="31" t="s">
        <v>1547</v>
      </c>
      <c r="Y1018" s="29">
        <v>453.58170000000001</v>
      </c>
      <c r="AF1018" s="29">
        <v>453.58170000000001</v>
      </c>
      <c r="AG1018" s="29" t="s">
        <v>1763</v>
      </c>
    </row>
    <row r="1019" spans="1:33" x14ac:dyDescent="0.3">
      <c r="A1019" s="29" t="s">
        <v>1369</v>
      </c>
      <c r="B1019" s="30">
        <v>45837</v>
      </c>
      <c r="C1019" s="29">
        <v>447.82960000000003</v>
      </c>
      <c r="D1019" s="29" t="s">
        <v>1829</v>
      </c>
      <c r="E1019" s="29">
        <v>51</v>
      </c>
      <c r="F1019" s="29" t="s">
        <v>9</v>
      </c>
      <c r="G1019" s="29" t="s">
        <v>1563</v>
      </c>
      <c r="H1019" s="29" t="s">
        <v>1759</v>
      </c>
      <c r="L1019" s="30">
        <v>45837</v>
      </c>
      <c r="M1019" s="29">
        <v>447.82960000000003</v>
      </c>
      <c r="R1019" s="29" t="s">
        <v>1829</v>
      </c>
      <c r="S1019" s="29">
        <v>447.82960000000003</v>
      </c>
      <c r="W1019" s="33" t="s">
        <v>9</v>
      </c>
      <c r="X1019" s="33" t="s">
        <v>1563</v>
      </c>
      <c r="Y1019" s="29">
        <v>447.82960000000003</v>
      </c>
      <c r="AF1019" s="29">
        <v>447.82960000000003</v>
      </c>
      <c r="AG1019" s="29" t="s">
        <v>1759</v>
      </c>
    </row>
    <row r="1020" spans="1:33" x14ac:dyDescent="0.3">
      <c r="A1020" s="29" t="s">
        <v>423</v>
      </c>
      <c r="B1020" s="30">
        <v>45823</v>
      </c>
      <c r="C1020" s="29">
        <v>1638.3912</v>
      </c>
      <c r="D1020" s="29" t="s">
        <v>1824</v>
      </c>
      <c r="E1020" s="29">
        <v>40</v>
      </c>
      <c r="F1020" s="29" t="s">
        <v>9</v>
      </c>
      <c r="G1020" s="29" t="s">
        <v>1566</v>
      </c>
      <c r="H1020" s="29" t="s">
        <v>1754</v>
      </c>
      <c r="L1020" s="30">
        <v>45823</v>
      </c>
      <c r="M1020" s="29">
        <v>1638.3912</v>
      </c>
      <c r="R1020" s="29" t="s">
        <v>1824</v>
      </c>
      <c r="S1020" s="29">
        <v>1638.3912</v>
      </c>
      <c r="W1020" s="31" t="s">
        <v>9</v>
      </c>
      <c r="X1020" s="31" t="s">
        <v>1566</v>
      </c>
      <c r="Y1020" s="29">
        <v>1638.3912</v>
      </c>
      <c r="AF1020" s="29">
        <v>1638.3912</v>
      </c>
      <c r="AG1020" s="29" t="s">
        <v>1754</v>
      </c>
    </row>
    <row r="1021" spans="1:33" x14ac:dyDescent="0.3">
      <c r="A1021" s="29" t="s">
        <v>4012</v>
      </c>
      <c r="B1021" s="30">
        <v>45733</v>
      </c>
      <c r="C1021" s="29">
        <v>1320.0640000000001</v>
      </c>
      <c r="D1021" s="29" t="s">
        <v>1824</v>
      </c>
      <c r="E1021" s="29">
        <v>38</v>
      </c>
      <c r="F1021" s="29" t="s">
        <v>9</v>
      </c>
      <c r="G1021" s="29" t="s">
        <v>1566</v>
      </c>
      <c r="H1021" s="29" t="s">
        <v>1763</v>
      </c>
      <c r="L1021" s="30">
        <v>45733</v>
      </c>
      <c r="M1021" s="29">
        <v>1320.0640000000001</v>
      </c>
      <c r="R1021" s="29" t="s">
        <v>1824</v>
      </c>
      <c r="S1021" s="29">
        <v>1320.0640000000001</v>
      </c>
      <c r="W1021" s="33" t="s">
        <v>9</v>
      </c>
      <c r="X1021" s="33" t="s">
        <v>1566</v>
      </c>
      <c r="Y1021" s="29">
        <v>1320.0640000000001</v>
      </c>
      <c r="AF1021" s="29">
        <v>1320.0640000000001</v>
      </c>
      <c r="AG1021" s="29" t="s">
        <v>1763</v>
      </c>
    </row>
    <row r="1022" spans="1:33" x14ac:dyDescent="0.3">
      <c r="A1022" s="29" t="s">
        <v>1432</v>
      </c>
      <c r="B1022" s="30">
        <v>45322</v>
      </c>
      <c r="C1022" s="29">
        <v>828.83359999999993</v>
      </c>
      <c r="D1022" s="29" t="s">
        <v>1826</v>
      </c>
      <c r="E1022" s="29">
        <v>28</v>
      </c>
      <c r="F1022" s="29" t="s">
        <v>16</v>
      </c>
      <c r="G1022" s="29" t="s">
        <v>1547</v>
      </c>
      <c r="H1022" s="29" t="s">
        <v>1759</v>
      </c>
      <c r="L1022" s="30">
        <v>45322</v>
      </c>
      <c r="M1022" s="29">
        <v>828.83359999999993</v>
      </c>
      <c r="R1022" s="29" t="s">
        <v>1826</v>
      </c>
      <c r="S1022" s="29">
        <v>828.83359999999993</v>
      </c>
      <c r="W1022" s="31" t="s">
        <v>16</v>
      </c>
      <c r="X1022" s="31" t="s">
        <v>1547</v>
      </c>
      <c r="Y1022" s="29">
        <v>828.83359999999993</v>
      </c>
      <c r="AF1022" s="29">
        <v>828.83359999999993</v>
      </c>
      <c r="AG1022" s="29" t="s">
        <v>1759</v>
      </c>
    </row>
    <row r="1023" spans="1:33" x14ac:dyDescent="0.3">
      <c r="A1023" s="29" t="s">
        <v>927</v>
      </c>
      <c r="B1023" s="30">
        <v>45415</v>
      </c>
      <c r="C1023" s="29">
        <v>209.65119999999999</v>
      </c>
      <c r="D1023" s="29" t="s">
        <v>1826</v>
      </c>
      <c r="E1023" s="29">
        <v>56</v>
      </c>
      <c r="F1023" s="29" t="s">
        <v>16</v>
      </c>
      <c r="G1023" s="29" t="s">
        <v>1544</v>
      </c>
      <c r="H1023" s="29" t="s">
        <v>1754</v>
      </c>
      <c r="L1023" s="30">
        <v>45415</v>
      </c>
      <c r="M1023" s="29">
        <v>209.65119999999999</v>
      </c>
      <c r="R1023" s="29" t="s">
        <v>1826</v>
      </c>
      <c r="S1023" s="29">
        <v>209.65119999999999</v>
      </c>
      <c r="W1023" s="33" t="s">
        <v>16</v>
      </c>
      <c r="X1023" s="33" t="s">
        <v>1544</v>
      </c>
      <c r="Y1023" s="29">
        <v>209.65119999999999</v>
      </c>
      <c r="AF1023" s="29">
        <v>209.65119999999999</v>
      </c>
      <c r="AG1023" s="29" t="s">
        <v>1754</v>
      </c>
    </row>
    <row r="1024" spans="1:33" x14ac:dyDescent="0.3">
      <c r="A1024" s="29" t="s">
        <v>1412</v>
      </c>
      <c r="B1024" s="30">
        <v>45644</v>
      </c>
      <c r="C1024" s="29">
        <v>726.36479999999995</v>
      </c>
      <c r="D1024" s="29" t="s">
        <v>1826</v>
      </c>
      <c r="E1024" s="29">
        <v>62</v>
      </c>
      <c r="F1024" s="29" t="s">
        <v>16</v>
      </c>
      <c r="G1024" s="29" t="s">
        <v>1566</v>
      </c>
      <c r="H1024" s="29" t="s">
        <v>1759</v>
      </c>
      <c r="L1024" s="30">
        <v>45644</v>
      </c>
      <c r="M1024" s="29">
        <v>726.36479999999995</v>
      </c>
      <c r="R1024" s="29" t="s">
        <v>1826</v>
      </c>
      <c r="S1024" s="29">
        <v>726.36479999999995</v>
      </c>
      <c r="W1024" s="31" t="s">
        <v>16</v>
      </c>
      <c r="X1024" s="31" t="s">
        <v>1566</v>
      </c>
      <c r="Y1024" s="29">
        <v>726.36479999999995</v>
      </c>
      <c r="AF1024" s="29">
        <v>726.36479999999995</v>
      </c>
      <c r="AG1024" s="29" t="s">
        <v>1759</v>
      </c>
    </row>
    <row r="1025" spans="1:33" x14ac:dyDescent="0.3">
      <c r="A1025" s="29" t="s">
        <v>86</v>
      </c>
      <c r="B1025" s="30">
        <v>45845</v>
      </c>
      <c r="C1025" s="29">
        <v>373.83839999999998</v>
      </c>
      <c r="D1025" s="29" t="s">
        <v>1824</v>
      </c>
      <c r="E1025" s="29">
        <v>59</v>
      </c>
      <c r="F1025" s="29" t="s">
        <v>9</v>
      </c>
      <c r="G1025" s="29" t="s">
        <v>1563</v>
      </c>
      <c r="H1025" s="29" t="s">
        <v>1763</v>
      </c>
      <c r="L1025" s="30">
        <v>45845</v>
      </c>
      <c r="M1025" s="29">
        <v>373.83839999999998</v>
      </c>
      <c r="R1025" s="29" t="s">
        <v>1824</v>
      </c>
      <c r="S1025" s="29">
        <v>373.83839999999998</v>
      </c>
      <c r="W1025" s="33" t="s">
        <v>9</v>
      </c>
      <c r="X1025" s="33" t="s">
        <v>1563</v>
      </c>
      <c r="Y1025" s="29">
        <v>373.83839999999998</v>
      </c>
      <c r="AF1025" s="29">
        <v>373.83839999999998</v>
      </c>
      <c r="AG1025" s="29" t="s">
        <v>1763</v>
      </c>
    </row>
    <row r="1026" spans="1:33" x14ac:dyDescent="0.3">
      <c r="A1026" s="29" t="s">
        <v>1152</v>
      </c>
      <c r="B1026" s="30">
        <v>45354</v>
      </c>
      <c r="C1026" s="29">
        <v>283.7484</v>
      </c>
      <c r="D1026" s="29" t="s">
        <v>1829</v>
      </c>
      <c r="E1026" s="29">
        <v>20</v>
      </c>
      <c r="F1026" s="29" t="s">
        <v>16</v>
      </c>
      <c r="G1026" s="29" t="s">
        <v>1566</v>
      </c>
      <c r="H1026" s="29" t="s">
        <v>1784</v>
      </c>
      <c r="L1026" s="30">
        <v>45354</v>
      </c>
      <c r="M1026" s="29">
        <v>283.7484</v>
      </c>
      <c r="R1026" s="29" t="s">
        <v>1829</v>
      </c>
      <c r="S1026" s="29">
        <v>283.7484</v>
      </c>
      <c r="W1026" s="31" t="s">
        <v>16</v>
      </c>
      <c r="X1026" s="31" t="s">
        <v>1566</v>
      </c>
      <c r="Y1026" s="29">
        <v>283.7484</v>
      </c>
      <c r="AF1026" s="29">
        <v>283.7484</v>
      </c>
      <c r="AG1026" s="29" t="s">
        <v>1784</v>
      </c>
    </row>
    <row r="1027" spans="1:33" x14ac:dyDescent="0.3">
      <c r="A1027" s="29" t="s">
        <v>225</v>
      </c>
      <c r="B1027" s="30">
        <v>45720</v>
      </c>
      <c r="C1027" s="29">
        <v>208.3134</v>
      </c>
      <c r="D1027" s="29" t="s">
        <v>1826</v>
      </c>
      <c r="E1027" s="29">
        <v>23</v>
      </c>
      <c r="F1027" s="29" t="s">
        <v>9</v>
      </c>
      <c r="G1027" s="29" t="s">
        <v>1566</v>
      </c>
      <c r="H1027" s="29" t="s">
        <v>1784</v>
      </c>
      <c r="L1027" s="30">
        <v>45720</v>
      </c>
      <c r="M1027" s="29">
        <v>208.3134</v>
      </c>
      <c r="R1027" s="29" t="s">
        <v>1826</v>
      </c>
      <c r="S1027" s="29">
        <v>208.3134</v>
      </c>
      <c r="W1027" s="33" t="s">
        <v>9</v>
      </c>
      <c r="X1027" s="33" t="s">
        <v>1566</v>
      </c>
      <c r="Y1027" s="29">
        <v>208.3134</v>
      </c>
      <c r="AF1027" s="29">
        <v>208.3134</v>
      </c>
      <c r="AG1027" s="29" t="s">
        <v>1784</v>
      </c>
    </row>
    <row r="1028" spans="1:33" x14ac:dyDescent="0.3">
      <c r="A1028" s="29" t="s">
        <v>1000</v>
      </c>
      <c r="B1028" s="30">
        <v>45278</v>
      </c>
      <c r="C1028" s="29">
        <v>1299.9000000000001</v>
      </c>
      <c r="D1028" s="29" t="s">
        <v>1826</v>
      </c>
      <c r="E1028" s="29">
        <v>25</v>
      </c>
      <c r="F1028" s="29" t="s">
        <v>9</v>
      </c>
      <c r="G1028" s="29" t="s">
        <v>1566</v>
      </c>
      <c r="H1028" s="29" t="s">
        <v>1754</v>
      </c>
      <c r="L1028" s="30">
        <v>45278</v>
      </c>
      <c r="M1028" s="29">
        <v>1299.9000000000001</v>
      </c>
      <c r="R1028" s="29" t="s">
        <v>1826</v>
      </c>
      <c r="S1028" s="29">
        <v>1299.9000000000001</v>
      </c>
      <c r="W1028" s="31" t="s">
        <v>9</v>
      </c>
      <c r="X1028" s="31" t="s">
        <v>1566</v>
      </c>
      <c r="Y1028" s="29">
        <v>1299.9000000000001</v>
      </c>
      <c r="AF1028" s="29">
        <v>1299.9000000000001</v>
      </c>
      <c r="AG1028" s="29" t="s">
        <v>1754</v>
      </c>
    </row>
    <row r="1029" spans="1:33" x14ac:dyDescent="0.3">
      <c r="A1029" s="29" t="s">
        <v>1353</v>
      </c>
      <c r="B1029" s="30">
        <v>45422</v>
      </c>
      <c r="C1029" s="29">
        <v>70.924799999999991</v>
      </c>
      <c r="D1029" s="29" t="s">
        <v>1824</v>
      </c>
      <c r="E1029" s="29">
        <v>47</v>
      </c>
      <c r="F1029" s="29" t="s">
        <v>16</v>
      </c>
      <c r="G1029" s="29" t="s">
        <v>1566</v>
      </c>
      <c r="H1029" s="29" t="s">
        <v>1759</v>
      </c>
      <c r="L1029" s="30">
        <v>45422</v>
      </c>
      <c r="M1029" s="29">
        <v>70.924799999999991</v>
      </c>
      <c r="R1029" s="29" t="s">
        <v>1824</v>
      </c>
      <c r="S1029" s="29">
        <v>70.924799999999991</v>
      </c>
      <c r="W1029" s="33" t="s">
        <v>16</v>
      </c>
      <c r="X1029" s="33" t="s">
        <v>1566</v>
      </c>
      <c r="Y1029" s="29">
        <v>70.924799999999991</v>
      </c>
      <c r="AF1029" s="29">
        <v>70.924799999999991</v>
      </c>
      <c r="AG1029" s="29" t="s">
        <v>1759</v>
      </c>
    </row>
    <row r="1030" spans="1:33" x14ac:dyDescent="0.3">
      <c r="A1030" s="29" t="s">
        <v>33</v>
      </c>
      <c r="B1030" s="30">
        <v>45337</v>
      </c>
      <c r="C1030" s="29">
        <v>721.8119999999999</v>
      </c>
      <c r="D1030" s="29" t="s">
        <v>1826</v>
      </c>
      <c r="E1030" s="29">
        <v>29</v>
      </c>
      <c r="F1030" s="29" t="s">
        <v>16</v>
      </c>
      <c r="G1030" s="29" t="s">
        <v>1544</v>
      </c>
      <c r="H1030" s="29" t="s">
        <v>1759</v>
      </c>
      <c r="L1030" s="30">
        <v>45337</v>
      </c>
      <c r="M1030" s="29">
        <v>721.8119999999999</v>
      </c>
      <c r="R1030" s="29" t="s">
        <v>1826</v>
      </c>
      <c r="S1030" s="29">
        <v>721.8119999999999</v>
      </c>
      <c r="W1030" s="31" t="s">
        <v>16</v>
      </c>
      <c r="X1030" s="31" t="s">
        <v>1544</v>
      </c>
      <c r="Y1030" s="29">
        <v>721.8119999999999</v>
      </c>
      <c r="AF1030" s="29">
        <v>721.8119999999999</v>
      </c>
      <c r="AG1030" s="29" t="s">
        <v>1759</v>
      </c>
    </row>
    <row r="1031" spans="1:33" x14ac:dyDescent="0.3">
      <c r="A1031" s="29" t="s">
        <v>445</v>
      </c>
      <c r="B1031" s="30">
        <v>45564</v>
      </c>
      <c r="C1031" s="29">
        <v>2897.233999999999</v>
      </c>
      <c r="D1031" s="29" t="s">
        <v>1824</v>
      </c>
      <c r="E1031" s="29">
        <v>29</v>
      </c>
      <c r="F1031" s="29" t="s">
        <v>9</v>
      </c>
      <c r="G1031" s="29" t="s">
        <v>1566</v>
      </c>
      <c r="H1031" s="29" t="s">
        <v>1754</v>
      </c>
      <c r="L1031" s="30">
        <v>45564</v>
      </c>
      <c r="M1031" s="29">
        <v>2897.233999999999</v>
      </c>
      <c r="R1031" s="29" t="s">
        <v>1824</v>
      </c>
      <c r="S1031" s="29">
        <v>2897.233999999999</v>
      </c>
      <c r="W1031" s="33" t="s">
        <v>9</v>
      </c>
      <c r="X1031" s="33" t="s">
        <v>1566</v>
      </c>
      <c r="Y1031" s="29">
        <v>2897.233999999999</v>
      </c>
      <c r="AF1031" s="29">
        <v>2897.233999999999</v>
      </c>
      <c r="AG1031" s="29" t="s">
        <v>1754</v>
      </c>
    </row>
    <row r="1032" spans="1:33" x14ac:dyDescent="0.3">
      <c r="A1032" s="29" t="s">
        <v>429</v>
      </c>
      <c r="B1032" s="30">
        <v>45424</v>
      </c>
      <c r="C1032" s="29">
        <v>262.80799999999999</v>
      </c>
      <c r="D1032" s="29" t="s">
        <v>1829</v>
      </c>
      <c r="E1032" s="29">
        <v>64</v>
      </c>
      <c r="F1032" s="29" t="s">
        <v>16</v>
      </c>
      <c r="G1032" s="29" t="s">
        <v>1566</v>
      </c>
      <c r="H1032" s="29" t="s">
        <v>1754</v>
      </c>
      <c r="L1032" s="30">
        <v>45424</v>
      </c>
      <c r="M1032" s="29">
        <v>262.80799999999999</v>
      </c>
      <c r="R1032" s="29" t="s">
        <v>1829</v>
      </c>
      <c r="S1032" s="29">
        <v>262.80799999999999</v>
      </c>
      <c r="W1032" s="31" t="s">
        <v>16</v>
      </c>
      <c r="X1032" s="31" t="s">
        <v>1566</v>
      </c>
      <c r="Y1032" s="29">
        <v>262.80799999999999</v>
      </c>
      <c r="AF1032" s="29">
        <v>262.80799999999999</v>
      </c>
      <c r="AG1032" s="29" t="s">
        <v>1754</v>
      </c>
    </row>
    <row r="1033" spans="1:33" x14ac:dyDescent="0.3">
      <c r="A1033" s="29" t="s">
        <v>873</v>
      </c>
      <c r="B1033" s="30">
        <v>45719</v>
      </c>
      <c r="C1033" s="29">
        <v>33.129600000000003</v>
      </c>
      <c r="D1033" s="29" t="s">
        <v>1829</v>
      </c>
      <c r="E1033" s="29">
        <v>22</v>
      </c>
      <c r="F1033" s="29" t="s">
        <v>9</v>
      </c>
      <c r="G1033" s="29" t="s">
        <v>1566</v>
      </c>
      <c r="H1033" s="29" t="s">
        <v>1763</v>
      </c>
      <c r="L1033" s="30">
        <v>45719</v>
      </c>
      <c r="M1033" s="29">
        <v>33.129600000000003</v>
      </c>
      <c r="R1033" s="29" t="s">
        <v>1829</v>
      </c>
      <c r="S1033" s="29">
        <v>33.129600000000003</v>
      </c>
      <c r="W1033" s="33" t="s">
        <v>9</v>
      </c>
      <c r="X1033" s="33" t="s">
        <v>1566</v>
      </c>
      <c r="Y1033" s="29">
        <v>33.129600000000003</v>
      </c>
      <c r="AF1033" s="29">
        <v>33.129600000000003</v>
      </c>
      <c r="AG1033" s="29" t="s">
        <v>1763</v>
      </c>
    </row>
    <row r="1034" spans="1:33" x14ac:dyDescent="0.3">
      <c r="A1034" s="29" t="s">
        <v>373</v>
      </c>
      <c r="B1034" s="30">
        <v>45250</v>
      </c>
      <c r="C1034" s="29">
        <v>1871.7185999999999</v>
      </c>
      <c r="D1034" s="29" t="s">
        <v>1829</v>
      </c>
      <c r="E1034" s="29">
        <v>53</v>
      </c>
      <c r="F1034" s="29" t="s">
        <v>16</v>
      </c>
      <c r="G1034" s="29" t="s">
        <v>1566</v>
      </c>
      <c r="H1034" s="29" t="s">
        <v>1759</v>
      </c>
      <c r="L1034" s="30">
        <v>45250</v>
      </c>
      <c r="M1034" s="29">
        <v>1871.7185999999999</v>
      </c>
      <c r="R1034" s="29" t="s">
        <v>1829</v>
      </c>
      <c r="S1034" s="29">
        <v>1871.7185999999999</v>
      </c>
      <c r="W1034" s="31" t="s">
        <v>16</v>
      </c>
      <c r="X1034" s="31" t="s">
        <v>1566</v>
      </c>
      <c r="Y1034" s="29">
        <v>1871.7185999999999</v>
      </c>
      <c r="AF1034" s="29">
        <v>1871.7185999999999</v>
      </c>
      <c r="AG1034" s="29" t="s">
        <v>1759</v>
      </c>
    </row>
    <row r="1035" spans="1:33" x14ac:dyDescent="0.3">
      <c r="A1035" s="29" t="s">
        <v>789</v>
      </c>
      <c r="B1035" s="30">
        <v>45479</v>
      </c>
      <c r="C1035" s="29">
        <v>356.18669999999997</v>
      </c>
      <c r="D1035" s="29" t="s">
        <v>1826</v>
      </c>
      <c r="E1035" s="29">
        <v>32</v>
      </c>
      <c r="F1035" s="29" t="s">
        <v>9</v>
      </c>
      <c r="G1035" s="29" t="s">
        <v>1544</v>
      </c>
      <c r="H1035" s="29" t="s">
        <v>1763</v>
      </c>
      <c r="L1035" s="30">
        <v>45479</v>
      </c>
      <c r="M1035" s="29">
        <v>356.18669999999997</v>
      </c>
      <c r="R1035" s="29" t="s">
        <v>1826</v>
      </c>
      <c r="S1035" s="29">
        <v>356.18669999999997</v>
      </c>
      <c r="W1035" s="33" t="s">
        <v>9</v>
      </c>
      <c r="X1035" s="33" t="s">
        <v>1544</v>
      </c>
      <c r="Y1035" s="29">
        <v>356.18669999999997</v>
      </c>
      <c r="AF1035" s="29">
        <v>356.18669999999997</v>
      </c>
      <c r="AG1035" s="29" t="s">
        <v>1763</v>
      </c>
    </row>
    <row r="1036" spans="1:33" x14ac:dyDescent="0.3">
      <c r="A1036" s="29" t="s">
        <v>333</v>
      </c>
      <c r="B1036" s="30">
        <v>45727</v>
      </c>
      <c r="C1036" s="29">
        <v>1230.9501</v>
      </c>
      <c r="D1036" s="29" t="s">
        <v>1826</v>
      </c>
      <c r="E1036" s="29">
        <v>28</v>
      </c>
      <c r="F1036" s="29" t="s">
        <v>16</v>
      </c>
      <c r="G1036" s="29" t="s">
        <v>1544</v>
      </c>
      <c r="H1036" s="29" t="s">
        <v>1759</v>
      </c>
      <c r="L1036" s="30">
        <v>45727</v>
      </c>
      <c r="M1036" s="29">
        <v>1230.9501</v>
      </c>
      <c r="R1036" s="29" t="s">
        <v>1826</v>
      </c>
      <c r="S1036" s="29">
        <v>1230.9501</v>
      </c>
      <c r="W1036" s="31" t="s">
        <v>16</v>
      </c>
      <c r="X1036" s="31" t="s">
        <v>1544</v>
      </c>
      <c r="Y1036" s="29">
        <v>1230.9501</v>
      </c>
      <c r="AF1036" s="29">
        <v>1230.9501</v>
      </c>
      <c r="AG1036" s="29" t="s">
        <v>1759</v>
      </c>
    </row>
    <row r="1037" spans="1:33" x14ac:dyDescent="0.3">
      <c r="A1037" s="29" t="s">
        <v>1152</v>
      </c>
      <c r="B1037" s="30">
        <v>45394</v>
      </c>
      <c r="C1037" s="29">
        <v>1489.8743999999999</v>
      </c>
      <c r="D1037" s="29" t="s">
        <v>1829</v>
      </c>
      <c r="E1037" s="29">
        <v>20</v>
      </c>
      <c r="F1037" s="29" t="s">
        <v>16</v>
      </c>
      <c r="G1037" s="29" t="s">
        <v>1566</v>
      </c>
      <c r="H1037" s="29" t="s">
        <v>1759</v>
      </c>
      <c r="L1037" s="30">
        <v>45394</v>
      </c>
      <c r="M1037" s="29">
        <v>1489.8743999999999</v>
      </c>
      <c r="R1037" s="29" t="s">
        <v>1829</v>
      </c>
      <c r="S1037" s="29">
        <v>1489.8743999999999</v>
      </c>
      <c r="W1037" s="33" t="s">
        <v>16</v>
      </c>
      <c r="X1037" s="33" t="s">
        <v>1566</v>
      </c>
      <c r="Y1037" s="29">
        <v>1489.8743999999999</v>
      </c>
      <c r="AF1037" s="29">
        <v>1489.8743999999999</v>
      </c>
      <c r="AG1037" s="29" t="s">
        <v>1759</v>
      </c>
    </row>
    <row r="1038" spans="1:33" x14ac:dyDescent="0.3">
      <c r="A1038" s="29" t="s">
        <v>885</v>
      </c>
      <c r="B1038" s="30">
        <v>45773</v>
      </c>
      <c r="C1038" s="29">
        <v>1818.3263999999999</v>
      </c>
      <c r="D1038" s="29" t="s">
        <v>1826</v>
      </c>
      <c r="E1038" s="29">
        <v>21</v>
      </c>
      <c r="F1038" s="29" t="s">
        <v>16</v>
      </c>
      <c r="G1038" s="29" t="s">
        <v>1547</v>
      </c>
      <c r="H1038" s="29" t="s">
        <v>1759</v>
      </c>
      <c r="L1038" s="30">
        <v>45773</v>
      </c>
      <c r="M1038" s="29">
        <v>1818.3263999999999</v>
      </c>
      <c r="R1038" s="29" t="s">
        <v>1826</v>
      </c>
      <c r="S1038" s="29">
        <v>1818.3263999999999</v>
      </c>
      <c r="W1038" s="31" t="s">
        <v>16</v>
      </c>
      <c r="X1038" s="31" t="s">
        <v>1547</v>
      </c>
      <c r="Y1038" s="29">
        <v>1818.3263999999999</v>
      </c>
      <c r="AF1038" s="29">
        <v>1818.3263999999999</v>
      </c>
      <c r="AG1038" s="29" t="s">
        <v>1759</v>
      </c>
    </row>
    <row r="1039" spans="1:33" x14ac:dyDescent="0.3">
      <c r="A1039" s="29" t="s">
        <v>533</v>
      </c>
      <c r="B1039" s="30">
        <v>45779</v>
      </c>
      <c r="C1039" s="29">
        <v>489.78199999999993</v>
      </c>
      <c r="D1039" s="29" t="s">
        <v>1824</v>
      </c>
      <c r="E1039" s="29">
        <v>41</v>
      </c>
      <c r="F1039" s="29" t="s">
        <v>16</v>
      </c>
      <c r="G1039" s="29" t="s">
        <v>1563</v>
      </c>
      <c r="H1039" s="29" t="s">
        <v>1763</v>
      </c>
      <c r="L1039" s="30">
        <v>45779</v>
      </c>
      <c r="M1039" s="29">
        <v>489.78199999999993</v>
      </c>
      <c r="R1039" s="29" t="s">
        <v>1824</v>
      </c>
      <c r="S1039" s="29">
        <v>489.78199999999993</v>
      </c>
      <c r="W1039" s="33" t="s">
        <v>16</v>
      </c>
      <c r="X1039" s="33" t="s">
        <v>1563</v>
      </c>
      <c r="Y1039" s="29">
        <v>489.78199999999993</v>
      </c>
      <c r="AF1039" s="29">
        <v>489.78199999999993</v>
      </c>
      <c r="AG1039" s="29" t="s">
        <v>1763</v>
      </c>
    </row>
    <row r="1040" spans="1:33" x14ac:dyDescent="0.3">
      <c r="A1040" s="29" t="s">
        <v>199</v>
      </c>
      <c r="B1040" s="30">
        <v>45400</v>
      </c>
      <c r="C1040" s="29">
        <v>509.14980000000008</v>
      </c>
      <c r="D1040" s="29" t="s">
        <v>1829</v>
      </c>
      <c r="E1040" s="29">
        <v>37</v>
      </c>
      <c r="F1040" s="29" t="s">
        <v>16</v>
      </c>
      <c r="G1040" s="29" t="s">
        <v>1547</v>
      </c>
      <c r="H1040" s="29" t="s">
        <v>1763</v>
      </c>
      <c r="L1040" s="30">
        <v>45400</v>
      </c>
      <c r="M1040" s="29">
        <v>509.14980000000008</v>
      </c>
      <c r="R1040" s="29" t="s">
        <v>1829</v>
      </c>
      <c r="S1040" s="29">
        <v>509.14980000000008</v>
      </c>
      <c r="W1040" s="31" t="s">
        <v>16</v>
      </c>
      <c r="X1040" s="31" t="s">
        <v>1547</v>
      </c>
      <c r="Y1040" s="29">
        <v>509.14980000000008</v>
      </c>
      <c r="AF1040" s="29">
        <v>509.14980000000008</v>
      </c>
      <c r="AG1040" s="29" t="s">
        <v>1763</v>
      </c>
    </row>
    <row r="1041" spans="1:33" x14ac:dyDescent="0.3">
      <c r="A1041" s="29" t="s">
        <v>521</v>
      </c>
      <c r="B1041" s="30">
        <v>45520</v>
      </c>
      <c r="C1041" s="29">
        <v>998.18729999999994</v>
      </c>
      <c r="D1041" s="29" t="s">
        <v>1826</v>
      </c>
      <c r="E1041" s="29">
        <v>46</v>
      </c>
      <c r="F1041" s="29" t="s">
        <v>9</v>
      </c>
      <c r="G1041" s="29" t="s">
        <v>1566</v>
      </c>
      <c r="H1041" s="29" t="s">
        <v>1759</v>
      </c>
      <c r="L1041" s="30">
        <v>45520</v>
      </c>
      <c r="M1041" s="29">
        <v>998.18729999999994</v>
      </c>
      <c r="R1041" s="29" t="s">
        <v>1826</v>
      </c>
      <c r="S1041" s="29">
        <v>998.18729999999994</v>
      </c>
      <c r="W1041" s="33" t="s">
        <v>9</v>
      </c>
      <c r="X1041" s="33" t="s">
        <v>1566</v>
      </c>
      <c r="Y1041" s="29">
        <v>998.18729999999994</v>
      </c>
      <c r="AF1041" s="29">
        <v>998.18729999999994</v>
      </c>
      <c r="AG1041" s="29" t="s">
        <v>1759</v>
      </c>
    </row>
    <row r="1042" spans="1:33" x14ac:dyDescent="0.3">
      <c r="A1042" s="29" t="s">
        <v>3999</v>
      </c>
      <c r="B1042" s="30">
        <v>45861</v>
      </c>
      <c r="C1042" s="29">
        <v>466.78170000000011</v>
      </c>
      <c r="D1042" s="29" t="s">
        <v>1826</v>
      </c>
      <c r="E1042" s="29">
        <v>59</v>
      </c>
      <c r="F1042" s="29" t="s">
        <v>16</v>
      </c>
      <c r="G1042" s="29" t="s">
        <v>1547</v>
      </c>
      <c r="H1042" s="29" t="s">
        <v>1759</v>
      </c>
      <c r="L1042" s="30">
        <v>45861</v>
      </c>
      <c r="M1042" s="29">
        <v>466.78170000000011</v>
      </c>
      <c r="R1042" s="29" t="s">
        <v>1826</v>
      </c>
      <c r="S1042" s="29">
        <v>466.78170000000011</v>
      </c>
      <c r="W1042" s="31" t="s">
        <v>16</v>
      </c>
      <c r="X1042" s="31" t="s">
        <v>1547</v>
      </c>
      <c r="Y1042" s="29">
        <v>466.78170000000011</v>
      </c>
      <c r="AF1042" s="29">
        <v>466.78170000000011</v>
      </c>
      <c r="AG1042" s="29" t="s">
        <v>1759</v>
      </c>
    </row>
    <row r="1043" spans="1:33" x14ac:dyDescent="0.3">
      <c r="A1043" s="29" t="s">
        <v>979</v>
      </c>
      <c r="B1043" s="30">
        <v>45781</v>
      </c>
      <c r="C1043" s="29">
        <v>698.76</v>
      </c>
      <c r="D1043" s="29" t="s">
        <v>1824</v>
      </c>
      <c r="E1043" s="29">
        <v>35</v>
      </c>
      <c r="F1043" s="29" t="s">
        <v>9</v>
      </c>
      <c r="G1043" s="29" t="s">
        <v>1566</v>
      </c>
      <c r="H1043" s="29" t="s">
        <v>1784</v>
      </c>
      <c r="L1043" s="30">
        <v>45781</v>
      </c>
      <c r="M1043" s="29">
        <v>698.76</v>
      </c>
      <c r="R1043" s="29" t="s">
        <v>1824</v>
      </c>
      <c r="S1043" s="29">
        <v>698.76</v>
      </c>
      <c r="W1043" s="33" t="s">
        <v>9</v>
      </c>
      <c r="X1043" s="33" t="s">
        <v>1566</v>
      </c>
      <c r="Y1043" s="29">
        <v>698.76</v>
      </c>
      <c r="AF1043" s="29">
        <v>698.76</v>
      </c>
      <c r="AG1043" s="29" t="s">
        <v>1784</v>
      </c>
    </row>
    <row r="1044" spans="1:33" x14ac:dyDescent="0.3">
      <c r="A1044" s="29" t="s">
        <v>569</v>
      </c>
      <c r="B1044" s="30">
        <v>45906</v>
      </c>
      <c r="C1044" s="29">
        <v>1988.568</v>
      </c>
      <c r="D1044" s="29" t="s">
        <v>1826</v>
      </c>
      <c r="E1044" s="29">
        <v>41</v>
      </c>
      <c r="F1044" s="29" t="s">
        <v>16</v>
      </c>
      <c r="G1044" s="29" t="s">
        <v>1547</v>
      </c>
      <c r="H1044" s="29" t="s">
        <v>1759</v>
      </c>
      <c r="L1044" s="30">
        <v>45906</v>
      </c>
      <c r="M1044" s="29">
        <v>1988.568</v>
      </c>
      <c r="R1044" s="29" t="s">
        <v>1826</v>
      </c>
      <c r="S1044" s="29">
        <v>1988.568</v>
      </c>
      <c r="W1044" s="31" t="s">
        <v>16</v>
      </c>
      <c r="X1044" s="31" t="s">
        <v>1547</v>
      </c>
      <c r="Y1044" s="29">
        <v>1988.568</v>
      </c>
      <c r="AF1044" s="29">
        <v>1988.568</v>
      </c>
      <c r="AG1044" s="29" t="s">
        <v>1759</v>
      </c>
    </row>
    <row r="1045" spans="1:33" x14ac:dyDescent="0.3">
      <c r="A1045" s="29" t="s">
        <v>379</v>
      </c>
      <c r="B1045" s="30">
        <v>45251</v>
      </c>
      <c r="C1045" s="29">
        <v>1177.0512000000001</v>
      </c>
      <c r="D1045" s="29" t="s">
        <v>1829</v>
      </c>
      <c r="E1045" s="29">
        <v>38</v>
      </c>
      <c r="F1045" s="29" t="s">
        <v>9</v>
      </c>
      <c r="G1045" s="29" t="s">
        <v>1547</v>
      </c>
      <c r="H1045" s="29" t="s">
        <v>1759</v>
      </c>
      <c r="L1045" s="30">
        <v>45251</v>
      </c>
      <c r="M1045" s="29">
        <v>1177.0512000000001</v>
      </c>
      <c r="R1045" s="29" t="s">
        <v>1829</v>
      </c>
      <c r="S1045" s="29">
        <v>1177.0512000000001</v>
      </c>
      <c r="W1045" s="33" t="s">
        <v>9</v>
      </c>
      <c r="X1045" s="33" t="s">
        <v>1547</v>
      </c>
      <c r="Y1045" s="29">
        <v>1177.0512000000001</v>
      </c>
      <c r="AF1045" s="29">
        <v>1177.0512000000001</v>
      </c>
      <c r="AG1045" s="29" t="s">
        <v>1759</v>
      </c>
    </row>
    <row r="1046" spans="1:33" x14ac:dyDescent="0.3">
      <c r="A1046" s="29" t="s">
        <v>203</v>
      </c>
      <c r="B1046" s="30">
        <v>45257</v>
      </c>
      <c r="C1046" s="29">
        <v>680.65200000000004</v>
      </c>
      <c r="D1046" s="29" t="s">
        <v>1829</v>
      </c>
      <c r="E1046" s="29">
        <v>24</v>
      </c>
      <c r="F1046" s="29" t="s">
        <v>9</v>
      </c>
      <c r="G1046" s="29" t="s">
        <v>1558</v>
      </c>
      <c r="H1046" s="29" t="s">
        <v>1759</v>
      </c>
      <c r="L1046" s="30">
        <v>45257</v>
      </c>
      <c r="M1046" s="29">
        <v>680.65200000000004</v>
      </c>
      <c r="R1046" s="29" t="s">
        <v>1829</v>
      </c>
      <c r="S1046" s="29">
        <v>680.65200000000004</v>
      </c>
      <c r="W1046" s="31" t="s">
        <v>9</v>
      </c>
      <c r="X1046" s="31" t="s">
        <v>1558</v>
      </c>
      <c r="Y1046" s="29">
        <v>680.65200000000004</v>
      </c>
      <c r="AF1046" s="29">
        <v>680.65200000000004</v>
      </c>
      <c r="AG1046" s="29" t="s">
        <v>1759</v>
      </c>
    </row>
    <row r="1047" spans="1:33" x14ac:dyDescent="0.3">
      <c r="A1047" s="29" t="s">
        <v>1534</v>
      </c>
      <c r="B1047" s="30">
        <v>45818</v>
      </c>
      <c r="C1047" s="29">
        <v>808.64189999999996</v>
      </c>
      <c r="D1047" s="29" t="s">
        <v>1824</v>
      </c>
      <c r="E1047" s="29">
        <v>27</v>
      </c>
      <c r="F1047" s="29" t="s">
        <v>16</v>
      </c>
      <c r="G1047" s="29" t="s">
        <v>1544</v>
      </c>
      <c r="H1047" s="29" t="s">
        <v>1763</v>
      </c>
      <c r="L1047" s="30">
        <v>45818</v>
      </c>
      <c r="M1047" s="29">
        <v>808.64189999999996</v>
      </c>
      <c r="R1047" s="29" t="s">
        <v>1824</v>
      </c>
      <c r="S1047" s="29">
        <v>808.64189999999996</v>
      </c>
      <c r="W1047" s="33" t="s">
        <v>16</v>
      </c>
      <c r="X1047" s="33" t="s">
        <v>1544</v>
      </c>
      <c r="Y1047" s="29">
        <v>808.64189999999996</v>
      </c>
      <c r="AF1047" s="29">
        <v>808.64189999999996</v>
      </c>
      <c r="AG1047" s="29" t="s">
        <v>1763</v>
      </c>
    </row>
    <row r="1048" spans="1:33" x14ac:dyDescent="0.3">
      <c r="A1048" s="29" t="s">
        <v>843</v>
      </c>
      <c r="B1048" s="30">
        <v>45806</v>
      </c>
      <c r="C1048" s="29">
        <v>150.76079999999999</v>
      </c>
      <c r="D1048" s="29" t="s">
        <v>1826</v>
      </c>
      <c r="E1048" s="29">
        <v>38</v>
      </c>
      <c r="F1048" s="29" t="s">
        <v>9</v>
      </c>
      <c r="G1048" s="29" t="s">
        <v>1544</v>
      </c>
      <c r="H1048" s="29" t="s">
        <v>1759</v>
      </c>
      <c r="L1048" s="30">
        <v>45806</v>
      </c>
      <c r="M1048" s="29">
        <v>150.76079999999999</v>
      </c>
      <c r="R1048" s="29" t="s">
        <v>1826</v>
      </c>
      <c r="S1048" s="29">
        <v>150.76079999999999</v>
      </c>
      <c r="W1048" s="31" t="s">
        <v>9</v>
      </c>
      <c r="X1048" s="31" t="s">
        <v>1544</v>
      </c>
      <c r="Y1048" s="29">
        <v>150.76079999999999</v>
      </c>
      <c r="AF1048" s="29">
        <v>150.76079999999999</v>
      </c>
      <c r="AG1048" s="29" t="s">
        <v>1759</v>
      </c>
    </row>
    <row r="1049" spans="1:33" x14ac:dyDescent="0.3">
      <c r="A1049" s="29" t="s">
        <v>203</v>
      </c>
      <c r="B1049" s="30">
        <v>45288</v>
      </c>
      <c r="C1049" s="29">
        <v>626.67989999999998</v>
      </c>
      <c r="D1049" s="29" t="s">
        <v>1824</v>
      </c>
      <c r="E1049" s="29">
        <v>24</v>
      </c>
      <c r="F1049" s="29" t="s">
        <v>9</v>
      </c>
      <c r="G1049" s="29" t="s">
        <v>1544</v>
      </c>
      <c r="H1049" s="29" t="s">
        <v>1763</v>
      </c>
      <c r="L1049" s="30">
        <v>45288</v>
      </c>
      <c r="M1049" s="29">
        <v>626.67989999999998</v>
      </c>
      <c r="R1049" s="29" t="s">
        <v>1824</v>
      </c>
      <c r="S1049" s="29">
        <v>626.67989999999998</v>
      </c>
      <c r="W1049" s="33" t="s">
        <v>9</v>
      </c>
      <c r="X1049" s="33" t="s">
        <v>1544</v>
      </c>
      <c r="Y1049" s="29">
        <v>626.67989999999998</v>
      </c>
      <c r="AF1049" s="29">
        <v>626.67989999999998</v>
      </c>
      <c r="AG1049" s="29" t="s">
        <v>1763</v>
      </c>
    </row>
    <row r="1050" spans="1:33" x14ac:dyDescent="0.3">
      <c r="A1050" s="29" t="s">
        <v>822</v>
      </c>
      <c r="B1050" s="30">
        <v>45783</v>
      </c>
      <c r="C1050" s="29">
        <v>116.39700000000001</v>
      </c>
      <c r="D1050" s="29" t="s">
        <v>1826</v>
      </c>
      <c r="E1050" s="29">
        <v>24</v>
      </c>
      <c r="F1050" s="29" t="s">
        <v>16</v>
      </c>
      <c r="G1050" s="29" t="s">
        <v>1566</v>
      </c>
      <c r="H1050" s="29" t="s">
        <v>1754</v>
      </c>
      <c r="L1050" s="30">
        <v>45783</v>
      </c>
      <c r="M1050" s="29">
        <v>116.39700000000001</v>
      </c>
      <c r="R1050" s="29" t="s">
        <v>1826</v>
      </c>
      <c r="S1050" s="29">
        <v>116.39700000000001</v>
      </c>
      <c r="W1050" s="31" t="s">
        <v>16</v>
      </c>
      <c r="X1050" s="31" t="s">
        <v>1566</v>
      </c>
      <c r="Y1050" s="29">
        <v>116.39700000000001</v>
      </c>
      <c r="AF1050" s="29">
        <v>116.39700000000001</v>
      </c>
      <c r="AG1050" s="29" t="s">
        <v>1754</v>
      </c>
    </row>
    <row r="1051" spans="1:33" x14ac:dyDescent="0.3">
      <c r="A1051" s="29" t="s">
        <v>1450</v>
      </c>
      <c r="B1051" s="30">
        <v>45385</v>
      </c>
      <c r="C1051" s="29">
        <v>3181.8919999999998</v>
      </c>
      <c r="D1051" s="29" t="s">
        <v>1826</v>
      </c>
      <c r="E1051" s="29">
        <v>42</v>
      </c>
      <c r="F1051" s="29" t="s">
        <v>9</v>
      </c>
      <c r="G1051" s="29" t="s">
        <v>1547</v>
      </c>
      <c r="H1051" s="29" t="s">
        <v>1759</v>
      </c>
      <c r="L1051" s="30">
        <v>45385</v>
      </c>
      <c r="M1051" s="29">
        <v>3181.8919999999998</v>
      </c>
      <c r="R1051" s="29" t="s">
        <v>1826</v>
      </c>
      <c r="S1051" s="29">
        <v>3181.8919999999998</v>
      </c>
      <c r="W1051" s="33" t="s">
        <v>9</v>
      </c>
      <c r="X1051" s="33" t="s">
        <v>1547</v>
      </c>
      <c r="Y1051" s="29">
        <v>3181.8919999999998</v>
      </c>
      <c r="AF1051" s="29">
        <v>3181.8919999999998</v>
      </c>
      <c r="AG1051" s="29" t="s">
        <v>1759</v>
      </c>
    </row>
    <row r="1052" spans="1:33" x14ac:dyDescent="0.3">
      <c r="A1052" s="29" t="s">
        <v>418</v>
      </c>
      <c r="B1052" s="30">
        <v>45878</v>
      </c>
      <c r="C1052" s="29">
        <v>127.3944</v>
      </c>
      <c r="D1052" s="29" t="s">
        <v>1829</v>
      </c>
      <c r="E1052" s="29">
        <v>62</v>
      </c>
      <c r="F1052" s="29" t="s">
        <v>9</v>
      </c>
      <c r="G1052" s="29" t="s">
        <v>1563</v>
      </c>
      <c r="H1052" s="29" t="s">
        <v>1759</v>
      </c>
      <c r="L1052" s="30">
        <v>45878</v>
      </c>
      <c r="M1052" s="29">
        <v>127.3944</v>
      </c>
      <c r="R1052" s="29" t="s">
        <v>1829</v>
      </c>
      <c r="S1052" s="29">
        <v>127.3944</v>
      </c>
      <c r="W1052" s="31" t="s">
        <v>9</v>
      </c>
      <c r="X1052" s="31" t="s">
        <v>1563</v>
      </c>
      <c r="Y1052" s="29">
        <v>127.3944</v>
      </c>
      <c r="AF1052" s="29">
        <v>127.3944</v>
      </c>
      <c r="AG1052" s="29" t="s">
        <v>1759</v>
      </c>
    </row>
    <row r="1053" spans="1:33" x14ac:dyDescent="0.3">
      <c r="A1053" s="29" t="s">
        <v>1534</v>
      </c>
      <c r="B1053" s="30">
        <v>45720</v>
      </c>
      <c r="C1053" s="29">
        <v>2826.5160000000001</v>
      </c>
      <c r="D1053" s="29" t="s">
        <v>1826</v>
      </c>
      <c r="E1053" s="29">
        <v>27</v>
      </c>
      <c r="F1053" s="29" t="s">
        <v>16</v>
      </c>
      <c r="G1053" s="29" t="s">
        <v>1566</v>
      </c>
      <c r="H1053" s="29" t="s">
        <v>1784</v>
      </c>
      <c r="L1053" s="30">
        <v>45720</v>
      </c>
      <c r="M1053" s="29">
        <v>2826.5160000000001</v>
      </c>
      <c r="R1053" s="29" t="s">
        <v>1826</v>
      </c>
      <c r="S1053" s="29">
        <v>2826.5160000000001</v>
      </c>
      <c r="W1053" s="33" t="s">
        <v>16</v>
      </c>
      <c r="X1053" s="33" t="s">
        <v>1566</v>
      </c>
      <c r="Y1053" s="29">
        <v>2826.5160000000001</v>
      </c>
      <c r="AF1053" s="29">
        <v>2826.5160000000001</v>
      </c>
      <c r="AG1053" s="29" t="s">
        <v>1784</v>
      </c>
    </row>
    <row r="1054" spans="1:33" x14ac:dyDescent="0.3">
      <c r="A1054" s="29" t="s">
        <v>1158</v>
      </c>
      <c r="B1054" s="30">
        <v>45503</v>
      </c>
      <c r="C1054" s="29">
        <v>1542.1751999999999</v>
      </c>
      <c r="D1054" s="29" t="s">
        <v>1826</v>
      </c>
      <c r="E1054" s="29">
        <v>21</v>
      </c>
      <c r="F1054" s="29" t="s">
        <v>16</v>
      </c>
      <c r="G1054" s="29" t="s">
        <v>1563</v>
      </c>
      <c r="H1054" s="29" t="s">
        <v>1759</v>
      </c>
      <c r="L1054" s="30">
        <v>45503</v>
      </c>
      <c r="M1054" s="29">
        <v>1542.1751999999999</v>
      </c>
      <c r="R1054" s="29" t="s">
        <v>1826</v>
      </c>
      <c r="S1054" s="29">
        <v>1542.1751999999999</v>
      </c>
      <c r="W1054" s="31" t="s">
        <v>16</v>
      </c>
      <c r="X1054" s="31" t="s">
        <v>1563</v>
      </c>
      <c r="Y1054" s="29">
        <v>1542.1751999999999</v>
      </c>
      <c r="AF1054" s="29">
        <v>1542.1751999999999</v>
      </c>
      <c r="AG1054" s="29" t="s">
        <v>1759</v>
      </c>
    </row>
    <row r="1055" spans="1:33" x14ac:dyDescent="0.3">
      <c r="A1055" s="29" t="s">
        <v>1188</v>
      </c>
      <c r="B1055" s="30">
        <v>45551</v>
      </c>
      <c r="C1055" s="29">
        <v>467.77280000000002</v>
      </c>
      <c r="D1055" s="29" t="s">
        <v>1824</v>
      </c>
      <c r="E1055" s="29">
        <v>50</v>
      </c>
      <c r="F1055" s="29" t="s">
        <v>9</v>
      </c>
      <c r="G1055" s="29" t="s">
        <v>1566</v>
      </c>
      <c r="H1055" s="29" t="s">
        <v>1759</v>
      </c>
      <c r="L1055" s="30">
        <v>45551</v>
      </c>
      <c r="M1055" s="29">
        <v>467.77280000000002</v>
      </c>
      <c r="R1055" s="29" t="s">
        <v>1824</v>
      </c>
      <c r="S1055" s="29">
        <v>467.77280000000002</v>
      </c>
      <c r="W1055" s="33" t="s">
        <v>9</v>
      </c>
      <c r="X1055" s="33" t="s">
        <v>1566</v>
      </c>
      <c r="Y1055" s="29">
        <v>467.77280000000002</v>
      </c>
      <c r="AF1055" s="29">
        <v>467.77280000000002</v>
      </c>
      <c r="AG1055" s="29" t="s">
        <v>1759</v>
      </c>
    </row>
    <row r="1056" spans="1:33" x14ac:dyDescent="0.3">
      <c r="A1056" s="29" t="s">
        <v>1356</v>
      </c>
      <c r="B1056" s="30">
        <v>45850</v>
      </c>
      <c r="C1056" s="29">
        <v>1413.93</v>
      </c>
      <c r="D1056" s="29" t="s">
        <v>1826</v>
      </c>
      <c r="E1056" s="29">
        <v>59</v>
      </c>
      <c r="F1056" s="29" t="s">
        <v>16</v>
      </c>
      <c r="G1056" s="29" t="s">
        <v>1544</v>
      </c>
      <c r="H1056" s="29" t="s">
        <v>1759</v>
      </c>
      <c r="L1056" s="30">
        <v>45850</v>
      </c>
      <c r="M1056" s="29">
        <v>1413.93</v>
      </c>
      <c r="R1056" s="29" t="s">
        <v>1826</v>
      </c>
      <c r="S1056" s="29">
        <v>1413.93</v>
      </c>
      <c r="W1056" s="31" t="s">
        <v>16</v>
      </c>
      <c r="X1056" s="31" t="s">
        <v>1544</v>
      </c>
      <c r="Y1056" s="29">
        <v>1413.93</v>
      </c>
      <c r="AF1056" s="29">
        <v>1413.93</v>
      </c>
      <c r="AG1056" s="29" t="s">
        <v>1759</v>
      </c>
    </row>
    <row r="1057" spans="1:33" x14ac:dyDescent="0.3">
      <c r="A1057" s="29" t="s">
        <v>1432</v>
      </c>
      <c r="B1057" s="30">
        <v>45441</v>
      </c>
      <c r="C1057" s="29">
        <v>1066.0735999999999</v>
      </c>
      <c r="D1057" s="29" t="s">
        <v>1824</v>
      </c>
      <c r="E1057" s="29">
        <v>28</v>
      </c>
      <c r="F1057" s="29" t="s">
        <v>16</v>
      </c>
      <c r="G1057" s="29" t="s">
        <v>1563</v>
      </c>
      <c r="H1057" s="29" t="s">
        <v>1759</v>
      </c>
      <c r="L1057" s="30">
        <v>45441</v>
      </c>
      <c r="M1057" s="29">
        <v>1066.0735999999999</v>
      </c>
      <c r="R1057" s="29" t="s">
        <v>1824</v>
      </c>
      <c r="S1057" s="29">
        <v>1066.0735999999999</v>
      </c>
      <c r="W1057" s="33" t="s">
        <v>16</v>
      </c>
      <c r="X1057" s="33" t="s">
        <v>1563</v>
      </c>
      <c r="Y1057" s="29">
        <v>1066.0735999999999</v>
      </c>
      <c r="AF1057" s="29">
        <v>1066.0735999999999</v>
      </c>
      <c r="AG1057" s="29" t="s">
        <v>1759</v>
      </c>
    </row>
    <row r="1058" spans="1:33" x14ac:dyDescent="0.3">
      <c r="A1058" s="29" t="s">
        <v>276</v>
      </c>
      <c r="B1058" s="30">
        <v>45431</v>
      </c>
      <c r="C1058" s="29">
        <v>355.71519999999998</v>
      </c>
      <c r="D1058" s="29" t="s">
        <v>1829</v>
      </c>
      <c r="E1058" s="29">
        <v>37</v>
      </c>
      <c r="F1058" s="29" t="s">
        <v>9</v>
      </c>
      <c r="G1058" s="29" t="s">
        <v>1558</v>
      </c>
      <c r="H1058" s="29" t="s">
        <v>1759</v>
      </c>
      <c r="L1058" s="30">
        <v>45431</v>
      </c>
      <c r="M1058" s="29">
        <v>355.71519999999998</v>
      </c>
      <c r="R1058" s="29" t="s">
        <v>1829</v>
      </c>
      <c r="S1058" s="29">
        <v>355.71519999999998</v>
      </c>
      <c r="W1058" s="31" t="s">
        <v>9</v>
      </c>
      <c r="X1058" s="31" t="s">
        <v>1558</v>
      </c>
      <c r="Y1058" s="29">
        <v>355.71519999999998</v>
      </c>
      <c r="AF1058" s="29">
        <v>355.71519999999998</v>
      </c>
      <c r="AG1058" s="29" t="s">
        <v>1759</v>
      </c>
    </row>
    <row r="1059" spans="1:33" x14ac:dyDescent="0.3">
      <c r="A1059" s="29" t="s">
        <v>248</v>
      </c>
      <c r="B1059" s="30">
        <v>45873</v>
      </c>
      <c r="C1059" s="29">
        <v>2404.6821</v>
      </c>
      <c r="D1059" s="29" t="s">
        <v>1829</v>
      </c>
      <c r="E1059" s="29">
        <v>24</v>
      </c>
      <c r="F1059" s="29" t="s">
        <v>16</v>
      </c>
      <c r="G1059" s="29" t="s">
        <v>1544</v>
      </c>
      <c r="H1059" s="29" t="s">
        <v>1759</v>
      </c>
      <c r="L1059" s="30">
        <v>45873</v>
      </c>
      <c r="M1059" s="29">
        <v>2404.6821</v>
      </c>
      <c r="R1059" s="29" t="s">
        <v>1829</v>
      </c>
      <c r="S1059" s="29">
        <v>2404.6821</v>
      </c>
      <c r="W1059" s="33" t="s">
        <v>16</v>
      </c>
      <c r="X1059" s="33" t="s">
        <v>1544</v>
      </c>
      <c r="Y1059" s="29">
        <v>2404.6821</v>
      </c>
      <c r="AF1059" s="29">
        <v>2404.6821</v>
      </c>
      <c r="AG1059" s="29" t="s">
        <v>1759</v>
      </c>
    </row>
    <row r="1060" spans="1:33" x14ac:dyDescent="0.3">
      <c r="A1060" s="29" t="s">
        <v>1369</v>
      </c>
      <c r="B1060" s="30">
        <v>45629</v>
      </c>
      <c r="C1060" s="29">
        <v>606.73080000000004</v>
      </c>
      <c r="D1060" s="29" t="s">
        <v>1826</v>
      </c>
      <c r="E1060" s="29">
        <v>51</v>
      </c>
      <c r="F1060" s="29" t="s">
        <v>9</v>
      </c>
      <c r="G1060" s="29" t="s">
        <v>1547</v>
      </c>
      <c r="H1060" s="29" t="s">
        <v>1784</v>
      </c>
      <c r="L1060" s="30">
        <v>45629</v>
      </c>
      <c r="M1060" s="29">
        <v>606.73080000000004</v>
      </c>
      <c r="R1060" s="29" t="s">
        <v>1826</v>
      </c>
      <c r="S1060" s="29">
        <v>606.73080000000004</v>
      </c>
      <c r="W1060" s="31" t="s">
        <v>9</v>
      </c>
      <c r="X1060" s="31" t="s">
        <v>1547</v>
      </c>
      <c r="Y1060" s="29">
        <v>606.73080000000004</v>
      </c>
      <c r="AF1060" s="29">
        <v>606.73080000000004</v>
      </c>
      <c r="AG1060" s="29" t="s">
        <v>1784</v>
      </c>
    </row>
    <row r="1061" spans="1:33" x14ac:dyDescent="0.3">
      <c r="A1061" s="29" t="s">
        <v>49</v>
      </c>
      <c r="B1061" s="30">
        <v>45222</v>
      </c>
      <c r="C1061" s="29">
        <v>1173.508</v>
      </c>
      <c r="D1061" s="29" t="s">
        <v>1824</v>
      </c>
      <c r="E1061" s="29">
        <v>53</v>
      </c>
      <c r="F1061" s="29" t="s">
        <v>9</v>
      </c>
      <c r="G1061" s="29" t="s">
        <v>1544</v>
      </c>
      <c r="H1061" s="29" t="s">
        <v>1759</v>
      </c>
      <c r="L1061" s="30">
        <v>45222</v>
      </c>
      <c r="M1061" s="29">
        <v>1173.508</v>
      </c>
      <c r="R1061" s="29" t="s">
        <v>1824</v>
      </c>
      <c r="S1061" s="29">
        <v>1173.508</v>
      </c>
      <c r="W1061" s="33" t="s">
        <v>9</v>
      </c>
      <c r="X1061" s="33" t="s">
        <v>1544</v>
      </c>
      <c r="Y1061" s="29">
        <v>1173.508</v>
      </c>
      <c r="AF1061" s="29">
        <v>1173.508</v>
      </c>
      <c r="AG1061" s="29" t="s">
        <v>1759</v>
      </c>
    </row>
    <row r="1062" spans="1:33" x14ac:dyDescent="0.3">
      <c r="A1062" s="29" t="s">
        <v>638</v>
      </c>
      <c r="B1062" s="30">
        <v>45797</v>
      </c>
      <c r="C1062" s="29">
        <v>1191.6812</v>
      </c>
      <c r="D1062" s="29" t="s">
        <v>1824</v>
      </c>
      <c r="E1062" s="29">
        <v>60</v>
      </c>
      <c r="F1062" s="29" t="s">
        <v>9</v>
      </c>
      <c r="G1062" s="29" t="s">
        <v>1544</v>
      </c>
      <c r="H1062" s="29" t="s">
        <v>1759</v>
      </c>
      <c r="L1062" s="30">
        <v>45797</v>
      </c>
      <c r="M1062" s="29">
        <v>1191.6812</v>
      </c>
      <c r="R1062" s="29" t="s">
        <v>1824</v>
      </c>
      <c r="S1062" s="29">
        <v>1191.6812</v>
      </c>
      <c r="W1062" s="31" t="s">
        <v>9</v>
      </c>
      <c r="X1062" s="31" t="s">
        <v>1544</v>
      </c>
      <c r="Y1062" s="29">
        <v>1191.6812</v>
      </c>
      <c r="AF1062" s="29">
        <v>1191.6812</v>
      </c>
      <c r="AG1062" s="29" t="s">
        <v>1759</v>
      </c>
    </row>
    <row r="1063" spans="1:33" x14ac:dyDescent="0.3">
      <c r="A1063" s="29" t="s">
        <v>1188</v>
      </c>
      <c r="B1063" s="30">
        <v>45554</v>
      </c>
      <c r="C1063" s="29">
        <v>955.01519999999994</v>
      </c>
      <c r="D1063" s="29" t="s">
        <v>1826</v>
      </c>
      <c r="E1063" s="29">
        <v>50</v>
      </c>
      <c r="F1063" s="29" t="s">
        <v>9</v>
      </c>
      <c r="G1063" s="29" t="s">
        <v>1566</v>
      </c>
      <c r="H1063" s="29" t="s">
        <v>1763</v>
      </c>
      <c r="L1063" s="30">
        <v>45554</v>
      </c>
      <c r="M1063" s="29">
        <v>955.01519999999994</v>
      </c>
      <c r="R1063" s="29" t="s">
        <v>1826</v>
      </c>
      <c r="S1063" s="29">
        <v>955.01519999999994</v>
      </c>
      <c r="W1063" s="33" t="s">
        <v>9</v>
      </c>
      <c r="X1063" s="33" t="s">
        <v>1566</v>
      </c>
      <c r="Y1063" s="29">
        <v>955.01519999999994</v>
      </c>
      <c r="AF1063" s="29">
        <v>955.01519999999994</v>
      </c>
      <c r="AG1063" s="29" t="s">
        <v>1763</v>
      </c>
    </row>
    <row r="1064" spans="1:33" x14ac:dyDescent="0.3">
      <c r="A1064" s="29" t="s">
        <v>373</v>
      </c>
      <c r="B1064" s="30">
        <v>45385</v>
      </c>
      <c r="C1064" s="29">
        <v>1690.3040000000001</v>
      </c>
      <c r="D1064" s="29" t="s">
        <v>1826</v>
      </c>
      <c r="E1064" s="29">
        <v>53</v>
      </c>
      <c r="F1064" s="29" t="s">
        <v>16</v>
      </c>
      <c r="G1064" s="29" t="s">
        <v>1566</v>
      </c>
      <c r="H1064" s="29" t="s">
        <v>1759</v>
      </c>
      <c r="L1064" s="30">
        <v>45385</v>
      </c>
      <c r="M1064" s="29">
        <v>1690.3040000000001</v>
      </c>
      <c r="R1064" s="29" t="s">
        <v>1826</v>
      </c>
      <c r="S1064" s="29">
        <v>1690.3040000000001</v>
      </c>
      <c r="W1064" s="31" t="s">
        <v>16</v>
      </c>
      <c r="X1064" s="31" t="s">
        <v>1566</v>
      </c>
      <c r="Y1064" s="29">
        <v>1690.3040000000001</v>
      </c>
      <c r="AF1064" s="29">
        <v>1690.3040000000001</v>
      </c>
      <c r="AG1064" s="29" t="s">
        <v>1759</v>
      </c>
    </row>
    <row r="1065" spans="1:33" x14ac:dyDescent="0.3">
      <c r="A1065" s="29" t="s">
        <v>717</v>
      </c>
      <c r="B1065" s="30">
        <v>45704</v>
      </c>
      <c r="C1065" s="29">
        <v>136.5984</v>
      </c>
      <c r="D1065" s="29" t="s">
        <v>1829</v>
      </c>
      <c r="E1065" s="29">
        <v>35</v>
      </c>
      <c r="F1065" s="29" t="s">
        <v>9</v>
      </c>
      <c r="G1065" s="29" t="s">
        <v>1563</v>
      </c>
      <c r="H1065" s="29" t="s">
        <v>1763</v>
      </c>
      <c r="L1065" s="30">
        <v>45704</v>
      </c>
      <c r="M1065" s="29">
        <v>136.5984</v>
      </c>
      <c r="R1065" s="29" t="s">
        <v>1829</v>
      </c>
      <c r="S1065" s="29">
        <v>136.5984</v>
      </c>
      <c r="W1065" s="33" t="s">
        <v>9</v>
      </c>
      <c r="X1065" s="33" t="s">
        <v>1563</v>
      </c>
      <c r="Y1065" s="29">
        <v>136.5984</v>
      </c>
      <c r="AF1065" s="29">
        <v>136.5984</v>
      </c>
      <c r="AG1065" s="29" t="s">
        <v>1763</v>
      </c>
    </row>
    <row r="1066" spans="1:33" x14ac:dyDescent="0.3">
      <c r="A1066" s="29" t="s">
        <v>1158</v>
      </c>
      <c r="B1066" s="30">
        <v>45545</v>
      </c>
      <c r="C1066" s="29">
        <v>1270.7460000000001</v>
      </c>
      <c r="D1066" s="29" t="s">
        <v>1826</v>
      </c>
      <c r="E1066" s="29">
        <v>21</v>
      </c>
      <c r="F1066" s="29" t="s">
        <v>16</v>
      </c>
      <c r="G1066" s="29" t="s">
        <v>1544</v>
      </c>
      <c r="H1066" s="29" t="s">
        <v>1759</v>
      </c>
      <c r="L1066" s="30">
        <v>45545</v>
      </c>
      <c r="M1066" s="29">
        <v>1270.7460000000001</v>
      </c>
      <c r="R1066" s="29" t="s">
        <v>1826</v>
      </c>
      <c r="S1066" s="29">
        <v>1270.7460000000001</v>
      </c>
      <c r="W1066" s="31" t="s">
        <v>16</v>
      </c>
      <c r="X1066" s="31" t="s">
        <v>1544</v>
      </c>
      <c r="Y1066" s="29">
        <v>1270.7460000000001</v>
      </c>
      <c r="AF1066" s="29">
        <v>1270.7460000000001</v>
      </c>
      <c r="AG1066" s="29" t="s">
        <v>1759</v>
      </c>
    </row>
    <row r="1067" spans="1:33" x14ac:dyDescent="0.3">
      <c r="A1067" s="29" t="s">
        <v>101</v>
      </c>
      <c r="B1067" s="30">
        <v>45736</v>
      </c>
      <c r="C1067" s="29">
        <v>1968.6941999999999</v>
      </c>
      <c r="D1067" s="29" t="s">
        <v>1826</v>
      </c>
      <c r="E1067" s="29">
        <v>40</v>
      </c>
      <c r="F1067" s="29" t="s">
        <v>9</v>
      </c>
      <c r="G1067" s="29" t="s">
        <v>1563</v>
      </c>
      <c r="H1067" s="29" t="s">
        <v>1759</v>
      </c>
      <c r="L1067" s="30">
        <v>45736</v>
      </c>
      <c r="M1067" s="29">
        <v>1968.6941999999999</v>
      </c>
      <c r="R1067" s="29" t="s">
        <v>1826</v>
      </c>
      <c r="S1067" s="29">
        <v>1968.6941999999999</v>
      </c>
      <c r="W1067" s="33" t="s">
        <v>9</v>
      </c>
      <c r="X1067" s="33" t="s">
        <v>1563</v>
      </c>
      <c r="Y1067" s="29">
        <v>1968.6941999999999</v>
      </c>
      <c r="AF1067" s="29">
        <v>1968.6941999999999</v>
      </c>
      <c r="AG1067" s="29" t="s">
        <v>1759</v>
      </c>
    </row>
    <row r="1068" spans="1:33" x14ac:dyDescent="0.3">
      <c r="A1068" s="29" t="s">
        <v>1308</v>
      </c>
      <c r="B1068" s="30">
        <v>45608</v>
      </c>
      <c r="C1068" s="29">
        <v>809.04560000000004</v>
      </c>
      <c r="D1068" s="29" t="s">
        <v>1824</v>
      </c>
      <c r="E1068" s="29">
        <v>42</v>
      </c>
      <c r="F1068" s="29" t="s">
        <v>16</v>
      </c>
      <c r="G1068" s="29" t="s">
        <v>1544</v>
      </c>
      <c r="H1068" s="29" t="s">
        <v>1759</v>
      </c>
      <c r="L1068" s="30">
        <v>45608</v>
      </c>
      <c r="M1068" s="29">
        <v>809.04560000000004</v>
      </c>
      <c r="R1068" s="29" t="s">
        <v>1824</v>
      </c>
      <c r="S1068" s="29">
        <v>809.04560000000004</v>
      </c>
      <c r="W1068" s="31" t="s">
        <v>16</v>
      </c>
      <c r="X1068" s="31" t="s">
        <v>1544</v>
      </c>
      <c r="Y1068" s="29">
        <v>809.04560000000004</v>
      </c>
      <c r="AF1068" s="29">
        <v>809.04560000000004</v>
      </c>
      <c r="AG1068" s="29" t="s">
        <v>1759</v>
      </c>
    </row>
    <row r="1069" spans="1:33" x14ac:dyDescent="0.3">
      <c r="A1069" s="29" t="s">
        <v>1096</v>
      </c>
      <c r="B1069" s="30">
        <v>45334</v>
      </c>
      <c r="C1069" s="29">
        <v>144.9624</v>
      </c>
      <c r="D1069" s="29" t="s">
        <v>1826</v>
      </c>
      <c r="E1069" s="29">
        <v>26</v>
      </c>
      <c r="F1069" s="29" t="s">
        <v>9</v>
      </c>
      <c r="G1069" s="29" t="s">
        <v>1563</v>
      </c>
      <c r="H1069" s="29" t="s">
        <v>1759</v>
      </c>
      <c r="L1069" s="30">
        <v>45334</v>
      </c>
      <c r="M1069" s="29">
        <v>144.9624</v>
      </c>
      <c r="R1069" s="29" t="s">
        <v>1826</v>
      </c>
      <c r="S1069" s="29">
        <v>144.9624</v>
      </c>
      <c r="W1069" s="33" t="s">
        <v>9</v>
      </c>
      <c r="X1069" s="33" t="s">
        <v>1563</v>
      </c>
      <c r="Y1069" s="29">
        <v>144.9624</v>
      </c>
      <c r="AF1069" s="29">
        <v>144.9624</v>
      </c>
      <c r="AG1069" s="29" t="s">
        <v>1759</v>
      </c>
    </row>
    <row r="1070" spans="1:33" x14ac:dyDescent="0.3">
      <c r="A1070" s="29" t="s">
        <v>231</v>
      </c>
      <c r="B1070" s="30">
        <v>45690</v>
      </c>
      <c r="C1070" s="29">
        <v>1018.668</v>
      </c>
      <c r="D1070" s="29" t="s">
        <v>1829</v>
      </c>
      <c r="E1070" s="29">
        <v>51</v>
      </c>
      <c r="F1070" s="29" t="s">
        <v>9</v>
      </c>
      <c r="G1070" s="29" t="s">
        <v>1547</v>
      </c>
      <c r="H1070" s="29" t="s">
        <v>1763</v>
      </c>
      <c r="L1070" s="30">
        <v>45690</v>
      </c>
      <c r="M1070" s="29">
        <v>1018.668</v>
      </c>
      <c r="R1070" s="29" t="s">
        <v>1829</v>
      </c>
      <c r="S1070" s="29">
        <v>1018.668</v>
      </c>
      <c r="W1070" s="31" t="s">
        <v>9</v>
      </c>
      <c r="X1070" s="31" t="s">
        <v>1547</v>
      </c>
      <c r="Y1070" s="29">
        <v>1018.668</v>
      </c>
      <c r="AF1070" s="29">
        <v>1018.668</v>
      </c>
      <c r="AG1070" s="29" t="s">
        <v>1763</v>
      </c>
    </row>
    <row r="1071" spans="1:33" x14ac:dyDescent="0.3">
      <c r="A1071" s="29" t="s">
        <v>545</v>
      </c>
      <c r="B1071" s="30">
        <v>45481</v>
      </c>
      <c r="C1071" s="29">
        <v>2468.4387000000002</v>
      </c>
      <c r="D1071" s="29" t="s">
        <v>1824</v>
      </c>
      <c r="E1071" s="29">
        <v>39</v>
      </c>
      <c r="F1071" s="29" t="s">
        <v>16</v>
      </c>
      <c r="G1071" s="29" t="s">
        <v>1563</v>
      </c>
      <c r="H1071" s="29" t="s">
        <v>1763</v>
      </c>
      <c r="L1071" s="30">
        <v>45481</v>
      </c>
      <c r="M1071" s="29">
        <v>2468.4387000000002</v>
      </c>
      <c r="R1071" s="29" t="s">
        <v>1824</v>
      </c>
      <c r="S1071" s="29">
        <v>2468.4387000000002</v>
      </c>
      <c r="W1071" s="33" t="s">
        <v>16</v>
      </c>
      <c r="X1071" s="33" t="s">
        <v>1563</v>
      </c>
      <c r="Y1071" s="29">
        <v>2468.4387000000002</v>
      </c>
      <c r="AF1071" s="29">
        <v>2468.4387000000002</v>
      </c>
      <c r="AG1071" s="29" t="s">
        <v>1763</v>
      </c>
    </row>
    <row r="1072" spans="1:33" x14ac:dyDescent="0.3">
      <c r="A1072" s="29" t="s">
        <v>509</v>
      </c>
      <c r="B1072" s="30">
        <v>45576</v>
      </c>
      <c r="C1072" s="29">
        <v>2278.3208</v>
      </c>
      <c r="D1072" s="29" t="s">
        <v>1829</v>
      </c>
      <c r="E1072" s="29">
        <v>41</v>
      </c>
      <c r="F1072" s="29" t="s">
        <v>16</v>
      </c>
      <c r="G1072" s="29" t="s">
        <v>1566</v>
      </c>
      <c r="H1072" s="29" t="s">
        <v>1763</v>
      </c>
      <c r="L1072" s="30">
        <v>45576</v>
      </c>
      <c r="M1072" s="29">
        <v>2278.3208</v>
      </c>
      <c r="R1072" s="29" t="s">
        <v>1829</v>
      </c>
      <c r="S1072" s="29">
        <v>2278.3208</v>
      </c>
      <c r="W1072" s="31" t="s">
        <v>16</v>
      </c>
      <c r="X1072" s="31" t="s">
        <v>1566</v>
      </c>
      <c r="Y1072" s="29">
        <v>2278.3208</v>
      </c>
      <c r="AF1072" s="29">
        <v>2278.3208</v>
      </c>
      <c r="AG1072" s="29" t="s">
        <v>1763</v>
      </c>
    </row>
    <row r="1073" spans="1:33" x14ac:dyDescent="0.3">
      <c r="A1073" s="29" t="s">
        <v>728</v>
      </c>
      <c r="B1073" s="30">
        <v>45215</v>
      </c>
      <c r="C1073" s="29">
        <v>2291.6432</v>
      </c>
      <c r="D1073" s="29" t="s">
        <v>1824</v>
      </c>
      <c r="E1073" s="29">
        <v>54</v>
      </c>
      <c r="F1073" s="29" t="s">
        <v>9</v>
      </c>
      <c r="G1073" s="29" t="s">
        <v>1558</v>
      </c>
      <c r="H1073" s="29" t="s">
        <v>1763</v>
      </c>
      <c r="L1073" s="30">
        <v>45215</v>
      </c>
      <c r="M1073" s="29">
        <v>2291.6432</v>
      </c>
      <c r="R1073" s="29" t="s">
        <v>1824</v>
      </c>
      <c r="S1073" s="29">
        <v>2291.6432</v>
      </c>
      <c r="W1073" s="33" t="s">
        <v>9</v>
      </c>
      <c r="X1073" s="33" t="s">
        <v>1558</v>
      </c>
      <c r="Y1073" s="29">
        <v>2291.6432</v>
      </c>
      <c r="AF1073" s="29">
        <v>2291.6432</v>
      </c>
      <c r="AG1073" s="29" t="s">
        <v>1763</v>
      </c>
    </row>
    <row r="1074" spans="1:33" x14ac:dyDescent="0.3">
      <c r="A1074" s="29" t="s">
        <v>647</v>
      </c>
      <c r="B1074" s="30">
        <v>45653</v>
      </c>
      <c r="C1074" s="29">
        <v>64.895600000000002</v>
      </c>
      <c r="D1074" s="29" t="s">
        <v>1824</v>
      </c>
      <c r="E1074" s="29">
        <v>54</v>
      </c>
      <c r="F1074" s="29" t="s">
        <v>9</v>
      </c>
      <c r="G1074" s="29" t="s">
        <v>1544</v>
      </c>
      <c r="H1074" s="29" t="s">
        <v>1784</v>
      </c>
      <c r="L1074" s="30">
        <v>45653</v>
      </c>
      <c r="M1074" s="29">
        <v>64.895600000000002</v>
      </c>
      <c r="R1074" s="29" t="s">
        <v>1824</v>
      </c>
      <c r="S1074" s="29">
        <v>64.895600000000002</v>
      </c>
      <c r="W1074" s="31" t="s">
        <v>9</v>
      </c>
      <c r="X1074" s="31" t="s">
        <v>1544</v>
      </c>
      <c r="Y1074" s="29">
        <v>64.895600000000002</v>
      </c>
      <c r="AF1074" s="29">
        <v>64.895600000000002</v>
      </c>
      <c r="AG1074" s="29" t="s">
        <v>1784</v>
      </c>
    </row>
    <row r="1075" spans="1:33" x14ac:dyDescent="0.3">
      <c r="A1075" s="29" t="s">
        <v>1060</v>
      </c>
      <c r="B1075" s="30">
        <v>45241</v>
      </c>
      <c r="C1075" s="29">
        <v>1266.356</v>
      </c>
      <c r="D1075" s="29" t="s">
        <v>1829</v>
      </c>
      <c r="E1075" s="29">
        <v>46</v>
      </c>
      <c r="F1075" s="29" t="s">
        <v>16</v>
      </c>
      <c r="G1075" s="29" t="s">
        <v>1558</v>
      </c>
      <c r="H1075" s="29" t="s">
        <v>1759</v>
      </c>
      <c r="L1075" s="30">
        <v>45241</v>
      </c>
      <c r="M1075" s="29">
        <v>1266.356</v>
      </c>
      <c r="R1075" s="29" t="s">
        <v>1829</v>
      </c>
      <c r="S1075" s="29">
        <v>1266.356</v>
      </c>
      <c r="W1075" s="33" t="s">
        <v>16</v>
      </c>
      <c r="X1075" s="33" t="s">
        <v>1558</v>
      </c>
      <c r="Y1075" s="29">
        <v>1266.356</v>
      </c>
      <c r="AF1075" s="29">
        <v>1266.356</v>
      </c>
      <c r="AG1075" s="29" t="s">
        <v>1759</v>
      </c>
    </row>
    <row r="1076" spans="1:33" x14ac:dyDescent="0.3">
      <c r="A1076" s="29" t="s">
        <v>1137</v>
      </c>
      <c r="B1076" s="30">
        <v>45428</v>
      </c>
      <c r="C1076" s="29">
        <v>991.26239999999996</v>
      </c>
      <c r="D1076" s="29" t="s">
        <v>1829</v>
      </c>
      <c r="E1076" s="29">
        <v>58</v>
      </c>
      <c r="F1076" s="29" t="s">
        <v>9</v>
      </c>
      <c r="G1076" s="29" t="s">
        <v>1547</v>
      </c>
      <c r="H1076" s="29" t="s">
        <v>1763</v>
      </c>
      <c r="L1076" s="30">
        <v>45428</v>
      </c>
      <c r="M1076" s="29">
        <v>991.26239999999996</v>
      </c>
      <c r="R1076" s="29" t="s">
        <v>1829</v>
      </c>
      <c r="S1076" s="29">
        <v>991.26239999999996</v>
      </c>
      <c r="W1076" s="31" t="s">
        <v>9</v>
      </c>
      <c r="X1076" s="31" t="s">
        <v>1547</v>
      </c>
      <c r="Y1076" s="29">
        <v>991.26239999999996</v>
      </c>
      <c r="AF1076" s="29">
        <v>991.26239999999996</v>
      </c>
      <c r="AG1076" s="29" t="s">
        <v>1763</v>
      </c>
    </row>
    <row r="1077" spans="1:33" x14ac:dyDescent="0.3">
      <c r="A1077" s="29" t="s">
        <v>952</v>
      </c>
      <c r="B1077" s="30">
        <v>45593</v>
      </c>
      <c r="C1077" s="29">
        <v>1742.0255999999999</v>
      </c>
      <c r="D1077" s="29" t="s">
        <v>1826</v>
      </c>
      <c r="E1077" s="29">
        <v>36</v>
      </c>
      <c r="F1077" s="29" t="s">
        <v>9</v>
      </c>
      <c r="G1077" s="29" t="s">
        <v>1544</v>
      </c>
      <c r="H1077" s="29" t="s">
        <v>1759</v>
      </c>
      <c r="L1077" s="30">
        <v>45593</v>
      </c>
      <c r="M1077" s="29">
        <v>1742.0255999999999</v>
      </c>
      <c r="R1077" s="29" t="s">
        <v>1826</v>
      </c>
      <c r="S1077" s="29">
        <v>1742.0255999999999</v>
      </c>
      <c r="W1077" s="33" t="s">
        <v>9</v>
      </c>
      <c r="X1077" s="33" t="s">
        <v>1544</v>
      </c>
      <c r="Y1077" s="29">
        <v>1742.0255999999999</v>
      </c>
      <c r="AF1077" s="29">
        <v>1742.0255999999999</v>
      </c>
      <c r="AG1077" s="29" t="s">
        <v>1759</v>
      </c>
    </row>
    <row r="1078" spans="1:33" x14ac:dyDescent="0.3">
      <c r="A1078" s="29" t="s">
        <v>4014</v>
      </c>
      <c r="B1078" s="30">
        <v>45370</v>
      </c>
      <c r="C1078" s="29">
        <v>1628.1702</v>
      </c>
      <c r="D1078" s="29" t="s">
        <v>1829</v>
      </c>
      <c r="E1078" s="29">
        <v>55</v>
      </c>
      <c r="F1078" s="29" t="s">
        <v>16</v>
      </c>
      <c r="G1078" s="29" t="s">
        <v>1544</v>
      </c>
      <c r="H1078" s="29" t="s">
        <v>1759</v>
      </c>
      <c r="L1078" s="30">
        <v>45370</v>
      </c>
      <c r="M1078" s="29">
        <v>1628.1702</v>
      </c>
      <c r="R1078" s="29" t="s">
        <v>1829</v>
      </c>
      <c r="S1078" s="29">
        <v>1628.1702</v>
      </c>
      <c r="W1078" s="31" t="s">
        <v>16</v>
      </c>
      <c r="X1078" s="31" t="s">
        <v>1544</v>
      </c>
      <c r="Y1078" s="29">
        <v>1628.1702</v>
      </c>
      <c r="AF1078" s="29">
        <v>1628.1702</v>
      </c>
      <c r="AG1078" s="29" t="s">
        <v>1759</v>
      </c>
    </row>
    <row r="1079" spans="1:33" x14ac:dyDescent="0.3">
      <c r="A1079" s="29" t="s">
        <v>471</v>
      </c>
      <c r="B1079" s="30">
        <v>45882</v>
      </c>
      <c r="C1079" s="29">
        <v>1518.6335999999999</v>
      </c>
      <c r="D1079" s="29" t="s">
        <v>1829</v>
      </c>
      <c r="E1079" s="29">
        <v>32</v>
      </c>
      <c r="F1079" s="29" t="s">
        <v>9</v>
      </c>
      <c r="G1079" s="29" t="s">
        <v>1558</v>
      </c>
      <c r="H1079" s="29" t="s">
        <v>1759</v>
      </c>
      <c r="L1079" s="30">
        <v>45882</v>
      </c>
      <c r="M1079" s="29">
        <v>1518.6335999999999</v>
      </c>
      <c r="R1079" s="29" t="s">
        <v>1829</v>
      </c>
      <c r="S1079" s="29">
        <v>1518.6335999999999</v>
      </c>
      <c r="W1079" s="33" t="s">
        <v>9</v>
      </c>
      <c r="X1079" s="33" t="s">
        <v>1558</v>
      </c>
      <c r="Y1079" s="29">
        <v>1518.6335999999999</v>
      </c>
      <c r="AF1079" s="29">
        <v>1518.6335999999999</v>
      </c>
      <c r="AG1079" s="29" t="s">
        <v>1759</v>
      </c>
    </row>
    <row r="1080" spans="1:33" x14ac:dyDescent="0.3">
      <c r="A1080" s="29" t="s">
        <v>1287</v>
      </c>
      <c r="B1080" s="30">
        <v>45878</v>
      </c>
      <c r="C1080" s="29">
        <v>646.29599999999994</v>
      </c>
      <c r="D1080" s="29" t="s">
        <v>1824</v>
      </c>
      <c r="E1080" s="29">
        <v>26</v>
      </c>
      <c r="F1080" s="29" t="s">
        <v>16</v>
      </c>
      <c r="G1080" s="29" t="s">
        <v>1563</v>
      </c>
      <c r="H1080" s="29" t="s">
        <v>1759</v>
      </c>
      <c r="L1080" s="30">
        <v>45878</v>
      </c>
      <c r="M1080" s="29">
        <v>646.29599999999994</v>
      </c>
      <c r="R1080" s="29" t="s">
        <v>1824</v>
      </c>
      <c r="S1080" s="29">
        <v>646.29599999999994</v>
      </c>
      <c r="W1080" s="31" t="s">
        <v>16</v>
      </c>
      <c r="X1080" s="31" t="s">
        <v>1563</v>
      </c>
      <c r="Y1080" s="29">
        <v>646.29599999999994</v>
      </c>
      <c r="AF1080" s="29">
        <v>646.29599999999994</v>
      </c>
      <c r="AG1080" s="29" t="s">
        <v>1759</v>
      </c>
    </row>
    <row r="1081" spans="1:33" x14ac:dyDescent="0.3">
      <c r="A1081" s="29" t="s">
        <v>1036</v>
      </c>
      <c r="B1081" s="30">
        <v>45420</v>
      </c>
      <c r="C1081" s="29">
        <v>197.7336</v>
      </c>
      <c r="D1081" s="29" t="s">
        <v>1829</v>
      </c>
      <c r="E1081" s="29">
        <v>54</v>
      </c>
      <c r="F1081" s="29" t="s">
        <v>9</v>
      </c>
      <c r="G1081" s="29" t="s">
        <v>1563</v>
      </c>
      <c r="H1081" s="29" t="s">
        <v>1759</v>
      </c>
      <c r="L1081" s="30">
        <v>45420</v>
      </c>
      <c r="M1081" s="29">
        <v>197.7336</v>
      </c>
      <c r="R1081" s="29" t="s">
        <v>1829</v>
      </c>
      <c r="S1081" s="29">
        <v>197.7336</v>
      </c>
      <c r="W1081" s="33" t="s">
        <v>9</v>
      </c>
      <c r="X1081" s="33" t="s">
        <v>1563</v>
      </c>
      <c r="Y1081" s="29">
        <v>197.7336</v>
      </c>
      <c r="AF1081" s="29">
        <v>197.7336</v>
      </c>
      <c r="AG1081" s="29" t="s">
        <v>1759</v>
      </c>
    </row>
    <row r="1082" spans="1:33" x14ac:dyDescent="0.3">
      <c r="A1082" s="29" t="s">
        <v>196</v>
      </c>
      <c r="B1082" s="30">
        <v>45361</v>
      </c>
      <c r="C1082" s="29">
        <v>433.77199999999999</v>
      </c>
      <c r="D1082" s="29" t="s">
        <v>1824</v>
      </c>
      <c r="E1082" s="29">
        <v>55</v>
      </c>
      <c r="F1082" s="29" t="s">
        <v>9</v>
      </c>
      <c r="G1082" s="29" t="s">
        <v>1566</v>
      </c>
      <c r="H1082" s="29" t="s">
        <v>1759</v>
      </c>
      <c r="L1082" s="30">
        <v>45361</v>
      </c>
      <c r="M1082" s="29">
        <v>433.77199999999999</v>
      </c>
      <c r="R1082" s="29" t="s">
        <v>1824</v>
      </c>
      <c r="S1082" s="29">
        <v>433.77199999999999</v>
      </c>
      <c r="W1082" s="31" t="s">
        <v>9</v>
      </c>
      <c r="X1082" s="31" t="s">
        <v>1566</v>
      </c>
      <c r="Y1082" s="29">
        <v>433.77199999999999</v>
      </c>
      <c r="AF1082" s="29">
        <v>433.77199999999999</v>
      </c>
      <c r="AG1082" s="29" t="s">
        <v>1759</v>
      </c>
    </row>
    <row r="1083" spans="1:33" x14ac:dyDescent="0.3">
      <c r="A1083" s="29" t="s">
        <v>1299</v>
      </c>
      <c r="B1083" s="30">
        <v>45702</v>
      </c>
      <c r="C1083" s="29">
        <v>721.8211</v>
      </c>
      <c r="D1083" s="29" t="s">
        <v>1824</v>
      </c>
      <c r="E1083" s="29">
        <v>33</v>
      </c>
      <c r="F1083" s="29" t="s">
        <v>9</v>
      </c>
      <c r="G1083" s="29" t="s">
        <v>1566</v>
      </c>
      <c r="H1083" s="29" t="s">
        <v>1759</v>
      </c>
      <c r="L1083" s="30">
        <v>45702</v>
      </c>
      <c r="M1083" s="29">
        <v>721.8211</v>
      </c>
      <c r="R1083" s="29" t="s">
        <v>1824</v>
      </c>
      <c r="S1083" s="29">
        <v>721.8211</v>
      </c>
      <c r="W1083" s="33" t="s">
        <v>9</v>
      </c>
      <c r="X1083" s="33" t="s">
        <v>1566</v>
      </c>
      <c r="Y1083" s="29">
        <v>721.8211</v>
      </c>
      <c r="AF1083" s="29">
        <v>721.8211</v>
      </c>
      <c r="AG1083" s="29" t="s">
        <v>1759</v>
      </c>
    </row>
    <row r="1084" spans="1:33" x14ac:dyDescent="0.3">
      <c r="A1084" s="29" t="s">
        <v>952</v>
      </c>
      <c r="B1084" s="30">
        <v>45871</v>
      </c>
      <c r="C1084" s="29">
        <v>1267.6251</v>
      </c>
      <c r="D1084" s="29" t="s">
        <v>1826</v>
      </c>
      <c r="E1084" s="29">
        <v>36</v>
      </c>
      <c r="F1084" s="29" t="s">
        <v>9</v>
      </c>
      <c r="G1084" s="29" t="s">
        <v>1558</v>
      </c>
      <c r="H1084" s="29" t="s">
        <v>1759</v>
      </c>
      <c r="L1084" s="30">
        <v>45871</v>
      </c>
      <c r="M1084" s="29">
        <v>1267.6251</v>
      </c>
      <c r="R1084" s="29" t="s">
        <v>1826</v>
      </c>
      <c r="S1084" s="29">
        <v>1267.6251</v>
      </c>
      <c r="W1084" s="31" t="s">
        <v>9</v>
      </c>
      <c r="X1084" s="31" t="s">
        <v>1558</v>
      </c>
      <c r="Y1084" s="29">
        <v>1267.6251</v>
      </c>
      <c r="AF1084" s="29">
        <v>1267.6251</v>
      </c>
      <c r="AG1084" s="29" t="s">
        <v>1759</v>
      </c>
    </row>
    <row r="1085" spans="1:33" x14ac:dyDescent="0.3">
      <c r="A1085" s="29" t="s">
        <v>1203</v>
      </c>
      <c r="B1085" s="30">
        <v>45531</v>
      </c>
      <c r="C1085" s="29">
        <v>603.54259999999988</v>
      </c>
      <c r="D1085" s="29" t="s">
        <v>1826</v>
      </c>
      <c r="E1085" s="29">
        <v>18</v>
      </c>
      <c r="F1085" s="29" t="s">
        <v>16</v>
      </c>
      <c r="G1085" s="29" t="s">
        <v>1544</v>
      </c>
      <c r="H1085" s="29" t="s">
        <v>1759</v>
      </c>
      <c r="L1085" s="30">
        <v>45531</v>
      </c>
      <c r="M1085" s="29">
        <v>603.54259999999988</v>
      </c>
      <c r="R1085" s="29" t="s">
        <v>1826</v>
      </c>
      <c r="S1085" s="29">
        <v>603.54259999999988</v>
      </c>
      <c r="W1085" s="33" t="s">
        <v>16</v>
      </c>
      <c r="X1085" s="33" t="s">
        <v>1544</v>
      </c>
      <c r="Y1085" s="29">
        <v>603.54259999999988</v>
      </c>
      <c r="AF1085" s="29">
        <v>603.54259999999988</v>
      </c>
      <c r="AG1085" s="29" t="s">
        <v>1759</v>
      </c>
    </row>
    <row r="1086" spans="1:33" x14ac:dyDescent="0.3">
      <c r="A1086" s="29" t="s">
        <v>4008</v>
      </c>
      <c r="B1086" s="30">
        <v>45330</v>
      </c>
      <c r="C1086" s="29">
        <v>1251.5072</v>
      </c>
      <c r="D1086" s="29" t="s">
        <v>1826</v>
      </c>
      <c r="E1086" s="29">
        <v>55</v>
      </c>
      <c r="F1086" s="29" t="s">
        <v>9</v>
      </c>
      <c r="G1086" s="29" t="s">
        <v>1558</v>
      </c>
      <c r="H1086" s="29" t="s">
        <v>1759</v>
      </c>
      <c r="L1086" s="30">
        <v>45330</v>
      </c>
      <c r="M1086" s="29">
        <v>1251.5072</v>
      </c>
      <c r="R1086" s="29" t="s">
        <v>1826</v>
      </c>
      <c r="S1086" s="29">
        <v>1251.5072</v>
      </c>
      <c r="W1086" s="31" t="s">
        <v>9</v>
      </c>
      <c r="X1086" s="31" t="s">
        <v>1558</v>
      </c>
      <c r="Y1086" s="29">
        <v>1251.5072</v>
      </c>
      <c r="AF1086" s="29">
        <v>1251.5072</v>
      </c>
      <c r="AG1086" s="29" t="s">
        <v>1759</v>
      </c>
    </row>
    <row r="1087" spans="1:33" x14ac:dyDescent="0.3">
      <c r="A1087" s="29" t="s">
        <v>1502</v>
      </c>
      <c r="B1087" s="30">
        <v>45311</v>
      </c>
      <c r="C1087" s="29">
        <v>895.68809999999996</v>
      </c>
      <c r="D1087" s="29" t="s">
        <v>1826</v>
      </c>
      <c r="E1087" s="29">
        <v>42</v>
      </c>
      <c r="F1087" s="29" t="s">
        <v>16</v>
      </c>
      <c r="G1087" s="29" t="s">
        <v>1563</v>
      </c>
      <c r="H1087" s="29" t="s">
        <v>1759</v>
      </c>
      <c r="L1087" s="30">
        <v>45311</v>
      </c>
      <c r="M1087" s="29">
        <v>895.68809999999996</v>
      </c>
      <c r="R1087" s="29" t="s">
        <v>1826</v>
      </c>
      <c r="S1087" s="29">
        <v>895.68809999999996</v>
      </c>
      <c r="W1087" s="33" t="s">
        <v>16</v>
      </c>
      <c r="X1087" s="33" t="s">
        <v>1563</v>
      </c>
      <c r="Y1087" s="29">
        <v>895.68809999999996</v>
      </c>
      <c r="AF1087" s="29">
        <v>895.68809999999996</v>
      </c>
      <c r="AG1087" s="29" t="s">
        <v>1759</v>
      </c>
    </row>
    <row r="1088" spans="1:33" x14ac:dyDescent="0.3">
      <c r="A1088" s="29" t="s">
        <v>906</v>
      </c>
      <c r="B1088" s="30">
        <v>45567</v>
      </c>
      <c r="C1088" s="29">
        <v>946.53000000000009</v>
      </c>
      <c r="D1088" s="29" t="s">
        <v>1826</v>
      </c>
      <c r="E1088" s="29">
        <v>22</v>
      </c>
      <c r="F1088" s="29" t="s">
        <v>9</v>
      </c>
      <c r="G1088" s="29" t="s">
        <v>1566</v>
      </c>
      <c r="H1088" s="29" t="s">
        <v>1759</v>
      </c>
      <c r="L1088" s="30">
        <v>45567</v>
      </c>
      <c r="M1088" s="29">
        <v>946.53000000000009</v>
      </c>
      <c r="R1088" s="29" t="s">
        <v>1826</v>
      </c>
      <c r="S1088" s="29">
        <v>946.53000000000009</v>
      </c>
      <c r="W1088" s="31" t="s">
        <v>9</v>
      </c>
      <c r="X1088" s="31" t="s">
        <v>1566</v>
      </c>
      <c r="Y1088" s="29">
        <v>946.53000000000009</v>
      </c>
      <c r="AF1088" s="29">
        <v>946.53000000000009</v>
      </c>
      <c r="AG1088" s="29" t="s">
        <v>1759</v>
      </c>
    </row>
    <row r="1089" spans="1:33" x14ac:dyDescent="0.3">
      <c r="A1089" s="29" t="s">
        <v>1188</v>
      </c>
      <c r="B1089" s="30">
        <v>45239</v>
      </c>
      <c r="C1089" s="29">
        <v>1787.3469</v>
      </c>
      <c r="D1089" s="29" t="s">
        <v>1829</v>
      </c>
      <c r="E1089" s="29">
        <v>50</v>
      </c>
      <c r="F1089" s="29" t="s">
        <v>9</v>
      </c>
      <c r="G1089" s="29" t="s">
        <v>1563</v>
      </c>
      <c r="H1089" s="29" t="s">
        <v>1759</v>
      </c>
      <c r="L1089" s="30">
        <v>45239</v>
      </c>
      <c r="M1089" s="29">
        <v>1787.3469</v>
      </c>
      <c r="R1089" s="29" t="s">
        <v>1829</v>
      </c>
      <c r="S1089" s="29">
        <v>1787.3469</v>
      </c>
      <c r="W1089" s="33" t="s">
        <v>9</v>
      </c>
      <c r="X1089" s="33" t="s">
        <v>1563</v>
      </c>
      <c r="Y1089" s="29">
        <v>1787.3469</v>
      </c>
      <c r="AF1089" s="29">
        <v>1787.3469</v>
      </c>
      <c r="AG1089" s="29" t="s">
        <v>1759</v>
      </c>
    </row>
    <row r="1090" spans="1:33" x14ac:dyDescent="0.3">
      <c r="A1090" s="29" t="s">
        <v>804</v>
      </c>
      <c r="B1090" s="30">
        <v>45284</v>
      </c>
      <c r="C1090" s="29">
        <v>528.3066</v>
      </c>
      <c r="D1090" s="29" t="s">
        <v>1824</v>
      </c>
      <c r="E1090" s="29">
        <v>26</v>
      </c>
      <c r="F1090" s="29" t="s">
        <v>9</v>
      </c>
      <c r="G1090" s="29" t="s">
        <v>1544</v>
      </c>
      <c r="H1090" s="29" t="s">
        <v>1759</v>
      </c>
      <c r="L1090" s="30">
        <v>45284</v>
      </c>
      <c r="M1090" s="29">
        <v>528.3066</v>
      </c>
      <c r="R1090" s="29" t="s">
        <v>1824</v>
      </c>
      <c r="S1090" s="29">
        <v>528.3066</v>
      </c>
      <c r="W1090" s="31" t="s">
        <v>9</v>
      </c>
      <c r="X1090" s="31" t="s">
        <v>1544</v>
      </c>
      <c r="Y1090" s="29">
        <v>528.3066</v>
      </c>
      <c r="AF1090" s="29">
        <v>528.3066</v>
      </c>
      <c r="AG1090" s="29" t="s">
        <v>1759</v>
      </c>
    </row>
    <row r="1091" spans="1:33" x14ac:dyDescent="0.3">
      <c r="A1091" s="29" t="s">
        <v>154</v>
      </c>
      <c r="B1091" s="30">
        <v>45686</v>
      </c>
      <c r="C1091" s="29">
        <v>305.94240000000002</v>
      </c>
      <c r="D1091" s="29" t="s">
        <v>1829</v>
      </c>
      <c r="E1091" s="29">
        <v>50</v>
      </c>
      <c r="F1091" s="29" t="s">
        <v>9</v>
      </c>
      <c r="G1091" s="29" t="s">
        <v>1563</v>
      </c>
      <c r="H1091" s="29" t="s">
        <v>1759</v>
      </c>
      <c r="L1091" s="30">
        <v>45686</v>
      </c>
      <c r="M1091" s="29">
        <v>305.94240000000002</v>
      </c>
      <c r="R1091" s="29" t="s">
        <v>1829</v>
      </c>
      <c r="S1091" s="29">
        <v>305.94240000000002</v>
      </c>
      <c r="W1091" s="33" t="s">
        <v>9</v>
      </c>
      <c r="X1091" s="33" t="s">
        <v>1563</v>
      </c>
      <c r="Y1091" s="29">
        <v>305.94240000000002</v>
      </c>
      <c r="AF1091" s="29">
        <v>305.94240000000002</v>
      </c>
      <c r="AG1091" s="29" t="s">
        <v>1759</v>
      </c>
    </row>
    <row r="1092" spans="1:33" x14ac:dyDescent="0.3">
      <c r="A1092" s="29" t="s">
        <v>1024</v>
      </c>
      <c r="B1092" s="30">
        <v>45824</v>
      </c>
      <c r="C1092" s="29">
        <v>1369.6744000000001</v>
      </c>
      <c r="D1092" s="29" t="s">
        <v>1826</v>
      </c>
      <c r="E1092" s="29">
        <v>58</v>
      </c>
      <c r="F1092" s="29" t="s">
        <v>16</v>
      </c>
      <c r="G1092" s="29" t="s">
        <v>1558</v>
      </c>
      <c r="H1092" s="29" t="s">
        <v>1759</v>
      </c>
      <c r="L1092" s="30">
        <v>45824</v>
      </c>
      <c r="M1092" s="29">
        <v>1369.6744000000001</v>
      </c>
      <c r="R1092" s="29" t="s">
        <v>1826</v>
      </c>
      <c r="S1092" s="29">
        <v>1369.6744000000001</v>
      </c>
      <c r="W1092" s="31" t="s">
        <v>16</v>
      </c>
      <c r="X1092" s="31" t="s">
        <v>1558</v>
      </c>
      <c r="Y1092" s="29">
        <v>1369.6744000000001</v>
      </c>
      <c r="AF1092" s="29">
        <v>1369.6744000000001</v>
      </c>
      <c r="AG1092" s="29" t="s">
        <v>1759</v>
      </c>
    </row>
    <row r="1093" spans="1:33" x14ac:dyDescent="0.3">
      <c r="A1093" s="29" t="s">
        <v>816</v>
      </c>
      <c r="B1093" s="30">
        <v>45867</v>
      </c>
      <c r="C1093" s="29">
        <v>1228.4412</v>
      </c>
      <c r="D1093" s="29" t="s">
        <v>1824</v>
      </c>
      <c r="E1093" s="29">
        <v>57</v>
      </c>
      <c r="F1093" s="29" t="s">
        <v>9</v>
      </c>
      <c r="G1093" s="29" t="s">
        <v>1566</v>
      </c>
      <c r="H1093" s="29" t="s">
        <v>1759</v>
      </c>
      <c r="L1093" s="30">
        <v>45867</v>
      </c>
      <c r="M1093" s="29">
        <v>1228.4412</v>
      </c>
      <c r="R1093" s="29" t="s">
        <v>1824</v>
      </c>
      <c r="S1093" s="29">
        <v>1228.4412</v>
      </c>
      <c r="W1093" s="33" t="s">
        <v>9</v>
      </c>
      <c r="X1093" s="33" t="s">
        <v>1566</v>
      </c>
      <c r="Y1093" s="29">
        <v>1228.4412</v>
      </c>
      <c r="AF1093" s="29">
        <v>1228.4412</v>
      </c>
      <c r="AG1093" s="29" t="s">
        <v>1759</v>
      </c>
    </row>
    <row r="1094" spans="1:33" x14ac:dyDescent="0.3">
      <c r="A1094" s="29" t="s">
        <v>4013</v>
      </c>
      <c r="B1094" s="30">
        <v>45578</v>
      </c>
      <c r="C1094" s="29">
        <v>1896.72</v>
      </c>
      <c r="D1094" s="29" t="s">
        <v>1826</v>
      </c>
      <c r="E1094" s="29">
        <v>48</v>
      </c>
      <c r="F1094" s="29" t="s">
        <v>16</v>
      </c>
      <c r="G1094" s="29" t="s">
        <v>1563</v>
      </c>
      <c r="H1094" s="29" t="s">
        <v>1759</v>
      </c>
      <c r="L1094" s="30">
        <v>45578</v>
      </c>
      <c r="M1094" s="29">
        <v>1896.72</v>
      </c>
      <c r="R1094" s="29" t="s">
        <v>1826</v>
      </c>
      <c r="S1094" s="29">
        <v>1896.72</v>
      </c>
      <c r="W1094" s="31" t="s">
        <v>16</v>
      </c>
      <c r="X1094" s="31" t="s">
        <v>1563</v>
      </c>
      <c r="Y1094" s="29">
        <v>1896.72</v>
      </c>
      <c r="AF1094" s="29">
        <v>1896.72</v>
      </c>
      <c r="AG1094" s="29" t="s">
        <v>1759</v>
      </c>
    </row>
    <row r="1095" spans="1:33" x14ac:dyDescent="0.3">
      <c r="A1095" s="29" t="s">
        <v>539</v>
      </c>
      <c r="B1095" s="30">
        <v>45575</v>
      </c>
      <c r="C1095" s="29">
        <v>1386.2428</v>
      </c>
      <c r="D1095" s="29" t="s">
        <v>1826</v>
      </c>
      <c r="E1095" s="29">
        <v>37</v>
      </c>
      <c r="F1095" s="29" t="s">
        <v>9</v>
      </c>
      <c r="G1095" s="29" t="s">
        <v>1544</v>
      </c>
      <c r="H1095" s="29" t="s">
        <v>1759</v>
      </c>
      <c r="L1095" s="30">
        <v>45575</v>
      </c>
      <c r="M1095" s="29">
        <v>1386.2428</v>
      </c>
      <c r="R1095" s="29" t="s">
        <v>1826</v>
      </c>
      <c r="S1095" s="29">
        <v>1386.2428</v>
      </c>
      <c r="W1095" s="33" t="s">
        <v>9</v>
      </c>
      <c r="X1095" s="33" t="s">
        <v>1544</v>
      </c>
      <c r="Y1095" s="29">
        <v>1386.2428</v>
      </c>
      <c r="AF1095" s="29">
        <v>1386.2428</v>
      </c>
      <c r="AG1095" s="29" t="s">
        <v>1759</v>
      </c>
    </row>
    <row r="1096" spans="1:33" x14ac:dyDescent="0.3">
      <c r="A1096" s="29" t="s">
        <v>1528</v>
      </c>
      <c r="B1096" s="30">
        <v>45816</v>
      </c>
      <c r="C1096" s="29">
        <v>478.03019999999998</v>
      </c>
      <c r="D1096" s="29" t="s">
        <v>1824</v>
      </c>
      <c r="E1096" s="29">
        <v>35</v>
      </c>
      <c r="F1096" s="29" t="s">
        <v>9</v>
      </c>
      <c r="G1096" s="29" t="s">
        <v>1544</v>
      </c>
      <c r="H1096" s="29" t="s">
        <v>1759</v>
      </c>
      <c r="L1096" s="30">
        <v>45816</v>
      </c>
      <c r="M1096" s="29">
        <v>478.03019999999998</v>
      </c>
      <c r="R1096" s="29" t="s">
        <v>1824</v>
      </c>
      <c r="S1096" s="29">
        <v>478.03019999999998</v>
      </c>
      <c r="W1096" s="31" t="s">
        <v>9</v>
      </c>
      <c r="X1096" s="31" t="s">
        <v>1544</v>
      </c>
      <c r="Y1096" s="29">
        <v>478.03019999999998</v>
      </c>
      <c r="AF1096" s="29">
        <v>478.03019999999998</v>
      </c>
      <c r="AG1096" s="29" t="s">
        <v>1759</v>
      </c>
    </row>
    <row r="1097" spans="1:33" x14ac:dyDescent="0.3">
      <c r="A1097" s="29" t="s">
        <v>804</v>
      </c>
      <c r="B1097" s="30">
        <v>45620</v>
      </c>
      <c r="C1097" s="29">
        <v>671.89779999999996</v>
      </c>
      <c r="D1097" s="29" t="s">
        <v>1829</v>
      </c>
      <c r="E1097" s="29">
        <v>26</v>
      </c>
      <c r="F1097" s="29" t="s">
        <v>9</v>
      </c>
      <c r="G1097" s="29" t="s">
        <v>1544</v>
      </c>
      <c r="H1097" s="29" t="s">
        <v>1759</v>
      </c>
      <c r="L1097" s="30">
        <v>45620</v>
      </c>
      <c r="M1097" s="29">
        <v>671.89779999999996</v>
      </c>
      <c r="R1097" s="29" t="s">
        <v>1829</v>
      </c>
      <c r="S1097" s="29">
        <v>671.89779999999996</v>
      </c>
      <c r="W1097" s="33" t="s">
        <v>9</v>
      </c>
      <c r="X1097" s="33" t="s">
        <v>1544</v>
      </c>
      <c r="Y1097" s="29">
        <v>671.89779999999996</v>
      </c>
      <c r="AF1097" s="29">
        <v>671.89779999999996</v>
      </c>
      <c r="AG1097" s="29" t="s">
        <v>1759</v>
      </c>
    </row>
    <row r="1098" spans="1:33" x14ac:dyDescent="0.3">
      <c r="A1098" s="29" t="s">
        <v>850</v>
      </c>
      <c r="B1098" s="30">
        <v>45695</v>
      </c>
      <c r="C1098" s="29">
        <v>91.402000000000001</v>
      </c>
      <c r="D1098" s="29" t="s">
        <v>1829</v>
      </c>
      <c r="E1098" s="29">
        <v>18</v>
      </c>
      <c r="F1098" s="29" t="s">
        <v>9</v>
      </c>
      <c r="G1098" s="29" t="s">
        <v>1566</v>
      </c>
      <c r="H1098" s="29" t="s">
        <v>1759</v>
      </c>
      <c r="L1098" s="30">
        <v>45695</v>
      </c>
      <c r="M1098" s="29">
        <v>91.402000000000001</v>
      </c>
      <c r="R1098" s="29" t="s">
        <v>1829</v>
      </c>
      <c r="S1098" s="29">
        <v>91.402000000000001</v>
      </c>
      <c r="W1098" s="31" t="s">
        <v>9</v>
      </c>
      <c r="X1098" s="31" t="s">
        <v>1566</v>
      </c>
      <c r="Y1098" s="29">
        <v>91.402000000000001</v>
      </c>
      <c r="AF1098" s="29">
        <v>91.402000000000001</v>
      </c>
      <c r="AG1098" s="29" t="s">
        <v>1759</v>
      </c>
    </row>
    <row r="1099" spans="1:33" x14ac:dyDescent="0.3">
      <c r="A1099" s="29" t="s">
        <v>262</v>
      </c>
      <c r="B1099" s="30">
        <v>45596</v>
      </c>
      <c r="C1099" s="29">
        <v>591.58360000000005</v>
      </c>
      <c r="D1099" s="29" t="s">
        <v>1829</v>
      </c>
      <c r="E1099" s="29">
        <v>39</v>
      </c>
      <c r="F1099" s="29" t="s">
        <v>16</v>
      </c>
      <c r="G1099" s="29" t="s">
        <v>1563</v>
      </c>
      <c r="H1099" s="29" t="s">
        <v>1759</v>
      </c>
      <c r="L1099" s="30">
        <v>45596</v>
      </c>
      <c r="M1099" s="29">
        <v>591.58360000000005</v>
      </c>
      <c r="R1099" s="29" t="s">
        <v>1829</v>
      </c>
      <c r="S1099" s="29">
        <v>591.58360000000005</v>
      </c>
      <c r="W1099" s="33" t="s">
        <v>16</v>
      </c>
      <c r="X1099" s="33" t="s">
        <v>1563</v>
      </c>
      <c r="Y1099" s="29">
        <v>591.58360000000005</v>
      </c>
      <c r="AF1099" s="29">
        <v>591.58360000000005</v>
      </c>
      <c r="AG1099" s="29" t="s">
        <v>1759</v>
      </c>
    </row>
    <row r="1100" spans="1:33" x14ac:dyDescent="0.3">
      <c r="A1100" s="29" t="s">
        <v>1482</v>
      </c>
      <c r="B1100" s="30">
        <v>45869</v>
      </c>
      <c r="C1100" s="29">
        <v>566.42039999999997</v>
      </c>
      <c r="D1100" s="29" t="s">
        <v>1829</v>
      </c>
      <c r="E1100" s="29">
        <v>26</v>
      </c>
      <c r="F1100" s="29" t="s">
        <v>9</v>
      </c>
      <c r="G1100" s="29" t="s">
        <v>1563</v>
      </c>
      <c r="H1100" s="29" t="s">
        <v>1759</v>
      </c>
      <c r="L1100" s="30">
        <v>45869</v>
      </c>
      <c r="M1100" s="29">
        <v>566.42039999999997</v>
      </c>
      <c r="R1100" s="29" t="s">
        <v>1829</v>
      </c>
      <c r="S1100" s="29">
        <v>566.42039999999997</v>
      </c>
      <c r="W1100" s="31" t="s">
        <v>9</v>
      </c>
      <c r="X1100" s="31" t="s">
        <v>1563</v>
      </c>
      <c r="Y1100" s="29">
        <v>566.42039999999997</v>
      </c>
      <c r="AF1100" s="29">
        <v>566.42039999999997</v>
      </c>
      <c r="AG1100" s="29" t="s">
        <v>1759</v>
      </c>
    </row>
    <row r="1101" spans="1:33" x14ac:dyDescent="0.3">
      <c r="A1101" s="29" t="s">
        <v>1444</v>
      </c>
      <c r="B1101" s="30">
        <v>45631</v>
      </c>
      <c r="C1101" s="29">
        <v>674.63560000000007</v>
      </c>
      <c r="D1101" s="29" t="s">
        <v>1829</v>
      </c>
      <c r="E1101" s="29">
        <v>19</v>
      </c>
      <c r="F1101" s="29" t="s">
        <v>9</v>
      </c>
      <c r="G1101" s="29" t="s">
        <v>1547</v>
      </c>
      <c r="H1101" s="29" t="s">
        <v>1759</v>
      </c>
      <c r="L1101" s="30">
        <v>45631</v>
      </c>
      <c r="M1101" s="29">
        <v>674.63560000000007</v>
      </c>
      <c r="R1101" s="29" t="s">
        <v>1829</v>
      </c>
      <c r="S1101" s="29">
        <v>674.63560000000007</v>
      </c>
      <c r="W1101" s="33" t="s">
        <v>9</v>
      </c>
      <c r="X1101" s="33" t="s">
        <v>1547</v>
      </c>
      <c r="Y1101" s="29">
        <v>674.63560000000007</v>
      </c>
      <c r="AF1101" s="29">
        <v>674.63560000000007</v>
      </c>
      <c r="AG1101" s="29" t="s">
        <v>1759</v>
      </c>
    </row>
    <row r="1102" spans="1:33" x14ac:dyDescent="0.3">
      <c r="A1102" s="29" t="s">
        <v>828</v>
      </c>
      <c r="B1102" s="30">
        <v>45379</v>
      </c>
      <c r="C1102" s="29">
        <v>155.22720000000001</v>
      </c>
      <c r="D1102" s="29" t="s">
        <v>1829</v>
      </c>
      <c r="E1102" s="29">
        <v>63</v>
      </c>
      <c r="F1102" s="29" t="s">
        <v>16</v>
      </c>
      <c r="G1102" s="29" t="s">
        <v>1566</v>
      </c>
      <c r="H1102" s="29" t="s">
        <v>1759</v>
      </c>
      <c r="L1102" s="30">
        <v>45379</v>
      </c>
      <c r="M1102" s="29">
        <v>155.22720000000001</v>
      </c>
      <c r="R1102" s="29" t="s">
        <v>1829</v>
      </c>
      <c r="S1102" s="29">
        <v>155.22720000000001</v>
      </c>
      <c r="W1102" s="31" t="s">
        <v>16</v>
      </c>
      <c r="X1102" s="31" t="s">
        <v>1566</v>
      </c>
      <c r="Y1102" s="29">
        <v>155.22720000000001</v>
      </c>
      <c r="AF1102" s="29">
        <v>155.22720000000001</v>
      </c>
      <c r="AG1102" s="29" t="s">
        <v>1759</v>
      </c>
    </row>
    <row r="1103" spans="1:33" x14ac:dyDescent="0.3">
      <c r="A1103" s="29" t="s">
        <v>388</v>
      </c>
      <c r="B1103" s="30">
        <v>45641</v>
      </c>
      <c r="C1103" s="29">
        <v>817.21080000000006</v>
      </c>
      <c r="D1103" s="29" t="s">
        <v>1829</v>
      </c>
      <c r="E1103" s="29">
        <v>18</v>
      </c>
      <c r="F1103" s="29" t="s">
        <v>16</v>
      </c>
      <c r="G1103" s="29" t="s">
        <v>1544</v>
      </c>
      <c r="H1103" s="29" t="s">
        <v>1759</v>
      </c>
      <c r="L1103" s="30">
        <v>45641</v>
      </c>
      <c r="M1103" s="29">
        <v>817.21080000000006</v>
      </c>
      <c r="R1103" s="29" t="s">
        <v>1829</v>
      </c>
      <c r="S1103" s="29">
        <v>817.21080000000006</v>
      </c>
      <c r="W1103" s="33" t="s">
        <v>16</v>
      </c>
      <c r="X1103" s="33" t="s">
        <v>1544</v>
      </c>
      <c r="Y1103" s="29">
        <v>817.21080000000006</v>
      </c>
      <c r="AF1103" s="29">
        <v>817.21080000000006</v>
      </c>
      <c r="AG1103" s="29" t="s">
        <v>1759</v>
      </c>
    </row>
    <row r="1104" spans="1:33" x14ac:dyDescent="0.3">
      <c r="A1104" s="29" t="s">
        <v>479</v>
      </c>
      <c r="B1104" s="30">
        <v>45842</v>
      </c>
      <c r="C1104" s="29">
        <v>956.16639999999995</v>
      </c>
      <c r="D1104" s="29" t="s">
        <v>1826</v>
      </c>
      <c r="E1104" s="29">
        <v>37</v>
      </c>
      <c r="F1104" s="29" t="s">
        <v>9</v>
      </c>
      <c r="G1104" s="29" t="s">
        <v>1563</v>
      </c>
      <c r="H1104" s="29" t="s">
        <v>1759</v>
      </c>
      <c r="L1104" s="30">
        <v>45842</v>
      </c>
      <c r="M1104" s="29">
        <v>956.16639999999995</v>
      </c>
      <c r="R1104" s="29" t="s">
        <v>1826</v>
      </c>
      <c r="S1104" s="29">
        <v>956.16639999999995</v>
      </c>
      <c r="W1104" s="31" t="s">
        <v>9</v>
      </c>
      <c r="X1104" s="31" t="s">
        <v>1563</v>
      </c>
      <c r="Y1104" s="29">
        <v>956.16639999999995</v>
      </c>
      <c r="AF1104" s="29">
        <v>956.16639999999995</v>
      </c>
      <c r="AG1104" s="29" t="s">
        <v>1759</v>
      </c>
    </row>
    <row r="1105" spans="1:33" x14ac:dyDescent="0.3">
      <c r="A1105" s="29" t="s">
        <v>1173</v>
      </c>
      <c r="B1105" s="30">
        <v>45257</v>
      </c>
      <c r="C1105" s="29">
        <v>664.35</v>
      </c>
      <c r="D1105" s="29" t="s">
        <v>1824</v>
      </c>
      <c r="E1105" s="29">
        <v>30</v>
      </c>
      <c r="F1105" s="29" t="s">
        <v>9</v>
      </c>
      <c r="G1105" s="29" t="s">
        <v>1566</v>
      </c>
      <c r="H1105" s="29" t="s">
        <v>1759</v>
      </c>
      <c r="L1105" s="30">
        <v>45257</v>
      </c>
      <c r="M1105" s="29">
        <v>664.35</v>
      </c>
      <c r="R1105" s="29" t="s">
        <v>1824</v>
      </c>
      <c r="S1105" s="29">
        <v>664.35</v>
      </c>
      <c r="W1105" s="33" t="s">
        <v>9</v>
      </c>
      <c r="X1105" s="33" t="s">
        <v>1566</v>
      </c>
      <c r="Y1105" s="29">
        <v>664.35</v>
      </c>
      <c r="AF1105" s="29">
        <v>664.35</v>
      </c>
      <c r="AG1105" s="29" t="s">
        <v>1759</v>
      </c>
    </row>
    <row r="1106" spans="1:33" x14ac:dyDescent="0.3">
      <c r="A1106" s="29" t="s">
        <v>1200</v>
      </c>
      <c r="B1106" s="30">
        <v>45468</v>
      </c>
      <c r="C1106" s="29">
        <v>353.27339999999998</v>
      </c>
      <c r="D1106" s="29" t="s">
        <v>1826</v>
      </c>
      <c r="E1106" s="29">
        <v>60</v>
      </c>
      <c r="F1106" s="29" t="s">
        <v>9</v>
      </c>
      <c r="G1106" s="29" t="s">
        <v>1544</v>
      </c>
      <c r="H1106" s="29" t="s">
        <v>1759</v>
      </c>
      <c r="L1106" s="30">
        <v>45468</v>
      </c>
      <c r="M1106" s="29">
        <v>353.27339999999998</v>
      </c>
      <c r="R1106" s="29" t="s">
        <v>1826</v>
      </c>
      <c r="S1106" s="29">
        <v>353.27339999999998</v>
      </c>
      <c r="W1106" s="31" t="s">
        <v>9</v>
      </c>
      <c r="X1106" s="31" t="s">
        <v>1544</v>
      </c>
      <c r="Y1106" s="29">
        <v>353.27339999999998</v>
      </c>
      <c r="AF1106" s="29">
        <v>353.27339999999998</v>
      </c>
      <c r="AG1106" s="29" t="s">
        <v>1759</v>
      </c>
    </row>
    <row r="1107" spans="1:33" x14ac:dyDescent="0.3">
      <c r="A1107" s="29" t="s">
        <v>1197</v>
      </c>
      <c r="B1107" s="30">
        <v>45228</v>
      </c>
      <c r="C1107" s="29">
        <v>2691.7435999999998</v>
      </c>
      <c r="D1107" s="29" t="s">
        <v>1824</v>
      </c>
      <c r="E1107" s="29">
        <v>52</v>
      </c>
      <c r="F1107" s="29" t="s">
        <v>16</v>
      </c>
      <c r="G1107" s="29" t="s">
        <v>1563</v>
      </c>
      <c r="H1107" s="29" t="s">
        <v>1759</v>
      </c>
      <c r="L1107" s="30">
        <v>45228</v>
      </c>
      <c r="M1107" s="29">
        <v>2691.7435999999998</v>
      </c>
      <c r="R1107" s="29" t="s">
        <v>1824</v>
      </c>
      <c r="S1107" s="29">
        <v>2691.7435999999998</v>
      </c>
      <c r="W1107" s="33" t="s">
        <v>16</v>
      </c>
      <c r="X1107" s="33" t="s">
        <v>1563</v>
      </c>
      <c r="Y1107" s="29">
        <v>2691.7435999999998</v>
      </c>
      <c r="AF1107" s="29">
        <v>2691.7435999999998</v>
      </c>
      <c r="AG1107" s="29" t="s">
        <v>1759</v>
      </c>
    </row>
    <row r="1108" spans="1:33" x14ac:dyDescent="0.3">
      <c r="A1108" s="29" t="s">
        <v>560</v>
      </c>
      <c r="B1108" s="30">
        <v>45661</v>
      </c>
      <c r="C1108" s="29">
        <v>763.30799999999999</v>
      </c>
      <c r="D1108" s="29" t="s">
        <v>1829</v>
      </c>
      <c r="E1108" s="29">
        <v>64</v>
      </c>
      <c r="F1108" s="29" t="s">
        <v>9</v>
      </c>
      <c r="G1108" s="29" t="s">
        <v>1566</v>
      </c>
      <c r="H1108" s="29" t="s">
        <v>1759</v>
      </c>
      <c r="L1108" s="30">
        <v>45661</v>
      </c>
      <c r="M1108" s="29">
        <v>763.30799999999999</v>
      </c>
      <c r="R1108" s="29" t="s">
        <v>1829</v>
      </c>
      <c r="S1108" s="29">
        <v>763.30799999999999</v>
      </c>
      <c r="W1108" s="31" t="s">
        <v>9</v>
      </c>
      <c r="X1108" s="31" t="s">
        <v>1566</v>
      </c>
      <c r="Y1108" s="29">
        <v>763.30799999999999</v>
      </c>
      <c r="AF1108" s="29">
        <v>763.30799999999999</v>
      </c>
      <c r="AG1108" s="29" t="s">
        <v>1759</v>
      </c>
    </row>
    <row r="1109" spans="1:33" x14ac:dyDescent="0.3">
      <c r="A1109" s="29" t="s">
        <v>1415</v>
      </c>
      <c r="B1109" s="30">
        <v>45701</v>
      </c>
      <c r="C1109" s="29">
        <v>222.26750000000001</v>
      </c>
      <c r="D1109" s="29" t="s">
        <v>1826</v>
      </c>
      <c r="E1109" s="29">
        <v>29</v>
      </c>
      <c r="F1109" s="29" t="s">
        <v>16</v>
      </c>
      <c r="G1109" s="29" t="s">
        <v>1566</v>
      </c>
      <c r="H1109" s="29" t="s">
        <v>1759</v>
      </c>
      <c r="L1109" s="30">
        <v>45701</v>
      </c>
      <c r="M1109" s="29">
        <v>222.26750000000001</v>
      </c>
      <c r="R1109" s="29" t="s">
        <v>1826</v>
      </c>
      <c r="S1109" s="29">
        <v>222.26750000000001</v>
      </c>
      <c r="W1109" s="33" t="s">
        <v>16</v>
      </c>
      <c r="X1109" s="33" t="s">
        <v>1566</v>
      </c>
      <c r="Y1109" s="29">
        <v>222.26750000000001</v>
      </c>
      <c r="AF1109" s="29">
        <v>222.26750000000001</v>
      </c>
      <c r="AG1109" s="29" t="s">
        <v>1759</v>
      </c>
    </row>
    <row r="1110" spans="1:33" x14ac:dyDescent="0.3">
      <c r="A1110" s="29" t="s">
        <v>1155</v>
      </c>
      <c r="B1110" s="30">
        <v>45448</v>
      </c>
      <c r="C1110" s="29">
        <v>2135.4168</v>
      </c>
      <c r="D1110" s="29" t="s">
        <v>1829</v>
      </c>
      <c r="E1110" s="29">
        <v>45</v>
      </c>
      <c r="F1110" s="29" t="s">
        <v>9</v>
      </c>
      <c r="G1110" s="29" t="s">
        <v>1566</v>
      </c>
      <c r="H1110" s="29" t="s">
        <v>1759</v>
      </c>
      <c r="L1110" s="30">
        <v>45448</v>
      </c>
      <c r="M1110" s="29">
        <v>2135.4168</v>
      </c>
      <c r="R1110" s="29" t="s">
        <v>1829</v>
      </c>
      <c r="S1110" s="29">
        <v>2135.4168</v>
      </c>
      <c r="W1110" s="31" t="s">
        <v>9</v>
      </c>
      <c r="X1110" s="31" t="s">
        <v>1566</v>
      </c>
      <c r="Y1110" s="29">
        <v>2135.4168</v>
      </c>
      <c r="AF1110" s="29">
        <v>2135.4168</v>
      </c>
      <c r="AG1110" s="29" t="s">
        <v>1759</v>
      </c>
    </row>
    <row r="1111" spans="1:33" x14ac:dyDescent="0.3">
      <c r="A1111" s="29" t="s">
        <v>1063</v>
      </c>
      <c r="B1111" s="30">
        <v>45387</v>
      </c>
      <c r="C1111" s="29">
        <v>2478.4499999999998</v>
      </c>
      <c r="D1111" s="29" t="s">
        <v>1826</v>
      </c>
      <c r="E1111" s="29">
        <v>52</v>
      </c>
      <c r="F1111" s="29" t="s">
        <v>16</v>
      </c>
      <c r="G1111" s="29" t="s">
        <v>1566</v>
      </c>
      <c r="H1111" s="29" t="s">
        <v>1763</v>
      </c>
      <c r="L1111" s="30">
        <v>45387</v>
      </c>
      <c r="M1111" s="29">
        <v>2478.4499999999998</v>
      </c>
      <c r="R1111" s="29" t="s">
        <v>1826</v>
      </c>
      <c r="S1111" s="29">
        <v>2478.4499999999998</v>
      </c>
      <c r="W1111" s="33" t="s">
        <v>16</v>
      </c>
      <c r="X1111" s="33" t="s">
        <v>1566</v>
      </c>
      <c r="Y1111" s="29">
        <v>2478.4499999999998</v>
      </c>
      <c r="AF1111" s="29">
        <v>2478.4499999999998</v>
      </c>
      <c r="AG1111" s="29" t="s">
        <v>1763</v>
      </c>
    </row>
    <row r="1112" spans="1:33" x14ac:dyDescent="0.3">
      <c r="A1112" s="29" t="s">
        <v>617</v>
      </c>
      <c r="B1112" s="30">
        <v>45652</v>
      </c>
      <c r="C1112" s="29">
        <v>1439.136</v>
      </c>
      <c r="D1112" s="29" t="s">
        <v>1824</v>
      </c>
      <c r="E1112" s="29">
        <v>42</v>
      </c>
      <c r="F1112" s="29" t="s">
        <v>9</v>
      </c>
      <c r="G1112" s="29" t="s">
        <v>1566</v>
      </c>
      <c r="H1112" s="29" t="s">
        <v>1759</v>
      </c>
      <c r="L1112" s="30">
        <v>45652</v>
      </c>
      <c r="M1112" s="29">
        <v>1439.136</v>
      </c>
      <c r="R1112" s="29" t="s">
        <v>1824</v>
      </c>
      <c r="S1112" s="29">
        <v>1439.136</v>
      </c>
      <c r="W1112" s="31" t="s">
        <v>9</v>
      </c>
      <c r="X1112" s="31" t="s">
        <v>1566</v>
      </c>
      <c r="Y1112" s="29">
        <v>1439.136</v>
      </c>
      <c r="AF1112" s="29">
        <v>1439.136</v>
      </c>
      <c r="AG1112" s="29" t="s">
        <v>1759</v>
      </c>
    </row>
    <row r="1113" spans="1:33" x14ac:dyDescent="0.3">
      <c r="A1113" s="29" t="s">
        <v>873</v>
      </c>
      <c r="B1113" s="30">
        <v>45316</v>
      </c>
      <c r="C1113" s="29">
        <v>871.41929999999991</v>
      </c>
      <c r="D1113" s="29" t="s">
        <v>1824</v>
      </c>
      <c r="E1113" s="29">
        <v>22</v>
      </c>
      <c r="F1113" s="29" t="s">
        <v>9</v>
      </c>
      <c r="G1113" s="29" t="s">
        <v>1547</v>
      </c>
      <c r="H1113" s="29" t="s">
        <v>1759</v>
      </c>
      <c r="L1113" s="30">
        <v>45316</v>
      </c>
      <c r="M1113" s="29">
        <v>871.41929999999991</v>
      </c>
      <c r="R1113" s="29" t="s">
        <v>1824</v>
      </c>
      <c r="S1113" s="29">
        <v>871.41929999999991</v>
      </c>
      <c r="W1113" s="33" t="s">
        <v>9</v>
      </c>
      <c r="X1113" s="33" t="s">
        <v>1547</v>
      </c>
      <c r="Y1113" s="29">
        <v>871.41929999999991</v>
      </c>
      <c r="AF1113" s="29">
        <v>871.41929999999991</v>
      </c>
      <c r="AG1113" s="29" t="s">
        <v>1759</v>
      </c>
    </row>
    <row r="1114" spans="1:33" x14ac:dyDescent="0.3">
      <c r="A1114" s="29" t="s">
        <v>509</v>
      </c>
      <c r="B1114" s="30">
        <v>45316</v>
      </c>
      <c r="C1114" s="29">
        <v>1236.48</v>
      </c>
      <c r="D1114" s="29" t="s">
        <v>1826</v>
      </c>
      <c r="E1114" s="29">
        <v>41</v>
      </c>
      <c r="F1114" s="29" t="s">
        <v>16</v>
      </c>
      <c r="G1114" s="29" t="s">
        <v>1566</v>
      </c>
      <c r="H1114" s="29" t="s">
        <v>1759</v>
      </c>
      <c r="L1114" s="30">
        <v>45316</v>
      </c>
      <c r="M1114" s="29">
        <v>1236.48</v>
      </c>
      <c r="R1114" s="29" t="s">
        <v>1826</v>
      </c>
      <c r="S1114" s="29">
        <v>1236.48</v>
      </c>
      <c r="W1114" s="31" t="s">
        <v>16</v>
      </c>
      <c r="X1114" s="31" t="s">
        <v>1566</v>
      </c>
      <c r="Y1114" s="29">
        <v>1236.48</v>
      </c>
      <c r="AF1114" s="29">
        <v>1236.48</v>
      </c>
      <c r="AG1114" s="29" t="s">
        <v>1759</v>
      </c>
    </row>
    <row r="1115" spans="1:33" x14ac:dyDescent="0.3">
      <c r="A1115" s="29" t="s">
        <v>339</v>
      </c>
      <c r="B1115" s="30">
        <v>45888</v>
      </c>
      <c r="C1115" s="29">
        <v>1794.3030000000001</v>
      </c>
      <c r="D1115" s="29" t="s">
        <v>1824</v>
      </c>
      <c r="E1115" s="29">
        <v>62</v>
      </c>
      <c r="F1115" s="29" t="s">
        <v>16</v>
      </c>
      <c r="G1115" s="29" t="s">
        <v>1547</v>
      </c>
      <c r="H1115" s="29" t="s">
        <v>1759</v>
      </c>
      <c r="L1115" s="30">
        <v>45888</v>
      </c>
      <c r="M1115" s="29">
        <v>1794.3030000000001</v>
      </c>
      <c r="R1115" s="29" t="s">
        <v>1824</v>
      </c>
      <c r="S1115" s="29">
        <v>1794.3030000000001</v>
      </c>
      <c r="W1115" s="33" t="s">
        <v>16</v>
      </c>
      <c r="X1115" s="33" t="s">
        <v>1547</v>
      </c>
      <c r="Y1115" s="29">
        <v>1794.3030000000001</v>
      </c>
      <c r="AF1115" s="29">
        <v>1794.3030000000001</v>
      </c>
      <c r="AG1115" s="29" t="s">
        <v>1759</v>
      </c>
    </row>
    <row r="1116" spans="1:33" x14ac:dyDescent="0.3">
      <c r="A1116" s="29" t="s">
        <v>1438</v>
      </c>
      <c r="B1116" s="30">
        <v>45791</v>
      </c>
      <c r="C1116" s="29">
        <v>199.2928</v>
      </c>
      <c r="D1116" s="29" t="s">
        <v>1829</v>
      </c>
      <c r="E1116" s="29">
        <v>63</v>
      </c>
      <c r="F1116" s="29" t="s">
        <v>16</v>
      </c>
      <c r="G1116" s="29" t="s">
        <v>1544</v>
      </c>
      <c r="H1116" s="29" t="s">
        <v>1763</v>
      </c>
      <c r="L1116" s="30">
        <v>45791</v>
      </c>
      <c r="M1116" s="29">
        <v>199.2928</v>
      </c>
      <c r="R1116" s="29" t="s">
        <v>1829</v>
      </c>
      <c r="S1116" s="29">
        <v>199.2928</v>
      </c>
      <c r="W1116" s="31" t="s">
        <v>16</v>
      </c>
      <c r="X1116" s="31" t="s">
        <v>1544</v>
      </c>
      <c r="Y1116" s="29">
        <v>199.2928</v>
      </c>
      <c r="AF1116" s="29">
        <v>199.2928</v>
      </c>
      <c r="AG1116" s="29" t="s">
        <v>1763</v>
      </c>
    </row>
    <row r="1117" spans="1:33" x14ac:dyDescent="0.3">
      <c r="A1117" s="29" t="s">
        <v>1250</v>
      </c>
      <c r="B1117" s="30">
        <v>45420</v>
      </c>
      <c r="C1117" s="29">
        <v>1022.6838</v>
      </c>
      <c r="D1117" s="29" t="s">
        <v>1826</v>
      </c>
      <c r="E1117" s="29">
        <v>31</v>
      </c>
      <c r="F1117" s="29" t="s">
        <v>9</v>
      </c>
      <c r="G1117" s="29" t="s">
        <v>1566</v>
      </c>
      <c r="H1117" s="29" t="s">
        <v>1759</v>
      </c>
      <c r="L1117" s="30">
        <v>45420</v>
      </c>
      <c r="M1117" s="29">
        <v>1022.6838</v>
      </c>
      <c r="R1117" s="29" t="s">
        <v>1826</v>
      </c>
      <c r="S1117" s="29">
        <v>1022.6838</v>
      </c>
      <c r="W1117" s="33" t="s">
        <v>9</v>
      </c>
      <c r="X1117" s="33" t="s">
        <v>1566</v>
      </c>
      <c r="Y1117" s="29">
        <v>1022.6838</v>
      </c>
      <c r="AF1117" s="29">
        <v>1022.6838</v>
      </c>
      <c r="AG1117" s="29" t="s">
        <v>1759</v>
      </c>
    </row>
    <row r="1118" spans="1:33" x14ac:dyDescent="0.3">
      <c r="A1118" s="29" t="s">
        <v>476</v>
      </c>
      <c r="B1118" s="30">
        <v>45219</v>
      </c>
      <c r="C1118" s="29">
        <v>810.08579999999995</v>
      </c>
      <c r="D1118" s="29" t="s">
        <v>1824</v>
      </c>
      <c r="E1118" s="29">
        <v>30</v>
      </c>
      <c r="F1118" s="29" t="s">
        <v>9</v>
      </c>
      <c r="G1118" s="29" t="s">
        <v>1563</v>
      </c>
      <c r="H1118" s="29" t="s">
        <v>1784</v>
      </c>
      <c r="L1118" s="30">
        <v>45219</v>
      </c>
      <c r="M1118" s="29">
        <v>810.08579999999995</v>
      </c>
      <c r="R1118" s="29" t="s">
        <v>1824</v>
      </c>
      <c r="S1118" s="29">
        <v>810.08579999999995</v>
      </c>
      <c r="W1118" s="31" t="s">
        <v>9</v>
      </c>
      <c r="X1118" s="31" t="s">
        <v>1563</v>
      </c>
      <c r="Y1118" s="29">
        <v>810.08579999999995</v>
      </c>
      <c r="AF1118" s="29">
        <v>810.08579999999995</v>
      </c>
      <c r="AG1118" s="29" t="s">
        <v>1784</v>
      </c>
    </row>
    <row r="1119" spans="1:33" x14ac:dyDescent="0.3">
      <c r="A1119" s="29" t="s">
        <v>1356</v>
      </c>
      <c r="B1119" s="30">
        <v>45510</v>
      </c>
      <c r="C1119" s="29">
        <v>2807.8008</v>
      </c>
      <c r="D1119" s="29" t="s">
        <v>1826</v>
      </c>
      <c r="E1119" s="29">
        <v>59</v>
      </c>
      <c r="F1119" s="29" t="s">
        <v>16</v>
      </c>
      <c r="G1119" s="29" t="s">
        <v>1547</v>
      </c>
      <c r="H1119" s="29" t="s">
        <v>1759</v>
      </c>
      <c r="L1119" s="30">
        <v>45510</v>
      </c>
      <c r="M1119" s="29">
        <v>2807.8008</v>
      </c>
      <c r="R1119" s="29" t="s">
        <v>1826</v>
      </c>
      <c r="S1119" s="29">
        <v>2807.8008</v>
      </c>
      <c r="W1119" s="33" t="s">
        <v>16</v>
      </c>
      <c r="X1119" s="33" t="s">
        <v>1547</v>
      </c>
      <c r="Y1119" s="29">
        <v>2807.8008</v>
      </c>
      <c r="AF1119" s="29">
        <v>2807.8008</v>
      </c>
      <c r="AG1119" s="29" t="s">
        <v>1759</v>
      </c>
    </row>
    <row r="1120" spans="1:33" x14ac:dyDescent="0.3">
      <c r="A1120" s="29" t="s">
        <v>670</v>
      </c>
      <c r="B1120" s="30">
        <v>45687</v>
      </c>
      <c r="C1120" s="29">
        <v>616.029</v>
      </c>
      <c r="D1120" s="29" t="s">
        <v>1826</v>
      </c>
      <c r="E1120" s="29">
        <v>26</v>
      </c>
      <c r="F1120" s="29" t="s">
        <v>16</v>
      </c>
      <c r="G1120" s="29" t="s">
        <v>1566</v>
      </c>
      <c r="H1120" s="29" t="s">
        <v>1763</v>
      </c>
      <c r="L1120" s="30">
        <v>45687</v>
      </c>
      <c r="M1120" s="29">
        <v>616.029</v>
      </c>
      <c r="R1120" s="29" t="s">
        <v>1826</v>
      </c>
      <c r="S1120" s="29">
        <v>616.029</v>
      </c>
      <c r="W1120" s="31" t="s">
        <v>16</v>
      </c>
      <c r="X1120" s="31" t="s">
        <v>1566</v>
      </c>
      <c r="Y1120" s="29">
        <v>616.029</v>
      </c>
      <c r="AF1120" s="29">
        <v>616.029</v>
      </c>
      <c r="AG1120" s="29" t="s">
        <v>1763</v>
      </c>
    </row>
    <row r="1121" spans="1:33" x14ac:dyDescent="0.3">
      <c r="A1121" s="29" t="s">
        <v>1406</v>
      </c>
      <c r="B1121" s="30">
        <v>45271</v>
      </c>
      <c r="C1121" s="29">
        <v>1442.76</v>
      </c>
      <c r="D1121" s="29" t="s">
        <v>1826</v>
      </c>
      <c r="E1121" s="29">
        <v>59</v>
      </c>
      <c r="F1121" s="29" t="s">
        <v>16</v>
      </c>
      <c r="G1121" s="29" t="s">
        <v>1544</v>
      </c>
      <c r="H1121" s="29" t="s">
        <v>1763</v>
      </c>
      <c r="L1121" s="30">
        <v>45271</v>
      </c>
      <c r="M1121" s="29">
        <v>1442.76</v>
      </c>
      <c r="R1121" s="29" t="s">
        <v>1826</v>
      </c>
      <c r="S1121" s="29">
        <v>1442.76</v>
      </c>
      <c r="W1121" s="33" t="s">
        <v>16</v>
      </c>
      <c r="X1121" s="33" t="s">
        <v>1544</v>
      </c>
      <c r="Y1121" s="29">
        <v>1442.76</v>
      </c>
      <c r="AF1121" s="29">
        <v>1442.76</v>
      </c>
      <c r="AG1121" s="29" t="s">
        <v>1763</v>
      </c>
    </row>
    <row r="1122" spans="1:33" x14ac:dyDescent="0.3">
      <c r="A1122" s="29" t="s">
        <v>90</v>
      </c>
      <c r="B1122" s="30">
        <v>45446</v>
      </c>
      <c r="C1122" s="29">
        <v>69.273600000000002</v>
      </c>
      <c r="D1122" s="29" t="s">
        <v>1829</v>
      </c>
      <c r="E1122" s="29">
        <v>36</v>
      </c>
      <c r="F1122" s="29" t="s">
        <v>16</v>
      </c>
      <c r="G1122" s="29" t="s">
        <v>1547</v>
      </c>
      <c r="H1122" s="29" t="s">
        <v>1759</v>
      </c>
      <c r="L1122" s="30">
        <v>45446</v>
      </c>
      <c r="M1122" s="29">
        <v>69.273600000000002</v>
      </c>
      <c r="R1122" s="29" t="s">
        <v>1829</v>
      </c>
      <c r="S1122" s="29">
        <v>69.273600000000002</v>
      </c>
      <c r="W1122" s="31" t="s">
        <v>16</v>
      </c>
      <c r="X1122" s="31" t="s">
        <v>1547</v>
      </c>
      <c r="Y1122" s="29">
        <v>69.273600000000002</v>
      </c>
      <c r="AF1122" s="29">
        <v>69.273600000000002</v>
      </c>
      <c r="AG1122" s="29" t="s">
        <v>1759</v>
      </c>
    </row>
    <row r="1123" spans="1:33" x14ac:dyDescent="0.3">
      <c r="A1123" s="29" t="s">
        <v>1006</v>
      </c>
      <c r="B1123" s="30">
        <v>45579</v>
      </c>
      <c r="C1123" s="29">
        <v>2263.0068000000001</v>
      </c>
      <c r="D1123" s="29" t="s">
        <v>1826</v>
      </c>
      <c r="E1123" s="29">
        <v>34</v>
      </c>
      <c r="F1123" s="29" t="s">
        <v>16</v>
      </c>
      <c r="G1123" s="29" t="s">
        <v>1563</v>
      </c>
      <c r="H1123" s="29" t="s">
        <v>1763</v>
      </c>
      <c r="L1123" s="30">
        <v>45579</v>
      </c>
      <c r="M1123" s="29">
        <v>2263.0068000000001</v>
      </c>
      <c r="R1123" s="29" t="s">
        <v>1826</v>
      </c>
      <c r="S1123" s="29">
        <v>2263.0068000000001</v>
      </c>
      <c r="W1123" s="33" t="s">
        <v>16</v>
      </c>
      <c r="X1123" s="33" t="s">
        <v>1563</v>
      </c>
      <c r="Y1123" s="29">
        <v>2263.0068000000001</v>
      </c>
      <c r="AF1123" s="29">
        <v>2263.0068000000001</v>
      </c>
      <c r="AG1123" s="29" t="s">
        <v>1763</v>
      </c>
    </row>
    <row r="1124" spans="1:33" x14ac:dyDescent="0.3">
      <c r="A1124" s="29" t="s">
        <v>933</v>
      </c>
      <c r="B1124" s="30">
        <v>45725</v>
      </c>
      <c r="C1124" s="29">
        <v>1149.558</v>
      </c>
      <c r="D1124" s="29" t="s">
        <v>1824</v>
      </c>
      <c r="E1124" s="29">
        <v>19</v>
      </c>
      <c r="F1124" s="29" t="s">
        <v>16</v>
      </c>
      <c r="G1124" s="29" t="s">
        <v>1563</v>
      </c>
      <c r="H1124" s="29" t="s">
        <v>1754</v>
      </c>
      <c r="L1124" s="30">
        <v>45725</v>
      </c>
      <c r="M1124" s="29">
        <v>1149.558</v>
      </c>
      <c r="R1124" s="29" t="s">
        <v>1824</v>
      </c>
      <c r="S1124" s="29">
        <v>1149.558</v>
      </c>
      <c r="W1124" s="31" t="s">
        <v>16</v>
      </c>
      <c r="X1124" s="31" t="s">
        <v>1563</v>
      </c>
      <c r="Y1124" s="29">
        <v>1149.558</v>
      </c>
      <c r="AF1124" s="29">
        <v>1149.558</v>
      </c>
      <c r="AG1124" s="29" t="s">
        <v>1754</v>
      </c>
    </row>
    <row r="1125" spans="1:33" x14ac:dyDescent="0.3">
      <c r="A1125" s="29" t="s">
        <v>479</v>
      </c>
      <c r="B1125" s="30">
        <v>45910</v>
      </c>
      <c r="C1125" s="29">
        <v>803.22879999999998</v>
      </c>
      <c r="D1125" s="29" t="s">
        <v>1824</v>
      </c>
      <c r="E1125" s="29">
        <v>37</v>
      </c>
      <c r="F1125" s="29" t="s">
        <v>9</v>
      </c>
      <c r="G1125" s="29" t="s">
        <v>1566</v>
      </c>
      <c r="H1125" s="29" t="s">
        <v>1759</v>
      </c>
      <c r="L1125" s="30">
        <v>45910</v>
      </c>
      <c r="M1125" s="29">
        <v>803.22879999999998</v>
      </c>
      <c r="R1125" s="29" t="s">
        <v>1824</v>
      </c>
      <c r="S1125" s="29">
        <v>803.22879999999998</v>
      </c>
      <c r="W1125" s="33" t="s">
        <v>9</v>
      </c>
      <c r="X1125" s="33" t="s">
        <v>1566</v>
      </c>
      <c r="Y1125" s="29">
        <v>803.22879999999998</v>
      </c>
      <c r="AF1125" s="29">
        <v>803.22879999999998</v>
      </c>
      <c r="AG1125" s="29" t="s">
        <v>1759</v>
      </c>
    </row>
    <row r="1126" spans="1:33" x14ac:dyDescent="0.3">
      <c r="A1126" s="29" t="s">
        <v>1131</v>
      </c>
      <c r="B1126" s="30">
        <v>45447</v>
      </c>
      <c r="C1126" s="29">
        <v>611.20500000000004</v>
      </c>
      <c r="D1126" s="29" t="s">
        <v>1824</v>
      </c>
      <c r="E1126" s="29">
        <v>60</v>
      </c>
      <c r="F1126" s="29" t="s">
        <v>9</v>
      </c>
      <c r="G1126" s="29" t="s">
        <v>1563</v>
      </c>
      <c r="H1126" s="29" t="s">
        <v>1759</v>
      </c>
      <c r="L1126" s="30">
        <v>45447</v>
      </c>
      <c r="M1126" s="29">
        <v>611.20500000000004</v>
      </c>
      <c r="R1126" s="29" t="s">
        <v>1824</v>
      </c>
      <c r="S1126" s="29">
        <v>611.20500000000004</v>
      </c>
      <c r="W1126" s="31" t="s">
        <v>9</v>
      </c>
      <c r="X1126" s="31" t="s">
        <v>1563</v>
      </c>
      <c r="Y1126" s="29">
        <v>611.20500000000004</v>
      </c>
      <c r="AF1126" s="29">
        <v>611.20500000000004</v>
      </c>
      <c r="AG1126" s="29" t="s">
        <v>1759</v>
      </c>
    </row>
    <row r="1127" spans="1:33" x14ac:dyDescent="0.3">
      <c r="A1127" s="29" t="s">
        <v>750</v>
      </c>
      <c r="B1127" s="30">
        <v>45307</v>
      </c>
      <c r="C1127" s="29">
        <v>676.73919999999998</v>
      </c>
      <c r="D1127" s="29" t="s">
        <v>1826</v>
      </c>
      <c r="E1127" s="29">
        <v>43</v>
      </c>
      <c r="F1127" s="29" t="s">
        <v>16</v>
      </c>
      <c r="G1127" s="29" t="s">
        <v>1566</v>
      </c>
      <c r="H1127" s="29" t="s">
        <v>1759</v>
      </c>
      <c r="L1127" s="30">
        <v>45307</v>
      </c>
      <c r="M1127" s="29">
        <v>676.73919999999998</v>
      </c>
      <c r="R1127" s="29" t="s">
        <v>1826</v>
      </c>
      <c r="S1127" s="29">
        <v>676.73919999999998</v>
      </c>
      <c r="W1127" s="33" t="s">
        <v>16</v>
      </c>
      <c r="X1127" s="33" t="s">
        <v>1566</v>
      </c>
      <c r="Y1127" s="29">
        <v>676.73919999999998</v>
      </c>
      <c r="AF1127" s="29">
        <v>676.73919999999998</v>
      </c>
      <c r="AG1127" s="29" t="s">
        <v>1759</v>
      </c>
    </row>
    <row r="1128" spans="1:33" x14ac:dyDescent="0.3">
      <c r="A1128" s="29" t="s">
        <v>1185</v>
      </c>
      <c r="B1128" s="30">
        <v>45653</v>
      </c>
      <c r="C1128" s="29">
        <v>514.69319999999993</v>
      </c>
      <c r="D1128" s="29" t="s">
        <v>1826</v>
      </c>
      <c r="E1128" s="29">
        <v>23</v>
      </c>
      <c r="F1128" s="29" t="s">
        <v>9</v>
      </c>
      <c r="G1128" s="29" t="s">
        <v>1563</v>
      </c>
      <c r="H1128" s="29" t="s">
        <v>1759</v>
      </c>
      <c r="L1128" s="30">
        <v>45653</v>
      </c>
      <c r="M1128" s="29">
        <v>514.69319999999993</v>
      </c>
      <c r="R1128" s="29" t="s">
        <v>1826</v>
      </c>
      <c r="S1128" s="29">
        <v>514.69319999999993</v>
      </c>
      <c r="W1128" s="31" t="s">
        <v>9</v>
      </c>
      <c r="X1128" s="31" t="s">
        <v>1563</v>
      </c>
      <c r="Y1128" s="29">
        <v>514.69319999999993</v>
      </c>
      <c r="AF1128" s="29">
        <v>514.69319999999993</v>
      </c>
      <c r="AG1128" s="29" t="s">
        <v>1759</v>
      </c>
    </row>
    <row r="1129" spans="1:33" x14ac:dyDescent="0.3">
      <c r="A1129" s="29" t="s">
        <v>1273</v>
      </c>
      <c r="B1129" s="30">
        <v>45817</v>
      </c>
      <c r="C1129" s="29">
        <v>92.848399999999998</v>
      </c>
      <c r="D1129" s="29" t="s">
        <v>1826</v>
      </c>
      <c r="E1129" s="29">
        <v>32</v>
      </c>
      <c r="F1129" s="29" t="s">
        <v>9</v>
      </c>
      <c r="G1129" s="29" t="s">
        <v>1544</v>
      </c>
      <c r="H1129" s="29" t="s">
        <v>1759</v>
      </c>
      <c r="L1129" s="30">
        <v>45817</v>
      </c>
      <c r="M1129" s="29">
        <v>92.848399999999998</v>
      </c>
      <c r="R1129" s="29" t="s">
        <v>1826</v>
      </c>
      <c r="S1129" s="29">
        <v>92.848399999999998</v>
      </c>
      <c r="W1129" s="33" t="s">
        <v>9</v>
      </c>
      <c r="X1129" s="33" t="s">
        <v>1544</v>
      </c>
      <c r="Y1129" s="29">
        <v>92.848399999999998</v>
      </c>
      <c r="AF1129" s="29">
        <v>92.848399999999998</v>
      </c>
      <c r="AG1129" s="29" t="s">
        <v>1759</v>
      </c>
    </row>
    <row r="1130" spans="1:33" x14ac:dyDescent="0.3">
      <c r="A1130" s="29" t="s">
        <v>1081</v>
      </c>
      <c r="B1130" s="30">
        <v>45509</v>
      </c>
      <c r="C1130" s="29">
        <v>756.76580000000001</v>
      </c>
      <c r="D1130" s="29" t="s">
        <v>1829</v>
      </c>
      <c r="E1130" s="29">
        <v>33</v>
      </c>
      <c r="F1130" s="29" t="s">
        <v>9</v>
      </c>
      <c r="G1130" s="29" t="s">
        <v>1544</v>
      </c>
      <c r="H1130" s="29" t="s">
        <v>1759</v>
      </c>
      <c r="L1130" s="30">
        <v>45509</v>
      </c>
      <c r="M1130" s="29">
        <v>756.76580000000001</v>
      </c>
      <c r="R1130" s="29" t="s">
        <v>1829</v>
      </c>
      <c r="S1130" s="29">
        <v>756.76580000000001</v>
      </c>
      <c r="W1130" s="31" t="s">
        <v>9</v>
      </c>
      <c r="X1130" s="31" t="s">
        <v>1544</v>
      </c>
      <c r="Y1130" s="29">
        <v>756.76580000000001</v>
      </c>
      <c r="AF1130" s="29">
        <v>756.76580000000001</v>
      </c>
      <c r="AG1130" s="29" t="s">
        <v>1759</v>
      </c>
    </row>
    <row r="1131" spans="1:33" x14ac:dyDescent="0.3">
      <c r="A1131" s="29" t="s">
        <v>1167</v>
      </c>
      <c r="B1131" s="30">
        <v>45753</v>
      </c>
      <c r="C1131" s="29">
        <v>2545.44</v>
      </c>
      <c r="D1131" s="29" t="s">
        <v>1829</v>
      </c>
      <c r="E1131" s="29">
        <v>60</v>
      </c>
      <c r="F1131" s="29" t="s">
        <v>9</v>
      </c>
      <c r="G1131" s="29" t="s">
        <v>1563</v>
      </c>
      <c r="H1131" s="29" t="s">
        <v>1759</v>
      </c>
      <c r="L1131" s="30">
        <v>45753</v>
      </c>
      <c r="M1131" s="29">
        <v>2545.44</v>
      </c>
      <c r="R1131" s="29" t="s">
        <v>1829</v>
      </c>
      <c r="S1131" s="29">
        <v>2545.44</v>
      </c>
      <c r="W1131" s="33" t="s">
        <v>9</v>
      </c>
      <c r="X1131" s="33" t="s">
        <v>1563</v>
      </c>
      <c r="Y1131" s="29">
        <v>2545.44</v>
      </c>
      <c r="AF1131" s="29">
        <v>2545.44</v>
      </c>
      <c r="AG1131" s="29" t="s">
        <v>1759</v>
      </c>
    </row>
    <row r="1132" spans="1:33" x14ac:dyDescent="0.3">
      <c r="A1132" s="29" t="s">
        <v>783</v>
      </c>
      <c r="B1132" s="30">
        <v>45512</v>
      </c>
      <c r="C1132" s="29">
        <v>887.56200000000013</v>
      </c>
      <c r="D1132" s="29" t="s">
        <v>1824</v>
      </c>
      <c r="E1132" s="29">
        <v>57</v>
      </c>
      <c r="F1132" s="29" t="s">
        <v>16</v>
      </c>
      <c r="G1132" s="29" t="s">
        <v>1547</v>
      </c>
      <c r="H1132" s="29" t="s">
        <v>1784</v>
      </c>
      <c r="L1132" s="30">
        <v>45512</v>
      </c>
      <c r="M1132" s="29">
        <v>887.56200000000013</v>
      </c>
      <c r="R1132" s="29" t="s">
        <v>1824</v>
      </c>
      <c r="S1132" s="29">
        <v>887.56200000000013</v>
      </c>
      <c r="W1132" s="31" t="s">
        <v>16</v>
      </c>
      <c r="X1132" s="31" t="s">
        <v>1547</v>
      </c>
      <c r="Y1132" s="29">
        <v>887.56200000000013</v>
      </c>
      <c r="AF1132" s="29">
        <v>887.56200000000013</v>
      </c>
      <c r="AG1132" s="29" t="s">
        <v>1784</v>
      </c>
    </row>
    <row r="1133" spans="1:33" x14ac:dyDescent="0.3">
      <c r="A1133" s="29" t="s">
        <v>542</v>
      </c>
      <c r="B1133" s="30">
        <v>45764</v>
      </c>
      <c r="C1133" s="29">
        <v>769.04399999999998</v>
      </c>
      <c r="D1133" s="29" t="s">
        <v>1826</v>
      </c>
      <c r="E1133" s="29">
        <v>21</v>
      </c>
      <c r="F1133" s="29" t="s">
        <v>9</v>
      </c>
      <c r="G1133" s="29" t="s">
        <v>1547</v>
      </c>
      <c r="H1133" s="29" t="s">
        <v>1759</v>
      </c>
      <c r="L1133" s="30">
        <v>45764</v>
      </c>
      <c r="M1133" s="29">
        <v>769.04399999999998</v>
      </c>
      <c r="R1133" s="29" t="s">
        <v>1826</v>
      </c>
      <c r="S1133" s="29">
        <v>769.04399999999998</v>
      </c>
      <c r="W1133" s="33" t="s">
        <v>9</v>
      </c>
      <c r="X1133" s="33" t="s">
        <v>1547</v>
      </c>
      <c r="Y1133" s="29">
        <v>769.04399999999998</v>
      </c>
      <c r="AF1133" s="29">
        <v>769.04399999999998</v>
      </c>
      <c r="AG1133" s="29" t="s">
        <v>1759</v>
      </c>
    </row>
    <row r="1134" spans="1:33" x14ac:dyDescent="0.3">
      <c r="A1134" s="29" t="s">
        <v>976</v>
      </c>
      <c r="B1134" s="30">
        <v>45746</v>
      </c>
      <c r="C1134" s="29">
        <v>780.69119999999998</v>
      </c>
      <c r="D1134" s="29" t="s">
        <v>1826</v>
      </c>
      <c r="E1134" s="29">
        <v>20</v>
      </c>
      <c r="F1134" s="29" t="s">
        <v>9</v>
      </c>
      <c r="G1134" s="29" t="s">
        <v>1563</v>
      </c>
      <c r="H1134" s="29" t="s">
        <v>1759</v>
      </c>
      <c r="L1134" s="30">
        <v>45746</v>
      </c>
      <c r="M1134" s="29">
        <v>780.69119999999998</v>
      </c>
      <c r="R1134" s="29" t="s">
        <v>1826</v>
      </c>
      <c r="S1134" s="29">
        <v>780.69119999999998</v>
      </c>
      <c r="W1134" s="31" t="s">
        <v>9</v>
      </c>
      <c r="X1134" s="31" t="s">
        <v>1563</v>
      </c>
      <c r="Y1134" s="29">
        <v>780.69119999999998</v>
      </c>
      <c r="AF1134" s="29">
        <v>780.69119999999998</v>
      </c>
      <c r="AG1134" s="29" t="s">
        <v>1759</v>
      </c>
    </row>
    <row r="1135" spans="1:33" x14ac:dyDescent="0.3">
      <c r="A1135" s="29" t="s">
        <v>400</v>
      </c>
      <c r="B1135" s="30">
        <v>45647</v>
      </c>
      <c r="C1135" s="29">
        <v>398.95310000000012</v>
      </c>
      <c r="D1135" s="29" t="s">
        <v>1824</v>
      </c>
      <c r="E1135" s="29">
        <v>53</v>
      </c>
      <c r="F1135" s="29" t="s">
        <v>16</v>
      </c>
      <c r="G1135" s="29" t="s">
        <v>1547</v>
      </c>
      <c r="H1135" s="29" t="s">
        <v>1759</v>
      </c>
      <c r="L1135" s="30">
        <v>45647</v>
      </c>
      <c r="M1135" s="29">
        <v>398.95310000000012</v>
      </c>
      <c r="R1135" s="29" t="s">
        <v>1824</v>
      </c>
      <c r="S1135" s="29">
        <v>398.95310000000012</v>
      </c>
      <c r="W1135" s="33" t="s">
        <v>16</v>
      </c>
      <c r="X1135" s="33" t="s">
        <v>1547</v>
      </c>
      <c r="Y1135" s="29">
        <v>398.95310000000012</v>
      </c>
      <c r="AF1135" s="29">
        <v>398.95310000000012</v>
      </c>
      <c r="AG1135" s="29" t="s">
        <v>1759</v>
      </c>
    </row>
    <row r="1136" spans="1:33" x14ac:dyDescent="0.3">
      <c r="A1136" s="29" t="s">
        <v>548</v>
      </c>
      <c r="B1136" s="30">
        <v>45443</v>
      </c>
      <c r="C1136" s="29">
        <v>124.8768</v>
      </c>
      <c r="D1136" s="29" t="s">
        <v>1829</v>
      </c>
      <c r="E1136" s="29">
        <v>47</v>
      </c>
      <c r="F1136" s="29" t="s">
        <v>16</v>
      </c>
      <c r="G1136" s="29" t="s">
        <v>1563</v>
      </c>
      <c r="H1136" s="29" t="s">
        <v>1759</v>
      </c>
      <c r="L1136" s="30">
        <v>45443</v>
      </c>
      <c r="M1136" s="29">
        <v>124.8768</v>
      </c>
      <c r="R1136" s="29" t="s">
        <v>1829</v>
      </c>
      <c r="S1136" s="29">
        <v>124.8768</v>
      </c>
      <c r="W1136" s="31" t="s">
        <v>16</v>
      </c>
      <c r="X1136" s="31" t="s">
        <v>1563</v>
      </c>
      <c r="Y1136" s="29">
        <v>124.8768</v>
      </c>
      <c r="AF1136" s="29">
        <v>124.8768</v>
      </c>
      <c r="AG1136" s="29" t="s">
        <v>1759</v>
      </c>
    </row>
    <row r="1137" spans="1:33" x14ac:dyDescent="0.3">
      <c r="A1137" s="29" t="s">
        <v>1320</v>
      </c>
      <c r="B1137" s="30">
        <v>45722</v>
      </c>
      <c r="C1137" s="29">
        <v>2167.9223999999999</v>
      </c>
      <c r="D1137" s="29" t="s">
        <v>1829</v>
      </c>
      <c r="E1137" s="29">
        <v>28</v>
      </c>
      <c r="F1137" s="29" t="s">
        <v>9</v>
      </c>
      <c r="G1137" s="29" t="s">
        <v>1558</v>
      </c>
      <c r="H1137" s="29" t="s">
        <v>1754</v>
      </c>
      <c r="L1137" s="30">
        <v>45722</v>
      </c>
      <c r="M1137" s="29">
        <v>2167.9223999999999</v>
      </c>
      <c r="R1137" s="29" t="s">
        <v>1829</v>
      </c>
      <c r="S1137" s="29">
        <v>2167.9223999999999</v>
      </c>
      <c r="W1137" s="33" t="s">
        <v>9</v>
      </c>
      <c r="X1137" s="33" t="s">
        <v>1558</v>
      </c>
      <c r="Y1137" s="29">
        <v>2167.9223999999999</v>
      </c>
      <c r="AF1137" s="29">
        <v>2167.9223999999999</v>
      </c>
      <c r="AG1137" s="29" t="s">
        <v>1754</v>
      </c>
    </row>
    <row r="1138" spans="1:33" x14ac:dyDescent="0.3">
      <c r="A1138" s="29" t="s">
        <v>1125</v>
      </c>
      <c r="B1138" s="30">
        <v>45575</v>
      </c>
      <c r="C1138" s="29">
        <v>526.24439999999993</v>
      </c>
      <c r="D1138" s="29" t="s">
        <v>1826</v>
      </c>
      <c r="E1138" s="29">
        <v>34</v>
      </c>
      <c r="F1138" s="29" t="s">
        <v>9</v>
      </c>
      <c r="G1138" s="29" t="s">
        <v>1558</v>
      </c>
      <c r="H1138" s="29" t="s">
        <v>1754</v>
      </c>
      <c r="L1138" s="30">
        <v>45575</v>
      </c>
      <c r="M1138" s="29">
        <v>526.24439999999993</v>
      </c>
      <c r="R1138" s="29" t="s">
        <v>1826</v>
      </c>
      <c r="S1138" s="29">
        <v>526.24439999999993</v>
      </c>
      <c r="W1138" s="31" t="s">
        <v>9</v>
      </c>
      <c r="X1138" s="31" t="s">
        <v>1558</v>
      </c>
      <c r="Y1138" s="29">
        <v>526.24439999999993</v>
      </c>
      <c r="AF1138" s="29">
        <v>526.24439999999993</v>
      </c>
      <c r="AG1138" s="29" t="s">
        <v>1754</v>
      </c>
    </row>
    <row r="1139" spans="1:33" x14ac:dyDescent="0.3">
      <c r="A1139" s="29" t="s">
        <v>28</v>
      </c>
      <c r="B1139" s="30">
        <v>45441</v>
      </c>
      <c r="C1139" s="29">
        <v>435.27359999999999</v>
      </c>
      <c r="D1139" s="29" t="s">
        <v>1829</v>
      </c>
      <c r="E1139" s="29">
        <v>24</v>
      </c>
      <c r="F1139" s="29" t="s">
        <v>9</v>
      </c>
      <c r="G1139" s="29" t="s">
        <v>1558</v>
      </c>
      <c r="H1139" s="29" t="s">
        <v>1759</v>
      </c>
      <c r="L1139" s="30">
        <v>45441</v>
      </c>
      <c r="M1139" s="29">
        <v>435.27359999999999</v>
      </c>
      <c r="R1139" s="29" t="s">
        <v>1829</v>
      </c>
      <c r="S1139" s="29">
        <v>435.27359999999999</v>
      </c>
      <c r="W1139" s="33" t="s">
        <v>9</v>
      </c>
      <c r="X1139" s="33" t="s">
        <v>1558</v>
      </c>
      <c r="Y1139" s="29">
        <v>435.27359999999999</v>
      </c>
      <c r="AF1139" s="29">
        <v>435.27359999999999</v>
      </c>
      <c r="AG1139" s="29" t="s">
        <v>1759</v>
      </c>
    </row>
    <row r="1140" spans="1:33" x14ac:dyDescent="0.3">
      <c r="A1140" s="29" t="s">
        <v>104</v>
      </c>
      <c r="B1140" s="30">
        <v>45940</v>
      </c>
      <c r="C1140" s="29">
        <v>616.50819999999999</v>
      </c>
      <c r="D1140" s="29" t="s">
        <v>1824</v>
      </c>
      <c r="E1140" s="29">
        <v>59</v>
      </c>
      <c r="F1140" s="29" t="s">
        <v>16</v>
      </c>
      <c r="G1140" s="29" t="s">
        <v>1563</v>
      </c>
      <c r="H1140" s="29" t="s">
        <v>1754</v>
      </c>
      <c r="L1140" s="30">
        <v>45940</v>
      </c>
      <c r="M1140" s="29">
        <v>616.50819999999999</v>
      </c>
      <c r="R1140" s="29" t="s">
        <v>1824</v>
      </c>
      <c r="S1140" s="29">
        <v>616.50819999999999</v>
      </c>
      <c r="W1140" s="31" t="s">
        <v>16</v>
      </c>
      <c r="X1140" s="31" t="s">
        <v>1563</v>
      </c>
      <c r="Y1140" s="29">
        <v>616.50819999999999</v>
      </c>
      <c r="AF1140" s="29">
        <v>616.50819999999999</v>
      </c>
      <c r="AG1140" s="29" t="s">
        <v>1754</v>
      </c>
    </row>
    <row r="1141" spans="1:33" x14ac:dyDescent="0.3">
      <c r="A1141" s="29" t="s">
        <v>4002</v>
      </c>
      <c r="B1141" s="30">
        <v>45518</v>
      </c>
      <c r="C1141" s="29">
        <v>514.9</v>
      </c>
      <c r="D1141" s="29" t="s">
        <v>1829</v>
      </c>
      <c r="E1141" s="29">
        <v>52</v>
      </c>
      <c r="F1141" s="29" t="s">
        <v>16</v>
      </c>
      <c r="G1141" s="29" t="s">
        <v>1563</v>
      </c>
      <c r="H1141" s="29" t="s">
        <v>1763</v>
      </c>
      <c r="L1141" s="30">
        <v>45518</v>
      </c>
      <c r="M1141" s="29">
        <v>514.9</v>
      </c>
      <c r="R1141" s="29" t="s">
        <v>1829</v>
      </c>
      <c r="S1141" s="29">
        <v>514.9</v>
      </c>
      <c r="W1141" s="33" t="s">
        <v>16</v>
      </c>
      <c r="X1141" s="33" t="s">
        <v>1563</v>
      </c>
      <c r="Y1141" s="29">
        <v>514.9</v>
      </c>
      <c r="AF1141" s="29">
        <v>514.9</v>
      </c>
      <c r="AG1141" s="29" t="s">
        <v>1763</v>
      </c>
    </row>
    <row r="1142" spans="1:33" x14ac:dyDescent="0.3">
      <c r="A1142" s="29" t="s">
        <v>593</v>
      </c>
      <c r="B1142" s="30">
        <v>45861</v>
      </c>
      <c r="C1142" s="29">
        <v>1156.3725999999999</v>
      </c>
      <c r="D1142" s="29" t="s">
        <v>1826</v>
      </c>
      <c r="E1142" s="29">
        <v>38</v>
      </c>
      <c r="F1142" s="29" t="s">
        <v>9</v>
      </c>
      <c r="G1142" s="29" t="s">
        <v>1563</v>
      </c>
      <c r="H1142" s="29" t="s">
        <v>1759</v>
      </c>
      <c r="L1142" s="30">
        <v>45861</v>
      </c>
      <c r="M1142" s="29">
        <v>1156.3725999999999</v>
      </c>
      <c r="R1142" s="29" t="s">
        <v>1826</v>
      </c>
      <c r="S1142" s="29">
        <v>1156.3725999999999</v>
      </c>
      <c r="W1142" s="31" t="s">
        <v>9</v>
      </c>
      <c r="X1142" s="31" t="s">
        <v>1563</v>
      </c>
      <c r="Y1142" s="29">
        <v>1156.3725999999999</v>
      </c>
      <c r="AF1142" s="29">
        <v>1156.3725999999999</v>
      </c>
      <c r="AG1142" s="29" t="s">
        <v>1759</v>
      </c>
    </row>
    <row r="1143" spans="1:33" x14ac:dyDescent="0.3">
      <c r="A1143" s="29" t="s">
        <v>1167</v>
      </c>
      <c r="B1143" s="30">
        <v>45416</v>
      </c>
      <c r="C1143" s="29">
        <v>258.822</v>
      </c>
      <c r="D1143" s="29" t="s">
        <v>1826</v>
      </c>
      <c r="E1143" s="29">
        <v>60</v>
      </c>
      <c r="F1143" s="29" t="s">
        <v>9</v>
      </c>
      <c r="G1143" s="29" t="s">
        <v>1547</v>
      </c>
      <c r="H1143" s="29" t="s">
        <v>1763</v>
      </c>
      <c r="L1143" s="30">
        <v>45416</v>
      </c>
      <c r="M1143" s="29">
        <v>258.822</v>
      </c>
      <c r="R1143" s="29" t="s">
        <v>1826</v>
      </c>
      <c r="S1143" s="29">
        <v>258.822</v>
      </c>
      <c r="W1143" s="33" t="s">
        <v>9</v>
      </c>
      <c r="X1143" s="33" t="s">
        <v>1547</v>
      </c>
      <c r="Y1143" s="29">
        <v>258.822</v>
      </c>
      <c r="AF1143" s="29">
        <v>258.822</v>
      </c>
      <c r="AG1143" s="29" t="s">
        <v>1763</v>
      </c>
    </row>
    <row r="1144" spans="1:33" x14ac:dyDescent="0.3">
      <c r="A1144" s="29" t="s">
        <v>938</v>
      </c>
      <c r="B1144" s="30">
        <v>45608</v>
      </c>
      <c r="C1144" s="29">
        <v>1120.0599</v>
      </c>
      <c r="D1144" s="29" t="s">
        <v>1829</v>
      </c>
      <c r="E1144" s="29">
        <v>47</v>
      </c>
      <c r="F1144" s="29" t="s">
        <v>16</v>
      </c>
      <c r="G1144" s="29" t="s">
        <v>1558</v>
      </c>
      <c r="H1144" s="29" t="s">
        <v>1759</v>
      </c>
      <c r="L1144" s="30">
        <v>45608</v>
      </c>
      <c r="M1144" s="29">
        <v>1120.0599</v>
      </c>
      <c r="R1144" s="29" t="s">
        <v>1829</v>
      </c>
      <c r="S1144" s="29">
        <v>1120.0599</v>
      </c>
      <c r="W1144" s="31" t="s">
        <v>16</v>
      </c>
      <c r="X1144" s="31" t="s">
        <v>1558</v>
      </c>
      <c r="Y1144" s="29">
        <v>1120.0599</v>
      </c>
      <c r="AF1144" s="29">
        <v>1120.0599</v>
      </c>
      <c r="AG1144" s="29" t="s">
        <v>1759</v>
      </c>
    </row>
    <row r="1145" spans="1:33" x14ac:dyDescent="0.3">
      <c r="A1145" s="29" t="s">
        <v>1534</v>
      </c>
      <c r="B1145" s="30">
        <v>45301</v>
      </c>
      <c r="C1145" s="29">
        <v>131.047</v>
      </c>
      <c r="D1145" s="29" t="s">
        <v>1824</v>
      </c>
      <c r="E1145" s="29">
        <v>27</v>
      </c>
      <c r="F1145" s="29" t="s">
        <v>16</v>
      </c>
      <c r="G1145" s="29" t="s">
        <v>1566</v>
      </c>
      <c r="H1145" s="29" t="s">
        <v>1763</v>
      </c>
      <c r="L1145" s="30">
        <v>45301</v>
      </c>
      <c r="M1145" s="29">
        <v>131.047</v>
      </c>
      <c r="R1145" s="29" t="s">
        <v>1824</v>
      </c>
      <c r="S1145" s="29">
        <v>131.047</v>
      </c>
      <c r="W1145" s="33" t="s">
        <v>16</v>
      </c>
      <c r="X1145" s="33" t="s">
        <v>1566</v>
      </c>
      <c r="Y1145" s="29">
        <v>131.047</v>
      </c>
      <c r="AF1145" s="29">
        <v>131.047</v>
      </c>
      <c r="AG1145" s="29" t="s">
        <v>1763</v>
      </c>
    </row>
    <row r="1146" spans="1:33" x14ac:dyDescent="0.3">
      <c r="A1146" s="29" t="s">
        <v>685</v>
      </c>
      <c r="B1146" s="30">
        <v>45433</v>
      </c>
      <c r="C1146" s="29">
        <v>2168.9369999999999</v>
      </c>
      <c r="D1146" s="29" t="s">
        <v>1826</v>
      </c>
      <c r="E1146" s="29">
        <v>20</v>
      </c>
      <c r="F1146" s="29" t="s">
        <v>16</v>
      </c>
      <c r="G1146" s="29" t="s">
        <v>1558</v>
      </c>
      <c r="H1146" s="29" t="s">
        <v>1759</v>
      </c>
      <c r="L1146" s="30">
        <v>45433</v>
      </c>
      <c r="M1146" s="29">
        <v>2168.9369999999999</v>
      </c>
      <c r="R1146" s="29" t="s">
        <v>1826</v>
      </c>
      <c r="S1146" s="29">
        <v>2168.9369999999999</v>
      </c>
      <c r="W1146" s="31" t="s">
        <v>16</v>
      </c>
      <c r="X1146" s="31" t="s">
        <v>1558</v>
      </c>
      <c r="Y1146" s="29">
        <v>2168.9369999999999</v>
      </c>
      <c r="AF1146" s="29">
        <v>2168.9369999999999</v>
      </c>
      <c r="AG1146" s="29" t="s">
        <v>1759</v>
      </c>
    </row>
    <row r="1147" spans="1:33" x14ac:dyDescent="0.3">
      <c r="A1147" s="29" t="s">
        <v>1341</v>
      </c>
      <c r="B1147" s="30">
        <v>45821</v>
      </c>
      <c r="C1147" s="29">
        <v>815.07200000000012</v>
      </c>
      <c r="D1147" s="29" t="s">
        <v>1829</v>
      </c>
      <c r="E1147" s="29">
        <v>51</v>
      </c>
      <c r="F1147" s="29" t="s">
        <v>16</v>
      </c>
      <c r="G1147" s="29" t="s">
        <v>1558</v>
      </c>
      <c r="H1147" s="29" t="s">
        <v>1759</v>
      </c>
      <c r="L1147" s="30">
        <v>45821</v>
      </c>
      <c r="M1147" s="29">
        <v>815.07200000000012</v>
      </c>
      <c r="R1147" s="29" t="s">
        <v>1829</v>
      </c>
      <c r="S1147" s="29">
        <v>815.07200000000012</v>
      </c>
      <c r="W1147" s="33" t="s">
        <v>16</v>
      </c>
      <c r="X1147" s="33" t="s">
        <v>1558</v>
      </c>
      <c r="Y1147" s="29">
        <v>815.07200000000012</v>
      </c>
      <c r="AF1147" s="29">
        <v>815.07200000000012</v>
      </c>
      <c r="AG1147" s="29" t="s">
        <v>1759</v>
      </c>
    </row>
    <row r="1148" spans="1:33" x14ac:dyDescent="0.3">
      <c r="A1148" s="29" t="s">
        <v>196</v>
      </c>
      <c r="B1148" s="30">
        <v>45508</v>
      </c>
      <c r="C1148" s="29">
        <v>1665.692</v>
      </c>
      <c r="D1148" s="29" t="s">
        <v>1826</v>
      </c>
      <c r="E1148" s="29">
        <v>55</v>
      </c>
      <c r="F1148" s="29" t="s">
        <v>9</v>
      </c>
      <c r="G1148" s="29" t="s">
        <v>1566</v>
      </c>
      <c r="H1148" s="29" t="s">
        <v>1763</v>
      </c>
      <c r="L1148" s="30">
        <v>45508</v>
      </c>
      <c r="M1148" s="29">
        <v>1665.692</v>
      </c>
      <c r="R1148" s="29" t="s">
        <v>1826</v>
      </c>
      <c r="S1148" s="29">
        <v>1665.692</v>
      </c>
      <c r="W1148" s="31" t="s">
        <v>9</v>
      </c>
      <c r="X1148" s="31" t="s">
        <v>1566</v>
      </c>
      <c r="Y1148" s="29">
        <v>1665.692</v>
      </c>
      <c r="AF1148" s="29">
        <v>1665.692</v>
      </c>
      <c r="AG1148" s="29" t="s">
        <v>1763</v>
      </c>
    </row>
    <row r="1149" spans="1:33" x14ac:dyDescent="0.3">
      <c r="A1149" s="29" t="s">
        <v>712</v>
      </c>
      <c r="B1149" s="30">
        <v>45854</v>
      </c>
      <c r="C1149" s="29">
        <v>1570.4166</v>
      </c>
      <c r="D1149" s="29" t="s">
        <v>1826</v>
      </c>
      <c r="E1149" s="29">
        <v>50</v>
      </c>
      <c r="F1149" s="29" t="s">
        <v>16</v>
      </c>
      <c r="G1149" s="29" t="s">
        <v>1547</v>
      </c>
      <c r="H1149" s="29" t="s">
        <v>1754</v>
      </c>
      <c r="L1149" s="30">
        <v>45854</v>
      </c>
      <c r="M1149" s="29">
        <v>1570.4166</v>
      </c>
      <c r="R1149" s="29" t="s">
        <v>1826</v>
      </c>
      <c r="S1149" s="29">
        <v>1570.4166</v>
      </c>
      <c r="W1149" s="33" t="s">
        <v>16</v>
      </c>
      <c r="X1149" s="33" t="s">
        <v>1547</v>
      </c>
      <c r="Y1149" s="29">
        <v>1570.4166</v>
      </c>
      <c r="AF1149" s="29">
        <v>1570.4166</v>
      </c>
      <c r="AG1149" s="29" t="s">
        <v>1754</v>
      </c>
    </row>
    <row r="1150" spans="1:33" x14ac:dyDescent="0.3">
      <c r="A1150" s="29" t="s">
        <v>459</v>
      </c>
      <c r="B1150" s="30">
        <v>45569</v>
      </c>
      <c r="C1150" s="29">
        <v>405.32</v>
      </c>
      <c r="D1150" s="29" t="s">
        <v>1824</v>
      </c>
      <c r="E1150" s="29">
        <v>33</v>
      </c>
      <c r="F1150" s="29" t="s">
        <v>16</v>
      </c>
      <c r="G1150" s="29" t="s">
        <v>1563</v>
      </c>
      <c r="H1150" s="29" t="s">
        <v>1754</v>
      </c>
      <c r="L1150" s="30">
        <v>45569</v>
      </c>
      <c r="M1150" s="29">
        <v>405.32</v>
      </c>
      <c r="R1150" s="29" t="s">
        <v>1824</v>
      </c>
      <c r="S1150" s="29">
        <v>405.32</v>
      </c>
      <c r="W1150" s="31" t="s">
        <v>16</v>
      </c>
      <c r="X1150" s="31" t="s">
        <v>1563</v>
      </c>
      <c r="Y1150" s="29">
        <v>405.32</v>
      </c>
      <c r="AF1150" s="29">
        <v>405.32</v>
      </c>
      <c r="AG1150" s="29" t="s">
        <v>1754</v>
      </c>
    </row>
    <row r="1151" spans="1:33" x14ac:dyDescent="0.3">
      <c r="A1151" s="29" t="s">
        <v>450</v>
      </c>
      <c r="B1151" s="30">
        <v>45824</v>
      </c>
      <c r="C1151" s="29">
        <v>2269.4976000000001</v>
      </c>
      <c r="D1151" s="29" t="s">
        <v>1826</v>
      </c>
      <c r="E1151" s="29">
        <v>57</v>
      </c>
      <c r="F1151" s="29" t="s">
        <v>16</v>
      </c>
      <c r="G1151" s="29" t="s">
        <v>1563</v>
      </c>
      <c r="H1151" s="29" t="s">
        <v>1784</v>
      </c>
      <c r="L1151" s="30">
        <v>45824</v>
      </c>
      <c r="M1151" s="29">
        <v>2269.4976000000001</v>
      </c>
      <c r="R1151" s="29" t="s">
        <v>1826</v>
      </c>
      <c r="S1151" s="29">
        <v>2269.4976000000001</v>
      </c>
      <c r="W1151" s="33" t="s">
        <v>16</v>
      </c>
      <c r="X1151" s="33" t="s">
        <v>1563</v>
      </c>
      <c r="Y1151" s="29">
        <v>2269.4976000000001</v>
      </c>
      <c r="AF1151" s="29">
        <v>2269.4976000000001</v>
      </c>
      <c r="AG1151" s="29" t="s">
        <v>1784</v>
      </c>
    </row>
    <row r="1152" spans="1:33" x14ac:dyDescent="0.3">
      <c r="A1152" s="29" t="s">
        <v>1341</v>
      </c>
      <c r="B1152" s="30">
        <v>45352</v>
      </c>
      <c r="C1152" s="29">
        <v>3225.9468000000002</v>
      </c>
      <c r="D1152" s="29" t="s">
        <v>1829</v>
      </c>
      <c r="E1152" s="29">
        <v>51</v>
      </c>
      <c r="F1152" s="29" t="s">
        <v>16</v>
      </c>
      <c r="G1152" s="29" t="s">
        <v>1566</v>
      </c>
      <c r="H1152" s="29" t="s">
        <v>1759</v>
      </c>
      <c r="L1152" s="30">
        <v>45352</v>
      </c>
      <c r="M1152" s="29">
        <v>3225.9468000000002</v>
      </c>
      <c r="R1152" s="29" t="s">
        <v>1829</v>
      </c>
      <c r="S1152" s="29">
        <v>3225.9468000000002</v>
      </c>
      <c r="W1152" s="31" t="s">
        <v>16</v>
      </c>
      <c r="X1152" s="31" t="s">
        <v>1566</v>
      </c>
      <c r="Y1152" s="29">
        <v>3225.9468000000002</v>
      </c>
      <c r="AF1152" s="29">
        <v>3225.9468000000002</v>
      </c>
      <c r="AG1152" s="29" t="s">
        <v>1759</v>
      </c>
    </row>
    <row r="1153" spans="1:33" x14ac:dyDescent="0.3">
      <c r="A1153" s="29" t="s">
        <v>37</v>
      </c>
      <c r="B1153" s="30">
        <v>45454</v>
      </c>
      <c r="C1153" s="29">
        <v>2107.5246000000002</v>
      </c>
      <c r="D1153" s="29" t="s">
        <v>1826</v>
      </c>
      <c r="E1153" s="29">
        <v>29</v>
      </c>
      <c r="F1153" s="29" t="s">
        <v>16</v>
      </c>
      <c r="G1153" s="29" t="s">
        <v>1558</v>
      </c>
      <c r="H1153" s="29" t="s">
        <v>1759</v>
      </c>
      <c r="L1153" s="30">
        <v>45454</v>
      </c>
      <c r="M1153" s="29">
        <v>2107.5246000000002</v>
      </c>
      <c r="R1153" s="29" t="s">
        <v>1826</v>
      </c>
      <c r="S1153" s="29">
        <v>2107.5246000000002</v>
      </c>
      <c r="W1153" s="33" t="s">
        <v>16</v>
      </c>
      <c r="X1153" s="33" t="s">
        <v>1558</v>
      </c>
      <c r="Y1153" s="29">
        <v>2107.5246000000002</v>
      </c>
      <c r="AF1153" s="29">
        <v>2107.5246000000002</v>
      </c>
      <c r="AG1153" s="29" t="s">
        <v>1759</v>
      </c>
    </row>
    <row r="1154" spans="1:33" x14ac:dyDescent="0.3">
      <c r="A1154" s="29" t="s">
        <v>1479</v>
      </c>
      <c r="B1154" s="30">
        <v>45924</v>
      </c>
      <c r="C1154" s="29">
        <v>774.18000000000006</v>
      </c>
      <c r="D1154" s="29" t="s">
        <v>1826</v>
      </c>
      <c r="E1154" s="29">
        <v>21</v>
      </c>
      <c r="F1154" s="29" t="s">
        <v>9</v>
      </c>
      <c r="G1154" s="29" t="s">
        <v>1566</v>
      </c>
      <c r="H1154" s="29" t="s">
        <v>1759</v>
      </c>
      <c r="L1154" s="30">
        <v>45924</v>
      </c>
      <c r="M1154" s="29">
        <v>774.18000000000006</v>
      </c>
      <c r="R1154" s="29" t="s">
        <v>1826</v>
      </c>
      <c r="S1154" s="29">
        <v>774.18000000000006</v>
      </c>
      <c r="W1154" s="31" t="s">
        <v>9</v>
      </c>
      <c r="X1154" s="31" t="s">
        <v>1566</v>
      </c>
      <c r="Y1154" s="29">
        <v>774.18000000000006</v>
      </c>
      <c r="AF1154" s="29">
        <v>774.18000000000006</v>
      </c>
      <c r="AG1154" s="29" t="s">
        <v>1759</v>
      </c>
    </row>
    <row r="1155" spans="1:33" x14ac:dyDescent="0.3">
      <c r="A1155" s="29" t="s">
        <v>985</v>
      </c>
      <c r="B1155" s="30">
        <v>45694</v>
      </c>
      <c r="C1155" s="29">
        <v>1080.2103999999999</v>
      </c>
      <c r="D1155" s="29" t="s">
        <v>1824</v>
      </c>
      <c r="E1155" s="29">
        <v>62</v>
      </c>
      <c r="F1155" s="29" t="s">
        <v>9</v>
      </c>
      <c r="G1155" s="29" t="s">
        <v>1566</v>
      </c>
      <c r="H1155" s="29" t="s">
        <v>1759</v>
      </c>
      <c r="L1155" s="30">
        <v>45694</v>
      </c>
      <c r="M1155" s="29">
        <v>1080.2103999999999</v>
      </c>
      <c r="R1155" s="29" t="s">
        <v>1824</v>
      </c>
      <c r="S1155" s="29">
        <v>1080.2103999999999</v>
      </c>
      <c r="W1155" s="33" t="s">
        <v>9</v>
      </c>
      <c r="X1155" s="33" t="s">
        <v>1566</v>
      </c>
      <c r="Y1155" s="29">
        <v>1080.2103999999999</v>
      </c>
      <c r="AF1155" s="29">
        <v>1080.2103999999999</v>
      </c>
      <c r="AG1155" s="29" t="s">
        <v>1759</v>
      </c>
    </row>
    <row r="1156" spans="1:33" x14ac:dyDescent="0.3">
      <c r="A1156" s="29" t="s">
        <v>4002</v>
      </c>
      <c r="B1156" s="30">
        <v>45587</v>
      </c>
      <c r="C1156" s="29">
        <v>689.38279999999997</v>
      </c>
      <c r="D1156" s="29" t="s">
        <v>1826</v>
      </c>
      <c r="E1156" s="29">
        <v>52</v>
      </c>
      <c r="F1156" s="29" t="s">
        <v>16</v>
      </c>
      <c r="G1156" s="29" t="s">
        <v>1558</v>
      </c>
      <c r="H1156" s="29" t="s">
        <v>1754</v>
      </c>
      <c r="L1156" s="30">
        <v>45587</v>
      </c>
      <c r="M1156" s="29">
        <v>689.38279999999997</v>
      </c>
      <c r="R1156" s="29" t="s">
        <v>1826</v>
      </c>
      <c r="S1156" s="29">
        <v>689.38279999999997</v>
      </c>
      <c r="W1156" s="31" t="s">
        <v>16</v>
      </c>
      <c r="X1156" s="31" t="s">
        <v>1558</v>
      </c>
      <c r="Y1156" s="29">
        <v>689.38279999999997</v>
      </c>
      <c r="AF1156" s="29">
        <v>689.38279999999997</v>
      </c>
      <c r="AG1156" s="29" t="s">
        <v>1754</v>
      </c>
    </row>
    <row r="1157" spans="1:33" x14ac:dyDescent="0.3">
      <c r="A1157" s="29" t="s">
        <v>1069</v>
      </c>
      <c r="B1157" s="30">
        <v>45556</v>
      </c>
      <c r="C1157" s="29">
        <v>36.027200000000001</v>
      </c>
      <c r="D1157" s="29" t="s">
        <v>1829</v>
      </c>
      <c r="E1157" s="29">
        <v>56</v>
      </c>
      <c r="F1157" s="29" t="s">
        <v>16</v>
      </c>
      <c r="G1157" s="29" t="s">
        <v>1566</v>
      </c>
      <c r="H1157" s="29" t="s">
        <v>1759</v>
      </c>
      <c r="L1157" s="30">
        <v>45556</v>
      </c>
      <c r="M1157" s="29">
        <v>36.027200000000001</v>
      </c>
      <c r="R1157" s="29" t="s">
        <v>1829</v>
      </c>
      <c r="S1157" s="29">
        <v>36.027200000000001</v>
      </c>
      <c r="W1157" s="33" t="s">
        <v>16</v>
      </c>
      <c r="X1157" s="33" t="s">
        <v>1566</v>
      </c>
      <c r="Y1157" s="29">
        <v>36.027200000000001</v>
      </c>
      <c r="AF1157" s="29">
        <v>36.027200000000001</v>
      </c>
      <c r="AG1157" s="29" t="s">
        <v>1759</v>
      </c>
    </row>
    <row r="1158" spans="1:33" x14ac:dyDescent="0.3">
      <c r="A1158" s="29" t="s">
        <v>101</v>
      </c>
      <c r="B1158" s="30">
        <v>45923</v>
      </c>
      <c r="C1158" s="29">
        <v>600.29549999999995</v>
      </c>
      <c r="D1158" s="29" t="s">
        <v>1826</v>
      </c>
      <c r="E1158" s="29">
        <v>40</v>
      </c>
      <c r="F1158" s="29" t="s">
        <v>9</v>
      </c>
      <c r="G1158" s="29" t="s">
        <v>1566</v>
      </c>
      <c r="H1158" s="29" t="s">
        <v>1763</v>
      </c>
      <c r="L1158" s="30">
        <v>45923</v>
      </c>
      <c r="M1158" s="29">
        <v>600.29549999999995</v>
      </c>
      <c r="R1158" s="29" t="s">
        <v>1826</v>
      </c>
      <c r="S1158" s="29">
        <v>600.29549999999995</v>
      </c>
      <c r="W1158" s="31" t="s">
        <v>9</v>
      </c>
      <c r="X1158" s="31" t="s">
        <v>1566</v>
      </c>
      <c r="Y1158" s="29">
        <v>600.29549999999995</v>
      </c>
      <c r="AF1158" s="29">
        <v>600.29549999999995</v>
      </c>
      <c r="AG1158" s="29" t="s">
        <v>1763</v>
      </c>
    </row>
    <row r="1159" spans="1:33" x14ac:dyDescent="0.3">
      <c r="A1159" s="29" t="s">
        <v>741</v>
      </c>
      <c r="B1159" s="30">
        <v>45811</v>
      </c>
      <c r="C1159" s="29">
        <v>1631.3309999999999</v>
      </c>
      <c r="D1159" s="29" t="s">
        <v>1826</v>
      </c>
      <c r="E1159" s="29">
        <v>22</v>
      </c>
      <c r="F1159" s="29" t="s">
        <v>16</v>
      </c>
      <c r="G1159" s="29" t="s">
        <v>1544</v>
      </c>
      <c r="H1159" s="29" t="s">
        <v>1763</v>
      </c>
      <c r="L1159" s="30">
        <v>45811</v>
      </c>
      <c r="M1159" s="29">
        <v>1631.3309999999999</v>
      </c>
      <c r="R1159" s="29" t="s">
        <v>1826</v>
      </c>
      <c r="S1159" s="29">
        <v>1631.3309999999999</v>
      </c>
      <c r="W1159" s="33" t="s">
        <v>16</v>
      </c>
      <c r="X1159" s="33" t="s">
        <v>1544</v>
      </c>
      <c r="Y1159" s="29">
        <v>1631.3309999999999</v>
      </c>
      <c r="AF1159" s="29">
        <v>1631.3309999999999</v>
      </c>
      <c r="AG1159" s="29" t="s">
        <v>1763</v>
      </c>
    </row>
    <row r="1160" spans="1:33" x14ac:dyDescent="0.3">
      <c r="A1160" s="29" t="s">
        <v>182</v>
      </c>
      <c r="B1160" s="30">
        <v>45559</v>
      </c>
      <c r="C1160" s="29">
        <v>649.74</v>
      </c>
      <c r="D1160" s="29" t="s">
        <v>1824</v>
      </c>
      <c r="E1160" s="29">
        <v>54</v>
      </c>
      <c r="F1160" s="29" t="s">
        <v>9</v>
      </c>
      <c r="G1160" s="29" t="s">
        <v>1547</v>
      </c>
      <c r="H1160" s="29" t="s">
        <v>1759</v>
      </c>
      <c r="L1160" s="30">
        <v>45559</v>
      </c>
      <c r="M1160" s="29">
        <v>649.74</v>
      </c>
      <c r="R1160" s="29" t="s">
        <v>1824</v>
      </c>
      <c r="S1160" s="29">
        <v>649.74</v>
      </c>
      <c r="W1160" s="31" t="s">
        <v>9</v>
      </c>
      <c r="X1160" s="31" t="s">
        <v>1547</v>
      </c>
      <c r="Y1160" s="29">
        <v>649.74</v>
      </c>
      <c r="AF1160" s="29">
        <v>649.74</v>
      </c>
      <c r="AG1160" s="29" t="s">
        <v>1759</v>
      </c>
    </row>
    <row r="1161" spans="1:33" x14ac:dyDescent="0.3">
      <c r="A1161" s="29" t="s">
        <v>1087</v>
      </c>
      <c r="B1161" s="30">
        <v>45881</v>
      </c>
      <c r="C1161" s="29">
        <v>231.55500000000001</v>
      </c>
      <c r="D1161" s="29" t="s">
        <v>1826</v>
      </c>
      <c r="E1161" s="29">
        <v>39</v>
      </c>
      <c r="F1161" s="29" t="s">
        <v>16</v>
      </c>
      <c r="G1161" s="29" t="s">
        <v>1563</v>
      </c>
      <c r="H1161" s="29" t="s">
        <v>1759</v>
      </c>
      <c r="L1161" s="30">
        <v>45881</v>
      </c>
      <c r="M1161" s="29">
        <v>231.55500000000001</v>
      </c>
      <c r="R1161" s="29" t="s">
        <v>1826</v>
      </c>
      <c r="S1161" s="29">
        <v>231.55500000000001</v>
      </c>
      <c r="W1161" s="33" t="s">
        <v>16</v>
      </c>
      <c r="X1161" s="33" t="s">
        <v>1563</v>
      </c>
      <c r="Y1161" s="29">
        <v>231.55500000000001</v>
      </c>
      <c r="AF1161" s="29">
        <v>231.55500000000001</v>
      </c>
      <c r="AG1161" s="29" t="s">
        <v>1759</v>
      </c>
    </row>
    <row r="1162" spans="1:33" x14ac:dyDescent="0.3">
      <c r="A1162" s="29" t="s">
        <v>1143</v>
      </c>
      <c r="B1162" s="30">
        <v>45367</v>
      </c>
      <c r="C1162" s="29">
        <v>1404.075</v>
      </c>
      <c r="D1162" s="29" t="s">
        <v>1826</v>
      </c>
      <c r="E1162" s="29">
        <v>40</v>
      </c>
      <c r="F1162" s="29" t="s">
        <v>16</v>
      </c>
      <c r="G1162" s="29" t="s">
        <v>1544</v>
      </c>
      <c r="H1162" s="29" t="s">
        <v>1759</v>
      </c>
      <c r="L1162" s="30">
        <v>45367</v>
      </c>
      <c r="M1162" s="29">
        <v>1404.075</v>
      </c>
      <c r="R1162" s="29" t="s">
        <v>1826</v>
      </c>
      <c r="S1162" s="29">
        <v>1404.075</v>
      </c>
      <c r="W1162" s="31" t="s">
        <v>16</v>
      </c>
      <c r="X1162" s="31" t="s">
        <v>1544</v>
      </c>
      <c r="Y1162" s="29">
        <v>1404.075</v>
      </c>
      <c r="AF1162" s="29">
        <v>1404.075</v>
      </c>
      <c r="AG1162" s="29" t="s">
        <v>1759</v>
      </c>
    </row>
    <row r="1163" spans="1:33" x14ac:dyDescent="0.3">
      <c r="A1163" s="29" t="s">
        <v>894</v>
      </c>
      <c r="B1163" s="30">
        <v>45832</v>
      </c>
      <c r="C1163" s="29">
        <v>193.2576</v>
      </c>
      <c r="D1163" s="29" t="s">
        <v>1824</v>
      </c>
      <c r="E1163" s="29">
        <v>46</v>
      </c>
      <c r="F1163" s="29" t="s">
        <v>16</v>
      </c>
      <c r="G1163" s="29" t="s">
        <v>1566</v>
      </c>
      <c r="H1163" s="29" t="s">
        <v>1759</v>
      </c>
      <c r="L1163" s="30">
        <v>45832</v>
      </c>
      <c r="M1163" s="29">
        <v>193.2576</v>
      </c>
      <c r="R1163" s="29" t="s">
        <v>1824</v>
      </c>
      <c r="S1163" s="29">
        <v>193.2576</v>
      </c>
      <c r="W1163" s="33" t="s">
        <v>16</v>
      </c>
      <c r="X1163" s="33" t="s">
        <v>1566</v>
      </c>
      <c r="Y1163" s="29">
        <v>193.2576</v>
      </c>
      <c r="AF1163" s="29">
        <v>193.2576</v>
      </c>
      <c r="AG1163" s="29" t="s">
        <v>1759</v>
      </c>
    </row>
    <row r="1164" spans="1:33" x14ac:dyDescent="0.3">
      <c r="A1164" s="29" t="s">
        <v>620</v>
      </c>
      <c r="B1164" s="30">
        <v>45438</v>
      </c>
      <c r="C1164" s="29">
        <v>1351.3584000000001</v>
      </c>
      <c r="D1164" s="29" t="s">
        <v>1824</v>
      </c>
      <c r="E1164" s="29">
        <v>29</v>
      </c>
      <c r="F1164" s="29" t="s">
        <v>9</v>
      </c>
      <c r="G1164" s="29" t="s">
        <v>1558</v>
      </c>
      <c r="H1164" s="29" t="s">
        <v>1759</v>
      </c>
      <c r="L1164" s="30">
        <v>45438</v>
      </c>
      <c r="M1164" s="29">
        <v>1351.3584000000001</v>
      </c>
      <c r="R1164" s="29" t="s">
        <v>1824</v>
      </c>
      <c r="S1164" s="29">
        <v>1351.3584000000001</v>
      </c>
      <c r="W1164" s="31" t="s">
        <v>9</v>
      </c>
      <c r="X1164" s="31" t="s">
        <v>1558</v>
      </c>
      <c r="Y1164" s="29">
        <v>1351.3584000000001</v>
      </c>
      <c r="AF1164" s="29">
        <v>1351.3584000000001</v>
      </c>
      <c r="AG1164" s="29" t="s">
        <v>1759</v>
      </c>
    </row>
    <row r="1165" spans="1:33" x14ac:dyDescent="0.3">
      <c r="A1165" s="29" t="s">
        <v>777</v>
      </c>
      <c r="B1165" s="30">
        <v>45691</v>
      </c>
      <c r="C1165" s="29">
        <v>570.11760000000004</v>
      </c>
      <c r="D1165" s="29" t="s">
        <v>1826</v>
      </c>
      <c r="E1165" s="29">
        <v>56</v>
      </c>
      <c r="F1165" s="29" t="s">
        <v>16</v>
      </c>
      <c r="G1165" s="29" t="s">
        <v>1566</v>
      </c>
      <c r="H1165" s="29" t="s">
        <v>1759</v>
      </c>
      <c r="L1165" s="30">
        <v>45691</v>
      </c>
      <c r="M1165" s="29">
        <v>570.11760000000004</v>
      </c>
      <c r="R1165" s="29" t="s">
        <v>1826</v>
      </c>
      <c r="S1165" s="29">
        <v>570.11760000000004</v>
      </c>
      <c r="W1165" s="33" t="s">
        <v>16</v>
      </c>
      <c r="X1165" s="33" t="s">
        <v>1566</v>
      </c>
      <c r="Y1165" s="29">
        <v>570.11760000000004</v>
      </c>
      <c r="AF1165" s="29">
        <v>570.11760000000004</v>
      </c>
      <c r="AG1165" s="29" t="s">
        <v>1759</v>
      </c>
    </row>
    <row r="1166" spans="1:33" x14ac:dyDescent="0.3">
      <c r="A1166" s="29" t="s">
        <v>1453</v>
      </c>
      <c r="B1166" s="30">
        <v>45506</v>
      </c>
      <c r="C1166" s="29">
        <v>52.003</v>
      </c>
      <c r="D1166" s="29" t="s">
        <v>1829</v>
      </c>
      <c r="E1166" s="29">
        <v>42</v>
      </c>
      <c r="F1166" s="29" t="s">
        <v>9</v>
      </c>
      <c r="G1166" s="29" t="s">
        <v>1544</v>
      </c>
      <c r="H1166" s="29" t="s">
        <v>1759</v>
      </c>
      <c r="L1166" s="30">
        <v>45506</v>
      </c>
      <c r="M1166" s="29">
        <v>52.003</v>
      </c>
      <c r="R1166" s="29" t="s">
        <v>1829</v>
      </c>
      <c r="S1166" s="29">
        <v>52.003</v>
      </c>
      <c r="W1166" s="31" t="s">
        <v>9</v>
      </c>
      <c r="X1166" s="31" t="s">
        <v>1544</v>
      </c>
      <c r="Y1166" s="29">
        <v>52.003</v>
      </c>
      <c r="AF1166" s="29">
        <v>52.003</v>
      </c>
      <c r="AG1166" s="29" t="s">
        <v>1759</v>
      </c>
    </row>
    <row r="1167" spans="1:33" x14ac:dyDescent="0.3">
      <c r="A1167" s="29" t="s">
        <v>780</v>
      </c>
      <c r="B1167" s="30">
        <v>45251</v>
      </c>
      <c r="C1167" s="29">
        <v>1404.0527999999999</v>
      </c>
      <c r="D1167" s="29" t="s">
        <v>1826</v>
      </c>
      <c r="E1167" s="29">
        <v>19</v>
      </c>
      <c r="F1167" s="29" t="s">
        <v>9</v>
      </c>
      <c r="G1167" s="29" t="s">
        <v>1544</v>
      </c>
      <c r="H1167" s="29" t="s">
        <v>1754</v>
      </c>
      <c r="L1167" s="30">
        <v>45251</v>
      </c>
      <c r="M1167" s="29">
        <v>1404.0527999999999</v>
      </c>
      <c r="R1167" s="29" t="s">
        <v>1826</v>
      </c>
      <c r="S1167" s="29">
        <v>1404.0527999999999</v>
      </c>
      <c r="W1167" s="33" t="s">
        <v>9</v>
      </c>
      <c r="X1167" s="33" t="s">
        <v>1544</v>
      </c>
      <c r="Y1167" s="29">
        <v>1404.0527999999999</v>
      </c>
      <c r="AF1167" s="29">
        <v>1404.0527999999999</v>
      </c>
      <c r="AG1167" s="29" t="s">
        <v>1754</v>
      </c>
    </row>
    <row r="1168" spans="1:33" x14ac:dyDescent="0.3">
      <c r="A1168" s="29" t="s">
        <v>1519</v>
      </c>
      <c r="B1168" s="30">
        <v>45722</v>
      </c>
      <c r="C1168" s="29">
        <v>81.647999999999996</v>
      </c>
      <c r="D1168" s="29" t="s">
        <v>1826</v>
      </c>
      <c r="E1168" s="29">
        <v>23</v>
      </c>
      <c r="F1168" s="29" t="s">
        <v>16</v>
      </c>
      <c r="G1168" s="29" t="s">
        <v>1566</v>
      </c>
      <c r="H1168" s="29" t="s">
        <v>1759</v>
      </c>
      <c r="L1168" s="30">
        <v>45722</v>
      </c>
      <c r="M1168" s="29">
        <v>81.647999999999996</v>
      </c>
      <c r="R1168" s="29" t="s">
        <v>1826</v>
      </c>
      <c r="S1168" s="29">
        <v>81.647999999999996</v>
      </c>
      <c r="W1168" s="31" t="s">
        <v>16</v>
      </c>
      <c r="X1168" s="31" t="s">
        <v>1566</v>
      </c>
      <c r="Y1168" s="29">
        <v>81.647999999999996</v>
      </c>
      <c r="AF1168" s="29">
        <v>81.647999999999996</v>
      </c>
      <c r="AG1168" s="29" t="s">
        <v>1759</v>
      </c>
    </row>
    <row r="1169" spans="1:33" x14ac:dyDescent="0.3">
      <c r="A1169" s="29" t="s">
        <v>225</v>
      </c>
      <c r="B1169" s="30">
        <v>45689</v>
      </c>
      <c r="C1169" s="29">
        <v>385.2996</v>
      </c>
      <c r="D1169" s="29" t="s">
        <v>1826</v>
      </c>
      <c r="E1169" s="29">
        <v>23</v>
      </c>
      <c r="F1169" s="29" t="s">
        <v>9</v>
      </c>
      <c r="G1169" s="29" t="s">
        <v>1547</v>
      </c>
      <c r="H1169" s="29" t="s">
        <v>1763</v>
      </c>
      <c r="L1169" s="30">
        <v>45689</v>
      </c>
      <c r="M1169" s="29">
        <v>385.2996</v>
      </c>
      <c r="R1169" s="29" t="s">
        <v>1826</v>
      </c>
      <c r="S1169" s="29">
        <v>385.2996</v>
      </c>
      <c r="W1169" s="33" t="s">
        <v>9</v>
      </c>
      <c r="X1169" s="33" t="s">
        <v>1547</v>
      </c>
      <c r="Y1169" s="29">
        <v>385.2996</v>
      </c>
      <c r="AF1169" s="29">
        <v>385.2996</v>
      </c>
      <c r="AG1169" s="29" t="s">
        <v>1763</v>
      </c>
    </row>
    <row r="1170" spans="1:33" x14ac:dyDescent="0.3">
      <c r="A1170" s="29" t="s">
        <v>744</v>
      </c>
      <c r="B1170" s="30">
        <v>45346</v>
      </c>
      <c r="C1170" s="29">
        <v>159.87549999999999</v>
      </c>
      <c r="D1170" s="29" t="s">
        <v>1826</v>
      </c>
      <c r="E1170" s="29">
        <v>27</v>
      </c>
      <c r="F1170" s="29" t="s">
        <v>16</v>
      </c>
      <c r="G1170" s="29" t="s">
        <v>1563</v>
      </c>
      <c r="H1170" s="29" t="s">
        <v>1763</v>
      </c>
      <c r="L1170" s="30">
        <v>45346</v>
      </c>
      <c r="M1170" s="29">
        <v>159.87549999999999</v>
      </c>
      <c r="R1170" s="29" t="s">
        <v>1826</v>
      </c>
      <c r="S1170" s="29">
        <v>159.87549999999999</v>
      </c>
      <c r="W1170" s="31" t="s">
        <v>16</v>
      </c>
      <c r="X1170" s="31" t="s">
        <v>1563</v>
      </c>
      <c r="Y1170" s="29">
        <v>159.87549999999999</v>
      </c>
      <c r="AF1170" s="29">
        <v>159.87549999999999</v>
      </c>
      <c r="AG1170" s="29" t="s">
        <v>1763</v>
      </c>
    </row>
    <row r="1171" spans="1:33" x14ac:dyDescent="0.3">
      <c r="A1171" s="29" t="s">
        <v>688</v>
      </c>
      <c r="B1171" s="30">
        <v>45549</v>
      </c>
      <c r="C1171" s="29">
        <v>352.59300000000002</v>
      </c>
      <c r="D1171" s="29" t="s">
        <v>1826</v>
      </c>
      <c r="E1171" s="29">
        <v>63</v>
      </c>
      <c r="F1171" s="29" t="s">
        <v>16</v>
      </c>
      <c r="G1171" s="29" t="s">
        <v>1566</v>
      </c>
      <c r="H1171" s="29" t="s">
        <v>1759</v>
      </c>
      <c r="L1171" s="30">
        <v>45549</v>
      </c>
      <c r="M1171" s="29">
        <v>352.59300000000002</v>
      </c>
      <c r="R1171" s="29" t="s">
        <v>1826</v>
      </c>
      <c r="S1171" s="29">
        <v>352.59300000000002</v>
      </c>
      <c r="W1171" s="33" t="s">
        <v>16</v>
      </c>
      <c r="X1171" s="33" t="s">
        <v>1566</v>
      </c>
      <c r="Y1171" s="29">
        <v>352.59300000000002</v>
      </c>
      <c r="AF1171" s="29">
        <v>352.59300000000002</v>
      </c>
      <c r="AG1171" s="29" t="s">
        <v>1759</v>
      </c>
    </row>
    <row r="1172" spans="1:33" x14ac:dyDescent="0.3">
      <c r="A1172" s="29" t="s">
        <v>1078</v>
      </c>
      <c r="B1172" s="30">
        <v>45900</v>
      </c>
      <c r="C1172" s="29">
        <v>403.58850000000001</v>
      </c>
      <c r="D1172" s="29" t="s">
        <v>1829</v>
      </c>
      <c r="E1172" s="29">
        <v>39</v>
      </c>
      <c r="F1172" s="29" t="s">
        <v>9</v>
      </c>
      <c r="G1172" s="29" t="s">
        <v>1558</v>
      </c>
      <c r="H1172" s="29" t="s">
        <v>1759</v>
      </c>
      <c r="L1172" s="30">
        <v>45900</v>
      </c>
      <c r="M1172" s="29">
        <v>403.58850000000001</v>
      </c>
      <c r="R1172" s="29" t="s">
        <v>1829</v>
      </c>
      <c r="S1172" s="29">
        <v>403.58850000000001</v>
      </c>
      <c r="W1172" s="31" t="s">
        <v>9</v>
      </c>
      <c r="X1172" s="31" t="s">
        <v>1558</v>
      </c>
      <c r="Y1172" s="29">
        <v>403.58850000000001</v>
      </c>
      <c r="AF1172" s="29">
        <v>403.58850000000001</v>
      </c>
      <c r="AG1172" s="29" t="s">
        <v>1759</v>
      </c>
    </row>
    <row r="1173" spans="1:33" x14ac:dyDescent="0.3">
      <c r="A1173" s="29" t="s">
        <v>203</v>
      </c>
      <c r="B1173" s="30">
        <v>45308</v>
      </c>
      <c r="C1173" s="29">
        <v>449.51400000000001</v>
      </c>
      <c r="D1173" s="29" t="s">
        <v>1824</v>
      </c>
      <c r="E1173" s="29">
        <v>24</v>
      </c>
      <c r="F1173" s="29" t="s">
        <v>9</v>
      </c>
      <c r="G1173" s="29" t="s">
        <v>1563</v>
      </c>
      <c r="H1173" s="29" t="s">
        <v>1759</v>
      </c>
      <c r="L1173" s="30">
        <v>45308</v>
      </c>
      <c r="M1173" s="29">
        <v>449.51400000000001</v>
      </c>
      <c r="R1173" s="29" t="s">
        <v>1824</v>
      </c>
      <c r="S1173" s="29">
        <v>449.51400000000001</v>
      </c>
      <c r="W1173" s="33" t="s">
        <v>9</v>
      </c>
      <c r="X1173" s="33" t="s">
        <v>1563</v>
      </c>
      <c r="Y1173" s="29">
        <v>449.51400000000001</v>
      </c>
      <c r="AF1173" s="29">
        <v>449.51400000000001</v>
      </c>
      <c r="AG1173" s="29" t="s">
        <v>1759</v>
      </c>
    </row>
    <row r="1174" spans="1:33" x14ac:dyDescent="0.3">
      <c r="A1174" s="29" t="s">
        <v>86</v>
      </c>
      <c r="B1174" s="30">
        <v>45336</v>
      </c>
      <c r="C1174" s="29">
        <v>1187.1780000000001</v>
      </c>
      <c r="D1174" s="29" t="s">
        <v>1826</v>
      </c>
      <c r="E1174" s="29">
        <v>59</v>
      </c>
      <c r="F1174" s="29" t="s">
        <v>9</v>
      </c>
      <c r="G1174" s="29" t="s">
        <v>1544</v>
      </c>
      <c r="H1174" s="29" t="s">
        <v>1759</v>
      </c>
      <c r="L1174" s="30">
        <v>45336</v>
      </c>
      <c r="M1174" s="29">
        <v>1187.1780000000001</v>
      </c>
      <c r="R1174" s="29" t="s">
        <v>1826</v>
      </c>
      <c r="S1174" s="29">
        <v>1187.1780000000001</v>
      </c>
      <c r="W1174" s="31" t="s">
        <v>9</v>
      </c>
      <c r="X1174" s="31" t="s">
        <v>1544</v>
      </c>
      <c r="Y1174" s="29">
        <v>1187.1780000000001</v>
      </c>
      <c r="AF1174" s="29">
        <v>1187.1780000000001</v>
      </c>
      <c r="AG1174" s="29" t="s">
        <v>1759</v>
      </c>
    </row>
    <row r="1175" spans="1:33" x14ac:dyDescent="0.3">
      <c r="A1175" s="29" t="s">
        <v>900</v>
      </c>
      <c r="B1175" s="30">
        <v>45213</v>
      </c>
      <c r="C1175" s="29">
        <v>1175.4168</v>
      </c>
      <c r="D1175" s="29" t="s">
        <v>1826</v>
      </c>
      <c r="E1175" s="29">
        <v>54</v>
      </c>
      <c r="F1175" s="29" t="s">
        <v>9</v>
      </c>
      <c r="G1175" s="29" t="s">
        <v>1544</v>
      </c>
      <c r="H1175" s="29" t="s">
        <v>1759</v>
      </c>
      <c r="L1175" s="30">
        <v>45213</v>
      </c>
      <c r="M1175" s="29">
        <v>1175.4168</v>
      </c>
      <c r="R1175" s="29" t="s">
        <v>1826</v>
      </c>
      <c r="S1175" s="29">
        <v>1175.4168</v>
      </c>
      <c r="W1175" s="33" t="s">
        <v>9</v>
      </c>
      <c r="X1175" s="33" t="s">
        <v>1544</v>
      </c>
      <c r="Y1175" s="29">
        <v>1175.4168</v>
      </c>
      <c r="AF1175" s="29">
        <v>1175.4168</v>
      </c>
      <c r="AG1175" s="29" t="s">
        <v>1759</v>
      </c>
    </row>
    <row r="1176" spans="1:33" x14ac:dyDescent="0.3">
      <c r="A1176" s="29" t="s">
        <v>1438</v>
      </c>
      <c r="B1176" s="30">
        <v>45742</v>
      </c>
      <c r="C1176" s="29">
        <v>3440.0272</v>
      </c>
      <c r="D1176" s="29" t="s">
        <v>1826</v>
      </c>
      <c r="E1176" s="29">
        <v>63</v>
      </c>
      <c r="F1176" s="29" t="s">
        <v>16</v>
      </c>
      <c r="G1176" s="29" t="s">
        <v>1563</v>
      </c>
      <c r="H1176" s="29" t="s">
        <v>1763</v>
      </c>
      <c r="L1176" s="30">
        <v>45742</v>
      </c>
      <c r="M1176" s="29">
        <v>3440.0272</v>
      </c>
      <c r="R1176" s="29" t="s">
        <v>1826</v>
      </c>
      <c r="S1176" s="29">
        <v>3440.0272</v>
      </c>
      <c r="W1176" s="31" t="s">
        <v>16</v>
      </c>
      <c r="X1176" s="31" t="s">
        <v>1563</v>
      </c>
      <c r="Y1176" s="29">
        <v>3440.0272</v>
      </c>
      <c r="AF1176" s="29">
        <v>3440.0272</v>
      </c>
      <c r="AG1176" s="29" t="s">
        <v>1763</v>
      </c>
    </row>
    <row r="1177" spans="1:33" x14ac:dyDescent="0.3">
      <c r="A1177" s="29" t="s">
        <v>86</v>
      </c>
      <c r="B1177" s="30">
        <v>45932</v>
      </c>
      <c r="C1177" s="29">
        <v>645.30080000000009</v>
      </c>
      <c r="D1177" s="29" t="s">
        <v>1826</v>
      </c>
      <c r="E1177" s="29">
        <v>59</v>
      </c>
      <c r="F1177" s="29" t="s">
        <v>9</v>
      </c>
      <c r="G1177" s="29" t="s">
        <v>1558</v>
      </c>
      <c r="H1177" s="29" t="s">
        <v>1759</v>
      </c>
      <c r="L1177" s="30">
        <v>45932</v>
      </c>
      <c r="M1177" s="29">
        <v>645.30080000000009</v>
      </c>
      <c r="R1177" s="29" t="s">
        <v>1826</v>
      </c>
      <c r="S1177" s="29">
        <v>645.30080000000009</v>
      </c>
      <c r="W1177" s="33" t="s">
        <v>9</v>
      </c>
      <c r="X1177" s="33" t="s">
        <v>1558</v>
      </c>
      <c r="Y1177" s="29">
        <v>645.30080000000009</v>
      </c>
      <c r="AF1177" s="29">
        <v>645.30080000000009</v>
      </c>
      <c r="AG1177" s="29" t="s">
        <v>1759</v>
      </c>
    </row>
    <row r="1178" spans="1:33" x14ac:dyDescent="0.3">
      <c r="A1178" s="29" t="s">
        <v>1030</v>
      </c>
      <c r="B1178" s="30">
        <v>45462</v>
      </c>
      <c r="C1178" s="29">
        <v>190.7064</v>
      </c>
      <c r="D1178" s="29" t="s">
        <v>1829</v>
      </c>
      <c r="E1178" s="29">
        <v>46</v>
      </c>
      <c r="F1178" s="29" t="s">
        <v>9</v>
      </c>
      <c r="G1178" s="29" t="s">
        <v>1544</v>
      </c>
      <c r="H1178" s="29" t="s">
        <v>1759</v>
      </c>
      <c r="L1178" s="30">
        <v>45462</v>
      </c>
      <c r="M1178" s="29">
        <v>190.7064</v>
      </c>
      <c r="R1178" s="29" t="s">
        <v>1829</v>
      </c>
      <c r="S1178" s="29">
        <v>190.7064</v>
      </c>
      <c r="W1178" s="31" t="s">
        <v>9</v>
      </c>
      <c r="X1178" s="31" t="s">
        <v>1544</v>
      </c>
      <c r="Y1178" s="29">
        <v>190.7064</v>
      </c>
      <c r="AF1178" s="29">
        <v>190.7064</v>
      </c>
      <c r="AG1178" s="29" t="s">
        <v>1759</v>
      </c>
    </row>
    <row r="1179" spans="1:33" x14ac:dyDescent="0.3">
      <c r="A1179" s="29" t="s">
        <v>4013</v>
      </c>
      <c r="B1179" s="30">
        <v>45568</v>
      </c>
      <c r="C1179" s="29">
        <v>906.23660000000007</v>
      </c>
      <c r="D1179" s="29" t="s">
        <v>1824</v>
      </c>
      <c r="E1179" s="29">
        <v>48</v>
      </c>
      <c r="F1179" s="29" t="s">
        <v>16</v>
      </c>
      <c r="G1179" s="29" t="s">
        <v>1558</v>
      </c>
      <c r="H1179" s="29" t="s">
        <v>1759</v>
      </c>
      <c r="L1179" s="30">
        <v>45568</v>
      </c>
      <c r="M1179" s="29">
        <v>906.23660000000007</v>
      </c>
      <c r="R1179" s="29" t="s">
        <v>1824</v>
      </c>
      <c r="S1179" s="29">
        <v>906.23660000000007</v>
      </c>
      <c r="W1179" s="33" t="s">
        <v>16</v>
      </c>
      <c r="X1179" s="33" t="s">
        <v>1558</v>
      </c>
      <c r="Y1179" s="29">
        <v>906.23660000000007</v>
      </c>
      <c r="AF1179" s="29">
        <v>906.23660000000007</v>
      </c>
      <c r="AG1179" s="29" t="s">
        <v>1759</v>
      </c>
    </row>
    <row r="1180" spans="1:33" x14ac:dyDescent="0.3">
      <c r="A1180" s="29" t="s">
        <v>403</v>
      </c>
      <c r="B1180" s="30">
        <v>45397</v>
      </c>
      <c r="C1180" s="29">
        <v>1482.0798</v>
      </c>
      <c r="D1180" s="29" t="s">
        <v>1826</v>
      </c>
      <c r="E1180" s="29">
        <v>18</v>
      </c>
      <c r="F1180" s="29" t="s">
        <v>16</v>
      </c>
      <c r="G1180" s="29" t="s">
        <v>1558</v>
      </c>
      <c r="H1180" s="29" t="s">
        <v>1759</v>
      </c>
      <c r="L1180" s="30">
        <v>45397</v>
      </c>
      <c r="M1180" s="29">
        <v>1482.0798</v>
      </c>
      <c r="R1180" s="29" t="s">
        <v>1826</v>
      </c>
      <c r="S1180" s="29">
        <v>1482.0798</v>
      </c>
      <c r="W1180" s="31" t="s">
        <v>16</v>
      </c>
      <c r="X1180" s="31" t="s">
        <v>1558</v>
      </c>
      <c r="Y1180" s="29">
        <v>1482.0798</v>
      </c>
      <c r="AF1180" s="29">
        <v>1482.0798</v>
      </c>
      <c r="AG1180" s="29" t="s">
        <v>1759</v>
      </c>
    </row>
    <row r="1181" spans="1:33" x14ac:dyDescent="0.3">
      <c r="A1181" s="29" t="s">
        <v>560</v>
      </c>
      <c r="B1181" s="30">
        <v>45569</v>
      </c>
      <c r="C1181" s="29">
        <v>2102.424</v>
      </c>
      <c r="D1181" s="29" t="s">
        <v>1824</v>
      </c>
      <c r="E1181" s="29">
        <v>64</v>
      </c>
      <c r="F1181" s="29" t="s">
        <v>9</v>
      </c>
      <c r="G1181" s="29" t="s">
        <v>1566</v>
      </c>
      <c r="H1181" s="29" t="s">
        <v>1759</v>
      </c>
      <c r="L1181" s="30">
        <v>45569</v>
      </c>
      <c r="M1181" s="29">
        <v>2102.424</v>
      </c>
      <c r="R1181" s="29" t="s">
        <v>1824</v>
      </c>
      <c r="S1181" s="29">
        <v>2102.424</v>
      </c>
      <c r="W1181" s="33" t="s">
        <v>9</v>
      </c>
      <c r="X1181" s="33" t="s">
        <v>1566</v>
      </c>
      <c r="Y1181" s="29">
        <v>2102.424</v>
      </c>
      <c r="AF1181" s="29">
        <v>2102.424</v>
      </c>
      <c r="AG1181" s="29" t="s">
        <v>1759</v>
      </c>
    </row>
    <row r="1182" spans="1:33" x14ac:dyDescent="0.3">
      <c r="A1182" s="29" t="s">
        <v>879</v>
      </c>
      <c r="B1182" s="30">
        <v>45353</v>
      </c>
      <c r="C1182" s="29">
        <v>1219.2570000000001</v>
      </c>
      <c r="D1182" s="29" t="s">
        <v>1829</v>
      </c>
      <c r="E1182" s="29">
        <v>22</v>
      </c>
      <c r="F1182" s="29" t="s">
        <v>16</v>
      </c>
      <c r="G1182" s="29" t="s">
        <v>1544</v>
      </c>
      <c r="H1182" s="29" t="s">
        <v>1763</v>
      </c>
      <c r="L1182" s="30">
        <v>45353</v>
      </c>
      <c r="M1182" s="29">
        <v>1219.2570000000001</v>
      </c>
      <c r="R1182" s="29" t="s">
        <v>1829</v>
      </c>
      <c r="S1182" s="29">
        <v>1219.2570000000001</v>
      </c>
      <c r="W1182" s="31" t="s">
        <v>16</v>
      </c>
      <c r="X1182" s="31" t="s">
        <v>1544</v>
      </c>
      <c r="Y1182" s="29">
        <v>1219.2570000000001</v>
      </c>
      <c r="AF1182" s="29">
        <v>1219.2570000000001</v>
      </c>
      <c r="AG1182" s="29" t="s">
        <v>1763</v>
      </c>
    </row>
    <row r="1183" spans="1:33" x14ac:dyDescent="0.3">
      <c r="A1183" s="29" t="s">
        <v>212</v>
      </c>
      <c r="B1183" s="30">
        <v>45343</v>
      </c>
      <c r="C1183" s="29">
        <v>1655.7170000000001</v>
      </c>
      <c r="D1183" s="29" t="s">
        <v>1824</v>
      </c>
      <c r="E1183" s="29">
        <v>43</v>
      </c>
      <c r="F1183" s="29" t="s">
        <v>16</v>
      </c>
      <c r="G1183" s="29" t="s">
        <v>1566</v>
      </c>
      <c r="H1183" s="29" t="s">
        <v>1784</v>
      </c>
      <c r="L1183" s="30">
        <v>45343</v>
      </c>
      <c r="M1183" s="29">
        <v>1655.7170000000001</v>
      </c>
      <c r="R1183" s="29" t="s">
        <v>1824</v>
      </c>
      <c r="S1183" s="29">
        <v>1655.7170000000001</v>
      </c>
      <c r="W1183" s="33" t="s">
        <v>16</v>
      </c>
      <c r="X1183" s="33" t="s">
        <v>1566</v>
      </c>
      <c r="Y1183" s="29">
        <v>1655.7170000000001</v>
      </c>
      <c r="AF1183" s="29">
        <v>1655.7170000000001</v>
      </c>
      <c r="AG1183" s="29" t="s">
        <v>1784</v>
      </c>
    </row>
    <row r="1184" spans="1:33" x14ac:dyDescent="0.3">
      <c r="A1184" s="29" t="s">
        <v>1401</v>
      </c>
      <c r="B1184" s="30">
        <v>45321</v>
      </c>
      <c r="C1184" s="29">
        <v>422.01299999999998</v>
      </c>
      <c r="D1184" s="29" t="s">
        <v>1824</v>
      </c>
      <c r="E1184" s="29">
        <v>60</v>
      </c>
      <c r="F1184" s="29" t="s">
        <v>9</v>
      </c>
      <c r="G1184" s="29" t="s">
        <v>1547</v>
      </c>
      <c r="H1184" s="29" t="s">
        <v>1763</v>
      </c>
      <c r="L1184" s="30">
        <v>45321</v>
      </c>
      <c r="M1184" s="29">
        <v>422.01299999999998</v>
      </c>
      <c r="R1184" s="29" t="s">
        <v>1824</v>
      </c>
      <c r="S1184" s="29">
        <v>422.01299999999998</v>
      </c>
      <c r="W1184" s="31" t="s">
        <v>9</v>
      </c>
      <c r="X1184" s="31" t="s">
        <v>1547</v>
      </c>
      <c r="Y1184" s="29">
        <v>422.01299999999998</v>
      </c>
      <c r="AF1184" s="29">
        <v>422.01299999999998</v>
      </c>
      <c r="AG1184" s="29" t="s">
        <v>1763</v>
      </c>
    </row>
    <row r="1185" spans="1:33" x14ac:dyDescent="0.3">
      <c r="A1185" s="29" t="s">
        <v>679</v>
      </c>
      <c r="B1185" s="30">
        <v>45650</v>
      </c>
      <c r="C1185" s="29">
        <v>429.32159999999999</v>
      </c>
      <c r="D1185" s="29" t="s">
        <v>1829</v>
      </c>
      <c r="E1185" s="29">
        <v>35</v>
      </c>
      <c r="F1185" s="29" t="s">
        <v>9</v>
      </c>
      <c r="G1185" s="29" t="s">
        <v>1563</v>
      </c>
      <c r="H1185" s="29" t="s">
        <v>1759</v>
      </c>
      <c r="L1185" s="30">
        <v>45650</v>
      </c>
      <c r="M1185" s="29">
        <v>429.32159999999999</v>
      </c>
      <c r="R1185" s="29" t="s">
        <v>1829</v>
      </c>
      <c r="S1185" s="29">
        <v>429.32159999999999</v>
      </c>
      <c r="W1185" s="33" t="s">
        <v>9</v>
      </c>
      <c r="X1185" s="33" t="s">
        <v>1563</v>
      </c>
      <c r="Y1185" s="29">
        <v>429.32159999999999</v>
      </c>
      <c r="AF1185" s="29">
        <v>429.32159999999999</v>
      </c>
      <c r="AG1185" s="29" t="s">
        <v>1759</v>
      </c>
    </row>
    <row r="1186" spans="1:33" x14ac:dyDescent="0.3">
      <c r="A1186" s="29" t="s">
        <v>728</v>
      </c>
      <c r="B1186" s="30">
        <v>45811</v>
      </c>
      <c r="C1186" s="29">
        <v>1639.2095999999999</v>
      </c>
      <c r="D1186" s="29" t="s">
        <v>1829</v>
      </c>
      <c r="E1186" s="29">
        <v>54</v>
      </c>
      <c r="F1186" s="29" t="s">
        <v>9</v>
      </c>
      <c r="G1186" s="29" t="s">
        <v>1558</v>
      </c>
      <c r="H1186" s="29" t="s">
        <v>1759</v>
      </c>
      <c r="L1186" s="30">
        <v>45811</v>
      </c>
      <c r="M1186" s="29">
        <v>1639.2095999999999</v>
      </c>
      <c r="R1186" s="29" t="s">
        <v>1829</v>
      </c>
      <c r="S1186" s="29">
        <v>1639.2095999999999</v>
      </c>
      <c r="W1186" s="31" t="s">
        <v>9</v>
      </c>
      <c r="X1186" s="31" t="s">
        <v>1558</v>
      </c>
      <c r="Y1186" s="29">
        <v>1639.2095999999999</v>
      </c>
      <c r="AF1186" s="29">
        <v>1639.2095999999999</v>
      </c>
      <c r="AG1186" s="29" t="s">
        <v>1759</v>
      </c>
    </row>
    <row r="1187" spans="1:33" x14ac:dyDescent="0.3">
      <c r="A1187" s="29" t="s">
        <v>3996</v>
      </c>
      <c r="B1187" s="30">
        <v>45505</v>
      </c>
      <c r="C1187" s="29">
        <v>85.169700000000006</v>
      </c>
      <c r="D1187" s="29" t="s">
        <v>1824</v>
      </c>
      <c r="E1187" s="29">
        <v>45</v>
      </c>
      <c r="F1187" s="29" t="s">
        <v>16</v>
      </c>
      <c r="G1187" s="29" t="s">
        <v>1563</v>
      </c>
      <c r="H1187" s="29" t="s">
        <v>1759</v>
      </c>
      <c r="L1187" s="30">
        <v>45505</v>
      </c>
      <c r="M1187" s="29">
        <v>85.169700000000006</v>
      </c>
      <c r="R1187" s="29" t="s">
        <v>1824</v>
      </c>
      <c r="S1187" s="29">
        <v>85.169700000000006</v>
      </c>
      <c r="W1187" s="33" t="s">
        <v>16</v>
      </c>
      <c r="X1187" s="33" t="s">
        <v>1563</v>
      </c>
      <c r="Y1187" s="29">
        <v>85.169700000000006</v>
      </c>
      <c r="AF1187" s="29">
        <v>85.169700000000006</v>
      </c>
      <c r="AG1187" s="29" t="s">
        <v>1759</v>
      </c>
    </row>
    <row r="1188" spans="1:33" x14ac:dyDescent="0.3">
      <c r="A1188" s="29" t="s">
        <v>4000</v>
      </c>
      <c r="B1188" s="30">
        <v>45897</v>
      </c>
      <c r="C1188" s="29">
        <v>2397.4079999999999</v>
      </c>
      <c r="D1188" s="29" t="s">
        <v>1826</v>
      </c>
      <c r="E1188" s="29">
        <v>58</v>
      </c>
      <c r="F1188" s="29" t="s">
        <v>9</v>
      </c>
      <c r="G1188" s="29" t="s">
        <v>1566</v>
      </c>
      <c r="H1188" s="29" t="s">
        <v>1759</v>
      </c>
      <c r="L1188" s="30">
        <v>45897</v>
      </c>
      <c r="M1188" s="29">
        <v>2397.4079999999999</v>
      </c>
      <c r="R1188" s="29" t="s">
        <v>1826</v>
      </c>
      <c r="S1188" s="29">
        <v>2397.4079999999999</v>
      </c>
      <c r="W1188" s="31" t="s">
        <v>9</v>
      </c>
      <c r="X1188" s="31" t="s">
        <v>1566</v>
      </c>
      <c r="Y1188" s="29">
        <v>2397.4079999999999</v>
      </c>
      <c r="AF1188" s="29">
        <v>2397.4079999999999</v>
      </c>
      <c r="AG1188" s="29" t="s">
        <v>1759</v>
      </c>
    </row>
    <row r="1189" spans="1:33" x14ac:dyDescent="0.3">
      <c r="A1189" s="29" t="s">
        <v>1161</v>
      </c>
      <c r="B1189" s="30">
        <v>45602</v>
      </c>
      <c r="C1189" s="29">
        <v>296.31689999999998</v>
      </c>
      <c r="D1189" s="29" t="s">
        <v>1826</v>
      </c>
      <c r="E1189" s="29">
        <v>28</v>
      </c>
      <c r="F1189" s="29" t="s">
        <v>9</v>
      </c>
      <c r="G1189" s="29" t="s">
        <v>1547</v>
      </c>
      <c r="H1189" s="29" t="s">
        <v>1759</v>
      </c>
      <c r="L1189" s="30">
        <v>45602</v>
      </c>
      <c r="M1189" s="29">
        <v>296.31689999999998</v>
      </c>
      <c r="R1189" s="29" t="s">
        <v>1826</v>
      </c>
      <c r="S1189" s="29">
        <v>296.31689999999998</v>
      </c>
      <c r="W1189" s="33" t="s">
        <v>9</v>
      </c>
      <c r="X1189" s="33" t="s">
        <v>1547</v>
      </c>
      <c r="Y1189" s="29">
        <v>296.31689999999998</v>
      </c>
      <c r="AF1189" s="29">
        <v>296.31689999999998</v>
      </c>
      <c r="AG1189" s="29" t="s">
        <v>1759</v>
      </c>
    </row>
    <row r="1190" spans="1:33" x14ac:dyDescent="0.3">
      <c r="A1190" s="29" t="s">
        <v>682</v>
      </c>
      <c r="B1190" s="30">
        <v>45530</v>
      </c>
      <c r="C1190" s="29">
        <v>285.96719999999999</v>
      </c>
      <c r="D1190" s="29" t="s">
        <v>1826</v>
      </c>
      <c r="E1190" s="29">
        <v>48</v>
      </c>
      <c r="F1190" s="29" t="s">
        <v>9</v>
      </c>
      <c r="G1190" s="29" t="s">
        <v>1563</v>
      </c>
      <c r="H1190" s="29" t="s">
        <v>1763</v>
      </c>
      <c r="L1190" s="30">
        <v>45530</v>
      </c>
      <c r="M1190" s="29">
        <v>285.96719999999999</v>
      </c>
      <c r="R1190" s="29" t="s">
        <v>1826</v>
      </c>
      <c r="S1190" s="29">
        <v>285.96719999999999</v>
      </c>
      <c r="W1190" s="31" t="s">
        <v>9</v>
      </c>
      <c r="X1190" s="31" t="s">
        <v>1563</v>
      </c>
      <c r="Y1190" s="29">
        <v>285.96719999999999</v>
      </c>
      <c r="AF1190" s="29">
        <v>285.96719999999999</v>
      </c>
      <c r="AG1190" s="29" t="s">
        <v>1763</v>
      </c>
    </row>
    <row r="1191" spans="1:33" x14ac:dyDescent="0.3">
      <c r="A1191" s="29" t="s">
        <v>679</v>
      </c>
      <c r="B1191" s="30">
        <v>45729</v>
      </c>
      <c r="C1191" s="29">
        <v>304.76749999999998</v>
      </c>
      <c r="D1191" s="29" t="s">
        <v>1824</v>
      </c>
      <c r="E1191" s="29">
        <v>35</v>
      </c>
      <c r="F1191" s="29" t="s">
        <v>9</v>
      </c>
      <c r="G1191" s="29" t="s">
        <v>1563</v>
      </c>
      <c r="H1191" s="29" t="s">
        <v>1759</v>
      </c>
      <c r="L1191" s="30">
        <v>45729</v>
      </c>
      <c r="M1191" s="29">
        <v>304.76749999999998</v>
      </c>
      <c r="R1191" s="29" t="s">
        <v>1824</v>
      </c>
      <c r="S1191" s="29">
        <v>304.76749999999998</v>
      </c>
      <c r="W1191" s="33" t="s">
        <v>9</v>
      </c>
      <c r="X1191" s="33" t="s">
        <v>1563</v>
      </c>
      <c r="Y1191" s="29">
        <v>304.76749999999998</v>
      </c>
      <c r="AF1191" s="29">
        <v>304.76749999999998</v>
      </c>
      <c r="AG1191" s="29" t="s">
        <v>1759</v>
      </c>
    </row>
    <row r="1192" spans="1:33" x14ac:dyDescent="0.3">
      <c r="A1192" s="29" t="s">
        <v>1372</v>
      </c>
      <c r="B1192" s="30">
        <v>45468</v>
      </c>
      <c r="C1192" s="29">
        <v>767.48159999999996</v>
      </c>
      <c r="D1192" s="29" t="s">
        <v>1824</v>
      </c>
      <c r="E1192" s="29">
        <v>19</v>
      </c>
      <c r="F1192" s="29" t="s">
        <v>9</v>
      </c>
      <c r="G1192" s="29" t="s">
        <v>1563</v>
      </c>
      <c r="H1192" s="29" t="s">
        <v>1763</v>
      </c>
      <c r="L1192" s="30">
        <v>45468</v>
      </c>
      <c r="M1192" s="29">
        <v>767.48159999999996</v>
      </c>
      <c r="R1192" s="29" t="s">
        <v>1824</v>
      </c>
      <c r="S1192" s="29">
        <v>767.48159999999996</v>
      </c>
      <c r="W1192" s="31" t="s">
        <v>9</v>
      </c>
      <c r="X1192" s="31" t="s">
        <v>1563</v>
      </c>
      <c r="Y1192" s="29">
        <v>767.48159999999996</v>
      </c>
      <c r="AF1192" s="29">
        <v>767.48159999999996</v>
      </c>
      <c r="AG1192" s="29" t="s">
        <v>1763</v>
      </c>
    </row>
    <row r="1193" spans="1:33" x14ac:dyDescent="0.3">
      <c r="A1193" s="29" t="s">
        <v>858</v>
      </c>
      <c r="B1193" s="30">
        <v>45936</v>
      </c>
      <c r="C1193" s="29">
        <v>1147.4495999999999</v>
      </c>
      <c r="D1193" s="29" t="s">
        <v>1826</v>
      </c>
      <c r="E1193" s="29">
        <v>31</v>
      </c>
      <c r="F1193" s="29" t="s">
        <v>16</v>
      </c>
      <c r="G1193" s="29" t="s">
        <v>1558</v>
      </c>
      <c r="H1193" s="29" t="s">
        <v>1759</v>
      </c>
      <c r="L1193" s="30">
        <v>45936</v>
      </c>
      <c r="M1193" s="29">
        <v>1147.4495999999999</v>
      </c>
      <c r="R1193" s="29" t="s">
        <v>1826</v>
      </c>
      <c r="S1193" s="29">
        <v>1147.4495999999999</v>
      </c>
      <c r="W1193" s="33" t="s">
        <v>16</v>
      </c>
      <c r="X1193" s="33" t="s">
        <v>1558</v>
      </c>
      <c r="Y1193" s="29">
        <v>1147.4495999999999</v>
      </c>
      <c r="AF1193" s="29">
        <v>1147.4495999999999</v>
      </c>
      <c r="AG1193" s="29" t="s">
        <v>1759</v>
      </c>
    </row>
    <row r="1194" spans="1:33" x14ac:dyDescent="0.3">
      <c r="A1194" s="29" t="s">
        <v>111</v>
      </c>
      <c r="B1194" s="30">
        <v>45622</v>
      </c>
      <c r="C1194" s="29">
        <v>1776.3743999999999</v>
      </c>
      <c r="D1194" s="29" t="s">
        <v>1826</v>
      </c>
      <c r="E1194" s="29">
        <v>31</v>
      </c>
      <c r="F1194" s="29" t="s">
        <v>9</v>
      </c>
      <c r="G1194" s="29" t="s">
        <v>1547</v>
      </c>
      <c r="H1194" s="29" t="s">
        <v>1759</v>
      </c>
      <c r="L1194" s="30">
        <v>45622</v>
      </c>
      <c r="M1194" s="29">
        <v>1776.3743999999999</v>
      </c>
      <c r="R1194" s="29" t="s">
        <v>1826</v>
      </c>
      <c r="S1194" s="29">
        <v>1776.3743999999999</v>
      </c>
      <c r="W1194" s="31" t="s">
        <v>9</v>
      </c>
      <c r="X1194" s="31" t="s">
        <v>1547</v>
      </c>
      <c r="Y1194" s="29">
        <v>1776.3743999999999</v>
      </c>
      <c r="AF1194" s="29">
        <v>1776.3743999999999</v>
      </c>
      <c r="AG1194" s="29" t="s">
        <v>1759</v>
      </c>
    </row>
    <row r="1195" spans="1:33" x14ac:dyDescent="0.3">
      <c r="A1195" s="29" t="s">
        <v>828</v>
      </c>
      <c r="B1195" s="30">
        <v>45705</v>
      </c>
      <c r="C1195" s="29">
        <v>545.80500000000006</v>
      </c>
      <c r="D1195" s="29" t="s">
        <v>1824</v>
      </c>
      <c r="E1195" s="29">
        <v>63</v>
      </c>
      <c r="F1195" s="29" t="s">
        <v>16</v>
      </c>
      <c r="G1195" s="29" t="s">
        <v>1547</v>
      </c>
      <c r="H1195" s="29" t="s">
        <v>1754</v>
      </c>
      <c r="L1195" s="30">
        <v>45705</v>
      </c>
      <c r="M1195" s="29">
        <v>545.80500000000006</v>
      </c>
      <c r="R1195" s="29" t="s">
        <v>1824</v>
      </c>
      <c r="S1195" s="29">
        <v>545.80500000000006</v>
      </c>
      <c r="W1195" s="33" t="s">
        <v>16</v>
      </c>
      <c r="X1195" s="33" t="s">
        <v>1547</v>
      </c>
      <c r="Y1195" s="29">
        <v>545.80500000000006</v>
      </c>
      <c r="AF1195" s="29">
        <v>545.80500000000006</v>
      </c>
      <c r="AG1195" s="29" t="s">
        <v>1754</v>
      </c>
    </row>
    <row r="1196" spans="1:33" x14ac:dyDescent="0.3">
      <c r="A1196" s="29" t="s">
        <v>1149</v>
      </c>
      <c r="B1196" s="30">
        <v>45250</v>
      </c>
      <c r="C1196" s="29">
        <v>945.12599999999998</v>
      </c>
      <c r="D1196" s="29" t="s">
        <v>1826</v>
      </c>
      <c r="E1196" s="29">
        <v>34</v>
      </c>
      <c r="F1196" s="29" t="s">
        <v>16</v>
      </c>
      <c r="G1196" s="29" t="s">
        <v>1563</v>
      </c>
      <c r="H1196" s="29" t="s">
        <v>1759</v>
      </c>
      <c r="L1196" s="30">
        <v>45250</v>
      </c>
      <c r="M1196" s="29">
        <v>945.12599999999998</v>
      </c>
      <c r="R1196" s="29" t="s">
        <v>1826</v>
      </c>
      <c r="S1196" s="29">
        <v>945.12599999999998</v>
      </c>
      <c r="W1196" s="31" t="s">
        <v>16</v>
      </c>
      <c r="X1196" s="31" t="s">
        <v>1563</v>
      </c>
      <c r="Y1196" s="29">
        <v>945.12599999999998</v>
      </c>
      <c r="AF1196" s="29">
        <v>945.12599999999998</v>
      </c>
      <c r="AG1196" s="29" t="s">
        <v>1759</v>
      </c>
    </row>
    <row r="1197" spans="1:33" x14ac:dyDescent="0.3">
      <c r="A1197" s="29" t="s">
        <v>1511</v>
      </c>
      <c r="B1197" s="30">
        <v>45684</v>
      </c>
      <c r="C1197" s="29">
        <v>2232.5688</v>
      </c>
      <c r="D1197" s="29" t="s">
        <v>1829</v>
      </c>
      <c r="E1197" s="29">
        <v>59</v>
      </c>
      <c r="F1197" s="29" t="s">
        <v>16</v>
      </c>
      <c r="G1197" s="29" t="s">
        <v>1558</v>
      </c>
      <c r="H1197" s="29" t="s">
        <v>1759</v>
      </c>
      <c r="L1197" s="30">
        <v>45684</v>
      </c>
      <c r="M1197" s="29">
        <v>2232.5688</v>
      </c>
      <c r="R1197" s="29" t="s">
        <v>1829</v>
      </c>
      <c r="S1197" s="29">
        <v>2232.5688</v>
      </c>
      <c r="W1197" s="33" t="s">
        <v>16</v>
      </c>
      <c r="X1197" s="33" t="s">
        <v>1558</v>
      </c>
      <c r="Y1197" s="29">
        <v>2232.5688</v>
      </c>
      <c r="AF1197" s="29">
        <v>2232.5688</v>
      </c>
      <c r="AG1197" s="29" t="s">
        <v>1759</v>
      </c>
    </row>
    <row r="1198" spans="1:33" x14ac:dyDescent="0.3">
      <c r="A1198" s="29" t="s">
        <v>964</v>
      </c>
      <c r="B1198" s="30">
        <v>45395</v>
      </c>
      <c r="C1198" s="29">
        <v>2971.0295999999998</v>
      </c>
      <c r="D1198" s="29" t="s">
        <v>1826</v>
      </c>
      <c r="E1198" s="29">
        <v>44</v>
      </c>
      <c r="F1198" s="29" t="s">
        <v>9</v>
      </c>
      <c r="G1198" s="29" t="s">
        <v>1544</v>
      </c>
      <c r="H1198" s="29" t="s">
        <v>1759</v>
      </c>
      <c r="L1198" s="30">
        <v>45395</v>
      </c>
      <c r="M1198" s="29">
        <v>2971.0295999999998</v>
      </c>
      <c r="R1198" s="29" t="s">
        <v>1826</v>
      </c>
      <c r="S1198" s="29">
        <v>2971.0295999999998</v>
      </c>
      <c r="W1198" s="31" t="s">
        <v>9</v>
      </c>
      <c r="X1198" s="31" t="s">
        <v>1544</v>
      </c>
      <c r="Y1198" s="29">
        <v>2971.0295999999998</v>
      </c>
      <c r="AF1198" s="29">
        <v>2971.0295999999998</v>
      </c>
      <c r="AG1198" s="29" t="s">
        <v>1759</v>
      </c>
    </row>
    <row r="1199" spans="1:33" x14ac:dyDescent="0.3">
      <c r="A1199" s="29" t="s">
        <v>1045</v>
      </c>
      <c r="B1199" s="30">
        <v>45382</v>
      </c>
      <c r="C1199" s="29">
        <v>942.01600000000008</v>
      </c>
      <c r="D1199" s="29" t="s">
        <v>1824</v>
      </c>
      <c r="E1199" s="29">
        <v>64</v>
      </c>
      <c r="F1199" s="29" t="s">
        <v>16</v>
      </c>
      <c r="G1199" s="29" t="s">
        <v>1544</v>
      </c>
      <c r="H1199" s="29" t="s">
        <v>1759</v>
      </c>
      <c r="L1199" s="30">
        <v>45382</v>
      </c>
      <c r="M1199" s="29">
        <v>942.01600000000008</v>
      </c>
      <c r="R1199" s="29" t="s">
        <v>1824</v>
      </c>
      <c r="S1199" s="29">
        <v>942.01600000000008</v>
      </c>
      <c r="W1199" s="33" t="s">
        <v>16</v>
      </c>
      <c r="X1199" s="33" t="s">
        <v>1544</v>
      </c>
      <c r="Y1199" s="29">
        <v>942.01600000000008</v>
      </c>
      <c r="AF1199" s="29">
        <v>942.01600000000008</v>
      </c>
      <c r="AG1199" s="29" t="s">
        <v>1759</v>
      </c>
    </row>
    <row r="1200" spans="1:33" x14ac:dyDescent="0.3">
      <c r="A1200" s="29" t="s">
        <v>348</v>
      </c>
      <c r="B1200" s="30">
        <v>45919</v>
      </c>
      <c r="C1200" s="29">
        <v>1628.0208</v>
      </c>
      <c r="D1200" s="29" t="s">
        <v>1826</v>
      </c>
      <c r="E1200" s="29">
        <v>24</v>
      </c>
      <c r="F1200" s="29" t="s">
        <v>9</v>
      </c>
      <c r="G1200" s="29" t="s">
        <v>1547</v>
      </c>
      <c r="H1200" s="29" t="s">
        <v>1763</v>
      </c>
      <c r="L1200" s="30">
        <v>45919</v>
      </c>
      <c r="M1200" s="29">
        <v>1628.0208</v>
      </c>
      <c r="R1200" s="29" t="s">
        <v>1826</v>
      </c>
      <c r="S1200" s="29">
        <v>1628.0208</v>
      </c>
      <c r="W1200" s="31" t="s">
        <v>9</v>
      </c>
      <c r="X1200" s="31" t="s">
        <v>1547</v>
      </c>
      <c r="Y1200" s="29">
        <v>1628.0208</v>
      </c>
      <c r="AF1200" s="29">
        <v>1628.0208</v>
      </c>
      <c r="AG1200" s="29" t="s">
        <v>1763</v>
      </c>
    </row>
    <row r="1201" spans="1:33" x14ac:dyDescent="0.3">
      <c r="A1201" s="29" t="s">
        <v>1450</v>
      </c>
      <c r="B1201" s="30">
        <v>45453</v>
      </c>
      <c r="C1201" s="29">
        <v>889.30799999999999</v>
      </c>
      <c r="D1201" s="29" t="s">
        <v>1829</v>
      </c>
      <c r="E1201" s="29">
        <v>42</v>
      </c>
      <c r="F1201" s="29" t="s">
        <v>9</v>
      </c>
      <c r="G1201" s="29" t="s">
        <v>1558</v>
      </c>
      <c r="H1201" s="29" t="s">
        <v>1759</v>
      </c>
      <c r="L1201" s="30">
        <v>45453</v>
      </c>
      <c r="M1201" s="29">
        <v>889.30799999999999</v>
      </c>
      <c r="R1201" s="29" t="s">
        <v>1829</v>
      </c>
      <c r="S1201" s="29">
        <v>889.30799999999999</v>
      </c>
      <c r="W1201" s="33" t="s">
        <v>9</v>
      </c>
      <c r="X1201" s="33" t="s">
        <v>1558</v>
      </c>
      <c r="Y1201" s="29">
        <v>889.30799999999999</v>
      </c>
      <c r="AF1201" s="29">
        <v>889.30799999999999</v>
      </c>
      <c r="AG1201" s="29" t="s">
        <v>1759</v>
      </c>
    </row>
    <row r="1202" spans="1:33" x14ac:dyDescent="0.3">
      <c r="A1202" s="29" t="s">
        <v>1329</v>
      </c>
      <c r="B1202" s="30">
        <v>45313</v>
      </c>
      <c r="C1202" s="29">
        <v>661.7595</v>
      </c>
      <c r="D1202" s="29" t="s">
        <v>1829</v>
      </c>
      <c r="E1202" s="29">
        <v>43</v>
      </c>
      <c r="F1202" s="29" t="s">
        <v>9</v>
      </c>
      <c r="G1202" s="29" t="s">
        <v>1558</v>
      </c>
      <c r="H1202" s="29" t="s">
        <v>1763</v>
      </c>
      <c r="L1202" s="30">
        <v>45313</v>
      </c>
      <c r="M1202" s="29">
        <v>661.7595</v>
      </c>
      <c r="R1202" s="29" t="s">
        <v>1829</v>
      </c>
      <c r="S1202" s="29">
        <v>661.7595</v>
      </c>
      <c r="W1202" s="31" t="s">
        <v>9</v>
      </c>
      <c r="X1202" s="31" t="s">
        <v>1558</v>
      </c>
      <c r="Y1202" s="29">
        <v>661.7595</v>
      </c>
      <c r="AF1202" s="29">
        <v>661.7595</v>
      </c>
      <c r="AG1202" s="29" t="s">
        <v>1763</v>
      </c>
    </row>
    <row r="1203" spans="1:33" x14ac:dyDescent="0.3">
      <c r="A1203" s="29" t="s">
        <v>361</v>
      </c>
      <c r="B1203" s="30">
        <v>45377</v>
      </c>
      <c r="C1203" s="29">
        <v>1845.9659999999999</v>
      </c>
      <c r="D1203" s="29" t="s">
        <v>1824</v>
      </c>
      <c r="E1203" s="29">
        <v>34</v>
      </c>
      <c r="F1203" s="29" t="s">
        <v>16</v>
      </c>
      <c r="G1203" s="29" t="s">
        <v>1566</v>
      </c>
      <c r="H1203" s="29" t="s">
        <v>1759</v>
      </c>
      <c r="L1203" s="30">
        <v>45377</v>
      </c>
      <c r="M1203" s="29">
        <v>1845.9659999999999</v>
      </c>
      <c r="R1203" s="29" t="s">
        <v>1824</v>
      </c>
      <c r="S1203" s="29">
        <v>1845.9659999999999</v>
      </c>
      <c r="W1203" s="33" t="s">
        <v>16</v>
      </c>
      <c r="X1203" s="33" t="s">
        <v>1566</v>
      </c>
      <c r="Y1203" s="29">
        <v>1845.9659999999999</v>
      </c>
      <c r="AF1203" s="29">
        <v>1845.9659999999999</v>
      </c>
      <c r="AG1203" s="29" t="s">
        <v>1759</v>
      </c>
    </row>
    <row r="1204" spans="1:33" x14ac:dyDescent="0.3">
      <c r="A1204" s="29" t="s">
        <v>843</v>
      </c>
      <c r="B1204" s="30">
        <v>45371</v>
      </c>
      <c r="C1204" s="29">
        <v>1828.1120000000001</v>
      </c>
      <c r="D1204" s="29" t="s">
        <v>1829</v>
      </c>
      <c r="E1204" s="29">
        <v>38</v>
      </c>
      <c r="F1204" s="29" t="s">
        <v>9</v>
      </c>
      <c r="G1204" s="29" t="s">
        <v>1558</v>
      </c>
      <c r="H1204" s="29" t="s">
        <v>1763</v>
      </c>
      <c r="L1204" s="30">
        <v>45371</v>
      </c>
      <c r="M1204" s="29">
        <v>1828.1120000000001</v>
      </c>
      <c r="R1204" s="29" t="s">
        <v>1829</v>
      </c>
      <c r="S1204" s="29">
        <v>1828.1120000000001</v>
      </c>
      <c r="W1204" s="31" t="s">
        <v>9</v>
      </c>
      <c r="X1204" s="31" t="s">
        <v>1558</v>
      </c>
      <c r="Y1204" s="29">
        <v>1828.1120000000001</v>
      </c>
      <c r="AF1204" s="29">
        <v>1828.1120000000001</v>
      </c>
      <c r="AG1204" s="29" t="s">
        <v>1763</v>
      </c>
    </row>
    <row r="1205" spans="1:33" x14ac:dyDescent="0.3">
      <c r="A1205" s="29" t="s">
        <v>1182</v>
      </c>
      <c r="B1205" s="30">
        <v>45797</v>
      </c>
      <c r="C1205" s="29">
        <v>593.79</v>
      </c>
      <c r="D1205" s="29" t="s">
        <v>1829</v>
      </c>
      <c r="E1205" s="29">
        <v>34</v>
      </c>
      <c r="F1205" s="29" t="s">
        <v>16</v>
      </c>
      <c r="G1205" s="29" t="s">
        <v>1563</v>
      </c>
      <c r="H1205" s="29" t="s">
        <v>1759</v>
      </c>
      <c r="L1205" s="30">
        <v>45797</v>
      </c>
      <c r="M1205" s="29">
        <v>593.79</v>
      </c>
      <c r="R1205" s="29" t="s">
        <v>1829</v>
      </c>
      <c r="S1205" s="29">
        <v>593.79</v>
      </c>
      <c r="W1205" s="33" t="s">
        <v>16</v>
      </c>
      <c r="X1205" s="33" t="s">
        <v>1563</v>
      </c>
      <c r="Y1205" s="29">
        <v>593.79</v>
      </c>
      <c r="AF1205" s="29">
        <v>593.79</v>
      </c>
      <c r="AG1205" s="29" t="s">
        <v>1759</v>
      </c>
    </row>
    <row r="1206" spans="1:33" x14ac:dyDescent="0.3">
      <c r="A1206" s="29" t="s">
        <v>1075</v>
      </c>
      <c r="B1206" s="30">
        <v>45575</v>
      </c>
      <c r="C1206" s="29">
        <v>1900.1135999999999</v>
      </c>
      <c r="D1206" s="29" t="s">
        <v>1826</v>
      </c>
      <c r="E1206" s="29">
        <v>38</v>
      </c>
      <c r="F1206" s="29" t="s">
        <v>9</v>
      </c>
      <c r="G1206" s="29" t="s">
        <v>1544</v>
      </c>
      <c r="H1206" s="29" t="s">
        <v>1759</v>
      </c>
      <c r="L1206" s="30">
        <v>45575</v>
      </c>
      <c r="M1206" s="29">
        <v>1900.1135999999999</v>
      </c>
      <c r="R1206" s="29" t="s">
        <v>1826</v>
      </c>
      <c r="S1206" s="29">
        <v>1900.1135999999999</v>
      </c>
      <c r="W1206" s="31" t="s">
        <v>9</v>
      </c>
      <c r="X1206" s="31" t="s">
        <v>1544</v>
      </c>
      <c r="Y1206" s="29">
        <v>1900.1135999999999</v>
      </c>
      <c r="AF1206" s="29">
        <v>1900.1135999999999</v>
      </c>
      <c r="AG1206" s="29" t="s">
        <v>1759</v>
      </c>
    </row>
    <row r="1207" spans="1:33" x14ac:dyDescent="0.3">
      <c r="A1207" s="29" t="s">
        <v>1247</v>
      </c>
      <c r="B1207" s="30">
        <v>45566</v>
      </c>
      <c r="C1207" s="29">
        <v>2950.14</v>
      </c>
      <c r="D1207" s="29" t="s">
        <v>1829</v>
      </c>
      <c r="E1207" s="29">
        <v>51</v>
      </c>
      <c r="F1207" s="29" t="s">
        <v>16</v>
      </c>
      <c r="G1207" s="29" t="s">
        <v>1563</v>
      </c>
      <c r="H1207" s="29" t="s">
        <v>1763</v>
      </c>
      <c r="L1207" s="30">
        <v>45566</v>
      </c>
      <c r="M1207" s="29">
        <v>2950.14</v>
      </c>
      <c r="R1207" s="29" t="s">
        <v>1829</v>
      </c>
      <c r="S1207" s="29">
        <v>2950.14</v>
      </c>
      <c r="W1207" s="33" t="s">
        <v>16</v>
      </c>
      <c r="X1207" s="33" t="s">
        <v>1563</v>
      </c>
      <c r="Y1207" s="29">
        <v>2950.14</v>
      </c>
      <c r="AF1207" s="29">
        <v>2950.14</v>
      </c>
      <c r="AG1207" s="29" t="s">
        <v>1763</v>
      </c>
    </row>
    <row r="1208" spans="1:33" x14ac:dyDescent="0.3">
      <c r="A1208" s="29" t="s">
        <v>753</v>
      </c>
      <c r="B1208" s="30">
        <v>45252</v>
      </c>
      <c r="C1208" s="29">
        <v>821.35159999999996</v>
      </c>
      <c r="D1208" s="29" t="s">
        <v>1824</v>
      </c>
      <c r="E1208" s="29">
        <v>28</v>
      </c>
      <c r="F1208" s="29" t="s">
        <v>16</v>
      </c>
      <c r="G1208" s="29" t="s">
        <v>1544</v>
      </c>
      <c r="H1208" s="29" t="s">
        <v>1763</v>
      </c>
      <c r="L1208" s="30">
        <v>45252</v>
      </c>
      <c r="M1208" s="29">
        <v>821.35159999999996</v>
      </c>
      <c r="R1208" s="29" t="s">
        <v>1824</v>
      </c>
      <c r="S1208" s="29">
        <v>821.35159999999996</v>
      </c>
      <c r="W1208" s="31" t="s">
        <v>16</v>
      </c>
      <c r="X1208" s="31" t="s">
        <v>1544</v>
      </c>
      <c r="Y1208" s="29">
        <v>821.35159999999996</v>
      </c>
      <c r="AF1208" s="29">
        <v>821.35159999999996</v>
      </c>
      <c r="AG1208" s="29" t="s">
        <v>1763</v>
      </c>
    </row>
    <row r="1209" spans="1:33" x14ac:dyDescent="0.3">
      <c r="A1209" s="29" t="s">
        <v>1105</v>
      </c>
      <c r="B1209" s="30">
        <v>45693</v>
      </c>
      <c r="C1209" s="29">
        <v>1756.5324000000001</v>
      </c>
      <c r="D1209" s="29" t="s">
        <v>1826</v>
      </c>
      <c r="E1209" s="29">
        <v>56</v>
      </c>
      <c r="F1209" s="29" t="s">
        <v>16</v>
      </c>
      <c r="G1209" s="29" t="s">
        <v>1558</v>
      </c>
      <c r="H1209" s="29" t="s">
        <v>1759</v>
      </c>
      <c r="L1209" s="30">
        <v>45693</v>
      </c>
      <c r="M1209" s="29">
        <v>1756.5324000000001</v>
      </c>
      <c r="R1209" s="29" t="s">
        <v>1826</v>
      </c>
      <c r="S1209" s="29">
        <v>1756.5324000000001</v>
      </c>
      <c r="W1209" s="33" t="s">
        <v>16</v>
      </c>
      <c r="X1209" s="33" t="s">
        <v>1558</v>
      </c>
      <c r="Y1209" s="29">
        <v>1756.5324000000001</v>
      </c>
      <c r="AF1209" s="29">
        <v>1756.5324000000001</v>
      </c>
      <c r="AG1209" s="29" t="s">
        <v>1759</v>
      </c>
    </row>
    <row r="1210" spans="1:33" x14ac:dyDescent="0.3">
      <c r="A1210" s="29" t="s">
        <v>1000</v>
      </c>
      <c r="B1210" s="30">
        <v>45446</v>
      </c>
      <c r="C1210" s="29">
        <v>1568.943</v>
      </c>
      <c r="D1210" s="29" t="s">
        <v>1829</v>
      </c>
      <c r="E1210" s="29">
        <v>25</v>
      </c>
      <c r="F1210" s="29" t="s">
        <v>9</v>
      </c>
      <c r="G1210" s="29" t="s">
        <v>1544</v>
      </c>
      <c r="H1210" s="29" t="s">
        <v>1759</v>
      </c>
      <c r="L1210" s="30">
        <v>45446</v>
      </c>
      <c r="M1210" s="29">
        <v>1568.943</v>
      </c>
      <c r="R1210" s="29" t="s">
        <v>1829</v>
      </c>
      <c r="S1210" s="29">
        <v>1568.943</v>
      </c>
      <c r="W1210" s="31" t="s">
        <v>9</v>
      </c>
      <c r="X1210" s="31" t="s">
        <v>1544</v>
      </c>
      <c r="Y1210" s="29">
        <v>1568.943</v>
      </c>
      <c r="AF1210" s="29">
        <v>1568.943</v>
      </c>
      <c r="AG1210" s="29" t="s">
        <v>1759</v>
      </c>
    </row>
    <row r="1211" spans="1:33" x14ac:dyDescent="0.3">
      <c r="A1211" s="29" t="s">
        <v>206</v>
      </c>
      <c r="B1211" s="30">
        <v>45862</v>
      </c>
      <c r="C1211" s="29">
        <v>548.06200000000001</v>
      </c>
      <c r="D1211" s="29" t="s">
        <v>1826</v>
      </c>
      <c r="E1211" s="29">
        <v>56</v>
      </c>
      <c r="F1211" s="29" t="s">
        <v>16</v>
      </c>
      <c r="G1211" s="29" t="s">
        <v>1544</v>
      </c>
      <c r="H1211" s="29" t="s">
        <v>1763</v>
      </c>
      <c r="L1211" s="30">
        <v>45862</v>
      </c>
      <c r="M1211" s="29">
        <v>548.06200000000001</v>
      </c>
      <c r="R1211" s="29" t="s">
        <v>1826</v>
      </c>
      <c r="S1211" s="29">
        <v>548.06200000000001</v>
      </c>
      <c r="W1211" s="33" t="s">
        <v>16</v>
      </c>
      <c r="X1211" s="33" t="s">
        <v>1544</v>
      </c>
      <c r="Y1211" s="29">
        <v>548.06200000000001</v>
      </c>
      <c r="AF1211" s="29">
        <v>548.06200000000001</v>
      </c>
      <c r="AG1211" s="29" t="s">
        <v>1763</v>
      </c>
    </row>
    <row r="1212" spans="1:33" x14ac:dyDescent="0.3">
      <c r="A1212" s="29" t="s">
        <v>296</v>
      </c>
      <c r="B1212" s="30">
        <v>45530</v>
      </c>
      <c r="C1212" s="29">
        <v>954.06080000000009</v>
      </c>
      <c r="D1212" s="29" t="s">
        <v>1829</v>
      </c>
      <c r="E1212" s="29">
        <v>53</v>
      </c>
      <c r="F1212" s="29" t="s">
        <v>9</v>
      </c>
      <c r="G1212" s="29" t="s">
        <v>1547</v>
      </c>
      <c r="H1212" s="29" t="s">
        <v>1784</v>
      </c>
      <c r="L1212" s="30">
        <v>45530</v>
      </c>
      <c r="M1212" s="29">
        <v>954.06080000000009</v>
      </c>
      <c r="R1212" s="29" t="s">
        <v>1829</v>
      </c>
      <c r="S1212" s="29">
        <v>954.06080000000009</v>
      </c>
      <c r="W1212" s="31" t="s">
        <v>9</v>
      </c>
      <c r="X1212" s="31" t="s">
        <v>1547</v>
      </c>
      <c r="Y1212" s="29">
        <v>954.06080000000009</v>
      </c>
      <c r="AF1212" s="29">
        <v>954.06080000000009</v>
      </c>
      <c r="AG1212" s="29" t="s">
        <v>1784</v>
      </c>
    </row>
    <row r="1213" spans="1:33" x14ac:dyDescent="0.3">
      <c r="A1213" s="29" t="s">
        <v>72</v>
      </c>
      <c r="B1213" s="30">
        <v>45558</v>
      </c>
      <c r="C1213" s="29">
        <v>1194.9028000000001</v>
      </c>
      <c r="D1213" s="29" t="s">
        <v>1826</v>
      </c>
      <c r="E1213" s="29">
        <v>24</v>
      </c>
      <c r="F1213" s="29" t="s">
        <v>16</v>
      </c>
      <c r="G1213" s="29" t="s">
        <v>1544</v>
      </c>
      <c r="H1213" s="29" t="s">
        <v>1754</v>
      </c>
      <c r="L1213" s="30">
        <v>45558</v>
      </c>
      <c r="M1213" s="29">
        <v>1194.9028000000001</v>
      </c>
      <c r="R1213" s="29" t="s">
        <v>1826</v>
      </c>
      <c r="S1213" s="29">
        <v>1194.9028000000001</v>
      </c>
      <c r="W1213" s="33" t="s">
        <v>16</v>
      </c>
      <c r="X1213" s="33" t="s">
        <v>1544</v>
      </c>
      <c r="Y1213" s="29">
        <v>1194.9028000000001</v>
      </c>
      <c r="AF1213" s="29">
        <v>1194.9028000000001</v>
      </c>
      <c r="AG1213" s="29" t="s">
        <v>1754</v>
      </c>
    </row>
    <row r="1214" spans="1:33" x14ac:dyDescent="0.3">
      <c r="A1214" s="29" t="s">
        <v>1519</v>
      </c>
      <c r="B1214" s="30">
        <v>45472</v>
      </c>
      <c r="C1214" s="29">
        <v>3220.3444</v>
      </c>
      <c r="D1214" s="29" t="s">
        <v>1826</v>
      </c>
      <c r="E1214" s="29">
        <v>23</v>
      </c>
      <c r="F1214" s="29" t="s">
        <v>16</v>
      </c>
      <c r="G1214" s="29" t="s">
        <v>1566</v>
      </c>
      <c r="H1214" s="29" t="s">
        <v>1759</v>
      </c>
      <c r="L1214" s="30">
        <v>45472</v>
      </c>
      <c r="M1214" s="29">
        <v>3220.3444</v>
      </c>
      <c r="R1214" s="29" t="s">
        <v>1826</v>
      </c>
      <c r="S1214" s="29">
        <v>3220.3444</v>
      </c>
      <c r="W1214" s="31" t="s">
        <v>16</v>
      </c>
      <c r="X1214" s="31" t="s">
        <v>1566</v>
      </c>
      <c r="Y1214" s="29">
        <v>3220.3444</v>
      </c>
      <c r="AF1214" s="29">
        <v>3220.3444</v>
      </c>
      <c r="AG1214" s="29" t="s">
        <v>1759</v>
      </c>
    </row>
    <row r="1215" spans="1:33" x14ac:dyDescent="0.3">
      <c r="A1215" s="29" t="s">
        <v>798</v>
      </c>
      <c r="B1215" s="30">
        <v>45809</v>
      </c>
      <c r="C1215" s="29">
        <v>40.976100000000002</v>
      </c>
      <c r="D1215" s="29" t="s">
        <v>1824</v>
      </c>
      <c r="E1215" s="29">
        <v>48</v>
      </c>
      <c r="F1215" s="29" t="s">
        <v>9</v>
      </c>
      <c r="G1215" s="29" t="s">
        <v>1566</v>
      </c>
      <c r="H1215" s="29" t="s">
        <v>1763</v>
      </c>
      <c r="L1215" s="30">
        <v>45809</v>
      </c>
      <c r="M1215" s="29">
        <v>40.976100000000002</v>
      </c>
      <c r="R1215" s="29" t="s">
        <v>1824</v>
      </c>
      <c r="S1215" s="29">
        <v>40.976100000000002</v>
      </c>
      <c r="W1215" s="33" t="s">
        <v>9</v>
      </c>
      <c r="X1215" s="33" t="s">
        <v>1566</v>
      </c>
      <c r="Y1215" s="29">
        <v>40.976100000000002</v>
      </c>
      <c r="AF1215" s="29">
        <v>40.976100000000002</v>
      </c>
      <c r="AG1215" s="29" t="s">
        <v>1763</v>
      </c>
    </row>
    <row r="1216" spans="1:33" x14ac:dyDescent="0.3">
      <c r="A1216" s="29" t="s">
        <v>551</v>
      </c>
      <c r="B1216" s="30">
        <v>45783</v>
      </c>
      <c r="C1216" s="29">
        <v>189.61760000000001</v>
      </c>
      <c r="D1216" s="29" t="s">
        <v>1824</v>
      </c>
      <c r="E1216" s="29">
        <v>25</v>
      </c>
      <c r="F1216" s="29" t="s">
        <v>16</v>
      </c>
      <c r="G1216" s="29" t="s">
        <v>1566</v>
      </c>
      <c r="H1216" s="29" t="s">
        <v>1763</v>
      </c>
      <c r="L1216" s="30">
        <v>45783</v>
      </c>
      <c r="M1216" s="29">
        <v>189.61760000000001</v>
      </c>
      <c r="R1216" s="29" t="s">
        <v>1824</v>
      </c>
      <c r="S1216" s="29">
        <v>189.61760000000001</v>
      </c>
      <c r="W1216" s="31" t="s">
        <v>16</v>
      </c>
      <c r="X1216" s="31" t="s">
        <v>1566</v>
      </c>
      <c r="Y1216" s="29">
        <v>189.61760000000001</v>
      </c>
      <c r="AF1216" s="29">
        <v>189.61760000000001</v>
      </c>
      <c r="AG1216" s="29" t="s">
        <v>1763</v>
      </c>
    </row>
    <row r="1217" spans="1:33" x14ac:dyDescent="0.3">
      <c r="A1217" s="29" t="s">
        <v>1087</v>
      </c>
      <c r="B1217" s="30">
        <v>45849</v>
      </c>
      <c r="C1217" s="29">
        <v>264.91500000000002</v>
      </c>
      <c r="D1217" s="29" t="s">
        <v>1824</v>
      </c>
      <c r="E1217" s="29">
        <v>39</v>
      </c>
      <c r="F1217" s="29" t="s">
        <v>16</v>
      </c>
      <c r="G1217" s="29" t="s">
        <v>1547</v>
      </c>
      <c r="H1217" s="29" t="s">
        <v>1763</v>
      </c>
      <c r="L1217" s="30">
        <v>45849</v>
      </c>
      <c r="M1217" s="29">
        <v>264.91500000000002</v>
      </c>
      <c r="R1217" s="29" t="s">
        <v>1824</v>
      </c>
      <c r="S1217" s="29">
        <v>264.91500000000002</v>
      </c>
      <c r="W1217" s="33" t="s">
        <v>16</v>
      </c>
      <c r="X1217" s="33" t="s">
        <v>1547</v>
      </c>
      <c r="Y1217" s="29">
        <v>264.91500000000002</v>
      </c>
      <c r="AF1217" s="29">
        <v>264.91500000000002</v>
      </c>
      <c r="AG1217" s="29" t="s">
        <v>1763</v>
      </c>
    </row>
    <row r="1218" spans="1:33" x14ac:dyDescent="0.3">
      <c r="A1218" s="29" t="s">
        <v>357</v>
      </c>
      <c r="B1218" s="30">
        <v>45281</v>
      </c>
      <c r="C1218" s="29">
        <v>1369.1215999999999</v>
      </c>
      <c r="D1218" s="29" t="s">
        <v>1824</v>
      </c>
      <c r="E1218" s="29">
        <v>29</v>
      </c>
      <c r="F1218" s="29" t="s">
        <v>9</v>
      </c>
      <c r="G1218" s="29" t="s">
        <v>1563</v>
      </c>
      <c r="H1218" s="29" t="s">
        <v>1759</v>
      </c>
      <c r="L1218" s="30">
        <v>45281</v>
      </c>
      <c r="M1218" s="29">
        <v>1369.1215999999999</v>
      </c>
      <c r="R1218" s="29" t="s">
        <v>1824</v>
      </c>
      <c r="S1218" s="29">
        <v>1369.1215999999999</v>
      </c>
      <c r="W1218" s="31" t="s">
        <v>9</v>
      </c>
      <c r="X1218" s="31" t="s">
        <v>1563</v>
      </c>
      <c r="Y1218" s="29">
        <v>1369.1215999999999</v>
      </c>
      <c r="AF1218" s="29">
        <v>1369.1215999999999</v>
      </c>
      <c r="AG1218" s="29" t="s">
        <v>1759</v>
      </c>
    </row>
    <row r="1219" spans="1:33" x14ac:dyDescent="0.3">
      <c r="A1219" s="29" t="s">
        <v>539</v>
      </c>
      <c r="B1219" s="30">
        <v>45322</v>
      </c>
      <c r="C1219" s="29">
        <v>331.17</v>
      </c>
      <c r="D1219" s="29" t="s">
        <v>1826</v>
      </c>
      <c r="E1219" s="29">
        <v>37</v>
      </c>
      <c r="F1219" s="29" t="s">
        <v>9</v>
      </c>
      <c r="G1219" s="29" t="s">
        <v>1547</v>
      </c>
      <c r="H1219" s="29" t="s">
        <v>1759</v>
      </c>
      <c r="L1219" s="30">
        <v>45322</v>
      </c>
      <c r="M1219" s="29">
        <v>331.17</v>
      </c>
      <c r="R1219" s="29" t="s">
        <v>1826</v>
      </c>
      <c r="S1219" s="29">
        <v>331.17</v>
      </c>
      <c r="W1219" s="33" t="s">
        <v>9</v>
      </c>
      <c r="X1219" s="33" t="s">
        <v>1547</v>
      </c>
      <c r="Y1219" s="29">
        <v>331.17</v>
      </c>
      <c r="AF1219" s="29">
        <v>331.17</v>
      </c>
      <c r="AG1219" s="29" t="s">
        <v>1759</v>
      </c>
    </row>
    <row r="1220" spans="1:33" x14ac:dyDescent="0.3">
      <c r="A1220" s="29" t="s">
        <v>212</v>
      </c>
      <c r="B1220" s="30">
        <v>45560</v>
      </c>
      <c r="C1220" s="29">
        <v>1275.799</v>
      </c>
      <c r="D1220" s="29" t="s">
        <v>1829</v>
      </c>
      <c r="E1220" s="29">
        <v>43</v>
      </c>
      <c r="F1220" s="29" t="s">
        <v>16</v>
      </c>
      <c r="G1220" s="29" t="s">
        <v>1566</v>
      </c>
      <c r="H1220" s="29" t="s">
        <v>1763</v>
      </c>
      <c r="L1220" s="30">
        <v>45560</v>
      </c>
      <c r="M1220" s="29">
        <v>1275.799</v>
      </c>
      <c r="R1220" s="29" t="s">
        <v>1829</v>
      </c>
      <c r="S1220" s="29">
        <v>1275.799</v>
      </c>
      <c r="W1220" s="31" t="s">
        <v>16</v>
      </c>
      <c r="X1220" s="31" t="s">
        <v>1566</v>
      </c>
      <c r="Y1220" s="29">
        <v>1275.799</v>
      </c>
      <c r="AF1220" s="29">
        <v>1275.799</v>
      </c>
      <c r="AG1220" s="29" t="s">
        <v>1763</v>
      </c>
    </row>
    <row r="1221" spans="1:33" x14ac:dyDescent="0.3">
      <c r="A1221" s="29" t="s">
        <v>125</v>
      </c>
      <c r="B1221" s="30">
        <v>45905</v>
      </c>
      <c r="C1221" s="29">
        <v>1926.15</v>
      </c>
      <c r="D1221" s="29" t="s">
        <v>1824</v>
      </c>
      <c r="E1221" s="29">
        <v>41</v>
      </c>
      <c r="F1221" s="29" t="s">
        <v>9</v>
      </c>
      <c r="G1221" s="29" t="s">
        <v>1544</v>
      </c>
      <c r="H1221" s="29" t="s">
        <v>1759</v>
      </c>
      <c r="L1221" s="30">
        <v>45905</v>
      </c>
      <c r="M1221" s="29">
        <v>1926.15</v>
      </c>
      <c r="R1221" s="29" t="s">
        <v>1824</v>
      </c>
      <c r="S1221" s="29">
        <v>1926.15</v>
      </c>
      <c r="W1221" s="33" t="s">
        <v>9</v>
      </c>
      <c r="X1221" s="33" t="s">
        <v>1544</v>
      </c>
      <c r="Y1221" s="29">
        <v>1926.15</v>
      </c>
      <c r="AF1221" s="29">
        <v>1926.15</v>
      </c>
      <c r="AG1221" s="29" t="s">
        <v>1759</v>
      </c>
    </row>
    <row r="1222" spans="1:33" x14ac:dyDescent="0.3">
      <c r="A1222" s="29" t="s">
        <v>988</v>
      </c>
      <c r="B1222" s="30">
        <v>45531</v>
      </c>
      <c r="C1222" s="29">
        <v>1370.5232000000001</v>
      </c>
      <c r="D1222" s="29" t="s">
        <v>1824</v>
      </c>
      <c r="E1222" s="29">
        <v>53</v>
      </c>
      <c r="F1222" s="29" t="s">
        <v>16</v>
      </c>
      <c r="G1222" s="29" t="s">
        <v>1544</v>
      </c>
      <c r="H1222" s="29" t="s">
        <v>1763</v>
      </c>
      <c r="L1222" s="30">
        <v>45531</v>
      </c>
      <c r="M1222" s="29">
        <v>1370.5232000000001</v>
      </c>
      <c r="R1222" s="29" t="s">
        <v>1824</v>
      </c>
      <c r="S1222" s="29">
        <v>1370.5232000000001</v>
      </c>
      <c r="W1222" s="31" t="s">
        <v>16</v>
      </c>
      <c r="X1222" s="31" t="s">
        <v>1544</v>
      </c>
      <c r="Y1222" s="29">
        <v>1370.5232000000001</v>
      </c>
      <c r="AF1222" s="29">
        <v>1370.5232000000001</v>
      </c>
      <c r="AG1222" s="29" t="s">
        <v>1763</v>
      </c>
    </row>
    <row r="1223" spans="1:33" x14ac:dyDescent="0.3">
      <c r="A1223" s="29" t="s">
        <v>53</v>
      </c>
      <c r="B1223" s="30">
        <v>45216</v>
      </c>
      <c r="C1223" s="29">
        <v>679.18619999999999</v>
      </c>
      <c r="D1223" s="29" t="s">
        <v>1829</v>
      </c>
      <c r="E1223" s="29">
        <v>28</v>
      </c>
      <c r="F1223" s="29" t="s">
        <v>16</v>
      </c>
      <c r="G1223" s="29" t="s">
        <v>1566</v>
      </c>
      <c r="H1223" s="29" t="s">
        <v>1759</v>
      </c>
      <c r="L1223" s="30">
        <v>45216</v>
      </c>
      <c r="M1223" s="29">
        <v>679.18619999999999</v>
      </c>
      <c r="R1223" s="29" t="s">
        <v>1829</v>
      </c>
      <c r="S1223" s="29">
        <v>679.18619999999999</v>
      </c>
      <c r="W1223" s="33" t="s">
        <v>16</v>
      </c>
      <c r="X1223" s="33" t="s">
        <v>1566</v>
      </c>
      <c r="Y1223" s="29">
        <v>679.18619999999999</v>
      </c>
      <c r="AF1223" s="29">
        <v>679.18619999999999</v>
      </c>
      <c r="AG1223" s="29" t="s">
        <v>1759</v>
      </c>
    </row>
    <row r="1224" spans="1:33" x14ac:dyDescent="0.3">
      <c r="A1224" s="29" t="s">
        <v>299</v>
      </c>
      <c r="B1224" s="30">
        <v>45384</v>
      </c>
      <c r="C1224" s="29">
        <v>1053.7551000000001</v>
      </c>
      <c r="D1224" s="29" t="s">
        <v>1826</v>
      </c>
      <c r="E1224" s="29">
        <v>48</v>
      </c>
      <c r="F1224" s="29" t="s">
        <v>16</v>
      </c>
      <c r="G1224" s="29" t="s">
        <v>1547</v>
      </c>
      <c r="H1224" s="29" t="s">
        <v>1763</v>
      </c>
      <c r="L1224" s="30">
        <v>45384</v>
      </c>
      <c r="M1224" s="29">
        <v>1053.7551000000001</v>
      </c>
      <c r="R1224" s="29" t="s">
        <v>1826</v>
      </c>
      <c r="S1224" s="29">
        <v>1053.7551000000001</v>
      </c>
      <c r="W1224" s="31" t="s">
        <v>16</v>
      </c>
      <c r="X1224" s="31" t="s">
        <v>1547</v>
      </c>
      <c r="Y1224" s="29">
        <v>1053.7551000000001</v>
      </c>
      <c r="AF1224" s="29">
        <v>1053.7551000000001</v>
      </c>
      <c r="AG1224" s="29" t="s">
        <v>1763</v>
      </c>
    </row>
    <row r="1225" spans="1:33" x14ac:dyDescent="0.3">
      <c r="A1225" s="29" t="s">
        <v>536</v>
      </c>
      <c r="B1225" s="30">
        <v>45416</v>
      </c>
      <c r="C1225" s="29">
        <v>333.85090000000002</v>
      </c>
      <c r="D1225" s="29" t="s">
        <v>1824</v>
      </c>
      <c r="E1225" s="29">
        <v>18</v>
      </c>
      <c r="F1225" s="29" t="s">
        <v>16</v>
      </c>
      <c r="G1225" s="29" t="s">
        <v>1544</v>
      </c>
      <c r="H1225" s="29" t="s">
        <v>1763</v>
      </c>
      <c r="L1225" s="30">
        <v>45416</v>
      </c>
      <c r="M1225" s="29">
        <v>333.85090000000002</v>
      </c>
      <c r="R1225" s="29" t="s">
        <v>1824</v>
      </c>
      <c r="S1225" s="29">
        <v>333.85090000000002</v>
      </c>
      <c r="W1225" s="33" t="s">
        <v>16</v>
      </c>
      <c r="X1225" s="33" t="s">
        <v>1544</v>
      </c>
      <c r="Y1225" s="29">
        <v>333.85090000000002</v>
      </c>
      <c r="AF1225" s="29">
        <v>333.85090000000002</v>
      </c>
      <c r="AG1225" s="29" t="s">
        <v>1763</v>
      </c>
    </row>
    <row r="1226" spans="1:33" x14ac:dyDescent="0.3">
      <c r="A1226" s="29" t="s">
        <v>783</v>
      </c>
      <c r="B1226" s="30">
        <v>45880</v>
      </c>
      <c r="C1226" s="29">
        <v>819.71759999999995</v>
      </c>
      <c r="D1226" s="29" t="s">
        <v>1824</v>
      </c>
      <c r="E1226" s="29">
        <v>57</v>
      </c>
      <c r="F1226" s="29" t="s">
        <v>16</v>
      </c>
      <c r="G1226" s="29" t="s">
        <v>1563</v>
      </c>
      <c r="H1226" s="29" t="s">
        <v>1754</v>
      </c>
      <c r="L1226" s="30">
        <v>45880</v>
      </c>
      <c r="M1226" s="29">
        <v>819.71759999999995</v>
      </c>
      <c r="R1226" s="29" t="s">
        <v>1824</v>
      </c>
      <c r="S1226" s="29">
        <v>819.71759999999995</v>
      </c>
      <c r="W1226" s="31" t="s">
        <v>16</v>
      </c>
      <c r="X1226" s="31" t="s">
        <v>1563</v>
      </c>
      <c r="Y1226" s="29">
        <v>819.71759999999995</v>
      </c>
      <c r="AF1226" s="29">
        <v>819.71759999999995</v>
      </c>
      <c r="AG1226" s="29" t="s">
        <v>1754</v>
      </c>
    </row>
    <row r="1227" spans="1:33" x14ac:dyDescent="0.3">
      <c r="A1227" s="29" t="s">
        <v>709</v>
      </c>
      <c r="B1227" s="30">
        <v>45933</v>
      </c>
      <c r="C1227" s="29">
        <v>1187.8979999999999</v>
      </c>
      <c r="D1227" s="29" t="s">
        <v>1824</v>
      </c>
      <c r="E1227" s="29">
        <v>47</v>
      </c>
      <c r="F1227" s="29" t="s">
        <v>16</v>
      </c>
      <c r="G1227" s="29" t="s">
        <v>1544</v>
      </c>
      <c r="H1227" s="29" t="s">
        <v>1759</v>
      </c>
      <c r="L1227" s="30">
        <v>45933</v>
      </c>
      <c r="M1227" s="29">
        <v>1187.8979999999999</v>
      </c>
      <c r="R1227" s="29" t="s">
        <v>1824</v>
      </c>
      <c r="S1227" s="29">
        <v>1187.8979999999999</v>
      </c>
      <c r="W1227" s="33" t="s">
        <v>16</v>
      </c>
      <c r="X1227" s="33" t="s">
        <v>1544</v>
      </c>
      <c r="Y1227" s="29">
        <v>1187.8979999999999</v>
      </c>
      <c r="AF1227" s="29">
        <v>1187.8979999999999</v>
      </c>
      <c r="AG1227" s="29" t="s">
        <v>1759</v>
      </c>
    </row>
    <row r="1228" spans="1:33" x14ac:dyDescent="0.3">
      <c r="A1228" s="29" t="s">
        <v>1018</v>
      </c>
      <c r="B1228" s="30">
        <v>45345</v>
      </c>
      <c r="C1228" s="29">
        <v>2093.6736000000001</v>
      </c>
      <c r="D1228" s="29" t="s">
        <v>1826</v>
      </c>
      <c r="E1228" s="29">
        <v>58</v>
      </c>
      <c r="F1228" s="29" t="s">
        <v>9</v>
      </c>
      <c r="G1228" s="29" t="s">
        <v>1566</v>
      </c>
      <c r="H1228" s="29" t="s">
        <v>1759</v>
      </c>
      <c r="L1228" s="30">
        <v>45345</v>
      </c>
      <c r="M1228" s="29">
        <v>2093.6736000000001</v>
      </c>
      <c r="R1228" s="29" t="s">
        <v>1826</v>
      </c>
      <c r="S1228" s="29">
        <v>2093.6736000000001</v>
      </c>
      <c r="W1228" s="31" t="s">
        <v>9</v>
      </c>
      <c r="X1228" s="31" t="s">
        <v>1566</v>
      </c>
      <c r="Y1228" s="29">
        <v>2093.6736000000001</v>
      </c>
      <c r="AF1228" s="29">
        <v>2093.6736000000001</v>
      </c>
      <c r="AG1228" s="29" t="s">
        <v>1759</v>
      </c>
    </row>
    <row r="1229" spans="1:33" x14ac:dyDescent="0.3">
      <c r="A1229" s="29" t="s">
        <v>1270</v>
      </c>
      <c r="B1229" s="30">
        <v>45681</v>
      </c>
      <c r="C1229" s="29">
        <v>202.9836</v>
      </c>
      <c r="D1229" s="29" t="s">
        <v>1824</v>
      </c>
      <c r="E1229" s="29">
        <v>55</v>
      </c>
      <c r="F1229" s="29" t="s">
        <v>9</v>
      </c>
      <c r="G1229" s="29" t="s">
        <v>1558</v>
      </c>
      <c r="H1229" s="29" t="s">
        <v>1763</v>
      </c>
      <c r="L1229" s="30">
        <v>45681</v>
      </c>
      <c r="M1229" s="29">
        <v>202.9836</v>
      </c>
      <c r="R1229" s="29" t="s">
        <v>1824</v>
      </c>
      <c r="S1229" s="29">
        <v>202.9836</v>
      </c>
      <c r="W1229" s="33" t="s">
        <v>9</v>
      </c>
      <c r="X1229" s="33" t="s">
        <v>1558</v>
      </c>
      <c r="Y1229" s="29">
        <v>202.9836</v>
      </c>
      <c r="AF1229" s="29">
        <v>202.9836</v>
      </c>
      <c r="AG1229" s="29" t="s">
        <v>1763</v>
      </c>
    </row>
    <row r="1230" spans="1:33" x14ac:dyDescent="0.3">
      <c r="A1230" s="29" t="s">
        <v>41</v>
      </c>
      <c r="B1230" s="30">
        <v>45785</v>
      </c>
      <c r="C1230" s="29">
        <v>32.659199999999998</v>
      </c>
      <c r="D1230" s="29" t="s">
        <v>1829</v>
      </c>
      <c r="E1230" s="29">
        <v>53</v>
      </c>
      <c r="F1230" s="29" t="s">
        <v>16</v>
      </c>
      <c r="G1230" s="29" t="s">
        <v>1558</v>
      </c>
      <c r="H1230" s="29" t="s">
        <v>1759</v>
      </c>
      <c r="L1230" s="30">
        <v>45785</v>
      </c>
      <c r="M1230" s="29">
        <v>32.659199999999998</v>
      </c>
      <c r="R1230" s="29" t="s">
        <v>1829</v>
      </c>
      <c r="S1230" s="29">
        <v>32.659199999999998</v>
      </c>
      <c r="W1230" s="31" t="s">
        <v>16</v>
      </c>
      <c r="X1230" s="31" t="s">
        <v>1558</v>
      </c>
      <c r="Y1230" s="29">
        <v>32.659199999999998</v>
      </c>
      <c r="AF1230" s="29">
        <v>32.659199999999998</v>
      </c>
      <c r="AG1230" s="29" t="s">
        <v>1759</v>
      </c>
    </row>
    <row r="1231" spans="1:33" x14ac:dyDescent="0.3">
      <c r="A1231" s="29" t="s">
        <v>285</v>
      </c>
      <c r="B1231" s="30">
        <v>45823</v>
      </c>
      <c r="C1231" s="29">
        <v>1031.7507000000001</v>
      </c>
      <c r="D1231" s="29" t="s">
        <v>1829</v>
      </c>
      <c r="E1231" s="29">
        <v>22</v>
      </c>
      <c r="F1231" s="29" t="s">
        <v>16</v>
      </c>
      <c r="G1231" s="29" t="s">
        <v>1558</v>
      </c>
      <c r="H1231" s="29" t="s">
        <v>1759</v>
      </c>
      <c r="L1231" s="30">
        <v>45823</v>
      </c>
      <c r="M1231" s="29">
        <v>1031.7507000000001</v>
      </c>
      <c r="R1231" s="29" t="s">
        <v>1829</v>
      </c>
      <c r="S1231" s="29">
        <v>1031.7507000000001</v>
      </c>
      <c r="W1231" s="33" t="s">
        <v>16</v>
      </c>
      <c r="X1231" s="33" t="s">
        <v>1558</v>
      </c>
      <c r="Y1231" s="29">
        <v>1031.7507000000001</v>
      </c>
      <c r="AF1231" s="29">
        <v>1031.7507000000001</v>
      </c>
      <c r="AG1231" s="29" t="s">
        <v>1759</v>
      </c>
    </row>
    <row r="1232" spans="1:33" x14ac:dyDescent="0.3">
      <c r="A1232" s="29" t="s">
        <v>83</v>
      </c>
      <c r="B1232" s="30">
        <v>45572</v>
      </c>
      <c r="C1232" s="29">
        <v>1746.712</v>
      </c>
      <c r="D1232" s="29" t="s">
        <v>1829</v>
      </c>
      <c r="E1232" s="29">
        <v>46</v>
      </c>
      <c r="F1232" s="29" t="s">
        <v>16</v>
      </c>
      <c r="G1232" s="29" t="s">
        <v>1544</v>
      </c>
      <c r="H1232" s="29" t="s">
        <v>1759</v>
      </c>
      <c r="L1232" s="30">
        <v>45572</v>
      </c>
      <c r="M1232" s="29">
        <v>1746.712</v>
      </c>
      <c r="R1232" s="29" t="s">
        <v>1829</v>
      </c>
      <c r="S1232" s="29">
        <v>1746.712</v>
      </c>
      <c r="W1232" s="31" t="s">
        <v>16</v>
      </c>
      <c r="X1232" s="31" t="s">
        <v>1544</v>
      </c>
      <c r="Y1232" s="29">
        <v>1746.712</v>
      </c>
      <c r="AF1232" s="29">
        <v>1746.712</v>
      </c>
      <c r="AG1232" s="29" t="s">
        <v>1759</v>
      </c>
    </row>
    <row r="1233" spans="1:33" x14ac:dyDescent="0.3">
      <c r="A1233" s="29" t="s">
        <v>1344</v>
      </c>
      <c r="B1233" s="30">
        <v>45259</v>
      </c>
      <c r="C1233" s="29">
        <v>1754.94</v>
      </c>
      <c r="D1233" s="29" t="s">
        <v>1824</v>
      </c>
      <c r="E1233" s="29">
        <v>48</v>
      </c>
      <c r="F1233" s="29" t="s">
        <v>16</v>
      </c>
      <c r="G1233" s="29" t="s">
        <v>1558</v>
      </c>
      <c r="H1233" s="29" t="s">
        <v>1754</v>
      </c>
      <c r="L1233" s="30">
        <v>45259</v>
      </c>
      <c r="M1233" s="29">
        <v>1754.94</v>
      </c>
      <c r="R1233" s="29" t="s">
        <v>1824</v>
      </c>
      <c r="S1233" s="29">
        <v>1754.94</v>
      </c>
      <c r="W1233" s="33" t="s">
        <v>16</v>
      </c>
      <c r="X1233" s="33" t="s">
        <v>1558</v>
      </c>
      <c r="Y1233" s="29">
        <v>1754.94</v>
      </c>
      <c r="AF1233" s="29">
        <v>1754.94</v>
      </c>
      <c r="AG1233" s="29" t="s">
        <v>1754</v>
      </c>
    </row>
    <row r="1234" spans="1:33" x14ac:dyDescent="0.3">
      <c r="A1234" s="29" t="s">
        <v>897</v>
      </c>
      <c r="B1234" s="30">
        <v>45740</v>
      </c>
      <c r="C1234" s="29">
        <v>530.21159999999998</v>
      </c>
      <c r="D1234" s="29" t="s">
        <v>1826</v>
      </c>
      <c r="E1234" s="29">
        <v>54</v>
      </c>
      <c r="F1234" s="29" t="s">
        <v>16</v>
      </c>
      <c r="G1234" s="29" t="s">
        <v>1544</v>
      </c>
      <c r="H1234" s="29" t="s">
        <v>1759</v>
      </c>
      <c r="L1234" s="30">
        <v>45740</v>
      </c>
      <c r="M1234" s="29">
        <v>530.21159999999998</v>
      </c>
      <c r="R1234" s="29" t="s">
        <v>1826</v>
      </c>
      <c r="S1234" s="29">
        <v>530.21159999999998</v>
      </c>
      <c r="W1234" s="31" t="s">
        <v>16</v>
      </c>
      <c r="X1234" s="31" t="s">
        <v>1544</v>
      </c>
      <c r="Y1234" s="29">
        <v>530.21159999999998</v>
      </c>
      <c r="AF1234" s="29">
        <v>530.21159999999998</v>
      </c>
      <c r="AG1234" s="29" t="s">
        <v>1759</v>
      </c>
    </row>
    <row r="1235" spans="1:33" x14ac:dyDescent="0.3">
      <c r="A1235" s="29" t="s">
        <v>882</v>
      </c>
      <c r="B1235" s="30">
        <v>45869</v>
      </c>
      <c r="C1235" s="29">
        <v>2035.854</v>
      </c>
      <c r="D1235" s="29" t="s">
        <v>1829</v>
      </c>
      <c r="E1235" s="29">
        <v>42</v>
      </c>
      <c r="F1235" s="29" t="s">
        <v>16</v>
      </c>
      <c r="G1235" s="29" t="s">
        <v>1547</v>
      </c>
      <c r="H1235" s="29" t="s">
        <v>1759</v>
      </c>
      <c r="L1235" s="30">
        <v>45869</v>
      </c>
      <c r="M1235" s="29">
        <v>2035.854</v>
      </c>
      <c r="R1235" s="29" t="s">
        <v>1829</v>
      </c>
      <c r="S1235" s="29">
        <v>2035.854</v>
      </c>
      <c r="W1235" s="33" t="s">
        <v>16</v>
      </c>
      <c r="X1235" s="33" t="s">
        <v>1547</v>
      </c>
      <c r="Y1235" s="29">
        <v>2035.854</v>
      </c>
      <c r="AF1235" s="29">
        <v>2035.854</v>
      </c>
      <c r="AG1235" s="29" t="s">
        <v>1759</v>
      </c>
    </row>
    <row r="1236" spans="1:33" x14ac:dyDescent="0.3">
      <c r="A1236" s="29" t="s">
        <v>1200</v>
      </c>
      <c r="B1236" s="30">
        <v>45526</v>
      </c>
      <c r="C1236" s="29">
        <v>361.45920000000001</v>
      </c>
      <c r="D1236" s="29" t="s">
        <v>1829</v>
      </c>
      <c r="E1236" s="29">
        <v>60</v>
      </c>
      <c r="F1236" s="29" t="s">
        <v>9</v>
      </c>
      <c r="G1236" s="29" t="s">
        <v>1563</v>
      </c>
      <c r="H1236" s="29" t="s">
        <v>1759</v>
      </c>
      <c r="L1236" s="30">
        <v>45526</v>
      </c>
      <c r="M1236" s="29">
        <v>361.45920000000001</v>
      </c>
      <c r="R1236" s="29" t="s">
        <v>1829</v>
      </c>
      <c r="S1236" s="29">
        <v>361.45920000000001</v>
      </c>
      <c r="W1236" s="31" t="s">
        <v>9</v>
      </c>
      <c r="X1236" s="31" t="s">
        <v>1563</v>
      </c>
      <c r="Y1236" s="29">
        <v>361.45920000000001</v>
      </c>
      <c r="AF1236" s="29">
        <v>361.45920000000001</v>
      </c>
      <c r="AG1236" s="29" t="s">
        <v>1759</v>
      </c>
    </row>
    <row r="1237" spans="1:33" x14ac:dyDescent="0.3">
      <c r="A1237" s="29" t="s">
        <v>1444</v>
      </c>
      <c r="B1237" s="30">
        <v>45489</v>
      </c>
      <c r="C1237" s="29">
        <v>953.45100000000014</v>
      </c>
      <c r="D1237" s="29" t="s">
        <v>1826</v>
      </c>
      <c r="E1237" s="29">
        <v>19</v>
      </c>
      <c r="F1237" s="29" t="s">
        <v>9</v>
      </c>
      <c r="G1237" s="29" t="s">
        <v>1547</v>
      </c>
      <c r="H1237" s="29" t="s">
        <v>1759</v>
      </c>
      <c r="L1237" s="30">
        <v>45489</v>
      </c>
      <c r="M1237" s="29">
        <v>953.45100000000014</v>
      </c>
      <c r="R1237" s="29" t="s">
        <v>1826</v>
      </c>
      <c r="S1237" s="29">
        <v>953.45100000000014</v>
      </c>
      <c r="W1237" s="33" t="s">
        <v>9</v>
      </c>
      <c r="X1237" s="33" t="s">
        <v>1547</v>
      </c>
      <c r="Y1237" s="29">
        <v>953.45100000000014</v>
      </c>
      <c r="AF1237" s="29">
        <v>953.45100000000014</v>
      </c>
      <c r="AG1237" s="29" t="s">
        <v>1759</v>
      </c>
    </row>
    <row r="1238" spans="1:33" x14ac:dyDescent="0.3">
      <c r="A1238" s="29" t="s">
        <v>768</v>
      </c>
      <c r="B1238" s="30">
        <v>45908</v>
      </c>
      <c r="C1238" s="29">
        <v>685.3069999999999</v>
      </c>
      <c r="D1238" s="29" t="s">
        <v>1829</v>
      </c>
      <c r="E1238" s="29">
        <v>59</v>
      </c>
      <c r="F1238" s="29" t="s">
        <v>16</v>
      </c>
      <c r="G1238" s="29" t="s">
        <v>1544</v>
      </c>
      <c r="H1238" s="29" t="s">
        <v>1763</v>
      </c>
      <c r="L1238" s="30">
        <v>45908</v>
      </c>
      <c r="M1238" s="29">
        <v>685.3069999999999</v>
      </c>
      <c r="R1238" s="29" t="s">
        <v>1829</v>
      </c>
      <c r="S1238" s="29">
        <v>685.3069999999999</v>
      </c>
      <c r="W1238" s="31" t="s">
        <v>16</v>
      </c>
      <c r="X1238" s="31" t="s">
        <v>1544</v>
      </c>
      <c r="Y1238" s="29">
        <v>685.3069999999999</v>
      </c>
      <c r="AF1238" s="29">
        <v>685.3069999999999</v>
      </c>
      <c r="AG1238" s="29" t="s">
        <v>1763</v>
      </c>
    </row>
    <row r="1239" spans="1:33" x14ac:dyDescent="0.3">
      <c r="A1239" s="29" t="s">
        <v>459</v>
      </c>
      <c r="B1239" s="30">
        <v>45912</v>
      </c>
      <c r="C1239" s="29">
        <v>584.04599999999994</v>
      </c>
      <c r="D1239" s="29" t="s">
        <v>1826</v>
      </c>
      <c r="E1239" s="29">
        <v>33</v>
      </c>
      <c r="F1239" s="29" t="s">
        <v>16</v>
      </c>
      <c r="G1239" s="29" t="s">
        <v>1563</v>
      </c>
      <c r="H1239" s="29" t="s">
        <v>1759</v>
      </c>
      <c r="L1239" s="30">
        <v>45912</v>
      </c>
      <c r="M1239" s="29">
        <v>584.04599999999994</v>
      </c>
      <c r="R1239" s="29" t="s">
        <v>1826</v>
      </c>
      <c r="S1239" s="29">
        <v>584.04599999999994</v>
      </c>
      <c r="W1239" s="33" t="s">
        <v>16</v>
      </c>
      <c r="X1239" s="33" t="s">
        <v>1563</v>
      </c>
      <c r="Y1239" s="29">
        <v>584.04599999999994</v>
      </c>
      <c r="AF1239" s="29">
        <v>584.04599999999994</v>
      </c>
      <c r="AG1239" s="29" t="s">
        <v>1759</v>
      </c>
    </row>
    <row r="1240" spans="1:33" x14ac:dyDescent="0.3">
      <c r="A1240" s="29" t="s">
        <v>635</v>
      </c>
      <c r="B1240" s="30">
        <v>45771</v>
      </c>
      <c r="C1240" s="29">
        <v>530.14499999999998</v>
      </c>
      <c r="D1240" s="29" t="s">
        <v>1826</v>
      </c>
      <c r="E1240" s="29">
        <v>46</v>
      </c>
      <c r="F1240" s="29" t="s">
        <v>9</v>
      </c>
      <c r="G1240" s="29" t="s">
        <v>1558</v>
      </c>
      <c r="H1240" s="29" t="s">
        <v>1784</v>
      </c>
      <c r="L1240" s="30">
        <v>45771</v>
      </c>
      <c r="M1240" s="29">
        <v>530.14499999999998</v>
      </c>
      <c r="R1240" s="29" t="s">
        <v>1826</v>
      </c>
      <c r="S1240" s="29">
        <v>530.14499999999998</v>
      </c>
      <c r="W1240" s="31" t="s">
        <v>9</v>
      </c>
      <c r="X1240" s="31" t="s">
        <v>1558</v>
      </c>
      <c r="Y1240" s="29">
        <v>530.14499999999998</v>
      </c>
      <c r="AF1240" s="29">
        <v>530.14499999999998</v>
      </c>
      <c r="AG1240" s="29" t="s">
        <v>1784</v>
      </c>
    </row>
    <row r="1241" spans="1:33" x14ac:dyDescent="0.3">
      <c r="A1241" s="29" t="s">
        <v>305</v>
      </c>
      <c r="B1241" s="30">
        <v>45619</v>
      </c>
      <c r="C1241" s="29">
        <v>3721.52</v>
      </c>
      <c r="D1241" s="29" t="s">
        <v>1829</v>
      </c>
      <c r="E1241" s="29">
        <v>36</v>
      </c>
      <c r="F1241" s="29" t="s">
        <v>9</v>
      </c>
      <c r="G1241" s="29" t="s">
        <v>1544</v>
      </c>
      <c r="H1241" s="29" t="s">
        <v>1763</v>
      </c>
      <c r="L1241" s="30">
        <v>45619</v>
      </c>
      <c r="M1241" s="29">
        <v>3721.52</v>
      </c>
      <c r="R1241" s="29" t="s">
        <v>1829</v>
      </c>
      <c r="S1241" s="29">
        <v>3721.52</v>
      </c>
      <c r="W1241" s="33" t="s">
        <v>9</v>
      </c>
      <c r="X1241" s="33" t="s">
        <v>1544</v>
      </c>
      <c r="Y1241" s="29">
        <v>3721.52</v>
      </c>
      <c r="AF1241" s="29">
        <v>3721.52</v>
      </c>
      <c r="AG1241" s="29" t="s">
        <v>1763</v>
      </c>
    </row>
    <row r="1242" spans="1:33" x14ac:dyDescent="0.3">
      <c r="A1242" s="29" t="s">
        <v>488</v>
      </c>
      <c r="B1242" s="30">
        <v>45394</v>
      </c>
      <c r="C1242" s="29">
        <v>665.51679999999999</v>
      </c>
      <c r="D1242" s="29" t="s">
        <v>1824</v>
      </c>
      <c r="E1242" s="29">
        <v>46</v>
      </c>
      <c r="F1242" s="29" t="s">
        <v>9</v>
      </c>
      <c r="G1242" s="29" t="s">
        <v>1544</v>
      </c>
      <c r="H1242" s="29" t="s">
        <v>1759</v>
      </c>
      <c r="L1242" s="30">
        <v>45394</v>
      </c>
      <c r="M1242" s="29">
        <v>665.51679999999999</v>
      </c>
      <c r="R1242" s="29" t="s">
        <v>1824</v>
      </c>
      <c r="S1242" s="29">
        <v>665.51679999999999</v>
      </c>
      <c r="W1242" s="31" t="s">
        <v>9</v>
      </c>
      <c r="X1242" s="31" t="s">
        <v>1544</v>
      </c>
      <c r="Y1242" s="29">
        <v>665.51679999999999</v>
      </c>
      <c r="AF1242" s="29">
        <v>665.51679999999999</v>
      </c>
      <c r="AG1242" s="29" t="s">
        <v>1759</v>
      </c>
    </row>
    <row r="1243" spans="1:33" x14ac:dyDescent="0.3">
      <c r="A1243" s="29" t="s">
        <v>259</v>
      </c>
      <c r="B1243" s="30">
        <v>45786</v>
      </c>
      <c r="C1243" s="29">
        <v>229.35640000000001</v>
      </c>
      <c r="D1243" s="29" t="s">
        <v>1829</v>
      </c>
      <c r="E1243" s="29">
        <v>61</v>
      </c>
      <c r="F1243" s="29" t="s">
        <v>16</v>
      </c>
      <c r="G1243" s="29" t="s">
        <v>1558</v>
      </c>
      <c r="H1243" s="29" t="s">
        <v>1759</v>
      </c>
      <c r="L1243" s="30">
        <v>45786</v>
      </c>
      <c r="M1243" s="29">
        <v>229.35640000000001</v>
      </c>
      <c r="R1243" s="29" t="s">
        <v>1829</v>
      </c>
      <c r="S1243" s="29">
        <v>229.35640000000001</v>
      </c>
      <c r="W1243" s="33" t="s">
        <v>16</v>
      </c>
      <c r="X1243" s="33" t="s">
        <v>1558</v>
      </c>
      <c r="Y1243" s="29">
        <v>229.35640000000001</v>
      </c>
      <c r="AF1243" s="29">
        <v>229.35640000000001</v>
      </c>
      <c r="AG1243" s="29" t="s">
        <v>1759</v>
      </c>
    </row>
    <row r="1244" spans="1:33" x14ac:dyDescent="0.3">
      <c r="A1244" s="29" t="s">
        <v>1356</v>
      </c>
      <c r="B1244" s="30">
        <v>45692</v>
      </c>
      <c r="C1244" s="29">
        <v>800.58119999999997</v>
      </c>
      <c r="D1244" s="29" t="s">
        <v>1826</v>
      </c>
      <c r="E1244" s="29">
        <v>59</v>
      </c>
      <c r="F1244" s="29" t="s">
        <v>16</v>
      </c>
      <c r="G1244" s="29" t="s">
        <v>1558</v>
      </c>
      <c r="H1244" s="29" t="s">
        <v>1759</v>
      </c>
      <c r="L1244" s="30">
        <v>45692</v>
      </c>
      <c r="M1244" s="29">
        <v>800.58119999999997</v>
      </c>
      <c r="R1244" s="29" t="s">
        <v>1826</v>
      </c>
      <c r="S1244" s="29">
        <v>800.58119999999997</v>
      </c>
      <c r="W1244" s="31" t="s">
        <v>16</v>
      </c>
      <c r="X1244" s="31" t="s">
        <v>1558</v>
      </c>
      <c r="Y1244" s="29">
        <v>800.58119999999997</v>
      </c>
      <c r="AF1244" s="29">
        <v>800.58119999999997</v>
      </c>
      <c r="AG1244" s="29" t="s">
        <v>1759</v>
      </c>
    </row>
    <row r="1245" spans="1:33" x14ac:dyDescent="0.3">
      <c r="A1245" s="29" t="s">
        <v>336</v>
      </c>
      <c r="B1245" s="30">
        <v>45677</v>
      </c>
      <c r="C1245" s="29">
        <v>122.968</v>
      </c>
      <c r="D1245" s="29" t="s">
        <v>1826</v>
      </c>
      <c r="E1245" s="29">
        <v>43</v>
      </c>
      <c r="F1245" s="29" t="s">
        <v>16</v>
      </c>
      <c r="G1245" s="29" t="s">
        <v>1563</v>
      </c>
      <c r="H1245" s="29" t="s">
        <v>1759</v>
      </c>
      <c r="L1245" s="30">
        <v>45677</v>
      </c>
      <c r="M1245" s="29">
        <v>122.968</v>
      </c>
      <c r="R1245" s="29" t="s">
        <v>1826</v>
      </c>
      <c r="S1245" s="29">
        <v>122.968</v>
      </c>
      <c r="W1245" s="33" t="s">
        <v>16</v>
      </c>
      <c r="X1245" s="33" t="s">
        <v>1563</v>
      </c>
      <c r="Y1245" s="29">
        <v>122.968</v>
      </c>
      <c r="AF1245" s="29">
        <v>122.968</v>
      </c>
      <c r="AG1245" s="29" t="s">
        <v>1759</v>
      </c>
    </row>
    <row r="1246" spans="1:33" x14ac:dyDescent="0.3">
      <c r="A1246" s="29" t="s">
        <v>1203</v>
      </c>
      <c r="B1246" s="30">
        <v>45669</v>
      </c>
      <c r="C1246" s="29">
        <v>1363.4544000000001</v>
      </c>
      <c r="D1246" s="29" t="s">
        <v>1829</v>
      </c>
      <c r="E1246" s="29">
        <v>18</v>
      </c>
      <c r="F1246" s="29" t="s">
        <v>16</v>
      </c>
      <c r="G1246" s="29" t="s">
        <v>1566</v>
      </c>
      <c r="H1246" s="29" t="s">
        <v>1759</v>
      </c>
      <c r="L1246" s="30">
        <v>45669</v>
      </c>
      <c r="M1246" s="29">
        <v>1363.4544000000001</v>
      </c>
      <c r="R1246" s="29" t="s">
        <v>1829</v>
      </c>
      <c r="S1246" s="29">
        <v>1363.4544000000001</v>
      </c>
      <c r="W1246" s="31" t="s">
        <v>16</v>
      </c>
      <c r="X1246" s="31" t="s">
        <v>1566</v>
      </c>
      <c r="Y1246" s="29">
        <v>1363.4544000000001</v>
      </c>
      <c r="AF1246" s="29">
        <v>1363.4544000000001</v>
      </c>
      <c r="AG1246" s="29" t="s">
        <v>1759</v>
      </c>
    </row>
    <row r="1247" spans="1:33" x14ac:dyDescent="0.3">
      <c r="A1247" s="29" t="s">
        <v>1401</v>
      </c>
      <c r="B1247" s="30">
        <v>45299</v>
      </c>
      <c r="C1247" s="29">
        <v>912.00359999999989</v>
      </c>
      <c r="D1247" s="29" t="s">
        <v>1824</v>
      </c>
      <c r="E1247" s="29">
        <v>60</v>
      </c>
      <c r="F1247" s="29" t="s">
        <v>9</v>
      </c>
      <c r="G1247" s="29" t="s">
        <v>1547</v>
      </c>
      <c r="H1247" s="29" t="s">
        <v>1759</v>
      </c>
      <c r="L1247" s="30">
        <v>45299</v>
      </c>
      <c r="M1247" s="29">
        <v>912.00359999999989</v>
      </c>
      <c r="R1247" s="29" t="s">
        <v>1824</v>
      </c>
      <c r="S1247" s="29">
        <v>912.00359999999989</v>
      </c>
      <c r="W1247" s="33" t="s">
        <v>9</v>
      </c>
      <c r="X1247" s="33" t="s">
        <v>1547</v>
      </c>
      <c r="Y1247" s="29">
        <v>912.00359999999989</v>
      </c>
      <c r="AF1247" s="29">
        <v>912.00359999999989</v>
      </c>
      <c r="AG1247" s="29" t="s">
        <v>1759</v>
      </c>
    </row>
    <row r="1248" spans="1:33" x14ac:dyDescent="0.3">
      <c r="A1248" s="29" t="s">
        <v>33</v>
      </c>
      <c r="B1248" s="30">
        <v>45893</v>
      </c>
      <c r="C1248" s="29">
        <v>112.4496</v>
      </c>
      <c r="D1248" s="29" t="s">
        <v>1829</v>
      </c>
      <c r="E1248" s="29">
        <v>29</v>
      </c>
      <c r="F1248" s="29" t="s">
        <v>16</v>
      </c>
      <c r="G1248" s="29" t="s">
        <v>1563</v>
      </c>
      <c r="H1248" s="29" t="s">
        <v>1754</v>
      </c>
      <c r="L1248" s="30">
        <v>45893</v>
      </c>
      <c r="M1248" s="29">
        <v>112.4496</v>
      </c>
      <c r="R1248" s="29" t="s">
        <v>1829</v>
      </c>
      <c r="S1248" s="29">
        <v>112.4496</v>
      </c>
      <c r="W1248" s="31" t="s">
        <v>16</v>
      </c>
      <c r="X1248" s="31" t="s">
        <v>1563</v>
      </c>
      <c r="Y1248" s="29">
        <v>112.4496</v>
      </c>
      <c r="AF1248" s="29">
        <v>112.4496</v>
      </c>
      <c r="AG1248" s="29" t="s">
        <v>1754</v>
      </c>
    </row>
    <row r="1249" spans="1:33" x14ac:dyDescent="0.3">
      <c r="A1249" s="29" t="s">
        <v>1378</v>
      </c>
      <c r="B1249" s="30">
        <v>45560</v>
      </c>
      <c r="C1249" s="29">
        <v>1287.6084000000001</v>
      </c>
      <c r="D1249" s="29" t="s">
        <v>1824</v>
      </c>
      <c r="E1249" s="29">
        <v>35</v>
      </c>
      <c r="F1249" s="29" t="s">
        <v>9</v>
      </c>
      <c r="G1249" s="29" t="s">
        <v>1547</v>
      </c>
      <c r="H1249" s="29" t="s">
        <v>1784</v>
      </c>
      <c r="L1249" s="30">
        <v>45560</v>
      </c>
      <c r="M1249" s="29">
        <v>1287.6084000000001</v>
      </c>
      <c r="R1249" s="29" t="s">
        <v>1824</v>
      </c>
      <c r="S1249" s="29">
        <v>1287.6084000000001</v>
      </c>
      <c r="W1249" s="33" t="s">
        <v>9</v>
      </c>
      <c r="X1249" s="33" t="s">
        <v>1547</v>
      </c>
      <c r="Y1249" s="29">
        <v>1287.6084000000001</v>
      </c>
      <c r="AF1249" s="29">
        <v>1287.6084000000001</v>
      </c>
      <c r="AG1249" s="29" t="s">
        <v>1784</v>
      </c>
    </row>
    <row r="1250" spans="1:33" x14ac:dyDescent="0.3">
      <c r="A1250" s="29" t="s">
        <v>1161</v>
      </c>
      <c r="B1250" s="30">
        <v>45267</v>
      </c>
      <c r="C1250" s="29">
        <v>3602.7264</v>
      </c>
      <c r="D1250" s="29" t="s">
        <v>1826</v>
      </c>
      <c r="E1250" s="29">
        <v>28</v>
      </c>
      <c r="F1250" s="29" t="s">
        <v>9</v>
      </c>
      <c r="G1250" s="29" t="s">
        <v>1566</v>
      </c>
      <c r="H1250" s="29" t="s">
        <v>1763</v>
      </c>
      <c r="L1250" s="30">
        <v>45267</v>
      </c>
      <c r="M1250" s="29">
        <v>3602.7264</v>
      </c>
      <c r="R1250" s="29" t="s">
        <v>1826</v>
      </c>
      <c r="S1250" s="29">
        <v>3602.7264</v>
      </c>
      <c r="W1250" s="31" t="s">
        <v>9</v>
      </c>
      <c r="X1250" s="31" t="s">
        <v>1566</v>
      </c>
      <c r="Y1250" s="29">
        <v>3602.7264</v>
      </c>
      <c r="AF1250" s="29">
        <v>3602.7264</v>
      </c>
      <c r="AG1250" s="29" t="s">
        <v>1763</v>
      </c>
    </row>
    <row r="1251" spans="1:33" x14ac:dyDescent="0.3">
      <c r="A1251" s="29" t="s">
        <v>459</v>
      </c>
      <c r="B1251" s="30">
        <v>45467</v>
      </c>
      <c r="C1251" s="29">
        <v>1538.4005999999999</v>
      </c>
      <c r="D1251" s="29" t="s">
        <v>1826</v>
      </c>
      <c r="E1251" s="29">
        <v>33</v>
      </c>
      <c r="F1251" s="29" t="s">
        <v>16</v>
      </c>
      <c r="G1251" s="29" t="s">
        <v>1558</v>
      </c>
      <c r="H1251" s="29" t="s">
        <v>1759</v>
      </c>
      <c r="L1251" s="30">
        <v>45467</v>
      </c>
      <c r="M1251" s="29">
        <v>1538.4005999999999</v>
      </c>
      <c r="R1251" s="29" t="s">
        <v>1826</v>
      </c>
      <c r="S1251" s="29">
        <v>1538.4005999999999</v>
      </c>
      <c r="W1251" s="33" t="s">
        <v>16</v>
      </c>
      <c r="X1251" s="33" t="s">
        <v>1558</v>
      </c>
      <c r="Y1251" s="29">
        <v>1538.4005999999999</v>
      </c>
      <c r="AF1251" s="29">
        <v>1538.4005999999999</v>
      </c>
      <c r="AG1251" s="29" t="s">
        <v>1759</v>
      </c>
    </row>
    <row r="1252" spans="1:33" x14ac:dyDescent="0.3">
      <c r="A1252" s="29" t="s">
        <v>145</v>
      </c>
      <c r="B1252" s="30">
        <v>45847</v>
      </c>
      <c r="C1252" s="29">
        <v>82.54679999999999</v>
      </c>
      <c r="D1252" s="29" t="s">
        <v>1826</v>
      </c>
      <c r="E1252" s="29">
        <v>27</v>
      </c>
      <c r="F1252" s="29" t="s">
        <v>16</v>
      </c>
      <c r="G1252" s="29" t="s">
        <v>1558</v>
      </c>
      <c r="H1252" s="29" t="s">
        <v>1784</v>
      </c>
      <c r="L1252" s="30">
        <v>45847</v>
      </c>
      <c r="M1252" s="29">
        <v>82.54679999999999</v>
      </c>
      <c r="R1252" s="29" t="s">
        <v>1826</v>
      </c>
      <c r="S1252" s="29">
        <v>82.54679999999999</v>
      </c>
      <c r="W1252" s="31" t="s">
        <v>16</v>
      </c>
      <c r="X1252" s="31" t="s">
        <v>1558</v>
      </c>
      <c r="Y1252" s="29">
        <v>82.54679999999999</v>
      </c>
      <c r="AF1252" s="29">
        <v>82.54679999999999</v>
      </c>
      <c r="AG1252" s="29" t="s">
        <v>1784</v>
      </c>
    </row>
    <row r="1253" spans="1:33" x14ac:dyDescent="0.3">
      <c r="A1253" s="29" t="s">
        <v>804</v>
      </c>
      <c r="B1253" s="30">
        <v>45480</v>
      </c>
      <c r="C1253" s="29">
        <v>1417.8240000000001</v>
      </c>
      <c r="D1253" s="29" t="s">
        <v>1824</v>
      </c>
      <c r="E1253" s="29">
        <v>26</v>
      </c>
      <c r="F1253" s="29" t="s">
        <v>9</v>
      </c>
      <c r="G1253" s="29" t="s">
        <v>1563</v>
      </c>
      <c r="H1253" s="29" t="s">
        <v>1759</v>
      </c>
      <c r="L1253" s="30">
        <v>45480</v>
      </c>
      <c r="M1253" s="29">
        <v>1417.8240000000001</v>
      </c>
      <c r="R1253" s="29" t="s">
        <v>1824</v>
      </c>
      <c r="S1253" s="29">
        <v>1417.8240000000001</v>
      </c>
      <c r="W1253" s="33" t="s">
        <v>9</v>
      </c>
      <c r="X1253" s="33" t="s">
        <v>1563</v>
      </c>
      <c r="Y1253" s="29">
        <v>1417.8240000000001</v>
      </c>
      <c r="AF1253" s="29">
        <v>1417.8240000000001</v>
      </c>
      <c r="AG1253" s="29" t="s">
        <v>1759</v>
      </c>
    </row>
    <row r="1254" spans="1:33" x14ac:dyDescent="0.3">
      <c r="A1254" s="29" t="s">
        <v>964</v>
      </c>
      <c r="B1254" s="30">
        <v>45345</v>
      </c>
      <c r="C1254" s="29">
        <v>213.709</v>
      </c>
      <c r="D1254" s="29" t="s">
        <v>1829</v>
      </c>
      <c r="E1254" s="29">
        <v>44</v>
      </c>
      <c r="F1254" s="29" t="s">
        <v>9</v>
      </c>
      <c r="G1254" s="29" t="s">
        <v>1544</v>
      </c>
      <c r="H1254" s="29" t="s">
        <v>1754</v>
      </c>
      <c r="L1254" s="30">
        <v>45345</v>
      </c>
      <c r="M1254" s="29">
        <v>213.709</v>
      </c>
      <c r="R1254" s="29" t="s">
        <v>1829</v>
      </c>
      <c r="S1254" s="29">
        <v>213.709</v>
      </c>
      <c r="W1254" s="31" t="s">
        <v>9</v>
      </c>
      <c r="X1254" s="31" t="s">
        <v>1544</v>
      </c>
      <c r="Y1254" s="29">
        <v>213.709</v>
      </c>
      <c r="AF1254" s="29">
        <v>213.709</v>
      </c>
      <c r="AG1254" s="29" t="s">
        <v>1754</v>
      </c>
    </row>
    <row r="1255" spans="1:33" x14ac:dyDescent="0.3">
      <c r="A1255" s="29" t="s">
        <v>685</v>
      </c>
      <c r="B1255" s="30">
        <v>45235</v>
      </c>
      <c r="C1255" s="29">
        <v>800.33699999999999</v>
      </c>
      <c r="D1255" s="29" t="s">
        <v>1829</v>
      </c>
      <c r="E1255" s="29">
        <v>20</v>
      </c>
      <c r="F1255" s="29" t="s">
        <v>16</v>
      </c>
      <c r="G1255" s="29" t="s">
        <v>1563</v>
      </c>
      <c r="H1255" s="29" t="s">
        <v>1759</v>
      </c>
      <c r="L1255" s="30">
        <v>45235</v>
      </c>
      <c r="M1255" s="29">
        <v>800.33699999999999</v>
      </c>
      <c r="R1255" s="29" t="s">
        <v>1829</v>
      </c>
      <c r="S1255" s="29">
        <v>800.33699999999999</v>
      </c>
      <c r="W1255" s="33" t="s">
        <v>16</v>
      </c>
      <c r="X1255" s="33" t="s">
        <v>1563</v>
      </c>
      <c r="Y1255" s="29">
        <v>800.33699999999999</v>
      </c>
      <c r="AF1255" s="29">
        <v>800.33699999999999</v>
      </c>
      <c r="AG1255" s="29" t="s">
        <v>1759</v>
      </c>
    </row>
    <row r="1256" spans="1:33" x14ac:dyDescent="0.3">
      <c r="A1256" s="29" t="s">
        <v>691</v>
      </c>
      <c r="B1256" s="30">
        <v>45543</v>
      </c>
      <c r="C1256" s="29">
        <v>333.04919999999998</v>
      </c>
      <c r="D1256" s="29" t="s">
        <v>1829</v>
      </c>
      <c r="E1256" s="29">
        <v>42</v>
      </c>
      <c r="F1256" s="29" t="s">
        <v>16</v>
      </c>
      <c r="G1256" s="29" t="s">
        <v>1547</v>
      </c>
      <c r="H1256" s="29" t="s">
        <v>1759</v>
      </c>
      <c r="L1256" s="30">
        <v>45543</v>
      </c>
      <c r="M1256" s="29">
        <v>333.04919999999998</v>
      </c>
      <c r="R1256" s="29" t="s">
        <v>1829</v>
      </c>
      <c r="S1256" s="29">
        <v>333.04919999999998</v>
      </c>
      <c r="W1256" s="31" t="s">
        <v>16</v>
      </c>
      <c r="X1256" s="31" t="s">
        <v>1547</v>
      </c>
      <c r="Y1256" s="29">
        <v>333.04919999999998</v>
      </c>
      <c r="AF1256" s="29">
        <v>333.04919999999998</v>
      </c>
      <c r="AG1256" s="29" t="s">
        <v>1759</v>
      </c>
    </row>
    <row r="1257" spans="1:33" x14ac:dyDescent="0.3">
      <c r="A1257" s="29" t="s">
        <v>1528</v>
      </c>
      <c r="B1257" s="30">
        <v>45402</v>
      </c>
      <c r="C1257" s="29">
        <v>514.29959999999994</v>
      </c>
      <c r="D1257" s="29" t="s">
        <v>1826</v>
      </c>
      <c r="E1257" s="29">
        <v>35</v>
      </c>
      <c r="F1257" s="29" t="s">
        <v>9</v>
      </c>
      <c r="G1257" s="29" t="s">
        <v>1566</v>
      </c>
      <c r="H1257" s="29" t="s">
        <v>1759</v>
      </c>
      <c r="L1257" s="30">
        <v>45402</v>
      </c>
      <c r="M1257" s="29">
        <v>514.29959999999994</v>
      </c>
      <c r="R1257" s="29" t="s">
        <v>1826</v>
      </c>
      <c r="S1257" s="29">
        <v>514.29959999999994</v>
      </c>
      <c r="W1257" s="33" t="s">
        <v>9</v>
      </c>
      <c r="X1257" s="33" t="s">
        <v>1566</v>
      </c>
      <c r="Y1257" s="29">
        <v>514.29959999999994</v>
      </c>
      <c r="AF1257" s="29">
        <v>514.29959999999994</v>
      </c>
      <c r="AG1257" s="29" t="s">
        <v>1759</v>
      </c>
    </row>
    <row r="1258" spans="1:33" x14ac:dyDescent="0.3">
      <c r="A1258" s="29" t="s">
        <v>1393</v>
      </c>
      <c r="B1258" s="30">
        <v>45671</v>
      </c>
      <c r="C1258" s="29">
        <v>2299.5983999999999</v>
      </c>
      <c r="D1258" s="29" t="s">
        <v>1824</v>
      </c>
      <c r="E1258" s="29">
        <v>46</v>
      </c>
      <c r="F1258" s="29" t="s">
        <v>9</v>
      </c>
      <c r="G1258" s="29" t="s">
        <v>1558</v>
      </c>
      <c r="H1258" s="29" t="s">
        <v>1759</v>
      </c>
      <c r="L1258" s="30">
        <v>45671</v>
      </c>
      <c r="M1258" s="29">
        <v>2299.5983999999999</v>
      </c>
      <c r="R1258" s="29" t="s">
        <v>1824</v>
      </c>
      <c r="S1258" s="29">
        <v>2299.5983999999999</v>
      </c>
      <c r="W1258" s="31" t="s">
        <v>9</v>
      </c>
      <c r="X1258" s="31" t="s">
        <v>1558</v>
      </c>
      <c r="Y1258" s="29">
        <v>2299.5983999999999</v>
      </c>
      <c r="AF1258" s="29">
        <v>2299.5983999999999</v>
      </c>
      <c r="AG1258" s="29" t="s">
        <v>1759</v>
      </c>
    </row>
    <row r="1259" spans="1:33" x14ac:dyDescent="0.3">
      <c r="A1259" s="29" t="s">
        <v>583</v>
      </c>
      <c r="B1259" s="30">
        <v>45367</v>
      </c>
      <c r="C1259" s="29">
        <v>2013.7872</v>
      </c>
      <c r="D1259" s="29" t="s">
        <v>1826</v>
      </c>
      <c r="E1259" s="29">
        <v>55</v>
      </c>
      <c r="F1259" s="29" t="s">
        <v>9</v>
      </c>
      <c r="G1259" s="29" t="s">
        <v>1544</v>
      </c>
      <c r="H1259" s="29" t="s">
        <v>1763</v>
      </c>
      <c r="L1259" s="30">
        <v>45367</v>
      </c>
      <c r="M1259" s="29">
        <v>2013.7872</v>
      </c>
      <c r="R1259" s="29" t="s">
        <v>1826</v>
      </c>
      <c r="S1259" s="29">
        <v>2013.7872</v>
      </c>
      <c r="W1259" s="33" t="s">
        <v>9</v>
      </c>
      <c r="X1259" s="33" t="s">
        <v>1544</v>
      </c>
      <c r="Y1259" s="29">
        <v>2013.7872</v>
      </c>
      <c r="AF1259" s="29">
        <v>2013.7872</v>
      </c>
      <c r="AG1259" s="29" t="s">
        <v>1763</v>
      </c>
    </row>
    <row r="1260" spans="1:33" x14ac:dyDescent="0.3">
      <c r="A1260" s="29" t="s">
        <v>442</v>
      </c>
      <c r="B1260" s="30">
        <v>45488</v>
      </c>
      <c r="C1260" s="29">
        <v>1228.4894999999999</v>
      </c>
      <c r="D1260" s="29" t="s">
        <v>1829</v>
      </c>
      <c r="E1260" s="29">
        <v>43</v>
      </c>
      <c r="F1260" s="29" t="s">
        <v>16</v>
      </c>
      <c r="G1260" s="29" t="s">
        <v>1563</v>
      </c>
      <c r="H1260" s="29" t="s">
        <v>1784</v>
      </c>
      <c r="L1260" s="30">
        <v>45488</v>
      </c>
      <c r="M1260" s="29">
        <v>1228.4894999999999</v>
      </c>
      <c r="R1260" s="29" t="s">
        <v>1829</v>
      </c>
      <c r="S1260" s="29">
        <v>1228.4894999999999</v>
      </c>
      <c r="W1260" s="31" t="s">
        <v>16</v>
      </c>
      <c r="X1260" s="31" t="s">
        <v>1563</v>
      </c>
      <c r="Y1260" s="29">
        <v>1228.4894999999999</v>
      </c>
      <c r="AF1260" s="29">
        <v>1228.4894999999999</v>
      </c>
      <c r="AG1260" s="29" t="s">
        <v>1784</v>
      </c>
    </row>
    <row r="1261" spans="1:33" x14ac:dyDescent="0.3">
      <c r="A1261" s="29" t="s">
        <v>979</v>
      </c>
      <c r="B1261" s="30">
        <v>45509</v>
      </c>
      <c r="C1261" s="29">
        <v>77.022000000000006</v>
      </c>
      <c r="D1261" s="29" t="s">
        <v>1829</v>
      </c>
      <c r="E1261" s="29">
        <v>35</v>
      </c>
      <c r="F1261" s="29" t="s">
        <v>9</v>
      </c>
      <c r="G1261" s="29" t="s">
        <v>1566</v>
      </c>
      <c r="H1261" s="29" t="s">
        <v>1759</v>
      </c>
      <c r="L1261" s="30">
        <v>45509</v>
      </c>
      <c r="M1261" s="29">
        <v>77.022000000000006</v>
      </c>
      <c r="R1261" s="29" t="s">
        <v>1829</v>
      </c>
      <c r="S1261" s="29">
        <v>77.022000000000006</v>
      </c>
      <c r="W1261" s="33" t="s">
        <v>9</v>
      </c>
      <c r="X1261" s="33" t="s">
        <v>1566</v>
      </c>
      <c r="Y1261" s="29">
        <v>77.022000000000006</v>
      </c>
      <c r="AF1261" s="29">
        <v>77.022000000000006</v>
      </c>
      <c r="AG1261" s="29" t="s">
        <v>1759</v>
      </c>
    </row>
    <row r="1262" spans="1:33" x14ac:dyDescent="0.3">
      <c r="A1262" s="29" t="s">
        <v>1137</v>
      </c>
      <c r="B1262" s="30">
        <v>45323</v>
      </c>
      <c r="C1262" s="29">
        <v>2560</v>
      </c>
      <c r="D1262" s="29" t="s">
        <v>1824</v>
      </c>
      <c r="E1262" s="29">
        <v>58</v>
      </c>
      <c r="F1262" s="29" t="s">
        <v>9</v>
      </c>
      <c r="G1262" s="29" t="s">
        <v>1544</v>
      </c>
      <c r="H1262" s="29" t="s">
        <v>1759</v>
      </c>
      <c r="L1262" s="30">
        <v>45323</v>
      </c>
      <c r="M1262" s="29">
        <v>2560</v>
      </c>
      <c r="R1262" s="29" t="s">
        <v>1824</v>
      </c>
      <c r="S1262" s="29">
        <v>2560</v>
      </c>
      <c r="W1262" s="31" t="s">
        <v>9</v>
      </c>
      <c r="X1262" s="31" t="s">
        <v>1544</v>
      </c>
      <c r="Y1262" s="29">
        <v>2560</v>
      </c>
      <c r="AF1262" s="29">
        <v>2560</v>
      </c>
      <c r="AG1262" s="29" t="s">
        <v>1759</v>
      </c>
    </row>
    <row r="1263" spans="1:33" x14ac:dyDescent="0.3">
      <c r="A1263" s="29" t="s">
        <v>521</v>
      </c>
      <c r="B1263" s="30">
        <v>45889</v>
      </c>
      <c r="C1263" s="29">
        <v>262.51499999999999</v>
      </c>
      <c r="D1263" s="29" t="s">
        <v>1826</v>
      </c>
      <c r="E1263" s="29">
        <v>46</v>
      </c>
      <c r="F1263" s="29" t="s">
        <v>9</v>
      </c>
      <c r="G1263" s="29" t="s">
        <v>1558</v>
      </c>
      <c r="H1263" s="29" t="s">
        <v>1759</v>
      </c>
      <c r="L1263" s="30">
        <v>45889</v>
      </c>
      <c r="M1263" s="29">
        <v>262.51499999999999</v>
      </c>
      <c r="R1263" s="29" t="s">
        <v>1826</v>
      </c>
      <c r="S1263" s="29">
        <v>262.51499999999999</v>
      </c>
      <c r="W1263" s="33" t="s">
        <v>9</v>
      </c>
      <c r="X1263" s="33" t="s">
        <v>1558</v>
      </c>
      <c r="Y1263" s="29">
        <v>262.51499999999999</v>
      </c>
      <c r="AF1263" s="29">
        <v>262.51499999999999</v>
      </c>
      <c r="AG1263" s="29" t="s">
        <v>1759</v>
      </c>
    </row>
    <row r="1264" spans="1:33" x14ac:dyDescent="0.3">
      <c r="A1264" s="29" t="s">
        <v>1308</v>
      </c>
      <c r="B1264" s="30">
        <v>45253</v>
      </c>
      <c r="C1264" s="29">
        <v>158.50749999999999</v>
      </c>
      <c r="D1264" s="29" t="s">
        <v>1824</v>
      </c>
      <c r="E1264" s="29">
        <v>42</v>
      </c>
      <c r="F1264" s="29" t="s">
        <v>16</v>
      </c>
      <c r="G1264" s="29" t="s">
        <v>1558</v>
      </c>
      <c r="H1264" s="29" t="s">
        <v>1759</v>
      </c>
      <c r="L1264" s="30">
        <v>45253</v>
      </c>
      <c r="M1264" s="29">
        <v>158.50749999999999</v>
      </c>
      <c r="R1264" s="29" t="s">
        <v>1824</v>
      </c>
      <c r="S1264" s="29">
        <v>158.50749999999999</v>
      </c>
      <c r="W1264" s="31" t="s">
        <v>16</v>
      </c>
      <c r="X1264" s="31" t="s">
        <v>1558</v>
      </c>
      <c r="Y1264" s="29">
        <v>158.50749999999999</v>
      </c>
      <c r="AF1264" s="29">
        <v>158.50749999999999</v>
      </c>
      <c r="AG1264" s="29" t="s">
        <v>1759</v>
      </c>
    </row>
    <row r="1265" spans="1:33" x14ac:dyDescent="0.3">
      <c r="A1265" s="29" t="s">
        <v>1326</v>
      </c>
      <c r="B1265" s="30">
        <v>45530</v>
      </c>
      <c r="C1265" s="29">
        <v>2205.0239999999999</v>
      </c>
      <c r="D1265" s="29" t="s">
        <v>1826</v>
      </c>
      <c r="E1265" s="29">
        <v>27</v>
      </c>
      <c r="F1265" s="29" t="s">
        <v>16</v>
      </c>
      <c r="G1265" s="29" t="s">
        <v>1558</v>
      </c>
      <c r="H1265" s="29" t="s">
        <v>1763</v>
      </c>
      <c r="L1265" s="30">
        <v>45530</v>
      </c>
      <c r="M1265" s="29">
        <v>2205.0239999999999</v>
      </c>
      <c r="R1265" s="29" t="s">
        <v>1826</v>
      </c>
      <c r="S1265" s="29">
        <v>2205.0239999999999</v>
      </c>
      <c r="W1265" s="33" t="s">
        <v>16</v>
      </c>
      <c r="X1265" s="33" t="s">
        <v>1558</v>
      </c>
      <c r="Y1265" s="29">
        <v>2205.0239999999999</v>
      </c>
      <c r="AF1265" s="29">
        <v>2205.0239999999999</v>
      </c>
      <c r="AG1265" s="29" t="s">
        <v>1763</v>
      </c>
    </row>
    <row r="1266" spans="1:33" x14ac:dyDescent="0.3">
      <c r="A1266" s="29" t="s">
        <v>891</v>
      </c>
      <c r="B1266" s="30">
        <v>45491</v>
      </c>
      <c r="C1266" s="29">
        <v>1538.942</v>
      </c>
      <c r="D1266" s="29" t="s">
        <v>1829</v>
      </c>
      <c r="E1266" s="29">
        <v>59</v>
      </c>
      <c r="F1266" s="29" t="s">
        <v>9</v>
      </c>
      <c r="G1266" s="29" t="s">
        <v>1544</v>
      </c>
      <c r="H1266" s="29" t="s">
        <v>1759</v>
      </c>
      <c r="L1266" s="30">
        <v>45491</v>
      </c>
      <c r="M1266" s="29">
        <v>1538.942</v>
      </c>
      <c r="R1266" s="29" t="s">
        <v>1829</v>
      </c>
      <c r="S1266" s="29">
        <v>1538.942</v>
      </c>
      <c r="W1266" s="31" t="s">
        <v>9</v>
      </c>
      <c r="X1266" s="31" t="s">
        <v>1544</v>
      </c>
      <c r="Y1266" s="29">
        <v>1538.942</v>
      </c>
      <c r="AF1266" s="29">
        <v>1538.942</v>
      </c>
      <c r="AG1266" s="29" t="s">
        <v>1759</v>
      </c>
    </row>
    <row r="1267" spans="1:33" x14ac:dyDescent="0.3">
      <c r="A1267" s="29" t="s">
        <v>985</v>
      </c>
      <c r="B1267" s="30">
        <v>45628</v>
      </c>
      <c r="C1267" s="29">
        <v>909.83199999999999</v>
      </c>
      <c r="D1267" s="29" t="s">
        <v>1826</v>
      </c>
      <c r="E1267" s="29">
        <v>62</v>
      </c>
      <c r="F1267" s="29" t="s">
        <v>9</v>
      </c>
      <c r="G1267" s="29" t="s">
        <v>1558</v>
      </c>
      <c r="H1267" s="29" t="s">
        <v>1759</v>
      </c>
      <c r="L1267" s="30">
        <v>45628</v>
      </c>
      <c r="M1267" s="29">
        <v>909.83199999999999</v>
      </c>
      <c r="R1267" s="29" t="s">
        <v>1826</v>
      </c>
      <c r="S1267" s="29">
        <v>909.83199999999999</v>
      </c>
      <c r="W1267" s="33" t="s">
        <v>9</v>
      </c>
      <c r="X1267" s="33" t="s">
        <v>1558</v>
      </c>
      <c r="Y1267" s="29">
        <v>909.83199999999999</v>
      </c>
      <c r="AF1267" s="29">
        <v>909.83199999999999</v>
      </c>
      <c r="AG1267" s="29" t="s">
        <v>1759</v>
      </c>
    </row>
    <row r="1268" spans="1:33" x14ac:dyDescent="0.3">
      <c r="A1268" s="29" t="s">
        <v>4000</v>
      </c>
      <c r="B1268" s="30">
        <v>45861</v>
      </c>
      <c r="C1268" s="29">
        <v>194.17859999999999</v>
      </c>
      <c r="D1268" s="29" t="s">
        <v>1826</v>
      </c>
      <c r="E1268" s="29">
        <v>58</v>
      </c>
      <c r="F1268" s="29" t="s">
        <v>9</v>
      </c>
      <c r="G1268" s="29" t="s">
        <v>1558</v>
      </c>
      <c r="H1268" s="29" t="s">
        <v>1759</v>
      </c>
      <c r="L1268" s="30">
        <v>45861</v>
      </c>
      <c r="M1268" s="29">
        <v>194.17859999999999</v>
      </c>
      <c r="R1268" s="29" t="s">
        <v>1826</v>
      </c>
      <c r="S1268" s="29">
        <v>194.17859999999999</v>
      </c>
      <c r="W1268" s="31" t="s">
        <v>9</v>
      </c>
      <c r="X1268" s="31" t="s">
        <v>1558</v>
      </c>
      <c r="Y1268" s="29">
        <v>194.17859999999999</v>
      </c>
      <c r="AF1268" s="29">
        <v>194.17859999999999</v>
      </c>
      <c r="AG1268" s="29" t="s">
        <v>1759</v>
      </c>
    </row>
    <row r="1269" spans="1:33" x14ac:dyDescent="0.3">
      <c r="A1269" s="29" t="s">
        <v>512</v>
      </c>
      <c r="B1269" s="30">
        <v>45878</v>
      </c>
      <c r="C1269" s="29">
        <v>2566.404</v>
      </c>
      <c r="D1269" s="29" t="s">
        <v>1829</v>
      </c>
      <c r="E1269" s="29">
        <v>31</v>
      </c>
      <c r="F1269" s="29" t="s">
        <v>9</v>
      </c>
      <c r="G1269" s="29" t="s">
        <v>1566</v>
      </c>
      <c r="H1269" s="29" t="s">
        <v>1759</v>
      </c>
      <c r="L1269" s="30">
        <v>45878</v>
      </c>
      <c r="M1269" s="29">
        <v>2566.404</v>
      </c>
      <c r="R1269" s="29" t="s">
        <v>1829</v>
      </c>
      <c r="S1269" s="29">
        <v>2566.404</v>
      </c>
      <c r="W1269" s="33" t="s">
        <v>9</v>
      </c>
      <c r="X1269" s="33" t="s">
        <v>1566</v>
      </c>
      <c r="Y1269" s="29">
        <v>2566.404</v>
      </c>
      <c r="AF1269" s="29">
        <v>2566.404</v>
      </c>
      <c r="AG1269" s="29" t="s">
        <v>1759</v>
      </c>
    </row>
    <row r="1270" spans="1:33" x14ac:dyDescent="0.3">
      <c r="A1270" s="29" t="s">
        <v>279</v>
      </c>
      <c r="B1270" s="30">
        <v>45426</v>
      </c>
      <c r="C1270" s="29">
        <v>786.19040000000007</v>
      </c>
      <c r="D1270" s="29" t="s">
        <v>1826</v>
      </c>
      <c r="E1270" s="29">
        <v>29</v>
      </c>
      <c r="F1270" s="29" t="s">
        <v>9</v>
      </c>
      <c r="G1270" s="29" t="s">
        <v>1566</v>
      </c>
      <c r="H1270" s="29" t="s">
        <v>1759</v>
      </c>
      <c r="L1270" s="30">
        <v>45426</v>
      </c>
      <c r="M1270" s="29">
        <v>786.19040000000007</v>
      </c>
      <c r="R1270" s="29" t="s">
        <v>1826</v>
      </c>
      <c r="S1270" s="29">
        <v>786.19040000000007</v>
      </c>
      <c r="W1270" s="31" t="s">
        <v>9</v>
      </c>
      <c r="X1270" s="31" t="s">
        <v>1566</v>
      </c>
      <c r="Y1270" s="29">
        <v>786.19040000000007</v>
      </c>
      <c r="AF1270" s="29">
        <v>786.19040000000007</v>
      </c>
      <c r="AG1270" s="29" t="s">
        <v>1759</v>
      </c>
    </row>
    <row r="1271" spans="1:33" x14ac:dyDescent="0.3">
      <c r="A1271" s="29" t="s">
        <v>879</v>
      </c>
      <c r="B1271" s="30">
        <v>45231</v>
      </c>
      <c r="C1271" s="29">
        <v>1125.896</v>
      </c>
      <c r="D1271" s="29" t="s">
        <v>1826</v>
      </c>
      <c r="E1271" s="29">
        <v>22</v>
      </c>
      <c r="F1271" s="29" t="s">
        <v>16</v>
      </c>
      <c r="G1271" s="29" t="s">
        <v>1547</v>
      </c>
      <c r="H1271" s="29" t="s">
        <v>1754</v>
      </c>
      <c r="L1271" s="30">
        <v>45231</v>
      </c>
      <c r="M1271" s="29">
        <v>1125.896</v>
      </c>
      <c r="R1271" s="29" t="s">
        <v>1826</v>
      </c>
      <c r="S1271" s="29">
        <v>1125.896</v>
      </c>
      <c r="W1271" s="33" t="s">
        <v>16</v>
      </c>
      <c r="X1271" s="33" t="s">
        <v>1547</v>
      </c>
      <c r="Y1271" s="29">
        <v>1125.896</v>
      </c>
      <c r="AF1271" s="29">
        <v>1125.896</v>
      </c>
      <c r="AG1271" s="29" t="s">
        <v>1754</v>
      </c>
    </row>
    <row r="1272" spans="1:33" x14ac:dyDescent="0.3">
      <c r="A1272" s="29" t="s">
        <v>1250</v>
      </c>
      <c r="B1272" s="30">
        <v>45609</v>
      </c>
      <c r="C1272" s="29">
        <v>1715.0595000000001</v>
      </c>
      <c r="D1272" s="29" t="s">
        <v>1829</v>
      </c>
      <c r="E1272" s="29">
        <v>31</v>
      </c>
      <c r="F1272" s="29" t="s">
        <v>9</v>
      </c>
      <c r="G1272" s="29" t="s">
        <v>1547</v>
      </c>
      <c r="H1272" s="29" t="s">
        <v>1763</v>
      </c>
      <c r="L1272" s="30">
        <v>45609</v>
      </c>
      <c r="M1272" s="29">
        <v>1715.0595000000001</v>
      </c>
      <c r="R1272" s="29" t="s">
        <v>1829</v>
      </c>
      <c r="S1272" s="29">
        <v>1715.0595000000001</v>
      </c>
      <c r="W1272" s="31" t="s">
        <v>9</v>
      </c>
      <c r="X1272" s="31" t="s">
        <v>1547</v>
      </c>
      <c r="Y1272" s="29">
        <v>1715.0595000000001</v>
      </c>
      <c r="AF1272" s="29">
        <v>1715.0595000000001</v>
      </c>
      <c r="AG1272" s="29" t="s">
        <v>1763</v>
      </c>
    </row>
    <row r="1273" spans="1:33" x14ac:dyDescent="0.3">
      <c r="A1273" s="29" t="s">
        <v>1113</v>
      </c>
      <c r="B1273" s="30">
        <v>45392</v>
      </c>
      <c r="C1273" s="29">
        <v>887.30400000000009</v>
      </c>
      <c r="D1273" s="29" t="s">
        <v>1829</v>
      </c>
      <c r="E1273" s="29">
        <v>54</v>
      </c>
      <c r="F1273" s="29" t="s">
        <v>9</v>
      </c>
      <c r="G1273" s="29" t="s">
        <v>1547</v>
      </c>
      <c r="H1273" s="29" t="s">
        <v>1759</v>
      </c>
      <c r="L1273" s="30">
        <v>45392</v>
      </c>
      <c r="M1273" s="29">
        <v>887.30400000000009</v>
      </c>
      <c r="R1273" s="29" t="s">
        <v>1829</v>
      </c>
      <c r="S1273" s="29">
        <v>887.30400000000009</v>
      </c>
      <c r="W1273" s="33" t="s">
        <v>9</v>
      </c>
      <c r="X1273" s="33" t="s">
        <v>1547</v>
      </c>
      <c r="Y1273" s="29">
        <v>887.30400000000009</v>
      </c>
      <c r="AF1273" s="29">
        <v>887.30400000000009</v>
      </c>
      <c r="AG1273" s="29" t="s">
        <v>1759</v>
      </c>
    </row>
    <row r="1274" spans="1:33" x14ac:dyDescent="0.3">
      <c r="A1274" s="29" t="s">
        <v>1282</v>
      </c>
      <c r="B1274" s="30">
        <v>45876</v>
      </c>
      <c r="C1274" s="29">
        <v>800.72879999999998</v>
      </c>
      <c r="D1274" s="29" t="s">
        <v>1829</v>
      </c>
      <c r="E1274" s="29">
        <v>59</v>
      </c>
      <c r="F1274" s="29" t="s">
        <v>16</v>
      </c>
      <c r="G1274" s="29" t="s">
        <v>1544</v>
      </c>
      <c r="H1274" s="29" t="s">
        <v>1763</v>
      </c>
      <c r="L1274" s="30">
        <v>45876</v>
      </c>
      <c r="M1274" s="29">
        <v>800.72879999999998</v>
      </c>
      <c r="R1274" s="29" t="s">
        <v>1829</v>
      </c>
      <c r="S1274" s="29">
        <v>800.72879999999998</v>
      </c>
      <c r="W1274" s="31" t="s">
        <v>16</v>
      </c>
      <c r="X1274" s="31" t="s">
        <v>1544</v>
      </c>
      <c r="Y1274" s="29">
        <v>800.72879999999998</v>
      </c>
      <c r="AF1274" s="29">
        <v>800.72879999999998</v>
      </c>
      <c r="AG1274" s="29" t="s">
        <v>1763</v>
      </c>
    </row>
    <row r="1275" spans="1:33" x14ac:dyDescent="0.3">
      <c r="A1275" s="29" t="s">
        <v>888</v>
      </c>
      <c r="B1275" s="30">
        <v>45772</v>
      </c>
      <c r="C1275" s="29">
        <v>2859.2928000000002</v>
      </c>
      <c r="D1275" s="29" t="s">
        <v>1826</v>
      </c>
      <c r="E1275" s="29">
        <v>48</v>
      </c>
      <c r="F1275" s="29" t="s">
        <v>9</v>
      </c>
      <c r="G1275" s="29" t="s">
        <v>1563</v>
      </c>
      <c r="H1275" s="29" t="s">
        <v>1784</v>
      </c>
      <c r="L1275" s="30">
        <v>45772</v>
      </c>
      <c r="M1275" s="29">
        <v>2859.2928000000002</v>
      </c>
      <c r="R1275" s="29" t="s">
        <v>1826</v>
      </c>
      <c r="S1275" s="29">
        <v>2859.2928000000002</v>
      </c>
      <c r="W1275" s="33" t="s">
        <v>9</v>
      </c>
      <c r="X1275" s="33" t="s">
        <v>1563</v>
      </c>
      <c r="Y1275" s="29">
        <v>2859.2928000000002</v>
      </c>
      <c r="AF1275" s="29">
        <v>2859.2928000000002</v>
      </c>
      <c r="AG1275" s="29" t="s">
        <v>1784</v>
      </c>
    </row>
    <row r="1276" spans="1:33" x14ac:dyDescent="0.3">
      <c r="A1276" s="29" t="s">
        <v>649</v>
      </c>
      <c r="B1276" s="30">
        <v>45217</v>
      </c>
      <c r="C1276" s="29">
        <v>570.78420000000006</v>
      </c>
      <c r="D1276" s="29" t="s">
        <v>1829</v>
      </c>
      <c r="E1276" s="29">
        <v>46</v>
      </c>
      <c r="F1276" s="29" t="s">
        <v>9</v>
      </c>
      <c r="G1276" s="29" t="s">
        <v>1558</v>
      </c>
      <c r="H1276" s="29" t="s">
        <v>1759</v>
      </c>
      <c r="L1276" s="30">
        <v>45217</v>
      </c>
      <c r="M1276" s="29">
        <v>570.78420000000006</v>
      </c>
      <c r="R1276" s="29" t="s">
        <v>1829</v>
      </c>
      <c r="S1276" s="29">
        <v>570.78420000000006</v>
      </c>
      <c r="W1276" s="31" t="s">
        <v>9</v>
      </c>
      <c r="X1276" s="31" t="s">
        <v>1558</v>
      </c>
      <c r="Y1276" s="29">
        <v>570.78420000000006</v>
      </c>
      <c r="AF1276" s="29">
        <v>570.78420000000006</v>
      </c>
      <c r="AG1276" s="29" t="s">
        <v>1759</v>
      </c>
    </row>
    <row r="1277" spans="1:33" x14ac:dyDescent="0.3">
      <c r="A1277" s="29" t="s">
        <v>714</v>
      </c>
      <c r="B1277" s="30">
        <v>45739</v>
      </c>
      <c r="C1277" s="29">
        <v>2481.5216</v>
      </c>
      <c r="D1277" s="29" t="s">
        <v>1826</v>
      </c>
      <c r="E1277" s="29">
        <v>38</v>
      </c>
      <c r="F1277" s="29" t="s">
        <v>9</v>
      </c>
      <c r="G1277" s="29" t="s">
        <v>1566</v>
      </c>
      <c r="H1277" s="29" t="s">
        <v>1759</v>
      </c>
      <c r="L1277" s="30">
        <v>45739</v>
      </c>
      <c r="M1277" s="29">
        <v>2481.5216</v>
      </c>
      <c r="R1277" s="29" t="s">
        <v>1826</v>
      </c>
      <c r="S1277" s="29">
        <v>2481.5216</v>
      </c>
      <c r="W1277" s="33" t="s">
        <v>9</v>
      </c>
      <c r="X1277" s="33" t="s">
        <v>1566</v>
      </c>
      <c r="Y1277" s="29">
        <v>2481.5216</v>
      </c>
      <c r="AF1277" s="29">
        <v>2481.5216</v>
      </c>
      <c r="AG1277" s="29" t="s">
        <v>1759</v>
      </c>
    </row>
    <row r="1278" spans="1:33" x14ac:dyDescent="0.3">
      <c r="A1278" s="29" t="s">
        <v>423</v>
      </c>
      <c r="B1278" s="30">
        <v>45272</v>
      </c>
      <c r="C1278" s="29">
        <v>2358.1583999999998</v>
      </c>
      <c r="D1278" s="29" t="s">
        <v>1829</v>
      </c>
      <c r="E1278" s="29">
        <v>40</v>
      </c>
      <c r="F1278" s="29" t="s">
        <v>9</v>
      </c>
      <c r="G1278" s="29" t="s">
        <v>1558</v>
      </c>
      <c r="H1278" s="29" t="s">
        <v>1759</v>
      </c>
      <c r="L1278" s="30">
        <v>45272</v>
      </c>
      <c r="M1278" s="29">
        <v>2358.1583999999998</v>
      </c>
      <c r="R1278" s="29" t="s">
        <v>1829</v>
      </c>
      <c r="S1278" s="29">
        <v>2358.1583999999998</v>
      </c>
      <c r="W1278" s="31" t="s">
        <v>9</v>
      </c>
      <c r="X1278" s="31" t="s">
        <v>1558</v>
      </c>
      <c r="Y1278" s="29">
        <v>2358.1583999999998</v>
      </c>
      <c r="AF1278" s="29">
        <v>2358.1583999999998</v>
      </c>
      <c r="AG1278" s="29" t="s">
        <v>1759</v>
      </c>
    </row>
    <row r="1279" spans="1:33" x14ac:dyDescent="0.3">
      <c r="A1279" s="29" t="s">
        <v>4015</v>
      </c>
      <c r="B1279" s="30">
        <v>45524</v>
      </c>
      <c r="C1279" s="29">
        <v>445.10399999999998</v>
      </c>
      <c r="D1279" s="29" t="s">
        <v>1826</v>
      </c>
      <c r="E1279" s="29">
        <v>64</v>
      </c>
      <c r="F1279" s="29" t="s">
        <v>16</v>
      </c>
      <c r="G1279" s="29" t="s">
        <v>1563</v>
      </c>
      <c r="H1279" s="29" t="s">
        <v>1759</v>
      </c>
      <c r="L1279" s="30">
        <v>45524</v>
      </c>
      <c r="M1279" s="29">
        <v>445.10399999999998</v>
      </c>
      <c r="R1279" s="29" t="s">
        <v>1826</v>
      </c>
      <c r="S1279" s="29">
        <v>445.10399999999998</v>
      </c>
      <c r="W1279" s="33" t="s">
        <v>16</v>
      </c>
      <c r="X1279" s="33" t="s">
        <v>1563</v>
      </c>
      <c r="Y1279" s="29">
        <v>445.10399999999998</v>
      </c>
      <c r="AF1279" s="29">
        <v>445.10399999999998</v>
      </c>
      <c r="AG1279" s="29" t="s">
        <v>1759</v>
      </c>
    </row>
    <row r="1280" spans="1:33" x14ac:dyDescent="0.3">
      <c r="A1280" s="29" t="s">
        <v>1102</v>
      </c>
      <c r="B1280" s="30">
        <v>45481</v>
      </c>
      <c r="C1280" s="29">
        <v>1371.5504000000001</v>
      </c>
      <c r="D1280" s="29" t="s">
        <v>1829</v>
      </c>
      <c r="E1280" s="29">
        <v>52</v>
      </c>
      <c r="F1280" s="29" t="s">
        <v>16</v>
      </c>
      <c r="G1280" s="29" t="s">
        <v>1544</v>
      </c>
      <c r="H1280" s="29" t="s">
        <v>1754</v>
      </c>
      <c r="L1280" s="30">
        <v>45481</v>
      </c>
      <c r="M1280" s="29">
        <v>1371.5504000000001</v>
      </c>
      <c r="R1280" s="29" t="s">
        <v>1829</v>
      </c>
      <c r="S1280" s="29">
        <v>1371.5504000000001</v>
      </c>
      <c r="W1280" s="31" t="s">
        <v>16</v>
      </c>
      <c r="X1280" s="31" t="s">
        <v>1544</v>
      </c>
      <c r="Y1280" s="29">
        <v>1371.5504000000001</v>
      </c>
      <c r="AF1280" s="29">
        <v>1371.5504000000001</v>
      </c>
      <c r="AG1280" s="29" t="s">
        <v>1754</v>
      </c>
    </row>
    <row r="1281" spans="1:33" x14ac:dyDescent="0.3">
      <c r="A1281" s="29" t="s">
        <v>1432</v>
      </c>
      <c r="B1281" s="30">
        <v>45267</v>
      </c>
      <c r="C1281" s="29">
        <v>673.875</v>
      </c>
      <c r="D1281" s="29" t="s">
        <v>1829</v>
      </c>
      <c r="E1281" s="29">
        <v>28</v>
      </c>
      <c r="F1281" s="29" t="s">
        <v>16</v>
      </c>
      <c r="G1281" s="29" t="s">
        <v>1563</v>
      </c>
      <c r="H1281" s="29" t="s">
        <v>1759</v>
      </c>
      <c r="L1281" s="30">
        <v>45267</v>
      </c>
      <c r="M1281" s="29">
        <v>673.875</v>
      </c>
      <c r="R1281" s="29" t="s">
        <v>1829</v>
      </c>
      <c r="S1281" s="29">
        <v>673.875</v>
      </c>
      <c r="W1281" s="33" t="s">
        <v>16</v>
      </c>
      <c r="X1281" s="33" t="s">
        <v>1563</v>
      </c>
      <c r="Y1281" s="29">
        <v>673.875</v>
      </c>
      <c r="AF1281" s="29">
        <v>673.875</v>
      </c>
      <c r="AG1281" s="29" t="s">
        <v>1759</v>
      </c>
    </row>
    <row r="1282" spans="1:33" x14ac:dyDescent="0.3">
      <c r="A1282" s="29" t="s">
        <v>599</v>
      </c>
      <c r="B1282" s="30">
        <v>45328</v>
      </c>
      <c r="C1282" s="29">
        <v>223.87280000000001</v>
      </c>
      <c r="D1282" s="29" t="s">
        <v>1829</v>
      </c>
      <c r="E1282" s="29">
        <v>23</v>
      </c>
      <c r="F1282" s="29" t="s">
        <v>16</v>
      </c>
      <c r="G1282" s="29" t="s">
        <v>1558</v>
      </c>
      <c r="H1282" s="29" t="s">
        <v>1754</v>
      </c>
      <c r="L1282" s="30">
        <v>45328</v>
      </c>
      <c r="M1282" s="29">
        <v>223.87280000000001</v>
      </c>
      <c r="R1282" s="29" t="s">
        <v>1829</v>
      </c>
      <c r="S1282" s="29">
        <v>223.87280000000001</v>
      </c>
      <c r="W1282" s="31" t="s">
        <v>16</v>
      </c>
      <c r="X1282" s="31" t="s">
        <v>1558</v>
      </c>
      <c r="Y1282" s="29">
        <v>223.87280000000001</v>
      </c>
      <c r="AF1282" s="29">
        <v>223.87280000000001</v>
      </c>
      <c r="AG1282" s="29" t="s">
        <v>1754</v>
      </c>
    </row>
    <row r="1283" spans="1:33" x14ac:dyDescent="0.3">
      <c r="A1283" s="29" t="s">
        <v>1514</v>
      </c>
      <c r="B1283" s="30">
        <v>45787</v>
      </c>
      <c r="C1283" s="29">
        <v>574.10699999999997</v>
      </c>
      <c r="D1283" s="29" t="s">
        <v>1829</v>
      </c>
      <c r="E1283" s="29">
        <v>28</v>
      </c>
      <c r="F1283" s="29" t="s">
        <v>9</v>
      </c>
      <c r="G1283" s="29" t="s">
        <v>1558</v>
      </c>
      <c r="H1283" s="29" t="s">
        <v>1759</v>
      </c>
      <c r="L1283" s="30">
        <v>45787</v>
      </c>
      <c r="M1283" s="29">
        <v>574.10699999999997</v>
      </c>
      <c r="R1283" s="29" t="s">
        <v>1829</v>
      </c>
      <c r="S1283" s="29">
        <v>574.10699999999997</v>
      </c>
      <c r="W1283" s="33" t="s">
        <v>9</v>
      </c>
      <c r="X1283" s="33" t="s">
        <v>1558</v>
      </c>
      <c r="Y1283" s="29">
        <v>574.10699999999997</v>
      </c>
      <c r="AF1283" s="29">
        <v>574.10699999999997</v>
      </c>
      <c r="AG1283" s="29" t="s">
        <v>1759</v>
      </c>
    </row>
    <row r="1284" spans="1:33" x14ac:dyDescent="0.3">
      <c r="A1284" s="29" t="s">
        <v>1012</v>
      </c>
      <c r="B1284" s="30">
        <v>45876</v>
      </c>
      <c r="C1284" s="29">
        <v>529.88580000000002</v>
      </c>
      <c r="D1284" s="29" t="s">
        <v>1826</v>
      </c>
      <c r="E1284" s="29">
        <v>54</v>
      </c>
      <c r="F1284" s="29" t="s">
        <v>9</v>
      </c>
      <c r="G1284" s="29" t="s">
        <v>1544</v>
      </c>
      <c r="H1284" s="29" t="s">
        <v>1759</v>
      </c>
      <c r="L1284" s="30">
        <v>45876</v>
      </c>
      <c r="M1284" s="29">
        <v>529.88580000000002</v>
      </c>
      <c r="R1284" s="29" t="s">
        <v>1826</v>
      </c>
      <c r="S1284" s="29">
        <v>529.88580000000002</v>
      </c>
      <c r="W1284" s="31" t="s">
        <v>9</v>
      </c>
      <c r="X1284" s="31" t="s">
        <v>1544</v>
      </c>
      <c r="Y1284" s="29">
        <v>529.88580000000002</v>
      </c>
      <c r="AF1284" s="29">
        <v>529.88580000000002</v>
      </c>
      <c r="AG1284" s="29" t="s">
        <v>1759</v>
      </c>
    </row>
    <row r="1285" spans="1:33" x14ac:dyDescent="0.3">
      <c r="A1285" s="29" t="s">
        <v>219</v>
      </c>
      <c r="B1285" s="30">
        <v>45552</v>
      </c>
      <c r="C1285" s="29">
        <v>929.16320000000007</v>
      </c>
      <c r="D1285" s="29" t="s">
        <v>1829</v>
      </c>
      <c r="E1285" s="29">
        <v>53</v>
      </c>
      <c r="F1285" s="29" t="s">
        <v>9</v>
      </c>
      <c r="G1285" s="29" t="s">
        <v>1558</v>
      </c>
      <c r="H1285" s="29" t="s">
        <v>1759</v>
      </c>
      <c r="L1285" s="30">
        <v>45552</v>
      </c>
      <c r="M1285" s="29">
        <v>929.16320000000007</v>
      </c>
      <c r="R1285" s="29" t="s">
        <v>1829</v>
      </c>
      <c r="S1285" s="29">
        <v>929.16320000000007</v>
      </c>
      <c r="W1285" s="33" t="s">
        <v>9</v>
      </c>
      <c r="X1285" s="33" t="s">
        <v>1558</v>
      </c>
      <c r="Y1285" s="29">
        <v>929.16320000000007</v>
      </c>
      <c r="AF1285" s="29">
        <v>929.16320000000007</v>
      </c>
      <c r="AG1285" s="29" t="s">
        <v>1759</v>
      </c>
    </row>
    <row r="1286" spans="1:33" x14ac:dyDescent="0.3">
      <c r="A1286" s="29" t="s">
        <v>1182</v>
      </c>
      <c r="B1286" s="30">
        <v>45823</v>
      </c>
      <c r="C1286" s="29">
        <v>1071.904</v>
      </c>
      <c r="D1286" s="29" t="s">
        <v>1829</v>
      </c>
      <c r="E1286" s="29">
        <v>34</v>
      </c>
      <c r="F1286" s="29" t="s">
        <v>16</v>
      </c>
      <c r="G1286" s="29" t="s">
        <v>1566</v>
      </c>
      <c r="H1286" s="29" t="s">
        <v>1784</v>
      </c>
      <c r="L1286" s="30">
        <v>45823</v>
      </c>
      <c r="M1286" s="29">
        <v>1071.904</v>
      </c>
      <c r="R1286" s="29" t="s">
        <v>1829</v>
      </c>
      <c r="S1286" s="29">
        <v>1071.904</v>
      </c>
      <c r="W1286" s="31" t="s">
        <v>16</v>
      </c>
      <c r="X1286" s="31" t="s">
        <v>1566</v>
      </c>
      <c r="Y1286" s="29">
        <v>1071.904</v>
      </c>
      <c r="AF1286" s="29">
        <v>1071.904</v>
      </c>
      <c r="AG1286" s="29" t="s">
        <v>1784</v>
      </c>
    </row>
    <row r="1287" spans="1:33" x14ac:dyDescent="0.3">
      <c r="A1287" s="29" t="s">
        <v>1024</v>
      </c>
      <c r="B1287" s="30">
        <v>45622</v>
      </c>
      <c r="C1287" s="29">
        <v>763.97759999999994</v>
      </c>
      <c r="D1287" s="29" t="s">
        <v>1829</v>
      </c>
      <c r="E1287" s="29">
        <v>58</v>
      </c>
      <c r="F1287" s="29" t="s">
        <v>16</v>
      </c>
      <c r="G1287" s="29" t="s">
        <v>1558</v>
      </c>
      <c r="H1287" s="29" t="s">
        <v>1759</v>
      </c>
      <c r="L1287" s="30">
        <v>45622</v>
      </c>
      <c r="M1287" s="29">
        <v>763.97759999999994</v>
      </c>
      <c r="R1287" s="29" t="s">
        <v>1829</v>
      </c>
      <c r="S1287" s="29">
        <v>763.97759999999994</v>
      </c>
      <c r="W1287" s="33" t="s">
        <v>16</v>
      </c>
      <c r="X1287" s="33" t="s">
        <v>1558</v>
      </c>
      <c r="Y1287" s="29">
        <v>763.97759999999994</v>
      </c>
      <c r="AF1287" s="29">
        <v>763.97759999999994</v>
      </c>
      <c r="AG1287" s="29" t="s">
        <v>1759</v>
      </c>
    </row>
    <row r="1288" spans="1:33" x14ac:dyDescent="0.3">
      <c r="A1288" s="29" t="s">
        <v>1143</v>
      </c>
      <c r="B1288" s="30">
        <v>45810</v>
      </c>
      <c r="C1288" s="29">
        <v>712.59749999999985</v>
      </c>
      <c r="D1288" s="29" t="s">
        <v>1829</v>
      </c>
      <c r="E1288" s="29">
        <v>40</v>
      </c>
      <c r="F1288" s="29" t="s">
        <v>16</v>
      </c>
      <c r="G1288" s="29" t="s">
        <v>1563</v>
      </c>
      <c r="H1288" s="29" t="s">
        <v>1759</v>
      </c>
      <c r="L1288" s="30">
        <v>45810</v>
      </c>
      <c r="M1288" s="29">
        <v>712.59749999999985</v>
      </c>
      <c r="R1288" s="29" t="s">
        <v>1829</v>
      </c>
      <c r="S1288" s="29">
        <v>712.59749999999985</v>
      </c>
      <c r="W1288" s="31" t="s">
        <v>16</v>
      </c>
      <c r="X1288" s="31" t="s">
        <v>1563</v>
      </c>
      <c r="Y1288" s="29">
        <v>712.59749999999985</v>
      </c>
      <c r="AF1288" s="29">
        <v>712.59749999999985</v>
      </c>
      <c r="AG1288" s="29" t="s">
        <v>1759</v>
      </c>
    </row>
    <row r="1289" spans="1:33" x14ac:dyDescent="0.3">
      <c r="A1289" s="29" t="s">
        <v>850</v>
      </c>
      <c r="B1289" s="30">
        <v>45645</v>
      </c>
      <c r="C1289" s="29">
        <v>2013.5178000000001</v>
      </c>
      <c r="D1289" s="29" t="s">
        <v>1829</v>
      </c>
      <c r="E1289" s="29">
        <v>18</v>
      </c>
      <c r="F1289" s="29" t="s">
        <v>9</v>
      </c>
      <c r="G1289" s="29" t="s">
        <v>1558</v>
      </c>
      <c r="H1289" s="29" t="s">
        <v>1784</v>
      </c>
      <c r="L1289" s="30">
        <v>45645</v>
      </c>
      <c r="M1289" s="29">
        <v>2013.5178000000001</v>
      </c>
      <c r="R1289" s="29" t="s">
        <v>1829</v>
      </c>
      <c r="S1289" s="29">
        <v>2013.5178000000001</v>
      </c>
      <c r="W1289" s="33" t="s">
        <v>9</v>
      </c>
      <c r="X1289" s="33" t="s">
        <v>1558</v>
      </c>
      <c r="Y1289" s="29">
        <v>2013.5178000000001</v>
      </c>
      <c r="AF1289" s="29">
        <v>2013.5178000000001</v>
      </c>
      <c r="AG1289" s="29" t="s">
        <v>1784</v>
      </c>
    </row>
    <row r="1290" spans="1:33" x14ac:dyDescent="0.3">
      <c r="A1290" s="29" t="s">
        <v>259</v>
      </c>
      <c r="B1290" s="30">
        <v>45749</v>
      </c>
      <c r="C1290" s="29">
        <v>1438.8352</v>
      </c>
      <c r="D1290" s="29" t="s">
        <v>1829</v>
      </c>
      <c r="E1290" s="29">
        <v>61</v>
      </c>
      <c r="F1290" s="29" t="s">
        <v>16</v>
      </c>
      <c r="G1290" s="29" t="s">
        <v>1544</v>
      </c>
      <c r="H1290" s="29" t="s">
        <v>1759</v>
      </c>
      <c r="L1290" s="30">
        <v>45749</v>
      </c>
      <c r="M1290" s="29">
        <v>1438.8352</v>
      </c>
      <c r="R1290" s="29" t="s">
        <v>1829</v>
      </c>
      <c r="S1290" s="29">
        <v>1438.8352</v>
      </c>
      <c r="W1290" s="31" t="s">
        <v>16</v>
      </c>
      <c r="X1290" s="31" t="s">
        <v>1544</v>
      </c>
      <c r="Y1290" s="29">
        <v>1438.8352</v>
      </c>
      <c r="AF1290" s="29">
        <v>1438.8352</v>
      </c>
      <c r="AG1290" s="29" t="s">
        <v>1759</v>
      </c>
    </row>
    <row r="1291" spans="1:33" x14ac:dyDescent="0.3">
      <c r="A1291" s="29" t="s">
        <v>586</v>
      </c>
      <c r="B1291" s="30">
        <v>45537</v>
      </c>
      <c r="C1291" s="29">
        <v>213.55879999999999</v>
      </c>
      <c r="D1291" s="29" t="s">
        <v>1826</v>
      </c>
      <c r="E1291" s="29">
        <v>33</v>
      </c>
      <c r="F1291" s="29" t="s">
        <v>16</v>
      </c>
      <c r="G1291" s="29" t="s">
        <v>1547</v>
      </c>
      <c r="H1291" s="29" t="s">
        <v>1763</v>
      </c>
      <c r="L1291" s="30">
        <v>45537</v>
      </c>
      <c r="M1291" s="29">
        <v>213.55879999999999</v>
      </c>
      <c r="R1291" s="29" t="s">
        <v>1826</v>
      </c>
      <c r="S1291" s="29">
        <v>213.55879999999999</v>
      </c>
      <c r="W1291" s="33" t="s">
        <v>16</v>
      </c>
      <c r="X1291" s="33" t="s">
        <v>1547</v>
      </c>
      <c r="Y1291" s="29">
        <v>213.55879999999999</v>
      </c>
      <c r="AF1291" s="29">
        <v>213.55879999999999</v>
      </c>
      <c r="AG1291" s="29" t="s">
        <v>1763</v>
      </c>
    </row>
    <row r="1292" spans="1:33" x14ac:dyDescent="0.3">
      <c r="A1292" s="29" t="s">
        <v>560</v>
      </c>
      <c r="B1292" s="30">
        <v>45376</v>
      </c>
      <c r="C1292" s="29">
        <v>1925.8533</v>
      </c>
      <c r="D1292" s="29" t="s">
        <v>1826</v>
      </c>
      <c r="E1292" s="29">
        <v>64</v>
      </c>
      <c r="F1292" s="29" t="s">
        <v>9</v>
      </c>
      <c r="G1292" s="29" t="s">
        <v>1547</v>
      </c>
      <c r="H1292" s="29" t="s">
        <v>1759</v>
      </c>
      <c r="L1292" s="30">
        <v>45376</v>
      </c>
      <c r="M1292" s="29">
        <v>1925.8533</v>
      </c>
      <c r="R1292" s="29" t="s">
        <v>1826</v>
      </c>
      <c r="S1292" s="29">
        <v>1925.8533</v>
      </c>
      <c r="W1292" s="31" t="s">
        <v>9</v>
      </c>
      <c r="X1292" s="31" t="s">
        <v>1547</v>
      </c>
      <c r="Y1292" s="29">
        <v>1925.8533</v>
      </c>
      <c r="AF1292" s="29">
        <v>1925.8533</v>
      </c>
      <c r="AG1292" s="29" t="s">
        <v>1759</v>
      </c>
    </row>
    <row r="1293" spans="1:33" x14ac:dyDescent="0.3">
      <c r="A1293" s="29" t="s">
        <v>382</v>
      </c>
      <c r="B1293" s="30">
        <v>45709</v>
      </c>
      <c r="C1293" s="29">
        <v>1146.6271999999999</v>
      </c>
      <c r="D1293" s="29" t="s">
        <v>1826</v>
      </c>
      <c r="E1293" s="29">
        <v>27</v>
      </c>
      <c r="F1293" s="29" t="s">
        <v>9</v>
      </c>
      <c r="G1293" s="29" t="s">
        <v>1566</v>
      </c>
      <c r="H1293" s="29" t="s">
        <v>1759</v>
      </c>
      <c r="L1293" s="30">
        <v>45709</v>
      </c>
      <c r="M1293" s="29">
        <v>1146.6271999999999</v>
      </c>
      <c r="R1293" s="29" t="s">
        <v>1826</v>
      </c>
      <c r="S1293" s="29">
        <v>1146.6271999999999</v>
      </c>
      <c r="W1293" s="33" t="s">
        <v>9</v>
      </c>
      <c r="X1293" s="33" t="s">
        <v>1566</v>
      </c>
      <c r="Y1293" s="29">
        <v>1146.6271999999999</v>
      </c>
      <c r="AF1293" s="29">
        <v>1146.6271999999999</v>
      </c>
      <c r="AG1293" s="29" t="s">
        <v>1759</v>
      </c>
    </row>
    <row r="1294" spans="1:33" x14ac:dyDescent="0.3">
      <c r="A1294" s="29" t="s">
        <v>394</v>
      </c>
      <c r="B1294" s="30">
        <v>45446</v>
      </c>
      <c r="C1294" s="29">
        <v>64.878399999999999</v>
      </c>
      <c r="D1294" s="29" t="s">
        <v>1829</v>
      </c>
      <c r="E1294" s="29">
        <v>51</v>
      </c>
      <c r="F1294" s="29" t="s">
        <v>9</v>
      </c>
      <c r="G1294" s="29" t="s">
        <v>1563</v>
      </c>
      <c r="H1294" s="29" t="s">
        <v>1754</v>
      </c>
      <c r="L1294" s="30">
        <v>45446</v>
      </c>
      <c r="M1294" s="29">
        <v>64.878399999999999</v>
      </c>
      <c r="R1294" s="29" t="s">
        <v>1829</v>
      </c>
      <c r="S1294" s="29">
        <v>64.878399999999999</v>
      </c>
      <c r="W1294" s="31" t="s">
        <v>9</v>
      </c>
      <c r="X1294" s="31" t="s">
        <v>1563</v>
      </c>
      <c r="Y1294" s="29">
        <v>64.878399999999999</v>
      </c>
      <c r="AF1294" s="29">
        <v>64.878399999999999</v>
      </c>
      <c r="AG1294" s="29" t="s">
        <v>1754</v>
      </c>
    </row>
    <row r="1295" spans="1:33" x14ac:dyDescent="0.3">
      <c r="A1295" s="29" t="s">
        <v>876</v>
      </c>
      <c r="B1295" s="30">
        <v>45330</v>
      </c>
      <c r="C1295" s="29">
        <v>36.225000000000001</v>
      </c>
      <c r="D1295" s="29" t="s">
        <v>1826</v>
      </c>
      <c r="E1295" s="29">
        <v>38</v>
      </c>
      <c r="F1295" s="29" t="s">
        <v>9</v>
      </c>
      <c r="G1295" s="29" t="s">
        <v>1566</v>
      </c>
      <c r="H1295" s="29" t="s">
        <v>1763</v>
      </c>
      <c r="L1295" s="30">
        <v>45330</v>
      </c>
      <c r="M1295" s="29">
        <v>36.225000000000001</v>
      </c>
      <c r="R1295" s="29" t="s">
        <v>1826</v>
      </c>
      <c r="S1295" s="29">
        <v>36.225000000000001</v>
      </c>
      <c r="W1295" s="33" t="s">
        <v>9</v>
      </c>
      <c r="X1295" s="33" t="s">
        <v>1566</v>
      </c>
      <c r="Y1295" s="29">
        <v>36.225000000000001</v>
      </c>
      <c r="AF1295" s="29">
        <v>36.225000000000001</v>
      </c>
      <c r="AG1295" s="29" t="s">
        <v>1763</v>
      </c>
    </row>
    <row r="1296" spans="1:33" x14ac:dyDescent="0.3">
      <c r="A1296" s="29" t="s">
        <v>747</v>
      </c>
      <c r="B1296" s="30">
        <v>45388</v>
      </c>
      <c r="C1296" s="29">
        <v>1537.404</v>
      </c>
      <c r="D1296" s="29" t="s">
        <v>1829</v>
      </c>
      <c r="E1296" s="29">
        <v>59</v>
      </c>
      <c r="F1296" s="29" t="s">
        <v>9</v>
      </c>
      <c r="G1296" s="29" t="s">
        <v>1558</v>
      </c>
      <c r="H1296" s="29" t="s">
        <v>1759</v>
      </c>
      <c r="L1296" s="30">
        <v>45388</v>
      </c>
      <c r="M1296" s="29">
        <v>1537.404</v>
      </c>
      <c r="R1296" s="29" t="s">
        <v>1829</v>
      </c>
      <c r="S1296" s="29">
        <v>1537.404</v>
      </c>
      <c r="W1296" s="31" t="s">
        <v>9</v>
      </c>
      <c r="X1296" s="31" t="s">
        <v>1558</v>
      </c>
      <c r="Y1296" s="29">
        <v>1537.404</v>
      </c>
      <c r="AF1296" s="29">
        <v>1537.404</v>
      </c>
      <c r="AG1296" s="29" t="s">
        <v>1759</v>
      </c>
    </row>
    <row r="1297" spans="1:33" x14ac:dyDescent="0.3">
      <c r="A1297" s="29" t="s">
        <v>792</v>
      </c>
      <c r="B1297" s="30">
        <v>45313</v>
      </c>
      <c r="C1297" s="29">
        <v>1548.9465</v>
      </c>
      <c r="D1297" s="29" t="s">
        <v>1826</v>
      </c>
      <c r="E1297" s="29">
        <v>19</v>
      </c>
      <c r="F1297" s="29" t="s">
        <v>9</v>
      </c>
      <c r="G1297" s="29" t="s">
        <v>1558</v>
      </c>
      <c r="H1297" s="29" t="s">
        <v>1763</v>
      </c>
      <c r="L1297" s="30">
        <v>45313</v>
      </c>
      <c r="M1297" s="29">
        <v>1548.9465</v>
      </c>
      <c r="R1297" s="29" t="s">
        <v>1826</v>
      </c>
      <c r="S1297" s="29">
        <v>1548.9465</v>
      </c>
      <c r="W1297" s="33" t="s">
        <v>9</v>
      </c>
      <c r="X1297" s="33" t="s">
        <v>1558</v>
      </c>
      <c r="Y1297" s="29">
        <v>1548.9465</v>
      </c>
      <c r="AF1297" s="29">
        <v>1548.9465</v>
      </c>
      <c r="AG1297" s="29" t="s">
        <v>1763</v>
      </c>
    </row>
    <row r="1298" spans="1:33" x14ac:dyDescent="0.3">
      <c r="A1298" s="29" t="s">
        <v>3997</v>
      </c>
      <c r="B1298" s="30">
        <v>45221</v>
      </c>
      <c r="C1298" s="29">
        <v>1969.9559999999999</v>
      </c>
      <c r="D1298" s="29" t="s">
        <v>1829</v>
      </c>
      <c r="E1298" s="29">
        <v>60</v>
      </c>
      <c r="F1298" s="29" t="s">
        <v>9</v>
      </c>
      <c r="G1298" s="29" t="s">
        <v>1547</v>
      </c>
      <c r="H1298" s="29" t="s">
        <v>1754</v>
      </c>
      <c r="L1298" s="30">
        <v>45221</v>
      </c>
      <c r="M1298" s="29">
        <v>1969.9559999999999</v>
      </c>
      <c r="R1298" s="29" t="s">
        <v>1829</v>
      </c>
      <c r="S1298" s="29">
        <v>1969.9559999999999</v>
      </c>
      <c r="W1298" s="31" t="s">
        <v>9</v>
      </c>
      <c r="X1298" s="31" t="s">
        <v>1547</v>
      </c>
      <c r="Y1298" s="29">
        <v>1969.9559999999999</v>
      </c>
      <c r="AF1298" s="29">
        <v>1969.9559999999999</v>
      </c>
      <c r="AG1298" s="29" t="s">
        <v>1754</v>
      </c>
    </row>
    <row r="1299" spans="1:33" x14ac:dyDescent="0.3">
      <c r="A1299" s="29" t="s">
        <v>774</v>
      </c>
      <c r="B1299" s="30">
        <v>45619</v>
      </c>
      <c r="C1299" s="29">
        <v>1659.9756</v>
      </c>
      <c r="D1299" s="29" t="s">
        <v>1826</v>
      </c>
      <c r="E1299" s="29">
        <v>58</v>
      </c>
      <c r="F1299" s="29" t="s">
        <v>16</v>
      </c>
      <c r="G1299" s="29" t="s">
        <v>1566</v>
      </c>
      <c r="H1299" s="29" t="s">
        <v>1759</v>
      </c>
      <c r="L1299" s="30">
        <v>45619</v>
      </c>
      <c r="M1299" s="29">
        <v>1659.9756</v>
      </c>
      <c r="R1299" s="29" t="s">
        <v>1826</v>
      </c>
      <c r="S1299" s="29">
        <v>1659.9756</v>
      </c>
      <c r="W1299" s="33" t="s">
        <v>16</v>
      </c>
      <c r="X1299" s="33" t="s">
        <v>1566</v>
      </c>
      <c r="Y1299" s="29">
        <v>1659.9756</v>
      </c>
      <c r="AF1299" s="29">
        <v>1659.9756</v>
      </c>
      <c r="AG1299" s="29" t="s">
        <v>1759</v>
      </c>
    </row>
    <row r="1300" spans="1:33" x14ac:dyDescent="0.3">
      <c r="A1300" s="29" t="s">
        <v>1209</v>
      </c>
      <c r="B1300" s="30">
        <v>45286</v>
      </c>
      <c r="C1300" s="29">
        <v>1280.115</v>
      </c>
      <c r="D1300" s="29" t="s">
        <v>1824</v>
      </c>
      <c r="E1300" s="29">
        <v>53</v>
      </c>
      <c r="F1300" s="29" t="s">
        <v>9</v>
      </c>
      <c r="G1300" s="29" t="s">
        <v>1563</v>
      </c>
      <c r="H1300" s="29" t="s">
        <v>1784</v>
      </c>
      <c r="L1300" s="30">
        <v>45286</v>
      </c>
      <c r="M1300" s="29">
        <v>1280.115</v>
      </c>
      <c r="R1300" s="29" t="s">
        <v>1824</v>
      </c>
      <c r="S1300" s="29">
        <v>1280.115</v>
      </c>
      <c r="W1300" s="31" t="s">
        <v>9</v>
      </c>
      <c r="X1300" s="31" t="s">
        <v>1563</v>
      </c>
      <c r="Y1300" s="29">
        <v>1280.115</v>
      </c>
      <c r="AF1300" s="29">
        <v>1280.115</v>
      </c>
      <c r="AG1300" s="29" t="s">
        <v>1784</v>
      </c>
    </row>
    <row r="1301" spans="1:33" x14ac:dyDescent="0.3">
      <c r="A1301" s="29" t="s">
        <v>388</v>
      </c>
      <c r="B1301" s="30">
        <v>45451</v>
      </c>
      <c r="C1301" s="29">
        <v>150.7902</v>
      </c>
      <c r="D1301" s="29" t="s">
        <v>1826</v>
      </c>
      <c r="E1301" s="29">
        <v>18</v>
      </c>
      <c r="F1301" s="29" t="s">
        <v>16</v>
      </c>
      <c r="G1301" s="29" t="s">
        <v>1566</v>
      </c>
      <c r="H1301" s="29" t="s">
        <v>1763</v>
      </c>
      <c r="L1301" s="30">
        <v>45451</v>
      </c>
      <c r="M1301" s="29">
        <v>150.7902</v>
      </c>
      <c r="R1301" s="29" t="s">
        <v>1826</v>
      </c>
      <c r="S1301" s="29">
        <v>150.7902</v>
      </c>
      <c r="W1301" s="33" t="s">
        <v>16</v>
      </c>
      <c r="X1301" s="33" t="s">
        <v>1566</v>
      </c>
      <c r="Y1301" s="29">
        <v>150.7902</v>
      </c>
      <c r="AF1301" s="29">
        <v>150.7902</v>
      </c>
      <c r="AG1301" s="29" t="s">
        <v>1763</v>
      </c>
    </row>
    <row r="1302" spans="1:33" x14ac:dyDescent="0.3">
      <c r="A1302" s="29" t="s">
        <v>497</v>
      </c>
      <c r="B1302" s="30">
        <v>45478</v>
      </c>
      <c r="C1302" s="29">
        <v>812.75739999999996</v>
      </c>
      <c r="D1302" s="29" t="s">
        <v>1824</v>
      </c>
      <c r="E1302" s="29">
        <v>42</v>
      </c>
      <c r="F1302" s="29" t="s">
        <v>16</v>
      </c>
      <c r="G1302" s="29" t="s">
        <v>1547</v>
      </c>
      <c r="H1302" s="29" t="s">
        <v>1759</v>
      </c>
      <c r="L1302" s="30">
        <v>45478</v>
      </c>
      <c r="M1302" s="29">
        <v>812.75739999999996</v>
      </c>
      <c r="R1302" s="29" t="s">
        <v>1824</v>
      </c>
      <c r="S1302" s="29">
        <v>812.75739999999996</v>
      </c>
      <c r="W1302" s="31" t="s">
        <v>16</v>
      </c>
      <c r="X1302" s="31" t="s">
        <v>1547</v>
      </c>
      <c r="Y1302" s="29">
        <v>812.75739999999996</v>
      </c>
      <c r="AF1302" s="29">
        <v>812.75739999999996</v>
      </c>
      <c r="AG1302" s="29" t="s">
        <v>1759</v>
      </c>
    </row>
    <row r="1303" spans="1:33" x14ac:dyDescent="0.3">
      <c r="A1303" s="29" t="s">
        <v>367</v>
      </c>
      <c r="B1303" s="30">
        <v>45528</v>
      </c>
      <c r="C1303" s="29">
        <v>1005.3216</v>
      </c>
      <c r="D1303" s="29" t="s">
        <v>1824</v>
      </c>
      <c r="E1303" s="29">
        <v>64</v>
      </c>
      <c r="F1303" s="29" t="s">
        <v>9</v>
      </c>
      <c r="G1303" s="29" t="s">
        <v>1563</v>
      </c>
      <c r="H1303" s="29" t="s">
        <v>1784</v>
      </c>
      <c r="L1303" s="30">
        <v>45528</v>
      </c>
      <c r="M1303" s="29">
        <v>1005.3216</v>
      </c>
      <c r="R1303" s="29" t="s">
        <v>1824</v>
      </c>
      <c r="S1303" s="29">
        <v>1005.3216</v>
      </c>
      <c r="W1303" s="33" t="s">
        <v>9</v>
      </c>
      <c r="X1303" s="33" t="s">
        <v>1563</v>
      </c>
      <c r="Y1303" s="29">
        <v>1005.3216</v>
      </c>
      <c r="AF1303" s="29">
        <v>1005.3216</v>
      </c>
      <c r="AG1303" s="29" t="s">
        <v>1784</v>
      </c>
    </row>
    <row r="1304" spans="1:33" x14ac:dyDescent="0.3">
      <c r="A1304" s="29" t="s">
        <v>900</v>
      </c>
      <c r="B1304" s="30">
        <v>45418</v>
      </c>
      <c r="C1304" s="29">
        <v>590.84100000000001</v>
      </c>
      <c r="D1304" s="29" t="s">
        <v>1829</v>
      </c>
      <c r="E1304" s="29">
        <v>54</v>
      </c>
      <c r="F1304" s="29" t="s">
        <v>9</v>
      </c>
      <c r="G1304" s="29" t="s">
        <v>1566</v>
      </c>
      <c r="H1304" s="29" t="s">
        <v>1759</v>
      </c>
      <c r="L1304" s="30">
        <v>45418</v>
      </c>
      <c r="M1304" s="29">
        <v>590.84100000000001</v>
      </c>
      <c r="R1304" s="29" t="s">
        <v>1829</v>
      </c>
      <c r="S1304" s="29">
        <v>590.84100000000001</v>
      </c>
      <c r="W1304" s="31" t="s">
        <v>9</v>
      </c>
      <c r="X1304" s="31" t="s">
        <v>1566</v>
      </c>
      <c r="Y1304" s="29">
        <v>590.84100000000001</v>
      </c>
      <c r="AF1304" s="29">
        <v>590.84100000000001</v>
      </c>
      <c r="AG1304" s="29" t="s">
        <v>1759</v>
      </c>
    </row>
    <row r="1305" spans="1:33" x14ac:dyDescent="0.3">
      <c r="A1305" s="29" t="s">
        <v>128</v>
      </c>
      <c r="B1305" s="30">
        <v>45478</v>
      </c>
      <c r="C1305" s="29">
        <v>1040.2403999999999</v>
      </c>
      <c r="D1305" s="29" t="s">
        <v>1824</v>
      </c>
      <c r="E1305" s="29">
        <v>48</v>
      </c>
      <c r="F1305" s="29" t="s">
        <v>16</v>
      </c>
      <c r="G1305" s="29" t="s">
        <v>1566</v>
      </c>
      <c r="H1305" s="29" t="s">
        <v>1754</v>
      </c>
      <c r="L1305" s="30">
        <v>45478</v>
      </c>
      <c r="M1305" s="29">
        <v>1040.2403999999999</v>
      </c>
      <c r="R1305" s="29" t="s">
        <v>1824</v>
      </c>
      <c r="S1305" s="29">
        <v>1040.2403999999999</v>
      </c>
      <c r="W1305" s="33" t="s">
        <v>16</v>
      </c>
      <c r="X1305" s="33" t="s">
        <v>1566</v>
      </c>
      <c r="Y1305" s="29">
        <v>1040.2403999999999</v>
      </c>
      <c r="AF1305" s="29">
        <v>1040.2403999999999</v>
      </c>
      <c r="AG1305" s="29" t="s">
        <v>1754</v>
      </c>
    </row>
    <row r="1306" spans="1:33" x14ac:dyDescent="0.3">
      <c r="A1306" s="29" t="s">
        <v>426</v>
      </c>
      <c r="B1306" s="30">
        <v>45232</v>
      </c>
      <c r="C1306" s="29">
        <v>2182.4463999999998</v>
      </c>
      <c r="D1306" s="29" t="s">
        <v>1824</v>
      </c>
      <c r="E1306" s="29">
        <v>26</v>
      </c>
      <c r="F1306" s="29" t="s">
        <v>9</v>
      </c>
      <c r="G1306" s="29" t="s">
        <v>1563</v>
      </c>
      <c r="H1306" s="29" t="s">
        <v>1763</v>
      </c>
      <c r="L1306" s="30">
        <v>45232</v>
      </c>
      <c r="M1306" s="29">
        <v>2182.4463999999998</v>
      </c>
      <c r="R1306" s="29" t="s">
        <v>1824</v>
      </c>
      <c r="S1306" s="29">
        <v>2182.4463999999998</v>
      </c>
      <c r="W1306" s="31" t="s">
        <v>9</v>
      </c>
      <c r="X1306" s="31" t="s">
        <v>1563</v>
      </c>
      <c r="Y1306" s="29">
        <v>2182.4463999999998</v>
      </c>
      <c r="AF1306" s="29">
        <v>2182.4463999999998</v>
      </c>
      <c r="AG1306" s="29" t="s">
        <v>1763</v>
      </c>
    </row>
    <row r="1307" spans="1:33" x14ac:dyDescent="0.3">
      <c r="A1307" s="29" t="s">
        <v>4015</v>
      </c>
      <c r="B1307" s="30">
        <v>45616</v>
      </c>
      <c r="C1307" s="29">
        <v>105.47280000000001</v>
      </c>
      <c r="D1307" s="29" t="s">
        <v>1824</v>
      </c>
      <c r="E1307" s="29">
        <v>64</v>
      </c>
      <c r="F1307" s="29" t="s">
        <v>16</v>
      </c>
      <c r="G1307" s="29" t="s">
        <v>1558</v>
      </c>
      <c r="H1307" s="29" t="s">
        <v>1759</v>
      </c>
      <c r="L1307" s="30">
        <v>45616</v>
      </c>
      <c r="M1307" s="29">
        <v>105.47280000000001</v>
      </c>
      <c r="R1307" s="29" t="s">
        <v>1824</v>
      </c>
      <c r="S1307" s="29">
        <v>105.47280000000001</v>
      </c>
      <c r="W1307" s="33" t="s">
        <v>16</v>
      </c>
      <c r="X1307" s="33" t="s">
        <v>1558</v>
      </c>
      <c r="Y1307" s="29">
        <v>105.47280000000001</v>
      </c>
      <c r="AF1307" s="29">
        <v>105.47280000000001</v>
      </c>
      <c r="AG1307" s="29" t="s">
        <v>1759</v>
      </c>
    </row>
    <row r="1308" spans="1:33" x14ac:dyDescent="0.3">
      <c r="A1308" s="29" t="s">
        <v>473</v>
      </c>
      <c r="B1308" s="30">
        <v>45774</v>
      </c>
      <c r="C1308" s="29">
        <v>343.6694</v>
      </c>
      <c r="D1308" s="29" t="s">
        <v>1829</v>
      </c>
      <c r="E1308" s="29">
        <v>63</v>
      </c>
      <c r="F1308" s="29" t="s">
        <v>16</v>
      </c>
      <c r="G1308" s="29" t="s">
        <v>1566</v>
      </c>
      <c r="H1308" s="29" t="s">
        <v>1759</v>
      </c>
      <c r="L1308" s="30">
        <v>45774</v>
      </c>
      <c r="M1308" s="29">
        <v>343.6694</v>
      </c>
      <c r="R1308" s="29" t="s">
        <v>1829</v>
      </c>
      <c r="S1308" s="29">
        <v>343.6694</v>
      </c>
      <c r="W1308" s="31" t="s">
        <v>16</v>
      </c>
      <c r="X1308" s="31" t="s">
        <v>1566</v>
      </c>
      <c r="Y1308" s="29">
        <v>343.6694</v>
      </c>
      <c r="AF1308" s="29">
        <v>343.6694</v>
      </c>
      <c r="AG1308" s="29" t="s">
        <v>1759</v>
      </c>
    </row>
    <row r="1309" spans="1:33" x14ac:dyDescent="0.3">
      <c r="A1309" s="29" t="s">
        <v>119</v>
      </c>
      <c r="B1309" s="30">
        <v>45651</v>
      </c>
      <c r="C1309" s="29">
        <v>103.9311</v>
      </c>
      <c r="D1309" s="29" t="s">
        <v>1826</v>
      </c>
      <c r="E1309" s="29">
        <v>54</v>
      </c>
      <c r="F1309" s="29" t="s">
        <v>16</v>
      </c>
      <c r="G1309" s="29" t="s">
        <v>1566</v>
      </c>
      <c r="H1309" s="29" t="s">
        <v>1759</v>
      </c>
      <c r="L1309" s="30">
        <v>45651</v>
      </c>
      <c r="M1309" s="29">
        <v>103.9311</v>
      </c>
      <c r="R1309" s="29" t="s">
        <v>1826</v>
      </c>
      <c r="S1309" s="29">
        <v>103.9311</v>
      </c>
      <c r="W1309" s="33" t="s">
        <v>16</v>
      </c>
      <c r="X1309" s="33" t="s">
        <v>1566</v>
      </c>
      <c r="Y1309" s="29">
        <v>103.9311</v>
      </c>
      <c r="AF1309" s="29">
        <v>103.9311</v>
      </c>
      <c r="AG1309" s="29" t="s">
        <v>1759</v>
      </c>
    </row>
    <row r="1310" spans="1:33" x14ac:dyDescent="0.3">
      <c r="A1310" s="29" t="s">
        <v>1255</v>
      </c>
      <c r="B1310" s="30">
        <v>45902</v>
      </c>
      <c r="C1310" s="29">
        <v>900.59199999999998</v>
      </c>
      <c r="D1310" s="29" t="s">
        <v>1829</v>
      </c>
      <c r="E1310" s="29">
        <v>22</v>
      </c>
      <c r="F1310" s="29" t="s">
        <v>16</v>
      </c>
      <c r="G1310" s="29" t="s">
        <v>1563</v>
      </c>
      <c r="H1310" s="29" t="s">
        <v>1763</v>
      </c>
      <c r="L1310" s="30">
        <v>45902</v>
      </c>
      <c r="M1310" s="29">
        <v>900.59199999999998</v>
      </c>
      <c r="R1310" s="29" t="s">
        <v>1829</v>
      </c>
      <c r="S1310" s="29">
        <v>900.59199999999998</v>
      </c>
      <c r="W1310" s="31" t="s">
        <v>16</v>
      </c>
      <c r="X1310" s="31" t="s">
        <v>1563</v>
      </c>
      <c r="Y1310" s="29">
        <v>900.59199999999998</v>
      </c>
      <c r="AF1310" s="29">
        <v>900.59199999999998</v>
      </c>
      <c r="AG1310" s="29" t="s">
        <v>1763</v>
      </c>
    </row>
    <row r="1311" spans="1:33" x14ac:dyDescent="0.3">
      <c r="A1311" s="29" t="s">
        <v>333</v>
      </c>
      <c r="B1311" s="30">
        <v>45401</v>
      </c>
      <c r="C1311" s="29">
        <v>1505.2575999999999</v>
      </c>
      <c r="D1311" s="29" t="s">
        <v>1826</v>
      </c>
      <c r="E1311" s="29">
        <v>28</v>
      </c>
      <c r="F1311" s="29" t="s">
        <v>16</v>
      </c>
      <c r="G1311" s="29" t="s">
        <v>1547</v>
      </c>
      <c r="H1311" s="29" t="s">
        <v>1784</v>
      </c>
      <c r="L1311" s="30">
        <v>45401</v>
      </c>
      <c r="M1311" s="29">
        <v>1505.2575999999999</v>
      </c>
      <c r="R1311" s="29" t="s">
        <v>1826</v>
      </c>
      <c r="S1311" s="29">
        <v>1505.2575999999999</v>
      </c>
      <c r="W1311" s="33" t="s">
        <v>16</v>
      </c>
      <c r="X1311" s="33" t="s">
        <v>1547</v>
      </c>
      <c r="Y1311" s="29">
        <v>1505.2575999999999</v>
      </c>
      <c r="AF1311" s="29">
        <v>1505.2575999999999</v>
      </c>
      <c r="AG1311" s="29" t="s">
        <v>1784</v>
      </c>
    </row>
    <row r="1312" spans="1:33" x14ac:dyDescent="0.3">
      <c r="A1312" s="29" t="s">
        <v>1221</v>
      </c>
      <c r="B1312" s="30">
        <v>45717</v>
      </c>
      <c r="C1312" s="29">
        <v>926.40100000000007</v>
      </c>
      <c r="D1312" s="29" t="s">
        <v>1829</v>
      </c>
      <c r="E1312" s="29">
        <v>46</v>
      </c>
      <c r="F1312" s="29" t="s">
        <v>9</v>
      </c>
      <c r="G1312" s="29" t="s">
        <v>1566</v>
      </c>
      <c r="H1312" s="29" t="s">
        <v>1759</v>
      </c>
      <c r="L1312" s="30">
        <v>45717</v>
      </c>
      <c r="M1312" s="29">
        <v>926.40100000000007</v>
      </c>
      <c r="R1312" s="29" t="s">
        <v>1829</v>
      </c>
      <c r="S1312" s="29">
        <v>926.40100000000007</v>
      </c>
      <c r="W1312" s="31" t="s">
        <v>9</v>
      </c>
      <c r="X1312" s="31" t="s">
        <v>1566</v>
      </c>
      <c r="Y1312" s="29">
        <v>926.40100000000007</v>
      </c>
      <c r="AF1312" s="29">
        <v>926.40100000000007</v>
      </c>
      <c r="AG1312" s="29" t="s">
        <v>1759</v>
      </c>
    </row>
    <row r="1313" spans="1:33" x14ac:dyDescent="0.3">
      <c r="A1313" s="29" t="s">
        <v>1341</v>
      </c>
      <c r="B1313" s="30">
        <v>45376</v>
      </c>
      <c r="C1313" s="29">
        <v>242.03899999999999</v>
      </c>
      <c r="D1313" s="29" t="s">
        <v>1824</v>
      </c>
      <c r="E1313" s="29">
        <v>51</v>
      </c>
      <c r="F1313" s="29" t="s">
        <v>16</v>
      </c>
      <c r="G1313" s="29" t="s">
        <v>1563</v>
      </c>
      <c r="H1313" s="29" t="s">
        <v>1759</v>
      </c>
      <c r="L1313" s="30">
        <v>45376</v>
      </c>
      <c r="M1313" s="29">
        <v>242.03899999999999</v>
      </c>
      <c r="R1313" s="29" t="s">
        <v>1824</v>
      </c>
      <c r="S1313" s="29">
        <v>242.03899999999999</v>
      </c>
      <c r="W1313" s="33" t="s">
        <v>16</v>
      </c>
      <c r="X1313" s="33" t="s">
        <v>1563</v>
      </c>
      <c r="Y1313" s="29">
        <v>242.03899999999999</v>
      </c>
      <c r="AF1313" s="29">
        <v>242.03899999999999</v>
      </c>
      <c r="AG1313" s="29" t="s">
        <v>1759</v>
      </c>
    </row>
    <row r="1314" spans="1:33" x14ac:dyDescent="0.3">
      <c r="A1314" s="29" t="s">
        <v>1087</v>
      </c>
      <c r="B1314" s="30">
        <v>45576</v>
      </c>
      <c r="C1314" s="29">
        <v>1627.4391000000001</v>
      </c>
      <c r="D1314" s="29" t="s">
        <v>1829</v>
      </c>
      <c r="E1314" s="29">
        <v>39</v>
      </c>
      <c r="F1314" s="29" t="s">
        <v>16</v>
      </c>
      <c r="G1314" s="29" t="s">
        <v>1566</v>
      </c>
      <c r="H1314" s="29" t="s">
        <v>1784</v>
      </c>
      <c r="L1314" s="30">
        <v>45576</v>
      </c>
      <c r="M1314" s="29">
        <v>1627.4391000000001</v>
      </c>
      <c r="R1314" s="29" t="s">
        <v>1829</v>
      </c>
      <c r="S1314" s="29">
        <v>1627.4391000000001</v>
      </c>
      <c r="W1314" s="31" t="s">
        <v>16</v>
      </c>
      <c r="X1314" s="31" t="s">
        <v>1566</v>
      </c>
      <c r="Y1314" s="29">
        <v>1627.4391000000001</v>
      </c>
      <c r="AF1314" s="29">
        <v>1627.4391000000001</v>
      </c>
      <c r="AG1314" s="29" t="s">
        <v>1784</v>
      </c>
    </row>
    <row r="1315" spans="1:33" x14ac:dyDescent="0.3">
      <c r="A1315" s="29" t="s">
        <v>94</v>
      </c>
      <c r="B1315" s="30">
        <v>45906</v>
      </c>
      <c r="C1315" s="29">
        <v>138.4229</v>
      </c>
      <c r="D1315" s="29" t="s">
        <v>1829</v>
      </c>
      <c r="E1315" s="29">
        <v>33</v>
      </c>
      <c r="F1315" s="29" t="s">
        <v>16</v>
      </c>
      <c r="G1315" s="29" t="s">
        <v>1563</v>
      </c>
      <c r="H1315" s="29" t="s">
        <v>1759</v>
      </c>
      <c r="L1315" s="30">
        <v>45906</v>
      </c>
      <c r="M1315" s="29">
        <v>138.4229</v>
      </c>
      <c r="R1315" s="29" t="s">
        <v>1829</v>
      </c>
      <c r="S1315" s="29">
        <v>138.4229</v>
      </c>
      <c r="W1315" s="33" t="s">
        <v>16</v>
      </c>
      <c r="X1315" s="33" t="s">
        <v>1563</v>
      </c>
      <c r="Y1315" s="29">
        <v>138.4229</v>
      </c>
      <c r="AF1315" s="29">
        <v>138.4229</v>
      </c>
      <c r="AG1315" s="29" t="s">
        <v>1759</v>
      </c>
    </row>
    <row r="1316" spans="1:33" x14ac:dyDescent="0.3">
      <c r="A1316" s="29" t="s">
        <v>45</v>
      </c>
      <c r="B1316" s="30">
        <v>45523</v>
      </c>
      <c r="C1316" s="29">
        <v>1774.3440000000001</v>
      </c>
      <c r="D1316" s="29" t="s">
        <v>1824</v>
      </c>
      <c r="E1316" s="29">
        <v>64</v>
      </c>
      <c r="F1316" s="29" t="s">
        <v>9</v>
      </c>
      <c r="G1316" s="29" t="s">
        <v>1563</v>
      </c>
      <c r="H1316" s="29" t="s">
        <v>1763</v>
      </c>
      <c r="L1316" s="30">
        <v>45523</v>
      </c>
      <c r="M1316" s="29">
        <v>1774.3440000000001</v>
      </c>
      <c r="R1316" s="29" t="s">
        <v>1824</v>
      </c>
      <c r="S1316" s="29">
        <v>1774.3440000000001</v>
      </c>
      <c r="W1316" s="31" t="s">
        <v>9</v>
      </c>
      <c r="X1316" s="31" t="s">
        <v>1563</v>
      </c>
      <c r="Y1316" s="29">
        <v>1774.3440000000001</v>
      </c>
      <c r="AF1316" s="29">
        <v>1774.3440000000001</v>
      </c>
      <c r="AG1316" s="29" t="s">
        <v>1763</v>
      </c>
    </row>
    <row r="1317" spans="1:33" x14ac:dyDescent="0.3">
      <c r="A1317" s="29" t="s">
        <v>1273</v>
      </c>
      <c r="B1317" s="30">
        <v>45234</v>
      </c>
      <c r="C1317" s="29">
        <v>1477.5</v>
      </c>
      <c r="D1317" s="29" t="s">
        <v>1824</v>
      </c>
      <c r="E1317" s="29">
        <v>48</v>
      </c>
      <c r="F1317" s="29" t="s">
        <v>16</v>
      </c>
      <c r="G1317" s="29" t="s">
        <v>1558</v>
      </c>
      <c r="H1317" s="29" t="s">
        <v>1759</v>
      </c>
      <c r="L1317" s="30">
        <v>45234</v>
      </c>
      <c r="M1317" s="29">
        <v>1477.5</v>
      </c>
      <c r="R1317" s="29" t="s">
        <v>1824</v>
      </c>
      <c r="S1317" s="29">
        <v>1477.5</v>
      </c>
      <c r="W1317" s="33" t="s">
        <v>16</v>
      </c>
      <c r="X1317" s="33" t="s">
        <v>1558</v>
      </c>
      <c r="Y1317" s="29">
        <v>1477.5</v>
      </c>
      <c r="AF1317" s="29">
        <v>1477.5</v>
      </c>
      <c r="AG1317" s="29" t="s">
        <v>1759</v>
      </c>
    </row>
    <row r="1318" spans="1:33" x14ac:dyDescent="0.3">
      <c r="A1318" s="29" t="s">
        <v>1493</v>
      </c>
      <c r="B1318" s="30">
        <v>45405</v>
      </c>
      <c r="C1318" s="29">
        <v>615.74040000000002</v>
      </c>
      <c r="D1318" s="29" t="s">
        <v>1824</v>
      </c>
      <c r="E1318" s="29">
        <v>22</v>
      </c>
      <c r="F1318" s="29" t="s">
        <v>16</v>
      </c>
      <c r="G1318" s="29" t="s">
        <v>1566</v>
      </c>
      <c r="H1318" s="29" t="s">
        <v>1759</v>
      </c>
      <c r="L1318" s="30">
        <v>45405</v>
      </c>
      <c r="M1318" s="29">
        <v>615.74040000000002</v>
      </c>
      <c r="R1318" s="29" t="s">
        <v>1824</v>
      </c>
      <c r="S1318" s="29">
        <v>615.74040000000002</v>
      </c>
      <c r="W1318" s="31" t="s">
        <v>16</v>
      </c>
      <c r="X1318" s="31" t="s">
        <v>1566</v>
      </c>
      <c r="Y1318" s="29">
        <v>615.74040000000002</v>
      </c>
      <c r="AF1318" s="29">
        <v>615.74040000000002</v>
      </c>
      <c r="AG1318" s="29" t="s">
        <v>1759</v>
      </c>
    </row>
    <row r="1319" spans="1:33" x14ac:dyDescent="0.3">
      <c r="A1319" s="29" t="s">
        <v>409</v>
      </c>
      <c r="B1319" s="30">
        <v>45223</v>
      </c>
      <c r="C1319" s="29">
        <v>2774.6131999999998</v>
      </c>
      <c r="D1319" s="29" t="s">
        <v>1829</v>
      </c>
      <c r="E1319" s="29">
        <v>36</v>
      </c>
      <c r="F1319" s="29" t="s">
        <v>9</v>
      </c>
      <c r="G1319" s="29" t="s">
        <v>1558</v>
      </c>
      <c r="H1319" s="29" t="s">
        <v>1763</v>
      </c>
      <c r="L1319" s="30">
        <v>45223</v>
      </c>
      <c r="M1319" s="29">
        <v>2774.6131999999998</v>
      </c>
      <c r="R1319" s="29" t="s">
        <v>1829</v>
      </c>
      <c r="S1319" s="29">
        <v>2774.6131999999998</v>
      </c>
      <c r="W1319" s="33" t="s">
        <v>9</v>
      </c>
      <c r="X1319" s="33" t="s">
        <v>1558</v>
      </c>
      <c r="Y1319" s="29">
        <v>2774.6131999999998</v>
      </c>
      <c r="AF1319" s="29">
        <v>2774.6131999999998</v>
      </c>
      <c r="AG1319" s="29" t="s">
        <v>1763</v>
      </c>
    </row>
    <row r="1320" spans="1:33" x14ac:dyDescent="0.3">
      <c r="A1320" s="29" t="s">
        <v>819</v>
      </c>
      <c r="B1320" s="30">
        <v>45838</v>
      </c>
      <c r="C1320" s="29">
        <v>450.52399999999989</v>
      </c>
      <c r="D1320" s="29" t="s">
        <v>1826</v>
      </c>
      <c r="E1320" s="29">
        <v>42</v>
      </c>
      <c r="F1320" s="29" t="s">
        <v>9</v>
      </c>
      <c r="G1320" s="29" t="s">
        <v>1563</v>
      </c>
      <c r="H1320" s="29" t="s">
        <v>1763</v>
      </c>
      <c r="L1320" s="30">
        <v>45838</v>
      </c>
      <c r="M1320" s="29">
        <v>450.52399999999989</v>
      </c>
      <c r="R1320" s="29" t="s">
        <v>1826</v>
      </c>
      <c r="S1320" s="29">
        <v>450.52399999999989</v>
      </c>
      <c r="W1320" s="31" t="s">
        <v>9</v>
      </c>
      <c r="X1320" s="31" t="s">
        <v>1563</v>
      </c>
      <c r="Y1320" s="29">
        <v>450.52399999999989</v>
      </c>
      <c r="AF1320" s="29">
        <v>450.52399999999989</v>
      </c>
      <c r="AG1320" s="29" t="s">
        <v>1763</v>
      </c>
    </row>
    <row r="1321" spans="1:33" x14ac:dyDescent="0.3">
      <c r="A1321" s="29" t="s">
        <v>560</v>
      </c>
      <c r="B1321" s="30">
        <v>45883</v>
      </c>
      <c r="C1321" s="29">
        <v>2549.4839999999999</v>
      </c>
      <c r="D1321" s="29" t="s">
        <v>1826</v>
      </c>
      <c r="E1321" s="29">
        <v>64</v>
      </c>
      <c r="F1321" s="29" t="s">
        <v>9</v>
      </c>
      <c r="G1321" s="29" t="s">
        <v>1563</v>
      </c>
      <c r="H1321" s="29" t="s">
        <v>1784</v>
      </c>
      <c r="L1321" s="30">
        <v>45883</v>
      </c>
      <c r="M1321" s="29">
        <v>2549.4839999999999</v>
      </c>
      <c r="R1321" s="29" t="s">
        <v>1826</v>
      </c>
      <c r="S1321" s="29">
        <v>2549.4839999999999</v>
      </c>
      <c r="W1321" s="33" t="s">
        <v>9</v>
      </c>
      <c r="X1321" s="33" t="s">
        <v>1563</v>
      </c>
      <c r="Y1321" s="29">
        <v>2549.4839999999999</v>
      </c>
      <c r="AF1321" s="29">
        <v>2549.4839999999999</v>
      </c>
      <c r="AG1321" s="29" t="s">
        <v>1784</v>
      </c>
    </row>
    <row r="1322" spans="1:33" x14ac:dyDescent="0.3">
      <c r="A1322" s="29" t="s">
        <v>1375</v>
      </c>
      <c r="B1322" s="30">
        <v>45788</v>
      </c>
      <c r="C1322" s="29">
        <v>1359.5925</v>
      </c>
      <c r="D1322" s="29" t="s">
        <v>1826</v>
      </c>
      <c r="E1322" s="29">
        <v>41</v>
      </c>
      <c r="F1322" s="29" t="s">
        <v>16</v>
      </c>
      <c r="G1322" s="29" t="s">
        <v>1566</v>
      </c>
      <c r="H1322" s="29" t="s">
        <v>1759</v>
      </c>
      <c r="L1322" s="30">
        <v>45788</v>
      </c>
      <c r="M1322" s="29">
        <v>1359.5925</v>
      </c>
      <c r="R1322" s="29" t="s">
        <v>1826</v>
      </c>
      <c r="S1322" s="29">
        <v>1359.5925</v>
      </c>
      <c r="W1322" s="31" t="s">
        <v>16</v>
      </c>
      <c r="X1322" s="31" t="s">
        <v>1566</v>
      </c>
      <c r="Y1322" s="29">
        <v>1359.5925</v>
      </c>
      <c r="AF1322" s="29">
        <v>1359.5925</v>
      </c>
      <c r="AG1322" s="29" t="s">
        <v>1759</v>
      </c>
    </row>
    <row r="1323" spans="1:33" x14ac:dyDescent="0.3">
      <c r="A1323" s="29" t="s">
        <v>970</v>
      </c>
      <c r="B1323" s="30">
        <v>45383</v>
      </c>
      <c r="C1323" s="29">
        <v>1373.7651000000001</v>
      </c>
      <c r="D1323" s="29" t="s">
        <v>1829</v>
      </c>
      <c r="E1323" s="29">
        <v>60</v>
      </c>
      <c r="F1323" s="29" t="s">
        <v>16</v>
      </c>
      <c r="G1323" s="29" t="s">
        <v>1563</v>
      </c>
      <c r="H1323" s="29" t="s">
        <v>1763</v>
      </c>
      <c r="L1323" s="30">
        <v>45383</v>
      </c>
      <c r="M1323" s="29">
        <v>1373.7651000000001</v>
      </c>
      <c r="R1323" s="29" t="s">
        <v>1829</v>
      </c>
      <c r="S1323" s="29">
        <v>1373.7651000000001</v>
      </c>
      <c r="W1323" s="33" t="s">
        <v>16</v>
      </c>
      <c r="X1323" s="33" t="s">
        <v>1563</v>
      </c>
      <c r="Y1323" s="29">
        <v>1373.7651000000001</v>
      </c>
      <c r="AF1323" s="29">
        <v>1373.7651000000001</v>
      </c>
      <c r="AG1323" s="29" t="s">
        <v>1763</v>
      </c>
    </row>
    <row r="1324" spans="1:33" x14ac:dyDescent="0.3">
      <c r="A1324" s="29" t="s">
        <v>4006</v>
      </c>
      <c r="B1324" s="30">
        <v>45335</v>
      </c>
      <c r="C1324" s="29">
        <v>502.62119999999999</v>
      </c>
      <c r="D1324" s="29" t="s">
        <v>1826</v>
      </c>
      <c r="E1324" s="29">
        <v>64</v>
      </c>
      <c r="F1324" s="29" t="s">
        <v>9</v>
      </c>
      <c r="G1324" s="29" t="s">
        <v>1558</v>
      </c>
      <c r="H1324" s="29" t="s">
        <v>1759</v>
      </c>
      <c r="L1324" s="30">
        <v>45335</v>
      </c>
      <c r="M1324" s="29">
        <v>502.62119999999999</v>
      </c>
      <c r="R1324" s="29" t="s">
        <v>1826</v>
      </c>
      <c r="S1324" s="29">
        <v>502.62119999999999</v>
      </c>
      <c r="W1324" s="31" t="s">
        <v>9</v>
      </c>
      <c r="X1324" s="31" t="s">
        <v>1558</v>
      </c>
      <c r="Y1324" s="29">
        <v>502.62119999999999</v>
      </c>
      <c r="AF1324" s="29">
        <v>502.62119999999999</v>
      </c>
      <c r="AG1324" s="29" t="s">
        <v>1759</v>
      </c>
    </row>
    <row r="1325" spans="1:33" x14ac:dyDescent="0.3">
      <c r="A1325" s="29" t="s">
        <v>804</v>
      </c>
      <c r="B1325" s="30">
        <v>45304</v>
      </c>
      <c r="C1325" s="29">
        <v>1861.9880000000001</v>
      </c>
      <c r="D1325" s="29" t="s">
        <v>1824</v>
      </c>
      <c r="E1325" s="29">
        <v>26</v>
      </c>
      <c r="F1325" s="29" t="s">
        <v>9</v>
      </c>
      <c r="G1325" s="29" t="s">
        <v>1544</v>
      </c>
      <c r="H1325" s="29" t="s">
        <v>1759</v>
      </c>
      <c r="L1325" s="30">
        <v>45304</v>
      </c>
      <c r="M1325" s="29">
        <v>1861.9880000000001</v>
      </c>
      <c r="R1325" s="29" t="s">
        <v>1824</v>
      </c>
      <c r="S1325" s="29">
        <v>1861.9880000000001</v>
      </c>
      <c r="W1325" s="33" t="s">
        <v>9</v>
      </c>
      <c r="X1325" s="33" t="s">
        <v>1544</v>
      </c>
      <c r="Y1325" s="29">
        <v>1861.9880000000001</v>
      </c>
      <c r="AF1325" s="29">
        <v>1861.9880000000001</v>
      </c>
      <c r="AG1325" s="29" t="s">
        <v>1759</v>
      </c>
    </row>
    <row r="1326" spans="1:33" x14ac:dyDescent="0.3">
      <c r="A1326" s="29" t="s">
        <v>1358</v>
      </c>
      <c r="B1326" s="30">
        <v>45543</v>
      </c>
      <c r="C1326" s="29">
        <v>1904.5440000000001</v>
      </c>
      <c r="D1326" s="29" t="s">
        <v>1826</v>
      </c>
      <c r="E1326" s="29">
        <v>53</v>
      </c>
      <c r="F1326" s="29" t="s">
        <v>9</v>
      </c>
      <c r="G1326" s="29" t="s">
        <v>1563</v>
      </c>
      <c r="H1326" s="29" t="s">
        <v>1759</v>
      </c>
      <c r="L1326" s="30">
        <v>45543</v>
      </c>
      <c r="M1326" s="29">
        <v>1904.5440000000001</v>
      </c>
      <c r="R1326" s="29" t="s">
        <v>1826</v>
      </c>
      <c r="S1326" s="29">
        <v>1904.5440000000001</v>
      </c>
      <c r="W1326" s="31" t="s">
        <v>9</v>
      </c>
      <c r="X1326" s="31" t="s">
        <v>1563</v>
      </c>
      <c r="Y1326" s="29">
        <v>1904.5440000000001</v>
      </c>
      <c r="AF1326" s="29">
        <v>1904.5440000000001</v>
      </c>
      <c r="AG1326" s="29" t="s">
        <v>1759</v>
      </c>
    </row>
    <row r="1327" spans="1:33" x14ac:dyDescent="0.3">
      <c r="A1327" s="29" t="s">
        <v>1096</v>
      </c>
      <c r="B1327" s="30">
        <v>45326</v>
      </c>
      <c r="C1327" s="29">
        <v>273.52260000000001</v>
      </c>
      <c r="D1327" s="29" t="s">
        <v>1826</v>
      </c>
      <c r="E1327" s="29">
        <v>26</v>
      </c>
      <c r="F1327" s="29" t="s">
        <v>9</v>
      </c>
      <c r="G1327" s="29" t="s">
        <v>1544</v>
      </c>
      <c r="H1327" s="29" t="s">
        <v>1759</v>
      </c>
      <c r="L1327" s="30">
        <v>45326</v>
      </c>
      <c r="M1327" s="29">
        <v>273.52260000000001</v>
      </c>
      <c r="R1327" s="29" t="s">
        <v>1826</v>
      </c>
      <c r="S1327" s="29">
        <v>273.52260000000001</v>
      </c>
      <c r="W1327" s="33" t="s">
        <v>9</v>
      </c>
      <c r="X1327" s="33" t="s">
        <v>1544</v>
      </c>
      <c r="Y1327" s="29">
        <v>273.52260000000001</v>
      </c>
      <c r="AF1327" s="29">
        <v>273.52260000000001</v>
      </c>
      <c r="AG1327" s="29" t="s">
        <v>1759</v>
      </c>
    </row>
    <row r="1328" spans="1:33" x14ac:dyDescent="0.3">
      <c r="A1328" s="29" t="s">
        <v>1161</v>
      </c>
      <c r="B1328" s="30">
        <v>45498</v>
      </c>
      <c r="C1328" s="29">
        <v>95.408200000000008</v>
      </c>
      <c r="D1328" s="29" t="s">
        <v>1824</v>
      </c>
      <c r="E1328" s="29">
        <v>28</v>
      </c>
      <c r="F1328" s="29" t="s">
        <v>9</v>
      </c>
      <c r="G1328" s="29" t="s">
        <v>1566</v>
      </c>
      <c r="H1328" s="29" t="s">
        <v>1759</v>
      </c>
      <c r="L1328" s="30">
        <v>45498</v>
      </c>
      <c r="M1328" s="29">
        <v>95.408200000000008</v>
      </c>
      <c r="R1328" s="29" t="s">
        <v>1824</v>
      </c>
      <c r="S1328" s="29">
        <v>95.408200000000008</v>
      </c>
      <c r="W1328" s="31" t="s">
        <v>9</v>
      </c>
      <c r="X1328" s="31" t="s">
        <v>1566</v>
      </c>
      <c r="Y1328" s="29">
        <v>95.408200000000008</v>
      </c>
      <c r="AF1328" s="29">
        <v>95.408200000000008</v>
      </c>
      <c r="AG1328" s="29" t="s">
        <v>1759</v>
      </c>
    </row>
    <row r="1329" spans="1:33" x14ac:dyDescent="0.3">
      <c r="A1329" s="29" t="s">
        <v>491</v>
      </c>
      <c r="B1329" s="30">
        <v>45544</v>
      </c>
      <c r="C1329" s="29">
        <v>700.5544000000001</v>
      </c>
      <c r="D1329" s="29" t="s">
        <v>1824</v>
      </c>
      <c r="E1329" s="29">
        <v>32</v>
      </c>
      <c r="F1329" s="29" t="s">
        <v>16</v>
      </c>
      <c r="G1329" s="29" t="s">
        <v>1544</v>
      </c>
      <c r="H1329" s="29" t="s">
        <v>1759</v>
      </c>
      <c r="L1329" s="30">
        <v>45544</v>
      </c>
      <c r="M1329" s="29">
        <v>700.5544000000001</v>
      </c>
      <c r="R1329" s="29" t="s">
        <v>1824</v>
      </c>
      <c r="S1329" s="29">
        <v>700.5544000000001</v>
      </c>
      <c r="W1329" s="33" t="s">
        <v>16</v>
      </c>
      <c r="X1329" s="33" t="s">
        <v>1544</v>
      </c>
      <c r="Y1329" s="29">
        <v>700.5544000000001</v>
      </c>
      <c r="AF1329" s="29">
        <v>700.5544000000001</v>
      </c>
      <c r="AG1329" s="29" t="s">
        <v>1759</v>
      </c>
    </row>
    <row r="1330" spans="1:33" x14ac:dyDescent="0.3">
      <c r="A1330" s="29" t="s">
        <v>1051</v>
      </c>
      <c r="B1330" s="30">
        <v>45268</v>
      </c>
      <c r="C1330" s="29">
        <v>257.24009999999998</v>
      </c>
      <c r="D1330" s="29" t="s">
        <v>1826</v>
      </c>
      <c r="E1330" s="29">
        <v>37</v>
      </c>
      <c r="F1330" s="29" t="s">
        <v>9</v>
      </c>
      <c r="G1330" s="29" t="s">
        <v>1558</v>
      </c>
      <c r="H1330" s="29" t="s">
        <v>1784</v>
      </c>
      <c r="L1330" s="30">
        <v>45268</v>
      </c>
      <c r="M1330" s="29">
        <v>257.24009999999998</v>
      </c>
      <c r="R1330" s="29" t="s">
        <v>1826</v>
      </c>
      <c r="S1330" s="29">
        <v>257.24009999999998</v>
      </c>
      <c r="W1330" s="31" t="s">
        <v>9</v>
      </c>
      <c r="X1330" s="31" t="s">
        <v>1558</v>
      </c>
      <c r="Y1330" s="29">
        <v>257.24009999999998</v>
      </c>
      <c r="AF1330" s="29">
        <v>257.24009999999998</v>
      </c>
      <c r="AG1330" s="29" t="s">
        <v>1784</v>
      </c>
    </row>
    <row r="1331" spans="1:33" x14ac:dyDescent="0.3">
      <c r="A1331" s="29" t="s">
        <v>720</v>
      </c>
      <c r="B1331" s="30">
        <v>45824</v>
      </c>
      <c r="C1331" s="29">
        <v>2460.3708000000001</v>
      </c>
      <c r="D1331" s="29" t="s">
        <v>1824</v>
      </c>
      <c r="E1331" s="29">
        <v>50</v>
      </c>
      <c r="F1331" s="29" t="s">
        <v>9</v>
      </c>
      <c r="G1331" s="29" t="s">
        <v>1563</v>
      </c>
      <c r="H1331" s="29" t="s">
        <v>1759</v>
      </c>
      <c r="L1331" s="30">
        <v>45824</v>
      </c>
      <c r="M1331" s="29">
        <v>2460.3708000000001</v>
      </c>
      <c r="R1331" s="29" t="s">
        <v>1824</v>
      </c>
      <c r="S1331" s="29">
        <v>2460.3708000000001</v>
      </c>
      <c r="W1331" s="33" t="s">
        <v>9</v>
      </c>
      <c r="X1331" s="33" t="s">
        <v>1563</v>
      </c>
      <c r="Y1331" s="29">
        <v>2460.3708000000001</v>
      </c>
      <c r="AF1331" s="29">
        <v>2460.3708000000001</v>
      </c>
      <c r="AG1331" s="29" t="s">
        <v>1759</v>
      </c>
    </row>
    <row r="1332" spans="1:33" x14ac:dyDescent="0.3">
      <c r="A1332" s="29" t="s">
        <v>1390</v>
      </c>
      <c r="B1332" s="30">
        <v>45261</v>
      </c>
      <c r="C1332" s="29">
        <v>142.52520000000001</v>
      </c>
      <c r="D1332" s="29" t="s">
        <v>1826</v>
      </c>
      <c r="E1332" s="29">
        <v>59</v>
      </c>
      <c r="F1332" s="29" t="s">
        <v>9</v>
      </c>
      <c r="G1332" s="29" t="s">
        <v>1563</v>
      </c>
      <c r="H1332" s="29" t="s">
        <v>1763</v>
      </c>
      <c r="L1332" s="30">
        <v>45261</v>
      </c>
      <c r="M1332" s="29">
        <v>142.52520000000001</v>
      </c>
      <c r="R1332" s="29" t="s">
        <v>1826</v>
      </c>
      <c r="S1332" s="29">
        <v>142.52520000000001</v>
      </c>
      <c r="W1332" s="31" t="s">
        <v>9</v>
      </c>
      <c r="X1332" s="31" t="s">
        <v>1563</v>
      </c>
      <c r="Y1332" s="29">
        <v>142.52520000000001</v>
      </c>
      <c r="AF1332" s="29">
        <v>142.52520000000001</v>
      </c>
      <c r="AG1332" s="29" t="s">
        <v>1763</v>
      </c>
    </row>
    <row r="1333" spans="1:33" x14ac:dyDescent="0.3">
      <c r="A1333" s="29" t="s">
        <v>28</v>
      </c>
      <c r="B1333" s="30">
        <v>45233</v>
      </c>
      <c r="C1333" s="29">
        <v>287.38799999999998</v>
      </c>
      <c r="D1333" s="29" t="s">
        <v>1826</v>
      </c>
      <c r="E1333" s="29">
        <v>24</v>
      </c>
      <c r="F1333" s="29" t="s">
        <v>9</v>
      </c>
      <c r="G1333" s="29" t="s">
        <v>1544</v>
      </c>
      <c r="H1333" s="29" t="s">
        <v>1759</v>
      </c>
      <c r="L1333" s="30">
        <v>45233</v>
      </c>
      <c r="M1333" s="29">
        <v>287.38799999999998</v>
      </c>
      <c r="R1333" s="29" t="s">
        <v>1826</v>
      </c>
      <c r="S1333" s="29">
        <v>287.38799999999998</v>
      </c>
      <c r="W1333" s="33" t="s">
        <v>9</v>
      </c>
      <c r="X1333" s="33" t="s">
        <v>1544</v>
      </c>
      <c r="Y1333" s="29">
        <v>287.38799999999998</v>
      </c>
      <c r="AF1333" s="29">
        <v>287.38799999999998</v>
      </c>
      <c r="AG1333" s="29" t="s">
        <v>1759</v>
      </c>
    </row>
    <row r="1334" spans="1:33" x14ac:dyDescent="0.3">
      <c r="A1334" s="29" t="s">
        <v>215</v>
      </c>
      <c r="B1334" s="30">
        <v>45673</v>
      </c>
      <c r="C1334" s="29">
        <v>2760.5439999999999</v>
      </c>
      <c r="D1334" s="29" t="s">
        <v>1826</v>
      </c>
      <c r="E1334" s="29">
        <v>51</v>
      </c>
      <c r="F1334" s="29" t="s">
        <v>9</v>
      </c>
      <c r="G1334" s="29" t="s">
        <v>1563</v>
      </c>
      <c r="H1334" s="29" t="s">
        <v>1759</v>
      </c>
      <c r="L1334" s="30">
        <v>45673</v>
      </c>
      <c r="M1334" s="29">
        <v>2760.5439999999999</v>
      </c>
      <c r="R1334" s="29" t="s">
        <v>1826</v>
      </c>
      <c r="S1334" s="29">
        <v>2760.5439999999999</v>
      </c>
      <c r="W1334" s="31" t="s">
        <v>9</v>
      </c>
      <c r="X1334" s="31" t="s">
        <v>1563</v>
      </c>
      <c r="Y1334" s="29">
        <v>2760.5439999999999</v>
      </c>
      <c r="AF1334" s="29">
        <v>2760.5439999999999</v>
      </c>
      <c r="AG1334" s="29" t="s">
        <v>1759</v>
      </c>
    </row>
    <row r="1335" spans="1:33" x14ac:dyDescent="0.3">
      <c r="A1335" s="29" t="s">
        <v>1375</v>
      </c>
      <c r="B1335" s="30">
        <v>45565</v>
      </c>
      <c r="C1335" s="29">
        <v>54.489600000000003</v>
      </c>
      <c r="D1335" s="29" t="s">
        <v>1829</v>
      </c>
      <c r="E1335" s="29">
        <v>41</v>
      </c>
      <c r="F1335" s="29" t="s">
        <v>16</v>
      </c>
      <c r="G1335" s="29" t="s">
        <v>1566</v>
      </c>
      <c r="H1335" s="29" t="s">
        <v>1754</v>
      </c>
      <c r="L1335" s="30">
        <v>45565</v>
      </c>
      <c r="M1335" s="29">
        <v>54.489600000000003</v>
      </c>
      <c r="R1335" s="29" t="s">
        <v>1829</v>
      </c>
      <c r="S1335" s="29">
        <v>54.489600000000003</v>
      </c>
      <c r="W1335" s="33" t="s">
        <v>16</v>
      </c>
      <c r="X1335" s="33" t="s">
        <v>1566</v>
      </c>
      <c r="Y1335" s="29">
        <v>54.489600000000003</v>
      </c>
      <c r="AF1335" s="29">
        <v>54.489600000000003</v>
      </c>
      <c r="AG1335" s="29" t="s">
        <v>1754</v>
      </c>
    </row>
    <row r="1336" spans="1:33" x14ac:dyDescent="0.3">
      <c r="A1336" s="29" t="s">
        <v>189</v>
      </c>
      <c r="B1336" s="30">
        <v>45646</v>
      </c>
      <c r="C1336" s="29">
        <v>1448.752</v>
      </c>
      <c r="D1336" s="29" t="s">
        <v>1829</v>
      </c>
      <c r="E1336" s="29">
        <v>61</v>
      </c>
      <c r="F1336" s="29" t="s">
        <v>16</v>
      </c>
      <c r="G1336" s="29" t="s">
        <v>1566</v>
      </c>
      <c r="H1336" s="29" t="s">
        <v>1754</v>
      </c>
      <c r="L1336" s="30">
        <v>45646</v>
      </c>
      <c r="M1336" s="29">
        <v>1448.752</v>
      </c>
      <c r="R1336" s="29" t="s">
        <v>1829</v>
      </c>
      <c r="S1336" s="29">
        <v>1448.752</v>
      </c>
      <c r="W1336" s="31" t="s">
        <v>16</v>
      </c>
      <c r="X1336" s="31" t="s">
        <v>1566</v>
      </c>
      <c r="Y1336" s="29">
        <v>1448.752</v>
      </c>
      <c r="AF1336" s="29">
        <v>1448.752</v>
      </c>
      <c r="AG1336" s="29" t="s">
        <v>1754</v>
      </c>
    </row>
    <row r="1337" spans="1:33" x14ac:dyDescent="0.3">
      <c r="A1337" s="29" t="s">
        <v>1423</v>
      </c>
      <c r="B1337" s="30">
        <v>45539</v>
      </c>
      <c r="C1337" s="29">
        <v>469.00080000000003</v>
      </c>
      <c r="D1337" s="29" t="s">
        <v>1824</v>
      </c>
      <c r="E1337" s="29">
        <v>34</v>
      </c>
      <c r="F1337" s="29" t="s">
        <v>16</v>
      </c>
      <c r="G1337" s="29" t="s">
        <v>1558</v>
      </c>
      <c r="H1337" s="29" t="s">
        <v>1759</v>
      </c>
      <c r="L1337" s="30">
        <v>45539</v>
      </c>
      <c r="M1337" s="29">
        <v>469.00080000000003</v>
      </c>
      <c r="R1337" s="29" t="s">
        <v>1824</v>
      </c>
      <c r="S1337" s="29">
        <v>469.00080000000003</v>
      </c>
      <c r="W1337" s="33" t="s">
        <v>16</v>
      </c>
      <c r="X1337" s="33" t="s">
        <v>1558</v>
      </c>
      <c r="Y1337" s="29">
        <v>469.00080000000003</v>
      </c>
      <c r="AF1337" s="29">
        <v>469.00080000000003</v>
      </c>
      <c r="AG1337" s="29" t="s">
        <v>1759</v>
      </c>
    </row>
    <row r="1338" spans="1:33" x14ac:dyDescent="0.3">
      <c r="A1338" s="29" t="s">
        <v>1215</v>
      </c>
      <c r="B1338" s="30">
        <v>45936</v>
      </c>
      <c r="C1338" s="29">
        <v>1741.35</v>
      </c>
      <c r="D1338" s="29" t="s">
        <v>1826</v>
      </c>
      <c r="E1338" s="29">
        <v>56</v>
      </c>
      <c r="F1338" s="29" t="s">
        <v>9</v>
      </c>
      <c r="G1338" s="29" t="s">
        <v>1547</v>
      </c>
      <c r="H1338" s="29" t="s">
        <v>1754</v>
      </c>
      <c r="L1338" s="30">
        <v>45936</v>
      </c>
      <c r="M1338" s="29">
        <v>1741.35</v>
      </c>
      <c r="R1338" s="29" t="s">
        <v>1826</v>
      </c>
      <c r="S1338" s="29">
        <v>1741.35</v>
      </c>
      <c r="W1338" s="31" t="s">
        <v>9</v>
      </c>
      <c r="X1338" s="31" t="s">
        <v>1547</v>
      </c>
      <c r="Y1338" s="29">
        <v>1741.35</v>
      </c>
      <c r="AF1338" s="29">
        <v>1741.35</v>
      </c>
      <c r="AG1338" s="29" t="s">
        <v>1754</v>
      </c>
    </row>
    <row r="1339" spans="1:33" x14ac:dyDescent="0.3">
      <c r="A1339" s="29" t="s">
        <v>367</v>
      </c>
      <c r="B1339" s="30">
        <v>45854</v>
      </c>
      <c r="C1339" s="29">
        <v>1482.1808000000001</v>
      </c>
      <c r="D1339" s="29" t="s">
        <v>1826</v>
      </c>
      <c r="E1339" s="29">
        <v>64</v>
      </c>
      <c r="F1339" s="29" t="s">
        <v>9</v>
      </c>
      <c r="G1339" s="29" t="s">
        <v>1563</v>
      </c>
      <c r="H1339" s="29" t="s">
        <v>1759</v>
      </c>
      <c r="L1339" s="30">
        <v>45854</v>
      </c>
      <c r="M1339" s="29">
        <v>1482.1808000000001</v>
      </c>
      <c r="R1339" s="29" t="s">
        <v>1826</v>
      </c>
      <c r="S1339" s="29">
        <v>1482.1808000000001</v>
      </c>
      <c r="W1339" s="33" t="s">
        <v>9</v>
      </c>
      <c r="X1339" s="33" t="s">
        <v>1563</v>
      </c>
      <c r="Y1339" s="29">
        <v>1482.1808000000001</v>
      </c>
      <c r="AF1339" s="29">
        <v>1482.1808000000001</v>
      </c>
      <c r="AG1339" s="29" t="s">
        <v>1759</v>
      </c>
    </row>
    <row r="1340" spans="1:33" x14ac:dyDescent="0.3">
      <c r="A1340" s="29" t="s">
        <v>330</v>
      </c>
      <c r="B1340" s="30">
        <v>45936</v>
      </c>
      <c r="C1340" s="29">
        <v>634.17840000000001</v>
      </c>
      <c r="D1340" s="29" t="s">
        <v>1829</v>
      </c>
      <c r="E1340" s="29">
        <v>44</v>
      </c>
      <c r="F1340" s="29" t="s">
        <v>16</v>
      </c>
      <c r="G1340" s="29" t="s">
        <v>1563</v>
      </c>
      <c r="H1340" s="29" t="s">
        <v>1759</v>
      </c>
      <c r="L1340" s="30">
        <v>45936</v>
      </c>
      <c r="M1340" s="29">
        <v>634.17840000000001</v>
      </c>
      <c r="R1340" s="29" t="s">
        <v>1829</v>
      </c>
      <c r="S1340" s="29">
        <v>634.17840000000001</v>
      </c>
      <c r="W1340" s="31" t="s">
        <v>16</v>
      </c>
      <c r="X1340" s="31" t="s">
        <v>1563</v>
      </c>
      <c r="Y1340" s="29">
        <v>634.17840000000001</v>
      </c>
      <c r="AF1340" s="29">
        <v>634.17840000000001</v>
      </c>
      <c r="AG1340" s="29" t="s">
        <v>1759</v>
      </c>
    </row>
    <row r="1341" spans="1:33" x14ac:dyDescent="0.3">
      <c r="A1341" s="29" t="s">
        <v>1200</v>
      </c>
      <c r="B1341" s="30">
        <v>45921</v>
      </c>
      <c r="C1341" s="29">
        <v>3034.2824000000001</v>
      </c>
      <c r="D1341" s="29" t="s">
        <v>1824</v>
      </c>
      <c r="E1341" s="29">
        <v>60</v>
      </c>
      <c r="F1341" s="29" t="s">
        <v>9</v>
      </c>
      <c r="G1341" s="29" t="s">
        <v>1544</v>
      </c>
      <c r="H1341" s="29" t="s">
        <v>1763</v>
      </c>
      <c r="L1341" s="30">
        <v>45921</v>
      </c>
      <c r="M1341" s="29">
        <v>3034.2824000000001</v>
      </c>
      <c r="R1341" s="29" t="s">
        <v>1824</v>
      </c>
      <c r="S1341" s="29">
        <v>3034.2824000000001</v>
      </c>
      <c r="W1341" s="33" t="s">
        <v>9</v>
      </c>
      <c r="X1341" s="33" t="s">
        <v>1544</v>
      </c>
      <c r="Y1341" s="29">
        <v>3034.2824000000001</v>
      </c>
      <c r="AF1341" s="29">
        <v>3034.2824000000001</v>
      </c>
      <c r="AG1341" s="29" t="s">
        <v>1763</v>
      </c>
    </row>
    <row r="1342" spans="1:33" x14ac:dyDescent="0.3">
      <c r="A1342" s="29" t="s">
        <v>1361</v>
      </c>
      <c r="B1342" s="30">
        <v>45855</v>
      </c>
      <c r="C1342" s="29">
        <v>1867.9205999999999</v>
      </c>
      <c r="D1342" s="29" t="s">
        <v>1824</v>
      </c>
      <c r="E1342" s="29">
        <v>60</v>
      </c>
      <c r="F1342" s="29" t="s">
        <v>9</v>
      </c>
      <c r="G1342" s="29" t="s">
        <v>1566</v>
      </c>
      <c r="H1342" s="29" t="s">
        <v>1759</v>
      </c>
      <c r="L1342" s="30">
        <v>45855</v>
      </c>
      <c r="M1342" s="29">
        <v>1867.9205999999999</v>
      </c>
      <c r="R1342" s="29" t="s">
        <v>1824</v>
      </c>
      <c r="S1342" s="29">
        <v>1867.9205999999999</v>
      </c>
      <c r="W1342" s="31" t="s">
        <v>9</v>
      </c>
      <c r="X1342" s="31" t="s">
        <v>1566</v>
      </c>
      <c r="Y1342" s="29">
        <v>1867.9205999999999</v>
      </c>
      <c r="AF1342" s="29">
        <v>1867.9205999999999</v>
      </c>
      <c r="AG1342" s="29" t="s">
        <v>1759</v>
      </c>
    </row>
    <row r="1343" spans="1:33" x14ac:dyDescent="0.3">
      <c r="A1343" s="29" t="s">
        <v>1372</v>
      </c>
      <c r="B1343" s="30">
        <v>45837</v>
      </c>
      <c r="C1343" s="29">
        <v>2839.6248000000001</v>
      </c>
      <c r="D1343" s="29" t="s">
        <v>1826</v>
      </c>
      <c r="E1343" s="29">
        <v>19</v>
      </c>
      <c r="F1343" s="29" t="s">
        <v>9</v>
      </c>
      <c r="G1343" s="29" t="s">
        <v>1563</v>
      </c>
      <c r="H1343" s="29" t="s">
        <v>1763</v>
      </c>
      <c r="L1343" s="30">
        <v>45837</v>
      </c>
      <c r="M1343" s="29">
        <v>2839.6248000000001</v>
      </c>
      <c r="R1343" s="29" t="s">
        <v>1826</v>
      </c>
      <c r="S1343" s="29">
        <v>2839.6248000000001</v>
      </c>
      <c r="W1343" s="33" t="s">
        <v>9</v>
      </c>
      <c r="X1343" s="33" t="s">
        <v>1563</v>
      </c>
      <c r="Y1343" s="29">
        <v>2839.6248000000001</v>
      </c>
      <c r="AF1343" s="29">
        <v>2839.6248000000001</v>
      </c>
      <c r="AG1343" s="29" t="s">
        <v>1763</v>
      </c>
    </row>
    <row r="1344" spans="1:33" x14ac:dyDescent="0.3">
      <c r="A1344" s="29" t="s">
        <v>1131</v>
      </c>
      <c r="B1344" s="30">
        <v>45738</v>
      </c>
      <c r="C1344" s="29">
        <v>1602.7067999999999</v>
      </c>
      <c r="D1344" s="29" t="s">
        <v>1824</v>
      </c>
      <c r="E1344" s="29">
        <v>60</v>
      </c>
      <c r="F1344" s="29" t="s">
        <v>9</v>
      </c>
      <c r="G1344" s="29" t="s">
        <v>1566</v>
      </c>
      <c r="H1344" s="29" t="s">
        <v>1759</v>
      </c>
      <c r="L1344" s="30">
        <v>45738</v>
      </c>
      <c r="M1344" s="29">
        <v>1602.7067999999999</v>
      </c>
      <c r="R1344" s="29" t="s">
        <v>1824</v>
      </c>
      <c r="S1344" s="29">
        <v>1602.7067999999999</v>
      </c>
      <c r="W1344" s="31" t="s">
        <v>9</v>
      </c>
      <c r="X1344" s="31" t="s">
        <v>1566</v>
      </c>
      <c r="Y1344" s="29">
        <v>1602.7067999999999</v>
      </c>
      <c r="AF1344" s="29">
        <v>1602.7067999999999</v>
      </c>
      <c r="AG1344" s="29" t="s">
        <v>1759</v>
      </c>
    </row>
    <row r="1345" spans="1:33" x14ac:dyDescent="0.3">
      <c r="A1345" s="29" t="s">
        <v>1264</v>
      </c>
      <c r="B1345" s="30">
        <v>45323</v>
      </c>
      <c r="C1345" s="29">
        <v>2281.14</v>
      </c>
      <c r="D1345" s="29" t="s">
        <v>1829</v>
      </c>
      <c r="E1345" s="29">
        <v>33</v>
      </c>
      <c r="F1345" s="29" t="s">
        <v>9</v>
      </c>
      <c r="G1345" s="29" t="s">
        <v>1566</v>
      </c>
      <c r="H1345" s="29" t="s">
        <v>1759</v>
      </c>
      <c r="L1345" s="30">
        <v>45323</v>
      </c>
      <c r="M1345" s="29">
        <v>2281.14</v>
      </c>
      <c r="R1345" s="29" t="s">
        <v>1829</v>
      </c>
      <c r="S1345" s="29">
        <v>2281.14</v>
      </c>
      <c r="W1345" s="33" t="s">
        <v>9</v>
      </c>
      <c r="X1345" s="33" t="s">
        <v>1566</v>
      </c>
      <c r="Y1345" s="29">
        <v>2281.14</v>
      </c>
      <c r="AF1345" s="29">
        <v>2281.14</v>
      </c>
      <c r="AG1345" s="29" t="s">
        <v>1759</v>
      </c>
    </row>
    <row r="1346" spans="1:33" x14ac:dyDescent="0.3">
      <c r="A1346" s="29" t="s">
        <v>943</v>
      </c>
      <c r="B1346" s="30">
        <v>45362</v>
      </c>
      <c r="C1346" s="29">
        <v>1451.6960999999999</v>
      </c>
      <c r="D1346" s="29" t="s">
        <v>1829</v>
      </c>
      <c r="E1346" s="29">
        <v>48</v>
      </c>
      <c r="F1346" s="29" t="s">
        <v>16</v>
      </c>
      <c r="G1346" s="29" t="s">
        <v>1566</v>
      </c>
      <c r="H1346" s="29" t="s">
        <v>1754</v>
      </c>
      <c r="L1346" s="30">
        <v>45362</v>
      </c>
      <c r="M1346" s="29">
        <v>1451.6960999999999</v>
      </c>
      <c r="R1346" s="29" t="s">
        <v>1829</v>
      </c>
      <c r="S1346" s="29">
        <v>1451.6960999999999</v>
      </c>
      <c r="W1346" s="31" t="s">
        <v>16</v>
      </c>
      <c r="X1346" s="31" t="s">
        <v>1566</v>
      </c>
      <c r="Y1346" s="29">
        <v>1451.6960999999999</v>
      </c>
      <c r="AF1346" s="29">
        <v>1451.6960999999999</v>
      </c>
      <c r="AG1346" s="29" t="s">
        <v>1754</v>
      </c>
    </row>
    <row r="1347" spans="1:33" x14ac:dyDescent="0.3">
      <c r="A1347" s="29" t="s">
        <v>161</v>
      </c>
      <c r="B1347" s="30">
        <v>45544</v>
      </c>
      <c r="C1347" s="29">
        <v>1792.1180999999999</v>
      </c>
      <c r="D1347" s="29" t="s">
        <v>1826</v>
      </c>
      <c r="E1347" s="29">
        <v>19</v>
      </c>
      <c r="F1347" s="29" t="s">
        <v>9</v>
      </c>
      <c r="G1347" s="29" t="s">
        <v>1558</v>
      </c>
      <c r="H1347" s="29" t="s">
        <v>1759</v>
      </c>
      <c r="L1347" s="30">
        <v>45544</v>
      </c>
      <c r="M1347" s="29">
        <v>1792.1180999999999</v>
      </c>
      <c r="R1347" s="29" t="s">
        <v>1826</v>
      </c>
      <c r="S1347" s="29">
        <v>1792.1180999999999</v>
      </c>
      <c r="W1347" s="33" t="s">
        <v>9</v>
      </c>
      <c r="X1347" s="33" t="s">
        <v>1558</v>
      </c>
      <c r="Y1347" s="29">
        <v>1792.1180999999999</v>
      </c>
      <c r="AF1347" s="29">
        <v>1792.1180999999999</v>
      </c>
      <c r="AG1347" s="29" t="s">
        <v>1759</v>
      </c>
    </row>
    <row r="1348" spans="1:33" x14ac:dyDescent="0.3">
      <c r="A1348" s="29" t="s">
        <v>834</v>
      </c>
      <c r="B1348" s="30">
        <v>45249</v>
      </c>
      <c r="C1348" s="29">
        <v>954.76499999999999</v>
      </c>
      <c r="D1348" s="29" t="s">
        <v>1824</v>
      </c>
      <c r="E1348" s="29">
        <v>60</v>
      </c>
      <c r="F1348" s="29" t="s">
        <v>16</v>
      </c>
      <c r="G1348" s="29" t="s">
        <v>1563</v>
      </c>
      <c r="H1348" s="29" t="s">
        <v>1763</v>
      </c>
      <c r="L1348" s="30">
        <v>45249</v>
      </c>
      <c r="M1348" s="29">
        <v>954.76499999999999</v>
      </c>
      <c r="R1348" s="29" t="s">
        <v>1824</v>
      </c>
      <c r="S1348" s="29">
        <v>954.76499999999999</v>
      </c>
      <c r="W1348" s="31" t="s">
        <v>16</v>
      </c>
      <c r="X1348" s="31" t="s">
        <v>1563</v>
      </c>
      <c r="Y1348" s="29">
        <v>954.76499999999999</v>
      </c>
      <c r="AF1348" s="29">
        <v>954.76499999999999</v>
      </c>
      <c r="AG1348" s="29" t="s">
        <v>1763</v>
      </c>
    </row>
    <row r="1349" spans="1:33" x14ac:dyDescent="0.3">
      <c r="A1349" s="29" t="s">
        <v>330</v>
      </c>
      <c r="B1349" s="30">
        <v>45659</v>
      </c>
      <c r="C1349" s="29">
        <v>1142.4972</v>
      </c>
      <c r="D1349" s="29" t="s">
        <v>1829</v>
      </c>
      <c r="E1349" s="29">
        <v>44</v>
      </c>
      <c r="F1349" s="29" t="s">
        <v>16</v>
      </c>
      <c r="G1349" s="29" t="s">
        <v>1566</v>
      </c>
      <c r="H1349" s="29" t="s">
        <v>1784</v>
      </c>
      <c r="L1349" s="30">
        <v>45659</v>
      </c>
      <c r="M1349" s="29">
        <v>1142.4972</v>
      </c>
      <c r="R1349" s="29" t="s">
        <v>1829</v>
      </c>
      <c r="S1349" s="29">
        <v>1142.4972</v>
      </c>
      <c r="W1349" s="33" t="s">
        <v>16</v>
      </c>
      <c r="X1349" s="33" t="s">
        <v>1566</v>
      </c>
      <c r="Y1349" s="29">
        <v>1142.4972</v>
      </c>
      <c r="AF1349" s="29">
        <v>1142.4972</v>
      </c>
      <c r="AG1349" s="29" t="s">
        <v>1784</v>
      </c>
    </row>
    <row r="1350" spans="1:33" x14ac:dyDescent="0.3">
      <c r="A1350" s="29" t="s">
        <v>548</v>
      </c>
      <c r="B1350" s="30">
        <v>45927</v>
      </c>
      <c r="C1350" s="29">
        <v>396.23039999999992</v>
      </c>
      <c r="D1350" s="29" t="s">
        <v>1829</v>
      </c>
      <c r="E1350" s="29">
        <v>47</v>
      </c>
      <c r="F1350" s="29" t="s">
        <v>16</v>
      </c>
      <c r="G1350" s="29" t="s">
        <v>1566</v>
      </c>
      <c r="H1350" s="29" t="s">
        <v>1759</v>
      </c>
      <c r="L1350" s="30">
        <v>45927</v>
      </c>
      <c r="M1350" s="29">
        <v>396.23039999999992</v>
      </c>
      <c r="R1350" s="29" t="s">
        <v>1829</v>
      </c>
      <c r="S1350" s="29">
        <v>396.23039999999992</v>
      </c>
      <c r="W1350" s="31" t="s">
        <v>16</v>
      </c>
      <c r="X1350" s="31" t="s">
        <v>1566</v>
      </c>
      <c r="Y1350" s="29">
        <v>396.23039999999992</v>
      </c>
      <c r="AF1350" s="29">
        <v>396.23039999999992</v>
      </c>
      <c r="AG1350" s="29" t="s">
        <v>1759</v>
      </c>
    </row>
    <row r="1351" spans="1:33" x14ac:dyDescent="0.3">
      <c r="A1351" s="29" t="s">
        <v>242</v>
      </c>
      <c r="B1351" s="30">
        <v>45373</v>
      </c>
      <c r="C1351" s="29">
        <v>3019.2287999999999</v>
      </c>
      <c r="D1351" s="29" t="s">
        <v>1826</v>
      </c>
      <c r="E1351" s="29">
        <v>27</v>
      </c>
      <c r="F1351" s="29" t="s">
        <v>16</v>
      </c>
      <c r="G1351" s="29" t="s">
        <v>1563</v>
      </c>
      <c r="H1351" s="29" t="s">
        <v>1759</v>
      </c>
      <c r="L1351" s="30">
        <v>45373</v>
      </c>
      <c r="M1351" s="29">
        <v>3019.2287999999999</v>
      </c>
      <c r="R1351" s="29" t="s">
        <v>1826</v>
      </c>
      <c r="S1351" s="29">
        <v>3019.2287999999999</v>
      </c>
      <c r="W1351" s="33" t="s">
        <v>16</v>
      </c>
      <c r="X1351" s="33" t="s">
        <v>1563</v>
      </c>
      <c r="Y1351" s="29">
        <v>3019.2287999999999</v>
      </c>
      <c r="AF1351" s="29">
        <v>3019.2287999999999</v>
      </c>
      <c r="AG1351" s="29" t="s">
        <v>1759</v>
      </c>
    </row>
    <row r="1352" spans="1:33" x14ac:dyDescent="0.3">
      <c r="A1352" s="29" t="s">
        <v>1218</v>
      </c>
      <c r="B1352" s="30">
        <v>45529</v>
      </c>
      <c r="C1352" s="29">
        <v>342.92250000000001</v>
      </c>
      <c r="D1352" s="29" t="s">
        <v>1824</v>
      </c>
      <c r="E1352" s="29">
        <v>40</v>
      </c>
      <c r="F1352" s="29" t="s">
        <v>16</v>
      </c>
      <c r="G1352" s="29" t="s">
        <v>1547</v>
      </c>
      <c r="H1352" s="29" t="s">
        <v>1763</v>
      </c>
      <c r="L1352" s="30">
        <v>45529</v>
      </c>
      <c r="M1352" s="29">
        <v>342.92250000000001</v>
      </c>
      <c r="R1352" s="29" t="s">
        <v>1824</v>
      </c>
      <c r="S1352" s="29">
        <v>342.92250000000001</v>
      </c>
      <c r="W1352" s="31" t="s">
        <v>16</v>
      </c>
      <c r="X1352" s="31" t="s">
        <v>1547</v>
      </c>
      <c r="Y1352" s="29">
        <v>342.92250000000001</v>
      </c>
      <c r="AF1352" s="29">
        <v>342.92250000000001</v>
      </c>
      <c r="AG1352" s="29" t="s">
        <v>1763</v>
      </c>
    </row>
    <row r="1353" spans="1:33" x14ac:dyDescent="0.3">
      <c r="A1353" s="29" t="s">
        <v>723</v>
      </c>
      <c r="B1353" s="30">
        <v>45872</v>
      </c>
      <c r="C1353" s="29">
        <v>2100.7728000000002</v>
      </c>
      <c r="D1353" s="29" t="s">
        <v>1829</v>
      </c>
      <c r="E1353" s="29">
        <v>29</v>
      </c>
      <c r="F1353" s="29" t="s">
        <v>9</v>
      </c>
      <c r="G1353" s="29" t="s">
        <v>1544</v>
      </c>
      <c r="H1353" s="29" t="s">
        <v>1759</v>
      </c>
      <c r="L1353" s="30">
        <v>45872</v>
      </c>
      <c r="M1353" s="29">
        <v>2100.7728000000002</v>
      </c>
      <c r="R1353" s="29" t="s">
        <v>1829</v>
      </c>
      <c r="S1353" s="29">
        <v>2100.7728000000002</v>
      </c>
      <c r="W1353" s="33" t="s">
        <v>9</v>
      </c>
      <c r="X1353" s="33" t="s">
        <v>1544</v>
      </c>
      <c r="Y1353" s="29">
        <v>2100.7728000000002</v>
      </c>
      <c r="AF1353" s="29">
        <v>2100.7728000000002</v>
      </c>
      <c r="AG1353" s="29" t="s">
        <v>1759</v>
      </c>
    </row>
    <row r="1354" spans="1:33" x14ac:dyDescent="0.3">
      <c r="A1354" s="29" t="s">
        <v>1438</v>
      </c>
      <c r="B1354" s="30">
        <v>45267</v>
      </c>
      <c r="C1354" s="29">
        <v>523.77599999999995</v>
      </c>
      <c r="D1354" s="29" t="s">
        <v>1829</v>
      </c>
      <c r="E1354" s="29">
        <v>63</v>
      </c>
      <c r="F1354" s="29" t="s">
        <v>16</v>
      </c>
      <c r="G1354" s="29" t="s">
        <v>1547</v>
      </c>
      <c r="H1354" s="29" t="s">
        <v>1759</v>
      </c>
      <c r="L1354" s="30">
        <v>45267</v>
      </c>
      <c r="M1354" s="29">
        <v>523.77599999999995</v>
      </c>
      <c r="R1354" s="29" t="s">
        <v>1829</v>
      </c>
      <c r="S1354" s="29">
        <v>523.77599999999995</v>
      </c>
      <c r="W1354" s="31" t="s">
        <v>16</v>
      </c>
      <c r="X1354" s="31" t="s">
        <v>1547</v>
      </c>
      <c r="Y1354" s="29">
        <v>523.77599999999995</v>
      </c>
      <c r="AF1354" s="29">
        <v>523.77599999999995</v>
      </c>
      <c r="AG1354" s="29" t="s">
        <v>1759</v>
      </c>
    </row>
    <row r="1355" spans="1:33" x14ac:dyDescent="0.3">
      <c r="A1355" s="29" t="s">
        <v>1247</v>
      </c>
      <c r="B1355" s="30">
        <v>45894</v>
      </c>
      <c r="C1355" s="29">
        <v>372.0299</v>
      </c>
      <c r="D1355" s="29" t="s">
        <v>1829</v>
      </c>
      <c r="E1355" s="29">
        <v>51</v>
      </c>
      <c r="F1355" s="29" t="s">
        <v>16</v>
      </c>
      <c r="G1355" s="29" t="s">
        <v>1558</v>
      </c>
      <c r="H1355" s="29" t="s">
        <v>1759</v>
      </c>
      <c r="L1355" s="30">
        <v>45894</v>
      </c>
      <c r="M1355" s="29">
        <v>372.0299</v>
      </c>
      <c r="R1355" s="29" t="s">
        <v>1829</v>
      </c>
      <c r="S1355" s="29">
        <v>372.0299</v>
      </c>
      <c r="W1355" s="33" t="s">
        <v>16</v>
      </c>
      <c r="X1355" s="33" t="s">
        <v>1558</v>
      </c>
      <c r="Y1355" s="29">
        <v>372.0299</v>
      </c>
      <c r="AF1355" s="29">
        <v>372.0299</v>
      </c>
      <c r="AG1355" s="29" t="s">
        <v>1759</v>
      </c>
    </row>
    <row r="1356" spans="1:33" x14ac:dyDescent="0.3">
      <c r="A1356" s="29" t="s">
        <v>4015</v>
      </c>
      <c r="B1356" s="30">
        <v>45331</v>
      </c>
      <c r="C1356" s="29">
        <v>1311.4192</v>
      </c>
      <c r="D1356" s="29" t="s">
        <v>1829</v>
      </c>
      <c r="E1356" s="29">
        <v>64</v>
      </c>
      <c r="F1356" s="29" t="s">
        <v>16</v>
      </c>
      <c r="G1356" s="29" t="s">
        <v>1566</v>
      </c>
      <c r="H1356" s="29" t="s">
        <v>1759</v>
      </c>
      <c r="L1356" s="30">
        <v>45331</v>
      </c>
      <c r="M1356" s="29">
        <v>1311.4192</v>
      </c>
      <c r="R1356" s="29" t="s">
        <v>1829</v>
      </c>
      <c r="S1356" s="29">
        <v>1311.4192</v>
      </c>
      <c r="W1356" s="31" t="s">
        <v>16</v>
      </c>
      <c r="X1356" s="31" t="s">
        <v>1566</v>
      </c>
      <c r="Y1356" s="29">
        <v>1311.4192</v>
      </c>
      <c r="AF1356" s="29">
        <v>1311.4192</v>
      </c>
      <c r="AG1356" s="29" t="s">
        <v>1759</v>
      </c>
    </row>
    <row r="1357" spans="1:33" x14ac:dyDescent="0.3">
      <c r="A1357" s="29" t="s">
        <v>293</v>
      </c>
      <c r="B1357" s="30">
        <v>45910</v>
      </c>
      <c r="C1357" s="29">
        <v>2487.3809999999989</v>
      </c>
      <c r="D1357" s="29" t="s">
        <v>1826</v>
      </c>
      <c r="E1357" s="29">
        <v>34</v>
      </c>
      <c r="F1357" s="29" t="s">
        <v>16</v>
      </c>
      <c r="G1357" s="29" t="s">
        <v>1558</v>
      </c>
      <c r="H1357" s="29" t="s">
        <v>1759</v>
      </c>
      <c r="L1357" s="30">
        <v>45910</v>
      </c>
      <c r="M1357" s="29">
        <v>2487.3809999999989</v>
      </c>
      <c r="R1357" s="29" t="s">
        <v>1826</v>
      </c>
      <c r="S1357" s="29">
        <v>2487.3809999999989</v>
      </c>
      <c r="W1357" s="33" t="s">
        <v>16</v>
      </c>
      <c r="X1357" s="33" t="s">
        <v>1558</v>
      </c>
      <c r="Y1357" s="29">
        <v>2487.3809999999989</v>
      </c>
      <c r="AF1357" s="29">
        <v>2487.3809999999989</v>
      </c>
      <c r="AG1357" s="29" t="s">
        <v>1759</v>
      </c>
    </row>
    <row r="1358" spans="1:33" x14ac:dyDescent="0.3">
      <c r="A1358" s="29" t="s">
        <v>641</v>
      </c>
      <c r="B1358" s="30">
        <v>45564</v>
      </c>
      <c r="C1358" s="29">
        <v>373.66559999999998</v>
      </c>
      <c r="D1358" s="29" t="s">
        <v>1826</v>
      </c>
      <c r="E1358" s="29">
        <v>18</v>
      </c>
      <c r="F1358" s="29" t="s">
        <v>16</v>
      </c>
      <c r="G1358" s="29" t="s">
        <v>1544</v>
      </c>
      <c r="H1358" s="29" t="s">
        <v>1784</v>
      </c>
      <c r="L1358" s="30">
        <v>45564</v>
      </c>
      <c r="M1358" s="29">
        <v>373.66559999999998</v>
      </c>
      <c r="R1358" s="29" t="s">
        <v>1826</v>
      </c>
      <c r="S1358" s="29">
        <v>373.66559999999998</v>
      </c>
      <c r="W1358" s="31" t="s">
        <v>16</v>
      </c>
      <c r="X1358" s="31" t="s">
        <v>1544</v>
      </c>
      <c r="Y1358" s="29">
        <v>373.66559999999998</v>
      </c>
      <c r="AF1358" s="29">
        <v>373.66559999999998</v>
      </c>
      <c r="AG1358" s="29" t="s">
        <v>1784</v>
      </c>
    </row>
    <row r="1359" spans="1:33" x14ac:dyDescent="0.3">
      <c r="A1359" s="29" t="s">
        <v>169</v>
      </c>
      <c r="B1359" s="30">
        <v>45461</v>
      </c>
      <c r="C1359" s="29">
        <v>192.88499999999999</v>
      </c>
      <c r="D1359" s="29" t="s">
        <v>1829</v>
      </c>
      <c r="E1359" s="29">
        <v>34</v>
      </c>
      <c r="F1359" s="29" t="s">
        <v>9</v>
      </c>
      <c r="G1359" s="29" t="s">
        <v>1563</v>
      </c>
      <c r="H1359" s="29" t="s">
        <v>1763</v>
      </c>
      <c r="L1359" s="30">
        <v>45461</v>
      </c>
      <c r="M1359" s="29">
        <v>192.88499999999999</v>
      </c>
      <c r="R1359" s="29" t="s">
        <v>1829</v>
      </c>
      <c r="S1359" s="29">
        <v>192.88499999999999</v>
      </c>
      <c r="W1359" s="33" t="s">
        <v>9</v>
      </c>
      <c r="X1359" s="33" t="s">
        <v>1563</v>
      </c>
      <c r="Y1359" s="29">
        <v>192.88499999999999</v>
      </c>
      <c r="AF1359" s="29">
        <v>192.88499999999999</v>
      </c>
      <c r="AG1359" s="29" t="s">
        <v>1763</v>
      </c>
    </row>
    <row r="1360" spans="1:33" x14ac:dyDescent="0.3">
      <c r="A1360" s="29" t="s">
        <v>426</v>
      </c>
      <c r="B1360" s="30">
        <v>45258</v>
      </c>
      <c r="C1360" s="29">
        <v>1171.2978000000001</v>
      </c>
      <c r="D1360" s="29" t="s">
        <v>1826</v>
      </c>
      <c r="E1360" s="29">
        <v>26</v>
      </c>
      <c r="F1360" s="29" t="s">
        <v>9</v>
      </c>
      <c r="G1360" s="29" t="s">
        <v>1544</v>
      </c>
      <c r="H1360" s="29" t="s">
        <v>1754</v>
      </c>
      <c r="L1360" s="30">
        <v>45258</v>
      </c>
      <c r="M1360" s="29">
        <v>1171.2978000000001</v>
      </c>
      <c r="R1360" s="29" t="s">
        <v>1826</v>
      </c>
      <c r="S1360" s="29">
        <v>1171.2978000000001</v>
      </c>
      <c r="W1360" s="31" t="s">
        <v>9</v>
      </c>
      <c r="X1360" s="31" t="s">
        <v>1544</v>
      </c>
      <c r="Y1360" s="29">
        <v>1171.2978000000001</v>
      </c>
      <c r="AF1360" s="29">
        <v>1171.2978000000001</v>
      </c>
      <c r="AG1360" s="29" t="s">
        <v>1754</v>
      </c>
    </row>
    <row r="1361" spans="1:33" x14ac:dyDescent="0.3">
      <c r="A1361" s="29" t="s">
        <v>60</v>
      </c>
      <c r="B1361" s="30">
        <v>45228</v>
      </c>
      <c r="C1361" s="29">
        <v>255.88800000000001</v>
      </c>
      <c r="D1361" s="29" t="s">
        <v>1829</v>
      </c>
      <c r="E1361" s="29">
        <v>32</v>
      </c>
      <c r="F1361" s="29" t="s">
        <v>16</v>
      </c>
      <c r="G1361" s="29" t="s">
        <v>1544</v>
      </c>
      <c r="H1361" s="29" t="s">
        <v>1754</v>
      </c>
      <c r="L1361" s="30">
        <v>45228</v>
      </c>
      <c r="M1361" s="29">
        <v>255.88800000000001</v>
      </c>
      <c r="R1361" s="29" t="s">
        <v>1829</v>
      </c>
      <c r="S1361" s="29">
        <v>255.88800000000001</v>
      </c>
      <c r="W1361" s="33" t="s">
        <v>16</v>
      </c>
      <c r="X1361" s="33" t="s">
        <v>1544</v>
      </c>
      <c r="Y1361" s="29">
        <v>255.88800000000001</v>
      </c>
      <c r="AF1361" s="29">
        <v>255.88800000000001</v>
      </c>
      <c r="AG1361" s="29" t="s">
        <v>1754</v>
      </c>
    </row>
    <row r="1362" spans="1:33" x14ac:dyDescent="0.3">
      <c r="A1362" s="29" t="s">
        <v>60</v>
      </c>
      <c r="B1362" s="30">
        <v>45858</v>
      </c>
      <c r="C1362" s="29">
        <v>377.10980000000001</v>
      </c>
      <c r="D1362" s="29" t="s">
        <v>1829</v>
      </c>
      <c r="E1362" s="29">
        <v>32</v>
      </c>
      <c r="F1362" s="29" t="s">
        <v>16</v>
      </c>
      <c r="G1362" s="29" t="s">
        <v>1566</v>
      </c>
      <c r="H1362" s="29" t="s">
        <v>1759</v>
      </c>
      <c r="L1362" s="30">
        <v>45858</v>
      </c>
      <c r="M1362" s="29">
        <v>377.10980000000001</v>
      </c>
      <c r="R1362" s="29" t="s">
        <v>1829</v>
      </c>
      <c r="S1362" s="29">
        <v>377.10980000000001</v>
      </c>
      <c r="W1362" s="31" t="s">
        <v>16</v>
      </c>
      <c r="X1362" s="31" t="s">
        <v>1566</v>
      </c>
      <c r="Y1362" s="29">
        <v>377.10980000000001</v>
      </c>
      <c r="AF1362" s="29">
        <v>377.10980000000001</v>
      </c>
      <c r="AG1362" s="29" t="s">
        <v>1759</v>
      </c>
    </row>
    <row r="1363" spans="1:33" x14ac:dyDescent="0.3">
      <c r="A1363" s="29" t="s">
        <v>620</v>
      </c>
      <c r="B1363" s="30">
        <v>45532</v>
      </c>
      <c r="C1363" s="29">
        <v>2585.8643999999999</v>
      </c>
      <c r="D1363" s="29" t="s">
        <v>1824</v>
      </c>
      <c r="E1363" s="29">
        <v>29</v>
      </c>
      <c r="F1363" s="29" t="s">
        <v>9</v>
      </c>
      <c r="G1363" s="29" t="s">
        <v>1544</v>
      </c>
      <c r="H1363" s="29" t="s">
        <v>1759</v>
      </c>
      <c r="L1363" s="30">
        <v>45532</v>
      </c>
      <c r="M1363" s="29">
        <v>2585.8643999999999</v>
      </c>
      <c r="R1363" s="29" t="s">
        <v>1824</v>
      </c>
      <c r="S1363" s="29">
        <v>2585.8643999999999</v>
      </c>
      <c r="W1363" s="33" t="s">
        <v>9</v>
      </c>
      <c r="X1363" s="33" t="s">
        <v>1544</v>
      </c>
      <c r="Y1363" s="29">
        <v>2585.8643999999999</v>
      </c>
      <c r="AF1363" s="29">
        <v>2585.8643999999999</v>
      </c>
      <c r="AG1363" s="29" t="s">
        <v>1759</v>
      </c>
    </row>
    <row r="1364" spans="1:33" x14ac:dyDescent="0.3">
      <c r="A1364" s="29" t="s">
        <v>1253</v>
      </c>
      <c r="B1364" s="30">
        <v>45454</v>
      </c>
      <c r="C1364" s="29">
        <v>2367.15</v>
      </c>
      <c r="D1364" s="29" t="s">
        <v>1826</v>
      </c>
      <c r="E1364" s="29">
        <v>34</v>
      </c>
      <c r="F1364" s="29" t="s">
        <v>9</v>
      </c>
      <c r="G1364" s="29" t="s">
        <v>1566</v>
      </c>
      <c r="H1364" s="29" t="s">
        <v>1759</v>
      </c>
      <c r="L1364" s="30">
        <v>45454</v>
      </c>
      <c r="M1364" s="29">
        <v>2367.15</v>
      </c>
      <c r="R1364" s="29" t="s">
        <v>1826</v>
      </c>
      <c r="S1364" s="29">
        <v>2367.15</v>
      </c>
      <c r="W1364" s="31" t="s">
        <v>9</v>
      </c>
      <c r="X1364" s="31" t="s">
        <v>1566</v>
      </c>
      <c r="Y1364" s="29">
        <v>2367.15</v>
      </c>
      <c r="AF1364" s="29">
        <v>2367.15</v>
      </c>
      <c r="AG1364" s="29" t="s">
        <v>1759</v>
      </c>
    </row>
    <row r="1365" spans="1:33" x14ac:dyDescent="0.3">
      <c r="A1365" s="29" t="s">
        <v>518</v>
      </c>
      <c r="B1365" s="30">
        <v>45244</v>
      </c>
      <c r="C1365" s="29">
        <v>570.52</v>
      </c>
      <c r="D1365" s="29" t="s">
        <v>1826</v>
      </c>
      <c r="E1365" s="29">
        <v>60</v>
      </c>
      <c r="F1365" s="29" t="s">
        <v>16</v>
      </c>
      <c r="G1365" s="29" t="s">
        <v>1558</v>
      </c>
      <c r="H1365" s="29" t="s">
        <v>1754</v>
      </c>
      <c r="L1365" s="30">
        <v>45244</v>
      </c>
      <c r="M1365" s="29">
        <v>570.52</v>
      </c>
      <c r="R1365" s="29" t="s">
        <v>1826</v>
      </c>
      <c r="S1365" s="29">
        <v>570.52</v>
      </c>
      <c r="W1365" s="33" t="s">
        <v>16</v>
      </c>
      <c r="X1365" s="33" t="s">
        <v>1558</v>
      </c>
      <c r="Y1365" s="29">
        <v>570.52</v>
      </c>
      <c r="AF1365" s="29">
        <v>570.52</v>
      </c>
      <c r="AG1365" s="29" t="s">
        <v>1754</v>
      </c>
    </row>
    <row r="1366" spans="1:33" x14ac:dyDescent="0.3">
      <c r="A1366" s="29" t="s">
        <v>593</v>
      </c>
      <c r="B1366" s="30">
        <v>45322</v>
      </c>
      <c r="C1366" s="29">
        <v>969.66480000000013</v>
      </c>
      <c r="D1366" s="29" t="s">
        <v>1829</v>
      </c>
      <c r="E1366" s="29">
        <v>38</v>
      </c>
      <c r="F1366" s="29" t="s">
        <v>9</v>
      </c>
      <c r="G1366" s="29" t="s">
        <v>1544</v>
      </c>
      <c r="H1366" s="29" t="s">
        <v>1759</v>
      </c>
      <c r="L1366" s="30">
        <v>45322</v>
      </c>
      <c r="M1366" s="29">
        <v>969.66480000000013</v>
      </c>
      <c r="R1366" s="29" t="s">
        <v>1829</v>
      </c>
      <c r="S1366" s="29">
        <v>969.66480000000013</v>
      </c>
      <c r="W1366" s="31" t="s">
        <v>9</v>
      </c>
      <c r="X1366" s="31" t="s">
        <v>1544</v>
      </c>
      <c r="Y1366" s="29">
        <v>969.66480000000013</v>
      </c>
      <c r="AF1366" s="29">
        <v>969.66480000000013</v>
      </c>
      <c r="AG1366" s="29" t="s">
        <v>1759</v>
      </c>
    </row>
    <row r="1367" spans="1:33" x14ac:dyDescent="0.3">
      <c r="A1367" s="29" t="s">
        <v>215</v>
      </c>
      <c r="B1367" s="30">
        <v>45757</v>
      </c>
      <c r="C1367" s="29">
        <v>848.82439999999997</v>
      </c>
      <c r="D1367" s="29" t="s">
        <v>1824</v>
      </c>
      <c r="E1367" s="29">
        <v>51</v>
      </c>
      <c r="F1367" s="29" t="s">
        <v>9</v>
      </c>
      <c r="G1367" s="29" t="s">
        <v>1544</v>
      </c>
      <c r="H1367" s="29" t="s">
        <v>1759</v>
      </c>
      <c r="L1367" s="30">
        <v>45757</v>
      </c>
      <c r="M1367" s="29">
        <v>848.82439999999997</v>
      </c>
      <c r="R1367" s="29" t="s">
        <v>1824</v>
      </c>
      <c r="S1367" s="29">
        <v>848.82439999999997</v>
      </c>
      <c r="W1367" s="33" t="s">
        <v>9</v>
      </c>
      <c r="X1367" s="33" t="s">
        <v>1544</v>
      </c>
      <c r="Y1367" s="29">
        <v>848.82439999999997</v>
      </c>
      <c r="AF1367" s="29">
        <v>848.82439999999997</v>
      </c>
      <c r="AG1367" s="29" t="s">
        <v>1759</v>
      </c>
    </row>
    <row r="1368" spans="1:33" x14ac:dyDescent="0.3">
      <c r="A1368" s="29" t="s">
        <v>445</v>
      </c>
      <c r="B1368" s="30">
        <v>45397</v>
      </c>
      <c r="C1368" s="29">
        <v>487.18799999999999</v>
      </c>
      <c r="D1368" s="29" t="s">
        <v>1829</v>
      </c>
      <c r="E1368" s="29">
        <v>29</v>
      </c>
      <c r="F1368" s="29" t="s">
        <v>9</v>
      </c>
      <c r="G1368" s="29" t="s">
        <v>1544</v>
      </c>
      <c r="H1368" s="29" t="s">
        <v>1759</v>
      </c>
      <c r="L1368" s="30">
        <v>45397</v>
      </c>
      <c r="M1368" s="29">
        <v>487.18799999999999</v>
      </c>
      <c r="R1368" s="29" t="s">
        <v>1829</v>
      </c>
      <c r="S1368" s="29">
        <v>487.18799999999999</v>
      </c>
      <c r="W1368" s="31" t="s">
        <v>9</v>
      </c>
      <c r="X1368" s="31" t="s">
        <v>1544</v>
      </c>
      <c r="Y1368" s="29">
        <v>487.18799999999999</v>
      </c>
      <c r="AF1368" s="29">
        <v>487.18799999999999</v>
      </c>
      <c r="AG1368" s="29" t="s">
        <v>1759</v>
      </c>
    </row>
    <row r="1369" spans="1:33" x14ac:dyDescent="0.3">
      <c r="A1369" s="29" t="s">
        <v>946</v>
      </c>
      <c r="B1369" s="30">
        <v>45914</v>
      </c>
      <c r="C1369" s="29">
        <v>896.04000000000019</v>
      </c>
      <c r="D1369" s="29" t="s">
        <v>1829</v>
      </c>
      <c r="E1369" s="29">
        <v>29</v>
      </c>
      <c r="F1369" s="29" t="s">
        <v>9</v>
      </c>
      <c r="G1369" s="29" t="s">
        <v>1547</v>
      </c>
      <c r="H1369" s="29" t="s">
        <v>1759</v>
      </c>
      <c r="L1369" s="30">
        <v>45914</v>
      </c>
      <c r="M1369" s="29">
        <v>896.04000000000019</v>
      </c>
      <c r="R1369" s="29" t="s">
        <v>1829</v>
      </c>
      <c r="S1369" s="29">
        <v>896.04000000000019</v>
      </c>
      <c r="W1369" s="33" t="s">
        <v>9</v>
      </c>
      <c r="X1369" s="33" t="s">
        <v>1547</v>
      </c>
      <c r="Y1369" s="29">
        <v>896.04000000000019</v>
      </c>
      <c r="AF1369" s="29">
        <v>896.04000000000019</v>
      </c>
      <c r="AG1369" s="29" t="s">
        <v>1759</v>
      </c>
    </row>
    <row r="1370" spans="1:33" x14ac:dyDescent="0.3">
      <c r="A1370" s="29" t="s">
        <v>145</v>
      </c>
      <c r="B1370" s="30">
        <v>45432</v>
      </c>
      <c r="C1370" s="29">
        <v>46.216799999999999</v>
      </c>
      <c r="D1370" s="29" t="s">
        <v>1826</v>
      </c>
      <c r="E1370" s="29">
        <v>27</v>
      </c>
      <c r="F1370" s="29" t="s">
        <v>16</v>
      </c>
      <c r="G1370" s="29" t="s">
        <v>1558</v>
      </c>
      <c r="H1370" s="29" t="s">
        <v>1759</v>
      </c>
      <c r="L1370" s="30">
        <v>45432</v>
      </c>
      <c r="M1370" s="29">
        <v>46.216799999999999</v>
      </c>
      <c r="R1370" s="29" t="s">
        <v>1826</v>
      </c>
      <c r="S1370" s="29">
        <v>46.216799999999999</v>
      </c>
      <c r="W1370" s="31" t="s">
        <v>16</v>
      </c>
      <c r="X1370" s="31" t="s">
        <v>1558</v>
      </c>
      <c r="Y1370" s="29">
        <v>46.216799999999999</v>
      </c>
      <c r="AF1370" s="29">
        <v>46.216799999999999</v>
      </c>
      <c r="AG1370" s="29" t="s">
        <v>1759</v>
      </c>
    </row>
    <row r="1371" spans="1:33" x14ac:dyDescent="0.3">
      <c r="A1371" s="29" t="s">
        <v>33</v>
      </c>
      <c r="B1371" s="30">
        <v>45798</v>
      </c>
      <c r="C1371" s="29">
        <v>586.71719999999993</v>
      </c>
      <c r="D1371" s="29" t="s">
        <v>1826</v>
      </c>
      <c r="E1371" s="29">
        <v>29</v>
      </c>
      <c r="F1371" s="29" t="s">
        <v>16</v>
      </c>
      <c r="G1371" s="29" t="s">
        <v>1544</v>
      </c>
      <c r="H1371" s="29" t="s">
        <v>1763</v>
      </c>
      <c r="L1371" s="30">
        <v>45798</v>
      </c>
      <c r="M1371" s="29">
        <v>586.71719999999993</v>
      </c>
      <c r="R1371" s="29" t="s">
        <v>1826</v>
      </c>
      <c r="S1371" s="29">
        <v>586.71719999999993</v>
      </c>
      <c r="W1371" s="33" t="s">
        <v>16</v>
      </c>
      <c r="X1371" s="33" t="s">
        <v>1544</v>
      </c>
      <c r="Y1371" s="29">
        <v>586.71719999999993</v>
      </c>
      <c r="AF1371" s="29">
        <v>586.71719999999993</v>
      </c>
      <c r="AG1371" s="29" t="s">
        <v>1763</v>
      </c>
    </row>
    <row r="1372" spans="1:33" x14ac:dyDescent="0.3">
      <c r="A1372" s="29" t="s">
        <v>418</v>
      </c>
      <c r="B1372" s="30">
        <v>45396</v>
      </c>
      <c r="C1372" s="29">
        <v>2033.9405999999999</v>
      </c>
      <c r="D1372" s="29" t="s">
        <v>1826</v>
      </c>
      <c r="E1372" s="29">
        <v>62</v>
      </c>
      <c r="F1372" s="29" t="s">
        <v>9</v>
      </c>
      <c r="G1372" s="29" t="s">
        <v>1547</v>
      </c>
      <c r="H1372" s="29" t="s">
        <v>1759</v>
      </c>
      <c r="L1372" s="30">
        <v>45396</v>
      </c>
      <c r="M1372" s="29">
        <v>2033.9405999999999</v>
      </c>
      <c r="R1372" s="29" t="s">
        <v>1826</v>
      </c>
      <c r="S1372" s="29">
        <v>2033.9405999999999</v>
      </c>
      <c r="W1372" s="31" t="s">
        <v>9</v>
      </c>
      <c r="X1372" s="31" t="s">
        <v>1547</v>
      </c>
      <c r="Y1372" s="29">
        <v>2033.9405999999999</v>
      </c>
      <c r="AF1372" s="29">
        <v>2033.9405999999999</v>
      </c>
      <c r="AG1372" s="29" t="s">
        <v>1759</v>
      </c>
    </row>
    <row r="1373" spans="1:33" x14ac:dyDescent="0.3">
      <c r="A1373" s="29" t="s">
        <v>122</v>
      </c>
      <c r="B1373" s="30">
        <v>45235</v>
      </c>
      <c r="C1373" s="29">
        <v>2576.2302</v>
      </c>
      <c r="D1373" s="29" t="s">
        <v>1829</v>
      </c>
      <c r="E1373" s="29">
        <v>64</v>
      </c>
      <c r="F1373" s="29" t="s">
        <v>16</v>
      </c>
      <c r="G1373" s="29" t="s">
        <v>1544</v>
      </c>
      <c r="H1373" s="29" t="s">
        <v>1759</v>
      </c>
      <c r="L1373" s="30">
        <v>45235</v>
      </c>
      <c r="M1373" s="29">
        <v>2576.2302</v>
      </c>
      <c r="R1373" s="29" t="s">
        <v>1829</v>
      </c>
      <c r="S1373" s="29">
        <v>2576.2302</v>
      </c>
      <c r="W1373" s="33" t="s">
        <v>16</v>
      </c>
      <c r="X1373" s="33" t="s">
        <v>1544</v>
      </c>
      <c r="Y1373" s="29">
        <v>2576.2302</v>
      </c>
      <c r="AF1373" s="29">
        <v>2576.2302</v>
      </c>
      <c r="AG1373" s="29" t="s">
        <v>1759</v>
      </c>
    </row>
    <row r="1374" spans="1:33" x14ac:dyDescent="0.3">
      <c r="A1374" s="29" t="s">
        <v>1426</v>
      </c>
      <c r="B1374" s="30">
        <v>45499</v>
      </c>
      <c r="C1374" s="29">
        <v>736.66800000000001</v>
      </c>
      <c r="D1374" s="29" t="s">
        <v>1826</v>
      </c>
      <c r="E1374" s="29">
        <v>36</v>
      </c>
      <c r="F1374" s="29" t="s">
        <v>16</v>
      </c>
      <c r="G1374" s="29" t="s">
        <v>1563</v>
      </c>
      <c r="H1374" s="29" t="s">
        <v>1763</v>
      </c>
      <c r="L1374" s="30">
        <v>45499</v>
      </c>
      <c r="M1374" s="29">
        <v>736.66800000000001</v>
      </c>
      <c r="R1374" s="29" t="s">
        <v>1826</v>
      </c>
      <c r="S1374" s="29">
        <v>736.66800000000001</v>
      </c>
      <c r="W1374" s="31" t="s">
        <v>16</v>
      </c>
      <c r="X1374" s="31" t="s">
        <v>1563</v>
      </c>
      <c r="Y1374" s="29">
        <v>736.66800000000001</v>
      </c>
      <c r="AF1374" s="29">
        <v>736.66800000000001</v>
      </c>
      <c r="AG1374" s="29" t="s">
        <v>1763</v>
      </c>
    </row>
    <row r="1375" spans="1:33" x14ac:dyDescent="0.3">
      <c r="A1375" s="29" t="s">
        <v>813</v>
      </c>
      <c r="B1375" s="30">
        <v>45272</v>
      </c>
      <c r="C1375" s="29">
        <v>1022.2128</v>
      </c>
      <c r="D1375" s="29" t="s">
        <v>1824</v>
      </c>
      <c r="E1375" s="29">
        <v>21</v>
      </c>
      <c r="F1375" s="29" t="s">
        <v>9</v>
      </c>
      <c r="G1375" s="29" t="s">
        <v>1547</v>
      </c>
      <c r="H1375" s="29" t="s">
        <v>1763</v>
      </c>
      <c r="L1375" s="30">
        <v>45272</v>
      </c>
      <c r="M1375" s="29">
        <v>1022.2128</v>
      </c>
      <c r="R1375" s="29" t="s">
        <v>1824</v>
      </c>
      <c r="S1375" s="29">
        <v>1022.2128</v>
      </c>
      <c r="W1375" s="33" t="s">
        <v>9</v>
      </c>
      <c r="X1375" s="33" t="s">
        <v>1547</v>
      </c>
      <c r="Y1375" s="29">
        <v>1022.2128</v>
      </c>
      <c r="AF1375" s="29">
        <v>1022.2128</v>
      </c>
      <c r="AG1375" s="29" t="s">
        <v>1763</v>
      </c>
    </row>
    <row r="1376" spans="1:33" x14ac:dyDescent="0.3">
      <c r="A1376" s="29" t="s">
        <v>691</v>
      </c>
      <c r="B1376" s="30">
        <v>45785</v>
      </c>
      <c r="C1376" s="29">
        <v>547.74720000000002</v>
      </c>
      <c r="D1376" s="29" t="s">
        <v>1824</v>
      </c>
      <c r="E1376" s="29">
        <v>42</v>
      </c>
      <c r="F1376" s="29" t="s">
        <v>16</v>
      </c>
      <c r="G1376" s="29" t="s">
        <v>1563</v>
      </c>
      <c r="H1376" s="29" t="s">
        <v>1759</v>
      </c>
      <c r="L1376" s="30">
        <v>45785</v>
      </c>
      <c r="M1376" s="29">
        <v>547.74720000000002</v>
      </c>
      <c r="R1376" s="29" t="s">
        <v>1824</v>
      </c>
      <c r="S1376" s="29">
        <v>547.74720000000002</v>
      </c>
      <c r="W1376" s="31" t="s">
        <v>16</v>
      </c>
      <c r="X1376" s="31" t="s">
        <v>1563</v>
      </c>
      <c r="Y1376" s="29">
        <v>547.74720000000002</v>
      </c>
      <c r="AF1376" s="29">
        <v>547.74720000000002</v>
      </c>
      <c r="AG1376" s="29" t="s">
        <v>1759</v>
      </c>
    </row>
    <row r="1377" spans="1:33" x14ac:dyDescent="0.3">
      <c r="A1377" s="29" t="s">
        <v>786</v>
      </c>
      <c r="B1377" s="30">
        <v>45534</v>
      </c>
      <c r="C1377" s="29">
        <v>813.04719999999998</v>
      </c>
      <c r="D1377" s="29" t="s">
        <v>1824</v>
      </c>
      <c r="E1377" s="29">
        <v>58</v>
      </c>
      <c r="F1377" s="29" t="s">
        <v>9</v>
      </c>
      <c r="G1377" s="29" t="s">
        <v>1544</v>
      </c>
      <c r="H1377" s="29" t="s">
        <v>1759</v>
      </c>
      <c r="L1377" s="30">
        <v>45534</v>
      </c>
      <c r="M1377" s="29">
        <v>813.04719999999998</v>
      </c>
      <c r="R1377" s="29" t="s">
        <v>1824</v>
      </c>
      <c r="S1377" s="29">
        <v>813.04719999999998</v>
      </c>
      <c r="W1377" s="33" t="s">
        <v>9</v>
      </c>
      <c r="X1377" s="33" t="s">
        <v>1544</v>
      </c>
      <c r="Y1377" s="29">
        <v>813.04719999999998</v>
      </c>
      <c r="AF1377" s="29">
        <v>813.04719999999998</v>
      </c>
      <c r="AG1377" s="29" t="s">
        <v>1759</v>
      </c>
    </row>
    <row r="1378" spans="1:33" x14ac:dyDescent="0.3">
      <c r="A1378" s="29" t="s">
        <v>572</v>
      </c>
      <c r="B1378" s="30">
        <v>45803</v>
      </c>
      <c r="C1378" s="29">
        <v>48.101500000000001</v>
      </c>
      <c r="D1378" s="29" t="s">
        <v>1826</v>
      </c>
      <c r="E1378" s="29">
        <v>41</v>
      </c>
      <c r="F1378" s="29" t="s">
        <v>16</v>
      </c>
      <c r="G1378" s="29" t="s">
        <v>1563</v>
      </c>
      <c r="H1378" s="29" t="s">
        <v>1754</v>
      </c>
      <c r="L1378" s="30">
        <v>45803</v>
      </c>
      <c r="M1378" s="29">
        <v>48.101500000000001</v>
      </c>
      <c r="R1378" s="29" t="s">
        <v>1826</v>
      </c>
      <c r="S1378" s="29">
        <v>48.101500000000001</v>
      </c>
      <c r="W1378" s="31" t="s">
        <v>16</v>
      </c>
      <c r="X1378" s="31" t="s">
        <v>1563</v>
      </c>
      <c r="Y1378" s="29">
        <v>48.101500000000001</v>
      </c>
      <c r="AF1378" s="29">
        <v>48.101500000000001</v>
      </c>
      <c r="AG1378" s="29" t="s">
        <v>1754</v>
      </c>
    </row>
    <row r="1379" spans="1:33" x14ac:dyDescent="0.3">
      <c r="A1379" s="29" t="s">
        <v>1261</v>
      </c>
      <c r="B1379" s="30">
        <v>45667</v>
      </c>
      <c r="C1379" s="29">
        <v>2906.5680000000002</v>
      </c>
      <c r="D1379" s="29" t="s">
        <v>1824</v>
      </c>
      <c r="E1379" s="29">
        <v>23</v>
      </c>
      <c r="F1379" s="29" t="s">
        <v>16</v>
      </c>
      <c r="G1379" s="29" t="s">
        <v>1563</v>
      </c>
      <c r="H1379" s="29" t="s">
        <v>1763</v>
      </c>
      <c r="L1379" s="30">
        <v>45667</v>
      </c>
      <c r="M1379" s="29">
        <v>2906.5680000000002</v>
      </c>
      <c r="R1379" s="29" t="s">
        <v>1824</v>
      </c>
      <c r="S1379" s="29">
        <v>2906.5680000000002</v>
      </c>
      <c r="W1379" s="33" t="s">
        <v>16</v>
      </c>
      <c r="X1379" s="33" t="s">
        <v>1563</v>
      </c>
      <c r="Y1379" s="29">
        <v>2906.5680000000002</v>
      </c>
      <c r="AF1379" s="29">
        <v>2906.5680000000002</v>
      </c>
      <c r="AG1379" s="29" t="s">
        <v>1763</v>
      </c>
    </row>
    <row r="1380" spans="1:33" x14ac:dyDescent="0.3">
      <c r="A1380" s="29" t="s">
        <v>239</v>
      </c>
      <c r="B1380" s="30">
        <v>45656</v>
      </c>
      <c r="C1380" s="29">
        <v>898.8216000000001</v>
      </c>
      <c r="D1380" s="29" t="s">
        <v>1824</v>
      </c>
      <c r="E1380" s="29">
        <v>21</v>
      </c>
      <c r="F1380" s="29" t="s">
        <v>16</v>
      </c>
      <c r="G1380" s="29" t="s">
        <v>1558</v>
      </c>
      <c r="H1380" s="29" t="s">
        <v>1759</v>
      </c>
      <c r="L1380" s="30">
        <v>45656</v>
      </c>
      <c r="M1380" s="29">
        <v>898.8216000000001</v>
      </c>
      <c r="R1380" s="29" t="s">
        <v>1824</v>
      </c>
      <c r="S1380" s="29">
        <v>898.8216000000001</v>
      </c>
      <c r="W1380" s="31" t="s">
        <v>16</v>
      </c>
      <c r="X1380" s="31" t="s">
        <v>1558</v>
      </c>
      <c r="Y1380" s="29">
        <v>898.8216000000001</v>
      </c>
      <c r="AF1380" s="29">
        <v>898.8216000000001</v>
      </c>
      <c r="AG1380" s="29" t="s">
        <v>1759</v>
      </c>
    </row>
    <row r="1381" spans="1:33" x14ac:dyDescent="0.3">
      <c r="A1381" s="29" t="s">
        <v>1182</v>
      </c>
      <c r="B1381" s="30">
        <v>45869</v>
      </c>
      <c r="C1381" s="29">
        <v>311.43279999999999</v>
      </c>
      <c r="D1381" s="29" t="s">
        <v>1824</v>
      </c>
      <c r="E1381" s="29">
        <v>34</v>
      </c>
      <c r="F1381" s="29" t="s">
        <v>16</v>
      </c>
      <c r="G1381" s="29" t="s">
        <v>1563</v>
      </c>
      <c r="H1381" s="29" t="s">
        <v>1759</v>
      </c>
      <c r="L1381" s="30">
        <v>45869</v>
      </c>
      <c r="M1381" s="29">
        <v>311.43279999999999</v>
      </c>
      <c r="R1381" s="29" t="s">
        <v>1824</v>
      </c>
      <c r="S1381" s="29">
        <v>311.43279999999999</v>
      </c>
      <c r="W1381" s="33" t="s">
        <v>16</v>
      </c>
      <c r="X1381" s="33" t="s">
        <v>1563</v>
      </c>
      <c r="Y1381" s="29">
        <v>311.43279999999999</v>
      </c>
      <c r="AF1381" s="29">
        <v>311.43279999999999</v>
      </c>
      <c r="AG1381" s="29" t="s">
        <v>1759</v>
      </c>
    </row>
    <row r="1382" spans="1:33" x14ac:dyDescent="0.3">
      <c r="A1382" s="29" t="s">
        <v>326</v>
      </c>
      <c r="B1382" s="30">
        <v>45549</v>
      </c>
      <c r="C1382" s="29">
        <v>1005.3944</v>
      </c>
      <c r="D1382" s="29" t="s">
        <v>1829</v>
      </c>
      <c r="E1382" s="29">
        <v>29</v>
      </c>
      <c r="F1382" s="29" t="s">
        <v>16</v>
      </c>
      <c r="G1382" s="29" t="s">
        <v>1566</v>
      </c>
      <c r="H1382" s="29" t="s">
        <v>1759</v>
      </c>
      <c r="L1382" s="30">
        <v>45549</v>
      </c>
      <c r="M1382" s="29">
        <v>1005.3944</v>
      </c>
      <c r="R1382" s="29" t="s">
        <v>1829</v>
      </c>
      <c r="S1382" s="29">
        <v>1005.3944</v>
      </c>
      <c r="W1382" s="31" t="s">
        <v>16</v>
      </c>
      <c r="X1382" s="31" t="s">
        <v>1566</v>
      </c>
      <c r="Y1382" s="29">
        <v>1005.3944</v>
      </c>
      <c r="AF1382" s="29">
        <v>1005.3944</v>
      </c>
      <c r="AG1382" s="29" t="s">
        <v>1759</v>
      </c>
    </row>
    <row r="1383" spans="1:33" x14ac:dyDescent="0.3">
      <c r="A1383" s="29" t="s">
        <v>212</v>
      </c>
      <c r="B1383" s="30">
        <v>45409</v>
      </c>
      <c r="C1383" s="29">
        <v>1512.2267999999999</v>
      </c>
      <c r="D1383" s="29" t="s">
        <v>1824</v>
      </c>
      <c r="E1383" s="29">
        <v>43</v>
      </c>
      <c r="F1383" s="29" t="s">
        <v>16</v>
      </c>
      <c r="G1383" s="29" t="s">
        <v>1547</v>
      </c>
      <c r="H1383" s="29" t="s">
        <v>1759</v>
      </c>
      <c r="L1383" s="30">
        <v>45409</v>
      </c>
      <c r="M1383" s="29">
        <v>1512.2267999999999</v>
      </c>
      <c r="R1383" s="29" t="s">
        <v>1824</v>
      </c>
      <c r="S1383" s="29">
        <v>1512.2267999999999</v>
      </c>
      <c r="W1383" s="33" t="s">
        <v>16</v>
      </c>
      <c r="X1383" s="33" t="s">
        <v>1547</v>
      </c>
      <c r="Y1383" s="29">
        <v>1512.2267999999999</v>
      </c>
      <c r="AF1383" s="29">
        <v>1512.2267999999999</v>
      </c>
      <c r="AG1383" s="29" t="s">
        <v>1759</v>
      </c>
    </row>
    <row r="1384" spans="1:33" x14ac:dyDescent="0.3">
      <c r="A1384" s="29" t="s">
        <v>4009</v>
      </c>
      <c r="B1384" s="30">
        <v>45374</v>
      </c>
      <c r="C1384" s="29">
        <v>1176.4536000000001</v>
      </c>
      <c r="D1384" s="29" t="s">
        <v>1824</v>
      </c>
      <c r="E1384" s="29">
        <v>35</v>
      </c>
      <c r="F1384" s="29" t="s">
        <v>9</v>
      </c>
      <c r="G1384" s="29" t="s">
        <v>1544</v>
      </c>
      <c r="H1384" s="29" t="s">
        <v>1759</v>
      </c>
      <c r="L1384" s="30">
        <v>45374</v>
      </c>
      <c r="M1384" s="29">
        <v>1176.4536000000001</v>
      </c>
      <c r="R1384" s="29" t="s">
        <v>1824</v>
      </c>
      <c r="S1384" s="29">
        <v>1176.4536000000001</v>
      </c>
      <c r="W1384" s="31" t="s">
        <v>9</v>
      </c>
      <c r="X1384" s="31" t="s">
        <v>1544</v>
      </c>
      <c r="Y1384" s="29">
        <v>1176.4536000000001</v>
      </c>
      <c r="AF1384" s="29">
        <v>1176.4536000000001</v>
      </c>
      <c r="AG1384" s="29" t="s">
        <v>1759</v>
      </c>
    </row>
    <row r="1385" spans="1:33" x14ac:dyDescent="0.3">
      <c r="A1385" s="29" t="s">
        <v>1084</v>
      </c>
      <c r="B1385" s="30">
        <v>45282</v>
      </c>
      <c r="C1385" s="29">
        <v>291.5822</v>
      </c>
      <c r="D1385" s="29" t="s">
        <v>1824</v>
      </c>
      <c r="E1385" s="29">
        <v>58</v>
      </c>
      <c r="F1385" s="29" t="s">
        <v>16</v>
      </c>
      <c r="G1385" s="29" t="s">
        <v>1566</v>
      </c>
      <c r="H1385" s="29" t="s">
        <v>1759</v>
      </c>
      <c r="L1385" s="30">
        <v>45282</v>
      </c>
      <c r="M1385" s="29">
        <v>291.5822</v>
      </c>
      <c r="R1385" s="29" t="s">
        <v>1824</v>
      </c>
      <c r="S1385" s="29">
        <v>291.5822</v>
      </c>
      <c r="W1385" s="33" t="s">
        <v>16</v>
      </c>
      <c r="X1385" s="33" t="s">
        <v>1566</v>
      </c>
      <c r="Y1385" s="29">
        <v>291.5822</v>
      </c>
      <c r="AF1385" s="29">
        <v>291.5822</v>
      </c>
      <c r="AG1385" s="29" t="s">
        <v>1759</v>
      </c>
    </row>
    <row r="1386" spans="1:33" x14ac:dyDescent="0.3">
      <c r="A1386" s="29" t="s">
        <v>128</v>
      </c>
      <c r="B1386" s="30">
        <v>45742</v>
      </c>
      <c r="C1386" s="29">
        <v>513.81359999999995</v>
      </c>
      <c r="D1386" s="29" t="s">
        <v>1829</v>
      </c>
      <c r="E1386" s="29">
        <v>48</v>
      </c>
      <c r="F1386" s="29" t="s">
        <v>16</v>
      </c>
      <c r="G1386" s="29" t="s">
        <v>1558</v>
      </c>
      <c r="H1386" s="29" t="s">
        <v>1759</v>
      </c>
      <c r="L1386" s="30">
        <v>45742</v>
      </c>
      <c r="M1386" s="29">
        <v>513.81359999999995</v>
      </c>
      <c r="R1386" s="29" t="s">
        <v>1829</v>
      </c>
      <c r="S1386" s="29">
        <v>513.81359999999995</v>
      </c>
      <c r="W1386" s="31" t="s">
        <v>16</v>
      </c>
      <c r="X1386" s="31" t="s">
        <v>1558</v>
      </c>
      <c r="Y1386" s="29">
        <v>513.81359999999995</v>
      </c>
      <c r="AF1386" s="29">
        <v>513.81359999999995</v>
      </c>
      <c r="AG1386" s="29" t="s">
        <v>1759</v>
      </c>
    </row>
    <row r="1387" spans="1:33" x14ac:dyDescent="0.3">
      <c r="A1387" s="29" t="s">
        <v>733</v>
      </c>
      <c r="B1387" s="30">
        <v>45447</v>
      </c>
      <c r="C1387" s="29">
        <v>359.50400000000002</v>
      </c>
      <c r="D1387" s="29" t="s">
        <v>1829</v>
      </c>
      <c r="E1387" s="29">
        <v>52</v>
      </c>
      <c r="F1387" s="29" t="s">
        <v>16</v>
      </c>
      <c r="G1387" s="29" t="s">
        <v>1563</v>
      </c>
      <c r="H1387" s="29" t="s">
        <v>1763</v>
      </c>
      <c r="L1387" s="30">
        <v>45447</v>
      </c>
      <c r="M1387" s="29">
        <v>359.50400000000002</v>
      </c>
      <c r="R1387" s="29" t="s">
        <v>1829</v>
      </c>
      <c r="S1387" s="29">
        <v>359.50400000000002</v>
      </c>
      <c r="W1387" s="33" t="s">
        <v>16</v>
      </c>
      <c r="X1387" s="33" t="s">
        <v>1563</v>
      </c>
      <c r="Y1387" s="29">
        <v>359.50400000000002</v>
      </c>
      <c r="AF1387" s="29">
        <v>359.50400000000002</v>
      </c>
      <c r="AG1387" s="29" t="s">
        <v>1763</v>
      </c>
    </row>
    <row r="1388" spans="1:33" x14ac:dyDescent="0.3">
      <c r="A1388" s="29" t="s">
        <v>1401</v>
      </c>
      <c r="B1388" s="30">
        <v>45733</v>
      </c>
      <c r="C1388" s="29">
        <v>1392.2716</v>
      </c>
      <c r="D1388" s="29" t="s">
        <v>1824</v>
      </c>
      <c r="E1388" s="29">
        <v>60</v>
      </c>
      <c r="F1388" s="29" t="s">
        <v>9</v>
      </c>
      <c r="G1388" s="29" t="s">
        <v>1566</v>
      </c>
      <c r="H1388" s="29" t="s">
        <v>1759</v>
      </c>
      <c r="L1388" s="30">
        <v>45733</v>
      </c>
      <c r="M1388" s="29">
        <v>1392.2716</v>
      </c>
      <c r="R1388" s="29" t="s">
        <v>1824</v>
      </c>
      <c r="S1388" s="29">
        <v>1392.2716</v>
      </c>
      <c r="W1388" s="31" t="s">
        <v>9</v>
      </c>
      <c r="X1388" s="31" t="s">
        <v>1566</v>
      </c>
      <c r="Y1388" s="29">
        <v>1392.2716</v>
      </c>
      <c r="AF1388" s="29">
        <v>1392.2716</v>
      </c>
      <c r="AG1388" s="29" t="s">
        <v>1759</v>
      </c>
    </row>
    <row r="1389" spans="1:33" x14ac:dyDescent="0.3">
      <c r="A1389" s="29" t="s">
        <v>482</v>
      </c>
      <c r="B1389" s="30">
        <v>45373</v>
      </c>
      <c r="C1389" s="29">
        <v>577.82339999999999</v>
      </c>
      <c r="D1389" s="29" t="s">
        <v>1826</v>
      </c>
      <c r="E1389" s="29">
        <v>46</v>
      </c>
      <c r="F1389" s="29" t="s">
        <v>9</v>
      </c>
      <c r="G1389" s="29" t="s">
        <v>1563</v>
      </c>
      <c r="H1389" s="29" t="s">
        <v>1759</v>
      </c>
      <c r="L1389" s="30">
        <v>45373</v>
      </c>
      <c r="M1389" s="29">
        <v>577.82339999999999</v>
      </c>
      <c r="R1389" s="29" t="s">
        <v>1826</v>
      </c>
      <c r="S1389" s="29">
        <v>577.82339999999999</v>
      </c>
      <c r="W1389" s="33" t="s">
        <v>9</v>
      </c>
      <c r="X1389" s="33" t="s">
        <v>1563</v>
      </c>
      <c r="Y1389" s="29">
        <v>577.82339999999999</v>
      </c>
      <c r="AF1389" s="29">
        <v>577.82339999999999</v>
      </c>
      <c r="AG1389" s="29" t="s">
        <v>1759</v>
      </c>
    </row>
    <row r="1390" spans="1:33" x14ac:dyDescent="0.3">
      <c r="A1390" s="29" t="s">
        <v>90</v>
      </c>
      <c r="B1390" s="30">
        <v>45655</v>
      </c>
      <c r="C1390" s="29">
        <v>103.8609</v>
      </c>
      <c r="D1390" s="29" t="s">
        <v>1824</v>
      </c>
      <c r="E1390" s="29">
        <v>36</v>
      </c>
      <c r="F1390" s="29" t="s">
        <v>16</v>
      </c>
      <c r="G1390" s="29" t="s">
        <v>1563</v>
      </c>
      <c r="H1390" s="29" t="s">
        <v>1759</v>
      </c>
      <c r="L1390" s="30">
        <v>45655</v>
      </c>
      <c r="M1390" s="29">
        <v>103.8609</v>
      </c>
      <c r="R1390" s="29" t="s">
        <v>1824</v>
      </c>
      <c r="S1390" s="29">
        <v>103.8609</v>
      </c>
      <c r="W1390" s="31" t="s">
        <v>16</v>
      </c>
      <c r="X1390" s="31" t="s">
        <v>1563</v>
      </c>
      <c r="Y1390" s="29">
        <v>103.8609</v>
      </c>
      <c r="AF1390" s="29">
        <v>103.8609</v>
      </c>
      <c r="AG1390" s="29" t="s">
        <v>1759</v>
      </c>
    </row>
    <row r="1391" spans="1:33" x14ac:dyDescent="0.3">
      <c r="A1391" s="29" t="s">
        <v>4006</v>
      </c>
      <c r="B1391" s="30">
        <v>45868</v>
      </c>
      <c r="C1391" s="29">
        <v>457.73700000000002</v>
      </c>
      <c r="D1391" s="29" t="s">
        <v>1826</v>
      </c>
      <c r="E1391" s="29">
        <v>64</v>
      </c>
      <c r="F1391" s="29" t="s">
        <v>9</v>
      </c>
      <c r="G1391" s="29" t="s">
        <v>1563</v>
      </c>
      <c r="H1391" s="29" t="s">
        <v>1759</v>
      </c>
      <c r="L1391" s="30">
        <v>45868</v>
      </c>
      <c r="M1391" s="29">
        <v>457.73700000000002</v>
      </c>
      <c r="R1391" s="29" t="s">
        <v>1826</v>
      </c>
      <c r="S1391" s="29">
        <v>457.73700000000002</v>
      </c>
      <c r="W1391" s="33" t="s">
        <v>9</v>
      </c>
      <c r="X1391" s="33" t="s">
        <v>1563</v>
      </c>
      <c r="Y1391" s="29">
        <v>457.73700000000002</v>
      </c>
      <c r="AF1391" s="29">
        <v>457.73700000000002</v>
      </c>
      <c r="AG1391" s="29" t="s">
        <v>1759</v>
      </c>
    </row>
    <row r="1392" spans="1:33" x14ac:dyDescent="0.3">
      <c r="A1392" s="29" t="s">
        <v>1137</v>
      </c>
      <c r="B1392" s="30">
        <v>45338</v>
      </c>
      <c r="C1392" s="29">
        <v>758.38120000000004</v>
      </c>
      <c r="D1392" s="29" t="s">
        <v>1824</v>
      </c>
      <c r="E1392" s="29">
        <v>58</v>
      </c>
      <c r="F1392" s="29" t="s">
        <v>9</v>
      </c>
      <c r="G1392" s="29" t="s">
        <v>1558</v>
      </c>
      <c r="H1392" s="29" t="s">
        <v>1759</v>
      </c>
      <c r="L1392" s="30">
        <v>45338</v>
      </c>
      <c r="M1392" s="29">
        <v>758.38120000000004</v>
      </c>
      <c r="R1392" s="29" t="s">
        <v>1824</v>
      </c>
      <c r="S1392" s="29">
        <v>758.38120000000004</v>
      </c>
      <c r="W1392" s="31" t="s">
        <v>9</v>
      </c>
      <c r="X1392" s="31" t="s">
        <v>1558</v>
      </c>
      <c r="Y1392" s="29">
        <v>758.38120000000004</v>
      </c>
      <c r="AF1392" s="29">
        <v>758.38120000000004</v>
      </c>
      <c r="AG1392" s="29" t="s">
        <v>1759</v>
      </c>
    </row>
    <row r="1393" spans="1:33" x14ac:dyDescent="0.3">
      <c r="A1393" s="29" t="s">
        <v>679</v>
      </c>
      <c r="B1393" s="30">
        <v>45349</v>
      </c>
      <c r="C1393" s="29">
        <v>127.2171</v>
      </c>
      <c r="D1393" s="29" t="s">
        <v>1829</v>
      </c>
      <c r="E1393" s="29">
        <v>50</v>
      </c>
      <c r="F1393" s="29" t="s">
        <v>16</v>
      </c>
      <c r="G1393" s="29" t="s">
        <v>1558</v>
      </c>
      <c r="H1393" s="29" t="s">
        <v>1759</v>
      </c>
      <c r="L1393" s="30">
        <v>45349</v>
      </c>
      <c r="M1393" s="29">
        <v>127.2171</v>
      </c>
      <c r="R1393" s="29" t="s">
        <v>1829</v>
      </c>
      <c r="S1393" s="29">
        <v>127.2171</v>
      </c>
      <c r="W1393" s="33" t="s">
        <v>16</v>
      </c>
      <c r="X1393" s="33" t="s">
        <v>1558</v>
      </c>
      <c r="Y1393" s="29">
        <v>127.2171</v>
      </c>
      <c r="AF1393" s="29">
        <v>127.2171</v>
      </c>
      <c r="AG1393" s="29" t="s">
        <v>1759</v>
      </c>
    </row>
    <row r="1394" spans="1:33" x14ac:dyDescent="0.3">
      <c r="A1394" s="29" t="s">
        <v>403</v>
      </c>
      <c r="B1394" s="30">
        <v>45368</v>
      </c>
      <c r="C1394" s="29">
        <v>2110.1255999999998</v>
      </c>
      <c r="D1394" s="29" t="s">
        <v>1824</v>
      </c>
      <c r="E1394" s="29">
        <v>18</v>
      </c>
      <c r="F1394" s="29" t="s">
        <v>16</v>
      </c>
      <c r="G1394" s="29" t="s">
        <v>1558</v>
      </c>
      <c r="H1394" s="29" t="s">
        <v>1763</v>
      </c>
      <c r="L1394" s="30">
        <v>45368</v>
      </c>
      <c r="M1394" s="29">
        <v>2110.1255999999998</v>
      </c>
      <c r="R1394" s="29" t="s">
        <v>1824</v>
      </c>
      <c r="S1394" s="29">
        <v>2110.1255999999998</v>
      </c>
      <c r="W1394" s="31" t="s">
        <v>16</v>
      </c>
      <c r="X1394" s="31" t="s">
        <v>1558</v>
      </c>
      <c r="Y1394" s="29">
        <v>2110.1255999999998</v>
      </c>
      <c r="AF1394" s="29">
        <v>2110.1255999999998</v>
      </c>
      <c r="AG1394" s="29" t="s">
        <v>1763</v>
      </c>
    </row>
    <row r="1395" spans="1:33" x14ac:dyDescent="0.3">
      <c r="A1395" s="29" t="s">
        <v>1329</v>
      </c>
      <c r="B1395" s="30">
        <v>45243</v>
      </c>
      <c r="C1395" s="29">
        <v>449.03949999999998</v>
      </c>
      <c r="D1395" s="29" t="s">
        <v>1824</v>
      </c>
      <c r="E1395" s="29">
        <v>43</v>
      </c>
      <c r="F1395" s="29" t="s">
        <v>9</v>
      </c>
      <c r="G1395" s="29" t="s">
        <v>1566</v>
      </c>
      <c r="H1395" s="29" t="s">
        <v>1763</v>
      </c>
      <c r="L1395" s="30">
        <v>45243</v>
      </c>
      <c r="M1395" s="29">
        <v>449.03949999999998</v>
      </c>
      <c r="R1395" s="29" t="s">
        <v>1824</v>
      </c>
      <c r="S1395" s="29">
        <v>449.03949999999998</v>
      </c>
      <c r="W1395" s="33" t="s">
        <v>9</v>
      </c>
      <c r="X1395" s="33" t="s">
        <v>1566</v>
      </c>
      <c r="Y1395" s="29">
        <v>449.03949999999998</v>
      </c>
      <c r="AF1395" s="29">
        <v>449.03949999999998</v>
      </c>
      <c r="AG1395" s="29" t="s">
        <v>1763</v>
      </c>
    </row>
    <row r="1396" spans="1:33" x14ac:dyDescent="0.3">
      <c r="A1396" s="29" t="s">
        <v>747</v>
      </c>
      <c r="B1396" s="30">
        <v>45577</v>
      </c>
      <c r="C1396" s="29">
        <v>384.11040000000003</v>
      </c>
      <c r="D1396" s="29" t="s">
        <v>1824</v>
      </c>
      <c r="E1396" s="29">
        <v>59</v>
      </c>
      <c r="F1396" s="29" t="s">
        <v>9</v>
      </c>
      <c r="G1396" s="29" t="s">
        <v>1563</v>
      </c>
      <c r="H1396" s="29" t="s">
        <v>1763</v>
      </c>
      <c r="L1396" s="30">
        <v>45577</v>
      </c>
      <c r="M1396" s="29">
        <v>384.11040000000003</v>
      </c>
      <c r="R1396" s="29" t="s">
        <v>1824</v>
      </c>
      <c r="S1396" s="29">
        <v>384.11040000000003</v>
      </c>
      <c r="W1396" s="31" t="s">
        <v>9</v>
      </c>
      <c r="X1396" s="31" t="s">
        <v>1563</v>
      </c>
      <c r="Y1396" s="29">
        <v>384.11040000000003</v>
      </c>
      <c r="AF1396" s="29">
        <v>384.11040000000003</v>
      </c>
      <c r="AG1396" s="29" t="s">
        <v>1763</v>
      </c>
    </row>
    <row r="1397" spans="1:33" x14ac:dyDescent="0.3">
      <c r="A1397" s="29" t="s">
        <v>885</v>
      </c>
      <c r="B1397" s="30">
        <v>45343</v>
      </c>
      <c r="C1397" s="29">
        <v>372.28500000000003</v>
      </c>
      <c r="D1397" s="29" t="s">
        <v>1829</v>
      </c>
      <c r="E1397" s="29">
        <v>21</v>
      </c>
      <c r="F1397" s="29" t="s">
        <v>16</v>
      </c>
      <c r="G1397" s="29" t="s">
        <v>1563</v>
      </c>
      <c r="H1397" s="29" t="s">
        <v>1759</v>
      </c>
      <c r="L1397" s="30">
        <v>45343</v>
      </c>
      <c r="M1397" s="29">
        <v>372.28500000000003</v>
      </c>
      <c r="R1397" s="29" t="s">
        <v>1829</v>
      </c>
      <c r="S1397" s="29">
        <v>372.28500000000003</v>
      </c>
      <c r="W1397" s="33" t="s">
        <v>16</v>
      </c>
      <c r="X1397" s="33" t="s">
        <v>1563</v>
      </c>
      <c r="Y1397" s="29">
        <v>372.28500000000003</v>
      </c>
      <c r="AF1397" s="29">
        <v>372.28500000000003</v>
      </c>
      <c r="AG1397" s="29" t="s">
        <v>1759</v>
      </c>
    </row>
    <row r="1398" spans="1:33" x14ac:dyDescent="0.3">
      <c r="A1398" s="29" t="s">
        <v>1465</v>
      </c>
      <c r="B1398" s="30">
        <v>45744</v>
      </c>
      <c r="C1398" s="29">
        <v>241.03399999999999</v>
      </c>
      <c r="D1398" s="29" t="s">
        <v>1829</v>
      </c>
      <c r="E1398" s="29">
        <v>33</v>
      </c>
      <c r="F1398" s="29" t="s">
        <v>16</v>
      </c>
      <c r="G1398" s="29" t="s">
        <v>1558</v>
      </c>
      <c r="H1398" s="29" t="s">
        <v>1763</v>
      </c>
      <c r="L1398" s="30">
        <v>45744</v>
      </c>
      <c r="M1398" s="29">
        <v>241.03399999999999</v>
      </c>
      <c r="R1398" s="29" t="s">
        <v>1829</v>
      </c>
      <c r="S1398" s="29">
        <v>241.03399999999999</v>
      </c>
      <c r="W1398" s="31" t="s">
        <v>16</v>
      </c>
      <c r="X1398" s="31" t="s">
        <v>1558</v>
      </c>
      <c r="Y1398" s="29">
        <v>241.03399999999999</v>
      </c>
      <c r="AF1398" s="29">
        <v>241.03399999999999</v>
      </c>
      <c r="AG1398" s="29" t="s">
        <v>1763</v>
      </c>
    </row>
    <row r="1399" spans="1:33" x14ac:dyDescent="0.3">
      <c r="A1399" s="29" t="s">
        <v>1125</v>
      </c>
      <c r="B1399" s="30">
        <v>45873</v>
      </c>
      <c r="C1399" s="29">
        <v>1832.3789999999999</v>
      </c>
      <c r="D1399" s="29" t="s">
        <v>1829</v>
      </c>
      <c r="E1399" s="29">
        <v>34</v>
      </c>
      <c r="F1399" s="29" t="s">
        <v>9</v>
      </c>
      <c r="G1399" s="29" t="s">
        <v>1566</v>
      </c>
      <c r="H1399" s="29" t="s">
        <v>1759</v>
      </c>
      <c r="L1399" s="30">
        <v>45873</v>
      </c>
      <c r="M1399" s="29">
        <v>1832.3789999999999</v>
      </c>
      <c r="R1399" s="29" t="s">
        <v>1829</v>
      </c>
      <c r="S1399" s="29">
        <v>1832.3789999999999</v>
      </c>
      <c r="W1399" s="33" t="s">
        <v>9</v>
      </c>
      <c r="X1399" s="33" t="s">
        <v>1566</v>
      </c>
      <c r="Y1399" s="29">
        <v>1832.3789999999999</v>
      </c>
      <c r="AF1399" s="29">
        <v>1832.3789999999999</v>
      </c>
      <c r="AG1399" s="29" t="s">
        <v>1759</v>
      </c>
    </row>
    <row r="1400" spans="1:33" x14ac:dyDescent="0.3">
      <c r="A1400" s="29" t="s">
        <v>456</v>
      </c>
      <c r="B1400" s="30">
        <v>45601</v>
      </c>
      <c r="C1400" s="29">
        <v>1813.0716</v>
      </c>
      <c r="D1400" s="29" t="s">
        <v>1829</v>
      </c>
      <c r="E1400" s="29">
        <v>54</v>
      </c>
      <c r="F1400" s="29" t="s">
        <v>9</v>
      </c>
      <c r="G1400" s="29" t="s">
        <v>1566</v>
      </c>
      <c r="H1400" s="29" t="s">
        <v>1759</v>
      </c>
      <c r="L1400" s="30">
        <v>45601</v>
      </c>
      <c r="M1400" s="29">
        <v>1813.0716</v>
      </c>
      <c r="R1400" s="29" t="s">
        <v>1829</v>
      </c>
      <c r="S1400" s="29">
        <v>1813.0716</v>
      </c>
      <c r="W1400" s="31" t="s">
        <v>9</v>
      </c>
      <c r="X1400" s="31" t="s">
        <v>1566</v>
      </c>
      <c r="Y1400" s="29">
        <v>1813.0716</v>
      </c>
      <c r="AF1400" s="29">
        <v>1813.0716</v>
      </c>
      <c r="AG1400" s="29" t="s">
        <v>1759</v>
      </c>
    </row>
    <row r="1401" spans="1:33" x14ac:dyDescent="0.3">
      <c r="A1401" s="29" t="s">
        <v>400</v>
      </c>
      <c r="B1401" s="30">
        <v>45458</v>
      </c>
      <c r="C1401" s="29">
        <v>538.5634</v>
      </c>
      <c r="D1401" s="29" t="s">
        <v>1826</v>
      </c>
      <c r="E1401" s="29">
        <v>53</v>
      </c>
      <c r="F1401" s="29" t="s">
        <v>16</v>
      </c>
      <c r="G1401" s="29" t="s">
        <v>1544</v>
      </c>
      <c r="H1401" s="29" t="s">
        <v>1759</v>
      </c>
      <c r="L1401" s="30">
        <v>45458</v>
      </c>
      <c r="M1401" s="29">
        <v>538.5634</v>
      </c>
      <c r="R1401" s="29" t="s">
        <v>1826</v>
      </c>
      <c r="S1401" s="29">
        <v>538.5634</v>
      </c>
      <c r="W1401" s="33" t="s">
        <v>16</v>
      </c>
      <c r="X1401" s="33" t="s">
        <v>1544</v>
      </c>
      <c r="Y1401" s="29">
        <v>538.5634</v>
      </c>
      <c r="AF1401" s="29">
        <v>538.5634</v>
      </c>
      <c r="AG1401" s="29" t="s">
        <v>1759</v>
      </c>
    </row>
    <row r="1402" spans="1:33" x14ac:dyDescent="0.3">
      <c r="A1402" s="29" t="s">
        <v>1426</v>
      </c>
      <c r="B1402" s="30">
        <v>45649</v>
      </c>
      <c r="C1402" s="29">
        <v>2163.7055999999998</v>
      </c>
      <c r="D1402" s="29" t="s">
        <v>1826</v>
      </c>
      <c r="E1402" s="29">
        <v>36</v>
      </c>
      <c r="F1402" s="29" t="s">
        <v>16</v>
      </c>
      <c r="G1402" s="29" t="s">
        <v>1544</v>
      </c>
      <c r="H1402" s="29" t="s">
        <v>1759</v>
      </c>
      <c r="L1402" s="30">
        <v>45649</v>
      </c>
      <c r="M1402" s="29">
        <v>2163.7055999999998</v>
      </c>
      <c r="R1402" s="29" t="s">
        <v>1826</v>
      </c>
      <c r="S1402" s="29">
        <v>2163.7055999999998</v>
      </c>
      <c r="W1402" s="31" t="s">
        <v>16</v>
      </c>
      <c r="X1402" s="31" t="s">
        <v>1544</v>
      </c>
      <c r="Y1402" s="29">
        <v>2163.7055999999998</v>
      </c>
      <c r="AF1402" s="29">
        <v>2163.7055999999998</v>
      </c>
      <c r="AG1402" s="29" t="s">
        <v>1759</v>
      </c>
    </row>
    <row r="1403" spans="1:33" x14ac:dyDescent="0.3">
      <c r="A1403" s="29" t="s">
        <v>780</v>
      </c>
      <c r="B1403" s="30">
        <v>45653</v>
      </c>
      <c r="C1403" s="29">
        <v>794.45699999999999</v>
      </c>
      <c r="D1403" s="29" t="s">
        <v>1824</v>
      </c>
      <c r="E1403" s="29">
        <v>19</v>
      </c>
      <c r="F1403" s="29" t="s">
        <v>9</v>
      </c>
      <c r="G1403" s="29" t="s">
        <v>1566</v>
      </c>
      <c r="H1403" s="29" t="s">
        <v>1763</v>
      </c>
      <c r="L1403" s="30">
        <v>45653</v>
      </c>
      <c r="M1403" s="29">
        <v>794.45699999999999</v>
      </c>
      <c r="R1403" s="29" t="s">
        <v>1824</v>
      </c>
      <c r="S1403" s="29">
        <v>794.45699999999999</v>
      </c>
      <c r="W1403" s="33" t="s">
        <v>9</v>
      </c>
      <c r="X1403" s="33" t="s">
        <v>1566</v>
      </c>
      <c r="Y1403" s="29">
        <v>794.45699999999999</v>
      </c>
      <c r="AF1403" s="29">
        <v>794.45699999999999</v>
      </c>
      <c r="AG1403" s="29" t="s">
        <v>1763</v>
      </c>
    </row>
    <row r="1404" spans="1:33" x14ac:dyDescent="0.3">
      <c r="A1404" s="29" t="s">
        <v>1024</v>
      </c>
      <c r="B1404" s="30">
        <v>45378</v>
      </c>
      <c r="C1404" s="29">
        <v>888.0444</v>
      </c>
      <c r="D1404" s="29" t="s">
        <v>1826</v>
      </c>
      <c r="E1404" s="29">
        <v>58</v>
      </c>
      <c r="F1404" s="29" t="s">
        <v>16</v>
      </c>
      <c r="G1404" s="29" t="s">
        <v>1547</v>
      </c>
      <c r="H1404" s="29" t="s">
        <v>1759</v>
      </c>
      <c r="L1404" s="30">
        <v>45378</v>
      </c>
      <c r="M1404" s="29">
        <v>888.0444</v>
      </c>
      <c r="R1404" s="29" t="s">
        <v>1826</v>
      </c>
      <c r="S1404" s="29">
        <v>888.0444</v>
      </c>
      <c r="W1404" s="31" t="s">
        <v>16</v>
      </c>
      <c r="X1404" s="31" t="s">
        <v>1547</v>
      </c>
      <c r="Y1404" s="29">
        <v>888.0444</v>
      </c>
      <c r="AF1404" s="29">
        <v>888.0444</v>
      </c>
      <c r="AG1404" s="29" t="s">
        <v>1759</v>
      </c>
    </row>
    <row r="1405" spans="1:33" x14ac:dyDescent="0.3">
      <c r="A1405" s="29" t="s">
        <v>527</v>
      </c>
      <c r="B1405" s="30">
        <v>45638</v>
      </c>
      <c r="C1405" s="29">
        <v>1169.6238000000001</v>
      </c>
      <c r="D1405" s="29" t="s">
        <v>1826</v>
      </c>
      <c r="E1405" s="29">
        <v>43</v>
      </c>
      <c r="F1405" s="29" t="s">
        <v>9</v>
      </c>
      <c r="G1405" s="29" t="s">
        <v>1566</v>
      </c>
      <c r="H1405" s="29" t="s">
        <v>1759</v>
      </c>
      <c r="L1405" s="30">
        <v>45638</v>
      </c>
      <c r="M1405" s="29">
        <v>1169.6238000000001</v>
      </c>
      <c r="R1405" s="29" t="s">
        <v>1826</v>
      </c>
      <c r="S1405" s="29">
        <v>1169.6238000000001</v>
      </c>
      <c r="W1405" s="33" t="s">
        <v>9</v>
      </c>
      <c r="X1405" s="33" t="s">
        <v>1566</v>
      </c>
      <c r="Y1405" s="29">
        <v>1169.6238000000001</v>
      </c>
      <c r="AF1405" s="29">
        <v>1169.6238000000001</v>
      </c>
      <c r="AG1405" s="29" t="s">
        <v>1759</v>
      </c>
    </row>
    <row r="1406" spans="1:33" x14ac:dyDescent="0.3">
      <c r="A1406" s="29" t="s">
        <v>580</v>
      </c>
      <c r="B1406" s="30">
        <v>45277</v>
      </c>
      <c r="C1406" s="29">
        <v>269.87189999999998</v>
      </c>
      <c r="D1406" s="29" t="s">
        <v>1829</v>
      </c>
      <c r="E1406" s="29">
        <v>48</v>
      </c>
      <c r="F1406" s="29" t="s">
        <v>9</v>
      </c>
      <c r="G1406" s="29" t="s">
        <v>1566</v>
      </c>
      <c r="H1406" s="29" t="s">
        <v>1763</v>
      </c>
      <c r="L1406" s="30">
        <v>45277</v>
      </c>
      <c r="M1406" s="29">
        <v>269.87189999999998</v>
      </c>
      <c r="R1406" s="29" t="s">
        <v>1829</v>
      </c>
      <c r="S1406" s="29">
        <v>269.87189999999998</v>
      </c>
      <c r="W1406" s="31" t="s">
        <v>9</v>
      </c>
      <c r="X1406" s="31" t="s">
        <v>1566</v>
      </c>
      <c r="Y1406" s="29">
        <v>269.87189999999998</v>
      </c>
      <c r="AF1406" s="29">
        <v>269.87189999999998</v>
      </c>
      <c r="AG1406" s="29" t="s">
        <v>1763</v>
      </c>
    </row>
    <row r="1407" spans="1:33" x14ac:dyDescent="0.3">
      <c r="A1407" s="29" t="s">
        <v>1299</v>
      </c>
      <c r="B1407" s="30">
        <v>45351</v>
      </c>
      <c r="C1407" s="29">
        <v>925.18960000000004</v>
      </c>
      <c r="D1407" s="29" t="s">
        <v>1826</v>
      </c>
      <c r="E1407" s="29">
        <v>33</v>
      </c>
      <c r="F1407" s="29" t="s">
        <v>9</v>
      </c>
      <c r="G1407" s="29" t="s">
        <v>1566</v>
      </c>
      <c r="H1407" s="29" t="s">
        <v>1763</v>
      </c>
      <c r="L1407" s="30">
        <v>45351</v>
      </c>
      <c r="M1407" s="29">
        <v>925.18960000000004</v>
      </c>
      <c r="R1407" s="29" t="s">
        <v>1826</v>
      </c>
      <c r="S1407" s="29">
        <v>925.18960000000004</v>
      </c>
      <c r="W1407" s="33" t="s">
        <v>9</v>
      </c>
      <c r="X1407" s="33" t="s">
        <v>1566</v>
      </c>
      <c r="Y1407" s="29">
        <v>925.18960000000004</v>
      </c>
      <c r="AF1407" s="29">
        <v>925.18960000000004</v>
      </c>
      <c r="AG1407" s="29" t="s">
        <v>1763</v>
      </c>
    </row>
    <row r="1408" spans="1:33" x14ac:dyDescent="0.3">
      <c r="A1408" s="29" t="s">
        <v>524</v>
      </c>
      <c r="B1408" s="30">
        <v>45290</v>
      </c>
      <c r="C1408" s="29">
        <v>1685.1573000000001</v>
      </c>
      <c r="D1408" s="29" t="s">
        <v>1826</v>
      </c>
      <c r="E1408" s="29">
        <v>59</v>
      </c>
      <c r="F1408" s="29" t="s">
        <v>9</v>
      </c>
      <c r="G1408" s="29" t="s">
        <v>1566</v>
      </c>
      <c r="H1408" s="29" t="s">
        <v>1754</v>
      </c>
      <c r="L1408" s="30">
        <v>45290</v>
      </c>
      <c r="M1408" s="29">
        <v>1685.1573000000001</v>
      </c>
      <c r="R1408" s="29" t="s">
        <v>1826</v>
      </c>
      <c r="S1408" s="29">
        <v>1685.1573000000001</v>
      </c>
      <c r="W1408" s="31" t="s">
        <v>9</v>
      </c>
      <c r="X1408" s="31" t="s">
        <v>1566</v>
      </c>
      <c r="Y1408" s="29">
        <v>1685.1573000000001</v>
      </c>
      <c r="AF1408" s="29">
        <v>1685.1573000000001</v>
      </c>
      <c r="AG1408" s="29" t="s">
        <v>1754</v>
      </c>
    </row>
    <row r="1409" spans="1:33" x14ac:dyDescent="0.3">
      <c r="A1409" s="29" t="s">
        <v>714</v>
      </c>
      <c r="B1409" s="30">
        <v>45638</v>
      </c>
      <c r="C1409" s="29">
        <v>660.11400000000003</v>
      </c>
      <c r="D1409" s="29" t="s">
        <v>1824</v>
      </c>
      <c r="E1409" s="29">
        <v>38</v>
      </c>
      <c r="F1409" s="29" t="s">
        <v>9</v>
      </c>
      <c r="G1409" s="29" t="s">
        <v>1547</v>
      </c>
      <c r="H1409" s="29" t="s">
        <v>1759</v>
      </c>
      <c r="L1409" s="30">
        <v>45638</v>
      </c>
      <c r="M1409" s="29">
        <v>660.11400000000003</v>
      </c>
      <c r="R1409" s="29" t="s">
        <v>1824</v>
      </c>
      <c r="S1409" s="29">
        <v>660.11400000000003</v>
      </c>
      <c r="W1409" s="33" t="s">
        <v>9</v>
      </c>
      <c r="X1409" s="33" t="s">
        <v>1547</v>
      </c>
      <c r="Y1409" s="29">
        <v>660.11400000000003</v>
      </c>
      <c r="AF1409" s="29">
        <v>660.11400000000003</v>
      </c>
      <c r="AG1409" s="29" t="s">
        <v>1759</v>
      </c>
    </row>
    <row r="1410" spans="1:33" x14ac:dyDescent="0.3">
      <c r="A1410" s="29" t="s">
        <v>462</v>
      </c>
      <c r="B1410" s="30">
        <v>45679</v>
      </c>
      <c r="C1410" s="29">
        <v>726.80000000000007</v>
      </c>
      <c r="D1410" s="29" t="s">
        <v>1829</v>
      </c>
      <c r="E1410" s="29">
        <v>29</v>
      </c>
      <c r="F1410" s="29" t="s">
        <v>9</v>
      </c>
      <c r="G1410" s="29" t="s">
        <v>1563</v>
      </c>
      <c r="H1410" s="29" t="s">
        <v>1763</v>
      </c>
      <c r="L1410" s="30">
        <v>45679</v>
      </c>
      <c r="M1410" s="29">
        <v>726.80000000000007</v>
      </c>
      <c r="R1410" s="29" t="s">
        <v>1829</v>
      </c>
      <c r="S1410" s="29">
        <v>726.80000000000007</v>
      </c>
      <c r="W1410" s="31" t="s">
        <v>9</v>
      </c>
      <c r="X1410" s="31" t="s">
        <v>1563</v>
      </c>
      <c r="Y1410" s="29">
        <v>726.80000000000007</v>
      </c>
      <c r="AF1410" s="29">
        <v>726.80000000000007</v>
      </c>
      <c r="AG1410" s="29" t="s">
        <v>1763</v>
      </c>
    </row>
    <row r="1411" spans="1:33" x14ac:dyDescent="0.3">
      <c r="A1411" s="29" t="s">
        <v>248</v>
      </c>
      <c r="B1411" s="30">
        <v>45296</v>
      </c>
      <c r="C1411" s="29">
        <v>1272.5920000000001</v>
      </c>
      <c r="D1411" s="29" t="s">
        <v>1829</v>
      </c>
      <c r="E1411" s="29">
        <v>24</v>
      </c>
      <c r="F1411" s="29" t="s">
        <v>16</v>
      </c>
      <c r="G1411" s="29" t="s">
        <v>1547</v>
      </c>
      <c r="H1411" s="29" t="s">
        <v>1759</v>
      </c>
      <c r="L1411" s="30">
        <v>45296</v>
      </c>
      <c r="M1411" s="29">
        <v>1272.5920000000001</v>
      </c>
      <c r="R1411" s="29" t="s">
        <v>1829</v>
      </c>
      <c r="S1411" s="29">
        <v>1272.5920000000001</v>
      </c>
      <c r="W1411" s="33" t="s">
        <v>16</v>
      </c>
      <c r="X1411" s="33" t="s">
        <v>1547</v>
      </c>
      <c r="Y1411" s="29">
        <v>1272.5920000000001</v>
      </c>
      <c r="AF1411" s="29">
        <v>1272.5920000000001</v>
      </c>
      <c r="AG1411" s="29" t="s">
        <v>1759</v>
      </c>
    </row>
    <row r="1412" spans="1:33" x14ac:dyDescent="0.3">
      <c r="A1412" s="29" t="s">
        <v>488</v>
      </c>
      <c r="B1412" s="30">
        <v>45760</v>
      </c>
      <c r="C1412" s="29">
        <v>542.57100000000003</v>
      </c>
      <c r="D1412" s="29" t="s">
        <v>1829</v>
      </c>
      <c r="E1412" s="29">
        <v>46</v>
      </c>
      <c r="F1412" s="29" t="s">
        <v>9</v>
      </c>
      <c r="G1412" s="29" t="s">
        <v>1544</v>
      </c>
      <c r="H1412" s="29" t="s">
        <v>1763</v>
      </c>
      <c r="L1412" s="30">
        <v>45760</v>
      </c>
      <c r="M1412" s="29">
        <v>542.57100000000003</v>
      </c>
      <c r="R1412" s="29" t="s">
        <v>1829</v>
      </c>
      <c r="S1412" s="29">
        <v>542.57100000000003</v>
      </c>
      <c r="W1412" s="31" t="s">
        <v>9</v>
      </c>
      <c r="X1412" s="31" t="s">
        <v>1544</v>
      </c>
      <c r="Y1412" s="29">
        <v>542.57100000000003</v>
      </c>
      <c r="AF1412" s="29">
        <v>542.57100000000003</v>
      </c>
      <c r="AG1412" s="29" t="s">
        <v>1763</v>
      </c>
    </row>
    <row r="1413" spans="1:33" x14ac:dyDescent="0.3">
      <c r="A1413" s="29" t="s">
        <v>1099</v>
      </c>
      <c r="B1413" s="30">
        <v>45603</v>
      </c>
      <c r="C1413" s="29">
        <v>411.71490000000011</v>
      </c>
      <c r="D1413" s="29" t="s">
        <v>1824</v>
      </c>
      <c r="E1413" s="29">
        <v>25</v>
      </c>
      <c r="F1413" s="29" t="s">
        <v>16</v>
      </c>
      <c r="G1413" s="29" t="s">
        <v>1544</v>
      </c>
      <c r="H1413" s="29" t="s">
        <v>1759</v>
      </c>
      <c r="L1413" s="30">
        <v>45603</v>
      </c>
      <c r="M1413" s="29">
        <v>411.71490000000011</v>
      </c>
      <c r="R1413" s="29" t="s">
        <v>1824</v>
      </c>
      <c r="S1413" s="29">
        <v>411.71490000000011</v>
      </c>
      <c r="W1413" s="33" t="s">
        <v>16</v>
      </c>
      <c r="X1413" s="33" t="s">
        <v>1544</v>
      </c>
      <c r="Y1413" s="29">
        <v>411.71490000000011</v>
      </c>
      <c r="AF1413" s="29">
        <v>411.71490000000011</v>
      </c>
      <c r="AG1413" s="29" t="s">
        <v>1759</v>
      </c>
    </row>
    <row r="1414" spans="1:33" x14ac:dyDescent="0.3">
      <c r="A1414" s="29" t="s">
        <v>545</v>
      </c>
      <c r="B1414" s="30">
        <v>45413</v>
      </c>
      <c r="C1414" s="29">
        <v>229.023</v>
      </c>
      <c r="D1414" s="29" t="s">
        <v>1824</v>
      </c>
      <c r="E1414" s="29">
        <v>39</v>
      </c>
      <c r="F1414" s="29" t="s">
        <v>16</v>
      </c>
      <c r="G1414" s="29" t="s">
        <v>1558</v>
      </c>
      <c r="H1414" s="29" t="s">
        <v>1754</v>
      </c>
      <c r="L1414" s="30">
        <v>45413</v>
      </c>
      <c r="M1414" s="29">
        <v>229.023</v>
      </c>
      <c r="R1414" s="29" t="s">
        <v>1824</v>
      </c>
      <c r="S1414" s="29">
        <v>229.023</v>
      </c>
      <c r="W1414" s="31" t="s">
        <v>16</v>
      </c>
      <c r="X1414" s="31" t="s">
        <v>1558</v>
      </c>
      <c r="Y1414" s="29">
        <v>229.023</v>
      </c>
      <c r="AF1414" s="29">
        <v>229.023</v>
      </c>
      <c r="AG1414" s="29" t="s">
        <v>1754</v>
      </c>
    </row>
    <row r="1415" spans="1:33" x14ac:dyDescent="0.3">
      <c r="A1415" s="29" t="s">
        <v>1299</v>
      </c>
      <c r="B1415" s="30">
        <v>45506</v>
      </c>
      <c r="C1415" s="29">
        <v>2234.7188000000001</v>
      </c>
      <c r="D1415" s="29" t="s">
        <v>1829</v>
      </c>
      <c r="E1415" s="29">
        <v>33</v>
      </c>
      <c r="F1415" s="29" t="s">
        <v>9</v>
      </c>
      <c r="G1415" s="29" t="s">
        <v>1547</v>
      </c>
      <c r="H1415" s="29" t="s">
        <v>1759</v>
      </c>
      <c r="L1415" s="30">
        <v>45506</v>
      </c>
      <c r="M1415" s="29">
        <v>2234.7188000000001</v>
      </c>
      <c r="R1415" s="29" t="s">
        <v>1829</v>
      </c>
      <c r="S1415" s="29">
        <v>2234.7188000000001</v>
      </c>
      <c r="W1415" s="33" t="s">
        <v>9</v>
      </c>
      <c r="X1415" s="33" t="s">
        <v>1547</v>
      </c>
      <c r="Y1415" s="29">
        <v>2234.7188000000001</v>
      </c>
      <c r="AF1415" s="29">
        <v>2234.7188000000001</v>
      </c>
      <c r="AG1415" s="29" t="s">
        <v>1759</v>
      </c>
    </row>
    <row r="1416" spans="1:33" x14ac:dyDescent="0.3">
      <c r="A1416" s="29" t="s">
        <v>1161</v>
      </c>
      <c r="B1416" s="30">
        <v>45394</v>
      </c>
      <c r="C1416" s="29">
        <v>1138.83</v>
      </c>
      <c r="D1416" s="29" t="s">
        <v>1829</v>
      </c>
      <c r="E1416" s="29">
        <v>28</v>
      </c>
      <c r="F1416" s="29" t="s">
        <v>9</v>
      </c>
      <c r="G1416" s="29" t="s">
        <v>1566</v>
      </c>
      <c r="H1416" s="29" t="s">
        <v>1759</v>
      </c>
      <c r="L1416" s="30">
        <v>45394</v>
      </c>
      <c r="M1416" s="29">
        <v>1138.83</v>
      </c>
      <c r="R1416" s="29" t="s">
        <v>1829</v>
      </c>
      <c r="S1416" s="29">
        <v>1138.83</v>
      </c>
      <c r="W1416" s="31" t="s">
        <v>9</v>
      </c>
      <c r="X1416" s="31" t="s">
        <v>1566</v>
      </c>
      <c r="Y1416" s="29">
        <v>1138.83</v>
      </c>
      <c r="AF1416" s="29">
        <v>1138.83</v>
      </c>
      <c r="AG1416" s="29" t="s">
        <v>1759</v>
      </c>
    </row>
    <row r="1417" spans="1:33" x14ac:dyDescent="0.3">
      <c r="A1417" s="29" t="s">
        <v>491</v>
      </c>
      <c r="B1417" s="30">
        <v>45755</v>
      </c>
      <c r="C1417" s="29">
        <v>1677.4903999999999</v>
      </c>
      <c r="D1417" s="29" t="s">
        <v>1829</v>
      </c>
      <c r="E1417" s="29">
        <v>32</v>
      </c>
      <c r="F1417" s="29" t="s">
        <v>16</v>
      </c>
      <c r="G1417" s="29" t="s">
        <v>1558</v>
      </c>
      <c r="H1417" s="29" t="s">
        <v>1759</v>
      </c>
      <c r="L1417" s="30">
        <v>45755</v>
      </c>
      <c r="M1417" s="29">
        <v>1677.4903999999999</v>
      </c>
      <c r="R1417" s="29" t="s">
        <v>1829</v>
      </c>
      <c r="S1417" s="29">
        <v>1677.4903999999999</v>
      </c>
      <c r="W1417" s="33" t="s">
        <v>16</v>
      </c>
      <c r="X1417" s="33" t="s">
        <v>1558</v>
      </c>
      <c r="Y1417" s="29">
        <v>1677.4903999999999</v>
      </c>
      <c r="AF1417" s="29">
        <v>1677.4903999999999</v>
      </c>
      <c r="AG1417" s="29" t="s">
        <v>1759</v>
      </c>
    </row>
    <row r="1418" spans="1:33" x14ac:dyDescent="0.3">
      <c r="A1418" s="29" t="s">
        <v>551</v>
      </c>
      <c r="B1418" s="30">
        <v>45473</v>
      </c>
      <c r="C1418" s="29">
        <v>599.58359999999993</v>
      </c>
      <c r="D1418" s="29" t="s">
        <v>1826</v>
      </c>
      <c r="E1418" s="29">
        <v>25</v>
      </c>
      <c r="F1418" s="29" t="s">
        <v>16</v>
      </c>
      <c r="G1418" s="29" t="s">
        <v>1558</v>
      </c>
      <c r="H1418" s="29" t="s">
        <v>1759</v>
      </c>
      <c r="L1418" s="30">
        <v>45473</v>
      </c>
      <c r="M1418" s="29">
        <v>599.58359999999993</v>
      </c>
      <c r="R1418" s="29" t="s">
        <v>1826</v>
      </c>
      <c r="S1418" s="29">
        <v>599.58359999999993</v>
      </c>
      <c r="W1418" s="31" t="s">
        <v>16</v>
      </c>
      <c r="X1418" s="31" t="s">
        <v>1558</v>
      </c>
      <c r="Y1418" s="29">
        <v>599.58359999999993</v>
      </c>
      <c r="AF1418" s="29">
        <v>599.58359999999993</v>
      </c>
      <c r="AG1418" s="29" t="s">
        <v>1759</v>
      </c>
    </row>
    <row r="1419" spans="1:33" x14ac:dyDescent="0.3">
      <c r="A1419" s="29" t="s">
        <v>222</v>
      </c>
      <c r="B1419" s="30">
        <v>45304</v>
      </c>
      <c r="C1419" s="29">
        <v>101.3886</v>
      </c>
      <c r="D1419" s="29" t="s">
        <v>1824</v>
      </c>
      <c r="E1419" s="29">
        <v>22</v>
      </c>
      <c r="F1419" s="29" t="s">
        <v>16</v>
      </c>
      <c r="G1419" s="29" t="s">
        <v>1547</v>
      </c>
      <c r="H1419" s="29" t="s">
        <v>1759</v>
      </c>
      <c r="L1419" s="30">
        <v>45304</v>
      </c>
      <c r="M1419" s="29">
        <v>101.3886</v>
      </c>
      <c r="R1419" s="29" t="s">
        <v>1824</v>
      </c>
      <c r="S1419" s="29">
        <v>101.3886</v>
      </c>
      <c r="W1419" s="33" t="s">
        <v>16</v>
      </c>
      <c r="X1419" s="33" t="s">
        <v>1547</v>
      </c>
      <c r="Y1419" s="29">
        <v>101.3886</v>
      </c>
      <c r="AF1419" s="29">
        <v>101.3886</v>
      </c>
      <c r="AG1419" s="29" t="s">
        <v>1759</v>
      </c>
    </row>
    <row r="1420" spans="1:33" x14ac:dyDescent="0.3">
      <c r="A1420" s="29" t="s">
        <v>279</v>
      </c>
      <c r="B1420" s="30">
        <v>45557</v>
      </c>
      <c r="C1420" s="29">
        <v>3316.16</v>
      </c>
      <c r="D1420" s="29" t="s">
        <v>1826</v>
      </c>
      <c r="E1420" s="29">
        <v>29</v>
      </c>
      <c r="F1420" s="29" t="s">
        <v>9</v>
      </c>
      <c r="G1420" s="29" t="s">
        <v>1563</v>
      </c>
      <c r="H1420" s="29" t="s">
        <v>1759</v>
      </c>
      <c r="L1420" s="30">
        <v>45557</v>
      </c>
      <c r="M1420" s="29">
        <v>3316.16</v>
      </c>
      <c r="R1420" s="29" t="s">
        <v>1826</v>
      </c>
      <c r="S1420" s="29">
        <v>3316.16</v>
      </c>
      <c r="W1420" s="31" t="s">
        <v>9</v>
      </c>
      <c r="X1420" s="31" t="s">
        <v>1563</v>
      </c>
      <c r="Y1420" s="29">
        <v>3316.16</v>
      </c>
      <c r="AF1420" s="29">
        <v>3316.16</v>
      </c>
      <c r="AG1420" s="29" t="s">
        <v>1759</v>
      </c>
    </row>
    <row r="1421" spans="1:33" x14ac:dyDescent="0.3">
      <c r="A1421" s="29" t="s">
        <v>158</v>
      </c>
      <c r="B1421" s="30">
        <v>45527</v>
      </c>
      <c r="C1421" s="29">
        <v>125.8888</v>
      </c>
      <c r="D1421" s="29" t="s">
        <v>1826</v>
      </c>
      <c r="E1421" s="29">
        <v>21</v>
      </c>
      <c r="F1421" s="29" t="s">
        <v>9</v>
      </c>
      <c r="G1421" s="29" t="s">
        <v>1558</v>
      </c>
      <c r="H1421" s="29" t="s">
        <v>1763</v>
      </c>
      <c r="L1421" s="30">
        <v>45527</v>
      </c>
      <c r="M1421" s="29">
        <v>125.8888</v>
      </c>
      <c r="R1421" s="29" t="s">
        <v>1826</v>
      </c>
      <c r="S1421" s="29">
        <v>125.8888</v>
      </c>
      <c r="W1421" s="33" t="s">
        <v>9</v>
      </c>
      <c r="X1421" s="33" t="s">
        <v>1558</v>
      </c>
      <c r="Y1421" s="29">
        <v>125.8888</v>
      </c>
      <c r="AF1421" s="29">
        <v>125.8888</v>
      </c>
      <c r="AG1421" s="29" t="s">
        <v>1763</v>
      </c>
    </row>
    <row r="1422" spans="1:33" x14ac:dyDescent="0.3">
      <c r="A1422" s="29" t="s">
        <v>512</v>
      </c>
      <c r="B1422" s="30">
        <v>45875</v>
      </c>
      <c r="C1422" s="29">
        <v>1023.33</v>
      </c>
      <c r="D1422" s="29" t="s">
        <v>1824</v>
      </c>
      <c r="E1422" s="29">
        <v>31</v>
      </c>
      <c r="F1422" s="29" t="s">
        <v>9</v>
      </c>
      <c r="G1422" s="29" t="s">
        <v>1547</v>
      </c>
      <c r="H1422" s="29" t="s">
        <v>1759</v>
      </c>
      <c r="L1422" s="30">
        <v>45875</v>
      </c>
      <c r="M1422" s="29">
        <v>1023.33</v>
      </c>
      <c r="R1422" s="29" t="s">
        <v>1824</v>
      </c>
      <c r="S1422" s="29">
        <v>1023.33</v>
      </c>
      <c r="W1422" s="31" t="s">
        <v>9</v>
      </c>
      <c r="X1422" s="31" t="s">
        <v>1547</v>
      </c>
      <c r="Y1422" s="29">
        <v>1023.33</v>
      </c>
      <c r="AF1422" s="29">
        <v>1023.33</v>
      </c>
      <c r="AG1422" s="29" t="s">
        <v>1759</v>
      </c>
    </row>
    <row r="1423" spans="1:33" x14ac:dyDescent="0.3">
      <c r="A1423" s="29" t="s">
        <v>1161</v>
      </c>
      <c r="B1423" s="30">
        <v>45936</v>
      </c>
      <c r="C1423" s="29">
        <v>1984.7356</v>
      </c>
      <c r="D1423" s="29" t="s">
        <v>1824</v>
      </c>
      <c r="E1423" s="29">
        <v>28</v>
      </c>
      <c r="F1423" s="29" t="s">
        <v>9</v>
      </c>
      <c r="G1423" s="29" t="s">
        <v>1566</v>
      </c>
      <c r="H1423" s="29" t="s">
        <v>1759</v>
      </c>
      <c r="L1423" s="30">
        <v>45936</v>
      </c>
      <c r="M1423" s="29">
        <v>1984.7356</v>
      </c>
      <c r="R1423" s="29" t="s">
        <v>1824</v>
      </c>
      <c r="S1423" s="29">
        <v>1984.7356</v>
      </c>
      <c r="W1423" s="33" t="s">
        <v>9</v>
      </c>
      <c r="X1423" s="33" t="s">
        <v>1566</v>
      </c>
      <c r="Y1423" s="29">
        <v>1984.7356</v>
      </c>
      <c r="AF1423" s="29">
        <v>1984.7356</v>
      </c>
      <c r="AG1423" s="29" t="s">
        <v>1759</v>
      </c>
    </row>
    <row r="1424" spans="1:33" x14ac:dyDescent="0.3">
      <c r="A1424" s="29" t="s">
        <v>4001</v>
      </c>
      <c r="B1424" s="30">
        <v>45807</v>
      </c>
      <c r="C1424" s="29">
        <v>713.4</v>
      </c>
      <c r="D1424" s="29" t="s">
        <v>1829</v>
      </c>
      <c r="E1424" s="29">
        <v>54</v>
      </c>
      <c r="F1424" s="29" t="s">
        <v>9</v>
      </c>
      <c r="G1424" s="29" t="s">
        <v>1563</v>
      </c>
      <c r="H1424" s="29" t="s">
        <v>1759</v>
      </c>
      <c r="L1424" s="30">
        <v>45807</v>
      </c>
      <c r="M1424" s="29">
        <v>713.4</v>
      </c>
      <c r="R1424" s="29" t="s">
        <v>1829</v>
      </c>
      <c r="S1424" s="29">
        <v>713.4</v>
      </c>
      <c r="W1424" s="31" t="s">
        <v>9</v>
      </c>
      <c r="X1424" s="31" t="s">
        <v>1563</v>
      </c>
      <c r="Y1424" s="29">
        <v>713.4</v>
      </c>
      <c r="AF1424" s="29">
        <v>713.4</v>
      </c>
      <c r="AG1424" s="29" t="s">
        <v>1759</v>
      </c>
    </row>
    <row r="1425" spans="1:33" x14ac:dyDescent="0.3">
      <c r="A1425" s="29" t="s">
        <v>967</v>
      </c>
      <c r="B1425" s="30">
        <v>45473</v>
      </c>
      <c r="C1425" s="29">
        <v>1249.5006000000001</v>
      </c>
      <c r="D1425" s="29" t="s">
        <v>1829</v>
      </c>
      <c r="E1425" s="29">
        <v>56</v>
      </c>
      <c r="F1425" s="29" t="s">
        <v>16</v>
      </c>
      <c r="G1425" s="29" t="s">
        <v>1558</v>
      </c>
      <c r="H1425" s="29" t="s">
        <v>1759</v>
      </c>
      <c r="L1425" s="30">
        <v>45473</v>
      </c>
      <c r="M1425" s="29">
        <v>1249.5006000000001</v>
      </c>
      <c r="R1425" s="29" t="s">
        <v>1829</v>
      </c>
      <c r="S1425" s="29">
        <v>1249.5006000000001</v>
      </c>
      <c r="W1425" s="33" t="s">
        <v>16</v>
      </c>
      <c r="X1425" s="33" t="s">
        <v>1558</v>
      </c>
      <c r="Y1425" s="29">
        <v>1249.5006000000001</v>
      </c>
      <c r="AF1425" s="29">
        <v>1249.5006000000001</v>
      </c>
      <c r="AG1425" s="29" t="s">
        <v>1759</v>
      </c>
    </row>
    <row r="1426" spans="1:33" x14ac:dyDescent="0.3">
      <c r="A1426" s="29" t="s">
        <v>41</v>
      </c>
      <c r="B1426" s="30">
        <v>45664</v>
      </c>
      <c r="C1426" s="29">
        <v>340.06259999999997</v>
      </c>
      <c r="D1426" s="29" t="s">
        <v>1829</v>
      </c>
      <c r="E1426" s="29">
        <v>53</v>
      </c>
      <c r="F1426" s="29" t="s">
        <v>16</v>
      </c>
      <c r="G1426" s="29" t="s">
        <v>1563</v>
      </c>
      <c r="H1426" s="29" t="s">
        <v>1759</v>
      </c>
      <c r="L1426" s="30">
        <v>45664</v>
      </c>
      <c r="M1426" s="29">
        <v>340.06259999999997</v>
      </c>
      <c r="R1426" s="29" t="s">
        <v>1829</v>
      </c>
      <c r="S1426" s="29">
        <v>340.06259999999997</v>
      </c>
      <c r="W1426" s="31" t="s">
        <v>16</v>
      </c>
      <c r="X1426" s="31" t="s">
        <v>1563</v>
      </c>
      <c r="Y1426" s="29">
        <v>340.06259999999997</v>
      </c>
      <c r="AF1426" s="29">
        <v>340.06259999999997</v>
      </c>
      <c r="AG1426" s="29" t="s">
        <v>1759</v>
      </c>
    </row>
    <row r="1427" spans="1:33" x14ac:dyDescent="0.3">
      <c r="A1427" s="29" t="s">
        <v>1099</v>
      </c>
      <c r="B1427" s="30">
        <v>45633</v>
      </c>
      <c r="C1427" s="29">
        <v>1171.2288000000001</v>
      </c>
      <c r="D1427" s="29" t="s">
        <v>1824</v>
      </c>
      <c r="E1427" s="29">
        <v>25</v>
      </c>
      <c r="F1427" s="29" t="s">
        <v>16</v>
      </c>
      <c r="G1427" s="29" t="s">
        <v>1547</v>
      </c>
      <c r="H1427" s="29" t="s">
        <v>1759</v>
      </c>
      <c r="L1427" s="30">
        <v>45633</v>
      </c>
      <c r="M1427" s="29">
        <v>1171.2288000000001</v>
      </c>
      <c r="R1427" s="29" t="s">
        <v>1824</v>
      </c>
      <c r="S1427" s="29">
        <v>1171.2288000000001</v>
      </c>
      <c r="W1427" s="33" t="s">
        <v>16</v>
      </c>
      <c r="X1427" s="33" t="s">
        <v>1547</v>
      </c>
      <c r="Y1427" s="29">
        <v>1171.2288000000001</v>
      </c>
      <c r="AF1427" s="29">
        <v>1171.2288000000001</v>
      </c>
      <c r="AG1427" s="29" t="s">
        <v>1759</v>
      </c>
    </row>
    <row r="1428" spans="1:33" x14ac:dyDescent="0.3">
      <c r="A1428" s="29" t="s">
        <v>679</v>
      </c>
      <c r="B1428" s="30">
        <v>45548</v>
      </c>
      <c r="C1428" s="29">
        <v>728.12040000000002</v>
      </c>
      <c r="D1428" s="29" t="s">
        <v>1829</v>
      </c>
      <c r="E1428" s="29">
        <v>35</v>
      </c>
      <c r="F1428" s="29" t="s">
        <v>9</v>
      </c>
      <c r="G1428" s="29" t="s">
        <v>1547</v>
      </c>
      <c r="H1428" s="29" t="s">
        <v>1759</v>
      </c>
      <c r="L1428" s="30">
        <v>45548</v>
      </c>
      <c r="M1428" s="29">
        <v>728.12040000000002</v>
      </c>
      <c r="R1428" s="29" t="s">
        <v>1829</v>
      </c>
      <c r="S1428" s="29">
        <v>728.12040000000002</v>
      </c>
      <c r="W1428" s="31" t="s">
        <v>9</v>
      </c>
      <c r="X1428" s="31" t="s">
        <v>1547</v>
      </c>
      <c r="Y1428" s="29">
        <v>728.12040000000002</v>
      </c>
      <c r="AF1428" s="29">
        <v>728.12040000000002</v>
      </c>
      <c r="AG1428" s="29" t="s">
        <v>1759</v>
      </c>
    </row>
    <row r="1429" spans="1:33" x14ac:dyDescent="0.3">
      <c r="A1429" s="29" t="s">
        <v>1212</v>
      </c>
      <c r="B1429" s="30">
        <v>45244</v>
      </c>
      <c r="C1429" s="29">
        <v>2107.4004</v>
      </c>
      <c r="D1429" s="29" t="s">
        <v>1824</v>
      </c>
      <c r="E1429" s="29">
        <v>50</v>
      </c>
      <c r="F1429" s="29" t="s">
        <v>9</v>
      </c>
      <c r="G1429" s="29" t="s">
        <v>1563</v>
      </c>
      <c r="H1429" s="29" t="s">
        <v>1759</v>
      </c>
      <c r="L1429" s="30">
        <v>45244</v>
      </c>
      <c r="M1429" s="29">
        <v>2107.4004</v>
      </c>
      <c r="R1429" s="29" t="s">
        <v>1824</v>
      </c>
      <c r="S1429" s="29">
        <v>2107.4004</v>
      </c>
      <c r="W1429" s="33" t="s">
        <v>9</v>
      </c>
      <c r="X1429" s="33" t="s">
        <v>1563</v>
      </c>
      <c r="Y1429" s="29">
        <v>2107.4004</v>
      </c>
      <c r="AF1429" s="29">
        <v>2107.4004</v>
      </c>
      <c r="AG1429" s="29" t="s">
        <v>1759</v>
      </c>
    </row>
    <row r="1430" spans="1:33" x14ac:dyDescent="0.3">
      <c r="A1430" s="29" t="s">
        <v>641</v>
      </c>
      <c r="B1430" s="30">
        <v>45753</v>
      </c>
      <c r="C1430" s="29">
        <v>1818.4914000000001</v>
      </c>
      <c r="D1430" s="29" t="s">
        <v>1829</v>
      </c>
      <c r="E1430" s="29">
        <v>18</v>
      </c>
      <c r="F1430" s="29" t="s">
        <v>16</v>
      </c>
      <c r="G1430" s="29" t="s">
        <v>1544</v>
      </c>
      <c r="H1430" s="29" t="s">
        <v>1759</v>
      </c>
      <c r="L1430" s="30">
        <v>45753</v>
      </c>
      <c r="M1430" s="29">
        <v>1818.4914000000001</v>
      </c>
      <c r="R1430" s="29" t="s">
        <v>1829</v>
      </c>
      <c r="S1430" s="29">
        <v>1818.4914000000001</v>
      </c>
      <c r="W1430" s="31" t="s">
        <v>16</v>
      </c>
      <c r="X1430" s="31" t="s">
        <v>1544</v>
      </c>
      <c r="Y1430" s="29">
        <v>1818.4914000000001</v>
      </c>
      <c r="AF1430" s="29">
        <v>1818.4914000000001</v>
      </c>
      <c r="AG1430" s="29" t="s">
        <v>1759</v>
      </c>
    </row>
    <row r="1431" spans="1:33" x14ac:dyDescent="0.3">
      <c r="A1431" s="29" t="s">
        <v>786</v>
      </c>
      <c r="B1431" s="30">
        <v>45804</v>
      </c>
      <c r="C1431" s="29">
        <v>1283.2403999999999</v>
      </c>
      <c r="D1431" s="29" t="s">
        <v>1826</v>
      </c>
      <c r="E1431" s="29">
        <v>58</v>
      </c>
      <c r="F1431" s="29" t="s">
        <v>9</v>
      </c>
      <c r="G1431" s="29" t="s">
        <v>1558</v>
      </c>
      <c r="H1431" s="29" t="s">
        <v>1759</v>
      </c>
      <c r="L1431" s="30">
        <v>45804</v>
      </c>
      <c r="M1431" s="29">
        <v>1283.2403999999999</v>
      </c>
      <c r="R1431" s="29" t="s">
        <v>1826</v>
      </c>
      <c r="S1431" s="29">
        <v>1283.2403999999999</v>
      </c>
      <c r="W1431" s="33" t="s">
        <v>9</v>
      </c>
      <c r="X1431" s="33" t="s">
        <v>1558</v>
      </c>
      <c r="Y1431" s="29">
        <v>1283.2403999999999</v>
      </c>
      <c r="AF1431" s="29">
        <v>1283.2403999999999</v>
      </c>
      <c r="AG1431" s="29" t="s">
        <v>1759</v>
      </c>
    </row>
    <row r="1432" spans="1:33" x14ac:dyDescent="0.3">
      <c r="A1432" s="29" t="s">
        <v>720</v>
      </c>
      <c r="B1432" s="30">
        <v>45263</v>
      </c>
      <c r="C1432" s="29">
        <v>323.56099999999998</v>
      </c>
      <c r="D1432" s="29" t="s">
        <v>1826</v>
      </c>
      <c r="E1432" s="29">
        <v>50</v>
      </c>
      <c r="F1432" s="29" t="s">
        <v>9</v>
      </c>
      <c r="G1432" s="29" t="s">
        <v>1544</v>
      </c>
      <c r="H1432" s="29" t="s">
        <v>1763</v>
      </c>
      <c r="L1432" s="30">
        <v>45263</v>
      </c>
      <c r="M1432" s="29">
        <v>323.56099999999998</v>
      </c>
      <c r="R1432" s="29" t="s">
        <v>1826</v>
      </c>
      <c r="S1432" s="29">
        <v>323.56099999999998</v>
      </c>
      <c r="W1432" s="31" t="s">
        <v>9</v>
      </c>
      <c r="X1432" s="31" t="s">
        <v>1544</v>
      </c>
      <c r="Y1432" s="29">
        <v>323.56099999999998</v>
      </c>
      <c r="AF1432" s="29">
        <v>323.56099999999998</v>
      </c>
      <c r="AG1432" s="29" t="s">
        <v>1763</v>
      </c>
    </row>
    <row r="1433" spans="1:33" x14ac:dyDescent="0.3">
      <c r="A1433" s="29" t="s">
        <v>1384</v>
      </c>
      <c r="B1433" s="30">
        <v>45906</v>
      </c>
      <c r="C1433" s="29">
        <v>339.42459999999988</v>
      </c>
      <c r="D1433" s="29" t="s">
        <v>1826</v>
      </c>
      <c r="E1433" s="29">
        <v>64</v>
      </c>
      <c r="F1433" s="29" t="s">
        <v>16</v>
      </c>
      <c r="G1433" s="29" t="s">
        <v>1563</v>
      </c>
      <c r="H1433" s="29" t="s">
        <v>1759</v>
      </c>
      <c r="L1433" s="30">
        <v>45906</v>
      </c>
      <c r="M1433" s="29">
        <v>339.42459999999988</v>
      </c>
      <c r="R1433" s="29" t="s">
        <v>1826</v>
      </c>
      <c r="S1433" s="29">
        <v>339.42459999999988</v>
      </c>
      <c r="W1433" s="33" t="s">
        <v>16</v>
      </c>
      <c r="X1433" s="33" t="s">
        <v>1563</v>
      </c>
      <c r="Y1433" s="29">
        <v>339.42459999999988</v>
      </c>
      <c r="AF1433" s="29">
        <v>339.42459999999988</v>
      </c>
      <c r="AG1433" s="29" t="s">
        <v>1759</v>
      </c>
    </row>
    <row r="1434" spans="1:33" x14ac:dyDescent="0.3">
      <c r="A1434" s="29" t="s">
        <v>1197</v>
      </c>
      <c r="B1434" s="30">
        <v>45243</v>
      </c>
      <c r="C1434" s="29">
        <v>172.76669999999999</v>
      </c>
      <c r="D1434" s="29" t="s">
        <v>1826</v>
      </c>
      <c r="E1434" s="29">
        <v>52</v>
      </c>
      <c r="F1434" s="29" t="s">
        <v>16</v>
      </c>
      <c r="G1434" s="29" t="s">
        <v>1566</v>
      </c>
      <c r="H1434" s="29" t="s">
        <v>1759</v>
      </c>
      <c r="L1434" s="30">
        <v>45243</v>
      </c>
      <c r="M1434" s="29">
        <v>172.76669999999999</v>
      </c>
      <c r="R1434" s="29" t="s">
        <v>1826</v>
      </c>
      <c r="S1434" s="29">
        <v>172.76669999999999</v>
      </c>
      <c r="W1434" s="31" t="s">
        <v>16</v>
      </c>
      <c r="X1434" s="31" t="s">
        <v>1566</v>
      </c>
      <c r="Y1434" s="29">
        <v>172.76669999999999</v>
      </c>
      <c r="AF1434" s="29">
        <v>172.76669999999999</v>
      </c>
      <c r="AG1434" s="29" t="s">
        <v>1759</v>
      </c>
    </row>
    <row r="1435" spans="1:33" x14ac:dyDescent="0.3">
      <c r="A1435" s="29" t="s">
        <v>145</v>
      </c>
      <c r="B1435" s="30">
        <v>45686</v>
      </c>
      <c r="C1435" s="29">
        <v>1974.2418</v>
      </c>
      <c r="D1435" s="29" t="s">
        <v>1829</v>
      </c>
      <c r="E1435" s="29">
        <v>27</v>
      </c>
      <c r="F1435" s="29" t="s">
        <v>16</v>
      </c>
      <c r="G1435" s="29" t="s">
        <v>1563</v>
      </c>
      <c r="H1435" s="29" t="s">
        <v>1759</v>
      </c>
      <c r="L1435" s="30">
        <v>45686</v>
      </c>
      <c r="M1435" s="29">
        <v>1974.2418</v>
      </c>
      <c r="R1435" s="29" t="s">
        <v>1829</v>
      </c>
      <c r="S1435" s="29">
        <v>1974.2418</v>
      </c>
      <c r="W1435" s="33" t="s">
        <v>16</v>
      </c>
      <c r="X1435" s="33" t="s">
        <v>1563</v>
      </c>
      <c r="Y1435" s="29">
        <v>1974.2418</v>
      </c>
      <c r="AF1435" s="29">
        <v>1974.2418</v>
      </c>
      <c r="AG1435" s="29" t="s">
        <v>1759</v>
      </c>
    </row>
    <row r="1436" spans="1:33" x14ac:dyDescent="0.3">
      <c r="A1436" s="29" t="s">
        <v>780</v>
      </c>
      <c r="B1436" s="30">
        <v>45472</v>
      </c>
      <c r="C1436" s="29">
        <v>971.39200000000005</v>
      </c>
      <c r="D1436" s="29" t="s">
        <v>1829</v>
      </c>
      <c r="E1436" s="29">
        <v>19</v>
      </c>
      <c r="F1436" s="29" t="s">
        <v>9</v>
      </c>
      <c r="G1436" s="29" t="s">
        <v>1558</v>
      </c>
      <c r="H1436" s="29" t="s">
        <v>1759</v>
      </c>
      <c r="L1436" s="30">
        <v>45472</v>
      </c>
      <c r="M1436" s="29">
        <v>971.39200000000005</v>
      </c>
      <c r="R1436" s="29" t="s">
        <v>1829</v>
      </c>
      <c r="S1436" s="29">
        <v>971.39200000000005</v>
      </c>
      <c r="W1436" s="31" t="s">
        <v>9</v>
      </c>
      <c r="X1436" s="31" t="s">
        <v>1558</v>
      </c>
      <c r="Y1436" s="29">
        <v>971.39200000000005</v>
      </c>
      <c r="AF1436" s="29">
        <v>971.39200000000005</v>
      </c>
      <c r="AG1436" s="29" t="s">
        <v>1759</v>
      </c>
    </row>
    <row r="1437" spans="1:33" x14ac:dyDescent="0.3">
      <c r="A1437" s="29" t="s">
        <v>1372</v>
      </c>
      <c r="B1437" s="30">
        <v>45779</v>
      </c>
      <c r="C1437" s="29">
        <v>519.15329999999994</v>
      </c>
      <c r="D1437" s="29" t="s">
        <v>1826</v>
      </c>
      <c r="E1437" s="29">
        <v>19</v>
      </c>
      <c r="F1437" s="29" t="s">
        <v>9</v>
      </c>
      <c r="G1437" s="29" t="s">
        <v>1544</v>
      </c>
      <c r="H1437" s="29" t="s">
        <v>1754</v>
      </c>
      <c r="L1437" s="30">
        <v>45779</v>
      </c>
      <c r="M1437" s="29">
        <v>519.15329999999994</v>
      </c>
      <c r="R1437" s="29" t="s">
        <v>1826</v>
      </c>
      <c r="S1437" s="29">
        <v>519.15329999999994</v>
      </c>
      <c r="W1437" s="33" t="s">
        <v>9</v>
      </c>
      <c r="X1437" s="33" t="s">
        <v>1544</v>
      </c>
      <c r="Y1437" s="29">
        <v>519.15329999999994</v>
      </c>
      <c r="AF1437" s="29">
        <v>519.15329999999994</v>
      </c>
      <c r="AG1437" s="29" t="s">
        <v>1754</v>
      </c>
    </row>
    <row r="1438" spans="1:33" x14ac:dyDescent="0.3">
      <c r="A1438" s="29" t="s">
        <v>577</v>
      </c>
      <c r="B1438" s="30">
        <v>45830</v>
      </c>
      <c r="C1438" s="29">
        <v>953.55000000000007</v>
      </c>
      <c r="D1438" s="29" t="s">
        <v>1824</v>
      </c>
      <c r="E1438" s="29">
        <v>56</v>
      </c>
      <c r="F1438" s="29" t="s">
        <v>9</v>
      </c>
      <c r="G1438" s="29" t="s">
        <v>1544</v>
      </c>
      <c r="H1438" s="29" t="s">
        <v>1759</v>
      </c>
      <c r="L1438" s="30">
        <v>45830</v>
      </c>
      <c r="M1438" s="29">
        <v>953.55000000000007</v>
      </c>
      <c r="R1438" s="29" t="s">
        <v>1824</v>
      </c>
      <c r="S1438" s="29">
        <v>953.55000000000007</v>
      </c>
      <c r="W1438" s="31" t="s">
        <v>9</v>
      </c>
      <c r="X1438" s="31" t="s">
        <v>1544</v>
      </c>
      <c r="Y1438" s="29">
        <v>953.55000000000007</v>
      </c>
      <c r="AF1438" s="29">
        <v>953.55000000000007</v>
      </c>
      <c r="AG1438" s="29" t="s">
        <v>1759</v>
      </c>
    </row>
    <row r="1439" spans="1:33" x14ac:dyDescent="0.3">
      <c r="A1439" s="29" t="s">
        <v>1423</v>
      </c>
      <c r="B1439" s="30">
        <v>45756</v>
      </c>
      <c r="C1439" s="29">
        <v>165.84469999999999</v>
      </c>
      <c r="D1439" s="29" t="s">
        <v>1824</v>
      </c>
      <c r="E1439" s="29">
        <v>34</v>
      </c>
      <c r="F1439" s="29" t="s">
        <v>16</v>
      </c>
      <c r="G1439" s="29" t="s">
        <v>1558</v>
      </c>
      <c r="H1439" s="29" t="s">
        <v>1759</v>
      </c>
      <c r="L1439" s="30">
        <v>45756</v>
      </c>
      <c r="M1439" s="29">
        <v>165.84469999999999</v>
      </c>
      <c r="R1439" s="29" t="s">
        <v>1824</v>
      </c>
      <c r="S1439" s="29">
        <v>165.84469999999999</v>
      </c>
      <c r="W1439" s="33" t="s">
        <v>16</v>
      </c>
      <c r="X1439" s="33" t="s">
        <v>1558</v>
      </c>
      <c r="Y1439" s="29">
        <v>165.84469999999999</v>
      </c>
      <c r="AF1439" s="29">
        <v>165.84469999999999</v>
      </c>
      <c r="AG1439" s="29" t="s">
        <v>1759</v>
      </c>
    </row>
    <row r="1440" spans="1:33" x14ac:dyDescent="0.3">
      <c r="A1440" s="29" t="s">
        <v>388</v>
      </c>
      <c r="B1440" s="30">
        <v>45847</v>
      </c>
      <c r="C1440" s="29">
        <v>297.28919999999999</v>
      </c>
      <c r="D1440" s="29" t="s">
        <v>1826</v>
      </c>
      <c r="E1440" s="29">
        <v>18</v>
      </c>
      <c r="F1440" s="29" t="s">
        <v>16</v>
      </c>
      <c r="G1440" s="29" t="s">
        <v>1544</v>
      </c>
      <c r="H1440" s="29" t="s">
        <v>1759</v>
      </c>
      <c r="L1440" s="30">
        <v>45847</v>
      </c>
      <c r="M1440" s="29">
        <v>297.28919999999999</v>
      </c>
      <c r="R1440" s="29" t="s">
        <v>1826</v>
      </c>
      <c r="S1440" s="29">
        <v>297.28919999999999</v>
      </c>
      <c r="W1440" s="31" t="s">
        <v>16</v>
      </c>
      <c r="X1440" s="31" t="s">
        <v>1544</v>
      </c>
      <c r="Y1440" s="29">
        <v>297.28919999999999</v>
      </c>
      <c r="AF1440" s="29">
        <v>297.28919999999999</v>
      </c>
      <c r="AG1440" s="29" t="s">
        <v>1759</v>
      </c>
    </row>
    <row r="1441" spans="1:33" x14ac:dyDescent="0.3">
      <c r="A1441" s="29" t="s">
        <v>924</v>
      </c>
      <c r="B1441" s="30">
        <v>45322</v>
      </c>
      <c r="C1441" s="29">
        <v>1523.124</v>
      </c>
      <c r="D1441" s="29" t="s">
        <v>1829</v>
      </c>
      <c r="E1441" s="29">
        <v>30</v>
      </c>
      <c r="F1441" s="29" t="s">
        <v>9</v>
      </c>
      <c r="G1441" s="29" t="s">
        <v>1563</v>
      </c>
      <c r="H1441" s="29" t="s">
        <v>1763</v>
      </c>
      <c r="L1441" s="30">
        <v>45322</v>
      </c>
      <c r="M1441" s="29">
        <v>1523.124</v>
      </c>
      <c r="R1441" s="29" t="s">
        <v>1829</v>
      </c>
      <c r="S1441" s="29">
        <v>1523.124</v>
      </c>
      <c r="W1441" s="33" t="s">
        <v>9</v>
      </c>
      <c r="X1441" s="33" t="s">
        <v>1563</v>
      </c>
      <c r="Y1441" s="29">
        <v>1523.124</v>
      </c>
      <c r="AF1441" s="29">
        <v>1523.124</v>
      </c>
      <c r="AG1441" s="29" t="s">
        <v>1763</v>
      </c>
    </row>
    <row r="1442" spans="1:33" x14ac:dyDescent="0.3">
      <c r="A1442" s="29" t="s">
        <v>1110</v>
      </c>
      <c r="B1442" s="30">
        <v>45829</v>
      </c>
      <c r="C1442" s="29">
        <v>730.19159999999999</v>
      </c>
      <c r="D1442" s="29" t="s">
        <v>1829</v>
      </c>
      <c r="E1442" s="29">
        <v>20</v>
      </c>
      <c r="F1442" s="29" t="s">
        <v>9</v>
      </c>
      <c r="G1442" s="29" t="s">
        <v>1544</v>
      </c>
      <c r="H1442" s="29" t="s">
        <v>1759</v>
      </c>
      <c r="L1442" s="30">
        <v>45829</v>
      </c>
      <c r="M1442" s="29">
        <v>730.19159999999999</v>
      </c>
      <c r="R1442" s="29" t="s">
        <v>1829</v>
      </c>
      <c r="S1442" s="29">
        <v>730.19159999999999</v>
      </c>
      <c r="W1442" s="31" t="s">
        <v>9</v>
      </c>
      <c r="X1442" s="31" t="s">
        <v>1544</v>
      </c>
      <c r="Y1442" s="29">
        <v>730.19159999999999</v>
      </c>
      <c r="AF1442" s="29">
        <v>730.19159999999999</v>
      </c>
      <c r="AG1442" s="29" t="s">
        <v>1759</v>
      </c>
    </row>
    <row r="1443" spans="1:33" x14ac:dyDescent="0.3">
      <c r="A1443" s="29" t="s">
        <v>825</v>
      </c>
      <c r="B1443" s="30">
        <v>45539</v>
      </c>
      <c r="C1443" s="29">
        <v>1657.5455999999999</v>
      </c>
      <c r="D1443" s="29" t="s">
        <v>1829</v>
      </c>
      <c r="E1443" s="29">
        <v>32</v>
      </c>
      <c r="F1443" s="29" t="s">
        <v>16</v>
      </c>
      <c r="G1443" s="29" t="s">
        <v>1566</v>
      </c>
      <c r="H1443" s="29" t="s">
        <v>1759</v>
      </c>
      <c r="L1443" s="30">
        <v>45539</v>
      </c>
      <c r="M1443" s="29">
        <v>1657.5455999999999</v>
      </c>
      <c r="R1443" s="29" t="s">
        <v>1829</v>
      </c>
      <c r="S1443" s="29">
        <v>1657.5455999999999</v>
      </c>
      <c r="W1443" s="33" t="s">
        <v>16</v>
      </c>
      <c r="X1443" s="33" t="s">
        <v>1566</v>
      </c>
      <c r="Y1443" s="29">
        <v>1657.5455999999999</v>
      </c>
      <c r="AF1443" s="29">
        <v>1657.5455999999999</v>
      </c>
      <c r="AG1443" s="29" t="s">
        <v>1759</v>
      </c>
    </row>
    <row r="1444" spans="1:33" x14ac:dyDescent="0.3">
      <c r="A1444" s="29" t="s">
        <v>524</v>
      </c>
      <c r="B1444" s="30">
        <v>45893</v>
      </c>
      <c r="C1444" s="29">
        <v>3228.8760000000002</v>
      </c>
      <c r="D1444" s="29" t="s">
        <v>1824</v>
      </c>
      <c r="E1444" s="29">
        <v>59</v>
      </c>
      <c r="F1444" s="29" t="s">
        <v>9</v>
      </c>
      <c r="G1444" s="29" t="s">
        <v>1563</v>
      </c>
      <c r="H1444" s="29" t="s">
        <v>1763</v>
      </c>
      <c r="L1444" s="30">
        <v>45893</v>
      </c>
      <c r="M1444" s="29">
        <v>3228.8760000000002</v>
      </c>
      <c r="R1444" s="29" t="s">
        <v>1824</v>
      </c>
      <c r="S1444" s="29">
        <v>3228.8760000000002</v>
      </c>
      <c r="W1444" s="31" t="s">
        <v>9</v>
      </c>
      <c r="X1444" s="31" t="s">
        <v>1563</v>
      </c>
      <c r="Y1444" s="29">
        <v>3228.8760000000002</v>
      </c>
      <c r="AF1444" s="29">
        <v>3228.8760000000002</v>
      </c>
      <c r="AG1444" s="29" t="s">
        <v>1763</v>
      </c>
    </row>
    <row r="1445" spans="1:33" x14ac:dyDescent="0.3">
      <c r="A1445" s="29" t="s">
        <v>1493</v>
      </c>
      <c r="B1445" s="30">
        <v>45814</v>
      </c>
      <c r="C1445" s="29">
        <v>1426.6980000000001</v>
      </c>
      <c r="D1445" s="29" t="s">
        <v>1829</v>
      </c>
      <c r="E1445" s="29">
        <v>22</v>
      </c>
      <c r="F1445" s="29" t="s">
        <v>16</v>
      </c>
      <c r="G1445" s="29" t="s">
        <v>1566</v>
      </c>
      <c r="H1445" s="29" t="s">
        <v>1759</v>
      </c>
      <c r="L1445" s="30">
        <v>45814</v>
      </c>
      <c r="M1445" s="29">
        <v>1426.6980000000001</v>
      </c>
      <c r="R1445" s="29" t="s">
        <v>1829</v>
      </c>
      <c r="S1445" s="29">
        <v>1426.6980000000001</v>
      </c>
      <c r="W1445" s="33" t="s">
        <v>16</v>
      </c>
      <c r="X1445" s="33" t="s">
        <v>1566</v>
      </c>
      <c r="Y1445" s="29">
        <v>1426.6980000000001</v>
      </c>
      <c r="AF1445" s="29">
        <v>1426.6980000000001</v>
      </c>
      <c r="AG1445" s="29" t="s">
        <v>1759</v>
      </c>
    </row>
    <row r="1446" spans="1:33" x14ac:dyDescent="0.3">
      <c r="A1446" s="29" t="s">
        <v>76</v>
      </c>
      <c r="B1446" s="30">
        <v>45571</v>
      </c>
      <c r="C1446" s="29">
        <v>1450.89</v>
      </c>
      <c r="D1446" s="29" t="s">
        <v>1824</v>
      </c>
      <c r="E1446" s="29">
        <v>60</v>
      </c>
      <c r="F1446" s="29" t="s">
        <v>16</v>
      </c>
      <c r="G1446" s="29" t="s">
        <v>1544</v>
      </c>
      <c r="H1446" s="29" t="s">
        <v>1759</v>
      </c>
      <c r="L1446" s="30">
        <v>45571</v>
      </c>
      <c r="M1446" s="29">
        <v>1450.89</v>
      </c>
      <c r="R1446" s="29" t="s">
        <v>1824</v>
      </c>
      <c r="S1446" s="29">
        <v>1450.89</v>
      </c>
      <c r="W1446" s="31" t="s">
        <v>16</v>
      </c>
      <c r="X1446" s="31" t="s">
        <v>1544</v>
      </c>
      <c r="Y1446" s="29">
        <v>1450.89</v>
      </c>
      <c r="AF1446" s="29">
        <v>1450.89</v>
      </c>
      <c r="AG1446" s="29" t="s">
        <v>1759</v>
      </c>
    </row>
    <row r="1447" spans="1:33" x14ac:dyDescent="0.3">
      <c r="A1447" s="29" t="s">
        <v>125</v>
      </c>
      <c r="B1447" s="30">
        <v>45542</v>
      </c>
      <c r="C1447" s="29">
        <v>360.85559999999998</v>
      </c>
      <c r="D1447" s="29" t="s">
        <v>1829</v>
      </c>
      <c r="E1447" s="29">
        <v>41</v>
      </c>
      <c r="F1447" s="29" t="s">
        <v>9</v>
      </c>
      <c r="G1447" s="29" t="s">
        <v>1563</v>
      </c>
      <c r="H1447" s="29" t="s">
        <v>1754</v>
      </c>
      <c r="L1447" s="30">
        <v>45542</v>
      </c>
      <c r="M1447" s="29">
        <v>360.85559999999998</v>
      </c>
      <c r="R1447" s="29" t="s">
        <v>1829</v>
      </c>
      <c r="S1447" s="29">
        <v>360.85559999999998</v>
      </c>
      <c r="W1447" s="33" t="s">
        <v>9</v>
      </c>
      <c r="X1447" s="33" t="s">
        <v>1563</v>
      </c>
      <c r="Y1447" s="29">
        <v>360.85559999999998</v>
      </c>
      <c r="AF1447" s="29">
        <v>360.85559999999998</v>
      </c>
      <c r="AG1447" s="29" t="s">
        <v>1754</v>
      </c>
    </row>
    <row r="1448" spans="1:33" x14ac:dyDescent="0.3">
      <c r="A1448" s="29" t="s">
        <v>403</v>
      </c>
      <c r="B1448" s="30">
        <v>45758</v>
      </c>
      <c r="C1448" s="29">
        <v>1972.92</v>
      </c>
      <c r="D1448" s="29" t="s">
        <v>1824</v>
      </c>
      <c r="E1448" s="29">
        <v>18</v>
      </c>
      <c r="F1448" s="29" t="s">
        <v>16</v>
      </c>
      <c r="G1448" s="29" t="s">
        <v>1566</v>
      </c>
      <c r="H1448" s="29" t="s">
        <v>1759</v>
      </c>
      <c r="L1448" s="30">
        <v>45758</v>
      </c>
      <c r="M1448" s="29">
        <v>1972.92</v>
      </c>
      <c r="R1448" s="29" t="s">
        <v>1824</v>
      </c>
      <c r="S1448" s="29">
        <v>1972.92</v>
      </c>
      <c r="W1448" s="31" t="s">
        <v>16</v>
      </c>
      <c r="X1448" s="31" t="s">
        <v>1566</v>
      </c>
      <c r="Y1448" s="29">
        <v>1972.92</v>
      </c>
      <c r="AF1448" s="29">
        <v>1972.92</v>
      </c>
      <c r="AG1448" s="29" t="s">
        <v>1759</v>
      </c>
    </row>
    <row r="1449" spans="1:33" x14ac:dyDescent="0.3">
      <c r="A1449" s="29" t="s">
        <v>256</v>
      </c>
      <c r="B1449" s="30">
        <v>45709</v>
      </c>
      <c r="C1449" s="29">
        <v>86.285399999999996</v>
      </c>
      <c r="D1449" s="29" t="s">
        <v>1824</v>
      </c>
      <c r="E1449" s="29">
        <v>29</v>
      </c>
      <c r="F1449" s="29" t="s">
        <v>16</v>
      </c>
      <c r="G1449" s="29" t="s">
        <v>1566</v>
      </c>
      <c r="H1449" s="29" t="s">
        <v>1759</v>
      </c>
      <c r="L1449" s="30">
        <v>45709</v>
      </c>
      <c r="M1449" s="29">
        <v>86.285399999999996</v>
      </c>
      <c r="R1449" s="29" t="s">
        <v>1824</v>
      </c>
      <c r="S1449" s="29">
        <v>86.285399999999996</v>
      </c>
      <c r="W1449" s="33" t="s">
        <v>16</v>
      </c>
      <c r="X1449" s="33" t="s">
        <v>1566</v>
      </c>
      <c r="Y1449" s="29">
        <v>86.285399999999996</v>
      </c>
      <c r="AF1449" s="29">
        <v>86.285399999999996</v>
      </c>
      <c r="AG1449" s="29" t="s">
        <v>1759</v>
      </c>
    </row>
    <row r="1450" spans="1:33" x14ac:dyDescent="0.3">
      <c r="A1450" s="29" t="s">
        <v>415</v>
      </c>
      <c r="B1450" s="30">
        <v>45587</v>
      </c>
      <c r="C1450" s="29">
        <v>2748.2224000000001</v>
      </c>
      <c r="D1450" s="29" t="s">
        <v>1824</v>
      </c>
      <c r="E1450" s="29">
        <v>44</v>
      </c>
      <c r="F1450" s="29" t="s">
        <v>16</v>
      </c>
      <c r="G1450" s="29" t="s">
        <v>1566</v>
      </c>
      <c r="H1450" s="29" t="s">
        <v>1784</v>
      </c>
      <c r="L1450" s="30">
        <v>45587</v>
      </c>
      <c r="M1450" s="29">
        <v>2748.2224000000001</v>
      </c>
      <c r="R1450" s="29" t="s">
        <v>1824</v>
      </c>
      <c r="S1450" s="29">
        <v>2748.2224000000001</v>
      </c>
      <c r="W1450" s="31" t="s">
        <v>16</v>
      </c>
      <c r="X1450" s="31" t="s">
        <v>1566</v>
      </c>
      <c r="Y1450" s="29">
        <v>2748.2224000000001</v>
      </c>
      <c r="AF1450" s="29">
        <v>2748.2224000000001</v>
      </c>
      <c r="AG1450" s="29" t="s">
        <v>1784</v>
      </c>
    </row>
    <row r="1451" spans="1:33" x14ac:dyDescent="0.3">
      <c r="A1451" s="29" t="s">
        <v>717</v>
      </c>
      <c r="B1451" s="30">
        <v>45494</v>
      </c>
      <c r="C1451" s="29">
        <v>272.62180000000001</v>
      </c>
      <c r="D1451" s="29" t="s">
        <v>1824</v>
      </c>
      <c r="E1451" s="29">
        <v>35</v>
      </c>
      <c r="F1451" s="29" t="s">
        <v>9</v>
      </c>
      <c r="G1451" s="29" t="s">
        <v>1544</v>
      </c>
      <c r="H1451" s="29" t="s">
        <v>1763</v>
      </c>
      <c r="L1451" s="30">
        <v>45494</v>
      </c>
      <c r="M1451" s="29">
        <v>272.62180000000001</v>
      </c>
      <c r="R1451" s="29" t="s">
        <v>1824</v>
      </c>
      <c r="S1451" s="29">
        <v>272.62180000000001</v>
      </c>
      <c r="W1451" s="33" t="s">
        <v>9</v>
      </c>
      <c r="X1451" s="33" t="s">
        <v>1544</v>
      </c>
      <c r="Y1451" s="29">
        <v>272.62180000000001</v>
      </c>
      <c r="AF1451" s="29">
        <v>272.62180000000001</v>
      </c>
      <c r="AG1451" s="29" t="s">
        <v>1763</v>
      </c>
    </row>
    <row r="1452" spans="1:33" x14ac:dyDescent="0.3">
      <c r="A1452" s="29" t="s">
        <v>1398</v>
      </c>
      <c r="B1452" s="30">
        <v>45305</v>
      </c>
      <c r="C1452" s="29">
        <v>426.12240000000003</v>
      </c>
      <c r="D1452" s="29" t="s">
        <v>1829</v>
      </c>
      <c r="E1452" s="29">
        <v>62</v>
      </c>
      <c r="F1452" s="29" t="s">
        <v>16</v>
      </c>
      <c r="G1452" s="29" t="s">
        <v>1558</v>
      </c>
      <c r="H1452" s="29" t="s">
        <v>1763</v>
      </c>
      <c r="L1452" s="30">
        <v>45305</v>
      </c>
      <c r="M1452" s="29">
        <v>426.12240000000003</v>
      </c>
      <c r="R1452" s="29" t="s">
        <v>1829</v>
      </c>
      <c r="S1452" s="29">
        <v>426.12240000000003</v>
      </c>
      <c r="W1452" s="31" t="s">
        <v>16</v>
      </c>
      <c r="X1452" s="31" t="s">
        <v>1558</v>
      </c>
      <c r="Y1452" s="29">
        <v>426.12240000000003</v>
      </c>
      <c r="AF1452" s="29">
        <v>426.12240000000003</v>
      </c>
      <c r="AG1452" s="29" t="s">
        <v>1763</v>
      </c>
    </row>
    <row r="1453" spans="1:33" x14ac:dyDescent="0.3">
      <c r="A1453" s="29" t="s">
        <v>33</v>
      </c>
      <c r="B1453" s="30">
        <v>45383</v>
      </c>
      <c r="C1453" s="29">
        <v>799.13340000000005</v>
      </c>
      <c r="D1453" s="29" t="s">
        <v>1829</v>
      </c>
      <c r="E1453" s="29">
        <v>29</v>
      </c>
      <c r="F1453" s="29" t="s">
        <v>16</v>
      </c>
      <c r="G1453" s="29" t="s">
        <v>1544</v>
      </c>
      <c r="H1453" s="29" t="s">
        <v>1759</v>
      </c>
      <c r="L1453" s="30">
        <v>45383</v>
      </c>
      <c r="M1453" s="29">
        <v>799.13340000000005</v>
      </c>
      <c r="R1453" s="29" t="s">
        <v>1829</v>
      </c>
      <c r="S1453" s="29">
        <v>799.13340000000005</v>
      </c>
      <c r="W1453" s="33" t="s">
        <v>16</v>
      </c>
      <c r="X1453" s="33" t="s">
        <v>1544</v>
      </c>
      <c r="Y1453" s="29">
        <v>799.13340000000005</v>
      </c>
      <c r="AF1453" s="29">
        <v>799.13340000000005</v>
      </c>
      <c r="AG1453" s="29" t="s">
        <v>1759</v>
      </c>
    </row>
    <row r="1454" spans="1:33" x14ac:dyDescent="0.3">
      <c r="A1454" s="29" t="s">
        <v>385</v>
      </c>
      <c r="B1454" s="30">
        <v>45788</v>
      </c>
      <c r="C1454" s="29">
        <v>2026.1829</v>
      </c>
      <c r="D1454" s="29" t="s">
        <v>1826</v>
      </c>
      <c r="E1454" s="29">
        <v>40</v>
      </c>
      <c r="F1454" s="29" t="s">
        <v>16</v>
      </c>
      <c r="G1454" s="29" t="s">
        <v>1563</v>
      </c>
      <c r="H1454" s="29" t="s">
        <v>1759</v>
      </c>
      <c r="L1454" s="30">
        <v>45788</v>
      </c>
      <c r="M1454" s="29">
        <v>2026.1829</v>
      </c>
      <c r="R1454" s="29" t="s">
        <v>1826</v>
      </c>
      <c r="S1454" s="29">
        <v>2026.1829</v>
      </c>
      <c r="W1454" s="31" t="s">
        <v>16</v>
      </c>
      <c r="X1454" s="31" t="s">
        <v>1563</v>
      </c>
      <c r="Y1454" s="29">
        <v>2026.1829</v>
      </c>
      <c r="AF1454" s="29">
        <v>2026.1829</v>
      </c>
      <c r="AG1454" s="29" t="s">
        <v>1759</v>
      </c>
    </row>
    <row r="1455" spans="1:33" x14ac:dyDescent="0.3">
      <c r="A1455" s="29" t="s">
        <v>1450</v>
      </c>
      <c r="B1455" s="30">
        <v>45855</v>
      </c>
      <c r="C1455" s="29">
        <v>1395.6948</v>
      </c>
      <c r="D1455" s="29" t="s">
        <v>1824</v>
      </c>
      <c r="E1455" s="29">
        <v>42</v>
      </c>
      <c r="F1455" s="29" t="s">
        <v>9</v>
      </c>
      <c r="G1455" s="29" t="s">
        <v>1544</v>
      </c>
      <c r="H1455" s="29" t="s">
        <v>1759</v>
      </c>
      <c r="L1455" s="30">
        <v>45855</v>
      </c>
      <c r="M1455" s="29">
        <v>1395.6948</v>
      </c>
      <c r="R1455" s="29" t="s">
        <v>1824</v>
      </c>
      <c r="S1455" s="29">
        <v>1395.6948</v>
      </c>
      <c r="W1455" s="33" t="s">
        <v>9</v>
      </c>
      <c r="X1455" s="33" t="s">
        <v>1544</v>
      </c>
      <c r="Y1455" s="29">
        <v>1395.6948</v>
      </c>
      <c r="AF1455" s="29">
        <v>1395.6948</v>
      </c>
      <c r="AG1455" s="29" t="s">
        <v>1759</v>
      </c>
    </row>
    <row r="1456" spans="1:33" x14ac:dyDescent="0.3">
      <c r="A1456" s="29" t="s">
        <v>1102</v>
      </c>
      <c r="B1456" s="30">
        <v>45533</v>
      </c>
      <c r="C1456" s="29">
        <v>1583.0316</v>
      </c>
      <c r="D1456" s="29" t="s">
        <v>1824</v>
      </c>
      <c r="E1456" s="29">
        <v>52</v>
      </c>
      <c r="F1456" s="29" t="s">
        <v>16</v>
      </c>
      <c r="G1456" s="29" t="s">
        <v>1547</v>
      </c>
      <c r="H1456" s="29" t="s">
        <v>1759</v>
      </c>
      <c r="L1456" s="30">
        <v>45533</v>
      </c>
      <c r="M1456" s="29">
        <v>1583.0316</v>
      </c>
      <c r="R1456" s="29" t="s">
        <v>1824</v>
      </c>
      <c r="S1456" s="29">
        <v>1583.0316</v>
      </c>
      <c r="W1456" s="31" t="s">
        <v>16</v>
      </c>
      <c r="X1456" s="31" t="s">
        <v>1547</v>
      </c>
      <c r="Y1456" s="29">
        <v>1583.0316</v>
      </c>
      <c r="AF1456" s="29">
        <v>1583.0316</v>
      </c>
      <c r="AG1456" s="29" t="s">
        <v>1759</v>
      </c>
    </row>
    <row r="1457" spans="1:33" x14ac:dyDescent="0.3">
      <c r="A1457" s="29" t="s">
        <v>759</v>
      </c>
      <c r="B1457" s="30">
        <v>45763</v>
      </c>
      <c r="C1457" s="29">
        <v>2801.768</v>
      </c>
      <c r="D1457" s="29" t="s">
        <v>1824</v>
      </c>
      <c r="E1457" s="29">
        <v>41</v>
      </c>
      <c r="F1457" s="29" t="s">
        <v>16</v>
      </c>
      <c r="G1457" s="29" t="s">
        <v>1558</v>
      </c>
      <c r="H1457" s="29" t="s">
        <v>1759</v>
      </c>
      <c r="L1457" s="30">
        <v>45763</v>
      </c>
      <c r="M1457" s="29">
        <v>2801.768</v>
      </c>
      <c r="R1457" s="29" t="s">
        <v>1824</v>
      </c>
      <c r="S1457" s="29">
        <v>2801.768</v>
      </c>
      <c r="W1457" s="33" t="s">
        <v>16</v>
      </c>
      <c r="X1457" s="33" t="s">
        <v>1558</v>
      </c>
      <c r="Y1457" s="29">
        <v>2801.768</v>
      </c>
      <c r="AF1457" s="29">
        <v>2801.768</v>
      </c>
      <c r="AG1457" s="29" t="s">
        <v>1759</v>
      </c>
    </row>
    <row r="1458" spans="1:33" x14ac:dyDescent="0.3">
      <c r="A1458" s="29" t="s">
        <v>593</v>
      </c>
      <c r="B1458" s="30">
        <v>45900</v>
      </c>
      <c r="C1458" s="29">
        <v>1857.2175999999999</v>
      </c>
      <c r="D1458" s="29" t="s">
        <v>1829</v>
      </c>
      <c r="E1458" s="29">
        <v>38</v>
      </c>
      <c r="F1458" s="29" t="s">
        <v>9</v>
      </c>
      <c r="G1458" s="29" t="s">
        <v>1563</v>
      </c>
      <c r="H1458" s="29" t="s">
        <v>1759</v>
      </c>
      <c r="L1458" s="30">
        <v>45900</v>
      </c>
      <c r="M1458" s="29">
        <v>1857.2175999999999</v>
      </c>
      <c r="R1458" s="29" t="s">
        <v>1829</v>
      </c>
      <c r="S1458" s="29">
        <v>1857.2175999999999</v>
      </c>
      <c r="W1458" s="31" t="s">
        <v>9</v>
      </c>
      <c r="X1458" s="31" t="s">
        <v>1563</v>
      </c>
      <c r="Y1458" s="29">
        <v>1857.2175999999999</v>
      </c>
      <c r="AF1458" s="29">
        <v>1857.2175999999999</v>
      </c>
      <c r="AG1458" s="29" t="s">
        <v>1759</v>
      </c>
    </row>
    <row r="1459" spans="1:33" x14ac:dyDescent="0.3">
      <c r="A1459" s="29" t="s">
        <v>765</v>
      </c>
      <c r="B1459" s="30">
        <v>45943</v>
      </c>
      <c r="C1459" s="29">
        <v>3745.8047999999999</v>
      </c>
      <c r="D1459" s="29" t="s">
        <v>1824</v>
      </c>
      <c r="E1459" s="29">
        <v>58</v>
      </c>
      <c r="F1459" s="29" t="s">
        <v>16</v>
      </c>
      <c r="G1459" s="29" t="s">
        <v>1563</v>
      </c>
      <c r="H1459" s="29" t="s">
        <v>1759</v>
      </c>
      <c r="L1459" s="30">
        <v>45943</v>
      </c>
      <c r="M1459" s="29">
        <v>3745.8047999999999</v>
      </c>
      <c r="R1459" s="29" t="s">
        <v>1824</v>
      </c>
      <c r="S1459" s="29">
        <v>3745.8047999999999</v>
      </c>
      <c r="W1459" s="33" t="s">
        <v>16</v>
      </c>
      <c r="X1459" s="33" t="s">
        <v>1563</v>
      </c>
      <c r="Y1459" s="29">
        <v>3745.8047999999999</v>
      </c>
      <c r="AF1459" s="29">
        <v>3745.8047999999999</v>
      </c>
      <c r="AG1459" s="29" t="s">
        <v>1759</v>
      </c>
    </row>
    <row r="1460" spans="1:33" x14ac:dyDescent="0.3">
      <c r="A1460" s="29" t="s">
        <v>1470</v>
      </c>
      <c r="B1460" s="30">
        <v>45448</v>
      </c>
      <c r="C1460" s="29">
        <v>1776.5286000000001</v>
      </c>
      <c r="D1460" s="29" t="s">
        <v>1829</v>
      </c>
      <c r="E1460" s="29">
        <v>59</v>
      </c>
      <c r="F1460" s="29" t="s">
        <v>9</v>
      </c>
      <c r="G1460" s="29" t="s">
        <v>1563</v>
      </c>
      <c r="H1460" s="29" t="s">
        <v>1763</v>
      </c>
      <c r="L1460" s="30">
        <v>45448</v>
      </c>
      <c r="M1460" s="29">
        <v>1776.5286000000001</v>
      </c>
      <c r="R1460" s="29" t="s">
        <v>1829</v>
      </c>
      <c r="S1460" s="29">
        <v>1776.5286000000001</v>
      </c>
      <c r="W1460" s="31" t="s">
        <v>9</v>
      </c>
      <c r="X1460" s="31" t="s">
        <v>1563</v>
      </c>
      <c r="Y1460" s="29">
        <v>1776.5286000000001</v>
      </c>
      <c r="AF1460" s="29">
        <v>1776.5286000000001</v>
      </c>
      <c r="AG1460" s="29" t="s">
        <v>1763</v>
      </c>
    </row>
    <row r="1461" spans="1:33" x14ac:dyDescent="0.3">
      <c r="A1461" s="29" t="s">
        <v>1496</v>
      </c>
      <c r="B1461" s="30">
        <v>45929</v>
      </c>
      <c r="C1461" s="29">
        <v>1905.1724999999999</v>
      </c>
      <c r="D1461" s="29" t="s">
        <v>1824</v>
      </c>
      <c r="E1461" s="29">
        <v>36</v>
      </c>
      <c r="F1461" s="29" t="s">
        <v>16</v>
      </c>
      <c r="G1461" s="29" t="s">
        <v>1563</v>
      </c>
      <c r="H1461" s="29" t="s">
        <v>1763</v>
      </c>
      <c r="L1461" s="30">
        <v>45929</v>
      </c>
      <c r="M1461" s="29">
        <v>1905.1724999999999</v>
      </c>
      <c r="R1461" s="29" t="s">
        <v>1824</v>
      </c>
      <c r="S1461" s="29">
        <v>1905.1724999999999</v>
      </c>
      <c r="W1461" s="33" t="s">
        <v>16</v>
      </c>
      <c r="X1461" s="33" t="s">
        <v>1563</v>
      </c>
      <c r="Y1461" s="29">
        <v>1905.1724999999999</v>
      </c>
      <c r="AF1461" s="29">
        <v>1905.1724999999999</v>
      </c>
      <c r="AG1461" s="29" t="s">
        <v>1763</v>
      </c>
    </row>
    <row r="1462" spans="1:33" x14ac:dyDescent="0.3">
      <c r="A1462" s="29" t="s">
        <v>1250</v>
      </c>
      <c r="B1462" s="30">
        <v>45478</v>
      </c>
      <c r="C1462" s="29">
        <v>1462.0029999999999</v>
      </c>
      <c r="D1462" s="29" t="s">
        <v>1826</v>
      </c>
      <c r="E1462" s="29">
        <v>31</v>
      </c>
      <c r="F1462" s="29" t="s">
        <v>9</v>
      </c>
      <c r="G1462" s="29" t="s">
        <v>1544</v>
      </c>
      <c r="H1462" s="29" t="s">
        <v>1763</v>
      </c>
      <c r="L1462" s="30">
        <v>45478</v>
      </c>
      <c r="M1462" s="29">
        <v>1462.0029999999999</v>
      </c>
      <c r="R1462" s="29" t="s">
        <v>1826</v>
      </c>
      <c r="S1462" s="29">
        <v>1462.0029999999999</v>
      </c>
      <c r="W1462" s="31" t="s">
        <v>9</v>
      </c>
      <c r="X1462" s="31" t="s">
        <v>1544</v>
      </c>
      <c r="Y1462" s="29">
        <v>1462.0029999999999</v>
      </c>
      <c r="AF1462" s="29">
        <v>1462.0029999999999</v>
      </c>
      <c r="AG1462" s="29" t="s">
        <v>1763</v>
      </c>
    </row>
    <row r="1463" spans="1:33" x14ac:dyDescent="0.3">
      <c r="A1463" s="29" t="s">
        <v>1261</v>
      </c>
      <c r="B1463" s="30">
        <v>45723</v>
      </c>
      <c r="C1463" s="29">
        <v>113.33580000000001</v>
      </c>
      <c r="D1463" s="29" t="s">
        <v>1826</v>
      </c>
      <c r="E1463" s="29">
        <v>23</v>
      </c>
      <c r="F1463" s="29" t="s">
        <v>16</v>
      </c>
      <c r="G1463" s="29" t="s">
        <v>1563</v>
      </c>
      <c r="H1463" s="29" t="s">
        <v>1759</v>
      </c>
      <c r="L1463" s="30">
        <v>45723</v>
      </c>
      <c r="M1463" s="29">
        <v>113.33580000000001</v>
      </c>
      <c r="R1463" s="29" t="s">
        <v>1826</v>
      </c>
      <c r="S1463" s="29">
        <v>113.33580000000001</v>
      </c>
      <c r="W1463" s="33" t="s">
        <v>16</v>
      </c>
      <c r="X1463" s="33" t="s">
        <v>1563</v>
      </c>
      <c r="Y1463" s="29">
        <v>113.33580000000001</v>
      </c>
      <c r="AF1463" s="29">
        <v>113.33580000000001</v>
      </c>
      <c r="AG1463" s="29" t="s">
        <v>1759</v>
      </c>
    </row>
    <row r="1464" spans="1:33" x14ac:dyDescent="0.3">
      <c r="A1464" s="29" t="s">
        <v>1054</v>
      </c>
      <c r="B1464" s="30">
        <v>45240</v>
      </c>
      <c r="C1464" s="29">
        <v>90.479799999999997</v>
      </c>
      <c r="D1464" s="29" t="s">
        <v>1826</v>
      </c>
      <c r="E1464" s="29">
        <v>58</v>
      </c>
      <c r="F1464" s="29" t="s">
        <v>16</v>
      </c>
      <c r="G1464" s="29" t="s">
        <v>1558</v>
      </c>
      <c r="H1464" s="29" t="s">
        <v>1759</v>
      </c>
      <c r="L1464" s="30">
        <v>45240</v>
      </c>
      <c r="M1464" s="29">
        <v>90.479799999999997</v>
      </c>
      <c r="R1464" s="29" t="s">
        <v>1826</v>
      </c>
      <c r="S1464" s="29">
        <v>90.479799999999997</v>
      </c>
      <c r="W1464" s="31" t="s">
        <v>16</v>
      </c>
      <c r="X1464" s="31" t="s">
        <v>1558</v>
      </c>
      <c r="Y1464" s="29">
        <v>90.479799999999997</v>
      </c>
      <c r="AF1464" s="29">
        <v>90.479799999999997</v>
      </c>
      <c r="AG1464" s="29" t="s">
        <v>1759</v>
      </c>
    </row>
    <row r="1465" spans="1:33" x14ac:dyDescent="0.3">
      <c r="A1465" s="29" t="s">
        <v>4005</v>
      </c>
      <c r="B1465" s="30">
        <v>45890</v>
      </c>
      <c r="C1465" s="29">
        <v>325.54419999999999</v>
      </c>
      <c r="D1465" s="29" t="s">
        <v>1824</v>
      </c>
      <c r="E1465" s="29">
        <v>44</v>
      </c>
      <c r="F1465" s="29" t="s">
        <v>16</v>
      </c>
      <c r="G1465" s="29" t="s">
        <v>1563</v>
      </c>
      <c r="H1465" s="29" t="s">
        <v>1763</v>
      </c>
      <c r="L1465" s="30">
        <v>45890</v>
      </c>
      <c r="M1465" s="29">
        <v>325.54419999999999</v>
      </c>
      <c r="R1465" s="29" t="s">
        <v>1824</v>
      </c>
      <c r="S1465" s="29">
        <v>325.54419999999999</v>
      </c>
      <c r="W1465" s="33" t="s">
        <v>16</v>
      </c>
      <c r="X1465" s="33" t="s">
        <v>1563</v>
      </c>
      <c r="Y1465" s="29">
        <v>325.54419999999999</v>
      </c>
      <c r="AF1465" s="29">
        <v>325.54419999999999</v>
      </c>
      <c r="AG1465" s="29" t="s">
        <v>1763</v>
      </c>
    </row>
    <row r="1466" spans="1:33" x14ac:dyDescent="0.3">
      <c r="A1466" s="29" t="s">
        <v>1161</v>
      </c>
      <c r="B1466" s="30">
        <v>45796</v>
      </c>
      <c r="C1466" s="29">
        <v>535.35019999999997</v>
      </c>
      <c r="D1466" s="29" t="s">
        <v>1826</v>
      </c>
      <c r="E1466" s="29">
        <v>28</v>
      </c>
      <c r="F1466" s="29" t="s">
        <v>9</v>
      </c>
      <c r="G1466" s="29" t="s">
        <v>1547</v>
      </c>
      <c r="H1466" s="29" t="s">
        <v>1763</v>
      </c>
      <c r="L1466" s="30">
        <v>45796</v>
      </c>
      <c r="M1466" s="29">
        <v>535.35019999999997</v>
      </c>
      <c r="R1466" s="29" t="s">
        <v>1826</v>
      </c>
      <c r="S1466" s="29">
        <v>535.35019999999997</v>
      </c>
      <c r="W1466" s="31" t="s">
        <v>9</v>
      </c>
      <c r="X1466" s="31" t="s">
        <v>1547</v>
      </c>
      <c r="Y1466" s="29">
        <v>535.35019999999997</v>
      </c>
      <c r="AF1466" s="29">
        <v>535.35019999999997</v>
      </c>
      <c r="AG1466" s="29" t="s">
        <v>1763</v>
      </c>
    </row>
    <row r="1467" spans="1:33" x14ac:dyDescent="0.3">
      <c r="A1467" s="29" t="s">
        <v>115</v>
      </c>
      <c r="B1467" s="30">
        <v>45895</v>
      </c>
      <c r="C1467" s="29">
        <v>678.60799999999995</v>
      </c>
      <c r="D1467" s="29" t="s">
        <v>1829</v>
      </c>
      <c r="E1467" s="29">
        <v>27</v>
      </c>
      <c r="F1467" s="29" t="s">
        <v>16</v>
      </c>
      <c r="G1467" s="29" t="s">
        <v>1544</v>
      </c>
      <c r="H1467" s="29" t="s">
        <v>1754</v>
      </c>
      <c r="L1467" s="30">
        <v>45895</v>
      </c>
      <c r="M1467" s="29">
        <v>678.60799999999995</v>
      </c>
      <c r="R1467" s="29" t="s">
        <v>1829</v>
      </c>
      <c r="S1467" s="29">
        <v>678.60799999999995</v>
      </c>
      <c r="W1467" s="33" t="s">
        <v>16</v>
      </c>
      <c r="X1467" s="33" t="s">
        <v>1544</v>
      </c>
      <c r="Y1467" s="29">
        <v>678.60799999999995</v>
      </c>
      <c r="AF1467" s="29">
        <v>678.60799999999995</v>
      </c>
      <c r="AG1467" s="29" t="s">
        <v>1754</v>
      </c>
    </row>
    <row r="1468" spans="1:33" x14ac:dyDescent="0.3">
      <c r="A1468" s="29" t="s">
        <v>731</v>
      </c>
      <c r="B1468" s="30">
        <v>45676</v>
      </c>
      <c r="C1468" s="29">
        <v>1352.076</v>
      </c>
      <c r="D1468" s="29" t="s">
        <v>1824</v>
      </c>
      <c r="E1468" s="29">
        <v>63</v>
      </c>
      <c r="F1468" s="29" t="s">
        <v>16</v>
      </c>
      <c r="G1468" s="29" t="s">
        <v>1558</v>
      </c>
      <c r="H1468" s="29" t="s">
        <v>1784</v>
      </c>
      <c r="L1468" s="30">
        <v>45676</v>
      </c>
      <c r="M1468" s="29">
        <v>1352.076</v>
      </c>
      <c r="R1468" s="29" t="s">
        <v>1824</v>
      </c>
      <c r="S1468" s="29">
        <v>1352.076</v>
      </c>
      <c r="W1468" s="31" t="s">
        <v>16</v>
      </c>
      <c r="X1468" s="31" t="s">
        <v>1558</v>
      </c>
      <c r="Y1468" s="29">
        <v>1352.076</v>
      </c>
      <c r="AF1468" s="29">
        <v>1352.076</v>
      </c>
      <c r="AG1468" s="29" t="s">
        <v>1784</v>
      </c>
    </row>
    <row r="1469" spans="1:33" x14ac:dyDescent="0.3">
      <c r="A1469" s="29" t="s">
        <v>1273</v>
      </c>
      <c r="B1469" s="30">
        <v>45568</v>
      </c>
      <c r="C1469" s="29">
        <v>347.82000000000011</v>
      </c>
      <c r="D1469" s="29" t="s">
        <v>1826</v>
      </c>
      <c r="E1469" s="29">
        <v>48</v>
      </c>
      <c r="F1469" s="29" t="s">
        <v>16</v>
      </c>
      <c r="G1469" s="29" t="s">
        <v>1558</v>
      </c>
      <c r="H1469" s="29" t="s">
        <v>1784</v>
      </c>
      <c r="L1469" s="30">
        <v>45568</v>
      </c>
      <c r="M1469" s="29">
        <v>347.82000000000011</v>
      </c>
      <c r="R1469" s="29" t="s">
        <v>1826</v>
      </c>
      <c r="S1469" s="29">
        <v>347.82000000000011</v>
      </c>
      <c r="W1469" s="33" t="s">
        <v>16</v>
      </c>
      <c r="X1469" s="33" t="s">
        <v>1558</v>
      </c>
      <c r="Y1469" s="29">
        <v>347.82000000000011</v>
      </c>
      <c r="AF1469" s="29">
        <v>347.82000000000011</v>
      </c>
      <c r="AG1469" s="29" t="s">
        <v>1784</v>
      </c>
    </row>
    <row r="1470" spans="1:33" x14ac:dyDescent="0.3">
      <c r="A1470" s="29" t="s">
        <v>580</v>
      </c>
      <c r="B1470" s="30">
        <v>45272</v>
      </c>
      <c r="C1470" s="29">
        <v>81.619199999999992</v>
      </c>
      <c r="D1470" s="29" t="s">
        <v>1829</v>
      </c>
      <c r="E1470" s="29">
        <v>48</v>
      </c>
      <c r="F1470" s="29" t="s">
        <v>9</v>
      </c>
      <c r="G1470" s="29" t="s">
        <v>1558</v>
      </c>
      <c r="H1470" s="29" t="s">
        <v>1759</v>
      </c>
      <c r="L1470" s="30">
        <v>45272</v>
      </c>
      <c r="M1470" s="29">
        <v>81.619199999999992</v>
      </c>
      <c r="R1470" s="29" t="s">
        <v>1829</v>
      </c>
      <c r="S1470" s="29">
        <v>81.619199999999992</v>
      </c>
      <c r="W1470" s="31" t="s">
        <v>9</v>
      </c>
      <c r="X1470" s="31" t="s">
        <v>1558</v>
      </c>
      <c r="Y1470" s="29">
        <v>81.619199999999992</v>
      </c>
      <c r="AF1470" s="29">
        <v>81.619199999999992</v>
      </c>
      <c r="AG1470" s="29" t="s">
        <v>1759</v>
      </c>
    </row>
    <row r="1471" spans="1:33" x14ac:dyDescent="0.3">
      <c r="A1471" s="29" t="s">
        <v>1125</v>
      </c>
      <c r="B1471" s="30">
        <v>45718</v>
      </c>
      <c r="C1471" s="29">
        <v>1536.7439999999999</v>
      </c>
      <c r="D1471" s="29" t="s">
        <v>1826</v>
      </c>
      <c r="E1471" s="29">
        <v>34</v>
      </c>
      <c r="F1471" s="29" t="s">
        <v>9</v>
      </c>
      <c r="G1471" s="29" t="s">
        <v>1547</v>
      </c>
      <c r="H1471" s="29" t="s">
        <v>1763</v>
      </c>
      <c r="L1471" s="30">
        <v>45718</v>
      </c>
      <c r="M1471" s="29">
        <v>1536.7439999999999</v>
      </c>
      <c r="R1471" s="29" t="s">
        <v>1826</v>
      </c>
      <c r="S1471" s="29">
        <v>1536.7439999999999</v>
      </c>
      <c r="W1471" s="33" t="s">
        <v>9</v>
      </c>
      <c r="X1471" s="33" t="s">
        <v>1547</v>
      </c>
      <c r="Y1471" s="29">
        <v>1536.7439999999999</v>
      </c>
      <c r="AF1471" s="29">
        <v>1536.7439999999999</v>
      </c>
      <c r="AG1471" s="29" t="s">
        <v>1763</v>
      </c>
    </row>
    <row r="1472" spans="1:33" x14ac:dyDescent="0.3">
      <c r="A1472" s="29" t="s">
        <v>712</v>
      </c>
      <c r="B1472" s="30">
        <v>45356</v>
      </c>
      <c r="C1472" s="29">
        <v>1846.08</v>
      </c>
      <c r="D1472" s="29" t="s">
        <v>1829</v>
      </c>
      <c r="E1472" s="29">
        <v>50</v>
      </c>
      <c r="F1472" s="29" t="s">
        <v>16</v>
      </c>
      <c r="G1472" s="29" t="s">
        <v>1566</v>
      </c>
      <c r="H1472" s="29" t="s">
        <v>1759</v>
      </c>
      <c r="L1472" s="30">
        <v>45356</v>
      </c>
      <c r="M1472" s="29">
        <v>1846.08</v>
      </c>
      <c r="R1472" s="29" t="s">
        <v>1829</v>
      </c>
      <c r="S1472" s="29">
        <v>1846.08</v>
      </c>
      <c r="W1472" s="31" t="s">
        <v>16</v>
      </c>
      <c r="X1472" s="31" t="s">
        <v>1566</v>
      </c>
      <c r="Y1472" s="29">
        <v>1846.08</v>
      </c>
      <c r="AF1472" s="29">
        <v>1846.08</v>
      </c>
      <c r="AG1472" s="29" t="s">
        <v>1759</v>
      </c>
    </row>
    <row r="1473" spans="1:33" x14ac:dyDescent="0.3">
      <c r="A1473" s="29" t="s">
        <v>1525</v>
      </c>
      <c r="B1473" s="30">
        <v>45552</v>
      </c>
      <c r="C1473" s="29">
        <v>541.66739999999993</v>
      </c>
      <c r="D1473" s="29" t="s">
        <v>1824</v>
      </c>
      <c r="E1473" s="29">
        <v>47</v>
      </c>
      <c r="F1473" s="29" t="s">
        <v>16</v>
      </c>
      <c r="G1473" s="29" t="s">
        <v>1558</v>
      </c>
      <c r="H1473" s="29" t="s">
        <v>1759</v>
      </c>
      <c r="L1473" s="30">
        <v>45552</v>
      </c>
      <c r="M1473" s="29">
        <v>541.66739999999993</v>
      </c>
      <c r="R1473" s="29" t="s">
        <v>1824</v>
      </c>
      <c r="S1473" s="29">
        <v>541.66739999999993</v>
      </c>
      <c r="W1473" s="33" t="s">
        <v>16</v>
      </c>
      <c r="X1473" s="33" t="s">
        <v>1558</v>
      </c>
      <c r="Y1473" s="29">
        <v>541.66739999999993</v>
      </c>
      <c r="AF1473" s="29">
        <v>541.66739999999993</v>
      </c>
      <c r="AG1473" s="29" t="s">
        <v>1759</v>
      </c>
    </row>
    <row r="1474" spans="1:33" x14ac:dyDescent="0.3">
      <c r="A1474" s="29" t="s">
        <v>840</v>
      </c>
      <c r="B1474" s="30">
        <v>45288</v>
      </c>
      <c r="C1474" s="29">
        <v>2467.4495999999999</v>
      </c>
      <c r="D1474" s="29" t="s">
        <v>1826</v>
      </c>
      <c r="E1474" s="29">
        <v>25</v>
      </c>
      <c r="F1474" s="29" t="s">
        <v>9</v>
      </c>
      <c r="G1474" s="29" t="s">
        <v>1558</v>
      </c>
      <c r="H1474" s="29" t="s">
        <v>1759</v>
      </c>
      <c r="L1474" s="30">
        <v>45288</v>
      </c>
      <c r="M1474" s="29">
        <v>2467.4495999999999</v>
      </c>
      <c r="R1474" s="29" t="s">
        <v>1826</v>
      </c>
      <c r="S1474" s="29">
        <v>2467.4495999999999</v>
      </c>
      <c r="W1474" s="31" t="s">
        <v>9</v>
      </c>
      <c r="X1474" s="31" t="s">
        <v>1558</v>
      </c>
      <c r="Y1474" s="29">
        <v>2467.4495999999999</v>
      </c>
      <c r="AF1474" s="29">
        <v>2467.4495999999999</v>
      </c>
      <c r="AG1474" s="29" t="s">
        <v>1759</v>
      </c>
    </row>
    <row r="1475" spans="1:33" x14ac:dyDescent="0.3">
      <c r="A1475" s="29" t="s">
        <v>1261</v>
      </c>
      <c r="B1475" s="30">
        <v>45605</v>
      </c>
      <c r="C1475" s="29">
        <v>419.46480000000003</v>
      </c>
      <c r="D1475" s="29" t="s">
        <v>1829</v>
      </c>
      <c r="E1475" s="29">
        <v>23</v>
      </c>
      <c r="F1475" s="29" t="s">
        <v>16</v>
      </c>
      <c r="G1475" s="29" t="s">
        <v>1547</v>
      </c>
      <c r="H1475" s="29" t="s">
        <v>1759</v>
      </c>
      <c r="L1475" s="30">
        <v>45605</v>
      </c>
      <c r="M1475" s="29">
        <v>419.46480000000003</v>
      </c>
      <c r="R1475" s="29" t="s">
        <v>1829</v>
      </c>
      <c r="S1475" s="29">
        <v>419.46480000000003</v>
      </c>
      <c r="W1475" s="33" t="s">
        <v>16</v>
      </c>
      <c r="X1475" s="33" t="s">
        <v>1547</v>
      </c>
      <c r="Y1475" s="29">
        <v>419.46480000000003</v>
      </c>
      <c r="AF1475" s="29">
        <v>419.46480000000003</v>
      </c>
      <c r="AG1475" s="29" t="s">
        <v>1759</v>
      </c>
    </row>
    <row r="1476" spans="1:33" x14ac:dyDescent="0.3">
      <c r="A1476" s="29" t="s">
        <v>1462</v>
      </c>
      <c r="B1476" s="30">
        <v>45516</v>
      </c>
      <c r="C1476" s="29">
        <v>891.87199999999996</v>
      </c>
      <c r="D1476" s="29" t="s">
        <v>1826</v>
      </c>
      <c r="E1476" s="29">
        <v>18</v>
      </c>
      <c r="F1476" s="29" t="s">
        <v>16</v>
      </c>
      <c r="G1476" s="29" t="s">
        <v>1563</v>
      </c>
      <c r="H1476" s="29" t="s">
        <v>1759</v>
      </c>
      <c r="L1476" s="30">
        <v>45516</v>
      </c>
      <c r="M1476" s="29">
        <v>891.87199999999996</v>
      </c>
      <c r="R1476" s="29" t="s">
        <v>1826</v>
      </c>
      <c r="S1476" s="29">
        <v>891.87199999999996</v>
      </c>
      <c r="W1476" s="31" t="s">
        <v>16</v>
      </c>
      <c r="X1476" s="31" t="s">
        <v>1563</v>
      </c>
      <c r="Y1476" s="29">
        <v>891.87199999999996</v>
      </c>
      <c r="AF1476" s="29">
        <v>891.87199999999996</v>
      </c>
      <c r="AG1476" s="29" t="s">
        <v>1759</v>
      </c>
    </row>
    <row r="1477" spans="1:33" x14ac:dyDescent="0.3">
      <c r="A1477" s="29" t="s">
        <v>828</v>
      </c>
      <c r="B1477" s="30">
        <v>45379</v>
      </c>
      <c r="C1477" s="29">
        <v>1740.6279999999999</v>
      </c>
      <c r="D1477" s="29" t="s">
        <v>1826</v>
      </c>
      <c r="E1477" s="29">
        <v>63</v>
      </c>
      <c r="F1477" s="29" t="s">
        <v>16</v>
      </c>
      <c r="G1477" s="29" t="s">
        <v>1544</v>
      </c>
      <c r="H1477" s="29" t="s">
        <v>1784</v>
      </c>
      <c r="L1477" s="30">
        <v>45379</v>
      </c>
      <c r="M1477" s="29">
        <v>1740.6279999999999</v>
      </c>
      <c r="R1477" s="29" t="s">
        <v>1826</v>
      </c>
      <c r="S1477" s="29">
        <v>1740.6279999999999</v>
      </c>
      <c r="W1477" s="33" t="s">
        <v>16</v>
      </c>
      <c r="X1477" s="33" t="s">
        <v>1544</v>
      </c>
      <c r="Y1477" s="29">
        <v>1740.6279999999999</v>
      </c>
      <c r="AF1477" s="29">
        <v>1740.6279999999999</v>
      </c>
      <c r="AG1477" s="29" t="s">
        <v>1784</v>
      </c>
    </row>
    <row r="1478" spans="1:33" x14ac:dyDescent="0.3">
      <c r="A1478" s="29" t="s">
        <v>456</v>
      </c>
      <c r="B1478" s="30">
        <v>45567</v>
      </c>
      <c r="C1478" s="29">
        <v>714.41759999999999</v>
      </c>
      <c r="D1478" s="29" t="s">
        <v>1826</v>
      </c>
      <c r="E1478" s="29">
        <v>54</v>
      </c>
      <c r="F1478" s="29" t="s">
        <v>9</v>
      </c>
      <c r="G1478" s="29" t="s">
        <v>1544</v>
      </c>
      <c r="H1478" s="29" t="s">
        <v>1759</v>
      </c>
      <c r="L1478" s="30">
        <v>45567</v>
      </c>
      <c r="M1478" s="29">
        <v>714.41759999999999</v>
      </c>
      <c r="R1478" s="29" t="s">
        <v>1826</v>
      </c>
      <c r="S1478" s="29">
        <v>714.41759999999999</v>
      </c>
      <c r="W1478" s="31" t="s">
        <v>9</v>
      </c>
      <c r="X1478" s="31" t="s">
        <v>1544</v>
      </c>
      <c r="Y1478" s="29">
        <v>714.41759999999999</v>
      </c>
      <c r="AF1478" s="29">
        <v>714.41759999999999</v>
      </c>
      <c r="AG1478" s="29" t="s">
        <v>1759</v>
      </c>
    </row>
    <row r="1479" spans="1:33" x14ac:dyDescent="0.3">
      <c r="A1479" s="29" t="s">
        <v>753</v>
      </c>
      <c r="B1479" s="30">
        <v>45510</v>
      </c>
      <c r="C1479" s="29">
        <v>3293.5448000000001</v>
      </c>
      <c r="D1479" s="29" t="s">
        <v>1826</v>
      </c>
      <c r="E1479" s="29">
        <v>28</v>
      </c>
      <c r="F1479" s="29" t="s">
        <v>16</v>
      </c>
      <c r="G1479" s="29" t="s">
        <v>1558</v>
      </c>
      <c r="H1479" s="29" t="s">
        <v>1759</v>
      </c>
      <c r="L1479" s="30">
        <v>45510</v>
      </c>
      <c r="M1479" s="29">
        <v>3293.5448000000001</v>
      </c>
      <c r="R1479" s="29" t="s">
        <v>1826</v>
      </c>
      <c r="S1479" s="29">
        <v>3293.5448000000001</v>
      </c>
      <c r="W1479" s="33" t="s">
        <v>16</v>
      </c>
      <c r="X1479" s="33" t="s">
        <v>1558</v>
      </c>
      <c r="Y1479" s="29">
        <v>3293.5448000000001</v>
      </c>
      <c r="AF1479" s="29">
        <v>3293.5448000000001</v>
      </c>
      <c r="AG1479" s="29" t="s">
        <v>1759</v>
      </c>
    </row>
    <row r="1480" spans="1:33" x14ac:dyDescent="0.3">
      <c r="A1480" s="29" t="s">
        <v>296</v>
      </c>
      <c r="B1480" s="30">
        <v>45806</v>
      </c>
      <c r="C1480" s="29">
        <v>529.74900000000002</v>
      </c>
      <c r="D1480" s="29" t="s">
        <v>1826</v>
      </c>
      <c r="E1480" s="29">
        <v>53</v>
      </c>
      <c r="F1480" s="29" t="s">
        <v>9</v>
      </c>
      <c r="G1480" s="29" t="s">
        <v>1547</v>
      </c>
      <c r="H1480" s="29" t="s">
        <v>1759</v>
      </c>
      <c r="L1480" s="30">
        <v>45806</v>
      </c>
      <c r="M1480" s="29">
        <v>529.74900000000002</v>
      </c>
      <c r="R1480" s="29" t="s">
        <v>1826</v>
      </c>
      <c r="S1480" s="29">
        <v>529.74900000000002</v>
      </c>
      <c r="W1480" s="31" t="s">
        <v>9</v>
      </c>
      <c r="X1480" s="31" t="s">
        <v>1547</v>
      </c>
      <c r="Y1480" s="29">
        <v>529.74900000000002</v>
      </c>
      <c r="AF1480" s="29">
        <v>529.74900000000002</v>
      </c>
      <c r="AG1480" s="29" t="s">
        <v>1759</v>
      </c>
    </row>
    <row r="1481" spans="1:33" x14ac:dyDescent="0.3">
      <c r="A1481" s="29" t="s">
        <v>397</v>
      </c>
      <c r="B1481" s="30">
        <v>45240</v>
      </c>
      <c r="C1481" s="29">
        <v>2728.2024000000001</v>
      </c>
      <c r="D1481" s="29" t="s">
        <v>1824</v>
      </c>
      <c r="E1481" s="29">
        <v>30</v>
      </c>
      <c r="F1481" s="29" t="s">
        <v>9</v>
      </c>
      <c r="G1481" s="29" t="s">
        <v>1544</v>
      </c>
      <c r="H1481" s="29" t="s">
        <v>1759</v>
      </c>
      <c r="L1481" s="30">
        <v>45240</v>
      </c>
      <c r="M1481" s="29">
        <v>2728.2024000000001</v>
      </c>
      <c r="R1481" s="29" t="s">
        <v>1824</v>
      </c>
      <c r="S1481" s="29">
        <v>2728.2024000000001</v>
      </c>
      <c r="W1481" s="33" t="s">
        <v>9</v>
      </c>
      <c r="X1481" s="33" t="s">
        <v>1544</v>
      </c>
      <c r="Y1481" s="29">
        <v>2728.2024000000001</v>
      </c>
      <c r="AF1481" s="29">
        <v>2728.2024000000001</v>
      </c>
      <c r="AG1481" s="29" t="s">
        <v>1759</v>
      </c>
    </row>
    <row r="1482" spans="1:33" x14ac:dyDescent="0.3">
      <c r="A1482" s="29" t="s">
        <v>952</v>
      </c>
      <c r="B1482" s="30">
        <v>45309</v>
      </c>
      <c r="C1482" s="29">
        <v>333.81279999999998</v>
      </c>
      <c r="D1482" s="29" t="s">
        <v>1826</v>
      </c>
      <c r="E1482" s="29">
        <v>36</v>
      </c>
      <c r="F1482" s="29" t="s">
        <v>9</v>
      </c>
      <c r="G1482" s="29" t="s">
        <v>1566</v>
      </c>
      <c r="H1482" s="29" t="s">
        <v>1759</v>
      </c>
      <c r="L1482" s="30">
        <v>45309</v>
      </c>
      <c r="M1482" s="29">
        <v>333.81279999999998</v>
      </c>
      <c r="R1482" s="29" t="s">
        <v>1826</v>
      </c>
      <c r="S1482" s="29">
        <v>333.81279999999998</v>
      </c>
      <c r="W1482" s="31" t="s">
        <v>9</v>
      </c>
      <c r="X1482" s="31" t="s">
        <v>1566</v>
      </c>
      <c r="Y1482" s="29">
        <v>333.81279999999998</v>
      </c>
      <c r="AF1482" s="29">
        <v>333.81279999999998</v>
      </c>
      <c r="AG1482" s="29" t="s">
        <v>1759</v>
      </c>
    </row>
    <row r="1483" spans="1:33" x14ac:dyDescent="0.3">
      <c r="A1483" s="29" t="s">
        <v>101</v>
      </c>
      <c r="B1483" s="30">
        <v>45375</v>
      </c>
      <c r="C1483" s="29">
        <v>312.08049999999997</v>
      </c>
      <c r="D1483" s="29" t="s">
        <v>1829</v>
      </c>
      <c r="E1483" s="29">
        <v>40</v>
      </c>
      <c r="F1483" s="29" t="s">
        <v>9</v>
      </c>
      <c r="G1483" s="29" t="s">
        <v>1566</v>
      </c>
      <c r="H1483" s="29" t="s">
        <v>1759</v>
      </c>
      <c r="L1483" s="30">
        <v>45375</v>
      </c>
      <c r="M1483" s="29">
        <v>312.08049999999997</v>
      </c>
      <c r="R1483" s="29" t="s">
        <v>1829</v>
      </c>
      <c r="S1483" s="29">
        <v>312.08049999999997</v>
      </c>
      <c r="W1483" s="33" t="s">
        <v>9</v>
      </c>
      <c r="X1483" s="33" t="s">
        <v>1566</v>
      </c>
      <c r="Y1483" s="29">
        <v>312.08049999999997</v>
      </c>
      <c r="AF1483" s="29">
        <v>312.08049999999997</v>
      </c>
      <c r="AG1483" s="29" t="s">
        <v>1759</v>
      </c>
    </row>
    <row r="1484" spans="1:33" x14ac:dyDescent="0.3">
      <c r="A1484" s="29" t="s">
        <v>400</v>
      </c>
      <c r="B1484" s="30">
        <v>45733</v>
      </c>
      <c r="C1484" s="29">
        <v>1032.0813000000001</v>
      </c>
      <c r="D1484" s="29" t="s">
        <v>1829</v>
      </c>
      <c r="E1484" s="29">
        <v>53</v>
      </c>
      <c r="F1484" s="29" t="s">
        <v>16</v>
      </c>
      <c r="G1484" s="29" t="s">
        <v>1544</v>
      </c>
      <c r="H1484" s="29" t="s">
        <v>1759</v>
      </c>
      <c r="L1484" s="30">
        <v>45733</v>
      </c>
      <c r="M1484" s="29">
        <v>1032.0813000000001</v>
      </c>
      <c r="R1484" s="29" t="s">
        <v>1829</v>
      </c>
      <c r="S1484" s="29">
        <v>1032.0813000000001</v>
      </c>
      <c r="W1484" s="31" t="s">
        <v>16</v>
      </c>
      <c r="X1484" s="31" t="s">
        <v>1544</v>
      </c>
      <c r="Y1484" s="29">
        <v>1032.0813000000001</v>
      </c>
      <c r="AF1484" s="29">
        <v>1032.0813000000001</v>
      </c>
      <c r="AG1484" s="29" t="s">
        <v>1759</v>
      </c>
    </row>
    <row r="1485" spans="1:33" x14ac:dyDescent="0.3">
      <c r="A1485" s="29" t="s">
        <v>173</v>
      </c>
      <c r="B1485" s="30">
        <v>45435</v>
      </c>
      <c r="C1485" s="29">
        <v>683.00099999999998</v>
      </c>
      <c r="D1485" s="29" t="s">
        <v>1824</v>
      </c>
      <c r="E1485" s="29">
        <v>54</v>
      </c>
      <c r="F1485" s="29" t="s">
        <v>9</v>
      </c>
      <c r="G1485" s="29" t="s">
        <v>1558</v>
      </c>
      <c r="H1485" s="29" t="s">
        <v>1759</v>
      </c>
      <c r="L1485" s="30">
        <v>45435</v>
      </c>
      <c r="M1485" s="29">
        <v>683.00099999999998</v>
      </c>
      <c r="R1485" s="29" t="s">
        <v>1824</v>
      </c>
      <c r="S1485" s="29">
        <v>683.00099999999998</v>
      </c>
      <c r="W1485" s="33" t="s">
        <v>9</v>
      </c>
      <c r="X1485" s="33" t="s">
        <v>1558</v>
      </c>
      <c r="Y1485" s="29">
        <v>683.00099999999998</v>
      </c>
      <c r="AF1485" s="29">
        <v>683.00099999999998</v>
      </c>
      <c r="AG1485" s="29" t="s">
        <v>1759</v>
      </c>
    </row>
    <row r="1486" spans="1:33" x14ac:dyDescent="0.3">
      <c r="A1486" s="29" t="s">
        <v>1493</v>
      </c>
      <c r="B1486" s="30">
        <v>45864</v>
      </c>
      <c r="C1486" s="29">
        <v>2974.6439999999998</v>
      </c>
      <c r="D1486" s="29" t="s">
        <v>1829</v>
      </c>
      <c r="E1486" s="29">
        <v>22</v>
      </c>
      <c r="F1486" s="29" t="s">
        <v>16</v>
      </c>
      <c r="G1486" s="29" t="s">
        <v>1566</v>
      </c>
      <c r="H1486" s="29" t="s">
        <v>1759</v>
      </c>
      <c r="L1486" s="30">
        <v>45864</v>
      </c>
      <c r="M1486" s="29">
        <v>2974.6439999999998</v>
      </c>
      <c r="R1486" s="29" t="s">
        <v>1829</v>
      </c>
      <c r="S1486" s="29">
        <v>2974.6439999999998</v>
      </c>
      <c r="W1486" s="31" t="s">
        <v>16</v>
      </c>
      <c r="X1486" s="31" t="s">
        <v>1566</v>
      </c>
      <c r="Y1486" s="29">
        <v>2974.6439999999998</v>
      </c>
      <c r="AF1486" s="29">
        <v>2974.6439999999998</v>
      </c>
      <c r="AG1486" s="29" t="s">
        <v>1759</v>
      </c>
    </row>
    <row r="1487" spans="1:33" x14ac:dyDescent="0.3">
      <c r="A1487" s="29" t="s">
        <v>828</v>
      </c>
      <c r="B1487" s="30">
        <v>45569</v>
      </c>
      <c r="C1487" s="29">
        <v>818.42499999999995</v>
      </c>
      <c r="D1487" s="29" t="s">
        <v>1829</v>
      </c>
      <c r="E1487" s="29">
        <v>63</v>
      </c>
      <c r="F1487" s="29" t="s">
        <v>16</v>
      </c>
      <c r="G1487" s="29" t="s">
        <v>1558</v>
      </c>
      <c r="H1487" s="29" t="s">
        <v>1759</v>
      </c>
      <c r="L1487" s="30">
        <v>45569</v>
      </c>
      <c r="M1487" s="29">
        <v>818.42499999999995</v>
      </c>
      <c r="R1487" s="29" t="s">
        <v>1829</v>
      </c>
      <c r="S1487" s="29">
        <v>818.42499999999995</v>
      </c>
      <c r="W1487" s="33" t="s">
        <v>16</v>
      </c>
      <c r="X1487" s="33" t="s">
        <v>1558</v>
      </c>
      <c r="Y1487" s="29">
        <v>818.42499999999995</v>
      </c>
      <c r="AF1487" s="29">
        <v>818.42499999999995</v>
      </c>
      <c r="AG1487" s="29" t="s">
        <v>1759</v>
      </c>
    </row>
    <row r="1488" spans="1:33" x14ac:dyDescent="0.3">
      <c r="A1488" s="29" t="s">
        <v>1426</v>
      </c>
      <c r="B1488" s="30">
        <v>45664</v>
      </c>
      <c r="C1488" s="29">
        <v>435.34199999999998</v>
      </c>
      <c r="D1488" s="29" t="s">
        <v>1829</v>
      </c>
      <c r="E1488" s="29">
        <v>36</v>
      </c>
      <c r="F1488" s="29" t="s">
        <v>16</v>
      </c>
      <c r="G1488" s="29" t="s">
        <v>1566</v>
      </c>
      <c r="H1488" s="29" t="s">
        <v>1759</v>
      </c>
      <c r="L1488" s="30">
        <v>45664</v>
      </c>
      <c r="M1488" s="29">
        <v>435.34199999999998</v>
      </c>
      <c r="R1488" s="29" t="s">
        <v>1829</v>
      </c>
      <c r="S1488" s="29">
        <v>435.34199999999998</v>
      </c>
      <c r="W1488" s="31" t="s">
        <v>16</v>
      </c>
      <c r="X1488" s="31" t="s">
        <v>1566</v>
      </c>
      <c r="Y1488" s="29">
        <v>435.34199999999998</v>
      </c>
      <c r="AF1488" s="29">
        <v>435.34199999999998</v>
      </c>
      <c r="AG1488" s="29" t="s">
        <v>1759</v>
      </c>
    </row>
    <row r="1489" spans="1:33" x14ac:dyDescent="0.3">
      <c r="A1489" s="29" t="s">
        <v>1426</v>
      </c>
      <c r="B1489" s="30">
        <v>45645</v>
      </c>
      <c r="C1489" s="29">
        <v>871.39699999999993</v>
      </c>
      <c r="D1489" s="29" t="s">
        <v>1826</v>
      </c>
      <c r="E1489" s="29">
        <v>36</v>
      </c>
      <c r="F1489" s="29" t="s">
        <v>16</v>
      </c>
      <c r="G1489" s="29" t="s">
        <v>1544</v>
      </c>
      <c r="H1489" s="29" t="s">
        <v>1763</v>
      </c>
      <c r="L1489" s="30">
        <v>45645</v>
      </c>
      <c r="M1489" s="29">
        <v>871.39699999999993</v>
      </c>
      <c r="R1489" s="29" t="s">
        <v>1826</v>
      </c>
      <c r="S1489" s="29">
        <v>871.39699999999993</v>
      </c>
      <c r="W1489" s="33" t="s">
        <v>16</v>
      </c>
      <c r="X1489" s="33" t="s">
        <v>1544</v>
      </c>
      <c r="Y1489" s="29">
        <v>871.39699999999993</v>
      </c>
      <c r="AF1489" s="29">
        <v>871.39699999999993</v>
      </c>
      <c r="AG1489" s="29" t="s">
        <v>1763</v>
      </c>
    </row>
    <row r="1490" spans="1:33" x14ac:dyDescent="0.3">
      <c r="A1490" s="29" t="s">
        <v>750</v>
      </c>
      <c r="B1490" s="30">
        <v>45449</v>
      </c>
      <c r="C1490" s="29">
        <v>344.53680000000003</v>
      </c>
      <c r="D1490" s="29" t="s">
        <v>1826</v>
      </c>
      <c r="E1490" s="29">
        <v>43</v>
      </c>
      <c r="F1490" s="29" t="s">
        <v>16</v>
      </c>
      <c r="G1490" s="29" t="s">
        <v>1558</v>
      </c>
      <c r="H1490" s="29" t="s">
        <v>1759</v>
      </c>
      <c r="L1490" s="30">
        <v>45449</v>
      </c>
      <c r="M1490" s="29">
        <v>344.53680000000003</v>
      </c>
      <c r="R1490" s="29" t="s">
        <v>1826</v>
      </c>
      <c r="S1490" s="29">
        <v>344.53680000000003</v>
      </c>
      <c r="W1490" s="31" t="s">
        <v>16</v>
      </c>
      <c r="X1490" s="31" t="s">
        <v>1558</v>
      </c>
      <c r="Y1490" s="29">
        <v>344.53680000000003</v>
      </c>
      <c r="AF1490" s="29">
        <v>344.53680000000003</v>
      </c>
      <c r="AG1490" s="29" t="s">
        <v>1759</v>
      </c>
    </row>
    <row r="1491" spans="1:33" x14ac:dyDescent="0.3">
      <c r="A1491" s="29" t="s">
        <v>4003</v>
      </c>
      <c r="B1491" s="30">
        <v>45629</v>
      </c>
      <c r="C1491" s="29">
        <v>502.51319999999998</v>
      </c>
      <c r="D1491" s="29" t="s">
        <v>1829</v>
      </c>
      <c r="E1491" s="29">
        <v>40</v>
      </c>
      <c r="F1491" s="29" t="s">
        <v>9</v>
      </c>
      <c r="G1491" s="29" t="s">
        <v>1566</v>
      </c>
      <c r="H1491" s="29" t="s">
        <v>1763</v>
      </c>
      <c r="L1491" s="30">
        <v>45629</v>
      </c>
      <c r="M1491" s="29">
        <v>502.51319999999998</v>
      </c>
      <c r="R1491" s="29" t="s">
        <v>1829</v>
      </c>
      <c r="S1491" s="29">
        <v>502.51319999999998</v>
      </c>
      <c r="W1491" s="33" t="s">
        <v>9</v>
      </c>
      <c r="X1491" s="33" t="s">
        <v>1566</v>
      </c>
      <c r="Y1491" s="29">
        <v>502.51319999999998</v>
      </c>
      <c r="AF1491" s="29">
        <v>502.51319999999998</v>
      </c>
      <c r="AG1491" s="29" t="s">
        <v>1763</v>
      </c>
    </row>
    <row r="1492" spans="1:33" x14ac:dyDescent="0.3">
      <c r="A1492" s="29" t="s">
        <v>86</v>
      </c>
      <c r="B1492" s="30">
        <v>45739</v>
      </c>
      <c r="C1492" s="29">
        <v>515.9325</v>
      </c>
      <c r="D1492" s="29" t="s">
        <v>1824</v>
      </c>
      <c r="E1492" s="29">
        <v>59</v>
      </c>
      <c r="F1492" s="29" t="s">
        <v>9</v>
      </c>
      <c r="G1492" s="29" t="s">
        <v>1566</v>
      </c>
      <c r="H1492" s="29" t="s">
        <v>1763</v>
      </c>
      <c r="L1492" s="30">
        <v>45739</v>
      </c>
      <c r="M1492" s="29">
        <v>515.9325</v>
      </c>
      <c r="R1492" s="29" t="s">
        <v>1824</v>
      </c>
      <c r="S1492" s="29">
        <v>515.9325</v>
      </c>
      <c r="W1492" s="31" t="s">
        <v>9</v>
      </c>
      <c r="X1492" s="31" t="s">
        <v>1566</v>
      </c>
      <c r="Y1492" s="29">
        <v>515.9325</v>
      </c>
      <c r="AF1492" s="29">
        <v>515.9325</v>
      </c>
      <c r="AG1492" s="29" t="s">
        <v>1763</v>
      </c>
    </row>
    <row r="1493" spans="1:33" x14ac:dyDescent="0.3">
      <c r="A1493" s="29" t="s">
        <v>154</v>
      </c>
      <c r="B1493" s="30">
        <v>45849</v>
      </c>
      <c r="C1493" s="29">
        <v>2101.0626000000002</v>
      </c>
      <c r="D1493" s="29" t="s">
        <v>1826</v>
      </c>
      <c r="E1493" s="29">
        <v>50</v>
      </c>
      <c r="F1493" s="29" t="s">
        <v>9</v>
      </c>
      <c r="G1493" s="29" t="s">
        <v>1558</v>
      </c>
      <c r="H1493" s="29" t="s">
        <v>1763</v>
      </c>
      <c r="L1493" s="30">
        <v>45849</v>
      </c>
      <c r="M1493" s="29">
        <v>2101.0626000000002</v>
      </c>
      <c r="R1493" s="29" t="s">
        <v>1826</v>
      </c>
      <c r="S1493" s="29">
        <v>2101.0626000000002</v>
      </c>
      <c r="W1493" s="33" t="s">
        <v>9</v>
      </c>
      <c r="X1493" s="33" t="s">
        <v>1558</v>
      </c>
      <c r="Y1493" s="29">
        <v>2101.0626000000002</v>
      </c>
      <c r="AF1493" s="29">
        <v>2101.0626000000002</v>
      </c>
      <c r="AG1493" s="29" t="s">
        <v>1763</v>
      </c>
    </row>
    <row r="1494" spans="1:33" x14ac:dyDescent="0.3">
      <c r="A1494" s="29" t="s">
        <v>714</v>
      </c>
      <c r="B1494" s="30">
        <v>45230</v>
      </c>
      <c r="C1494" s="29">
        <v>359.19650000000001</v>
      </c>
      <c r="D1494" s="29" t="s">
        <v>1824</v>
      </c>
      <c r="E1494" s="29">
        <v>38</v>
      </c>
      <c r="F1494" s="29" t="s">
        <v>9</v>
      </c>
      <c r="G1494" s="29" t="s">
        <v>1563</v>
      </c>
      <c r="H1494" s="29" t="s">
        <v>1759</v>
      </c>
      <c r="L1494" s="30">
        <v>45230</v>
      </c>
      <c r="M1494" s="29">
        <v>359.19650000000001</v>
      </c>
      <c r="R1494" s="29" t="s">
        <v>1824</v>
      </c>
      <c r="S1494" s="29">
        <v>359.19650000000001</v>
      </c>
      <c r="W1494" s="31" t="s">
        <v>9</v>
      </c>
      <c r="X1494" s="31" t="s">
        <v>1563</v>
      </c>
      <c r="Y1494" s="29">
        <v>359.19650000000001</v>
      </c>
      <c r="AF1494" s="29">
        <v>359.19650000000001</v>
      </c>
      <c r="AG1494" s="29" t="s">
        <v>1759</v>
      </c>
    </row>
    <row r="1495" spans="1:33" x14ac:dyDescent="0.3">
      <c r="A1495" s="29" t="s">
        <v>370</v>
      </c>
      <c r="B1495" s="30">
        <v>45292</v>
      </c>
      <c r="C1495" s="29">
        <v>857.1</v>
      </c>
      <c r="D1495" s="29" t="s">
        <v>1826</v>
      </c>
      <c r="E1495" s="29">
        <v>50</v>
      </c>
      <c r="F1495" s="29" t="s">
        <v>16</v>
      </c>
      <c r="G1495" s="29" t="s">
        <v>1566</v>
      </c>
      <c r="H1495" s="29" t="s">
        <v>1759</v>
      </c>
      <c r="L1495" s="30">
        <v>45292</v>
      </c>
      <c r="M1495" s="29">
        <v>857.1</v>
      </c>
      <c r="R1495" s="29" t="s">
        <v>1826</v>
      </c>
      <c r="S1495" s="29">
        <v>857.1</v>
      </c>
      <c r="W1495" s="33" t="s">
        <v>16</v>
      </c>
      <c r="X1495" s="33" t="s">
        <v>1566</v>
      </c>
      <c r="Y1495" s="29">
        <v>857.1</v>
      </c>
      <c r="AF1495" s="29">
        <v>857.1</v>
      </c>
      <c r="AG1495" s="29" t="s">
        <v>1759</v>
      </c>
    </row>
    <row r="1496" spans="1:33" x14ac:dyDescent="0.3">
      <c r="A1496" s="29" t="s">
        <v>738</v>
      </c>
      <c r="B1496" s="30">
        <v>45251</v>
      </c>
      <c r="C1496" s="29">
        <v>1112.9536000000001</v>
      </c>
      <c r="D1496" s="29" t="s">
        <v>1824</v>
      </c>
      <c r="E1496" s="29">
        <v>29</v>
      </c>
      <c r="F1496" s="29" t="s">
        <v>9</v>
      </c>
      <c r="G1496" s="29" t="s">
        <v>1544</v>
      </c>
      <c r="H1496" s="29" t="s">
        <v>1759</v>
      </c>
      <c r="L1496" s="30">
        <v>45251</v>
      </c>
      <c r="M1496" s="29">
        <v>1112.9536000000001</v>
      </c>
      <c r="R1496" s="29" t="s">
        <v>1824</v>
      </c>
      <c r="S1496" s="29">
        <v>1112.9536000000001</v>
      </c>
      <c r="W1496" s="31" t="s">
        <v>9</v>
      </c>
      <c r="X1496" s="31" t="s">
        <v>1544</v>
      </c>
      <c r="Y1496" s="29">
        <v>1112.9536000000001</v>
      </c>
      <c r="AF1496" s="29">
        <v>1112.9536000000001</v>
      </c>
      <c r="AG1496" s="29" t="s">
        <v>1759</v>
      </c>
    </row>
    <row r="1497" spans="1:33" x14ac:dyDescent="0.3">
      <c r="A1497" s="29" t="s">
        <v>41</v>
      </c>
      <c r="B1497" s="30">
        <v>45555</v>
      </c>
      <c r="C1497" s="29">
        <v>413.5335</v>
      </c>
      <c r="D1497" s="29" t="s">
        <v>1826</v>
      </c>
      <c r="E1497" s="29">
        <v>53</v>
      </c>
      <c r="F1497" s="29" t="s">
        <v>16</v>
      </c>
      <c r="G1497" s="29" t="s">
        <v>1563</v>
      </c>
      <c r="H1497" s="29" t="s">
        <v>1759</v>
      </c>
      <c r="L1497" s="30">
        <v>45555</v>
      </c>
      <c r="M1497" s="29">
        <v>413.5335</v>
      </c>
      <c r="R1497" s="29" t="s">
        <v>1826</v>
      </c>
      <c r="S1497" s="29">
        <v>413.5335</v>
      </c>
      <c r="W1497" s="33" t="s">
        <v>16</v>
      </c>
      <c r="X1497" s="33" t="s">
        <v>1563</v>
      </c>
      <c r="Y1497" s="29">
        <v>413.5335</v>
      </c>
      <c r="AF1497" s="29">
        <v>413.5335</v>
      </c>
      <c r="AG1497" s="29" t="s">
        <v>1759</v>
      </c>
    </row>
    <row r="1498" spans="1:33" x14ac:dyDescent="0.3">
      <c r="A1498" s="29" t="s">
        <v>1042</v>
      </c>
      <c r="B1498" s="30">
        <v>45385</v>
      </c>
      <c r="C1498" s="29">
        <v>2010.6432</v>
      </c>
      <c r="D1498" s="29" t="s">
        <v>1826</v>
      </c>
      <c r="E1498" s="29">
        <v>34</v>
      </c>
      <c r="F1498" s="29" t="s">
        <v>16</v>
      </c>
      <c r="G1498" s="29" t="s">
        <v>1563</v>
      </c>
      <c r="H1498" s="29" t="s">
        <v>1759</v>
      </c>
      <c r="L1498" s="30">
        <v>45385</v>
      </c>
      <c r="M1498" s="29">
        <v>2010.6432</v>
      </c>
      <c r="R1498" s="29" t="s">
        <v>1826</v>
      </c>
      <c r="S1498" s="29">
        <v>2010.6432</v>
      </c>
      <c r="W1498" s="31" t="s">
        <v>16</v>
      </c>
      <c r="X1498" s="31" t="s">
        <v>1563</v>
      </c>
      <c r="Y1498" s="29">
        <v>2010.6432</v>
      </c>
      <c r="AF1498" s="29">
        <v>2010.6432</v>
      </c>
      <c r="AG1498" s="29" t="s">
        <v>1759</v>
      </c>
    </row>
    <row r="1499" spans="1:33" x14ac:dyDescent="0.3">
      <c r="A1499" s="29" t="s">
        <v>979</v>
      </c>
      <c r="B1499" s="30">
        <v>45787</v>
      </c>
      <c r="C1499" s="29">
        <v>444.61439999999988</v>
      </c>
      <c r="D1499" s="29" t="s">
        <v>1829</v>
      </c>
      <c r="E1499" s="29">
        <v>35</v>
      </c>
      <c r="F1499" s="29" t="s">
        <v>9</v>
      </c>
      <c r="G1499" s="29" t="s">
        <v>1563</v>
      </c>
      <c r="H1499" s="29" t="s">
        <v>1759</v>
      </c>
      <c r="L1499" s="30">
        <v>45787</v>
      </c>
      <c r="M1499" s="29">
        <v>444.61439999999988</v>
      </c>
      <c r="R1499" s="29" t="s">
        <v>1829</v>
      </c>
      <c r="S1499" s="29">
        <v>444.61439999999988</v>
      </c>
      <c r="W1499" s="33" t="s">
        <v>9</v>
      </c>
      <c r="X1499" s="33" t="s">
        <v>1563</v>
      </c>
      <c r="Y1499" s="29">
        <v>444.61439999999988</v>
      </c>
      <c r="AF1499" s="29">
        <v>444.61439999999988</v>
      </c>
      <c r="AG1499" s="29" t="s">
        <v>1759</v>
      </c>
    </row>
    <row r="1500" spans="1:33" x14ac:dyDescent="0.3">
      <c r="A1500" s="29" t="s">
        <v>679</v>
      </c>
      <c r="B1500" s="30">
        <v>45822</v>
      </c>
      <c r="C1500" s="29">
        <v>1533.8240000000001</v>
      </c>
      <c r="D1500" s="29" t="s">
        <v>1826</v>
      </c>
      <c r="E1500" s="29">
        <v>50</v>
      </c>
      <c r="F1500" s="29" t="s">
        <v>16</v>
      </c>
      <c r="G1500" s="29" t="s">
        <v>1558</v>
      </c>
      <c r="H1500" s="29" t="s">
        <v>1763</v>
      </c>
      <c r="L1500" s="30">
        <v>45822</v>
      </c>
      <c r="M1500" s="29">
        <v>1533.8240000000001</v>
      </c>
      <c r="R1500" s="29" t="s">
        <v>1826</v>
      </c>
      <c r="S1500" s="29">
        <v>1533.8240000000001</v>
      </c>
      <c r="W1500" s="31" t="s">
        <v>16</v>
      </c>
      <c r="X1500" s="31" t="s">
        <v>1558</v>
      </c>
      <c r="Y1500" s="29">
        <v>1533.8240000000001</v>
      </c>
      <c r="AF1500" s="29">
        <v>1533.8240000000001</v>
      </c>
      <c r="AG1500" s="29" t="s">
        <v>1763</v>
      </c>
    </row>
    <row r="1501" spans="1:33" x14ac:dyDescent="0.3">
      <c r="A1501" s="29" t="s">
        <v>1432</v>
      </c>
      <c r="B1501" s="30">
        <v>45590</v>
      </c>
      <c r="C1501" s="29">
        <v>1081.0134</v>
      </c>
      <c r="D1501" s="29" t="s">
        <v>1829</v>
      </c>
      <c r="E1501" s="29">
        <v>28</v>
      </c>
      <c r="F1501" s="29" t="s">
        <v>16</v>
      </c>
      <c r="G1501" s="29" t="s">
        <v>1566</v>
      </c>
      <c r="H1501" s="29" t="s">
        <v>1759</v>
      </c>
      <c r="L1501" s="30">
        <v>45590</v>
      </c>
      <c r="M1501" s="29">
        <v>1081.0134</v>
      </c>
      <c r="R1501" s="29" t="s">
        <v>1829</v>
      </c>
      <c r="S1501" s="29">
        <v>1081.0134</v>
      </c>
      <c r="W1501" s="33" t="s">
        <v>16</v>
      </c>
      <c r="X1501" s="33" t="s">
        <v>1566</v>
      </c>
      <c r="Y1501" s="29">
        <v>1081.0134</v>
      </c>
      <c r="AF1501" s="29">
        <v>1081.0134</v>
      </c>
      <c r="AG1501" s="29" t="s">
        <v>1759</v>
      </c>
    </row>
    <row r="1502" spans="1:33" x14ac:dyDescent="0.3">
      <c r="A1502" s="29" t="s">
        <v>394</v>
      </c>
      <c r="B1502" s="30">
        <v>45618</v>
      </c>
      <c r="C1502" s="29">
        <v>618.69359999999995</v>
      </c>
      <c r="D1502" s="29" t="s">
        <v>1826</v>
      </c>
      <c r="E1502" s="29">
        <v>51</v>
      </c>
      <c r="F1502" s="29" t="s">
        <v>9</v>
      </c>
      <c r="G1502" s="29" t="s">
        <v>1544</v>
      </c>
      <c r="H1502" s="29" t="s">
        <v>1759</v>
      </c>
      <c r="L1502" s="30">
        <v>45618</v>
      </c>
      <c r="M1502" s="29">
        <v>618.69359999999995</v>
      </c>
      <c r="R1502" s="29" t="s">
        <v>1826</v>
      </c>
      <c r="S1502" s="29">
        <v>618.69359999999995</v>
      </c>
      <c r="W1502" s="31" t="s">
        <v>9</v>
      </c>
      <c r="X1502" s="31" t="s">
        <v>1544</v>
      </c>
      <c r="Y1502" s="29">
        <v>618.69359999999995</v>
      </c>
      <c r="AF1502" s="29">
        <v>618.69359999999995</v>
      </c>
      <c r="AG1502" s="29" t="s">
        <v>1759</v>
      </c>
    </row>
    <row r="1503" spans="1:33" x14ac:dyDescent="0.3">
      <c r="A1503" s="29" t="s">
        <v>1250</v>
      </c>
      <c r="B1503" s="30">
        <v>45586</v>
      </c>
      <c r="C1503" s="29">
        <v>377.28</v>
      </c>
      <c r="D1503" s="29" t="s">
        <v>1824</v>
      </c>
      <c r="E1503" s="29">
        <v>31</v>
      </c>
      <c r="F1503" s="29" t="s">
        <v>9</v>
      </c>
      <c r="G1503" s="29" t="s">
        <v>1566</v>
      </c>
      <c r="H1503" s="29" t="s">
        <v>1759</v>
      </c>
      <c r="L1503" s="30">
        <v>45586</v>
      </c>
      <c r="M1503" s="29">
        <v>377.28</v>
      </c>
      <c r="R1503" s="29" t="s">
        <v>1824</v>
      </c>
      <c r="S1503" s="29">
        <v>377.28</v>
      </c>
      <c r="W1503" s="33" t="s">
        <v>9</v>
      </c>
      <c r="X1503" s="33" t="s">
        <v>1566</v>
      </c>
      <c r="Y1503" s="29">
        <v>377.28</v>
      </c>
      <c r="AF1503" s="29">
        <v>377.28</v>
      </c>
      <c r="AG1503" s="29" t="s">
        <v>1759</v>
      </c>
    </row>
    <row r="1504" spans="1:33" x14ac:dyDescent="0.3">
      <c r="A1504" s="29" t="s">
        <v>4011</v>
      </c>
      <c r="B1504" s="30">
        <v>45548</v>
      </c>
      <c r="C1504" s="29">
        <v>1630.3391999999999</v>
      </c>
      <c r="D1504" s="29" t="s">
        <v>1829</v>
      </c>
      <c r="E1504" s="29">
        <v>54</v>
      </c>
      <c r="F1504" s="29" t="s">
        <v>16</v>
      </c>
      <c r="G1504" s="29" t="s">
        <v>1566</v>
      </c>
      <c r="H1504" s="29" t="s">
        <v>1759</v>
      </c>
      <c r="L1504" s="30">
        <v>45548</v>
      </c>
      <c r="M1504" s="29">
        <v>1630.3391999999999</v>
      </c>
      <c r="R1504" s="29" t="s">
        <v>1829</v>
      </c>
      <c r="S1504" s="29">
        <v>1630.3391999999999</v>
      </c>
      <c r="W1504" s="31" t="s">
        <v>16</v>
      </c>
      <c r="X1504" s="31" t="s">
        <v>1566</v>
      </c>
      <c r="Y1504" s="29">
        <v>1630.3391999999999</v>
      </c>
      <c r="AF1504" s="29">
        <v>1630.3391999999999</v>
      </c>
      <c r="AG1504" s="29" t="s">
        <v>1759</v>
      </c>
    </row>
    <row r="1505" spans="1:33" x14ac:dyDescent="0.3">
      <c r="A1505" s="29" t="s">
        <v>828</v>
      </c>
      <c r="B1505" s="30">
        <v>45772</v>
      </c>
      <c r="C1505" s="29">
        <v>229.3109</v>
      </c>
      <c r="D1505" s="29" t="s">
        <v>1824</v>
      </c>
      <c r="E1505" s="29">
        <v>63</v>
      </c>
      <c r="F1505" s="29" t="s">
        <v>16</v>
      </c>
      <c r="G1505" s="29" t="s">
        <v>1544</v>
      </c>
      <c r="H1505" s="29" t="s">
        <v>1759</v>
      </c>
      <c r="L1505" s="30">
        <v>45772</v>
      </c>
      <c r="M1505" s="29">
        <v>229.3109</v>
      </c>
      <c r="R1505" s="29" t="s">
        <v>1824</v>
      </c>
      <c r="S1505" s="29">
        <v>229.3109</v>
      </c>
      <c r="W1505" s="33" t="s">
        <v>16</v>
      </c>
      <c r="X1505" s="33" t="s">
        <v>1544</v>
      </c>
      <c r="Y1505" s="29">
        <v>229.3109</v>
      </c>
      <c r="AF1505" s="29">
        <v>229.3109</v>
      </c>
      <c r="AG1505" s="29" t="s">
        <v>1759</v>
      </c>
    </row>
    <row r="1506" spans="1:33" x14ac:dyDescent="0.3">
      <c r="A1506" s="29" t="s">
        <v>717</v>
      </c>
      <c r="B1506" s="30">
        <v>45361</v>
      </c>
      <c r="C1506" s="29">
        <v>189.21600000000001</v>
      </c>
      <c r="D1506" s="29" t="s">
        <v>1829</v>
      </c>
      <c r="E1506" s="29">
        <v>35</v>
      </c>
      <c r="F1506" s="29" t="s">
        <v>9</v>
      </c>
      <c r="G1506" s="29" t="s">
        <v>1566</v>
      </c>
      <c r="H1506" s="29" t="s">
        <v>1759</v>
      </c>
      <c r="L1506" s="30">
        <v>45361</v>
      </c>
      <c r="M1506" s="29">
        <v>189.21600000000001</v>
      </c>
      <c r="R1506" s="29" t="s">
        <v>1829</v>
      </c>
      <c r="S1506" s="29">
        <v>189.21600000000001</v>
      </c>
      <c r="W1506" s="31" t="s">
        <v>9</v>
      </c>
      <c r="X1506" s="31" t="s">
        <v>1566</v>
      </c>
      <c r="Y1506" s="29">
        <v>189.21600000000001</v>
      </c>
      <c r="AF1506" s="29">
        <v>189.21600000000001</v>
      </c>
      <c r="AG1506" s="29" t="s">
        <v>1759</v>
      </c>
    </row>
    <row r="1507" spans="1:33" x14ac:dyDescent="0.3">
      <c r="A1507" s="29" t="s">
        <v>1381</v>
      </c>
      <c r="B1507" s="30">
        <v>45235</v>
      </c>
      <c r="C1507" s="29">
        <v>692.38839999999993</v>
      </c>
      <c r="D1507" s="29" t="s">
        <v>1826</v>
      </c>
      <c r="E1507" s="29">
        <v>45</v>
      </c>
      <c r="F1507" s="29" t="s">
        <v>9</v>
      </c>
      <c r="G1507" s="29" t="s">
        <v>1558</v>
      </c>
      <c r="H1507" s="29" t="s">
        <v>1759</v>
      </c>
      <c r="L1507" s="30">
        <v>45235</v>
      </c>
      <c r="M1507" s="29">
        <v>692.38839999999993</v>
      </c>
      <c r="R1507" s="29" t="s">
        <v>1826</v>
      </c>
      <c r="S1507" s="29">
        <v>692.38839999999993</v>
      </c>
      <c r="W1507" s="33" t="s">
        <v>9</v>
      </c>
      <c r="X1507" s="33" t="s">
        <v>1558</v>
      </c>
      <c r="Y1507" s="29">
        <v>692.38839999999993</v>
      </c>
      <c r="AF1507" s="29">
        <v>692.38839999999993</v>
      </c>
      <c r="AG1507" s="29" t="s">
        <v>1759</v>
      </c>
    </row>
    <row r="1508" spans="1:33" x14ac:dyDescent="0.3">
      <c r="A1508" s="29" t="s">
        <v>1447</v>
      </c>
      <c r="B1508" s="30">
        <v>45864</v>
      </c>
      <c r="C1508" s="29">
        <v>1884.54</v>
      </c>
      <c r="D1508" s="29" t="s">
        <v>1824</v>
      </c>
      <c r="E1508" s="29">
        <v>21</v>
      </c>
      <c r="F1508" s="29" t="s">
        <v>16</v>
      </c>
      <c r="G1508" s="29" t="s">
        <v>1544</v>
      </c>
      <c r="H1508" s="29" t="s">
        <v>1784</v>
      </c>
      <c r="L1508" s="30">
        <v>45864</v>
      </c>
      <c r="M1508" s="29">
        <v>1884.54</v>
      </c>
      <c r="R1508" s="29" t="s">
        <v>1824</v>
      </c>
      <c r="S1508" s="29">
        <v>1884.54</v>
      </c>
      <c r="W1508" s="31" t="s">
        <v>16</v>
      </c>
      <c r="X1508" s="31" t="s">
        <v>1544</v>
      </c>
      <c r="Y1508" s="29">
        <v>1884.54</v>
      </c>
      <c r="AF1508" s="29">
        <v>1884.54</v>
      </c>
      <c r="AG1508" s="29" t="s">
        <v>1784</v>
      </c>
    </row>
    <row r="1509" spans="1:33" x14ac:dyDescent="0.3">
      <c r="A1509" s="29" t="s">
        <v>1155</v>
      </c>
      <c r="B1509" s="30">
        <v>45681</v>
      </c>
      <c r="C1509" s="29">
        <v>906.50339999999994</v>
      </c>
      <c r="D1509" s="29" t="s">
        <v>1829</v>
      </c>
      <c r="E1509" s="29">
        <v>45</v>
      </c>
      <c r="F1509" s="29" t="s">
        <v>9</v>
      </c>
      <c r="G1509" s="29" t="s">
        <v>1566</v>
      </c>
      <c r="H1509" s="29" t="s">
        <v>1759</v>
      </c>
      <c r="L1509" s="30">
        <v>45681</v>
      </c>
      <c r="M1509" s="29">
        <v>906.50339999999994</v>
      </c>
      <c r="R1509" s="29" t="s">
        <v>1829</v>
      </c>
      <c r="S1509" s="29">
        <v>906.50339999999994</v>
      </c>
      <c r="W1509" s="33" t="s">
        <v>9</v>
      </c>
      <c r="X1509" s="33" t="s">
        <v>1566</v>
      </c>
      <c r="Y1509" s="29">
        <v>906.50339999999994</v>
      </c>
      <c r="AF1509" s="29">
        <v>906.50339999999994</v>
      </c>
      <c r="AG1509" s="29" t="s">
        <v>1759</v>
      </c>
    </row>
    <row r="1510" spans="1:33" x14ac:dyDescent="0.3">
      <c r="A1510" s="29" t="s">
        <v>548</v>
      </c>
      <c r="B1510" s="30">
        <v>45905</v>
      </c>
      <c r="C1510" s="29">
        <v>716.1336</v>
      </c>
      <c r="D1510" s="29" t="s">
        <v>1824</v>
      </c>
      <c r="E1510" s="29">
        <v>47</v>
      </c>
      <c r="F1510" s="29" t="s">
        <v>16</v>
      </c>
      <c r="G1510" s="29" t="s">
        <v>1563</v>
      </c>
      <c r="H1510" s="29" t="s">
        <v>1759</v>
      </c>
      <c r="L1510" s="30">
        <v>45905</v>
      </c>
      <c r="M1510" s="29">
        <v>716.1336</v>
      </c>
      <c r="R1510" s="29" t="s">
        <v>1824</v>
      </c>
      <c r="S1510" s="29">
        <v>716.1336</v>
      </c>
      <c r="W1510" s="31" t="s">
        <v>16</v>
      </c>
      <c r="X1510" s="31" t="s">
        <v>1563</v>
      </c>
      <c r="Y1510" s="29">
        <v>716.1336</v>
      </c>
      <c r="AF1510" s="29">
        <v>716.1336</v>
      </c>
      <c r="AG1510" s="29" t="s">
        <v>1759</v>
      </c>
    </row>
    <row r="1511" spans="1:33" x14ac:dyDescent="0.3">
      <c r="A1511" s="29" t="s">
        <v>786</v>
      </c>
      <c r="B1511" s="30">
        <v>45765</v>
      </c>
      <c r="C1511" s="29">
        <v>137.697</v>
      </c>
      <c r="D1511" s="29" t="s">
        <v>1829</v>
      </c>
      <c r="E1511" s="29">
        <v>58</v>
      </c>
      <c r="F1511" s="29" t="s">
        <v>9</v>
      </c>
      <c r="G1511" s="29" t="s">
        <v>1563</v>
      </c>
      <c r="H1511" s="29" t="s">
        <v>1754</v>
      </c>
      <c r="L1511" s="30">
        <v>45765</v>
      </c>
      <c r="M1511" s="29">
        <v>137.697</v>
      </c>
      <c r="R1511" s="29" t="s">
        <v>1829</v>
      </c>
      <c r="S1511" s="29">
        <v>137.697</v>
      </c>
      <c r="W1511" s="33" t="s">
        <v>9</v>
      </c>
      <c r="X1511" s="33" t="s">
        <v>1563</v>
      </c>
      <c r="Y1511" s="29">
        <v>137.697</v>
      </c>
      <c r="AF1511" s="29">
        <v>137.697</v>
      </c>
      <c r="AG1511" s="29" t="s">
        <v>1754</v>
      </c>
    </row>
    <row r="1512" spans="1:33" x14ac:dyDescent="0.3">
      <c r="A1512" s="29" t="s">
        <v>536</v>
      </c>
      <c r="B1512" s="30">
        <v>45821</v>
      </c>
      <c r="C1512" s="29">
        <v>1345.6368</v>
      </c>
      <c r="D1512" s="29" t="s">
        <v>1826</v>
      </c>
      <c r="E1512" s="29">
        <v>18</v>
      </c>
      <c r="F1512" s="29" t="s">
        <v>16</v>
      </c>
      <c r="G1512" s="29" t="s">
        <v>1547</v>
      </c>
      <c r="H1512" s="29" t="s">
        <v>1759</v>
      </c>
      <c r="L1512" s="30">
        <v>45821</v>
      </c>
      <c r="M1512" s="29">
        <v>1345.6368</v>
      </c>
      <c r="R1512" s="29" t="s">
        <v>1826</v>
      </c>
      <c r="S1512" s="29">
        <v>1345.6368</v>
      </c>
      <c r="W1512" s="31" t="s">
        <v>16</v>
      </c>
      <c r="X1512" s="31" t="s">
        <v>1547</v>
      </c>
      <c r="Y1512" s="29">
        <v>1345.6368</v>
      </c>
      <c r="AF1512" s="29">
        <v>1345.6368</v>
      </c>
      <c r="AG1512" s="29" t="s">
        <v>1759</v>
      </c>
    </row>
    <row r="1513" spans="1:33" x14ac:dyDescent="0.3">
      <c r="A1513" s="29" t="s">
        <v>801</v>
      </c>
      <c r="B1513" s="30">
        <v>45691</v>
      </c>
      <c r="C1513" s="29">
        <v>148.49160000000001</v>
      </c>
      <c r="D1513" s="29" t="s">
        <v>1826</v>
      </c>
      <c r="E1513" s="29">
        <v>64</v>
      </c>
      <c r="F1513" s="29" t="s">
        <v>9</v>
      </c>
      <c r="G1513" s="29" t="s">
        <v>1544</v>
      </c>
      <c r="H1513" s="29" t="s">
        <v>1759</v>
      </c>
      <c r="L1513" s="30">
        <v>45691</v>
      </c>
      <c r="M1513" s="29">
        <v>148.49160000000001</v>
      </c>
      <c r="R1513" s="29" t="s">
        <v>1826</v>
      </c>
      <c r="S1513" s="29">
        <v>148.49160000000001</v>
      </c>
      <c r="W1513" s="33" t="s">
        <v>9</v>
      </c>
      <c r="X1513" s="33" t="s">
        <v>1544</v>
      </c>
      <c r="Y1513" s="29">
        <v>148.49160000000001</v>
      </c>
      <c r="AF1513" s="29">
        <v>148.49160000000001</v>
      </c>
      <c r="AG1513" s="29" t="s">
        <v>1759</v>
      </c>
    </row>
    <row r="1514" spans="1:33" x14ac:dyDescent="0.3">
      <c r="A1514" s="29" t="s">
        <v>345</v>
      </c>
      <c r="B1514" s="30">
        <v>45860</v>
      </c>
      <c r="C1514" s="29">
        <v>2936.0144</v>
      </c>
      <c r="D1514" s="29" t="s">
        <v>1824</v>
      </c>
      <c r="E1514" s="29">
        <v>36</v>
      </c>
      <c r="F1514" s="29" t="s">
        <v>9</v>
      </c>
      <c r="G1514" s="29" t="s">
        <v>1547</v>
      </c>
      <c r="H1514" s="29" t="s">
        <v>1784</v>
      </c>
      <c r="L1514" s="30">
        <v>45860</v>
      </c>
      <c r="M1514" s="29">
        <v>2936.0144</v>
      </c>
      <c r="R1514" s="29" t="s">
        <v>1824</v>
      </c>
      <c r="S1514" s="29">
        <v>2936.0144</v>
      </c>
      <c r="W1514" s="31" t="s">
        <v>9</v>
      </c>
      <c r="X1514" s="31" t="s">
        <v>1547</v>
      </c>
      <c r="Y1514" s="29">
        <v>2936.0144</v>
      </c>
      <c r="AF1514" s="29">
        <v>2936.0144</v>
      </c>
      <c r="AG1514" s="29" t="s">
        <v>1784</v>
      </c>
    </row>
    <row r="1515" spans="1:33" x14ac:dyDescent="0.3">
      <c r="A1515" s="29" t="s">
        <v>351</v>
      </c>
      <c r="B1515" s="30">
        <v>45922</v>
      </c>
      <c r="C1515" s="29">
        <v>328.02</v>
      </c>
      <c r="D1515" s="29" t="s">
        <v>1824</v>
      </c>
      <c r="E1515" s="29">
        <v>35</v>
      </c>
      <c r="F1515" s="29" t="s">
        <v>9</v>
      </c>
      <c r="G1515" s="29" t="s">
        <v>1566</v>
      </c>
      <c r="H1515" s="29" t="s">
        <v>1759</v>
      </c>
      <c r="L1515" s="30">
        <v>45922</v>
      </c>
      <c r="M1515" s="29">
        <v>328.02</v>
      </c>
      <c r="R1515" s="29" t="s">
        <v>1824</v>
      </c>
      <c r="S1515" s="29">
        <v>328.02</v>
      </c>
      <c r="W1515" s="33" t="s">
        <v>9</v>
      </c>
      <c r="X1515" s="33" t="s">
        <v>1566</v>
      </c>
      <c r="Y1515" s="29">
        <v>328.02</v>
      </c>
      <c r="AF1515" s="29">
        <v>328.02</v>
      </c>
      <c r="AG1515" s="29" t="s">
        <v>1759</v>
      </c>
    </row>
    <row r="1516" spans="1:33" x14ac:dyDescent="0.3">
      <c r="A1516" s="29" t="s">
        <v>1236</v>
      </c>
      <c r="B1516" s="30">
        <v>45477</v>
      </c>
      <c r="C1516" s="29">
        <v>944.47099999999989</v>
      </c>
      <c r="D1516" s="29" t="s">
        <v>1826</v>
      </c>
      <c r="E1516" s="29">
        <v>62</v>
      </c>
      <c r="F1516" s="29" t="s">
        <v>16</v>
      </c>
      <c r="G1516" s="29" t="s">
        <v>1566</v>
      </c>
      <c r="H1516" s="29" t="s">
        <v>1763</v>
      </c>
      <c r="L1516" s="30">
        <v>45477</v>
      </c>
      <c r="M1516" s="29">
        <v>944.47099999999989</v>
      </c>
      <c r="R1516" s="29" t="s">
        <v>1826</v>
      </c>
      <c r="S1516" s="29">
        <v>944.47099999999989</v>
      </c>
      <c r="W1516" s="31" t="s">
        <v>16</v>
      </c>
      <c r="X1516" s="31" t="s">
        <v>1566</v>
      </c>
      <c r="Y1516" s="29">
        <v>944.47099999999989</v>
      </c>
      <c r="AF1516" s="29">
        <v>944.47099999999989</v>
      </c>
      <c r="AG1516" s="29" t="s">
        <v>1763</v>
      </c>
    </row>
    <row r="1517" spans="1:33" x14ac:dyDescent="0.3">
      <c r="A1517" s="29" t="s">
        <v>4009</v>
      </c>
      <c r="B1517" s="30">
        <v>45504</v>
      </c>
      <c r="C1517" s="29">
        <v>126.5916</v>
      </c>
      <c r="D1517" s="29" t="s">
        <v>1824</v>
      </c>
      <c r="E1517" s="29">
        <v>35</v>
      </c>
      <c r="F1517" s="29" t="s">
        <v>9</v>
      </c>
      <c r="G1517" s="29" t="s">
        <v>1566</v>
      </c>
      <c r="H1517" s="29" t="s">
        <v>1759</v>
      </c>
      <c r="L1517" s="30">
        <v>45504</v>
      </c>
      <c r="M1517" s="29">
        <v>126.5916</v>
      </c>
      <c r="R1517" s="29" t="s">
        <v>1824</v>
      </c>
      <c r="S1517" s="29">
        <v>126.5916</v>
      </c>
      <c r="W1517" s="33" t="s">
        <v>9</v>
      </c>
      <c r="X1517" s="33" t="s">
        <v>1566</v>
      </c>
      <c r="Y1517" s="29">
        <v>126.5916</v>
      </c>
      <c r="AF1517" s="29">
        <v>126.5916</v>
      </c>
      <c r="AG1517" s="29" t="s">
        <v>1759</v>
      </c>
    </row>
    <row r="1518" spans="1:33" x14ac:dyDescent="0.3">
      <c r="A1518" s="29" t="s">
        <v>125</v>
      </c>
      <c r="B1518" s="30">
        <v>45862</v>
      </c>
      <c r="C1518" s="29">
        <v>1579.7805000000001</v>
      </c>
      <c r="D1518" s="29" t="s">
        <v>1826</v>
      </c>
      <c r="E1518" s="29">
        <v>41</v>
      </c>
      <c r="F1518" s="29" t="s">
        <v>9</v>
      </c>
      <c r="G1518" s="29" t="s">
        <v>1566</v>
      </c>
      <c r="H1518" s="29" t="s">
        <v>1759</v>
      </c>
      <c r="L1518" s="30">
        <v>45862</v>
      </c>
      <c r="M1518" s="29">
        <v>1579.7805000000001</v>
      </c>
      <c r="R1518" s="29" t="s">
        <v>1826</v>
      </c>
      <c r="S1518" s="29">
        <v>1579.7805000000001</v>
      </c>
      <c r="W1518" s="31" t="s">
        <v>9</v>
      </c>
      <c r="X1518" s="31" t="s">
        <v>1566</v>
      </c>
      <c r="Y1518" s="29">
        <v>1579.7805000000001</v>
      </c>
      <c r="AF1518" s="29">
        <v>1579.7805000000001</v>
      </c>
      <c r="AG1518" s="29" t="s">
        <v>1759</v>
      </c>
    </row>
    <row r="1519" spans="1:33" x14ac:dyDescent="0.3">
      <c r="A1519" s="29" t="s">
        <v>1036</v>
      </c>
      <c r="B1519" s="30">
        <v>45579</v>
      </c>
      <c r="C1519" s="29">
        <v>682.55600000000004</v>
      </c>
      <c r="D1519" s="29" t="s">
        <v>1824</v>
      </c>
      <c r="E1519" s="29">
        <v>54</v>
      </c>
      <c r="F1519" s="29" t="s">
        <v>9</v>
      </c>
      <c r="G1519" s="29" t="s">
        <v>1558</v>
      </c>
      <c r="H1519" s="29" t="s">
        <v>1754</v>
      </c>
      <c r="L1519" s="30">
        <v>45579</v>
      </c>
      <c r="M1519" s="29">
        <v>682.55600000000004</v>
      </c>
      <c r="R1519" s="29" t="s">
        <v>1824</v>
      </c>
      <c r="S1519" s="29">
        <v>682.55600000000004</v>
      </c>
      <c r="W1519" s="33" t="s">
        <v>9</v>
      </c>
      <c r="X1519" s="33" t="s">
        <v>1558</v>
      </c>
      <c r="Y1519" s="29">
        <v>682.55600000000004</v>
      </c>
      <c r="AF1519" s="29">
        <v>682.55600000000004</v>
      </c>
      <c r="AG1519" s="29" t="s">
        <v>1754</v>
      </c>
    </row>
    <row r="1520" spans="1:33" x14ac:dyDescent="0.3">
      <c r="A1520" s="29" t="s">
        <v>933</v>
      </c>
      <c r="B1520" s="30">
        <v>45658</v>
      </c>
      <c r="C1520" s="29">
        <v>1877.6687999999999</v>
      </c>
      <c r="D1520" s="29" t="s">
        <v>1826</v>
      </c>
      <c r="E1520" s="29">
        <v>19</v>
      </c>
      <c r="F1520" s="29" t="s">
        <v>16</v>
      </c>
      <c r="G1520" s="29" t="s">
        <v>1566</v>
      </c>
      <c r="H1520" s="29" t="s">
        <v>1759</v>
      </c>
      <c r="L1520" s="30">
        <v>45658</v>
      </c>
      <c r="M1520" s="29">
        <v>1877.6687999999999</v>
      </c>
      <c r="R1520" s="29" t="s">
        <v>1826</v>
      </c>
      <c r="S1520" s="29">
        <v>1877.6687999999999</v>
      </c>
      <c r="W1520" s="31" t="s">
        <v>16</v>
      </c>
      <c r="X1520" s="31" t="s">
        <v>1566</v>
      </c>
      <c r="Y1520" s="29">
        <v>1877.6687999999999</v>
      </c>
      <c r="AF1520" s="29">
        <v>1877.6687999999999</v>
      </c>
      <c r="AG1520" s="29" t="s">
        <v>1759</v>
      </c>
    </row>
    <row r="1521" spans="1:33" x14ac:dyDescent="0.3">
      <c r="A1521" s="29" t="s">
        <v>569</v>
      </c>
      <c r="B1521" s="30">
        <v>45664</v>
      </c>
      <c r="C1521" s="29">
        <v>1289.6099999999999</v>
      </c>
      <c r="D1521" s="29" t="s">
        <v>1829</v>
      </c>
      <c r="E1521" s="29">
        <v>41</v>
      </c>
      <c r="F1521" s="29" t="s">
        <v>16</v>
      </c>
      <c r="G1521" s="29" t="s">
        <v>1558</v>
      </c>
      <c r="H1521" s="29" t="s">
        <v>1754</v>
      </c>
      <c r="L1521" s="30">
        <v>45664</v>
      </c>
      <c r="M1521" s="29">
        <v>1289.6099999999999</v>
      </c>
      <c r="R1521" s="29" t="s">
        <v>1829</v>
      </c>
      <c r="S1521" s="29">
        <v>1289.6099999999999</v>
      </c>
      <c r="W1521" s="33" t="s">
        <v>16</v>
      </c>
      <c r="X1521" s="33" t="s">
        <v>1558</v>
      </c>
      <c r="Y1521" s="29">
        <v>1289.6099999999999</v>
      </c>
      <c r="AF1521" s="29">
        <v>1289.6099999999999</v>
      </c>
      <c r="AG1521" s="29" t="s">
        <v>1754</v>
      </c>
    </row>
    <row r="1522" spans="1:33" x14ac:dyDescent="0.3">
      <c r="A1522" s="29" t="s">
        <v>376</v>
      </c>
      <c r="B1522" s="30">
        <v>45936</v>
      </c>
      <c r="C1522" s="29">
        <v>1631.2854</v>
      </c>
      <c r="D1522" s="29" t="s">
        <v>1829</v>
      </c>
      <c r="E1522" s="29">
        <v>62</v>
      </c>
      <c r="F1522" s="29" t="s">
        <v>16</v>
      </c>
      <c r="G1522" s="29" t="s">
        <v>1566</v>
      </c>
      <c r="H1522" s="29" t="s">
        <v>1759</v>
      </c>
      <c r="L1522" s="30">
        <v>45936</v>
      </c>
      <c r="M1522" s="29">
        <v>1631.2854</v>
      </c>
      <c r="R1522" s="29" t="s">
        <v>1829</v>
      </c>
      <c r="S1522" s="29">
        <v>1631.2854</v>
      </c>
      <c r="W1522" s="31" t="s">
        <v>16</v>
      </c>
      <c r="X1522" s="31" t="s">
        <v>1566</v>
      </c>
      <c r="Y1522" s="29">
        <v>1631.2854</v>
      </c>
      <c r="AF1522" s="29">
        <v>1631.2854</v>
      </c>
      <c r="AG1522" s="29" t="s">
        <v>1759</v>
      </c>
    </row>
    <row r="1523" spans="1:33" x14ac:dyDescent="0.3">
      <c r="A1523" s="29" t="s">
        <v>209</v>
      </c>
      <c r="B1523" s="30">
        <v>45344</v>
      </c>
      <c r="C1523" s="29">
        <v>392.02720000000011</v>
      </c>
      <c r="D1523" s="29" t="s">
        <v>1829</v>
      </c>
      <c r="E1523" s="29">
        <v>49</v>
      </c>
      <c r="F1523" s="29" t="s">
        <v>16</v>
      </c>
      <c r="G1523" s="29" t="s">
        <v>1544</v>
      </c>
      <c r="H1523" s="29" t="s">
        <v>1759</v>
      </c>
      <c r="L1523" s="30">
        <v>45344</v>
      </c>
      <c r="M1523" s="29">
        <v>392.02720000000011</v>
      </c>
      <c r="R1523" s="29" t="s">
        <v>1829</v>
      </c>
      <c r="S1523" s="29">
        <v>392.02720000000011</v>
      </c>
      <c r="W1523" s="33" t="s">
        <v>16</v>
      </c>
      <c r="X1523" s="33" t="s">
        <v>1544</v>
      </c>
      <c r="Y1523" s="29">
        <v>392.02720000000011</v>
      </c>
      <c r="AF1523" s="29">
        <v>392.02720000000011</v>
      </c>
      <c r="AG1523" s="29" t="s">
        <v>1759</v>
      </c>
    </row>
    <row r="1524" spans="1:33" x14ac:dyDescent="0.3">
      <c r="A1524" s="29" t="s">
        <v>76</v>
      </c>
      <c r="B1524" s="30">
        <v>45329</v>
      </c>
      <c r="C1524" s="29">
        <v>576.97299999999996</v>
      </c>
      <c r="D1524" s="29" t="s">
        <v>1826</v>
      </c>
      <c r="E1524" s="29">
        <v>60</v>
      </c>
      <c r="F1524" s="29" t="s">
        <v>16</v>
      </c>
      <c r="G1524" s="29" t="s">
        <v>1558</v>
      </c>
      <c r="H1524" s="29" t="s">
        <v>1759</v>
      </c>
      <c r="L1524" s="30">
        <v>45329</v>
      </c>
      <c r="M1524" s="29">
        <v>576.97299999999996</v>
      </c>
      <c r="R1524" s="29" t="s">
        <v>1826</v>
      </c>
      <c r="S1524" s="29">
        <v>576.97299999999996</v>
      </c>
      <c r="W1524" s="31" t="s">
        <v>16</v>
      </c>
      <c r="X1524" s="31" t="s">
        <v>1558</v>
      </c>
      <c r="Y1524" s="29">
        <v>576.97299999999996</v>
      </c>
      <c r="AF1524" s="29">
        <v>576.97299999999996</v>
      </c>
      <c r="AG1524" s="29" t="s">
        <v>1759</v>
      </c>
    </row>
    <row r="1525" spans="1:33" x14ac:dyDescent="0.3">
      <c r="A1525" s="29" t="s">
        <v>1057</v>
      </c>
      <c r="B1525" s="30">
        <v>45895</v>
      </c>
      <c r="C1525" s="29">
        <v>953.48760000000004</v>
      </c>
      <c r="D1525" s="29" t="s">
        <v>1829</v>
      </c>
      <c r="E1525" s="29">
        <v>40</v>
      </c>
      <c r="F1525" s="29" t="s">
        <v>16</v>
      </c>
      <c r="G1525" s="29" t="s">
        <v>1563</v>
      </c>
      <c r="H1525" s="29" t="s">
        <v>1759</v>
      </c>
      <c r="L1525" s="30">
        <v>45895</v>
      </c>
      <c r="M1525" s="29">
        <v>953.48760000000004</v>
      </c>
      <c r="R1525" s="29" t="s">
        <v>1829</v>
      </c>
      <c r="S1525" s="29">
        <v>953.48760000000004</v>
      </c>
      <c r="W1525" s="33" t="s">
        <v>16</v>
      </c>
      <c r="X1525" s="33" t="s">
        <v>1563</v>
      </c>
      <c r="Y1525" s="29">
        <v>953.48760000000004</v>
      </c>
      <c r="AF1525" s="29">
        <v>953.48760000000004</v>
      </c>
      <c r="AG1525" s="29" t="s">
        <v>1759</v>
      </c>
    </row>
    <row r="1526" spans="1:33" x14ac:dyDescent="0.3">
      <c r="A1526" s="29" t="s">
        <v>661</v>
      </c>
      <c r="B1526" s="30">
        <v>45239</v>
      </c>
      <c r="C1526" s="29">
        <v>1136.7583999999999</v>
      </c>
      <c r="D1526" s="29" t="s">
        <v>1826</v>
      </c>
      <c r="E1526" s="29">
        <v>47</v>
      </c>
      <c r="F1526" s="29" t="s">
        <v>9</v>
      </c>
      <c r="G1526" s="29" t="s">
        <v>1563</v>
      </c>
      <c r="H1526" s="29" t="s">
        <v>1759</v>
      </c>
      <c r="L1526" s="30">
        <v>45239</v>
      </c>
      <c r="M1526" s="29">
        <v>1136.7583999999999</v>
      </c>
      <c r="R1526" s="29" t="s">
        <v>1826</v>
      </c>
      <c r="S1526" s="29">
        <v>1136.7583999999999</v>
      </c>
      <c r="W1526" s="31" t="s">
        <v>9</v>
      </c>
      <c r="X1526" s="31" t="s">
        <v>1563</v>
      </c>
      <c r="Y1526" s="29">
        <v>1136.7583999999999</v>
      </c>
      <c r="AF1526" s="29">
        <v>1136.7583999999999</v>
      </c>
      <c r="AG1526" s="29" t="s">
        <v>1759</v>
      </c>
    </row>
    <row r="1527" spans="1:33" x14ac:dyDescent="0.3">
      <c r="A1527" s="29" t="s">
        <v>938</v>
      </c>
      <c r="B1527" s="30">
        <v>45296</v>
      </c>
      <c r="C1527" s="29">
        <v>468.78320000000002</v>
      </c>
      <c r="D1527" s="29" t="s">
        <v>1824</v>
      </c>
      <c r="E1527" s="29">
        <v>47</v>
      </c>
      <c r="F1527" s="29" t="s">
        <v>16</v>
      </c>
      <c r="G1527" s="29" t="s">
        <v>1547</v>
      </c>
      <c r="H1527" s="29" t="s">
        <v>1759</v>
      </c>
      <c r="L1527" s="30">
        <v>45296</v>
      </c>
      <c r="M1527" s="29">
        <v>468.78320000000002</v>
      </c>
      <c r="R1527" s="29" t="s">
        <v>1824</v>
      </c>
      <c r="S1527" s="29">
        <v>468.78320000000002</v>
      </c>
      <c r="W1527" s="33" t="s">
        <v>16</v>
      </c>
      <c r="X1527" s="33" t="s">
        <v>1547</v>
      </c>
      <c r="Y1527" s="29">
        <v>468.78320000000002</v>
      </c>
      <c r="AF1527" s="29">
        <v>468.78320000000002</v>
      </c>
      <c r="AG1527" s="29" t="s">
        <v>1759</v>
      </c>
    </row>
    <row r="1528" spans="1:33" x14ac:dyDescent="0.3">
      <c r="A1528" s="29" t="s">
        <v>605</v>
      </c>
      <c r="B1528" s="30">
        <v>45672</v>
      </c>
      <c r="C1528" s="29">
        <v>385.67880000000002</v>
      </c>
      <c r="D1528" s="29" t="s">
        <v>1829</v>
      </c>
      <c r="E1528" s="29">
        <v>46</v>
      </c>
      <c r="F1528" s="29" t="s">
        <v>16</v>
      </c>
      <c r="G1528" s="29" t="s">
        <v>1563</v>
      </c>
      <c r="H1528" s="29" t="s">
        <v>1759</v>
      </c>
      <c r="L1528" s="30">
        <v>45672</v>
      </c>
      <c r="M1528" s="29">
        <v>385.67880000000002</v>
      </c>
      <c r="R1528" s="29" t="s">
        <v>1829</v>
      </c>
      <c r="S1528" s="29">
        <v>385.67880000000002</v>
      </c>
      <c r="W1528" s="31" t="s">
        <v>16</v>
      </c>
      <c r="X1528" s="31" t="s">
        <v>1563</v>
      </c>
      <c r="Y1528" s="29">
        <v>385.67880000000002</v>
      </c>
      <c r="AF1528" s="29">
        <v>385.67880000000002</v>
      </c>
      <c r="AG1528" s="29" t="s">
        <v>1759</v>
      </c>
    </row>
    <row r="1529" spans="1:33" x14ac:dyDescent="0.3">
      <c r="A1529" s="29" t="s">
        <v>712</v>
      </c>
      <c r="B1529" s="30">
        <v>45499</v>
      </c>
      <c r="C1529" s="29">
        <v>1084.7936</v>
      </c>
      <c r="D1529" s="29" t="s">
        <v>1826</v>
      </c>
      <c r="E1529" s="29">
        <v>50</v>
      </c>
      <c r="F1529" s="29" t="s">
        <v>16</v>
      </c>
      <c r="G1529" s="29" t="s">
        <v>1547</v>
      </c>
      <c r="H1529" s="29" t="s">
        <v>1784</v>
      </c>
      <c r="L1529" s="30">
        <v>45499</v>
      </c>
      <c r="M1529" s="29">
        <v>1084.7936</v>
      </c>
      <c r="R1529" s="29" t="s">
        <v>1826</v>
      </c>
      <c r="S1529" s="29">
        <v>1084.7936</v>
      </c>
      <c r="W1529" s="33" t="s">
        <v>16</v>
      </c>
      <c r="X1529" s="33" t="s">
        <v>1547</v>
      </c>
      <c r="Y1529" s="29">
        <v>1084.7936</v>
      </c>
      <c r="AF1529" s="29">
        <v>1084.7936</v>
      </c>
      <c r="AG1529" s="29" t="s">
        <v>1784</v>
      </c>
    </row>
    <row r="1530" spans="1:33" x14ac:dyDescent="0.3">
      <c r="A1530" s="29" t="s">
        <v>299</v>
      </c>
      <c r="B1530" s="30">
        <v>45434</v>
      </c>
      <c r="C1530" s="29">
        <v>1616.8104000000001</v>
      </c>
      <c r="D1530" s="29" t="s">
        <v>1826</v>
      </c>
      <c r="E1530" s="29">
        <v>48</v>
      </c>
      <c r="F1530" s="29" t="s">
        <v>16</v>
      </c>
      <c r="G1530" s="29" t="s">
        <v>1544</v>
      </c>
      <c r="H1530" s="29" t="s">
        <v>1763</v>
      </c>
      <c r="L1530" s="30">
        <v>45434</v>
      </c>
      <c r="M1530" s="29">
        <v>1616.8104000000001</v>
      </c>
      <c r="R1530" s="29" t="s">
        <v>1826</v>
      </c>
      <c r="S1530" s="29">
        <v>1616.8104000000001</v>
      </c>
      <c r="W1530" s="31" t="s">
        <v>16</v>
      </c>
      <c r="X1530" s="31" t="s">
        <v>1544</v>
      </c>
      <c r="Y1530" s="29">
        <v>1616.8104000000001</v>
      </c>
      <c r="AF1530" s="29">
        <v>1616.8104000000001</v>
      </c>
      <c r="AG1530" s="29" t="s">
        <v>1763</v>
      </c>
    </row>
    <row r="1531" spans="1:33" x14ac:dyDescent="0.3">
      <c r="A1531" s="29" t="s">
        <v>138</v>
      </c>
      <c r="B1531" s="30">
        <v>45893</v>
      </c>
      <c r="C1531" s="29">
        <v>753.50399999999991</v>
      </c>
      <c r="D1531" s="29" t="s">
        <v>1826</v>
      </c>
      <c r="E1531" s="29">
        <v>52</v>
      </c>
      <c r="F1531" s="29" t="s">
        <v>9</v>
      </c>
      <c r="G1531" s="29" t="s">
        <v>1566</v>
      </c>
      <c r="H1531" s="29" t="s">
        <v>1759</v>
      </c>
      <c r="L1531" s="30">
        <v>45893</v>
      </c>
      <c r="M1531" s="29">
        <v>753.50399999999991</v>
      </c>
      <c r="R1531" s="29" t="s">
        <v>1826</v>
      </c>
      <c r="S1531" s="29">
        <v>753.50399999999991</v>
      </c>
      <c r="W1531" s="33" t="s">
        <v>9</v>
      </c>
      <c r="X1531" s="33" t="s">
        <v>1566</v>
      </c>
      <c r="Y1531" s="29">
        <v>753.50399999999991</v>
      </c>
      <c r="AF1531" s="29">
        <v>753.50399999999991</v>
      </c>
      <c r="AG1531" s="29" t="s">
        <v>1759</v>
      </c>
    </row>
    <row r="1532" spans="1:33" x14ac:dyDescent="0.3">
      <c r="A1532" s="29" t="s">
        <v>786</v>
      </c>
      <c r="B1532" s="30">
        <v>45346</v>
      </c>
      <c r="C1532" s="29">
        <v>184.22909999999999</v>
      </c>
      <c r="D1532" s="29" t="s">
        <v>1829</v>
      </c>
      <c r="E1532" s="29">
        <v>58</v>
      </c>
      <c r="F1532" s="29" t="s">
        <v>9</v>
      </c>
      <c r="G1532" s="29" t="s">
        <v>1563</v>
      </c>
      <c r="H1532" s="29" t="s">
        <v>1759</v>
      </c>
      <c r="L1532" s="30">
        <v>45346</v>
      </c>
      <c r="M1532" s="29">
        <v>184.22909999999999</v>
      </c>
      <c r="R1532" s="29" t="s">
        <v>1829</v>
      </c>
      <c r="S1532" s="29">
        <v>184.22909999999999</v>
      </c>
      <c r="W1532" s="31" t="s">
        <v>9</v>
      </c>
      <c r="X1532" s="31" t="s">
        <v>1563</v>
      </c>
      <c r="Y1532" s="29">
        <v>184.22909999999999</v>
      </c>
      <c r="AF1532" s="29">
        <v>184.22909999999999</v>
      </c>
      <c r="AG1532" s="29" t="s">
        <v>1759</v>
      </c>
    </row>
    <row r="1533" spans="1:33" x14ac:dyDescent="0.3">
      <c r="A1533" s="29" t="s">
        <v>333</v>
      </c>
      <c r="B1533" s="30">
        <v>45613</v>
      </c>
      <c r="C1533" s="29">
        <v>2801.19</v>
      </c>
      <c r="D1533" s="29" t="s">
        <v>1826</v>
      </c>
      <c r="E1533" s="29">
        <v>28</v>
      </c>
      <c r="F1533" s="29" t="s">
        <v>16</v>
      </c>
      <c r="G1533" s="29" t="s">
        <v>1547</v>
      </c>
      <c r="H1533" s="29" t="s">
        <v>1759</v>
      </c>
      <c r="L1533" s="30">
        <v>45613</v>
      </c>
      <c r="M1533" s="29">
        <v>2801.19</v>
      </c>
      <c r="R1533" s="29" t="s">
        <v>1826</v>
      </c>
      <c r="S1533" s="29">
        <v>2801.19</v>
      </c>
      <c r="W1533" s="33" t="s">
        <v>16</v>
      </c>
      <c r="X1533" s="33" t="s">
        <v>1547</v>
      </c>
      <c r="Y1533" s="29">
        <v>2801.19</v>
      </c>
      <c r="AF1533" s="29">
        <v>2801.19</v>
      </c>
      <c r="AG1533" s="29" t="s">
        <v>1759</v>
      </c>
    </row>
    <row r="1534" spans="1:33" x14ac:dyDescent="0.3">
      <c r="A1534" s="29" t="s">
        <v>521</v>
      </c>
      <c r="B1534" s="30">
        <v>45928</v>
      </c>
      <c r="C1534" s="29">
        <v>1587.4998000000001</v>
      </c>
      <c r="D1534" s="29" t="s">
        <v>1826</v>
      </c>
      <c r="E1534" s="29">
        <v>46</v>
      </c>
      <c r="F1534" s="29" t="s">
        <v>9</v>
      </c>
      <c r="G1534" s="29" t="s">
        <v>1547</v>
      </c>
      <c r="H1534" s="29" t="s">
        <v>1759</v>
      </c>
      <c r="L1534" s="30">
        <v>45928</v>
      </c>
      <c r="M1534" s="29">
        <v>1587.4998000000001</v>
      </c>
      <c r="R1534" s="29" t="s">
        <v>1826</v>
      </c>
      <c r="S1534" s="29">
        <v>1587.4998000000001</v>
      </c>
      <c r="W1534" s="31" t="s">
        <v>9</v>
      </c>
      <c r="X1534" s="31" t="s">
        <v>1547</v>
      </c>
      <c r="Y1534" s="29">
        <v>1587.4998000000001</v>
      </c>
      <c r="AF1534" s="29">
        <v>1587.4998000000001</v>
      </c>
      <c r="AG1534" s="29" t="s">
        <v>1759</v>
      </c>
    </row>
    <row r="1535" spans="1:33" x14ac:dyDescent="0.3">
      <c r="A1535" s="29" t="s">
        <v>1167</v>
      </c>
      <c r="B1535" s="30">
        <v>45619</v>
      </c>
      <c r="C1535" s="29">
        <v>2465.9856</v>
      </c>
      <c r="D1535" s="29" t="s">
        <v>1829</v>
      </c>
      <c r="E1535" s="29">
        <v>60</v>
      </c>
      <c r="F1535" s="29" t="s">
        <v>9</v>
      </c>
      <c r="G1535" s="29" t="s">
        <v>1558</v>
      </c>
      <c r="H1535" s="29" t="s">
        <v>1759</v>
      </c>
      <c r="L1535" s="30">
        <v>45619</v>
      </c>
      <c r="M1535" s="29">
        <v>2465.9856</v>
      </c>
      <c r="R1535" s="29" t="s">
        <v>1829</v>
      </c>
      <c r="S1535" s="29">
        <v>2465.9856</v>
      </c>
      <c r="W1535" s="33" t="s">
        <v>9</v>
      </c>
      <c r="X1535" s="33" t="s">
        <v>1558</v>
      </c>
      <c r="Y1535" s="29">
        <v>2465.9856</v>
      </c>
      <c r="AF1535" s="29">
        <v>2465.9856</v>
      </c>
      <c r="AG1535" s="29" t="s">
        <v>1759</v>
      </c>
    </row>
    <row r="1536" spans="1:33" x14ac:dyDescent="0.3">
      <c r="A1536" s="29" t="s">
        <v>858</v>
      </c>
      <c r="B1536" s="30">
        <v>45533</v>
      </c>
      <c r="C1536" s="29">
        <v>189.244</v>
      </c>
      <c r="D1536" s="29" t="s">
        <v>1826</v>
      </c>
      <c r="E1536" s="29">
        <v>31</v>
      </c>
      <c r="F1536" s="29" t="s">
        <v>16</v>
      </c>
      <c r="G1536" s="29" t="s">
        <v>1558</v>
      </c>
      <c r="H1536" s="29" t="s">
        <v>1759</v>
      </c>
      <c r="L1536" s="30">
        <v>45533</v>
      </c>
      <c r="M1536" s="29">
        <v>189.244</v>
      </c>
      <c r="R1536" s="29" t="s">
        <v>1826</v>
      </c>
      <c r="S1536" s="29">
        <v>189.244</v>
      </c>
      <c r="W1536" s="31" t="s">
        <v>16</v>
      </c>
      <c r="X1536" s="31" t="s">
        <v>1558</v>
      </c>
      <c r="Y1536" s="29">
        <v>189.244</v>
      </c>
      <c r="AF1536" s="29">
        <v>189.244</v>
      </c>
      <c r="AG1536" s="29" t="s">
        <v>1759</v>
      </c>
    </row>
    <row r="1537" spans="1:33" x14ac:dyDescent="0.3">
      <c r="A1537" s="29" t="s">
        <v>154</v>
      </c>
      <c r="B1537" s="30">
        <v>45781</v>
      </c>
      <c r="C1537" s="29">
        <v>1898.2482</v>
      </c>
      <c r="D1537" s="29" t="s">
        <v>1826</v>
      </c>
      <c r="E1537" s="29">
        <v>50</v>
      </c>
      <c r="F1537" s="29" t="s">
        <v>9</v>
      </c>
      <c r="G1537" s="29" t="s">
        <v>1563</v>
      </c>
      <c r="H1537" s="29" t="s">
        <v>1759</v>
      </c>
      <c r="L1537" s="30">
        <v>45781</v>
      </c>
      <c r="M1537" s="29">
        <v>1898.2482</v>
      </c>
      <c r="R1537" s="29" t="s">
        <v>1826</v>
      </c>
      <c r="S1537" s="29">
        <v>1898.2482</v>
      </c>
      <c r="W1537" s="33" t="s">
        <v>9</v>
      </c>
      <c r="X1537" s="33" t="s">
        <v>1563</v>
      </c>
      <c r="Y1537" s="29">
        <v>1898.2482</v>
      </c>
      <c r="AF1537" s="29">
        <v>1898.2482</v>
      </c>
      <c r="AG1537" s="29" t="s">
        <v>1759</v>
      </c>
    </row>
    <row r="1538" spans="1:33" x14ac:dyDescent="0.3">
      <c r="A1538" s="29" t="s">
        <v>679</v>
      </c>
      <c r="B1538" s="30">
        <v>45378</v>
      </c>
      <c r="C1538" s="29">
        <v>860.31959999999992</v>
      </c>
      <c r="D1538" s="29" t="s">
        <v>1826</v>
      </c>
      <c r="E1538" s="29">
        <v>50</v>
      </c>
      <c r="F1538" s="29" t="s">
        <v>16</v>
      </c>
      <c r="G1538" s="29" t="s">
        <v>1544</v>
      </c>
      <c r="H1538" s="29" t="s">
        <v>1759</v>
      </c>
      <c r="L1538" s="30">
        <v>45378</v>
      </c>
      <c r="M1538" s="29">
        <v>860.31959999999992</v>
      </c>
      <c r="R1538" s="29" t="s">
        <v>1826</v>
      </c>
      <c r="S1538" s="29">
        <v>860.31959999999992</v>
      </c>
      <c r="W1538" s="31" t="s">
        <v>16</v>
      </c>
      <c r="X1538" s="31" t="s">
        <v>1544</v>
      </c>
      <c r="Y1538" s="29">
        <v>860.31959999999992</v>
      </c>
      <c r="AF1538" s="29">
        <v>860.31959999999992</v>
      </c>
      <c r="AG1538" s="29" t="s">
        <v>1759</v>
      </c>
    </row>
    <row r="1539" spans="1:33" x14ac:dyDescent="0.3">
      <c r="A1539" s="29" t="s">
        <v>1018</v>
      </c>
      <c r="B1539" s="30">
        <v>45688</v>
      </c>
      <c r="C1539" s="29">
        <v>1220.0219999999999</v>
      </c>
      <c r="D1539" s="29" t="s">
        <v>1826</v>
      </c>
      <c r="E1539" s="29">
        <v>58</v>
      </c>
      <c r="F1539" s="29" t="s">
        <v>9</v>
      </c>
      <c r="G1539" s="29" t="s">
        <v>1558</v>
      </c>
      <c r="H1539" s="29" t="s">
        <v>1759</v>
      </c>
      <c r="L1539" s="30">
        <v>45688</v>
      </c>
      <c r="M1539" s="29">
        <v>1220.0219999999999</v>
      </c>
      <c r="R1539" s="29" t="s">
        <v>1826</v>
      </c>
      <c r="S1539" s="29">
        <v>1220.0219999999999</v>
      </c>
      <c r="W1539" s="33" t="s">
        <v>9</v>
      </c>
      <c r="X1539" s="33" t="s">
        <v>1558</v>
      </c>
      <c r="Y1539" s="29">
        <v>1220.0219999999999</v>
      </c>
      <c r="AF1539" s="29">
        <v>1220.0219999999999</v>
      </c>
      <c r="AG1539" s="29" t="s">
        <v>1759</v>
      </c>
    </row>
    <row r="1540" spans="1:33" x14ac:dyDescent="0.3">
      <c r="A1540" s="29" t="s">
        <v>41</v>
      </c>
      <c r="B1540" s="30">
        <v>45927</v>
      </c>
      <c r="C1540" s="29">
        <v>1261.6379999999999</v>
      </c>
      <c r="D1540" s="29" t="s">
        <v>1826</v>
      </c>
      <c r="E1540" s="29">
        <v>53</v>
      </c>
      <c r="F1540" s="29" t="s">
        <v>16</v>
      </c>
      <c r="G1540" s="29" t="s">
        <v>1566</v>
      </c>
      <c r="H1540" s="29" t="s">
        <v>1759</v>
      </c>
      <c r="L1540" s="30">
        <v>45927</v>
      </c>
      <c r="M1540" s="29">
        <v>1261.6379999999999</v>
      </c>
      <c r="R1540" s="29" t="s">
        <v>1826</v>
      </c>
      <c r="S1540" s="29">
        <v>1261.6379999999999</v>
      </c>
      <c r="W1540" s="31" t="s">
        <v>16</v>
      </c>
      <c r="X1540" s="31" t="s">
        <v>1566</v>
      </c>
      <c r="Y1540" s="29">
        <v>1261.6379999999999</v>
      </c>
      <c r="AF1540" s="29">
        <v>1261.6379999999999</v>
      </c>
      <c r="AG1540" s="29" t="s">
        <v>1759</v>
      </c>
    </row>
    <row r="1541" spans="1:33" x14ac:dyDescent="0.3">
      <c r="A1541" s="29" t="s">
        <v>265</v>
      </c>
      <c r="B1541" s="30">
        <v>45775</v>
      </c>
      <c r="C1541" s="29">
        <v>3332.0888</v>
      </c>
      <c r="D1541" s="29" t="s">
        <v>1826</v>
      </c>
      <c r="E1541" s="29">
        <v>56</v>
      </c>
      <c r="F1541" s="29" t="s">
        <v>16</v>
      </c>
      <c r="G1541" s="29" t="s">
        <v>1563</v>
      </c>
      <c r="H1541" s="29" t="s">
        <v>1759</v>
      </c>
      <c r="L1541" s="30">
        <v>45775</v>
      </c>
      <c r="M1541" s="29">
        <v>3332.0888</v>
      </c>
      <c r="R1541" s="29" t="s">
        <v>1826</v>
      </c>
      <c r="S1541" s="29">
        <v>3332.0888</v>
      </c>
      <c r="W1541" s="33" t="s">
        <v>16</v>
      </c>
      <c r="X1541" s="33" t="s">
        <v>1563</v>
      </c>
      <c r="Y1541" s="29">
        <v>3332.0888</v>
      </c>
      <c r="AF1541" s="29">
        <v>3332.0888</v>
      </c>
      <c r="AG1541" s="29" t="s">
        <v>1759</v>
      </c>
    </row>
    <row r="1542" spans="1:33" x14ac:dyDescent="0.3">
      <c r="A1542" s="29" t="s">
        <v>1493</v>
      </c>
      <c r="B1542" s="30">
        <v>45849</v>
      </c>
      <c r="C1542" s="29">
        <v>502.10700000000003</v>
      </c>
      <c r="D1542" s="29" t="s">
        <v>1824</v>
      </c>
      <c r="E1542" s="29">
        <v>22</v>
      </c>
      <c r="F1542" s="29" t="s">
        <v>16</v>
      </c>
      <c r="G1542" s="29" t="s">
        <v>1563</v>
      </c>
      <c r="H1542" s="29" t="s">
        <v>1759</v>
      </c>
      <c r="L1542" s="30">
        <v>45849</v>
      </c>
      <c r="M1542" s="29">
        <v>502.10700000000003</v>
      </c>
      <c r="R1542" s="29" t="s">
        <v>1824</v>
      </c>
      <c r="S1542" s="29">
        <v>502.10700000000003</v>
      </c>
      <c r="W1542" s="31" t="s">
        <v>16</v>
      </c>
      <c r="X1542" s="31" t="s">
        <v>1563</v>
      </c>
      <c r="Y1542" s="29">
        <v>502.10700000000003</v>
      </c>
      <c r="AF1542" s="29">
        <v>502.10700000000003</v>
      </c>
      <c r="AG1542" s="29" t="s">
        <v>1759</v>
      </c>
    </row>
    <row r="1543" spans="1:33" x14ac:dyDescent="0.3">
      <c r="A1543" s="29" t="s">
        <v>569</v>
      </c>
      <c r="B1543" s="30">
        <v>45573</v>
      </c>
      <c r="C1543" s="29">
        <v>269.01659999999998</v>
      </c>
      <c r="D1543" s="29" t="s">
        <v>1826</v>
      </c>
      <c r="E1543" s="29">
        <v>41</v>
      </c>
      <c r="F1543" s="29" t="s">
        <v>16</v>
      </c>
      <c r="G1543" s="29" t="s">
        <v>1563</v>
      </c>
      <c r="H1543" s="29" t="s">
        <v>1754</v>
      </c>
      <c r="L1543" s="30">
        <v>45573</v>
      </c>
      <c r="M1543" s="29">
        <v>269.01659999999998</v>
      </c>
      <c r="R1543" s="29" t="s">
        <v>1826</v>
      </c>
      <c r="S1543" s="29">
        <v>269.01659999999998</v>
      </c>
      <c r="W1543" s="33" t="s">
        <v>16</v>
      </c>
      <c r="X1543" s="33" t="s">
        <v>1563</v>
      </c>
      <c r="Y1543" s="29">
        <v>269.01659999999998</v>
      </c>
      <c r="AF1543" s="29">
        <v>269.01659999999998</v>
      </c>
      <c r="AG1543" s="29" t="s">
        <v>1754</v>
      </c>
    </row>
    <row r="1544" spans="1:33" x14ac:dyDescent="0.3">
      <c r="A1544" s="29" t="s">
        <v>798</v>
      </c>
      <c r="B1544" s="30">
        <v>45356</v>
      </c>
      <c r="C1544" s="29">
        <v>1823.1948</v>
      </c>
      <c r="D1544" s="29" t="s">
        <v>1829</v>
      </c>
      <c r="E1544" s="29">
        <v>48</v>
      </c>
      <c r="F1544" s="29" t="s">
        <v>9</v>
      </c>
      <c r="G1544" s="29" t="s">
        <v>1563</v>
      </c>
      <c r="H1544" s="29" t="s">
        <v>1763</v>
      </c>
      <c r="L1544" s="30">
        <v>45356</v>
      </c>
      <c r="M1544" s="29">
        <v>1823.1948</v>
      </c>
      <c r="R1544" s="29" t="s">
        <v>1829</v>
      </c>
      <c r="S1544" s="29">
        <v>1823.1948</v>
      </c>
      <c r="W1544" s="31" t="s">
        <v>9</v>
      </c>
      <c r="X1544" s="31" t="s">
        <v>1563</v>
      </c>
      <c r="Y1544" s="29">
        <v>1823.1948</v>
      </c>
      <c r="AF1544" s="29">
        <v>1823.1948</v>
      </c>
      <c r="AG1544" s="29" t="s">
        <v>1763</v>
      </c>
    </row>
    <row r="1545" spans="1:33" x14ac:dyDescent="0.3">
      <c r="A1545" s="29" t="s">
        <v>1113</v>
      </c>
      <c r="B1545" s="30">
        <v>45326</v>
      </c>
      <c r="C1545" s="29">
        <v>905.85</v>
      </c>
      <c r="D1545" s="29" t="s">
        <v>1829</v>
      </c>
      <c r="E1545" s="29">
        <v>54</v>
      </c>
      <c r="F1545" s="29" t="s">
        <v>9</v>
      </c>
      <c r="G1545" s="29" t="s">
        <v>1547</v>
      </c>
      <c r="H1545" s="29" t="s">
        <v>1759</v>
      </c>
      <c r="L1545" s="30">
        <v>45326</v>
      </c>
      <c r="M1545" s="29">
        <v>905.85</v>
      </c>
      <c r="R1545" s="29" t="s">
        <v>1829</v>
      </c>
      <c r="S1545" s="29">
        <v>905.85</v>
      </c>
      <c r="W1545" s="33" t="s">
        <v>9</v>
      </c>
      <c r="X1545" s="33" t="s">
        <v>1547</v>
      </c>
      <c r="Y1545" s="29">
        <v>905.85</v>
      </c>
      <c r="AF1545" s="29">
        <v>905.85</v>
      </c>
      <c r="AG1545" s="29" t="s">
        <v>1759</v>
      </c>
    </row>
    <row r="1546" spans="1:33" x14ac:dyDescent="0.3">
      <c r="A1546" s="29" t="s">
        <v>1444</v>
      </c>
      <c r="B1546" s="30">
        <v>45361</v>
      </c>
      <c r="C1546" s="29">
        <v>2019.6945000000001</v>
      </c>
      <c r="D1546" s="29" t="s">
        <v>1824</v>
      </c>
      <c r="E1546" s="29">
        <v>19</v>
      </c>
      <c r="F1546" s="29" t="s">
        <v>9</v>
      </c>
      <c r="G1546" s="29" t="s">
        <v>1544</v>
      </c>
      <c r="H1546" s="29" t="s">
        <v>1759</v>
      </c>
      <c r="L1546" s="30">
        <v>45361</v>
      </c>
      <c r="M1546" s="29">
        <v>2019.6945000000001</v>
      </c>
      <c r="R1546" s="29" t="s">
        <v>1824</v>
      </c>
      <c r="S1546" s="29">
        <v>2019.6945000000001</v>
      </c>
      <c r="W1546" s="31" t="s">
        <v>9</v>
      </c>
      <c r="X1546" s="31" t="s">
        <v>1544</v>
      </c>
      <c r="Y1546" s="29">
        <v>2019.6945000000001</v>
      </c>
      <c r="AF1546" s="29">
        <v>2019.6945000000001</v>
      </c>
      <c r="AG1546" s="29" t="s">
        <v>1759</v>
      </c>
    </row>
    <row r="1547" spans="1:33" x14ac:dyDescent="0.3">
      <c r="A1547" s="29" t="s">
        <v>676</v>
      </c>
      <c r="B1547" s="30">
        <v>45926</v>
      </c>
      <c r="C1547" s="29">
        <v>980.35440000000006</v>
      </c>
      <c r="D1547" s="29" t="s">
        <v>1829</v>
      </c>
      <c r="E1547" s="29">
        <v>54</v>
      </c>
      <c r="F1547" s="29" t="s">
        <v>9</v>
      </c>
      <c r="G1547" s="29" t="s">
        <v>1547</v>
      </c>
      <c r="H1547" s="29" t="s">
        <v>1759</v>
      </c>
      <c r="L1547" s="30">
        <v>45926</v>
      </c>
      <c r="M1547" s="29">
        <v>980.35440000000006</v>
      </c>
      <c r="R1547" s="29" t="s">
        <v>1829</v>
      </c>
      <c r="S1547" s="29">
        <v>980.35440000000006</v>
      </c>
      <c r="W1547" s="33" t="s">
        <v>9</v>
      </c>
      <c r="X1547" s="33" t="s">
        <v>1547</v>
      </c>
      <c r="Y1547" s="29">
        <v>980.35440000000006</v>
      </c>
      <c r="AF1547" s="29">
        <v>980.35440000000006</v>
      </c>
      <c r="AG1547" s="29" t="s">
        <v>1759</v>
      </c>
    </row>
    <row r="1548" spans="1:33" x14ac:dyDescent="0.3">
      <c r="A1548" s="29" t="s">
        <v>342</v>
      </c>
      <c r="B1548" s="30">
        <v>45839</v>
      </c>
      <c r="C1548" s="29">
        <v>136.09960000000001</v>
      </c>
      <c r="D1548" s="29" t="s">
        <v>1824</v>
      </c>
      <c r="E1548" s="29">
        <v>30</v>
      </c>
      <c r="F1548" s="29" t="s">
        <v>16</v>
      </c>
      <c r="G1548" s="29" t="s">
        <v>1566</v>
      </c>
      <c r="H1548" s="29" t="s">
        <v>1759</v>
      </c>
      <c r="L1548" s="30">
        <v>45839</v>
      </c>
      <c r="M1548" s="29">
        <v>136.09960000000001</v>
      </c>
      <c r="R1548" s="29" t="s">
        <v>1824</v>
      </c>
      <c r="S1548" s="29">
        <v>136.09960000000001</v>
      </c>
      <c r="W1548" s="31" t="s">
        <v>16</v>
      </c>
      <c r="X1548" s="31" t="s">
        <v>1566</v>
      </c>
      <c r="Y1548" s="29">
        <v>136.09960000000001</v>
      </c>
      <c r="AF1548" s="29">
        <v>136.09960000000001</v>
      </c>
      <c r="AG1548" s="29" t="s">
        <v>1759</v>
      </c>
    </row>
    <row r="1549" spans="1:33" x14ac:dyDescent="0.3">
      <c r="A1549" s="29" t="s">
        <v>706</v>
      </c>
      <c r="B1549" s="30">
        <v>45434</v>
      </c>
      <c r="C1549" s="29">
        <v>641.91689999999994</v>
      </c>
      <c r="D1549" s="29" t="s">
        <v>1826</v>
      </c>
      <c r="E1549" s="29">
        <v>46</v>
      </c>
      <c r="F1549" s="29" t="s">
        <v>9</v>
      </c>
      <c r="G1549" s="29" t="s">
        <v>1563</v>
      </c>
      <c r="H1549" s="29" t="s">
        <v>1759</v>
      </c>
      <c r="L1549" s="30">
        <v>45434</v>
      </c>
      <c r="M1549" s="29">
        <v>641.91689999999994</v>
      </c>
      <c r="R1549" s="29" t="s">
        <v>1826</v>
      </c>
      <c r="S1549" s="29">
        <v>641.91689999999994</v>
      </c>
      <c r="W1549" s="33" t="s">
        <v>9</v>
      </c>
      <c r="X1549" s="33" t="s">
        <v>1563</v>
      </c>
      <c r="Y1549" s="29">
        <v>641.91689999999994</v>
      </c>
      <c r="AF1549" s="29">
        <v>641.91689999999994</v>
      </c>
      <c r="AG1549" s="29" t="s">
        <v>1759</v>
      </c>
    </row>
    <row r="1550" spans="1:33" x14ac:dyDescent="0.3">
      <c r="A1550" s="29" t="s">
        <v>382</v>
      </c>
      <c r="B1550" s="30">
        <v>45819</v>
      </c>
      <c r="C1550" s="29">
        <v>248.17830000000001</v>
      </c>
      <c r="D1550" s="29" t="s">
        <v>1824</v>
      </c>
      <c r="E1550" s="29">
        <v>27</v>
      </c>
      <c r="F1550" s="29" t="s">
        <v>9</v>
      </c>
      <c r="G1550" s="29" t="s">
        <v>1558</v>
      </c>
      <c r="H1550" s="29" t="s">
        <v>1763</v>
      </c>
      <c r="L1550" s="30">
        <v>45819</v>
      </c>
      <c r="M1550" s="29">
        <v>248.17830000000001</v>
      </c>
      <c r="R1550" s="29" t="s">
        <v>1824</v>
      </c>
      <c r="S1550" s="29">
        <v>248.17830000000001</v>
      </c>
      <c r="W1550" s="31" t="s">
        <v>9</v>
      </c>
      <c r="X1550" s="31" t="s">
        <v>1558</v>
      </c>
      <c r="Y1550" s="29">
        <v>248.17830000000001</v>
      </c>
      <c r="AF1550" s="29">
        <v>248.17830000000001</v>
      </c>
      <c r="AG1550" s="29" t="s">
        <v>1763</v>
      </c>
    </row>
    <row r="1551" spans="1:33" x14ac:dyDescent="0.3">
      <c r="A1551" s="29" t="s">
        <v>717</v>
      </c>
      <c r="B1551" s="30">
        <v>45553</v>
      </c>
      <c r="C1551" s="29">
        <v>230.12520000000001</v>
      </c>
      <c r="D1551" s="29" t="s">
        <v>1829</v>
      </c>
      <c r="E1551" s="29">
        <v>35</v>
      </c>
      <c r="F1551" s="29" t="s">
        <v>9</v>
      </c>
      <c r="G1551" s="29" t="s">
        <v>1563</v>
      </c>
      <c r="H1551" s="29" t="s">
        <v>1759</v>
      </c>
      <c r="L1551" s="30">
        <v>45553</v>
      </c>
      <c r="M1551" s="29">
        <v>230.12520000000001</v>
      </c>
      <c r="R1551" s="29" t="s">
        <v>1829</v>
      </c>
      <c r="S1551" s="29">
        <v>230.12520000000001</v>
      </c>
      <c r="W1551" s="33" t="s">
        <v>9</v>
      </c>
      <c r="X1551" s="33" t="s">
        <v>1563</v>
      </c>
      <c r="Y1551" s="29">
        <v>230.12520000000001</v>
      </c>
      <c r="AF1551" s="29">
        <v>230.12520000000001</v>
      </c>
      <c r="AG1551" s="29" t="s">
        <v>1759</v>
      </c>
    </row>
    <row r="1552" spans="1:33" x14ac:dyDescent="0.3">
      <c r="A1552" s="29" t="s">
        <v>1353</v>
      </c>
      <c r="B1552" s="30">
        <v>45258</v>
      </c>
      <c r="C1552" s="29">
        <v>169.72800000000001</v>
      </c>
      <c r="D1552" s="29" t="s">
        <v>1824</v>
      </c>
      <c r="E1552" s="29">
        <v>47</v>
      </c>
      <c r="F1552" s="29" t="s">
        <v>16</v>
      </c>
      <c r="G1552" s="29" t="s">
        <v>1563</v>
      </c>
      <c r="H1552" s="29" t="s">
        <v>1763</v>
      </c>
      <c r="L1552" s="30">
        <v>45258</v>
      </c>
      <c r="M1552" s="29">
        <v>169.72800000000001</v>
      </c>
      <c r="R1552" s="29" t="s">
        <v>1824</v>
      </c>
      <c r="S1552" s="29">
        <v>169.72800000000001</v>
      </c>
      <c r="W1552" s="31" t="s">
        <v>16</v>
      </c>
      <c r="X1552" s="31" t="s">
        <v>1563</v>
      </c>
      <c r="Y1552" s="29">
        <v>169.72800000000001</v>
      </c>
      <c r="AF1552" s="29">
        <v>169.72800000000001</v>
      </c>
      <c r="AG1552" s="29" t="s">
        <v>1763</v>
      </c>
    </row>
    <row r="1553" spans="1:33" x14ac:dyDescent="0.3">
      <c r="A1553" s="29" t="s">
        <v>1508</v>
      </c>
      <c r="B1553" s="30">
        <v>45435</v>
      </c>
      <c r="C1553" s="29">
        <v>37.328000000000003</v>
      </c>
      <c r="D1553" s="29" t="s">
        <v>1824</v>
      </c>
      <c r="E1553" s="29">
        <v>52</v>
      </c>
      <c r="F1553" s="29" t="s">
        <v>16</v>
      </c>
      <c r="G1553" s="29" t="s">
        <v>1544</v>
      </c>
      <c r="H1553" s="29" t="s">
        <v>1759</v>
      </c>
      <c r="L1553" s="30">
        <v>45435</v>
      </c>
      <c r="M1553" s="29">
        <v>37.328000000000003</v>
      </c>
      <c r="R1553" s="29" t="s">
        <v>1824</v>
      </c>
      <c r="S1553" s="29">
        <v>37.328000000000003</v>
      </c>
      <c r="W1553" s="33" t="s">
        <v>16</v>
      </c>
      <c r="X1553" s="33" t="s">
        <v>1544</v>
      </c>
      <c r="Y1553" s="29">
        <v>37.328000000000003</v>
      </c>
      <c r="AF1553" s="29">
        <v>37.328000000000003</v>
      </c>
      <c r="AG1553" s="29" t="s">
        <v>1759</v>
      </c>
    </row>
    <row r="1554" spans="1:33" x14ac:dyDescent="0.3">
      <c r="A1554" s="29" t="s">
        <v>41</v>
      </c>
      <c r="B1554" s="30">
        <v>45447</v>
      </c>
      <c r="C1554" s="29">
        <v>2474.2080000000001</v>
      </c>
      <c r="D1554" s="29" t="s">
        <v>1824</v>
      </c>
      <c r="E1554" s="29">
        <v>53</v>
      </c>
      <c r="F1554" s="29" t="s">
        <v>16</v>
      </c>
      <c r="G1554" s="29" t="s">
        <v>1566</v>
      </c>
      <c r="H1554" s="29" t="s">
        <v>1759</v>
      </c>
      <c r="L1554" s="30">
        <v>45447</v>
      </c>
      <c r="M1554" s="29">
        <v>2474.2080000000001</v>
      </c>
      <c r="R1554" s="29" t="s">
        <v>1824</v>
      </c>
      <c r="S1554" s="29">
        <v>2474.2080000000001</v>
      </c>
      <c r="W1554" s="31" t="s">
        <v>16</v>
      </c>
      <c r="X1554" s="31" t="s">
        <v>1566</v>
      </c>
      <c r="Y1554" s="29">
        <v>2474.2080000000001</v>
      </c>
      <c r="AF1554" s="29">
        <v>2474.2080000000001</v>
      </c>
      <c r="AG1554" s="29" t="s">
        <v>1759</v>
      </c>
    </row>
    <row r="1555" spans="1:33" x14ac:dyDescent="0.3">
      <c r="A1555" s="29" t="s">
        <v>1185</v>
      </c>
      <c r="B1555" s="30">
        <v>45724</v>
      </c>
      <c r="C1555" s="29">
        <v>1065.4896000000001</v>
      </c>
      <c r="D1555" s="29" t="s">
        <v>1826</v>
      </c>
      <c r="E1555" s="29">
        <v>23</v>
      </c>
      <c r="F1555" s="29" t="s">
        <v>9</v>
      </c>
      <c r="G1555" s="29" t="s">
        <v>1547</v>
      </c>
      <c r="H1555" s="29" t="s">
        <v>1759</v>
      </c>
      <c r="L1555" s="30">
        <v>45724</v>
      </c>
      <c r="M1555" s="29">
        <v>1065.4896000000001</v>
      </c>
      <c r="R1555" s="29" t="s">
        <v>1826</v>
      </c>
      <c r="S1555" s="29">
        <v>1065.4896000000001</v>
      </c>
      <c r="W1555" s="33" t="s">
        <v>9</v>
      </c>
      <c r="X1555" s="33" t="s">
        <v>1547</v>
      </c>
      <c r="Y1555" s="29">
        <v>1065.4896000000001</v>
      </c>
      <c r="AF1555" s="29">
        <v>1065.4896000000001</v>
      </c>
      <c r="AG1555" s="29" t="s">
        <v>1759</v>
      </c>
    </row>
    <row r="1556" spans="1:33" x14ac:dyDescent="0.3">
      <c r="A1556" s="29" t="s">
        <v>825</v>
      </c>
      <c r="B1556" s="30">
        <v>45338</v>
      </c>
      <c r="C1556" s="29">
        <v>706.77879999999993</v>
      </c>
      <c r="D1556" s="29" t="s">
        <v>1826</v>
      </c>
      <c r="E1556" s="29">
        <v>32</v>
      </c>
      <c r="F1556" s="29" t="s">
        <v>16</v>
      </c>
      <c r="G1556" s="29" t="s">
        <v>1547</v>
      </c>
      <c r="H1556" s="29" t="s">
        <v>1759</v>
      </c>
      <c r="L1556" s="30">
        <v>45338</v>
      </c>
      <c r="M1556" s="29">
        <v>706.77879999999993</v>
      </c>
      <c r="R1556" s="29" t="s">
        <v>1826</v>
      </c>
      <c r="S1556" s="29">
        <v>706.77879999999993</v>
      </c>
      <c r="W1556" s="31" t="s">
        <v>16</v>
      </c>
      <c r="X1556" s="31" t="s">
        <v>1547</v>
      </c>
      <c r="Y1556" s="29">
        <v>706.77879999999993</v>
      </c>
      <c r="AF1556" s="29">
        <v>706.77879999999993</v>
      </c>
      <c r="AG1556" s="29" t="s">
        <v>1759</v>
      </c>
    </row>
    <row r="1557" spans="1:33" x14ac:dyDescent="0.3">
      <c r="A1557" s="29" t="s">
        <v>1006</v>
      </c>
      <c r="B1557" s="30">
        <v>45252</v>
      </c>
      <c r="C1557" s="29">
        <v>3393.88</v>
      </c>
      <c r="D1557" s="29" t="s">
        <v>1824</v>
      </c>
      <c r="E1557" s="29">
        <v>34</v>
      </c>
      <c r="F1557" s="29" t="s">
        <v>16</v>
      </c>
      <c r="G1557" s="29" t="s">
        <v>1544</v>
      </c>
      <c r="H1557" s="29" t="s">
        <v>1754</v>
      </c>
      <c r="L1557" s="30">
        <v>45252</v>
      </c>
      <c r="M1557" s="29">
        <v>3393.88</v>
      </c>
      <c r="R1557" s="29" t="s">
        <v>1824</v>
      </c>
      <c r="S1557" s="29">
        <v>3393.88</v>
      </c>
      <c r="W1557" s="33" t="s">
        <v>16</v>
      </c>
      <c r="X1557" s="33" t="s">
        <v>1544</v>
      </c>
      <c r="Y1557" s="29">
        <v>3393.88</v>
      </c>
      <c r="AF1557" s="29">
        <v>3393.88</v>
      </c>
      <c r="AG1557" s="29" t="s">
        <v>1754</v>
      </c>
    </row>
    <row r="1558" spans="1:33" x14ac:dyDescent="0.3">
      <c r="A1558" s="29" t="s">
        <v>1517</v>
      </c>
      <c r="B1558" s="30">
        <v>45606</v>
      </c>
      <c r="C1558" s="29">
        <v>878.50620000000004</v>
      </c>
      <c r="D1558" s="29" t="s">
        <v>1829</v>
      </c>
      <c r="E1558" s="29">
        <v>21</v>
      </c>
      <c r="F1558" s="29" t="s">
        <v>9</v>
      </c>
      <c r="G1558" s="29" t="s">
        <v>1547</v>
      </c>
      <c r="H1558" s="29" t="s">
        <v>1754</v>
      </c>
      <c r="L1558" s="30">
        <v>45606</v>
      </c>
      <c r="M1558" s="29">
        <v>878.50620000000004</v>
      </c>
      <c r="R1558" s="29" t="s">
        <v>1829</v>
      </c>
      <c r="S1558" s="29">
        <v>878.50620000000004</v>
      </c>
      <c r="W1558" s="31" t="s">
        <v>9</v>
      </c>
      <c r="X1558" s="31" t="s">
        <v>1547</v>
      </c>
      <c r="Y1558" s="29">
        <v>878.50620000000004</v>
      </c>
      <c r="AF1558" s="29">
        <v>878.50620000000004</v>
      </c>
      <c r="AG1558" s="29" t="s">
        <v>1754</v>
      </c>
    </row>
    <row r="1559" spans="1:33" x14ac:dyDescent="0.3">
      <c r="A1559" s="29" t="s">
        <v>985</v>
      </c>
      <c r="B1559" s="30">
        <v>45524</v>
      </c>
      <c r="C1559" s="29">
        <v>958.95360000000005</v>
      </c>
      <c r="D1559" s="29" t="s">
        <v>1824</v>
      </c>
      <c r="E1559" s="29">
        <v>62</v>
      </c>
      <c r="F1559" s="29" t="s">
        <v>9</v>
      </c>
      <c r="G1559" s="29" t="s">
        <v>1547</v>
      </c>
      <c r="H1559" s="29" t="s">
        <v>1759</v>
      </c>
      <c r="L1559" s="30">
        <v>45524</v>
      </c>
      <c r="M1559" s="29">
        <v>958.95360000000005</v>
      </c>
      <c r="R1559" s="29" t="s">
        <v>1824</v>
      </c>
      <c r="S1559" s="29">
        <v>958.95360000000005</v>
      </c>
      <c r="W1559" s="33" t="s">
        <v>9</v>
      </c>
      <c r="X1559" s="33" t="s">
        <v>1547</v>
      </c>
      <c r="Y1559" s="29">
        <v>958.95360000000005</v>
      </c>
      <c r="AF1559" s="29">
        <v>958.95360000000005</v>
      </c>
      <c r="AG1559" s="29" t="s">
        <v>1759</v>
      </c>
    </row>
    <row r="1560" spans="1:33" x14ac:dyDescent="0.3">
      <c r="A1560" s="29" t="s">
        <v>94</v>
      </c>
      <c r="B1560" s="30">
        <v>45934</v>
      </c>
      <c r="C1560" s="29">
        <v>287.39620000000002</v>
      </c>
      <c r="D1560" s="29" t="s">
        <v>1829</v>
      </c>
      <c r="E1560" s="29">
        <v>33</v>
      </c>
      <c r="F1560" s="29" t="s">
        <v>16</v>
      </c>
      <c r="G1560" s="29" t="s">
        <v>1547</v>
      </c>
      <c r="H1560" s="29" t="s">
        <v>1754</v>
      </c>
      <c r="L1560" s="30">
        <v>45934</v>
      </c>
      <c r="M1560" s="29">
        <v>287.39620000000002</v>
      </c>
      <c r="R1560" s="29" t="s">
        <v>1829</v>
      </c>
      <c r="S1560" s="29">
        <v>287.39620000000002</v>
      </c>
      <c r="W1560" s="31" t="s">
        <v>16</v>
      </c>
      <c r="X1560" s="31" t="s">
        <v>1547</v>
      </c>
      <c r="Y1560" s="29">
        <v>287.39620000000002</v>
      </c>
      <c r="AF1560" s="29">
        <v>287.39620000000002</v>
      </c>
      <c r="AG1560" s="29" t="s">
        <v>1754</v>
      </c>
    </row>
    <row r="1561" spans="1:33" x14ac:dyDescent="0.3">
      <c r="A1561" s="29" t="s">
        <v>1116</v>
      </c>
      <c r="B1561" s="30">
        <v>45539</v>
      </c>
      <c r="C1561" s="29">
        <v>487.8535</v>
      </c>
      <c r="D1561" s="29" t="s">
        <v>1824</v>
      </c>
      <c r="E1561" s="29">
        <v>41</v>
      </c>
      <c r="F1561" s="29" t="s">
        <v>9</v>
      </c>
      <c r="G1561" s="29" t="s">
        <v>1558</v>
      </c>
      <c r="H1561" s="29" t="s">
        <v>1759</v>
      </c>
      <c r="L1561" s="30">
        <v>45539</v>
      </c>
      <c r="M1561" s="29">
        <v>487.8535</v>
      </c>
      <c r="R1561" s="29" t="s">
        <v>1824</v>
      </c>
      <c r="S1561" s="29">
        <v>487.8535</v>
      </c>
      <c r="W1561" s="33" t="s">
        <v>9</v>
      </c>
      <c r="X1561" s="33" t="s">
        <v>1558</v>
      </c>
      <c r="Y1561" s="29">
        <v>487.8535</v>
      </c>
      <c r="AF1561" s="29">
        <v>487.8535</v>
      </c>
      <c r="AG1561" s="29" t="s">
        <v>1759</v>
      </c>
    </row>
    <row r="1562" spans="1:33" x14ac:dyDescent="0.3">
      <c r="A1562" s="29" t="s">
        <v>682</v>
      </c>
      <c r="B1562" s="30">
        <v>45555</v>
      </c>
      <c r="C1562" s="29">
        <v>129.72479999999999</v>
      </c>
      <c r="D1562" s="29" t="s">
        <v>1824</v>
      </c>
      <c r="E1562" s="29">
        <v>48</v>
      </c>
      <c r="F1562" s="29" t="s">
        <v>9</v>
      </c>
      <c r="G1562" s="29" t="s">
        <v>1563</v>
      </c>
      <c r="H1562" s="29" t="s">
        <v>1759</v>
      </c>
      <c r="L1562" s="30">
        <v>45555</v>
      </c>
      <c r="M1562" s="29">
        <v>129.72479999999999</v>
      </c>
      <c r="R1562" s="29" t="s">
        <v>1824</v>
      </c>
      <c r="S1562" s="29">
        <v>129.72479999999999</v>
      </c>
      <c r="W1562" s="31" t="s">
        <v>9</v>
      </c>
      <c r="X1562" s="31" t="s">
        <v>1563</v>
      </c>
      <c r="Y1562" s="29">
        <v>129.72479999999999</v>
      </c>
      <c r="AF1562" s="29">
        <v>129.72479999999999</v>
      </c>
      <c r="AG1562" s="29" t="s">
        <v>1759</v>
      </c>
    </row>
    <row r="1563" spans="1:33" x14ac:dyDescent="0.3">
      <c r="A1563" s="29" t="s">
        <v>712</v>
      </c>
      <c r="B1563" s="30">
        <v>45281</v>
      </c>
      <c r="C1563" s="29">
        <v>1407.6017999999999</v>
      </c>
      <c r="D1563" s="29" t="s">
        <v>1824</v>
      </c>
      <c r="E1563" s="29">
        <v>50</v>
      </c>
      <c r="F1563" s="29" t="s">
        <v>16</v>
      </c>
      <c r="G1563" s="29" t="s">
        <v>1544</v>
      </c>
      <c r="H1563" s="29" t="s">
        <v>1759</v>
      </c>
      <c r="L1563" s="30">
        <v>45281</v>
      </c>
      <c r="M1563" s="29">
        <v>1407.6017999999999</v>
      </c>
      <c r="R1563" s="29" t="s">
        <v>1824</v>
      </c>
      <c r="S1563" s="29">
        <v>1407.6017999999999</v>
      </c>
      <c r="W1563" s="33" t="s">
        <v>16</v>
      </c>
      <c r="X1563" s="33" t="s">
        <v>1544</v>
      </c>
      <c r="Y1563" s="29">
        <v>1407.6017999999999</v>
      </c>
      <c r="AF1563" s="29">
        <v>1407.6017999999999</v>
      </c>
      <c r="AG1563" s="29" t="s">
        <v>1759</v>
      </c>
    </row>
    <row r="1564" spans="1:33" x14ac:dyDescent="0.3">
      <c r="A1564" s="29" t="s">
        <v>1215</v>
      </c>
      <c r="B1564" s="30">
        <v>45582</v>
      </c>
      <c r="C1564" s="29">
        <v>349.22250000000003</v>
      </c>
      <c r="D1564" s="29" t="s">
        <v>1824</v>
      </c>
      <c r="E1564" s="29">
        <v>56</v>
      </c>
      <c r="F1564" s="29" t="s">
        <v>9</v>
      </c>
      <c r="G1564" s="29" t="s">
        <v>1566</v>
      </c>
      <c r="H1564" s="29" t="s">
        <v>1754</v>
      </c>
      <c r="L1564" s="30">
        <v>45582</v>
      </c>
      <c r="M1564" s="29">
        <v>349.22250000000003</v>
      </c>
      <c r="R1564" s="29" t="s">
        <v>1824</v>
      </c>
      <c r="S1564" s="29">
        <v>349.22250000000003</v>
      </c>
      <c r="W1564" s="31" t="s">
        <v>9</v>
      </c>
      <c r="X1564" s="31" t="s">
        <v>1566</v>
      </c>
      <c r="Y1564" s="29">
        <v>349.22250000000003</v>
      </c>
      <c r="AF1564" s="29">
        <v>349.22250000000003</v>
      </c>
      <c r="AG1564" s="29" t="s">
        <v>1754</v>
      </c>
    </row>
    <row r="1565" spans="1:33" x14ac:dyDescent="0.3">
      <c r="A1565" s="29" t="s">
        <v>182</v>
      </c>
      <c r="B1565" s="30">
        <v>45372</v>
      </c>
      <c r="C1565" s="29">
        <v>1243.1224</v>
      </c>
      <c r="D1565" s="29" t="s">
        <v>1829</v>
      </c>
      <c r="E1565" s="29">
        <v>54</v>
      </c>
      <c r="F1565" s="29" t="s">
        <v>9</v>
      </c>
      <c r="G1565" s="29" t="s">
        <v>1563</v>
      </c>
      <c r="H1565" s="29" t="s">
        <v>1759</v>
      </c>
      <c r="L1565" s="30">
        <v>45372</v>
      </c>
      <c r="M1565" s="29">
        <v>1243.1224</v>
      </c>
      <c r="R1565" s="29" t="s">
        <v>1829</v>
      </c>
      <c r="S1565" s="29">
        <v>1243.1224</v>
      </c>
      <c r="W1565" s="33" t="s">
        <v>9</v>
      </c>
      <c r="X1565" s="33" t="s">
        <v>1563</v>
      </c>
      <c r="Y1565" s="29">
        <v>1243.1224</v>
      </c>
      <c r="AF1565" s="29">
        <v>1243.1224</v>
      </c>
      <c r="AG1565" s="29" t="s">
        <v>1759</v>
      </c>
    </row>
    <row r="1566" spans="1:33" x14ac:dyDescent="0.3">
      <c r="A1566" s="29" t="s">
        <v>1293</v>
      </c>
      <c r="B1566" s="30">
        <v>45458</v>
      </c>
      <c r="C1566" s="29">
        <v>661.47080000000005</v>
      </c>
      <c r="D1566" s="29" t="s">
        <v>1826</v>
      </c>
      <c r="E1566" s="29">
        <v>64</v>
      </c>
      <c r="F1566" s="29" t="s">
        <v>16</v>
      </c>
      <c r="G1566" s="29" t="s">
        <v>1544</v>
      </c>
      <c r="H1566" s="29" t="s">
        <v>1754</v>
      </c>
      <c r="L1566" s="30">
        <v>45458</v>
      </c>
      <c r="M1566" s="29">
        <v>661.47080000000005</v>
      </c>
      <c r="R1566" s="29" t="s">
        <v>1826</v>
      </c>
      <c r="S1566" s="29">
        <v>661.47080000000005</v>
      </c>
      <c r="W1566" s="31" t="s">
        <v>16</v>
      </c>
      <c r="X1566" s="31" t="s">
        <v>1544</v>
      </c>
      <c r="Y1566" s="29">
        <v>661.47080000000005</v>
      </c>
      <c r="AF1566" s="29">
        <v>661.47080000000005</v>
      </c>
      <c r="AG1566" s="29" t="s">
        <v>1754</v>
      </c>
    </row>
    <row r="1567" spans="1:33" x14ac:dyDescent="0.3">
      <c r="A1567" s="29" t="s">
        <v>1176</v>
      </c>
      <c r="B1567" s="30">
        <v>45943</v>
      </c>
      <c r="C1567" s="29">
        <v>1081.04</v>
      </c>
      <c r="D1567" s="29" t="s">
        <v>1829</v>
      </c>
      <c r="E1567" s="29">
        <v>39</v>
      </c>
      <c r="F1567" s="29" t="s">
        <v>16</v>
      </c>
      <c r="G1567" s="29" t="s">
        <v>1544</v>
      </c>
      <c r="H1567" s="29" t="s">
        <v>1759</v>
      </c>
      <c r="L1567" s="30">
        <v>45943</v>
      </c>
      <c r="M1567" s="29">
        <v>1081.04</v>
      </c>
      <c r="R1567" s="29" t="s">
        <v>1829</v>
      </c>
      <c r="S1567" s="29">
        <v>1081.04</v>
      </c>
      <c r="W1567" s="33" t="s">
        <v>16</v>
      </c>
      <c r="X1567" s="33" t="s">
        <v>1544</v>
      </c>
      <c r="Y1567" s="29">
        <v>1081.04</v>
      </c>
      <c r="AF1567" s="29">
        <v>1081.04</v>
      </c>
      <c r="AG1567" s="29" t="s">
        <v>1759</v>
      </c>
    </row>
    <row r="1568" spans="1:33" x14ac:dyDescent="0.3">
      <c r="A1568" s="29" t="s">
        <v>1057</v>
      </c>
      <c r="B1568" s="30">
        <v>45374</v>
      </c>
      <c r="C1568" s="29">
        <v>1023.264</v>
      </c>
      <c r="D1568" s="29" t="s">
        <v>1824</v>
      </c>
      <c r="E1568" s="29">
        <v>40</v>
      </c>
      <c r="F1568" s="29" t="s">
        <v>16</v>
      </c>
      <c r="G1568" s="29" t="s">
        <v>1566</v>
      </c>
      <c r="H1568" s="29" t="s">
        <v>1759</v>
      </c>
      <c r="L1568" s="30">
        <v>45374</v>
      </c>
      <c r="M1568" s="29">
        <v>1023.264</v>
      </c>
      <c r="R1568" s="29" t="s">
        <v>1824</v>
      </c>
      <c r="S1568" s="29">
        <v>1023.264</v>
      </c>
      <c r="W1568" s="31" t="s">
        <v>16</v>
      </c>
      <c r="X1568" s="31" t="s">
        <v>1566</v>
      </c>
      <c r="Y1568" s="29">
        <v>1023.264</v>
      </c>
      <c r="AF1568" s="29">
        <v>1023.264</v>
      </c>
      <c r="AG1568" s="29" t="s">
        <v>1759</v>
      </c>
    </row>
    <row r="1569" spans="1:33" x14ac:dyDescent="0.3">
      <c r="A1569" s="29" t="s">
        <v>694</v>
      </c>
      <c r="B1569" s="30">
        <v>45374</v>
      </c>
      <c r="C1569" s="29">
        <v>77.293200000000013</v>
      </c>
      <c r="D1569" s="29" t="s">
        <v>1826</v>
      </c>
      <c r="E1569" s="29">
        <v>61</v>
      </c>
      <c r="F1569" s="29" t="s">
        <v>9</v>
      </c>
      <c r="G1569" s="29" t="s">
        <v>1547</v>
      </c>
      <c r="H1569" s="29" t="s">
        <v>1759</v>
      </c>
      <c r="L1569" s="30">
        <v>45374</v>
      </c>
      <c r="M1569" s="29">
        <v>77.293200000000013</v>
      </c>
      <c r="R1569" s="29" t="s">
        <v>1826</v>
      </c>
      <c r="S1569" s="29">
        <v>77.293200000000013</v>
      </c>
      <c r="W1569" s="33" t="s">
        <v>9</v>
      </c>
      <c r="X1569" s="33" t="s">
        <v>1547</v>
      </c>
      <c r="Y1569" s="29">
        <v>77.293200000000013</v>
      </c>
      <c r="AF1569" s="29">
        <v>77.293200000000013</v>
      </c>
      <c r="AG1569" s="29" t="s">
        <v>1759</v>
      </c>
    </row>
    <row r="1570" spans="1:33" x14ac:dyDescent="0.3">
      <c r="A1570" s="29" t="s">
        <v>1293</v>
      </c>
      <c r="B1570" s="30">
        <v>45789</v>
      </c>
      <c r="C1570" s="29">
        <v>1302.3671999999999</v>
      </c>
      <c r="D1570" s="29" t="s">
        <v>1829</v>
      </c>
      <c r="E1570" s="29">
        <v>64</v>
      </c>
      <c r="F1570" s="29" t="s">
        <v>16</v>
      </c>
      <c r="G1570" s="29" t="s">
        <v>1558</v>
      </c>
      <c r="H1570" s="29" t="s">
        <v>1759</v>
      </c>
      <c r="L1570" s="30">
        <v>45789</v>
      </c>
      <c r="M1570" s="29">
        <v>1302.3671999999999</v>
      </c>
      <c r="R1570" s="29" t="s">
        <v>1829</v>
      </c>
      <c r="S1570" s="29">
        <v>1302.3671999999999</v>
      </c>
      <c r="W1570" s="31" t="s">
        <v>16</v>
      </c>
      <c r="X1570" s="31" t="s">
        <v>1558</v>
      </c>
      <c r="Y1570" s="29">
        <v>1302.3671999999999</v>
      </c>
      <c r="AF1570" s="29">
        <v>1302.3671999999999</v>
      </c>
      <c r="AG1570" s="29" t="s">
        <v>1759</v>
      </c>
    </row>
    <row r="1571" spans="1:33" x14ac:dyDescent="0.3">
      <c r="A1571" s="29" t="s">
        <v>397</v>
      </c>
      <c r="B1571" s="30">
        <v>45452</v>
      </c>
      <c r="C1571" s="29">
        <v>2677.0619999999999</v>
      </c>
      <c r="D1571" s="29" t="s">
        <v>1829</v>
      </c>
      <c r="E1571" s="29">
        <v>30</v>
      </c>
      <c r="F1571" s="29" t="s">
        <v>9</v>
      </c>
      <c r="G1571" s="29" t="s">
        <v>1566</v>
      </c>
      <c r="H1571" s="29" t="s">
        <v>1759</v>
      </c>
      <c r="L1571" s="30">
        <v>45452</v>
      </c>
      <c r="M1571" s="29">
        <v>2677.0619999999999</v>
      </c>
      <c r="R1571" s="29" t="s">
        <v>1829</v>
      </c>
      <c r="S1571" s="29">
        <v>2677.0619999999999</v>
      </c>
      <c r="W1571" s="33" t="s">
        <v>9</v>
      </c>
      <c r="X1571" s="33" t="s">
        <v>1566</v>
      </c>
      <c r="Y1571" s="29">
        <v>2677.0619999999999</v>
      </c>
      <c r="AF1571" s="29">
        <v>2677.0619999999999</v>
      </c>
      <c r="AG1571" s="29" t="s">
        <v>1759</v>
      </c>
    </row>
    <row r="1572" spans="1:33" x14ac:dyDescent="0.3">
      <c r="A1572" s="29" t="s">
        <v>131</v>
      </c>
      <c r="B1572" s="30">
        <v>45284</v>
      </c>
      <c r="C1572" s="29">
        <v>2434.0672</v>
      </c>
      <c r="D1572" s="29" t="s">
        <v>1826</v>
      </c>
      <c r="E1572" s="29">
        <v>25</v>
      </c>
      <c r="F1572" s="29" t="s">
        <v>9</v>
      </c>
      <c r="G1572" s="29" t="s">
        <v>1544</v>
      </c>
      <c r="H1572" s="29" t="s">
        <v>1759</v>
      </c>
      <c r="L1572" s="30">
        <v>45284</v>
      </c>
      <c r="M1572" s="29">
        <v>2434.0672</v>
      </c>
      <c r="R1572" s="29" t="s">
        <v>1826</v>
      </c>
      <c r="S1572" s="29">
        <v>2434.0672</v>
      </c>
      <c r="W1572" s="31" t="s">
        <v>9</v>
      </c>
      <c r="X1572" s="31" t="s">
        <v>1544</v>
      </c>
      <c r="Y1572" s="29">
        <v>2434.0672</v>
      </c>
      <c r="AF1572" s="29">
        <v>2434.0672</v>
      </c>
      <c r="AG1572" s="29" t="s">
        <v>1759</v>
      </c>
    </row>
    <row r="1573" spans="1:33" x14ac:dyDescent="0.3">
      <c r="A1573" s="29" t="s">
        <v>786</v>
      </c>
      <c r="B1573" s="30">
        <v>45325</v>
      </c>
      <c r="C1573" s="29">
        <v>2733.2267999999999</v>
      </c>
      <c r="D1573" s="29" t="s">
        <v>1829</v>
      </c>
      <c r="E1573" s="29">
        <v>58</v>
      </c>
      <c r="F1573" s="29" t="s">
        <v>9</v>
      </c>
      <c r="G1573" s="29" t="s">
        <v>1544</v>
      </c>
      <c r="H1573" s="29" t="s">
        <v>1759</v>
      </c>
      <c r="L1573" s="30">
        <v>45325</v>
      </c>
      <c r="M1573" s="29">
        <v>2733.2267999999999</v>
      </c>
      <c r="R1573" s="29" t="s">
        <v>1829</v>
      </c>
      <c r="S1573" s="29">
        <v>2733.2267999999999</v>
      </c>
      <c r="W1573" s="33" t="s">
        <v>9</v>
      </c>
      <c r="X1573" s="33" t="s">
        <v>1544</v>
      </c>
      <c r="Y1573" s="29">
        <v>2733.2267999999999</v>
      </c>
      <c r="AF1573" s="29">
        <v>2733.2267999999999</v>
      </c>
      <c r="AG1573" s="29" t="s">
        <v>1759</v>
      </c>
    </row>
    <row r="1574" spans="1:33" x14ac:dyDescent="0.3">
      <c r="A1574" s="29" t="s">
        <v>128</v>
      </c>
      <c r="B1574" s="30">
        <v>45465</v>
      </c>
      <c r="C1574" s="29">
        <v>361.16199999999998</v>
      </c>
      <c r="D1574" s="29" t="s">
        <v>1826</v>
      </c>
      <c r="E1574" s="29">
        <v>48</v>
      </c>
      <c r="F1574" s="29" t="s">
        <v>16</v>
      </c>
      <c r="G1574" s="29" t="s">
        <v>1563</v>
      </c>
      <c r="H1574" s="29" t="s">
        <v>1759</v>
      </c>
      <c r="L1574" s="30">
        <v>45465</v>
      </c>
      <c r="M1574" s="29">
        <v>361.16199999999998</v>
      </c>
      <c r="R1574" s="29" t="s">
        <v>1826</v>
      </c>
      <c r="S1574" s="29">
        <v>361.16199999999998</v>
      </c>
      <c r="W1574" s="31" t="s">
        <v>16</v>
      </c>
      <c r="X1574" s="31" t="s">
        <v>1563</v>
      </c>
      <c r="Y1574" s="29">
        <v>361.16199999999998</v>
      </c>
      <c r="AF1574" s="29">
        <v>361.16199999999998</v>
      </c>
      <c r="AG1574" s="29" t="s">
        <v>1759</v>
      </c>
    </row>
    <row r="1575" spans="1:33" x14ac:dyDescent="0.3">
      <c r="A1575" s="29" t="s">
        <v>1344</v>
      </c>
      <c r="B1575" s="30">
        <v>45612</v>
      </c>
      <c r="C1575" s="29">
        <v>1758.2940000000001</v>
      </c>
      <c r="D1575" s="29" t="s">
        <v>1826</v>
      </c>
      <c r="E1575" s="29">
        <v>48</v>
      </c>
      <c r="F1575" s="29" t="s">
        <v>16</v>
      </c>
      <c r="G1575" s="29" t="s">
        <v>1547</v>
      </c>
      <c r="H1575" s="29" t="s">
        <v>1763</v>
      </c>
      <c r="L1575" s="30">
        <v>45612</v>
      </c>
      <c r="M1575" s="29">
        <v>1758.2940000000001</v>
      </c>
      <c r="R1575" s="29" t="s">
        <v>1826</v>
      </c>
      <c r="S1575" s="29">
        <v>1758.2940000000001</v>
      </c>
      <c r="W1575" s="33" t="s">
        <v>16</v>
      </c>
      <c r="X1575" s="33" t="s">
        <v>1547</v>
      </c>
      <c r="Y1575" s="29">
        <v>1758.2940000000001</v>
      </c>
      <c r="AF1575" s="29">
        <v>1758.2940000000001</v>
      </c>
      <c r="AG1575" s="29" t="s">
        <v>1763</v>
      </c>
    </row>
    <row r="1576" spans="1:33" x14ac:dyDescent="0.3">
      <c r="A1576" s="29" t="s">
        <v>870</v>
      </c>
      <c r="B1576" s="30">
        <v>45472</v>
      </c>
      <c r="C1576" s="29">
        <v>605.50099999999998</v>
      </c>
      <c r="D1576" s="29" t="s">
        <v>1824</v>
      </c>
      <c r="E1576" s="29">
        <v>38</v>
      </c>
      <c r="F1576" s="29" t="s">
        <v>9</v>
      </c>
      <c r="G1576" s="29" t="s">
        <v>1558</v>
      </c>
      <c r="H1576" s="29" t="s">
        <v>1763</v>
      </c>
      <c r="L1576" s="30">
        <v>45472</v>
      </c>
      <c r="M1576" s="29">
        <v>605.50099999999998</v>
      </c>
      <c r="R1576" s="29" t="s">
        <v>1824</v>
      </c>
      <c r="S1576" s="29">
        <v>605.50099999999998</v>
      </c>
      <c r="W1576" s="31" t="s">
        <v>9</v>
      </c>
      <c r="X1576" s="31" t="s">
        <v>1558</v>
      </c>
      <c r="Y1576" s="29">
        <v>605.50099999999998</v>
      </c>
      <c r="AF1576" s="29">
        <v>605.50099999999998</v>
      </c>
      <c r="AG1576" s="29" t="s">
        <v>1763</v>
      </c>
    </row>
    <row r="1577" spans="1:33" x14ac:dyDescent="0.3">
      <c r="A1577" s="29" t="s">
        <v>1060</v>
      </c>
      <c r="B1577" s="30">
        <v>45897</v>
      </c>
      <c r="C1577" s="29">
        <v>362.32350000000002</v>
      </c>
      <c r="D1577" s="29" t="s">
        <v>1826</v>
      </c>
      <c r="E1577" s="29">
        <v>46</v>
      </c>
      <c r="F1577" s="29" t="s">
        <v>16</v>
      </c>
      <c r="G1577" s="29" t="s">
        <v>1563</v>
      </c>
      <c r="H1577" s="29" t="s">
        <v>1759</v>
      </c>
      <c r="L1577" s="30">
        <v>45897</v>
      </c>
      <c r="M1577" s="29">
        <v>362.32350000000002</v>
      </c>
      <c r="R1577" s="29" t="s">
        <v>1826</v>
      </c>
      <c r="S1577" s="29">
        <v>362.32350000000002</v>
      </c>
      <c r="W1577" s="33" t="s">
        <v>16</v>
      </c>
      <c r="X1577" s="33" t="s">
        <v>1563</v>
      </c>
      <c r="Y1577" s="29">
        <v>362.32350000000002</v>
      </c>
      <c r="AF1577" s="29">
        <v>362.32350000000002</v>
      </c>
      <c r="AG1577" s="29" t="s">
        <v>1759</v>
      </c>
    </row>
    <row r="1578" spans="1:33" x14ac:dyDescent="0.3">
      <c r="A1578" s="29" t="s">
        <v>4003</v>
      </c>
      <c r="B1578" s="30">
        <v>45241</v>
      </c>
      <c r="C1578" s="29">
        <v>1455.1325999999999</v>
      </c>
      <c r="D1578" s="29" t="s">
        <v>1829</v>
      </c>
      <c r="E1578" s="29">
        <v>40</v>
      </c>
      <c r="F1578" s="29" t="s">
        <v>9</v>
      </c>
      <c r="G1578" s="29" t="s">
        <v>1547</v>
      </c>
      <c r="H1578" s="29" t="s">
        <v>1754</v>
      </c>
      <c r="L1578" s="30">
        <v>45241</v>
      </c>
      <c r="M1578" s="29">
        <v>1455.1325999999999</v>
      </c>
      <c r="R1578" s="29" t="s">
        <v>1829</v>
      </c>
      <c r="S1578" s="29">
        <v>1455.1325999999999</v>
      </c>
      <c r="W1578" s="31" t="s">
        <v>9</v>
      </c>
      <c r="X1578" s="31" t="s">
        <v>1547</v>
      </c>
      <c r="Y1578" s="29">
        <v>1455.1325999999999</v>
      </c>
      <c r="AF1578" s="29">
        <v>1455.1325999999999</v>
      </c>
      <c r="AG1578" s="29" t="s">
        <v>1754</v>
      </c>
    </row>
    <row r="1579" spans="1:33" x14ac:dyDescent="0.3">
      <c r="A1579" s="29" t="s">
        <v>361</v>
      </c>
      <c r="B1579" s="30">
        <v>45851</v>
      </c>
      <c r="C1579" s="29">
        <v>2320.2784000000001</v>
      </c>
      <c r="D1579" s="29" t="s">
        <v>1824</v>
      </c>
      <c r="E1579" s="29">
        <v>34</v>
      </c>
      <c r="F1579" s="29" t="s">
        <v>16</v>
      </c>
      <c r="G1579" s="29" t="s">
        <v>1566</v>
      </c>
      <c r="H1579" s="29" t="s">
        <v>1759</v>
      </c>
      <c r="L1579" s="30">
        <v>45851</v>
      </c>
      <c r="M1579" s="29">
        <v>2320.2784000000001</v>
      </c>
      <c r="R1579" s="29" t="s">
        <v>1824</v>
      </c>
      <c r="S1579" s="29">
        <v>2320.2784000000001</v>
      </c>
      <c r="W1579" s="33" t="s">
        <v>16</v>
      </c>
      <c r="X1579" s="33" t="s">
        <v>1566</v>
      </c>
      <c r="Y1579" s="29">
        <v>2320.2784000000001</v>
      </c>
      <c r="AF1579" s="29">
        <v>2320.2784000000001</v>
      </c>
      <c r="AG1579" s="29" t="s">
        <v>1759</v>
      </c>
    </row>
    <row r="1580" spans="1:33" x14ac:dyDescent="0.3">
      <c r="A1580" s="29" t="s">
        <v>370</v>
      </c>
      <c r="B1580" s="30">
        <v>45572</v>
      </c>
      <c r="C1580" s="29">
        <v>324.02999999999997</v>
      </c>
      <c r="D1580" s="29" t="s">
        <v>1824</v>
      </c>
      <c r="E1580" s="29">
        <v>50</v>
      </c>
      <c r="F1580" s="29" t="s">
        <v>16</v>
      </c>
      <c r="G1580" s="29" t="s">
        <v>1547</v>
      </c>
      <c r="H1580" s="29" t="s">
        <v>1759</v>
      </c>
      <c r="L1580" s="30">
        <v>45572</v>
      </c>
      <c r="M1580" s="29">
        <v>324.02999999999997</v>
      </c>
      <c r="R1580" s="29" t="s">
        <v>1824</v>
      </c>
      <c r="S1580" s="29">
        <v>324.02999999999997</v>
      </c>
      <c r="W1580" s="31" t="s">
        <v>16</v>
      </c>
      <c r="X1580" s="31" t="s">
        <v>1547</v>
      </c>
      <c r="Y1580" s="29">
        <v>324.02999999999997</v>
      </c>
      <c r="AF1580" s="29">
        <v>324.02999999999997</v>
      </c>
      <c r="AG1580" s="29" t="s">
        <v>1759</v>
      </c>
    </row>
    <row r="1581" spans="1:33" x14ac:dyDescent="0.3">
      <c r="A1581" s="29" t="s">
        <v>125</v>
      </c>
      <c r="B1581" s="30">
        <v>45774</v>
      </c>
      <c r="C1581" s="29">
        <v>1202.4012</v>
      </c>
      <c r="D1581" s="29" t="s">
        <v>1826</v>
      </c>
      <c r="E1581" s="29">
        <v>41</v>
      </c>
      <c r="F1581" s="29" t="s">
        <v>9</v>
      </c>
      <c r="G1581" s="29" t="s">
        <v>1566</v>
      </c>
      <c r="H1581" s="29" t="s">
        <v>1759</v>
      </c>
      <c r="L1581" s="30">
        <v>45774</v>
      </c>
      <c r="M1581" s="29">
        <v>1202.4012</v>
      </c>
      <c r="R1581" s="29" t="s">
        <v>1826</v>
      </c>
      <c r="S1581" s="29">
        <v>1202.4012</v>
      </c>
      <c r="W1581" s="33" t="s">
        <v>9</v>
      </c>
      <c r="X1581" s="33" t="s">
        <v>1566</v>
      </c>
      <c r="Y1581" s="29">
        <v>1202.4012</v>
      </c>
      <c r="AF1581" s="29">
        <v>1202.4012</v>
      </c>
      <c r="AG1581" s="29" t="s">
        <v>1759</v>
      </c>
    </row>
    <row r="1582" spans="1:33" x14ac:dyDescent="0.3">
      <c r="A1582" s="29" t="s">
        <v>351</v>
      </c>
      <c r="B1582" s="30">
        <v>45921</v>
      </c>
      <c r="C1582" s="29">
        <v>863.60260000000005</v>
      </c>
      <c r="D1582" s="29" t="s">
        <v>1826</v>
      </c>
      <c r="E1582" s="29">
        <v>35</v>
      </c>
      <c r="F1582" s="29" t="s">
        <v>9</v>
      </c>
      <c r="G1582" s="29" t="s">
        <v>1547</v>
      </c>
      <c r="H1582" s="29" t="s">
        <v>1759</v>
      </c>
      <c r="L1582" s="30">
        <v>45921</v>
      </c>
      <c r="M1582" s="29">
        <v>863.60260000000005</v>
      </c>
      <c r="R1582" s="29" t="s">
        <v>1826</v>
      </c>
      <c r="S1582" s="29">
        <v>863.60260000000005</v>
      </c>
      <c r="W1582" s="31" t="s">
        <v>9</v>
      </c>
      <c r="X1582" s="31" t="s">
        <v>1547</v>
      </c>
      <c r="Y1582" s="29">
        <v>863.60260000000005</v>
      </c>
      <c r="AF1582" s="29">
        <v>863.60260000000005</v>
      </c>
      <c r="AG1582" s="29" t="s">
        <v>1759</v>
      </c>
    </row>
    <row r="1583" spans="1:33" x14ac:dyDescent="0.3">
      <c r="A1583" s="29" t="s">
        <v>970</v>
      </c>
      <c r="B1583" s="30">
        <v>45268</v>
      </c>
      <c r="C1583" s="29">
        <v>167.76</v>
      </c>
      <c r="D1583" s="29" t="s">
        <v>1826</v>
      </c>
      <c r="E1583" s="29">
        <v>60</v>
      </c>
      <c r="F1583" s="29" t="s">
        <v>16</v>
      </c>
      <c r="G1583" s="29" t="s">
        <v>1547</v>
      </c>
      <c r="H1583" s="29" t="s">
        <v>1759</v>
      </c>
      <c r="L1583" s="30">
        <v>45268</v>
      </c>
      <c r="M1583" s="29">
        <v>167.76</v>
      </c>
      <c r="R1583" s="29" t="s">
        <v>1826</v>
      </c>
      <c r="S1583" s="29">
        <v>167.76</v>
      </c>
      <c r="W1583" s="33" t="s">
        <v>16</v>
      </c>
      <c r="X1583" s="33" t="s">
        <v>1547</v>
      </c>
      <c r="Y1583" s="29">
        <v>167.76</v>
      </c>
      <c r="AF1583" s="29">
        <v>167.76</v>
      </c>
      <c r="AG1583" s="29" t="s">
        <v>1759</v>
      </c>
    </row>
    <row r="1584" spans="1:33" x14ac:dyDescent="0.3">
      <c r="A1584" s="29" t="s">
        <v>1027</v>
      </c>
      <c r="B1584" s="30">
        <v>45402</v>
      </c>
      <c r="C1584" s="29">
        <v>579.24950000000001</v>
      </c>
      <c r="D1584" s="29" t="s">
        <v>1824</v>
      </c>
      <c r="E1584" s="29">
        <v>62</v>
      </c>
      <c r="F1584" s="29" t="s">
        <v>16</v>
      </c>
      <c r="G1584" s="29" t="s">
        <v>1544</v>
      </c>
      <c r="H1584" s="29" t="s">
        <v>1754</v>
      </c>
      <c r="L1584" s="30">
        <v>45402</v>
      </c>
      <c r="M1584" s="29">
        <v>579.24950000000001</v>
      </c>
      <c r="R1584" s="29" t="s">
        <v>1824</v>
      </c>
      <c r="S1584" s="29">
        <v>579.24950000000001</v>
      </c>
      <c r="W1584" s="31" t="s">
        <v>16</v>
      </c>
      <c r="X1584" s="31" t="s">
        <v>1544</v>
      </c>
      <c r="Y1584" s="29">
        <v>579.24950000000001</v>
      </c>
      <c r="AF1584" s="29">
        <v>579.24950000000001</v>
      </c>
      <c r="AG1584" s="29" t="s">
        <v>1754</v>
      </c>
    </row>
    <row r="1585" spans="1:33" x14ac:dyDescent="0.3">
      <c r="A1585" s="29" t="s">
        <v>1363</v>
      </c>
      <c r="B1585" s="30">
        <v>45667</v>
      </c>
      <c r="C1585" s="29">
        <v>1578.9780000000001</v>
      </c>
      <c r="D1585" s="29" t="s">
        <v>1824</v>
      </c>
      <c r="E1585" s="29">
        <v>31</v>
      </c>
      <c r="F1585" s="29" t="s">
        <v>9</v>
      </c>
      <c r="G1585" s="29" t="s">
        <v>1563</v>
      </c>
      <c r="H1585" s="29" t="s">
        <v>1759</v>
      </c>
      <c r="L1585" s="30">
        <v>45667</v>
      </c>
      <c r="M1585" s="29">
        <v>1578.9780000000001</v>
      </c>
      <c r="R1585" s="29" t="s">
        <v>1824</v>
      </c>
      <c r="S1585" s="29">
        <v>1578.9780000000001</v>
      </c>
      <c r="W1585" s="33" t="s">
        <v>9</v>
      </c>
      <c r="X1585" s="33" t="s">
        <v>1563</v>
      </c>
      <c r="Y1585" s="29">
        <v>1578.9780000000001</v>
      </c>
      <c r="AF1585" s="29">
        <v>1578.9780000000001</v>
      </c>
      <c r="AG1585" s="29" t="s">
        <v>1759</v>
      </c>
    </row>
    <row r="1586" spans="1:33" x14ac:dyDescent="0.3">
      <c r="A1586" s="29" t="s">
        <v>1003</v>
      </c>
      <c r="B1586" s="30">
        <v>45902</v>
      </c>
      <c r="C1586" s="29">
        <v>758.03660000000002</v>
      </c>
      <c r="D1586" s="29" t="s">
        <v>1826</v>
      </c>
      <c r="E1586" s="29">
        <v>54</v>
      </c>
      <c r="F1586" s="29" t="s">
        <v>9</v>
      </c>
      <c r="G1586" s="29" t="s">
        <v>1544</v>
      </c>
      <c r="H1586" s="29" t="s">
        <v>1759</v>
      </c>
      <c r="L1586" s="30">
        <v>45902</v>
      </c>
      <c r="M1586" s="29">
        <v>758.03660000000002</v>
      </c>
      <c r="R1586" s="29" t="s">
        <v>1826</v>
      </c>
      <c r="S1586" s="29">
        <v>758.03660000000002</v>
      </c>
      <c r="W1586" s="31" t="s">
        <v>9</v>
      </c>
      <c r="X1586" s="31" t="s">
        <v>1544</v>
      </c>
      <c r="Y1586" s="29">
        <v>758.03660000000002</v>
      </c>
      <c r="AF1586" s="29">
        <v>758.03660000000002</v>
      </c>
      <c r="AG1586" s="29" t="s">
        <v>1759</v>
      </c>
    </row>
    <row r="1587" spans="1:33" x14ac:dyDescent="0.3">
      <c r="A1587" s="29" t="s">
        <v>1015</v>
      </c>
      <c r="B1587" s="30">
        <v>45589</v>
      </c>
      <c r="C1587" s="29">
        <v>140.72</v>
      </c>
      <c r="D1587" s="29" t="s">
        <v>1829</v>
      </c>
      <c r="E1587" s="29">
        <v>64</v>
      </c>
      <c r="F1587" s="29" t="s">
        <v>16</v>
      </c>
      <c r="G1587" s="29" t="s">
        <v>1558</v>
      </c>
      <c r="H1587" s="29" t="s">
        <v>1759</v>
      </c>
      <c r="L1587" s="30">
        <v>45589</v>
      </c>
      <c r="M1587" s="29">
        <v>140.72</v>
      </c>
      <c r="R1587" s="29" t="s">
        <v>1829</v>
      </c>
      <c r="S1587" s="29">
        <v>140.72</v>
      </c>
      <c r="W1587" s="33" t="s">
        <v>16</v>
      </c>
      <c r="X1587" s="33" t="s">
        <v>1558</v>
      </c>
      <c r="Y1587" s="29">
        <v>140.72</v>
      </c>
      <c r="AF1587" s="29">
        <v>140.72</v>
      </c>
      <c r="AG1587" s="29" t="s">
        <v>1759</v>
      </c>
    </row>
    <row r="1588" spans="1:33" x14ac:dyDescent="0.3">
      <c r="A1588" s="29" t="s">
        <v>115</v>
      </c>
      <c r="B1588" s="30">
        <v>45668</v>
      </c>
      <c r="C1588" s="29">
        <v>1176.9449999999999</v>
      </c>
      <c r="D1588" s="29" t="s">
        <v>1826</v>
      </c>
      <c r="E1588" s="29">
        <v>27</v>
      </c>
      <c r="F1588" s="29" t="s">
        <v>16</v>
      </c>
      <c r="G1588" s="29" t="s">
        <v>1566</v>
      </c>
      <c r="H1588" s="29" t="s">
        <v>1754</v>
      </c>
      <c r="L1588" s="30">
        <v>45668</v>
      </c>
      <c r="M1588" s="29">
        <v>1176.9449999999999</v>
      </c>
      <c r="R1588" s="29" t="s">
        <v>1826</v>
      </c>
      <c r="S1588" s="29">
        <v>1176.9449999999999</v>
      </c>
      <c r="W1588" s="31" t="s">
        <v>16</v>
      </c>
      <c r="X1588" s="31" t="s">
        <v>1566</v>
      </c>
      <c r="Y1588" s="29">
        <v>1176.9449999999999</v>
      </c>
      <c r="AF1588" s="29">
        <v>1176.9449999999999</v>
      </c>
      <c r="AG1588" s="29" t="s">
        <v>1754</v>
      </c>
    </row>
    <row r="1589" spans="1:33" x14ac:dyDescent="0.3">
      <c r="A1589" s="29" t="s">
        <v>720</v>
      </c>
      <c r="B1589" s="30">
        <v>45300</v>
      </c>
      <c r="C1589" s="29">
        <v>229.614</v>
      </c>
      <c r="D1589" s="29" t="s">
        <v>1826</v>
      </c>
      <c r="E1589" s="29">
        <v>50</v>
      </c>
      <c r="F1589" s="29" t="s">
        <v>9</v>
      </c>
      <c r="G1589" s="29" t="s">
        <v>1558</v>
      </c>
      <c r="H1589" s="29" t="s">
        <v>1759</v>
      </c>
      <c r="L1589" s="30">
        <v>45300</v>
      </c>
      <c r="M1589" s="29">
        <v>229.614</v>
      </c>
      <c r="R1589" s="29" t="s">
        <v>1826</v>
      </c>
      <c r="S1589" s="29">
        <v>229.614</v>
      </c>
      <c r="W1589" s="33" t="s">
        <v>9</v>
      </c>
      <c r="X1589" s="33" t="s">
        <v>1558</v>
      </c>
      <c r="Y1589" s="29">
        <v>229.614</v>
      </c>
      <c r="AF1589" s="29">
        <v>229.614</v>
      </c>
      <c r="AG1589" s="29" t="s">
        <v>1759</v>
      </c>
    </row>
    <row r="1590" spans="1:33" x14ac:dyDescent="0.3">
      <c r="A1590" s="29" t="s">
        <v>497</v>
      </c>
      <c r="B1590" s="30">
        <v>45757</v>
      </c>
      <c r="C1590" s="29">
        <v>2103.1763999999998</v>
      </c>
      <c r="D1590" s="29" t="s">
        <v>1826</v>
      </c>
      <c r="E1590" s="29">
        <v>42</v>
      </c>
      <c r="F1590" s="29" t="s">
        <v>16</v>
      </c>
      <c r="G1590" s="29" t="s">
        <v>1566</v>
      </c>
      <c r="H1590" s="29" t="s">
        <v>1784</v>
      </c>
      <c r="L1590" s="30">
        <v>45757</v>
      </c>
      <c r="M1590" s="29">
        <v>2103.1763999999998</v>
      </c>
      <c r="R1590" s="29" t="s">
        <v>1826</v>
      </c>
      <c r="S1590" s="29">
        <v>2103.1763999999998</v>
      </c>
      <c r="W1590" s="31" t="s">
        <v>16</v>
      </c>
      <c r="X1590" s="31" t="s">
        <v>1566</v>
      </c>
      <c r="Y1590" s="29">
        <v>2103.1763999999998</v>
      </c>
      <c r="AF1590" s="29">
        <v>2103.1763999999998</v>
      </c>
      <c r="AG1590" s="29" t="s">
        <v>1784</v>
      </c>
    </row>
    <row r="1591" spans="1:33" x14ac:dyDescent="0.3">
      <c r="A1591" s="29" t="s">
        <v>138</v>
      </c>
      <c r="B1591" s="30">
        <v>45235</v>
      </c>
      <c r="C1591" s="29">
        <v>1801.4190000000001</v>
      </c>
      <c r="D1591" s="29" t="s">
        <v>1824</v>
      </c>
      <c r="E1591" s="29">
        <v>52</v>
      </c>
      <c r="F1591" s="29" t="s">
        <v>9</v>
      </c>
      <c r="G1591" s="29" t="s">
        <v>1547</v>
      </c>
      <c r="H1591" s="29" t="s">
        <v>1763</v>
      </c>
      <c r="L1591" s="30">
        <v>45235</v>
      </c>
      <c r="M1591" s="29">
        <v>1801.4190000000001</v>
      </c>
      <c r="R1591" s="29" t="s">
        <v>1824</v>
      </c>
      <c r="S1591" s="29">
        <v>1801.4190000000001</v>
      </c>
      <c r="W1591" s="33" t="s">
        <v>9</v>
      </c>
      <c r="X1591" s="33" t="s">
        <v>1547</v>
      </c>
      <c r="Y1591" s="29">
        <v>1801.4190000000001</v>
      </c>
      <c r="AF1591" s="29">
        <v>1801.4190000000001</v>
      </c>
      <c r="AG1591" s="29" t="s">
        <v>1763</v>
      </c>
    </row>
    <row r="1592" spans="1:33" x14ac:dyDescent="0.3">
      <c r="A1592" s="29" t="s">
        <v>1276</v>
      </c>
      <c r="B1592" s="30">
        <v>45749</v>
      </c>
      <c r="C1592" s="29">
        <v>221.61</v>
      </c>
      <c r="D1592" s="29" t="s">
        <v>1826</v>
      </c>
      <c r="E1592" s="29">
        <v>63</v>
      </c>
      <c r="F1592" s="29" t="s">
        <v>9</v>
      </c>
      <c r="G1592" s="29" t="s">
        <v>1544</v>
      </c>
      <c r="H1592" s="29" t="s">
        <v>1759</v>
      </c>
      <c r="L1592" s="30">
        <v>45749</v>
      </c>
      <c r="M1592" s="29">
        <v>221.61</v>
      </c>
      <c r="R1592" s="29" t="s">
        <v>1826</v>
      </c>
      <c r="S1592" s="29">
        <v>221.61</v>
      </c>
      <c r="W1592" s="31" t="s">
        <v>9</v>
      </c>
      <c r="X1592" s="31" t="s">
        <v>1544</v>
      </c>
      <c r="Y1592" s="29">
        <v>221.61</v>
      </c>
      <c r="AF1592" s="29">
        <v>221.61</v>
      </c>
      <c r="AG1592" s="29" t="s">
        <v>1759</v>
      </c>
    </row>
    <row r="1593" spans="1:33" x14ac:dyDescent="0.3">
      <c r="A1593" s="29" t="s">
        <v>108</v>
      </c>
      <c r="B1593" s="30">
        <v>45807</v>
      </c>
      <c r="C1593" s="29">
        <v>727.28659999999991</v>
      </c>
      <c r="D1593" s="29" t="s">
        <v>1824</v>
      </c>
      <c r="E1593" s="29">
        <v>18</v>
      </c>
      <c r="F1593" s="29" t="s">
        <v>16</v>
      </c>
      <c r="G1593" s="29" t="s">
        <v>1566</v>
      </c>
      <c r="H1593" s="29" t="s">
        <v>1759</v>
      </c>
      <c r="L1593" s="30">
        <v>45807</v>
      </c>
      <c r="M1593" s="29">
        <v>727.28659999999991</v>
      </c>
      <c r="R1593" s="29" t="s">
        <v>1824</v>
      </c>
      <c r="S1593" s="29">
        <v>727.28659999999991</v>
      </c>
      <c r="W1593" s="33" t="s">
        <v>16</v>
      </c>
      <c r="X1593" s="33" t="s">
        <v>1566</v>
      </c>
      <c r="Y1593" s="29">
        <v>727.28659999999991</v>
      </c>
      <c r="AF1593" s="29">
        <v>727.28659999999991</v>
      </c>
      <c r="AG1593" s="29" t="s">
        <v>1759</v>
      </c>
    </row>
    <row r="1594" spans="1:33" x14ac:dyDescent="0.3">
      <c r="A1594" s="29" t="s">
        <v>1099</v>
      </c>
      <c r="B1594" s="30">
        <v>45496</v>
      </c>
      <c r="C1594" s="29">
        <v>1758.4811999999999</v>
      </c>
      <c r="D1594" s="29" t="s">
        <v>1829</v>
      </c>
      <c r="E1594" s="29">
        <v>25</v>
      </c>
      <c r="F1594" s="29" t="s">
        <v>16</v>
      </c>
      <c r="G1594" s="29" t="s">
        <v>1558</v>
      </c>
      <c r="H1594" s="29" t="s">
        <v>1759</v>
      </c>
      <c r="L1594" s="30">
        <v>45496</v>
      </c>
      <c r="M1594" s="29">
        <v>1758.4811999999999</v>
      </c>
      <c r="R1594" s="29" t="s">
        <v>1829</v>
      </c>
      <c r="S1594" s="29">
        <v>1758.4811999999999</v>
      </c>
      <c r="W1594" s="31" t="s">
        <v>16</v>
      </c>
      <c r="X1594" s="31" t="s">
        <v>1558</v>
      </c>
      <c r="Y1594" s="29">
        <v>1758.4811999999999</v>
      </c>
      <c r="AF1594" s="29">
        <v>1758.4811999999999</v>
      </c>
      <c r="AG1594" s="29" t="s">
        <v>1759</v>
      </c>
    </row>
    <row r="1595" spans="1:33" x14ac:dyDescent="0.3">
      <c r="A1595" s="29" t="s">
        <v>485</v>
      </c>
      <c r="B1595" s="30">
        <v>45355</v>
      </c>
      <c r="C1595" s="29">
        <v>84.527199999999993</v>
      </c>
      <c r="D1595" s="29" t="s">
        <v>1824</v>
      </c>
      <c r="E1595" s="29">
        <v>62</v>
      </c>
      <c r="F1595" s="29" t="s">
        <v>16</v>
      </c>
      <c r="G1595" s="29" t="s">
        <v>1544</v>
      </c>
      <c r="H1595" s="29" t="s">
        <v>1759</v>
      </c>
      <c r="L1595" s="30">
        <v>45355</v>
      </c>
      <c r="M1595" s="29">
        <v>84.527199999999993</v>
      </c>
      <c r="R1595" s="29" t="s">
        <v>1824</v>
      </c>
      <c r="S1595" s="29">
        <v>84.527199999999993</v>
      </c>
      <c r="W1595" s="33" t="s">
        <v>16</v>
      </c>
      <c r="X1595" s="33" t="s">
        <v>1544</v>
      </c>
      <c r="Y1595" s="29">
        <v>84.527199999999993</v>
      </c>
      <c r="AF1595" s="29">
        <v>84.527199999999993</v>
      </c>
      <c r="AG1595" s="29" t="s">
        <v>1759</v>
      </c>
    </row>
    <row r="1596" spans="1:33" x14ac:dyDescent="0.3">
      <c r="A1596" s="29" t="s">
        <v>209</v>
      </c>
      <c r="B1596" s="30">
        <v>45256</v>
      </c>
      <c r="C1596" s="29">
        <v>2155.2719999999999</v>
      </c>
      <c r="D1596" s="29" t="s">
        <v>1829</v>
      </c>
      <c r="E1596" s="29">
        <v>49</v>
      </c>
      <c r="F1596" s="29" t="s">
        <v>16</v>
      </c>
      <c r="G1596" s="29" t="s">
        <v>1566</v>
      </c>
      <c r="H1596" s="29" t="s">
        <v>1759</v>
      </c>
      <c r="L1596" s="30">
        <v>45256</v>
      </c>
      <c r="M1596" s="29">
        <v>2155.2719999999999</v>
      </c>
      <c r="R1596" s="29" t="s">
        <v>1829</v>
      </c>
      <c r="S1596" s="29">
        <v>2155.2719999999999</v>
      </c>
      <c r="W1596" s="31" t="s">
        <v>16</v>
      </c>
      <c r="X1596" s="31" t="s">
        <v>1566</v>
      </c>
      <c r="Y1596" s="29">
        <v>2155.2719999999999</v>
      </c>
      <c r="AF1596" s="29">
        <v>2155.2719999999999</v>
      </c>
      <c r="AG1596" s="29" t="s">
        <v>1759</v>
      </c>
    </row>
    <row r="1597" spans="1:33" x14ac:dyDescent="0.3">
      <c r="A1597" s="29" t="s">
        <v>1453</v>
      </c>
      <c r="B1597" s="30">
        <v>45849</v>
      </c>
      <c r="C1597" s="29">
        <v>104.6199</v>
      </c>
      <c r="D1597" s="29" t="s">
        <v>1826</v>
      </c>
      <c r="E1597" s="29">
        <v>42</v>
      </c>
      <c r="F1597" s="29" t="s">
        <v>9</v>
      </c>
      <c r="G1597" s="29" t="s">
        <v>1563</v>
      </c>
      <c r="H1597" s="29" t="s">
        <v>1759</v>
      </c>
      <c r="L1597" s="30">
        <v>45849</v>
      </c>
      <c r="M1597" s="29">
        <v>104.6199</v>
      </c>
      <c r="R1597" s="29" t="s">
        <v>1826</v>
      </c>
      <c r="S1597" s="29">
        <v>104.6199</v>
      </c>
      <c r="W1597" s="33" t="s">
        <v>9</v>
      </c>
      <c r="X1597" s="33" t="s">
        <v>1563</v>
      </c>
      <c r="Y1597" s="29">
        <v>104.6199</v>
      </c>
      <c r="AF1597" s="29">
        <v>104.6199</v>
      </c>
      <c r="AG1597" s="29" t="s">
        <v>1759</v>
      </c>
    </row>
    <row r="1598" spans="1:33" x14ac:dyDescent="0.3">
      <c r="A1598" s="29" t="s">
        <v>342</v>
      </c>
      <c r="B1598" s="30">
        <v>45344</v>
      </c>
      <c r="C1598" s="29">
        <v>384.4665</v>
      </c>
      <c r="D1598" s="29" t="s">
        <v>1826</v>
      </c>
      <c r="E1598" s="29">
        <v>30</v>
      </c>
      <c r="F1598" s="29" t="s">
        <v>16</v>
      </c>
      <c r="G1598" s="29" t="s">
        <v>1544</v>
      </c>
      <c r="H1598" s="29" t="s">
        <v>1754</v>
      </c>
      <c r="L1598" s="30">
        <v>45344</v>
      </c>
      <c r="M1598" s="29">
        <v>384.4665</v>
      </c>
      <c r="R1598" s="29" t="s">
        <v>1826</v>
      </c>
      <c r="S1598" s="29">
        <v>384.4665</v>
      </c>
      <c r="W1598" s="31" t="s">
        <v>16</v>
      </c>
      <c r="X1598" s="31" t="s">
        <v>1544</v>
      </c>
      <c r="Y1598" s="29">
        <v>384.4665</v>
      </c>
      <c r="AF1598" s="29">
        <v>384.4665</v>
      </c>
      <c r="AG1598" s="29" t="s">
        <v>1754</v>
      </c>
    </row>
    <row r="1599" spans="1:33" x14ac:dyDescent="0.3">
      <c r="A1599" s="29" t="s">
        <v>1496</v>
      </c>
      <c r="B1599" s="30">
        <v>45367</v>
      </c>
      <c r="C1599" s="29">
        <v>1398.712</v>
      </c>
      <c r="D1599" s="29" t="s">
        <v>1826</v>
      </c>
      <c r="E1599" s="29">
        <v>36</v>
      </c>
      <c r="F1599" s="29" t="s">
        <v>16</v>
      </c>
      <c r="G1599" s="29" t="s">
        <v>1566</v>
      </c>
      <c r="H1599" s="29" t="s">
        <v>1763</v>
      </c>
      <c r="L1599" s="30">
        <v>45367</v>
      </c>
      <c r="M1599" s="29">
        <v>1398.712</v>
      </c>
      <c r="R1599" s="29" t="s">
        <v>1826</v>
      </c>
      <c r="S1599" s="29">
        <v>1398.712</v>
      </c>
      <c r="W1599" s="33" t="s">
        <v>16</v>
      </c>
      <c r="X1599" s="33" t="s">
        <v>1566</v>
      </c>
      <c r="Y1599" s="29">
        <v>1398.712</v>
      </c>
      <c r="AF1599" s="29">
        <v>1398.712</v>
      </c>
      <c r="AG1599" s="29" t="s">
        <v>1763</v>
      </c>
    </row>
    <row r="1600" spans="1:33" x14ac:dyDescent="0.3">
      <c r="A1600" s="29" t="s">
        <v>4005</v>
      </c>
      <c r="B1600" s="30">
        <v>45887</v>
      </c>
      <c r="C1600" s="29">
        <v>1250.8044</v>
      </c>
      <c r="D1600" s="29" t="s">
        <v>1829</v>
      </c>
      <c r="E1600" s="29">
        <v>44</v>
      </c>
      <c r="F1600" s="29" t="s">
        <v>16</v>
      </c>
      <c r="G1600" s="29" t="s">
        <v>1566</v>
      </c>
      <c r="H1600" s="29" t="s">
        <v>1759</v>
      </c>
      <c r="L1600" s="30">
        <v>45887</v>
      </c>
      <c r="M1600" s="29">
        <v>1250.8044</v>
      </c>
      <c r="R1600" s="29" t="s">
        <v>1829</v>
      </c>
      <c r="S1600" s="29">
        <v>1250.8044</v>
      </c>
      <c r="W1600" s="31" t="s">
        <v>16</v>
      </c>
      <c r="X1600" s="31" t="s">
        <v>1566</v>
      </c>
      <c r="Y1600" s="29">
        <v>1250.8044</v>
      </c>
      <c r="AF1600" s="29">
        <v>1250.8044</v>
      </c>
      <c r="AG1600" s="29" t="s">
        <v>1759</v>
      </c>
    </row>
    <row r="1601" spans="1:33" x14ac:dyDescent="0.3">
      <c r="A1601" s="29" t="s">
        <v>756</v>
      </c>
      <c r="B1601" s="30">
        <v>45567</v>
      </c>
      <c r="C1601" s="29">
        <v>104.227</v>
      </c>
      <c r="D1601" s="29" t="s">
        <v>1829</v>
      </c>
      <c r="E1601" s="29">
        <v>42</v>
      </c>
      <c r="F1601" s="29" t="s">
        <v>16</v>
      </c>
      <c r="G1601" s="29" t="s">
        <v>1544</v>
      </c>
      <c r="H1601" s="29" t="s">
        <v>1759</v>
      </c>
      <c r="L1601" s="30">
        <v>45567</v>
      </c>
      <c r="M1601" s="29">
        <v>104.227</v>
      </c>
      <c r="R1601" s="29" t="s">
        <v>1829</v>
      </c>
      <c r="S1601" s="29">
        <v>104.227</v>
      </c>
      <c r="W1601" s="33" t="s">
        <v>16</v>
      </c>
      <c r="X1601" s="33" t="s">
        <v>1544</v>
      </c>
      <c r="Y1601" s="29">
        <v>104.227</v>
      </c>
      <c r="AF1601" s="29">
        <v>104.227</v>
      </c>
      <c r="AG1601" s="29" t="s">
        <v>1759</v>
      </c>
    </row>
    <row r="1602" spans="1:33" x14ac:dyDescent="0.3">
      <c r="A1602" s="29" t="s">
        <v>1075</v>
      </c>
      <c r="B1602" s="30">
        <v>45223</v>
      </c>
      <c r="C1602" s="29">
        <v>1340.0001999999999</v>
      </c>
      <c r="D1602" s="29" t="s">
        <v>1824</v>
      </c>
      <c r="E1602" s="29">
        <v>38</v>
      </c>
      <c r="F1602" s="29" t="s">
        <v>9</v>
      </c>
      <c r="G1602" s="29" t="s">
        <v>1566</v>
      </c>
      <c r="H1602" s="29" t="s">
        <v>1759</v>
      </c>
      <c r="L1602" s="30">
        <v>45223</v>
      </c>
      <c r="M1602" s="29">
        <v>1340.0001999999999</v>
      </c>
      <c r="R1602" s="29" t="s">
        <v>1824</v>
      </c>
      <c r="S1602" s="29">
        <v>1340.0001999999999</v>
      </c>
      <c r="W1602" s="31" t="s">
        <v>9</v>
      </c>
      <c r="X1602" s="31" t="s">
        <v>1566</v>
      </c>
      <c r="Y1602" s="29">
        <v>1340.0001999999999</v>
      </c>
      <c r="AF1602" s="29">
        <v>1340.0001999999999</v>
      </c>
      <c r="AG1602" s="29" t="s">
        <v>1759</v>
      </c>
    </row>
    <row r="1603" spans="1:33" x14ac:dyDescent="0.3">
      <c r="A1603" s="29" t="s">
        <v>248</v>
      </c>
      <c r="B1603" s="30">
        <v>45664</v>
      </c>
      <c r="C1603" s="29">
        <v>299.4939</v>
      </c>
      <c r="D1603" s="29" t="s">
        <v>1826</v>
      </c>
      <c r="E1603" s="29">
        <v>24</v>
      </c>
      <c r="F1603" s="29" t="s">
        <v>16</v>
      </c>
      <c r="G1603" s="29" t="s">
        <v>1563</v>
      </c>
      <c r="H1603" s="29" t="s">
        <v>1759</v>
      </c>
      <c r="L1603" s="30">
        <v>45664</v>
      </c>
      <c r="M1603" s="29">
        <v>299.4939</v>
      </c>
      <c r="R1603" s="29" t="s">
        <v>1826</v>
      </c>
      <c r="S1603" s="29">
        <v>299.4939</v>
      </c>
      <c r="W1603" s="33" t="s">
        <v>16</v>
      </c>
      <c r="X1603" s="33" t="s">
        <v>1563</v>
      </c>
      <c r="Y1603" s="29">
        <v>299.4939</v>
      </c>
      <c r="AF1603" s="29">
        <v>299.4939</v>
      </c>
      <c r="AG1603" s="29" t="s">
        <v>1759</v>
      </c>
    </row>
    <row r="1604" spans="1:33" x14ac:dyDescent="0.3">
      <c r="A1604" s="29" t="s">
        <v>599</v>
      </c>
      <c r="B1604" s="30">
        <v>45313</v>
      </c>
      <c r="C1604" s="29">
        <v>226.22540000000001</v>
      </c>
      <c r="D1604" s="29" t="s">
        <v>1829</v>
      </c>
      <c r="E1604" s="29">
        <v>23</v>
      </c>
      <c r="F1604" s="29" t="s">
        <v>16</v>
      </c>
      <c r="G1604" s="29" t="s">
        <v>1563</v>
      </c>
      <c r="H1604" s="29" t="s">
        <v>1754</v>
      </c>
      <c r="L1604" s="30">
        <v>45313</v>
      </c>
      <c r="M1604" s="29">
        <v>226.22540000000001</v>
      </c>
      <c r="R1604" s="29" t="s">
        <v>1829</v>
      </c>
      <c r="S1604" s="29">
        <v>226.22540000000001</v>
      </c>
      <c r="W1604" s="31" t="s">
        <v>16</v>
      </c>
      <c r="X1604" s="31" t="s">
        <v>1563</v>
      </c>
      <c r="Y1604" s="29">
        <v>226.22540000000001</v>
      </c>
      <c r="AF1604" s="29">
        <v>226.22540000000001</v>
      </c>
      <c r="AG1604" s="29" t="s">
        <v>1754</v>
      </c>
    </row>
    <row r="1605" spans="1:33" x14ac:dyDescent="0.3">
      <c r="A1605" s="29" t="s">
        <v>420</v>
      </c>
      <c r="B1605" s="30">
        <v>45224</v>
      </c>
      <c r="C1605" s="29">
        <v>902.25379999999996</v>
      </c>
      <c r="D1605" s="29" t="s">
        <v>1829</v>
      </c>
      <c r="E1605" s="29">
        <v>50</v>
      </c>
      <c r="F1605" s="29" t="s">
        <v>9</v>
      </c>
      <c r="G1605" s="29" t="s">
        <v>1544</v>
      </c>
      <c r="H1605" s="29" t="s">
        <v>1759</v>
      </c>
      <c r="L1605" s="30">
        <v>45224</v>
      </c>
      <c r="M1605" s="29">
        <v>902.25379999999996</v>
      </c>
      <c r="R1605" s="29" t="s">
        <v>1829</v>
      </c>
      <c r="S1605" s="29">
        <v>902.25379999999996</v>
      </c>
      <c r="W1605" s="33" t="s">
        <v>9</v>
      </c>
      <c r="X1605" s="33" t="s">
        <v>1544</v>
      </c>
      <c r="Y1605" s="29">
        <v>902.25379999999996</v>
      </c>
      <c r="AF1605" s="29">
        <v>902.25379999999996</v>
      </c>
      <c r="AG1605" s="29" t="s">
        <v>1759</v>
      </c>
    </row>
    <row r="1606" spans="1:33" x14ac:dyDescent="0.3">
      <c r="A1606" s="29" t="s">
        <v>406</v>
      </c>
      <c r="B1606" s="30">
        <v>45491</v>
      </c>
      <c r="C1606" s="29">
        <v>390.95979999999997</v>
      </c>
      <c r="D1606" s="29" t="s">
        <v>1829</v>
      </c>
      <c r="E1606" s="29">
        <v>21</v>
      </c>
      <c r="F1606" s="29" t="s">
        <v>16</v>
      </c>
      <c r="G1606" s="29" t="s">
        <v>1544</v>
      </c>
      <c r="H1606" s="29" t="s">
        <v>1759</v>
      </c>
      <c r="L1606" s="30">
        <v>45491</v>
      </c>
      <c r="M1606" s="29">
        <v>390.95979999999997</v>
      </c>
      <c r="R1606" s="29" t="s">
        <v>1829</v>
      </c>
      <c r="S1606" s="29">
        <v>390.95979999999997</v>
      </c>
      <c r="W1606" s="31" t="s">
        <v>16</v>
      </c>
      <c r="X1606" s="31" t="s">
        <v>1544</v>
      </c>
      <c r="Y1606" s="29">
        <v>390.95979999999997</v>
      </c>
      <c r="AF1606" s="29">
        <v>390.95979999999997</v>
      </c>
      <c r="AG1606" s="29" t="s">
        <v>1759</v>
      </c>
    </row>
    <row r="1607" spans="1:33" x14ac:dyDescent="0.3">
      <c r="A1607" s="29" t="s">
        <v>1490</v>
      </c>
      <c r="B1607" s="30">
        <v>45472</v>
      </c>
      <c r="C1607" s="29">
        <v>2280.3669</v>
      </c>
      <c r="D1607" s="29" t="s">
        <v>1829</v>
      </c>
      <c r="E1607" s="29">
        <v>46</v>
      </c>
      <c r="F1607" s="29" t="s">
        <v>16</v>
      </c>
      <c r="G1607" s="29" t="s">
        <v>1563</v>
      </c>
      <c r="H1607" s="29" t="s">
        <v>1759</v>
      </c>
      <c r="L1607" s="30">
        <v>45472</v>
      </c>
      <c r="M1607" s="29">
        <v>2280.3669</v>
      </c>
      <c r="R1607" s="29" t="s">
        <v>1829</v>
      </c>
      <c r="S1607" s="29">
        <v>2280.3669</v>
      </c>
      <c r="W1607" s="33" t="s">
        <v>16</v>
      </c>
      <c r="X1607" s="33" t="s">
        <v>1563</v>
      </c>
      <c r="Y1607" s="29">
        <v>2280.3669</v>
      </c>
      <c r="AF1607" s="29">
        <v>2280.3669</v>
      </c>
      <c r="AG1607" s="29" t="s">
        <v>1759</v>
      </c>
    </row>
    <row r="1608" spans="1:33" x14ac:dyDescent="0.3">
      <c r="A1608" s="29" t="s">
        <v>682</v>
      </c>
      <c r="B1608" s="30">
        <v>45795</v>
      </c>
      <c r="C1608" s="29">
        <v>2291.73</v>
      </c>
      <c r="D1608" s="29" t="s">
        <v>1824</v>
      </c>
      <c r="E1608" s="29">
        <v>48</v>
      </c>
      <c r="F1608" s="29" t="s">
        <v>9</v>
      </c>
      <c r="G1608" s="29" t="s">
        <v>1563</v>
      </c>
      <c r="H1608" s="29" t="s">
        <v>1784</v>
      </c>
      <c r="L1608" s="30">
        <v>45795</v>
      </c>
      <c r="M1608" s="29">
        <v>2291.73</v>
      </c>
      <c r="R1608" s="29" t="s">
        <v>1824</v>
      </c>
      <c r="S1608" s="29">
        <v>2291.73</v>
      </c>
      <c r="W1608" s="31" t="s">
        <v>9</v>
      </c>
      <c r="X1608" s="31" t="s">
        <v>1563</v>
      </c>
      <c r="Y1608" s="29">
        <v>2291.73</v>
      </c>
      <c r="AF1608" s="29">
        <v>2291.73</v>
      </c>
      <c r="AG1608" s="29" t="s">
        <v>1784</v>
      </c>
    </row>
    <row r="1609" spans="1:33" x14ac:dyDescent="0.3">
      <c r="A1609" s="29" t="s">
        <v>1447</v>
      </c>
      <c r="B1609" s="30">
        <v>45470</v>
      </c>
      <c r="C1609" s="29">
        <v>1155.2436</v>
      </c>
      <c r="D1609" s="29" t="s">
        <v>1824</v>
      </c>
      <c r="E1609" s="29">
        <v>21</v>
      </c>
      <c r="F1609" s="29" t="s">
        <v>16</v>
      </c>
      <c r="G1609" s="29" t="s">
        <v>1566</v>
      </c>
      <c r="H1609" s="29" t="s">
        <v>1759</v>
      </c>
      <c r="L1609" s="30">
        <v>45470</v>
      </c>
      <c r="M1609" s="29">
        <v>1155.2436</v>
      </c>
      <c r="R1609" s="29" t="s">
        <v>1824</v>
      </c>
      <c r="S1609" s="29">
        <v>1155.2436</v>
      </c>
      <c r="W1609" s="33" t="s">
        <v>16</v>
      </c>
      <c r="X1609" s="33" t="s">
        <v>1566</v>
      </c>
      <c r="Y1609" s="29">
        <v>1155.2436</v>
      </c>
      <c r="AF1609" s="29">
        <v>1155.2436</v>
      </c>
      <c r="AG1609" s="29" t="s">
        <v>1759</v>
      </c>
    </row>
    <row r="1610" spans="1:33" x14ac:dyDescent="0.3">
      <c r="A1610" s="29" t="s">
        <v>1197</v>
      </c>
      <c r="B1610" s="30">
        <v>45390</v>
      </c>
      <c r="C1610" s="29">
        <v>511.35</v>
      </c>
      <c r="D1610" s="29" t="s">
        <v>1824</v>
      </c>
      <c r="E1610" s="29">
        <v>52</v>
      </c>
      <c r="F1610" s="29" t="s">
        <v>16</v>
      </c>
      <c r="G1610" s="29" t="s">
        <v>1566</v>
      </c>
      <c r="H1610" s="29" t="s">
        <v>1759</v>
      </c>
      <c r="L1610" s="30">
        <v>45390</v>
      </c>
      <c r="M1610" s="29">
        <v>511.35</v>
      </c>
      <c r="R1610" s="29" t="s">
        <v>1824</v>
      </c>
      <c r="S1610" s="29">
        <v>511.35</v>
      </c>
      <c r="W1610" s="31" t="s">
        <v>16</v>
      </c>
      <c r="X1610" s="31" t="s">
        <v>1566</v>
      </c>
      <c r="Y1610" s="29">
        <v>511.35</v>
      </c>
      <c r="AF1610" s="29">
        <v>511.35</v>
      </c>
      <c r="AG1610" s="29" t="s">
        <v>1759</v>
      </c>
    </row>
    <row r="1611" spans="1:33" x14ac:dyDescent="0.3">
      <c r="A1611" s="29" t="s">
        <v>76</v>
      </c>
      <c r="B1611" s="30">
        <v>45803</v>
      </c>
      <c r="C1611" s="29">
        <v>125.1588</v>
      </c>
      <c r="D1611" s="29" t="s">
        <v>1829</v>
      </c>
      <c r="E1611" s="29">
        <v>60</v>
      </c>
      <c r="F1611" s="29" t="s">
        <v>16</v>
      </c>
      <c r="G1611" s="29" t="s">
        <v>1566</v>
      </c>
      <c r="H1611" s="29" t="s">
        <v>1759</v>
      </c>
      <c r="L1611" s="30">
        <v>45803</v>
      </c>
      <c r="M1611" s="29">
        <v>125.1588</v>
      </c>
      <c r="R1611" s="29" t="s">
        <v>1829</v>
      </c>
      <c r="S1611" s="29">
        <v>125.1588</v>
      </c>
      <c r="W1611" s="33" t="s">
        <v>16</v>
      </c>
      <c r="X1611" s="33" t="s">
        <v>1566</v>
      </c>
      <c r="Y1611" s="29">
        <v>125.1588</v>
      </c>
      <c r="AF1611" s="29">
        <v>125.1588</v>
      </c>
      <c r="AG1611" s="29" t="s">
        <v>1759</v>
      </c>
    </row>
    <row r="1612" spans="1:33" x14ac:dyDescent="0.3">
      <c r="A1612" s="29" t="s">
        <v>647</v>
      </c>
      <c r="B1612" s="30">
        <v>45320</v>
      </c>
      <c r="C1612" s="29">
        <v>1523.0640000000001</v>
      </c>
      <c r="D1612" s="29" t="s">
        <v>1824</v>
      </c>
      <c r="E1612" s="29">
        <v>54</v>
      </c>
      <c r="F1612" s="29" t="s">
        <v>9</v>
      </c>
      <c r="G1612" s="29" t="s">
        <v>1547</v>
      </c>
      <c r="H1612" s="29" t="s">
        <v>1759</v>
      </c>
      <c r="L1612" s="30">
        <v>45320</v>
      </c>
      <c r="M1612" s="29">
        <v>1523.0640000000001</v>
      </c>
      <c r="R1612" s="29" t="s">
        <v>1824</v>
      </c>
      <c r="S1612" s="29">
        <v>1523.0640000000001</v>
      </c>
      <c r="W1612" s="31" t="s">
        <v>9</v>
      </c>
      <c r="X1612" s="31" t="s">
        <v>1547</v>
      </c>
      <c r="Y1612" s="29">
        <v>1523.0640000000001</v>
      </c>
      <c r="AF1612" s="29">
        <v>1523.0640000000001</v>
      </c>
      <c r="AG1612" s="29" t="s">
        <v>1759</v>
      </c>
    </row>
    <row r="1613" spans="1:33" x14ac:dyDescent="0.3">
      <c r="A1613" s="29" t="s">
        <v>964</v>
      </c>
      <c r="B1613" s="30">
        <v>45619</v>
      </c>
      <c r="C1613" s="29">
        <v>1423.7184</v>
      </c>
      <c r="D1613" s="29" t="s">
        <v>1829</v>
      </c>
      <c r="E1613" s="29">
        <v>44</v>
      </c>
      <c r="F1613" s="29" t="s">
        <v>9</v>
      </c>
      <c r="G1613" s="29" t="s">
        <v>1547</v>
      </c>
      <c r="H1613" s="29" t="s">
        <v>1763</v>
      </c>
      <c r="L1613" s="30">
        <v>45619</v>
      </c>
      <c r="M1613" s="29">
        <v>1423.7184</v>
      </c>
      <c r="R1613" s="29" t="s">
        <v>1829</v>
      </c>
      <c r="S1613" s="29">
        <v>1423.7184</v>
      </c>
      <c r="W1613" s="33" t="s">
        <v>9</v>
      </c>
      <c r="X1613" s="33" t="s">
        <v>1547</v>
      </c>
      <c r="Y1613" s="29">
        <v>1423.7184</v>
      </c>
      <c r="AF1613" s="29">
        <v>1423.7184</v>
      </c>
      <c r="AG1613" s="29" t="s">
        <v>1763</v>
      </c>
    </row>
    <row r="1614" spans="1:33" x14ac:dyDescent="0.3">
      <c r="A1614" s="29" t="s">
        <v>3996</v>
      </c>
      <c r="B1614" s="30">
        <v>45777</v>
      </c>
      <c r="C1614" s="29">
        <v>642.90499999999997</v>
      </c>
      <c r="D1614" s="29" t="s">
        <v>1829</v>
      </c>
      <c r="E1614" s="29">
        <v>45</v>
      </c>
      <c r="F1614" s="29" t="s">
        <v>16</v>
      </c>
      <c r="G1614" s="29" t="s">
        <v>1563</v>
      </c>
      <c r="H1614" s="29" t="s">
        <v>1754</v>
      </c>
      <c r="L1614" s="30">
        <v>45777</v>
      </c>
      <c r="M1614" s="29">
        <v>642.90499999999997</v>
      </c>
      <c r="R1614" s="29" t="s">
        <v>1829</v>
      </c>
      <c r="S1614" s="29">
        <v>642.90499999999997</v>
      </c>
      <c r="W1614" s="31" t="s">
        <v>16</v>
      </c>
      <c r="X1614" s="31" t="s">
        <v>1563</v>
      </c>
      <c r="Y1614" s="29">
        <v>642.90499999999997</v>
      </c>
      <c r="AF1614" s="29">
        <v>642.90499999999997</v>
      </c>
      <c r="AG1614" s="29" t="s">
        <v>1754</v>
      </c>
    </row>
    <row r="1615" spans="1:33" x14ac:dyDescent="0.3">
      <c r="A1615" s="29" t="s">
        <v>667</v>
      </c>
      <c r="B1615" s="30">
        <v>45523</v>
      </c>
      <c r="C1615" s="29">
        <v>174.40440000000001</v>
      </c>
      <c r="D1615" s="29" t="s">
        <v>1824</v>
      </c>
      <c r="E1615" s="29">
        <v>44</v>
      </c>
      <c r="F1615" s="29" t="s">
        <v>16</v>
      </c>
      <c r="G1615" s="29" t="s">
        <v>1558</v>
      </c>
      <c r="H1615" s="29" t="s">
        <v>1759</v>
      </c>
      <c r="L1615" s="30">
        <v>45523</v>
      </c>
      <c r="M1615" s="29">
        <v>174.40440000000001</v>
      </c>
      <c r="R1615" s="29" t="s">
        <v>1824</v>
      </c>
      <c r="S1615" s="29">
        <v>174.40440000000001</v>
      </c>
      <c r="W1615" s="33" t="s">
        <v>16</v>
      </c>
      <c r="X1615" s="33" t="s">
        <v>1558</v>
      </c>
      <c r="Y1615" s="29">
        <v>174.40440000000001</v>
      </c>
      <c r="AF1615" s="29">
        <v>174.40440000000001</v>
      </c>
      <c r="AG1615" s="29" t="s">
        <v>1759</v>
      </c>
    </row>
    <row r="1616" spans="1:33" x14ac:dyDescent="0.3">
      <c r="A1616" s="29" t="s">
        <v>192</v>
      </c>
      <c r="B1616" s="30">
        <v>45628</v>
      </c>
      <c r="C1616" s="29">
        <v>1939.2012</v>
      </c>
      <c r="D1616" s="29" t="s">
        <v>1826</v>
      </c>
      <c r="E1616" s="29">
        <v>23</v>
      </c>
      <c r="F1616" s="29" t="s">
        <v>16</v>
      </c>
      <c r="G1616" s="29" t="s">
        <v>1544</v>
      </c>
      <c r="H1616" s="29" t="s">
        <v>1763</v>
      </c>
      <c r="L1616" s="30">
        <v>45628</v>
      </c>
      <c r="M1616" s="29">
        <v>1939.2012</v>
      </c>
      <c r="R1616" s="29" t="s">
        <v>1826</v>
      </c>
      <c r="S1616" s="29">
        <v>1939.2012</v>
      </c>
      <c r="W1616" s="31" t="s">
        <v>16</v>
      </c>
      <c r="X1616" s="31" t="s">
        <v>1544</v>
      </c>
      <c r="Y1616" s="29">
        <v>1939.2012</v>
      </c>
      <c r="AF1616" s="29">
        <v>1939.2012</v>
      </c>
      <c r="AG1616" s="29" t="s">
        <v>1763</v>
      </c>
    </row>
    <row r="1617" spans="1:33" x14ac:dyDescent="0.3">
      <c r="A1617" s="29" t="s">
        <v>712</v>
      </c>
      <c r="B1617" s="30">
        <v>45742</v>
      </c>
      <c r="C1617" s="29">
        <v>2249.4911999999999</v>
      </c>
      <c r="D1617" s="29" t="s">
        <v>1826</v>
      </c>
      <c r="E1617" s="29">
        <v>50</v>
      </c>
      <c r="F1617" s="29" t="s">
        <v>16</v>
      </c>
      <c r="G1617" s="29" t="s">
        <v>1563</v>
      </c>
      <c r="H1617" s="29" t="s">
        <v>1763</v>
      </c>
      <c r="L1617" s="30">
        <v>45742</v>
      </c>
      <c r="M1617" s="29">
        <v>2249.4911999999999</v>
      </c>
      <c r="R1617" s="29" t="s">
        <v>1826</v>
      </c>
      <c r="S1617" s="29">
        <v>2249.4911999999999</v>
      </c>
      <c r="W1617" s="33" t="s">
        <v>16</v>
      </c>
      <c r="X1617" s="33" t="s">
        <v>1563</v>
      </c>
      <c r="Y1617" s="29">
        <v>2249.4911999999999</v>
      </c>
      <c r="AF1617" s="29">
        <v>2249.4911999999999</v>
      </c>
      <c r="AG1617" s="29" t="s">
        <v>1763</v>
      </c>
    </row>
    <row r="1618" spans="1:33" x14ac:dyDescent="0.3">
      <c r="A1618" s="29" t="s">
        <v>248</v>
      </c>
      <c r="B1618" s="30">
        <v>45456</v>
      </c>
      <c r="C1618" s="29">
        <v>456.14399999999989</v>
      </c>
      <c r="D1618" s="29" t="s">
        <v>1829</v>
      </c>
      <c r="E1618" s="29">
        <v>24</v>
      </c>
      <c r="F1618" s="29" t="s">
        <v>16</v>
      </c>
      <c r="G1618" s="29" t="s">
        <v>1558</v>
      </c>
      <c r="H1618" s="29" t="s">
        <v>1763</v>
      </c>
      <c r="L1618" s="30">
        <v>45456</v>
      </c>
      <c r="M1618" s="29">
        <v>456.14399999999989</v>
      </c>
      <c r="R1618" s="29" t="s">
        <v>1829</v>
      </c>
      <c r="S1618" s="29">
        <v>456.14399999999989</v>
      </c>
      <c r="W1618" s="31" t="s">
        <v>16</v>
      </c>
      <c r="X1618" s="31" t="s">
        <v>1558</v>
      </c>
      <c r="Y1618" s="29">
        <v>456.14399999999989</v>
      </c>
      <c r="AF1618" s="29">
        <v>456.14399999999989</v>
      </c>
      <c r="AG1618" s="29" t="s">
        <v>1763</v>
      </c>
    </row>
    <row r="1619" spans="1:33" x14ac:dyDescent="0.3">
      <c r="A1619" s="29" t="s">
        <v>626</v>
      </c>
      <c r="B1619" s="30">
        <v>45534</v>
      </c>
      <c r="C1619" s="29">
        <v>57.389600000000002</v>
      </c>
      <c r="D1619" s="29" t="s">
        <v>1829</v>
      </c>
      <c r="E1619" s="29">
        <v>29</v>
      </c>
      <c r="F1619" s="29" t="s">
        <v>16</v>
      </c>
      <c r="G1619" s="29" t="s">
        <v>1566</v>
      </c>
      <c r="H1619" s="29" t="s">
        <v>1754</v>
      </c>
      <c r="L1619" s="30">
        <v>45534</v>
      </c>
      <c r="M1619" s="29">
        <v>57.389600000000002</v>
      </c>
      <c r="R1619" s="29" t="s">
        <v>1829</v>
      </c>
      <c r="S1619" s="29">
        <v>57.389600000000002</v>
      </c>
      <c r="W1619" s="33" t="s">
        <v>16</v>
      </c>
      <c r="X1619" s="33" t="s">
        <v>1566</v>
      </c>
      <c r="Y1619" s="29">
        <v>57.389600000000002</v>
      </c>
      <c r="AF1619" s="29">
        <v>57.389600000000002</v>
      </c>
      <c r="AG1619" s="29" t="s">
        <v>1754</v>
      </c>
    </row>
    <row r="1620" spans="1:33" x14ac:dyDescent="0.3">
      <c r="A1620" s="29" t="s">
        <v>1110</v>
      </c>
      <c r="B1620" s="30">
        <v>45375</v>
      </c>
      <c r="C1620" s="29">
        <v>781.61599999999999</v>
      </c>
      <c r="D1620" s="29" t="s">
        <v>1829</v>
      </c>
      <c r="E1620" s="29">
        <v>20</v>
      </c>
      <c r="F1620" s="29" t="s">
        <v>9</v>
      </c>
      <c r="G1620" s="29" t="s">
        <v>1563</v>
      </c>
      <c r="H1620" s="29" t="s">
        <v>1763</v>
      </c>
      <c r="L1620" s="30">
        <v>45375</v>
      </c>
      <c r="M1620" s="29">
        <v>781.61599999999999</v>
      </c>
      <c r="R1620" s="29" t="s">
        <v>1829</v>
      </c>
      <c r="S1620" s="29">
        <v>781.61599999999999</v>
      </c>
      <c r="W1620" s="31" t="s">
        <v>9</v>
      </c>
      <c r="X1620" s="31" t="s">
        <v>1563</v>
      </c>
      <c r="Y1620" s="29">
        <v>781.61599999999999</v>
      </c>
      <c r="AF1620" s="29">
        <v>781.61599999999999</v>
      </c>
      <c r="AG1620" s="29" t="s">
        <v>1763</v>
      </c>
    </row>
    <row r="1621" spans="1:33" x14ac:dyDescent="0.3">
      <c r="A1621" s="29" t="s">
        <v>272</v>
      </c>
      <c r="B1621" s="30">
        <v>45546</v>
      </c>
      <c r="C1621" s="29">
        <v>1348.2149999999999</v>
      </c>
      <c r="D1621" s="29" t="s">
        <v>1824</v>
      </c>
      <c r="E1621" s="29">
        <v>61</v>
      </c>
      <c r="F1621" s="29" t="s">
        <v>16</v>
      </c>
      <c r="G1621" s="29" t="s">
        <v>1558</v>
      </c>
      <c r="H1621" s="29" t="s">
        <v>1763</v>
      </c>
      <c r="L1621" s="30">
        <v>45546</v>
      </c>
      <c r="M1621" s="29">
        <v>1348.2149999999999</v>
      </c>
      <c r="R1621" s="29" t="s">
        <v>1824</v>
      </c>
      <c r="S1621" s="29">
        <v>1348.2149999999999</v>
      </c>
      <c r="W1621" s="33" t="s">
        <v>16</v>
      </c>
      <c r="X1621" s="33" t="s">
        <v>1558</v>
      </c>
      <c r="Y1621" s="29">
        <v>1348.2149999999999</v>
      </c>
      <c r="AF1621" s="29">
        <v>1348.2149999999999</v>
      </c>
      <c r="AG1621" s="29" t="s">
        <v>1763</v>
      </c>
    </row>
    <row r="1622" spans="1:33" x14ac:dyDescent="0.3">
      <c r="A1622" s="29" t="s">
        <v>1102</v>
      </c>
      <c r="B1622" s="30">
        <v>45769</v>
      </c>
      <c r="C1622" s="29">
        <v>607.86720000000003</v>
      </c>
      <c r="D1622" s="29" t="s">
        <v>1824</v>
      </c>
      <c r="E1622" s="29">
        <v>52</v>
      </c>
      <c r="F1622" s="29" t="s">
        <v>16</v>
      </c>
      <c r="G1622" s="29" t="s">
        <v>1566</v>
      </c>
      <c r="H1622" s="29" t="s">
        <v>1759</v>
      </c>
      <c r="L1622" s="30">
        <v>45769</v>
      </c>
      <c r="M1622" s="29">
        <v>607.86720000000003</v>
      </c>
      <c r="R1622" s="29" t="s">
        <v>1824</v>
      </c>
      <c r="S1622" s="29">
        <v>607.86720000000003</v>
      </c>
      <c r="W1622" s="31" t="s">
        <v>16</v>
      </c>
      <c r="X1622" s="31" t="s">
        <v>1566</v>
      </c>
      <c r="Y1622" s="29">
        <v>607.86720000000003</v>
      </c>
      <c r="AF1622" s="29">
        <v>607.86720000000003</v>
      </c>
      <c r="AG1622" s="29" t="s">
        <v>1759</v>
      </c>
    </row>
    <row r="1623" spans="1:33" x14ac:dyDescent="0.3">
      <c r="A1623" s="29" t="s">
        <v>192</v>
      </c>
      <c r="B1623" s="30">
        <v>45524</v>
      </c>
      <c r="C1623" s="29">
        <v>314.82319999999999</v>
      </c>
      <c r="D1623" s="29" t="s">
        <v>1829</v>
      </c>
      <c r="E1623" s="29">
        <v>23</v>
      </c>
      <c r="F1623" s="29" t="s">
        <v>16</v>
      </c>
      <c r="G1623" s="29" t="s">
        <v>1563</v>
      </c>
      <c r="H1623" s="29" t="s">
        <v>1759</v>
      </c>
      <c r="L1623" s="30">
        <v>45524</v>
      </c>
      <c r="M1623" s="29">
        <v>314.82319999999999</v>
      </c>
      <c r="R1623" s="29" t="s">
        <v>1829</v>
      </c>
      <c r="S1623" s="29">
        <v>314.82319999999999</v>
      </c>
      <c r="W1623" s="33" t="s">
        <v>16</v>
      </c>
      <c r="X1623" s="33" t="s">
        <v>1563</v>
      </c>
      <c r="Y1623" s="29">
        <v>314.82319999999999</v>
      </c>
      <c r="AF1623" s="29">
        <v>314.82319999999999</v>
      </c>
      <c r="AG1623" s="29" t="s">
        <v>1759</v>
      </c>
    </row>
    <row r="1624" spans="1:33" x14ac:dyDescent="0.3">
      <c r="A1624" s="29" t="s">
        <v>1444</v>
      </c>
      <c r="B1624" s="30">
        <v>45531</v>
      </c>
      <c r="C1624" s="29">
        <v>1688.3248000000001</v>
      </c>
      <c r="D1624" s="29" t="s">
        <v>1826</v>
      </c>
      <c r="E1624" s="29">
        <v>19</v>
      </c>
      <c r="F1624" s="29" t="s">
        <v>9</v>
      </c>
      <c r="G1624" s="29" t="s">
        <v>1544</v>
      </c>
      <c r="H1624" s="29" t="s">
        <v>1759</v>
      </c>
      <c r="L1624" s="30">
        <v>45531</v>
      </c>
      <c r="M1624" s="29">
        <v>1688.3248000000001</v>
      </c>
      <c r="R1624" s="29" t="s">
        <v>1826</v>
      </c>
      <c r="S1624" s="29">
        <v>1688.3248000000001</v>
      </c>
      <c r="W1624" s="31" t="s">
        <v>9</v>
      </c>
      <c r="X1624" s="31" t="s">
        <v>1544</v>
      </c>
      <c r="Y1624" s="29">
        <v>1688.3248000000001</v>
      </c>
      <c r="AF1624" s="29">
        <v>1688.3248000000001</v>
      </c>
      <c r="AG1624" s="29" t="s">
        <v>1759</v>
      </c>
    </row>
    <row r="1625" spans="1:33" x14ac:dyDescent="0.3">
      <c r="A1625" s="29" t="s">
        <v>1230</v>
      </c>
      <c r="B1625" s="30">
        <v>45479</v>
      </c>
      <c r="C1625" s="29">
        <v>398.23939999999999</v>
      </c>
      <c r="D1625" s="29" t="s">
        <v>1826</v>
      </c>
      <c r="E1625" s="29">
        <v>50</v>
      </c>
      <c r="F1625" s="29" t="s">
        <v>9</v>
      </c>
      <c r="G1625" s="29" t="s">
        <v>1563</v>
      </c>
      <c r="H1625" s="29" t="s">
        <v>1759</v>
      </c>
      <c r="L1625" s="30">
        <v>45479</v>
      </c>
      <c r="M1625" s="29">
        <v>398.23939999999999</v>
      </c>
      <c r="R1625" s="29" t="s">
        <v>1826</v>
      </c>
      <c r="S1625" s="29">
        <v>398.23939999999999</v>
      </c>
      <c r="W1625" s="33" t="s">
        <v>9</v>
      </c>
      <c r="X1625" s="33" t="s">
        <v>1563</v>
      </c>
      <c r="Y1625" s="29">
        <v>398.23939999999999</v>
      </c>
      <c r="AF1625" s="29">
        <v>398.23939999999999</v>
      </c>
      <c r="AG1625" s="29" t="s">
        <v>1759</v>
      </c>
    </row>
    <row r="1626" spans="1:33" x14ac:dyDescent="0.3">
      <c r="A1626" s="29" t="s">
        <v>1102</v>
      </c>
      <c r="B1626" s="30">
        <v>45868</v>
      </c>
      <c r="C1626" s="29">
        <v>587.1508</v>
      </c>
      <c r="D1626" s="29" t="s">
        <v>1824</v>
      </c>
      <c r="E1626" s="29">
        <v>52</v>
      </c>
      <c r="F1626" s="29" t="s">
        <v>16</v>
      </c>
      <c r="G1626" s="29" t="s">
        <v>1544</v>
      </c>
      <c r="H1626" s="29" t="s">
        <v>1759</v>
      </c>
      <c r="L1626" s="30">
        <v>45868</v>
      </c>
      <c r="M1626" s="29">
        <v>587.1508</v>
      </c>
      <c r="R1626" s="29" t="s">
        <v>1824</v>
      </c>
      <c r="S1626" s="29">
        <v>587.1508</v>
      </c>
      <c r="W1626" s="31" t="s">
        <v>16</v>
      </c>
      <c r="X1626" s="31" t="s">
        <v>1544</v>
      </c>
      <c r="Y1626" s="29">
        <v>587.1508</v>
      </c>
      <c r="AF1626" s="29">
        <v>587.1508</v>
      </c>
      <c r="AG1626" s="29" t="s">
        <v>1759</v>
      </c>
    </row>
    <row r="1627" spans="1:33" x14ac:dyDescent="0.3">
      <c r="A1627" s="29" t="s">
        <v>798</v>
      </c>
      <c r="B1627" s="30">
        <v>45569</v>
      </c>
      <c r="C1627" s="29">
        <v>705.5856</v>
      </c>
      <c r="D1627" s="29" t="s">
        <v>1829</v>
      </c>
      <c r="E1627" s="29">
        <v>48</v>
      </c>
      <c r="F1627" s="29" t="s">
        <v>9</v>
      </c>
      <c r="G1627" s="29" t="s">
        <v>1563</v>
      </c>
      <c r="H1627" s="29" t="s">
        <v>1763</v>
      </c>
      <c r="L1627" s="30">
        <v>45569</v>
      </c>
      <c r="M1627" s="29">
        <v>705.5856</v>
      </c>
      <c r="R1627" s="29" t="s">
        <v>1829</v>
      </c>
      <c r="S1627" s="29">
        <v>705.5856</v>
      </c>
      <c r="W1627" s="33" t="s">
        <v>9</v>
      </c>
      <c r="X1627" s="33" t="s">
        <v>1563</v>
      </c>
      <c r="Y1627" s="29">
        <v>705.5856</v>
      </c>
      <c r="AF1627" s="29">
        <v>705.5856</v>
      </c>
      <c r="AG1627" s="29" t="s">
        <v>1763</v>
      </c>
    </row>
    <row r="1628" spans="1:33" x14ac:dyDescent="0.3">
      <c r="A1628" s="29" t="s">
        <v>602</v>
      </c>
      <c r="B1628" s="30">
        <v>45382</v>
      </c>
      <c r="C1628" s="29">
        <v>768.46379999999999</v>
      </c>
      <c r="D1628" s="29" t="s">
        <v>1826</v>
      </c>
      <c r="E1628" s="29">
        <v>18</v>
      </c>
      <c r="F1628" s="29" t="s">
        <v>9</v>
      </c>
      <c r="G1628" s="29" t="s">
        <v>1547</v>
      </c>
      <c r="H1628" s="29" t="s">
        <v>1759</v>
      </c>
      <c r="L1628" s="30">
        <v>45382</v>
      </c>
      <c r="M1628" s="29">
        <v>768.46379999999999</v>
      </c>
      <c r="R1628" s="29" t="s">
        <v>1826</v>
      </c>
      <c r="S1628" s="29">
        <v>768.46379999999999</v>
      </c>
      <c r="W1628" s="31" t="s">
        <v>9</v>
      </c>
      <c r="X1628" s="31" t="s">
        <v>1547</v>
      </c>
      <c r="Y1628" s="29">
        <v>768.46379999999999</v>
      </c>
      <c r="AF1628" s="29">
        <v>768.46379999999999</v>
      </c>
      <c r="AG1628" s="29" t="s">
        <v>1759</v>
      </c>
    </row>
    <row r="1629" spans="1:33" x14ac:dyDescent="0.3">
      <c r="A1629" s="29" t="s">
        <v>497</v>
      </c>
      <c r="B1629" s="30">
        <v>45885</v>
      </c>
      <c r="C1629" s="29">
        <v>173.5488</v>
      </c>
      <c r="D1629" s="29" t="s">
        <v>1824</v>
      </c>
      <c r="E1629" s="29">
        <v>42</v>
      </c>
      <c r="F1629" s="29" t="s">
        <v>16</v>
      </c>
      <c r="G1629" s="29" t="s">
        <v>1563</v>
      </c>
      <c r="H1629" s="29" t="s">
        <v>1759</v>
      </c>
      <c r="L1629" s="30">
        <v>45885</v>
      </c>
      <c r="M1629" s="29">
        <v>173.5488</v>
      </c>
      <c r="R1629" s="29" t="s">
        <v>1824</v>
      </c>
      <c r="S1629" s="29">
        <v>173.5488</v>
      </c>
      <c r="W1629" s="33" t="s">
        <v>16</v>
      </c>
      <c r="X1629" s="33" t="s">
        <v>1563</v>
      </c>
      <c r="Y1629" s="29">
        <v>173.5488</v>
      </c>
      <c r="AF1629" s="29">
        <v>173.5488</v>
      </c>
      <c r="AG1629" s="29" t="s">
        <v>1759</v>
      </c>
    </row>
    <row r="1630" spans="1:33" x14ac:dyDescent="0.3">
      <c r="A1630" s="29" t="s">
        <v>262</v>
      </c>
      <c r="B1630" s="30">
        <v>45829</v>
      </c>
      <c r="C1630" s="29">
        <v>308.79000000000002</v>
      </c>
      <c r="D1630" s="29" t="s">
        <v>1829</v>
      </c>
      <c r="E1630" s="29">
        <v>39</v>
      </c>
      <c r="F1630" s="29" t="s">
        <v>16</v>
      </c>
      <c r="G1630" s="29" t="s">
        <v>1563</v>
      </c>
      <c r="H1630" s="29" t="s">
        <v>1763</v>
      </c>
      <c r="L1630" s="30">
        <v>45829</v>
      </c>
      <c r="M1630" s="29">
        <v>308.79000000000002</v>
      </c>
      <c r="R1630" s="29" t="s">
        <v>1829</v>
      </c>
      <c r="S1630" s="29">
        <v>308.79000000000002</v>
      </c>
      <c r="W1630" s="31" t="s">
        <v>16</v>
      </c>
      <c r="X1630" s="31" t="s">
        <v>1563</v>
      </c>
      <c r="Y1630" s="29">
        <v>308.79000000000002</v>
      </c>
      <c r="AF1630" s="29">
        <v>308.79000000000002</v>
      </c>
      <c r="AG1630" s="29" t="s">
        <v>1763</v>
      </c>
    </row>
    <row r="1631" spans="1:33" x14ac:dyDescent="0.3">
      <c r="A1631" s="29" t="s">
        <v>1194</v>
      </c>
      <c r="B1631" s="30">
        <v>45721</v>
      </c>
      <c r="C1631" s="29">
        <v>435.0138</v>
      </c>
      <c r="D1631" s="29" t="s">
        <v>1829</v>
      </c>
      <c r="E1631" s="29">
        <v>27</v>
      </c>
      <c r="F1631" s="29" t="s">
        <v>16</v>
      </c>
      <c r="G1631" s="29" t="s">
        <v>1544</v>
      </c>
      <c r="H1631" s="29" t="s">
        <v>1759</v>
      </c>
      <c r="L1631" s="30">
        <v>45721</v>
      </c>
      <c r="M1631" s="29">
        <v>435.0138</v>
      </c>
      <c r="R1631" s="29" t="s">
        <v>1829</v>
      </c>
      <c r="S1631" s="29">
        <v>435.0138</v>
      </c>
      <c r="W1631" s="33" t="s">
        <v>16</v>
      </c>
      <c r="X1631" s="33" t="s">
        <v>1544</v>
      </c>
      <c r="Y1631" s="29">
        <v>435.0138</v>
      </c>
      <c r="AF1631" s="29">
        <v>435.0138</v>
      </c>
      <c r="AG1631" s="29" t="s">
        <v>1759</v>
      </c>
    </row>
    <row r="1632" spans="1:33" x14ac:dyDescent="0.3">
      <c r="A1632" s="29" t="s">
        <v>545</v>
      </c>
      <c r="B1632" s="30">
        <v>45511</v>
      </c>
      <c r="C1632" s="29">
        <v>646.99899999999991</v>
      </c>
      <c r="D1632" s="29" t="s">
        <v>1826</v>
      </c>
      <c r="E1632" s="29">
        <v>39</v>
      </c>
      <c r="F1632" s="29" t="s">
        <v>16</v>
      </c>
      <c r="G1632" s="29" t="s">
        <v>1563</v>
      </c>
      <c r="H1632" s="29" t="s">
        <v>1759</v>
      </c>
      <c r="L1632" s="30">
        <v>45511</v>
      </c>
      <c r="M1632" s="29">
        <v>646.99899999999991</v>
      </c>
      <c r="R1632" s="29" t="s">
        <v>1826</v>
      </c>
      <c r="S1632" s="29">
        <v>646.99899999999991</v>
      </c>
      <c r="W1632" s="31" t="s">
        <v>16</v>
      </c>
      <c r="X1632" s="31" t="s">
        <v>1563</v>
      </c>
      <c r="Y1632" s="29">
        <v>646.99899999999991</v>
      </c>
      <c r="AF1632" s="29">
        <v>646.99899999999991</v>
      </c>
      <c r="AG1632" s="29" t="s">
        <v>1759</v>
      </c>
    </row>
    <row r="1633" spans="1:33" x14ac:dyDescent="0.3">
      <c r="A1633" s="29" t="s">
        <v>1528</v>
      </c>
      <c r="B1633" s="30">
        <v>45739</v>
      </c>
      <c r="C1633" s="29">
        <v>1207.7603999999999</v>
      </c>
      <c r="D1633" s="29" t="s">
        <v>1826</v>
      </c>
      <c r="E1633" s="29">
        <v>35</v>
      </c>
      <c r="F1633" s="29" t="s">
        <v>9</v>
      </c>
      <c r="G1633" s="29" t="s">
        <v>1547</v>
      </c>
      <c r="H1633" s="29" t="s">
        <v>1763</v>
      </c>
      <c r="L1633" s="30">
        <v>45739</v>
      </c>
      <c r="M1633" s="29">
        <v>1207.7603999999999</v>
      </c>
      <c r="R1633" s="29" t="s">
        <v>1826</v>
      </c>
      <c r="S1633" s="29">
        <v>1207.7603999999999</v>
      </c>
      <c r="W1633" s="33" t="s">
        <v>9</v>
      </c>
      <c r="X1633" s="33" t="s">
        <v>1547</v>
      </c>
      <c r="Y1633" s="29">
        <v>1207.7603999999999</v>
      </c>
      <c r="AF1633" s="29">
        <v>1207.7603999999999</v>
      </c>
      <c r="AG1633" s="29" t="s">
        <v>1763</v>
      </c>
    </row>
    <row r="1634" spans="1:33" x14ac:dyDescent="0.3">
      <c r="A1634" s="29" t="s">
        <v>1406</v>
      </c>
      <c r="B1634" s="30">
        <v>45533</v>
      </c>
      <c r="C1634" s="29">
        <v>1469.8719000000001</v>
      </c>
      <c r="D1634" s="29" t="s">
        <v>1826</v>
      </c>
      <c r="E1634" s="29">
        <v>59</v>
      </c>
      <c r="F1634" s="29" t="s">
        <v>16</v>
      </c>
      <c r="G1634" s="29" t="s">
        <v>1563</v>
      </c>
      <c r="H1634" s="29" t="s">
        <v>1759</v>
      </c>
      <c r="L1634" s="30">
        <v>45533</v>
      </c>
      <c r="M1634" s="29">
        <v>1469.8719000000001</v>
      </c>
      <c r="R1634" s="29" t="s">
        <v>1826</v>
      </c>
      <c r="S1634" s="29">
        <v>1469.8719000000001</v>
      </c>
      <c r="W1634" s="31" t="s">
        <v>16</v>
      </c>
      <c r="X1634" s="31" t="s">
        <v>1563</v>
      </c>
      <c r="Y1634" s="29">
        <v>1469.8719000000001</v>
      </c>
      <c r="AF1634" s="29">
        <v>1469.8719000000001</v>
      </c>
      <c r="AG1634" s="29" t="s">
        <v>1759</v>
      </c>
    </row>
    <row r="1635" spans="1:33" x14ac:dyDescent="0.3">
      <c r="A1635" s="29" t="s">
        <v>418</v>
      </c>
      <c r="B1635" s="30">
        <v>45553</v>
      </c>
      <c r="C1635" s="29">
        <v>654.36219999999992</v>
      </c>
      <c r="D1635" s="29" t="s">
        <v>1829</v>
      </c>
      <c r="E1635" s="29">
        <v>62</v>
      </c>
      <c r="F1635" s="29" t="s">
        <v>9</v>
      </c>
      <c r="G1635" s="29" t="s">
        <v>1547</v>
      </c>
      <c r="H1635" s="29" t="s">
        <v>1759</v>
      </c>
      <c r="L1635" s="30">
        <v>45553</v>
      </c>
      <c r="M1635" s="29">
        <v>654.36219999999992</v>
      </c>
      <c r="R1635" s="29" t="s">
        <v>1829</v>
      </c>
      <c r="S1635" s="29">
        <v>654.36219999999992</v>
      </c>
      <c r="W1635" s="33" t="s">
        <v>9</v>
      </c>
      <c r="X1635" s="33" t="s">
        <v>1547</v>
      </c>
      <c r="Y1635" s="29">
        <v>654.36219999999992</v>
      </c>
      <c r="AF1635" s="29">
        <v>654.36219999999992</v>
      </c>
      <c r="AG1635" s="29" t="s">
        <v>1759</v>
      </c>
    </row>
    <row r="1636" spans="1:33" x14ac:dyDescent="0.3">
      <c r="A1636" s="29" t="s">
        <v>370</v>
      </c>
      <c r="B1636" s="30">
        <v>45341</v>
      </c>
      <c r="C1636" s="29">
        <v>583.16999999999996</v>
      </c>
      <c r="D1636" s="29" t="s">
        <v>1824</v>
      </c>
      <c r="E1636" s="29">
        <v>50</v>
      </c>
      <c r="F1636" s="29" t="s">
        <v>16</v>
      </c>
      <c r="G1636" s="29" t="s">
        <v>1563</v>
      </c>
      <c r="H1636" s="29" t="s">
        <v>1754</v>
      </c>
      <c r="L1636" s="30">
        <v>45341</v>
      </c>
      <c r="M1636" s="29">
        <v>583.16999999999996</v>
      </c>
      <c r="R1636" s="29" t="s">
        <v>1824</v>
      </c>
      <c r="S1636" s="29">
        <v>583.16999999999996</v>
      </c>
      <c r="W1636" s="31" t="s">
        <v>16</v>
      </c>
      <c r="X1636" s="31" t="s">
        <v>1563</v>
      </c>
      <c r="Y1636" s="29">
        <v>583.16999999999996</v>
      </c>
      <c r="AF1636" s="29">
        <v>583.16999999999996</v>
      </c>
      <c r="AG1636" s="29" t="s">
        <v>1754</v>
      </c>
    </row>
    <row r="1637" spans="1:33" x14ac:dyDescent="0.3">
      <c r="A1637" s="29" t="s">
        <v>1039</v>
      </c>
      <c r="B1637" s="30">
        <v>45430</v>
      </c>
      <c r="C1637" s="29">
        <v>305.73</v>
      </c>
      <c r="D1637" s="29" t="s">
        <v>1824</v>
      </c>
      <c r="E1637" s="29">
        <v>38</v>
      </c>
      <c r="F1637" s="29" t="s">
        <v>16</v>
      </c>
      <c r="G1637" s="29" t="s">
        <v>1544</v>
      </c>
      <c r="H1637" s="29" t="s">
        <v>1759</v>
      </c>
      <c r="L1637" s="30">
        <v>45430</v>
      </c>
      <c r="M1637" s="29">
        <v>305.73</v>
      </c>
      <c r="R1637" s="29" t="s">
        <v>1824</v>
      </c>
      <c r="S1637" s="29">
        <v>305.73</v>
      </c>
      <c r="W1637" s="33" t="s">
        <v>16</v>
      </c>
      <c r="X1637" s="33" t="s">
        <v>1544</v>
      </c>
      <c r="Y1637" s="29">
        <v>305.73</v>
      </c>
      <c r="AF1637" s="29">
        <v>305.73</v>
      </c>
      <c r="AG1637" s="29" t="s">
        <v>1759</v>
      </c>
    </row>
    <row r="1638" spans="1:33" x14ac:dyDescent="0.3">
      <c r="A1638" s="29" t="s">
        <v>186</v>
      </c>
      <c r="B1638" s="30">
        <v>45912</v>
      </c>
      <c r="C1638" s="29">
        <v>1352.4272000000001</v>
      </c>
      <c r="D1638" s="29" t="s">
        <v>1826</v>
      </c>
      <c r="E1638" s="29">
        <v>45</v>
      </c>
      <c r="F1638" s="29" t="s">
        <v>16</v>
      </c>
      <c r="G1638" s="29" t="s">
        <v>1544</v>
      </c>
      <c r="H1638" s="29" t="s">
        <v>1759</v>
      </c>
      <c r="L1638" s="30">
        <v>45912</v>
      </c>
      <c r="M1638" s="29">
        <v>1352.4272000000001</v>
      </c>
      <c r="R1638" s="29" t="s">
        <v>1826</v>
      </c>
      <c r="S1638" s="29">
        <v>1352.4272000000001</v>
      </c>
      <c r="W1638" s="31" t="s">
        <v>16</v>
      </c>
      <c r="X1638" s="31" t="s">
        <v>1544</v>
      </c>
      <c r="Y1638" s="29">
        <v>1352.4272000000001</v>
      </c>
      <c r="AF1638" s="29">
        <v>1352.4272000000001</v>
      </c>
      <c r="AG1638" s="29" t="s">
        <v>1759</v>
      </c>
    </row>
    <row r="1639" spans="1:33" x14ac:dyDescent="0.3">
      <c r="A1639" s="29" t="s">
        <v>379</v>
      </c>
      <c r="B1639" s="30">
        <v>45709</v>
      </c>
      <c r="C1639" s="29">
        <v>1501.3362</v>
      </c>
      <c r="D1639" s="29" t="s">
        <v>1824</v>
      </c>
      <c r="E1639" s="29">
        <v>38</v>
      </c>
      <c r="F1639" s="29" t="s">
        <v>9</v>
      </c>
      <c r="G1639" s="29" t="s">
        <v>1558</v>
      </c>
      <c r="H1639" s="29" t="s">
        <v>1759</v>
      </c>
      <c r="L1639" s="30">
        <v>45709</v>
      </c>
      <c r="M1639" s="29">
        <v>1501.3362</v>
      </c>
      <c r="R1639" s="29" t="s">
        <v>1824</v>
      </c>
      <c r="S1639" s="29">
        <v>1501.3362</v>
      </c>
      <c r="W1639" s="33" t="s">
        <v>9</v>
      </c>
      <c r="X1639" s="33" t="s">
        <v>1558</v>
      </c>
      <c r="Y1639" s="29">
        <v>1501.3362</v>
      </c>
      <c r="AF1639" s="29">
        <v>1501.3362</v>
      </c>
      <c r="AG1639" s="29" t="s">
        <v>1759</v>
      </c>
    </row>
    <row r="1640" spans="1:33" x14ac:dyDescent="0.3">
      <c r="A1640" s="29" t="s">
        <v>259</v>
      </c>
      <c r="B1640" s="30">
        <v>45520</v>
      </c>
      <c r="C1640" s="29">
        <v>2645.6747999999998</v>
      </c>
      <c r="D1640" s="29" t="s">
        <v>1824</v>
      </c>
      <c r="E1640" s="29">
        <v>61</v>
      </c>
      <c r="F1640" s="29" t="s">
        <v>16</v>
      </c>
      <c r="G1640" s="29" t="s">
        <v>1558</v>
      </c>
      <c r="H1640" s="29" t="s">
        <v>1763</v>
      </c>
      <c r="L1640" s="30">
        <v>45520</v>
      </c>
      <c r="M1640" s="29">
        <v>2645.6747999999998</v>
      </c>
      <c r="R1640" s="29" t="s">
        <v>1824</v>
      </c>
      <c r="S1640" s="29">
        <v>2645.6747999999998</v>
      </c>
      <c r="W1640" s="31" t="s">
        <v>16</v>
      </c>
      <c r="X1640" s="31" t="s">
        <v>1558</v>
      </c>
      <c r="Y1640" s="29">
        <v>2645.6747999999998</v>
      </c>
      <c r="AF1640" s="29">
        <v>2645.6747999999998</v>
      </c>
      <c r="AG1640" s="29" t="s">
        <v>1763</v>
      </c>
    </row>
    <row r="1641" spans="1:33" x14ac:dyDescent="0.3">
      <c r="A1641" s="29" t="s">
        <v>771</v>
      </c>
      <c r="B1641" s="30">
        <v>45478</v>
      </c>
      <c r="C1641" s="29">
        <v>1142.2529999999999</v>
      </c>
      <c r="D1641" s="29" t="s">
        <v>1829</v>
      </c>
      <c r="E1641" s="29">
        <v>31</v>
      </c>
      <c r="F1641" s="29" t="s">
        <v>9</v>
      </c>
      <c r="G1641" s="29" t="s">
        <v>1563</v>
      </c>
      <c r="H1641" s="29" t="s">
        <v>1759</v>
      </c>
      <c r="L1641" s="30">
        <v>45478</v>
      </c>
      <c r="M1641" s="29">
        <v>1142.2529999999999</v>
      </c>
      <c r="R1641" s="29" t="s">
        <v>1829</v>
      </c>
      <c r="S1641" s="29">
        <v>1142.2529999999999</v>
      </c>
      <c r="W1641" s="33" t="s">
        <v>9</v>
      </c>
      <c r="X1641" s="33" t="s">
        <v>1563</v>
      </c>
      <c r="Y1641" s="29">
        <v>1142.2529999999999</v>
      </c>
      <c r="AF1641" s="29">
        <v>1142.2529999999999</v>
      </c>
      <c r="AG1641" s="29" t="s">
        <v>1759</v>
      </c>
    </row>
    <row r="1642" spans="1:33" x14ac:dyDescent="0.3">
      <c r="A1642" s="29" t="s">
        <v>575</v>
      </c>
      <c r="B1642" s="30">
        <v>45496</v>
      </c>
      <c r="C1642" s="29">
        <v>86.620999999999995</v>
      </c>
      <c r="D1642" s="29" t="s">
        <v>1826</v>
      </c>
      <c r="E1642" s="29">
        <v>26</v>
      </c>
      <c r="F1642" s="29" t="s">
        <v>16</v>
      </c>
      <c r="G1642" s="29" t="s">
        <v>1544</v>
      </c>
      <c r="H1642" s="29" t="s">
        <v>1763</v>
      </c>
      <c r="L1642" s="30">
        <v>45496</v>
      </c>
      <c r="M1642" s="29">
        <v>86.620999999999995</v>
      </c>
      <c r="R1642" s="29" t="s">
        <v>1826</v>
      </c>
      <c r="S1642" s="29">
        <v>86.620999999999995</v>
      </c>
      <c r="W1642" s="31" t="s">
        <v>16</v>
      </c>
      <c r="X1642" s="31" t="s">
        <v>1544</v>
      </c>
      <c r="Y1642" s="29">
        <v>86.620999999999995</v>
      </c>
      <c r="AF1642" s="29">
        <v>86.620999999999995</v>
      </c>
      <c r="AG1642" s="29" t="s">
        <v>1763</v>
      </c>
    </row>
    <row r="1643" spans="1:33" x14ac:dyDescent="0.3">
      <c r="A1643" s="29" t="s">
        <v>801</v>
      </c>
      <c r="B1643" s="30">
        <v>45742</v>
      </c>
      <c r="C1643" s="29">
        <v>3110.9863999999998</v>
      </c>
      <c r="D1643" s="29" t="s">
        <v>1829</v>
      </c>
      <c r="E1643" s="29">
        <v>64</v>
      </c>
      <c r="F1643" s="29" t="s">
        <v>9</v>
      </c>
      <c r="G1643" s="29" t="s">
        <v>1544</v>
      </c>
      <c r="H1643" s="29" t="s">
        <v>1754</v>
      </c>
      <c r="L1643" s="30">
        <v>45742</v>
      </c>
      <c r="M1643" s="29">
        <v>3110.9863999999998</v>
      </c>
      <c r="R1643" s="29" t="s">
        <v>1829</v>
      </c>
      <c r="S1643" s="29">
        <v>3110.9863999999998</v>
      </c>
      <c r="W1643" s="33" t="s">
        <v>9</v>
      </c>
      <c r="X1643" s="33" t="s">
        <v>1544</v>
      </c>
      <c r="Y1643" s="29">
        <v>3110.9863999999998</v>
      </c>
      <c r="AF1643" s="29">
        <v>3110.9863999999998</v>
      </c>
      <c r="AG1643" s="29" t="s">
        <v>1754</v>
      </c>
    </row>
    <row r="1644" spans="1:33" x14ac:dyDescent="0.3">
      <c r="A1644" s="29" t="s">
        <v>973</v>
      </c>
      <c r="B1644" s="30">
        <v>45301</v>
      </c>
      <c r="C1644" s="29">
        <v>637.05600000000004</v>
      </c>
      <c r="D1644" s="29" t="s">
        <v>1826</v>
      </c>
      <c r="E1644" s="29">
        <v>41</v>
      </c>
      <c r="F1644" s="29" t="s">
        <v>16</v>
      </c>
      <c r="G1644" s="29" t="s">
        <v>1544</v>
      </c>
      <c r="H1644" s="29" t="s">
        <v>1759</v>
      </c>
      <c r="L1644" s="30">
        <v>45301</v>
      </c>
      <c r="M1644" s="29">
        <v>637.05600000000004</v>
      </c>
      <c r="R1644" s="29" t="s">
        <v>1826</v>
      </c>
      <c r="S1644" s="29">
        <v>637.05600000000004</v>
      </c>
      <c r="W1644" s="31" t="s">
        <v>16</v>
      </c>
      <c r="X1644" s="31" t="s">
        <v>1544</v>
      </c>
      <c r="Y1644" s="29">
        <v>637.05600000000004</v>
      </c>
      <c r="AF1644" s="29">
        <v>637.05600000000004</v>
      </c>
      <c r="AG1644" s="29" t="s">
        <v>1759</v>
      </c>
    </row>
    <row r="1645" spans="1:33" x14ac:dyDescent="0.3">
      <c r="A1645" s="29" t="s">
        <v>79</v>
      </c>
      <c r="B1645" s="30">
        <v>45547</v>
      </c>
      <c r="C1645" s="29">
        <v>853.54520000000002</v>
      </c>
      <c r="D1645" s="29" t="s">
        <v>1826</v>
      </c>
      <c r="E1645" s="29">
        <v>43</v>
      </c>
      <c r="F1645" s="29" t="s">
        <v>9</v>
      </c>
      <c r="G1645" s="29" t="s">
        <v>1544</v>
      </c>
      <c r="H1645" s="29" t="s">
        <v>1759</v>
      </c>
      <c r="L1645" s="30">
        <v>45547</v>
      </c>
      <c r="M1645" s="29">
        <v>853.54520000000002</v>
      </c>
      <c r="R1645" s="29" t="s">
        <v>1826</v>
      </c>
      <c r="S1645" s="29">
        <v>853.54520000000002</v>
      </c>
      <c r="W1645" s="33" t="s">
        <v>9</v>
      </c>
      <c r="X1645" s="33" t="s">
        <v>1544</v>
      </c>
      <c r="Y1645" s="29">
        <v>853.54520000000002</v>
      </c>
      <c r="AF1645" s="29">
        <v>853.54520000000002</v>
      </c>
      <c r="AG1645" s="29" t="s">
        <v>1759</v>
      </c>
    </row>
    <row r="1646" spans="1:33" x14ac:dyDescent="0.3">
      <c r="A1646" s="29" t="s">
        <v>1514</v>
      </c>
      <c r="B1646" s="30">
        <v>45806</v>
      </c>
      <c r="C1646" s="29">
        <v>844.01370000000009</v>
      </c>
      <c r="D1646" s="29" t="s">
        <v>1824</v>
      </c>
      <c r="E1646" s="29">
        <v>28</v>
      </c>
      <c r="F1646" s="29" t="s">
        <v>9</v>
      </c>
      <c r="G1646" s="29" t="s">
        <v>1566</v>
      </c>
      <c r="H1646" s="29" t="s">
        <v>1759</v>
      </c>
      <c r="L1646" s="30">
        <v>45806</v>
      </c>
      <c r="M1646" s="29">
        <v>844.01370000000009</v>
      </c>
      <c r="R1646" s="29" t="s">
        <v>1824</v>
      </c>
      <c r="S1646" s="29">
        <v>844.01370000000009</v>
      </c>
      <c r="W1646" s="31" t="s">
        <v>9</v>
      </c>
      <c r="X1646" s="31" t="s">
        <v>1566</v>
      </c>
      <c r="Y1646" s="29">
        <v>844.01370000000009</v>
      </c>
      <c r="AF1646" s="29">
        <v>844.01370000000009</v>
      </c>
      <c r="AG1646" s="29" t="s">
        <v>1759</v>
      </c>
    </row>
    <row r="1647" spans="1:33" x14ac:dyDescent="0.3">
      <c r="A1647" s="29" t="s">
        <v>1078</v>
      </c>
      <c r="B1647" s="30">
        <v>45294</v>
      </c>
      <c r="C1647" s="29">
        <v>582.88409999999999</v>
      </c>
      <c r="D1647" s="29" t="s">
        <v>1829</v>
      </c>
      <c r="E1647" s="29">
        <v>39</v>
      </c>
      <c r="F1647" s="29" t="s">
        <v>9</v>
      </c>
      <c r="G1647" s="29" t="s">
        <v>1563</v>
      </c>
      <c r="H1647" s="29" t="s">
        <v>1759</v>
      </c>
      <c r="L1647" s="30">
        <v>45294</v>
      </c>
      <c r="M1647" s="29">
        <v>582.88409999999999</v>
      </c>
      <c r="R1647" s="29" t="s">
        <v>1829</v>
      </c>
      <c r="S1647" s="29">
        <v>582.88409999999999</v>
      </c>
      <c r="W1647" s="33" t="s">
        <v>9</v>
      </c>
      <c r="X1647" s="33" t="s">
        <v>1563</v>
      </c>
      <c r="Y1647" s="29">
        <v>582.88409999999999</v>
      </c>
      <c r="AF1647" s="29">
        <v>582.88409999999999</v>
      </c>
      <c r="AG1647" s="29" t="s">
        <v>1759</v>
      </c>
    </row>
    <row r="1648" spans="1:33" x14ac:dyDescent="0.3">
      <c r="A1648" s="29" t="s">
        <v>161</v>
      </c>
      <c r="B1648" s="30">
        <v>45875</v>
      </c>
      <c r="C1648" s="29">
        <v>561.33439999999996</v>
      </c>
      <c r="D1648" s="29" t="s">
        <v>1824</v>
      </c>
      <c r="E1648" s="29">
        <v>19</v>
      </c>
      <c r="F1648" s="29" t="s">
        <v>9</v>
      </c>
      <c r="G1648" s="29" t="s">
        <v>1544</v>
      </c>
      <c r="H1648" s="29" t="s">
        <v>1759</v>
      </c>
      <c r="L1648" s="30">
        <v>45875</v>
      </c>
      <c r="M1648" s="29">
        <v>561.33439999999996</v>
      </c>
      <c r="R1648" s="29" t="s">
        <v>1824</v>
      </c>
      <c r="S1648" s="29">
        <v>561.33439999999996</v>
      </c>
      <c r="W1648" s="31" t="s">
        <v>9</v>
      </c>
      <c r="X1648" s="31" t="s">
        <v>1544</v>
      </c>
      <c r="Y1648" s="29">
        <v>561.33439999999996</v>
      </c>
      <c r="AF1648" s="29">
        <v>561.33439999999996</v>
      </c>
      <c r="AG1648" s="29" t="s">
        <v>1759</v>
      </c>
    </row>
    <row r="1649" spans="1:33" x14ac:dyDescent="0.3">
      <c r="A1649" s="29" t="s">
        <v>453</v>
      </c>
      <c r="B1649" s="30">
        <v>45669</v>
      </c>
      <c r="C1649" s="29">
        <v>313.99</v>
      </c>
      <c r="D1649" s="29" t="s">
        <v>1824</v>
      </c>
      <c r="E1649" s="29">
        <v>62</v>
      </c>
      <c r="F1649" s="29" t="s">
        <v>16</v>
      </c>
      <c r="G1649" s="29" t="s">
        <v>1558</v>
      </c>
      <c r="H1649" s="29" t="s">
        <v>1754</v>
      </c>
      <c r="L1649" s="30">
        <v>45669</v>
      </c>
      <c r="M1649" s="29">
        <v>313.99</v>
      </c>
      <c r="R1649" s="29" t="s">
        <v>1824</v>
      </c>
      <c r="S1649" s="29">
        <v>313.99</v>
      </c>
      <c r="W1649" s="33" t="s">
        <v>16</v>
      </c>
      <c r="X1649" s="33" t="s">
        <v>1558</v>
      </c>
      <c r="Y1649" s="29">
        <v>313.99</v>
      </c>
      <c r="AF1649" s="29">
        <v>313.99</v>
      </c>
      <c r="AG1649" s="29" t="s">
        <v>1754</v>
      </c>
    </row>
    <row r="1650" spans="1:33" x14ac:dyDescent="0.3">
      <c r="A1650" s="29" t="s">
        <v>712</v>
      </c>
      <c r="B1650" s="30">
        <v>45606</v>
      </c>
      <c r="C1650" s="29">
        <v>2280.0664000000002</v>
      </c>
      <c r="D1650" s="29" t="s">
        <v>1824</v>
      </c>
      <c r="E1650" s="29">
        <v>50</v>
      </c>
      <c r="F1650" s="29" t="s">
        <v>16</v>
      </c>
      <c r="G1650" s="29" t="s">
        <v>1563</v>
      </c>
      <c r="H1650" s="29" t="s">
        <v>1759</v>
      </c>
      <c r="L1650" s="30">
        <v>45606</v>
      </c>
      <c r="M1650" s="29">
        <v>2280.0664000000002</v>
      </c>
      <c r="R1650" s="29" t="s">
        <v>1824</v>
      </c>
      <c r="S1650" s="29">
        <v>2280.0664000000002</v>
      </c>
      <c r="W1650" s="31" t="s">
        <v>16</v>
      </c>
      <c r="X1650" s="31" t="s">
        <v>1563</v>
      </c>
      <c r="Y1650" s="29">
        <v>2280.0664000000002</v>
      </c>
      <c r="AF1650" s="29">
        <v>2280.0664000000002</v>
      </c>
      <c r="AG1650" s="29" t="s">
        <v>1759</v>
      </c>
    </row>
    <row r="1651" spans="1:33" x14ac:dyDescent="0.3">
      <c r="A1651" s="29" t="s">
        <v>203</v>
      </c>
      <c r="B1651" s="30">
        <v>45787</v>
      </c>
      <c r="C1651" s="29">
        <v>196.67339999999999</v>
      </c>
      <c r="D1651" s="29" t="s">
        <v>1824</v>
      </c>
      <c r="E1651" s="29">
        <v>24</v>
      </c>
      <c r="F1651" s="29" t="s">
        <v>9</v>
      </c>
      <c r="G1651" s="29" t="s">
        <v>1566</v>
      </c>
      <c r="H1651" s="29" t="s">
        <v>1763</v>
      </c>
      <c r="L1651" s="30">
        <v>45787</v>
      </c>
      <c r="M1651" s="29">
        <v>196.67339999999999</v>
      </c>
      <c r="R1651" s="29" t="s">
        <v>1824</v>
      </c>
      <c r="S1651" s="29">
        <v>196.67339999999999</v>
      </c>
      <c r="W1651" s="33" t="s">
        <v>9</v>
      </c>
      <c r="X1651" s="33" t="s">
        <v>1566</v>
      </c>
      <c r="Y1651" s="29">
        <v>196.67339999999999</v>
      </c>
      <c r="AF1651" s="29">
        <v>196.67339999999999</v>
      </c>
      <c r="AG1651" s="29" t="s">
        <v>1763</v>
      </c>
    </row>
    <row r="1652" spans="1:33" x14ac:dyDescent="0.3">
      <c r="A1652" s="29" t="s">
        <v>1113</v>
      </c>
      <c r="B1652" s="30">
        <v>45929</v>
      </c>
      <c r="C1652" s="29">
        <v>719.27200000000005</v>
      </c>
      <c r="D1652" s="29" t="s">
        <v>1826</v>
      </c>
      <c r="E1652" s="29">
        <v>54</v>
      </c>
      <c r="F1652" s="29" t="s">
        <v>9</v>
      </c>
      <c r="G1652" s="29" t="s">
        <v>1547</v>
      </c>
      <c r="H1652" s="29" t="s">
        <v>1759</v>
      </c>
      <c r="L1652" s="30">
        <v>45929</v>
      </c>
      <c r="M1652" s="29">
        <v>719.27200000000005</v>
      </c>
      <c r="R1652" s="29" t="s">
        <v>1826</v>
      </c>
      <c r="S1652" s="29">
        <v>719.27200000000005</v>
      </c>
      <c r="W1652" s="31" t="s">
        <v>9</v>
      </c>
      <c r="X1652" s="31" t="s">
        <v>1547</v>
      </c>
      <c r="Y1652" s="29">
        <v>719.27200000000005</v>
      </c>
      <c r="AF1652" s="29">
        <v>719.27200000000005</v>
      </c>
      <c r="AG1652" s="29" t="s">
        <v>1759</v>
      </c>
    </row>
    <row r="1653" spans="1:33" x14ac:dyDescent="0.3">
      <c r="A1653" s="29" t="s">
        <v>1200</v>
      </c>
      <c r="B1653" s="30">
        <v>45379</v>
      </c>
      <c r="C1653" s="29">
        <v>649.89</v>
      </c>
      <c r="D1653" s="29" t="s">
        <v>1824</v>
      </c>
      <c r="E1653" s="29">
        <v>60</v>
      </c>
      <c r="F1653" s="29" t="s">
        <v>9</v>
      </c>
      <c r="G1653" s="29" t="s">
        <v>1544</v>
      </c>
      <c r="H1653" s="29" t="s">
        <v>1784</v>
      </c>
      <c r="L1653" s="30">
        <v>45379</v>
      </c>
      <c r="M1653" s="29">
        <v>649.89</v>
      </c>
      <c r="R1653" s="29" t="s">
        <v>1824</v>
      </c>
      <c r="S1653" s="29">
        <v>649.89</v>
      </c>
      <c r="W1653" s="33" t="s">
        <v>9</v>
      </c>
      <c r="X1653" s="33" t="s">
        <v>1544</v>
      </c>
      <c r="Y1653" s="29">
        <v>649.89</v>
      </c>
      <c r="AF1653" s="29">
        <v>649.89</v>
      </c>
      <c r="AG1653" s="29" t="s">
        <v>1784</v>
      </c>
    </row>
    <row r="1654" spans="1:33" x14ac:dyDescent="0.3">
      <c r="A1654" s="29" t="s">
        <v>1323</v>
      </c>
      <c r="B1654" s="30">
        <v>45532</v>
      </c>
      <c r="C1654" s="29">
        <v>454.01639999999998</v>
      </c>
      <c r="D1654" s="29" t="s">
        <v>1824</v>
      </c>
      <c r="E1654" s="29">
        <v>18</v>
      </c>
      <c r="F1654" s="29" t="s">
        <v>16</v>
      </c>
      <c r="G1654" s="29" t="s">
        <v>1563</v>
      </c>
      <c r="H1654" s="29" t="s">
        <v>1759</v>
      </c>
      <c r="L1654" s="30">
        <v>45532</v>
      </c>
      <c r="M1654" s="29">
        <v>454.01639999999998</v>
      </c>
      <c r="R1654" s="29" t="s">
        <v>1824</v>
      </c>
      <c r="S1654" s="29">
        <v>454.01639999999998</v>
      </c>
      <c r="W1654" s="31" t="s">
        <v>16</v>
      </c>
      <c r="X1654" s="31" t="s">
        <v>1563</v>
      </c>
      <c r="Y1654" s="29">
        <v>454.01639999999998</v>
      </c>
      <c r="AF1654" s="29">
        <v>454.01639999999998</v>
      </c>
      <c r="AG1654" s="29" t="s">
        <v>1759</v>
      </c>
    </row>
    <row r="1655" spans="1:33" x14ac:dyDescent="0.3">
      <c r="A1655" s="29" t="s">
        <v>536</v>
      </c>
      <c r="B1655" s="30">
        <v>45466</v>
      </c>
      <c r="C1655" s="29">
        <v>1367.1368</v>
      </c>
      <c r="D1655" s="29" t="s">
        <v>1824</v>
      </c>
      <c r="E1655" s="29">
        <v>18</v>
      </c>
      <c r="F1655" s="29" t="s">
        <v>16</v>
      </c>
      <c r="G1655" s="29" t="s">
        <v>1566</v>
      </c>
      <c r="H1655" s="29" t="s">
        <v>1759</v>
      </c>
      <c r="L1655" s="30">
        <v>45466</v>
      </c>
      <c r="M1655" s="29">
        <v>1367.1368</v>
      </c>
      <c r="R1655" s="29" t="s">
        <v>1824</v>
      </c>
      <c r="S1655" s="29">
        <v>1367.1368</v>
      </c>
      <c r="W1655" s="33" t="s">
        <v>16</v>
      </c>
      <c r="X1655" s="33" t="s">
        <v>1566</v>
      </c>
      <c r="Y1655" s="29">
        <v>1367.1368</v>
      </c>
      <c r="AF1655" s="29">
        <v>1367.1368</v>
      </c>
      <c r="AG1655" s="29" t="s">
        <v>1759</v>
      </c>
    </row>
    <row r="1656" spans="1:33" x14ac:dyDescent="0.3">
      <c r="A1656" s="29" t="s">
        <v>1490</v>
      </c>
      <c r="B1656" s="30">
        <v>45395</v>
      </c>
      <c r="C1656" s="29">
        <v>581.58359999999993</v>
      </c>
      <c r="D1656" s="29" t="s">
        <v>1824</v>
      </c>
      <c r="E1656" s="29">
        <v>46</v>
      </c>
      <c r="F1656" s="29" t="s">
        <v>16</v>
      </c>
      <c r="G1656" s="29" t="s">
        <v>1547</v>
      </c>
      <c r="H1656" s="29" t="s">
        <v>1754</v>
      </c>
      <c r="L1656" s="30">
        <v>45395</v>
      </c>
      <c r="M1656" s="29">
        <v>581.58359999999993</v>
      </c>
      <c r="R1656" s="29" t="s">
        <v>1824</v>
      </c>
      <c r="S1656" s="29">
        <v>581.58359999999993</v>
      </c>
      <c r="W1656" s="31" t="s">
        <v>16</v>
      </c>
      <c r="X1656" s="31" t="s">
        <v>1547</v>
      </c>
      <c r="Y1656" s="29">
        <v>581.58359999999993</v>
      </c>
      <c r="AF1656" s="29">
        <v>581.58359999999993</v>
      </c>
      <c r="AG1656" s="29" t="s">
        <v>1754</v>
      </c>
    </row>
    <row r="1657" spans="1:33" x14ac:dyDescent="0.3">
      <c r="A1657" s="29" t="s">
        <v>131</v>
      </c>
      <c r="B1657" s="30">
        <v>45708</v>
      </c>
      <c r="C1657" s="29">
        <v>1253.0011999999999</v>
      </c>
      <c r="D1657" s="29" t="s">
        <v>1824</v>
      </c>
      <c r="E1657" s="29">
        <v>25</v>
      </c>
      <c r="F1657" s="29" t="s">
        <v>9</v>
      </c>
      <c r="G1657" s="29" t="s">
        <v>1558</v>
      </c>
      <c r="H1657" s="29" t="s">
        <v>1763</v>
      </c>
      <c r="L1657" s="30">
        <v>45708</v>
      </c>
      <c r="M1657" s="29">
        <v>1253.0011999999999</v>
      </c>
      <c r="R1657" s="29" t="s">
        <v>1824</v>
      </c>
      <c r="S1657" s="29">
        <v>1253.0011999999999</v>
      </c>
      <c r="W1657" s="33" t="s">
        <v>9</v>
      </c>
      <c r="X1657" s="33" t="s">
        <v>1558</v>
      </c>
      <c r="Y1657" s="29">
        <v>1253.0011999999999</v>
      </c>
      <c r="AF1657" s="29">
        <v>1253.0011999999999</v>
      </c>
      <c r="AG1657" s="29" t="s">
        <v>1763</v>
      </c>
    </row>
    <row r="1658" spans="1:33" x14ac:dyDescent="0.3">
      <c r="A1658" s="29" t="s">
        <v>1420</v>
      </c>
      <c r="B1658" s="30">
        <v>45735</v>
      </c>
      <c r="C1658" s="29">
        <v>1017.7704</v>
      </c>
      <c r="D1658" s="29" t="s">
        <v>1829</v>
      </c>
      <c r="E1658" s="29">
        <v>60</v>
      </c>
      <c r="F1658" s="29" t="s">
        <v>16</v>
      </c>
      <c r="G1658" s="29" t="s">
        <v>1563</v>
      </c>
      <c r="H1658" s="29" t="s">
        <v>1763</v>
      </c>
      <c r="L1658" s="30">
        <v>45735</v>
      </c>
      <c r="M1658" s="29">
        <v>1017.7704</v>
      </c>
      <c r="R1658" s="29" t="s">
        <v>1829</v>
      </c>
      <c r="S1658" s="29">
        <v>1017.7704</v>
      </c>
      <c r="W1658" s="31" t="s">
        <v>16</v>
      </c>
      <c r="X1658" s="31" t="s">
        <v>1563</v>
      </c>
      <c r="Y1658" s="29">
        <v>1017.7704</v>
      </c>
      <c r="AF1658" s="29">
        <v>1017.7704</v>
      </c>
      <c r="AG1658" s="29" t="s">
        <v>1763</v>
      </c>
    </row>
    <row r="1659" spans="1:33" x14ac:dyDescent="0.3">
      <c r="A1659" s="29" t="s">
        <v>415</v>
      </c>
      <c r="B1659" s="30">
        <v>45237</v>
      </c>
      <c r="C1659" s="29">
        <v>1666.95</v>
      </c>
      <c r="D1659" s="29" t="s">
        <v>1829</v>
      </c>
      <c r="E1659" s="29">
        <v>44</v>
      </c>
      <c r="F1659" s="29" t="s">
        <v>16</v>
      </c>
      <c r="G1659" s="29" t="s">
        <v>1544</v>
      </c>
      <c r="H1659" s="29" t="s">
        <v>1759</v>
      </c>
      <c r="L1659" s="30">
        <v>45237</v>
      </c>
      <c r="M1659" s="29">
        <v>1666.95</v>
      </c>
      <c r="R1659" s="29" t="s">
        <v>1829</v>
      </c>
      <c r="S1659" s="29">
        <v>1666.95</v>
      </c>
      <c r="W1659" s="33" t="s">
        <v>16</v>
      </c>
      <c r="X1659" s="33" t="s">
        <v>1544</v>
      </c>
      <c r="Y1659" s="29">
        <v>1666.95</v>
      </c>
      <c r="AF1659" s="29">
        <v>1666.95</v>
      </c>
      <c r="AG1659" s="29" t="s">
        <v>1759</v>
      </c>
    </row>
    <row r="1660" spans="1:33" x14ac:dyDescent="0.3">
      <c r="A1660" s="29" t="s">
        <v>142</v>
      </c>
      <c r="B1660" s="30">
        <v>45282</v>
      </c>
      <c r="C1660" s="29">
        <v>188.78960000000001</v>
      </c>
      <c r="D1660" s="29" t="s">
        <v>1824</v>
      </c>
      <c r="E1660" s="29">
        <v>20</v>
      </c>
      <c r="F1660" s="29" t="s">
        <v>16</v>
      </c>
      <c r="G1660" s="29" t="s">
        <v>1566</v>
      </c>
      <c r="H1660" s="29" t="s">
        <v>1759</v>
      </c>
      <c r="L1660" s="30">
        <v>45282</v>
      </c>
      <c r="M1660" s="29">
        <v>188.78960000000001</v>
      </c>
      <c r="R1660" s="29" t="s">
        <v>1824</v>
      </c>
      <c r="S1660" s="29">
        <v>188.78960000000001</v>
      </c>
      <c r="W1660" s="31" t="s">
        <v>16</v>
      </c>
      <c r="X1660" s="31" t="s">
        <v>1566</v>
      </c>
      <c r="Y1660" s="29">
        <v>188.78960000000001</v>
      </c>
      <c r="AF1660" s="29">
        <v>188.78960000000001</v>
      </c>
      <c r="AG1660" s="29" t="s">
        <v>1759</v>
      </c>
    </row>
    <row r="1661" spans="1:33" x14ac:dyDescent="0.3">
      <c r="A1661" s="29" t="s">
        <v>192</v>
      </c>
      <c r="B1661" s="30">
        <v>45337</v>
      </c>
      <c r="C1661" s="29">
        <v>2797.8164999999999</v>
      </c>
      <c r="D1661" s="29" t="s">
        <v>1829</v>
      </c>
      <c r="E1661" s="29">
        <v>23</v>
      </c>
      <c r="F1661" s="29" t="s">
        <v>16</v>
      </c>
      <c r="G1661" s="29" t="s">
        <v>1563</v>
      </c>
      <c r="H1661" s="29" t="s">
        <v>1759</v>
      </c>
      <c r="L1661" s="30">
        <v>45337</v>
      </c>
      <c r="M1661" s="29">
        <v>2797.8164999999999</v>
      </c>
      <c r="R1661" s="29" t="s">
        <v>1829</v>
      </c>
      <c r="S1661" s="29">
        <v>2797.8164999999999</v>
      </c>
      <c r="W1661" s="33" t="s">
        <v>16</v>
      </c>
      <c r="X1661" s="33" t="s">
        <v>1563</v>
      </c>
      <c r="Y1661" s="29">
        <v>2797.8164999999999</v>
      </c>
      <c r="AF1661" s="29">
        <v>2797.8164999999999</v>
      </c>
      <c r="AG1661" s="29" t="s">
        <v>1759</v>
      </c>
    </row>
    <row r="1662" spans="1:33" x14ac:dyDescent="0.3">
      <c r="A1662" s="29" t="s">
        <v>1030</v>
      </c>
      <c r="B1662" s="30">
        <v>45310</v>
      </c>
      <c r="C1662" s="29">
        <v>1544.9434000000001</v>
      </c>
      <c r="D1662" s="29" t="s">
        <v>1829</v>
      </c>
      <c r="E1662" s="29">
        <v>46</v>
      </c>
      <c r="F1662" s="29" t="s">
        <v>9</v>
      </c>
      <c r="G1662" s="29" t="s">
        <v>1544</v>
      </c>
      <c r="H1662" s="29" t="s">
        <v>1759</v>
      </c>
      <c r="L1662" s="30">
        <v>45310</v>
      </c>
      <c r="M1662" s="29">
        <v>1544.9434000000001</v>
      </c>
      <c r="R1662" s="29" t="s">
        <v>1829</v>
      </c>
      <c r="S1662" s="29">
        <v>1544.9434000000001</v>
      </c>
      <c r="W1662" s="31" t="s">
        <v>9</v>
      </c>
      <c r="X1662" s="31" t="s">
        <v>1544</v>
      </c>
      <c r="Y1662" s="29">
        <v>1544.9434000000001</v>
      </c>
      <c r="AF1662" s="29">
        <v>1544.9434000000001</v>
      </c>
      <c r="AG1662" s="29" t="s">
        <v>1759</v>
      </c>
    </row>
    <row r="1663" spans="1:33" x14ac:dyDescent="0.3">
      <c r="A1663" s="29" t="s">
        <v>1173</v>
      </c>
      <c r="B1663" s="30">
        <v>45230</v>
      </c>
      <c r="C1663" s="29">
        <v>1746.96</v>
      </c>
      <c r="D1663" s="29" t="s">
        <v>1826</v>
      </c>
      <c r="E1663" s="29">
        <v>30</v>
      </c>
      <c r="F1663" s="29" t="s">
        <v>9</v>
      </c>
      <c r="G1663" s="29" t="s">
        <v>1547</v>
      </c>
      <c r="H1663" s="29" t="s">
        <v>1759</v>
      </c>
      <c r="L1663" s="30">
        <v>45230</v>
      </c>
      <c r="M1663" s="29">
        <v>1746.96</v>
      </c>
      <c r="R1663" s="29" t="s">
        <v>1826</v>
      </c>
      <c r="S1663" s="29">
        <v>1746.96</v>
      </c>
      <c r="W1663" s="33" t="s">
        <v>9</v>
      </c>
      <c r="X1663" s="33" t="s">
        <v>1547</v>
      </c>
      <c r="Y1663" s="29">
        <v>1746.96</v>
      </c>
      <c r="AF1663" s="29">
        <v>1746.96</v>
      </c>
      <c r="AG1663" s="29" t="s">
        <v>1759</v>
      </c>
    </row>
    <row r="1664" spans="1:33" x14ac:dyDescent="0.3">
      <c r="A1664" s="29" t="s">
        <v>569</v>
      </c>
      <c r="B1664" s="30">
        <v>45341</v>
      </c>
      <c r="C1664" s="29">
        <v>1321.5336</v>
      </c>
      <c r="D1664" s="29" t="s">
        <v>1829</v>
      </c>
      <c r="E1664" s="29">
        <v>41</v>
      </c>
      <c r="F1664" s="29" t="s">
        <v>16</v>
      </c>
      <c r="G1664" s="29" t="s">
        <v>1558</v>
      </c>
      <c r="H1664" s="29" t="s">
        <v>1759</v>
      </c>
      <c r="L1664" s="30">
        <v>45341</v>
      </c>
      <c r="M1664" s="29">
        <v>1321.5336</v>
      </c>
      <c r="R1664" s="29" t="s">
        <v>1829</v>
      </c>
      <c r="S1664" s="29">
        <v>1321.5336</v>
      </c>
      <c r="W1664" s="31" t="s">
        <v>16</v>
      </c>
      <c r="X1664" s="31" t="s">
        <v>1558</v>
      </c>
      <c r="Y1664" s="29">
        <v>1321.5336</v>
      </c>
      <c r="AF1664" s="29">
        <v>1321.5336</v>
      </c>
      <c r="AG1664" s="29" t="s">
        <v>1759</v>
      </c>
    </row>
    <row r="1665" spans="1:33" x14ac:dyDescent="0.3">
      <c r="A1665" s="29" t="s">
        <v>94</v>
      </c>
      <c r="B1665" s="30">
        <v>45440</v>
      </c>
      <c r="C1665" s="29">
        <v>60.392200000000003</v>
      </c>
      <c r="D1665" s="29" t="s">
        <v>1829</v>
      </c>
      <c r="E1665" s="29">
        <v>33</v>
      </c>
      <c r="F1665" s="29" t="s">
        <v>16</v>
      </c>
      <c r="G1665" s="29" t="s">
        <v>1566</v>
      </c>
      <c r="H1665" s="29" t="s">
        <v>1763</v>
      </c>
      <c r="L1665" s="30">
        <v>45440</v>
      </c>
      <c r="M1665" s="29">
        <v>60.392200000000003</v>
      </c>
      <c r="R1665" s="29" t="s">
        <v>1829</v>
      </c>
      <c r="S1665" s="29">
        <v>60.392200000000003</v>
      </c>
      <c r="W1665" s="33" t="s">
        <v>16</v>
      </c>
      <c r="X1665" s="33" t="s">
        <v>1566</v>
      </c>
      <c r="Y1665" s="29">
        <v>60.392200000000003</v>
      </c>
      <c r="AF1665" s="29">
        <v>60.392200000000003</v>
      </c>
      <c r="AG1665" s="29" t="s">
        <v>1763</v>
      </c>
    </row>
    <row r="1666" spans="1:33" x14ac:dyDescent="0.3">
      <c r="A1666" s="29" t="s">
        <v>512</v>
      </c>
      <c r="B1666" s="30">
        <v>45798</v>
      </c>
      <c r="C1666" s="29">
        <v>990.6336</v>
      </c>
      <c r="D1666" s="29" t="s">
        <v>1829</v>
      </c>
      <c r="E1666" s="29">
        <v>31</v>
      </c>
      <c r="F1666" s="29" t="s">
        <v>9</v>
      </c>
      <c r="G1666" s="29" t="s">
        <v>1563</v>
      </c>
      <c r="H1666" s="29" t="s">
        <v>1759</v>
      </c>
      <c r="L1666" s="30">
        <v>45798</v>
      </c>
      <c r="M1666" s="29">
        <v>990.6336</v>
      </c>
      <c r="R1666" s="29" t="s">
        <v>1829</v>
      </c>
      <c r="S1666" s="29">
        <v>990.6336</v>
      </c>
      <c r="W1666" s="31" t="s">
        <v>9</v>
      </c>
      <c r="X1666" s="31" t="s">
        <v>1563</v>
      </c>
      <c r="Y1666" s="29">
        <v>990.6336</v>
      </c>
      <c r="AF1666" s="29">
        <v>990.6336</v>
      </c>
      <c r="AG1666" s="29" t="s">
        <v>1759</v>
      </c>
    </row>
    <row r="1667" spans="1:33" x14ac:dyDescent="0.3">
      <c r="A1667" s="29" t="s">
        <v>958</v>
      </c>
      <c r="B1667" s="30">
        <v>45293</v>
      </c>
      <c r="C1667" s="29">
        <v>813.46889999999996</v>
      </c>
      <c r="D1667" s="29" t="s">
        <v>1824</v>
      </c>
      <c r="E1667" s="29">
        <v>41</v>
      </c>
      <c r="F1667" s="29" t="s">
        <v>9</v>
      </c>
      <c r="G1667" s="29" t="s">
        <v>1566</v>
      </c>
      <c r="H1667" s="29" t="s">
        <v>1759</v>
      </c>
      <c r="L1667" s="30">
        <v>45293</v>
      </c>
      <c r="M1667" s="29">
        <v>813.46889999999996</v>
      </c>
      <c r="R1667" s="29" t="s">
        <v>1824</v>
      </c>
      <c r="S1667" s="29">
        <v>813.46889999999996</v>
      </c>
      <c r="W1667" s="33" t="s">
        <v>9</v>
      </c>
      <c r="X1667" s="33" t="s">
        <v>1566</v>
      </c>
      <c r="Y1667" s="29">
        <v>813.46889999999996</v>
      </c>
      <c r="AF1667" s="29">
        <v>813.46889999999996</v>
      </c>
      <c r="AG1667" s="29" t="s">
        <v>1759</v>
      </c>
    </row>
    <row r="1668" spans="1:33" x14ac:dyDescent="0.3">
      <c r="A1668" s="29" t="s">
        <v>1143</v>
      </c>
      <c r="B1668" s="30">
        <v>45296</v>
      </c>
      <c r="C1668" s="29">
        <v>825.02639999999997</v>
      </c>
      <c r="D1668" s="29" t="s">
        <v>1826</v>
      </c>
      <c r="E1668" s="29">
        <v>40</v>
      </c>
      <c r="F1668" s="29" t="s">
        <v>16</v>
      </c>
      <c r="G1668" s="29" t="s">
        <v>1544</v>
      </c>
      <c r="H1668" s="29" t="s">
        <v>1763</v>
      </c>
      <c r="L1668" s="30">
        <v>45296</v>
      </c>
      <c r="M1668" s="29">
        <v>825.02639999999997</v>
      </c>
      <c r="R1668" s="29" t="s">
        <v>1826</v>
      </c>
      <c r="S1668" s="29">
        <v>825.02639999999997</v>
      </c>
      <c r="W1668" s="31" t="s">
        <v>16</v>
      </c>
      <c r="X1668" s="31" t="s">
        <v>1544</v>
      </c>
      <c r="Y1668" s="29">
        <v>825.02639999999997</v>
      </c>
      <c r="AF1668" s="29">
        <v>825.02639999999997</v>
      </c>
      <c r="AG1668" s="29" t="s">
        <v>1763</v>
      </c>
    </row>
    <row r="1669" spans="1:33" x14ac:dyDescent="0.3">
      <c r="A1669" s="29" t="s">
        <v>985</v>
      </c>
      <c r="B1669" s="30">
        <v>45860</v>
      </c>
      <c r="C1669" s="29">
        <v>103.56480000000001</v>
      </c>
      <c r="D1669" s="29" t="s">
        <v>1829</v>
      </c>
      <c r="E1669" s="29">
        <v>62</v>
      </c>
      <c r="F1669" s="29" t="s">
        <v>9</v>
      </c>
      <c r="G1669" s="29" t="s">
        <v>1544</v>
      </c>
      <c r="H1669" s="29" t="s">
        <v>1759</v>
      </c>
      <c r="L1669" s="30">
        <v>45860</v>
      </c>
      <c r="M1669" s="29">
        <v>103.56480000000001</v>
      </c>
      <c r="R1669" s="29" t="s">
        <v>1829</v>
      </c>
      <c r="S1669" s="29">
        <v>103.56480000000001</v>
      </c>
      <c r="W1669" s="33" t="s">
        <v>9</v>
      </c>
      <c r="X1669" s="33" t="s">
        <v>1544</v>
      </c>
      <c r="Y1669" s="29">
        <v>103.56480000000001</v>
      </c>
      <c r="AF1669" s="29">
        <v>103.56480000000001</v>
      </c>
      <c r="AG1669" s="29" t="s">
        <v>1759</v>
      </c>
    </row>
    <row r="1670" spans="1:33" x14ac:dyDescent="0.3">
      <c r="A1670" s="29" t="s">
        <v>1012</v>
      </c>
      <c r="B1670" s="30">
        <v>45843</v>
      </c>
      <c r="C1670" s="29">
        <v>2976.6039999999998</v>
      </c>
      <c r="D1670" s="29" t="s">
        <v>1829</v>
      </c>
      <c r="E1670" s="29">
        <v>54</v>
      </c>
      <c r="F1670" s="29" t="s">
        <v>9</v>
      </c>
      <c r="G1670" s="29" t="s">
        <v>1566</v>
      </c>
      <c r="H1670" s="29" t="s">
        <v>1763</v>
      </c>
      <c r="L1670" s="30">
        <v>45843</v>
      </c>
      <c r="M1670" s="29">
        <v>2976.6039999999998</v>
      </c>
      <c r="R1670" s="29" t="s">
        <v>1829</v>
      </c>
      <c r="S1670" s="29">
        <v>2976.6039999999998</v>
      </c>
      <c r="W1670" s="31" t="s">
        <v>9</v>
      </c>
      <c r="X1670" s="31" t="s">
        <v>1566</v>
      </c>
      <c r="Y1670" s="29">
        <v>2976.6039999999998</v>
      </c>
      <c r="AF1670" s="29">
        <v>2976.6039999999998</v>
      </c>
      <c r="AG1670" s="29" t="s">
        <v>1763</v>
      </c>
    </row>
    <row r="1671" spans="1:33" x14ac:dyDescent="0.3">
      <c r="A1671" s="29" t="s">
        <v>199</v>
      </c>
      <c r="B1671" s="30">
        <v>45862</v>
      </c>
      <c r="C1671" s="29">
        <v>638.88440000000003</v>
      </c>
      <c r="D1671" s="29" t="s">
        <v>1824</v>
      </c>
      <c r="E1671" s="29">
        <v>37</v>
      </c>
      <c r="F1671" s="29" t="s">
        <v>16</v>
      </c>
      <c r="G1671" s="29" t="s">
        <v>1544</v>
      </c>
      <c r="H1671" s="29" t="s">
        <v>1763</v>
      </c>
      <c r="L1671" s="30">
        <v>45862</v>
      </c>
      <c r="M1671" s="29">
        <v>638.88440000000003</v>
      </c>
      <c r="R1671" s="29" t="s">
        <v>1824</v>
      </c>
      <c r="S1671" s="29">
        <v>638.88440000000003</v>
      </c>
      <c r="W1671" s="33" t="s">
        <v>16</v>
      </c>
      <c r="X1671" s="33" t="s">
        <v>1544</v>
      </c>
      <c r="Y1671" s="29">
        <v>638.88440000000003</v>
      </c>
      <c r="AF1671" s="29">
        <v>638.88440000000003</v>
      </c>
      <c r="AG1671" s="29" t="s">
        <v>1763</v>
      </c>
    </row>
    <row r="1672" spans="1:33" x14ac:dyDescent="0.3">
      <c r="A1672" s="29" t="s">
        <v>4003</v>
      </c>
      <c r="B1672" s="30">
        <v>45385</v>
      </c>
      <c r="C1672" s="29">
        <v>1383.5663999999999</v>
      </c>
      <c r="D1672" s="29" t="s">
        <v>1826</v>
      </c>
      <c r="E1672" s="29">
        <v>40</v>
      </c>
      <c r="F1672" s="29" t="s">
        <v>9</v>
      </c>
      <c r="G1672" s="29" t="s">
        <v>1566</v>
      </c>
      <c r="H1672" s="29" t="s">
        <v>1759</v>
      </c>
      <c r="L1672" s="30">
        <v>45385</v>
      </c>
      <c r="M1672" s="29">
        <v>1383.5663999999999</v>
      </c>
      <c r="R1672" s="29" t="s">
        <v>1826</v>
      </c>
      <c r="S1672" s="29">
        <v>1383.5663999999999</v>
      </c>
      <c r="W1672" s="31" t="s">
        <v>9</v>
      </c>
      <c r="X1672" s="31" t="s">
        <v>1566</v>
      </c>
      <c r="Y1672" s="29">
        <v>1383.5663999999999</v>
      </c>
      <c r="AF1672" s="29">
        <v>1383.5663999999999</v>
      </c>
      <c r="AG1672" s="29" t="s">
        <v>1759</v>
      </c>
    </row>
    <row r="1673" spans="1:33" x14ac:dyDescent="0.3">
      <c r="A1673" s="29" t="s">
        <v>691</v>
      </c>
      <c r="B1673" s="30">
        <v>45668</v>
      </c>
      <c r="C1673" s="29">
        <v>3094.2208000000001</v>
      </c>
      <c r="D1673" s="29" t="s">
        <v>1826</v>
      </c>
      <c r="E1673" s="29">
        <v>42</v>
      </c>
      <c r="F1673" s="29" t="s">
        <v>16</v>
      </c>
      <c r="G1673" s="29" t="s">
        <v>1566</v>
      </c>
      <c r="H1673" s="29" t="s">
        <v>1763</v>
      </c>
      <c r="L1673" s="30">
        <v>45668</v>
      </c>
      <c r="M1673" s="29">
        <v>3094.2208000000001</v>
      </c>
      <c r="R1673" s="29" t="s">
        <v>1826</v>
      </c>
      <c r="S1673" s="29">
        <v>3094.2208000000001</v>
      </c>
      <c r="W1673" s="33" t="s">
        <v>16</v>
      </c>
      <c r="X1673" s="33" t="s">
        <v>1566</v>
      </c>
      <c r="Y1673" s="29">
        <v>3094.2208000000001</v>
      </c>
      <c r="AF1673" s="29">
        <v>3094.2208000000001</v>
      </c>
      <c r="AG1673" s="29" t="s">
        <v>1763</v>
      </c>
    </row>
    <row r="1674" spans="1:33" x14ac:dyDescent="0.3">
      <c r="A1674" s="29" t="s">
        <v>694</v>
      </c>
      <c r="B1674" s="30">
        <v>45561</v>
      </c>
      <c r="C1674" s="29">
        <v>614.51080000000002</v>
      </c>
      <c r="D1674" s="29" t="s">
        <v>1829</v>
      </c>
      <c r="E1674" s="29">
        <v>61</v>
      </c>
      <c r="F1674" s="29" t="s">
        <v>9</v>
      </c>
      <c r="G1674" s="29" t="s">
        <v>1544</v>
      </c>
      <c r="H1674" s="29" t="s">
        <v>1759</v>
      </c>
      <c r="L1674" s="30">
        <v>45561</v>
      </c>
      <c r="M1674" s="29">
        <v>614.51080000000002</v>
      </c>
      <c r="R1674" s="29" t="s">
        <v>1829</v>
      </c>
      <c r="S1674" s="29">
        <v>614.51080000000002</v>
      </c>
      <c r="W1674" s="31" t="s">
        <v>9</v>
      </c>
      <c r="X1674" s="31" t="s">
        <v>1544</v>
      </c>
      <c r="Y1674" s="29">
        <v>614.51080000000002</v>
      </c>
      <c r="AF1674" s="29">
        <v>614.51080000000002</v>
      </c>
      <c r="AG1674" s="29" t="s">
        <v>1759</v>
      </c>
    </row>
    <row r="1675" spans="1:33" x14ac:dyDescent="0.3">
      <c r="A1675" s="29" t="s">
        <v>4012</v>
      </c>
      <c r="B1675" s="30">
        <v>45637</v>
      </c>
      <c r="C1675" s="29">
        <v>617.66549999999995</v>
      </c>
      <c r="D1675" s="29" t="s">
        <v>1824</v>
      </c>
      <c r="E1675" s="29">
        <v>38</v>
      </c>
      <c r="F1675" s="29" t="s">
        <v>9</v>
      </c>
      <c r="G1675" s="29" t="s">
        <v>1563</v>
      </c>
      <c r="H1675" s="29" t="s">
        <v>1759</v>
      </c>
      <c r="L1675" s="30">
        <v>45637</v>
      </c>
      <c r="M1675" s="29">
        <v>617.66549999999995</v>
      </c>
      <c r="R1675" s="29" t="s">
        <v>1824</v>
      </c>
      <c r="S1675" s="29">
        <v>617.66549999999995</v>
      </c>
      <c r="W1675" s="33" t="s">
        <v>9</v>
      </c>
      <c r="X1675" s="33" t="s">
        <v>1563</v>
      </c>
      <c r="Y1675" s="29">
        <v>617.66549999999995</v>
      </c>
      <c r="AF1675" s="29">
        <v>617.66549999999995</v>
      </c>
      <c r="AG1675" s="29" t="s">
        <v>1759</v>
      </c>
    </row>
    <row r="1676" spans="1:33" x14ac:dyDescent="0.3">
      <c r="A1676" s="29" t="s">
        <v>1078</v>
      </c>
      <c r="B1676" s="30">
        <v>45839</v>
      </c>
      <c r="C1676" s="29">
        <v>705.93360000000007</v>
      </c>
      <c r="D1676" s="29" t="s">
        <v>1829</v>
      </c>
      <c r="E1676" s="29">
        <v>39</v>
      </c>
      <c r="F1676" s="29" t="s">
        <v>9</v>
      </c>
      <c r="G1676" s="29" t="s">
        <v>1563</v>
      </c>
      <c r="H1676" s="29" t="s">
        <v>1759</v>
      </c>
      <c r="L1676" s="30">
        <v>45839</v>
      </c>
      <c r="M1676" s="29">
        <v>705.93360000000007</v>
      </c>
      <c r="R1676" s="29" t="s">
        <v>1829</v>
      </c>
      <c r="S1676" s="29">
        <v>705.93360000000007</v>
      </c>
      <c r="W1676" s="31" t="s">
        <v>9</v>
      </c>
      <c r="X1676" s="31" t="s">
        <v>1563</v>
      </c>
      <c r="Y1676" s="29">
        <v>705.93360000000007</v>
      </c>
      <c r="AF1676" s="29">
        <v>705.93360000000007</v>
      </c>
      <c r="AG1676" s="29" t="s">
        <v>1759</v>
      </c>
    </row>
    <row r="1677" spans="1:33" x14ac:dyDescent="0.3">
      <c r="A1677" s="29" t="s">
        <v>76</v>
      </c>
      <c r="B1677" s="30">
        <v>45851</v>
      </c>
      <c r="C1677" s="29">
        <v>540.42079999999999</v>
      </c>
      <c r="D1677" s="29" t="s">
        <v>1826</v>
      </c>
      <c r="E1677" s="29">
        <v>60</v>
      </c>
      <c r="F1677" s="29" t="s">
        <v>16</v>
      </c>
      <c r="G1677" s="29" t="s">
        <v>1558</v>
      </c>
      <c r="H1677" s="29" t="s">
        <v>1759</v>
      </c>
      <c r="L1677" s="30">
        <v>45851</v>
      </c>
      <c r="M1677" s="29">
        <v>540.42079999999999</v>
      </c>
      <c r="R1677" s="29" t="s">
        <v>1826</v>
      </c>
      <c r="S1677" s="29">
        <v>540.42079999999999</v>
      </c>
      <c r="W1677" s="33" t="s">
        <v>16</v>
      </c>
      <c r="X1677" s="33" t="s">
        <v>1558</v>
      </c>
      <c r="Y1677" s="29">
        <v>540.42079999999999</v>
      </c>
      <c r="AF1677" s="29">
        <v>540.42079999999999</v>
      </c>
      <c r="AG1677" s="29" t="s">
        <v>1759</v>
      </c>
    </row>
    <row r="1678" spans="1:33" x14ac:dyDescent="0.3">
      <c r="A1678" s="29" t="s">
        <v>804</v>
      </c>
      <c r="B1678" s="30">
        <v>45656</v>
      </c>
      <c r="C1678" s="29">
        <v>1654.7328</v>
      </c>
      <c r="D1678" s="29" t="s">
        <v>1826</v>
      </c>
      <c r="E1678" s="29">
        <v>26</v>
      </c>
      <c r="F1678" s="29" t="s">
        <v>9</v>
      </c>
      <c r="G1678" s="29" t="s">
        <v>1566</v>
      </c>
      <c r="H1678" s="29" t="s">
        <v>1759</v>
      </c>
      <c r="L1678" s="30">
        <v>45656</v>
      </c>
      <c r="M1678" s="29">
        <v>1654.7328</v>
      </c>
      <c r="R1678" s="29" t="s">
        <v>1826</v>
      </c>
      <c r="S1678" s="29">
        <v>1654.7328</v>
      </c>
      <c r="W1678" s="31" t="s">
        <v>9</v>
      </c>
      <c r="X1678" s="31" t="s">
        <v>1566</v>
      </c>
      <c r="Y1678" s="29">
        <v>1654.7328</v>
      </c>
      <c r="AF1678" s="29">
        <v>1654.7328</v>
      </c>
      <c r="AG1678" s="29" t="s">
        <v>1759</v>
      </c>
    </row>
    <row r="1679" spans="1:33" x14ac:dyDescent="0.3">
      <c r="A1679" s="29" t="s">
        <v>1078</v>
      </c>
      <c r="B1679" s="30">
        <v>45759</v>
      </c>
      <c r="C1679" s="29">
        <v>19.871600000000001</v>
      </c>
      <c r="D1679" s="29" t="s">
        <v>1829</v>
      </c>
      <c r="E1679" s="29">
        <v>39</v>
      </c>
      <c r="F1679" s="29" t="s">
        <v>9</v>
      </c>
      <c r="G1679" s="29" t="s">
        <v>1566</v>
      </c>
      <c r="H1679" s="29" t="s">
        <v>1759</v>
      </c>
      <c r="L1679" s="30">
        <v>45759</v>
      </c>
      <c r="M1679" s="29">
        <v>19.871600000000001</v>
      </c>
      <c r="R1679" s="29" t="s">
        <v>1829</v>
      </c>
      <c r="S1679" s="29">
        <v>19.871600000000001</v>
      </c>
      <c r="W1679" s="33" t="s">
        <v>9</v>
      </c>
      <c r="X1679" s="33" t="s">
        <v>1566</v>
      </c>
      <c r="Y1679" s="29">
        <v>19.871600000000001</v>
      </c>
      <c r="AF1679" s="29">
        <v>19.871600000000001</v>
      </c>
      <c r="AG1679" s="29" t="s">
        <v>1759</v>
      </c>
    </row>
    <row r="1680" spans="1:33" x14ac:dyDescent="0.3">
      <c r="A1680" s="29" t="s">
        <v>376</v>
      </c>
      <c r="B1680" s="30">
        <v>45679</v>
      </c>
      <c r="C1680" s="29">
        <v>288.14519999999999</v>
      </c>
      <c r="D1680" s="29" t="s">
        <v>1824</v>
      </c>
      <c r="E1680" s="29">
        <v>62</v>
      </c>
      <c r="F1680" s="29" t="s">
        <v>16</v>
      </c>
      <c r="G1680" s="29" t="s">
        <v>1563</v>
      </c>
      <c r="H1680" s="29" t="s">
        <v>1784</v>
      </c>
      <c r="L1680" s="30">
        <v>45679</v>
      </c>
      <c r="M1680" s="29">
        <v>288.14519999999999</v>
      </c>
      <c r="R1680" s="29" t="s">
        <v>1824</v>
      </c>
      <c r="S1680" s="29">
        <v>288.14519999999999</v>
      </c>
      <c r="W1680" s="31" t="s">
        <v>16</v>
      </c>
      <c r="X1680" s="31" t="s">
        <v>1563</v>
      </c>
      <c r="Y1680" s="29">
        <v>288.14519999999999</v>
      </c>
      <c r="AF1680" s="29">
        <v>288.14519999999999</v>
      </c>
      <c r="AG1680" s="29" t="s">
        <v>1784</v>
      </c>
    </row>
    <row r="1681" spans="1:33" x14ac:dyDescent="0.3">
      <c r="A1681" s="29" t="s">
        <v>792</v>
      </c>
      <c r="B1681" s="30">
        <v>45237</v>
      </c>
      <c r="C1681" s="29">
        <v>238.9716</v>
      </c>
      <c r="D1681" s="29" t="s">
        <v>1829</v>
      </c>
      <c r="E1681" s="29">
        <v>19</v>
      </c>
      <c r="F1681" s="29" t="s">
        <v>9</v>
      </c>
      <c r="G1681" s="29" t="s">
        <v>1566</v>
      </c>
      <c r="H1681" s="29" t="s">
        <v>1759</v>
      </c>
      <c r="L1681" s="30">
        <v>45237</v>
      </c>
      <c r="M1681" s="29">
        <v>238.9716</v>
      </c>
      <c r="R1681" s="29" t="s">
        <v>1829</v>
      </c>
      <c r="S1681" s="29">
        <v>238.9716</v>
      </c>
      <c r="W1681" s="33" t="s">
        <v>9</v>
      </c>
      <c r="X1681" s="33" t="s">
        <v>1566</v>
      </c>
      <c r="Y1681" s="29">
        <v>238.9716</v>
      </c>
      <c r="AF1681" s="29">
        <v>238.9716</v>
      </c>
      <c r="AG1681" s="29" t="s">
        <v>1759</v>
      </c>
    </row>
    <row r="1682" spans="1:33" x14ac:dyDescent="0.3">
      <c r="A1682" s="29" t="s">
        <v>83</v>
      </c>
      <c r="B1682" s="30">
        <v>45790</v>
      </c>
      <c r="C1682" s="29">
        <v>217.26060000000001</v>
      </c>
      <c r="D1682" s="29" t="s">
        <v>1826</v>
      </c>
      <c r="E1682" s="29">
        <v>46</v>
      </c>
      <c r="F1682" s="29" t="s">
        <v>16</v>
      </c>
      <c r="G1682" s="29" t="s">
        <v>1547</v>
      </c>
      <c r="H1682" s="29" t="s">
        <v>1759</v>
      </c>
      <c r="L1682" s="30">
        <v>45790</v>
      </c>
      <c r="M1682" s="29">
        <v>217.26060000000001</v>
      </c>
      <c r="R1682" s="29" t="s">
        <v>1826</v>
      </c>
      <c r="S1682" s="29">
        <v>217.26060000000001</v>
      </c>
      <c r="W1682" s="31" t="s">
        <v>16</v>
      </c>
      <c r="X1682" s="31" t="s">
        <v>1547</v>
      </c>
      <c r="Y1682" s="29">
        <v>217.26060000000001</v>
      </c>
      <c r="AF1682" s="29">
        <v>217.26060000000001</v>
      </c>
      <c r="AG1682" s="29" t="s">
        <v>1759</v>
      </c>
    </row>
    <row r="1683" spans="1:33" x14ac:dyDescent="0.3">
      <c r="A1683" s="29" t="s">
        <v>465</v>
      </c>
      <c r="B1683" s="30">
        <v>45268</v>
      </c>
      <c r="C1683" s="29">
        <v>837.42119999999989</v>
      </c>
      <c r="D1683" s="29" t="s">
        <v>1829</v>
      </c>
      <c r="E1683" s="29">
        <v>55</v>
      </c>
      <c r="F1683" s="29" t="s">
        <v>16</v>
      </c>
      <c r="G1683" s="29" t="s">
        <v>1547</v>
      </c>
      <c r="H1683" s="29" t="s">
        <v>1759</v>
      </c>
      <c r="L1683" s="30">
        <v>45268</v>
      </c>
      <c r="M1683" s="29">
        <v>837.42119999999989</v>
      </c>
      <c r="R1683" s="29" t="s">
        <v>1829</v>
      </c>
      <c r="S1683" s="29">
        <v>837.42119999999989</v>
      </c>
      <c r="W1683" s="33" t="s">
        <v>16</v>
      </c>
      <c r="X1683" s="33" t="s">
        <v>1547</v>
      </c>
      <c r="Y1683" s="29">
        <v>837.42119999999989</v>
      </c>
      <c r="AF1683" s="29">
        <v>837.42119999999989</v>
      </c>
      <c r="AG1683" s="29" t="s">
        <v>1759</v>
      </c>
    </row>
    <row r="1684" spans="1:33" x14ac:dyDescent="0.3">
      <c r="A1684" s="29" t="s">
        <v>759</v>
      </c>
      <c r="B1684" s="30">
        <v>45664</v>
      </c>
      <c r="C1684" s="29">
        <v>2439.2984000000001</v>
      </c>
      <c r="D1684" s="29" t="s">
        <v>1826</v>
      </c>
      <c r="E1684" s="29">
        <v>41</v>
      </c>
      <c r="F1684" s="29" t="s">
        <v>16</v>
      </c>
      <c r="G1684" s="29" t="s">
        <v>1558</v>
      </c>
      <c r="H1684" s="29" t="s">
        <v>1759</v>
      </c>
      <c r="L1684" s="30">
        <v>45664</v>
      </c>
      <c r="M1684" s="29">
        <v>2439.2984000000001</v>
      </c>
      <c r="R1684" s="29" t="s">
        <v>1826</v>
      </c>
      <c r="S1684" s="29">
        <v>2439.2984000000001</v>
      </c>
      <c r="W1684" s="31" t="s">
        <v>16</v>
      </c>
      <c r="X1684" s="31" t="s">
        <v>1558</v>
      </c>
      <c r="Y1684" s="29">
        <v>2439.2984000000001</v>
      </c>
      <c r="AF1684" s="29">
        <v>2439.2984000000001</v>
      </c>
      <c r="AG1684" s="29" t="s">
        <v>1759</v>
      </c>
    </row>
    <row r="1685" spans="1:33" x14ac:dyDescent="0.3">
      <c r="A1685" s="29" t="s">
        <v>364</v>
      </c>
      <c r="B1685" s="30">
        <v>45475</v>
      </c>
      <c r="C1685" s="29">
        <v>111.1434</v>
      </c>
      <c r="D1685" s="29" t="s">
        <v>1829</v>
      </c>
      <c r="E1685" s="29">
        <v>21</v>
      </c>
      <c r="F1685" s="29" t="s">
        <v>9</v>
      </c>
      <c r="G1685" s="29" t="s">
        <v>1547</v>
      </c>
      <c r="H1685" s="29" t="s">
        <v>1763</v>
      </c>
      <c r="L1685" s="30">
        <v>45475</v>
      </c>
      <c r="M1685" s="29">
        <v>111.1434</v>
      </c>
      <c r="R1685" s="29" t="s">
        <v>1829</v>
      </c>
      <c r="S1685" s="29">
        <v>111.1434</v>
      </c>
      <c r="W1685" s="33" t="s">
        <v>9</v>
      </c>
      <c r="X1685" s="33" t="s">
        <v>1547</v>
      </c>
      <c r="Y1685" s="29">
        <v>111.1434</v>
      </c>
      <c r="AF1685" s="29">
        <v>111.1434</v>
      </c>
      <c r="AG1685" s="29" t="s">
        <v>1763</v>
      </c>
    </row>
    <row r="1686" spans="1:33" x14ac:dyDescent="0.3">
      <c r="A1686" s="29" t="s">
        <v>60</v>
      </c>
      <c r="B1686" s="30">
        <v>45845</v>
      </c>
      <c r="C1686" s="29">
        <v>2083.8663999999999</v>
      </c>
      <c r="D1686" s="29" t="s">
        <v>1829</v>
      </c>
      <c r="E1686" s="29">
        <v>32</v>
      </c>
      <c r="F1686" s="29" t="s">
        <v>16</v>
      </c>
      <c r="G1686" s="29" t="s">
        <v>1563</v>
      </c>
      <c r="H1686" s="29" t="s">
        <v>1759</v>
      </c>
      <c r="L1686" s="30">
        <v>45845</v>
      </c>
      <c r="M1686" s="29">
        <v>2083.8663999999999</v>
      </c>
      <c r="R1686" s="29" t="s">
        <v>1829</v>
      </c>
      <c r="S1686" s="29">
        <v>2083.8663999999999</v>
      </c>
      <c r="W1686" s="31" t="s">
        <v>16</v>
      </c>
      <c r="X1686" s="31" t="s">
        <v>1563</v>
      </c>
      <c r="Y1686" s="29">
        <v>2083.8663999999999</v>
      </c>
      <c r="AF1686" s="29">
        <v>2083.8663999999999</v>
      </c>
      <c r="AG1686" s="29" t="s">
        <v>1759</v>
      </c>
    </row>
    <row r="1687" spans="1:33" x14ac:dyDescent="0.3">
      <c r="A1687" s="29" t="s">
        <v>1496</v>
      </c>
      <c r="B1687" s="30">
        <v>45446</v>
      </c>
      <c r="C1687" s="29">
        <v>1802.1120000000001</v>
      </c>
      <c r="D1687" s="29" t="s">
        <v>1826</v>
      </c>
      <c r="E1687" s="29">
        <v>36</v>
      </c>
      <c r="F1687" s="29" t="s">
        <v>16</v>
      </c>
      <c r="G1687" s="29" t="s">
        <v>1566</v>
      </c>
      <c r="H1687" s="29" t="s">
        <v>1759</v>
      </c>
      <c r="L1687" s="30">
        <v>45446</v>
      </c>
      <c r="M1687" s="29">
        <v>1802.1120000000001</v>
      </c>
      <c r="R1687" s="29" t="s">
        <v>1826</v>
      </c>
      <c r="S1687" s="29">
        <v>1802.1120000000001</v>
      </c>
      <c r="W1687" s="33" t="s">
        <v>16</v>
      </c>
      <c r="X1687" s="33" t="s">
        <v>1566</v>
      </c>
      <c r="Y1687" s="29">
        <v>1802.1120000000001</v>
      </c>
      <c r="AF1687" s="29">
        <v>1802.1120000000001</v>
      </c>
      <c r="AG1687" s="29" t="s">
        <v>1759</v>
      </c>
    </row>
    <row r="1688" spans="1:33" x14ac:dyDescent="0.3">
      <c r="A1688" s="29" t="s">
        <v>1113</v>
      </c>
      <c r="B1688" s="30">
        <v>45761</v>
      </c>
      <c r="C1688" s="29">
        <v>1701.7506000000001</v>
      </c>
      <c r="D1688" s="29" t="s">
        <v>1824</v>
      </c>
      <c r="E1688" s="29">
        <v>54</v>
      </c>
      <c r="F1688" s="29" t="s">
        <v>9</v>
      </c>
      <c r="G1688" s="29" t="s">
        <v>1563</v>
      </c>
      <c r="H1688" s="29" t="s">
        <v>1759</v>
      </c>
      <c r="L1688" s="30">
        <v>45761</v>
      </c>
      <c r="M1688" s="29">
        <v>1701.7506000000001</v>
      </c>
      <c r="R1688" s="29" t="s">
        <v>1824</v>
      </c>
      <c r="S1688" s="29">
        <v>1701.7506000000001</v>
      </c>
      <c r="W1688" s="31" t="s">
        <v>9</v>
      </c>
      <c r="X1688" s="31" t="s">
        <v>1563</v>
      </c>
      <c r="Y1688" s="29">
        <v>1701.7506000000001</v>
      </c>
      <c r="AF1688" s="29">
        <v>1701.7506000000001</v>
      </c>
      <c r="AG1688" s="29" t="s">
        <v>1759</v>
      </c>
    </row>
    <row r="1689" spans="1:33" x14ac:dyDescent="0.3">
      <c r="A1689" s="29" t="s">
        <v>215</v>
      </c>
      <c r="B1689" s="30">
        <v>45363</v>
      </c>
      <c r="C1689" s="29">
        <v>1554.5838000000001</v>
      </c>
      <c r="D1689" s="29" t="s">
        <v>1826</v>
      </c>
      <c r="E1689" s="29">
        <v>51</v>
      </c>
      <c r="F1689" s="29" t="s">
        <v>9</v>
      </c>
      <c r="G1689" s="29" t="s">
        <v>1544</v>
      </c>
      <c r="H1689" s="29" t="s">
        <v>1759</v>
      </c>
      <c r="L1689" s="30">
        <v>45363</v>
      </c>
      <c r="M1689" s="29">
        <v>1554.5838000000001</v>
      </c>
      <c r="R1689" s="29" t="s">
        <v>1826</v>
      </c>
      <c r="S1689" s="29">
        <v>1554.5838000000001</v>
      </c>
      <c r="W1689" s="33" t="s">
        <v>9</v>
      </c>
      <c r="X1689" s="33" t="s">
        <v>1544</v>
      </c>
      <c r="Y1689" s="29">
        <v>1554.5838000000001</v>
      </c>
      <c r="AF1689" s="29">
        <v>1554.5838000000001</v>
      </c>
      <c r="AG1689" s="29" t="s">
        <v>1759</v>
      </c>
    </row>
    <row r="1690" spans="1:33" x14ac:dyDescent="0.3">
      <c r="A1690" s="29" t="s">
        <v>673</v>
      </c>
      <c r="B1690" s="30">
        <v>45420</v>
      </c>
      <c r="C1690" s="29">
        <v>53.817999999999998</v>
      </c>
      <c r="D1690" s="29" t="s">
        <v>1826</v>
      </c>
      <c r="E1690" s="29">
        <v>28</v>
      </c>
      <c r="F1690" s="29" t="s">
        <v>16</v>
      </c>
      <c r="G1690" s="29" t="s">
        <v>1544</v>
      </c>
      <c r="H1690" s="29" t="s">
        <v>1759</v>
      </c>
      <c r="L1690" s="30">
        <v>45420</v>
      </c>
      <c r="M1690" s="29">
        <v>53.817999999999998</v>
      </c>
      <c r="R1690" s="29" t="s">
        <v>1826</v>
      </c>
      <c r="S1690" s="29">
        <v>53.817999999999998</v>
      </c>
      <c r="W1690" s="31" t="s">
        <v>16</v>
      </c>
      <c r="X1690" s="31" t="s">
        <v>1544</v>
      </c>
      <c r="Y1690" s="29">
        <v>53.817999999999998</v>
      </c>
      <c r="AF1690" s="29">
        <v>53.817999999999998</v>
      </c>
      <c r="AG1690" s="29" t="s">
        <v>1759</v>
      </c>
    </row>
    <row r="1691" spans="1:33" x14ac:dyDescent="0.3">
      <c r="A1691" s="29" t="s">
        <v>138</v>
      </c>
      <c r="B1691" s="30">
        <v>45536</v>
      </c>
      <c r="C1691" s="29">
        <v>2671.74</v>
      </c>
      <c r="D1691" s="29" t="s">
        <v>1829</v>
      </c>
      <c r="E1691" s="29">
        <v>52</v>
      </c>
      <c r="F1691" s="29" t="s">
        <v>9</v>
      </c>
      <c r="G1691" s="29" t="s">
        <v>1566</v>
      </c>
      <c r="H1691" s="29" t="s">
        <v>1759</v>
      </c>
      <c r="L1691" s="30">
        <v>45536</v>
      </c>
      <c r="M1691" s="29">
        <v>2671.74</v>
      </c>
      <c r="R1691" s="29" t="s">
        <v>1829</v>
      </c>
      <c r="S1691" s="29">
        <v>2671.74</v>
      </c>
      <c r="W1691" s="33" t="s">
        <v>9</v>
      </c>
      <c r="X1691" s="33" t="s">
        <v>1566</v>
      </c>
      <c r="Y1691" s="29">
        <v>2671.74</v>
      </c>
      <c r="AF1691" s="29">
        <v>2671.74</v>
      </c>
      <c r="AG1691" s="29" t="s">
        <v>1759</v>
      </c>
    </row>
    <row r="1692" spans="1:33" x14ac:dyDescent="0.3">
      <c r="A1692" s="29" t="s">
        <v>265</v>
      </c>
      <c r="B1692" s="30">
        <v>45445</v>
      </c>
      <c r="C1692" s="29">
        <v>497.16419999999999</v>
      </c>
      <c r="D1692" s="29" t="s">
        <v>1826</v>
      </c>
      <c r="E1692" s="29">
        <v>56</v>
      </c>
      <c r="F1692" s="29" t="s">
        <v>16</v>
      </c>
      <c r="G1692" s="29" t="s">
        <v>1544</v>
      </c>
      <c r="H1692" s="29" t="s">
        <v>1763</v>
      </c>
      <c r="L1692" s="30">
        <v>45445</v>
      </c>
      <c r="M1692" s="29">
        <v>497.16419999999999</v>
      </c>
      <c r="R1692" s="29" t="s">
        <v>1826</v>
      </c>
      <c r="S1692" s="29">
        <v>497.16419999999999</v>
      </c>
      <c r="W1692" s="31" t="s">
        <v>16</v>
      </c>
      <c r="X1692" s="31" t="s">
        <v>1544</v>
      </c>
      <c r="Y1692" s="29">
        <v>497.16419999999999</v>
      </c>
      <c r="AF1692" s="29">
        <v>497.16419999999999</v>
      </c>
      <c r="AG1692" s="29" t="s">
        <v>1763</v>
      </c>
    </row>
    <row r="1693" spans="1:33" x14ac:dyDescent="0.3">
      <c r="A1693" s="29" t="s">
        <v>1221</v>
      </c>
      <c r="B1693" s="30">
        <v>45230</v>
      </c>
      <c r="C1693" s="29">
        <v>605.76</v>
      </c>
      <c r="D1693" s="29" t="s">
        <v>1824</v>
      </c>
      <c r="E1693" s="29">
        <v>46</v>
      </c>
      <c r="F1693" s="29" t="s">
        <v>9</v>
      </c>
      <c r="G1693" s="29" t="s">
        <v>1558</v>
      </c>
      <c r="H1693" s="29" t="s">
        <v>1759</v>
      </c>
      <c r="L1693" s="30">
        <v>45230</v>
      </c>
      <c r="M1693" s="29">
        <v>605.76</v>
      </c>
      <c r="R1693" s="29" t="s">
        <v>1824</v>
      </c>
      <c r="S1693" s="29">
        <v>605.76</v>
      </c>
      <c r="W1693" s="33" t="s">
        <v>9</v>
      </c>
      <c r="X1693" s="33" t="s">
        <v>1558</v>
      </c>
      <c r="Y1693" s="29">
        <v>605.76</v>
      </c>
      <c r="AF1693" s="29">
        <v>605.76</v>
      </c>
      <c r="AG1693" s="29" t="s">
        <v>1759</v>
      </c>
    </row>
    <row r="1694" spans="1:33" x14ac:dyDescent="0.3">
      <c r="A1694" s="29" t="s">
        <v>1227</v>
      </c>
      <c r="B1694" s="30">
        <v>45916</v>
      </c>
      <c r="C1694" s="29">
        <v>3502.9688000000001</v>
      </c>
      <c r="D1694" s="29" t="s">
        <v>1829</v>
      </c>
      <c r="E1694" s="29">
        <v>43</v>
      </c>
      <c r="F1694" s="29" t="s">
        <v>16</v>
      </c>
      <c r="G1694" s="29" t="s">
        <v>1544</v>
      </c>
      <c r="H1694" s="29" t="s">
        <v>1759</v>
      </c>
      <c r="L1694" s="30">
        <v>45916</v>
      </c>
      <c r="M1694" s="29">
        <v>3502.9688000000001</v>
      </c>
      <c r="R1694" s="29" t="s">
        <v>1829</v>
      </c>
      <c r="S1694" s="29">
        <v>3502.9688000000001</v>
      </c>
      <c r="W1694" s="31" t="s">
        <v>16</v>
      </c>
      <c r="X1694" s="31" t="s">
        <v>1544</v>
      </c>
      <c r="Y1694" s="29">
        <v>3502.9688000000001</v>
      </c>
      <c r="AF1694" s="29">
        <v>3502.9688000000001</v>
      </c>
      <c r="AG1694" s="29" t="s">
        <v>1759</v>
      </c>
    </row>
    <row r="1695" spans="1:33" x14ac:dyDescent="0.3">
      <c r="A1695" s="29" t="s">
        <v>206</v>
      </c>
      <c r="B1695" s="30">
        <v>45353</v>
      </c>
      <c r="C1695" s="29">
        <v>271.17919999999998</v>
      </c>
      <c r="D1695" s="29" t="s">
        <v>1824</v>
      </c>
      <c r="E1695" s="29">
        <v>56</v>
      </c>
      <c r="F1695" s="29" t="s">
        <v>16</v>
      </c>
      <c r="G1695" s="29" t="s">
        <v>1544</v>
      </c>
      <c r="H1695" s="29" t="s">
        <v>1759</v>
      </c>
      <c r="L1695" s="30">
        <v>45353</v>
      </c>
      <c r="M1695" s="29">
        <v>271.17919999999998</v>
      </c>
      <c r="R1695" s="29" t="s">
        <v>1824</v>
      </c>
      <c r="S1695" s="29">
        <v>271.17919999999998</v>
      </c>
      <c r="W1695" s="33" t="s">
        <v>16</v>
      </c>
      <c r="X1695" s="33" t="s">
        <v>1544</v>
      </c>
      <c r="Y1695" s="29">
        <v>271.17919999999998</v>
      </c>
      <c r="AF1695" s="29">
        <v>271.17919999999998</v>
      </c>
      <c r="AG1695" s="29" t="s">
        <v>1759</v>
      </c>
    </row>
    <row r="1696" spans="1:33" x14ac:dyDescent="0.3">
      <c r="A1696" s="29" t="s">
        <v>1344</v>
      </c>
      <c r="B1696" s="30">
        <v>45490</v>
      </c>
      <c r="C1696" s="29">
        <v>263.04629999999997</v>
      </c>
      <c r="D1696" s="29" t="s">
        <v>1824</v>
      </c>
      <c r="E1696" s="29">
        <v>48</v>
      </c>
      <c r="F1696" s="29" t="s">
        <v>16</v>
      </c>
      <c r="G1696" s="29" t="s">
        <v>1563</v>
      </c>
      <c r="H1696" s="29" t="s">
        <v>1763</v>
      </c>
      <c r="L1696" s="30">
        <v>45490</v>
      </c>
      <c r="M1696" s="29">
        <v>263.04629999999997</v>
      </c>
      <c r="R1696" s="29" t="s">
        <v>1824</v>
      </c>
      <c r="S1696" s="29">
        <v>263.04629999999997</v>
      </c>
      <c r="W1696" s="31" t="s">
        <v>16</v>
      </c>
      <c r="X1696" s="31" t="s">
        <v>1563</v>
      </c>
      <c r="Y1696" s="29">
        <v>263.04629999999997</v>
      </c>
      <c r="AF1696" s="29">
        <v>263.04629999999997</v>
      </c>
      <c r="AG1696" s="29" t="s">
        <v>1763</v>
      </c>
    </row>
    <row r="1697" spans="1:33" x14ac:dyDescent="0.3">
      <c r="A1697" s="29" t="s">
        <v>302</v>
      </c>
      <c r="B1697" s="30">
        <v>45850</v>
      </c>
      <c r="C1697" s="29">
        <v>52.150799999999997</v>
      </c>
      <c r="D1697" s="29" t="s">
        <v>1829</v>
      </c>
      <c r="E1697" s="29">
        <v>26</v>
      </c>
      <c r="F1697" s="29" t="s">
        <v>16</v>
      </c>
      <c r="G1697" s="29" t="s">
        <v>1544</v>
      </c>
      <c r="H1697" s="29" t="s">
        <v>1763</v>
      </c>
      <c r="L1697" s="30">
        <v>45850</v>
      </c>
      <c r="M1697" s="29">
        <v>52.150799999999997</v>
      </c>
      <c r="R1697" s="29" t="s">
        <v>1829</v>
      </c>
      <c r="S1697" s="29">
        <v>52.150799999999997</v>
      </c>
      <c r="W1697" s="33" t="s">
        <v>16</v>
      </c>
      <c r="X1697" s="33" t="s">
        <v>1544</v>
      </c>
      <c r="Y1697" s="29">
        <v>52.150799999999997</v>
      </c>
      <c r="AF1697" s="29">
        <v>52.150799999999997</v>
      </c>
      <c r="AG1697" s="29" t="s">
        <v>1763</v>
      </c>
    </row>
    <row r="1698" spans="1:33" x14ac:dyDescent="0.3">
      <c r="A1698" s="29" t="s">
        <v>1296</v>
      </c>
      <c r="B1698" s="30">
        <v>45515</v>
      </c>
      <c r="C1698" s="29">
        <v>843.02359999999999</v>
      </c>
      <c r="D1698" s="29" t="s">
        <v>1826</v>
      </c>
      <c r="E1698" s="29">
        <v>60</v>
      </c>
      <c r="F1698" s="29" t="s">
        <v>16</v>
      </c>
      <c r="G1698" s="29" t="s">
        <v>1563</v>
      </c>
      <c r="H1698" s="29" t="s">
        <v>1759</v>
      </c>
      <c r="L1698" s="30">
        <v>45515</v>
      </c>
      <c r="M1698" s="29">
        <v>843.02359999999999</v>
      </c>
      <c r="R1698" s="29" t="s">
        <v>1826</v>
      </c>
      <c r="S1698" s="29">
        <v>843.02359999999999</v>
      </c>
      <c r="W1698" s="31" t="s">
        <v>16</v>
      </c>
      <c r="X1698" s="31" t="s">
        <v>1563</v>
      </c>
      <c r="Y1698" s="29">
        <v>843.02359999999999</v>
      </c>
      <c r="AF1698" s="29">
        <v>843.02359999999999</v>
      </c>
      <c r="AG1698" s="29" t="s">
        <v>1759</v>
      </c>
    </row>
    <row r="1699" spans="1:33" x14ac:dyDescent="0.3">
      <c r="A1699" s="29" t="s">
        <v>148</v>
      </c>
      <c r="B1699" s="30">
        <v>45322</v>
      </c>
      <c r="C1699" s="29">
        <v>223.51599999999999</v>
      </c>
      <c r="D1699" s="29" t="s">
        <v>1826</v>
      </c>
      <c r="E1699" s="29">
        <v>35</v>
      </c>
      <c r="F1699" s="29" t="s">
        <v>16</v>
      </c>
      <c r="G1699" s="29" t="s">
        <v>1547</v>
      </c>
      <c r="H1699" s="29" t="s">
        <v>1759</v>
      </c>
      <c r="L1699" s="30">
        <v>45322</v>
      </c>
      <c r="M1699" s="29">
        <v>223.51599999999999</v>
      </c>
      <c r="R1699" s="29" t="s">
        <v>1826</v>
      </c>
      <c r="S1699" s="29">
        <v>223.51599999999999</v>
      </c>
      <c r="W1699" s="33" t="s">
        <v>16</v>
      </c>
      <c r="X1699" s="33" t="s">
        <v>1547</v>
      </c>
      <c r="Y1699" s="29">
        <v>223.51599999999999</v>
      </c>
      <c r="AF1699" s="29">
        <v>223.51599999999999</v>
      </c>
      <c r="AG1699" s="29" t="s">
        <v>1759</v>
      </c>
    </row>
    <row r="1700" spans="1:33" x14ac:dyDescent="0.3">
      <c r="A1700" s="29" t="s">
        <v>1293</v>
      </c>
      <c r="B1700" s="30">
        <v>45542</v>
      </c>
      <c r="C1700" s="29">
        <v>1124.3964000000001</v>
      </c>
      <c r="D1700" s="29" t="s">
        <v>1826</v>
      </c>
      <c r="E1700" s="29">
        <v>64</v>
      </c>
      <c r="F1700" s="29" t="s">
        <v>16</v>
      </c>
      <c r="G1700" s="29" t="s">
        <v>1563</v>
      </c>
      <c r="H1700" s="29" t="s">
        <v>1759</v>
      </c>
      <c r="L1700" s="30">
        <v>45542</v>
      </c>
      <c r="M1700" s="29">
        <v>1124.3964000000001</v>
      </c>
      <c r="R1700" s="29" t="s">
        <v>1826</v>
      </c>
      <c r="S1700" s="29">
        <v>1124.3964000000001</v>
      </c>
      <c r="W1700" s="31" t="s">
        <v>16</v>
      </c>
      <c r="X1700" s="31" t="s">
        <v>1563</v>
      </c>
      <c r="Y1700" s="29">
        <v>1124.3964000000001</v>
      </c>
      <c r="AF1700" s="29">
        <v>1124.3964000000001</v>
      </c>
      <c r="AG1700" s="29" t="s">
        <v>1759</v>
      </c>
    </row>
    <row r="1701" spans="1:33" x14ac:dyDescent="0.3">
      <c r="A1701" s="29" t="s">
        <v>252</v>
      </c>
      <c r="B1701" s="30">
        <v>45675</v>
      </c>
      <c r="C1701" s="29">
        <v>1618.6016</v>
      </c>
      <c r="D1701" s="29" t="s">
        <v>1829</v>
      </c>
      <c r="E1701" s="29">
        <v>24</v>
      </c>
      <c r="F1701" s="29" t="s">
        <v>16</v>
      </c>
      <c r="G1701" s="29" t="s">
        <v>1544</v>
      </c>
      <c r="H1701" s="29" t="s">
        <v>1759</v>
      </c>
      <c r="L1701" s="30">
        <v>45675</v>
      </c>
      <c r="M1701" s="29">
        <v>1618.6016</v>
      </c>
      <c r="R1701" s="29" t="s">
        <v>1829</v>
      </c>
      <c r="S1701" s="29">
        <v>1618.6016</v>
      </c>
      <c r="W1701" s="33" t="s">
        <v>16</v>
      </c>
      <c r="X1701" s="33" t="s">
        <v>1544</v>
      </c>
      <c r="Y1701" s="29">
        <v>1618.6016</v>
      </c>
      <c r="AF1701" s="29">
        <v>1618.6016</v>
      </c>
      <c r="AG1701" s="29" t="s">
        <v>1759</v>
      </c>
    </row>
    <row r="1702" spans="1:33" x14ac:dyDescent="0.3">
      <c r="A1702" s="29" t="s">
        <v>497</v>
      </c>
      <c r="B1702" s="30">
        <v>45333</v>
      </c>
      <c r="C1702" s="29">
        <v>1759.434</v>
      </c>
      <c r="D1702" s="29" t="s">
        <v>1826</v>
      </c>
      <c r="E1702" s="29">
        <v>42</v>
      </c>
      <c r="F1702" s="29" t="s">
        <v>16</v>
      </c>
      <c r="G1702" s="29" t="s">
        <v>1563</v>
      </c>
      <c r="H1702" s="29" t="s">
        <v>1763</v>
      </c>
      <c r="L1702" s="30">
        <v>45333</v>
      </c>
      <c r="M1702" s="29">
        <v>1759.434</v>
      </c>
      <c r="R1702" s="29" t="s">
        <v>1826</v>
      </c>
      <c r="S1702" s="29">
        <v>1759.434</v>
      </c>
      <c r="W1702" s="31" t="s">
        <v>16</v>
      </c>
      <c r="X1702" s="31" t="s">
        <v>1563</v>
      </c>
      <c r="Y1702" s="29">
        <v>1759.434</v>
      </c>
      <c r="AF1702" s="29">
        <v>1759.434</v>
      </c>
      <c r="AG1702" s="29" t="s">
        <v>1763</v>
      </c>
    </row>
    <row r="1703" spans="1:33" x14ac:dyDescent="0.3">
      <c r="A1703" s="29" t="s">
        <v>1426</v>
      </c>
      <c r="B1703" s="30">
        <v>45819</v>
      </c>
      <c r="C1703" s="29">
        <v>2190.1320000000001</v>
      </c>
      <c r="D1703" s="29" t="s">
        <v>1829</v>
      </c>
      <c r="E1703" s="29">
        <v>36</v>
      </c>
      <c r="F1703" s="29" t="s">
        <v>16</v>
      </c>
      <c r="G1703" s="29" t="s">
        <v>1547</v>
      </c>
      <c r="H1703" s="29" t="s">
        <v>1759</v>
      </c>
      <c r="L1703" s="30">
        <v>45819</v>
      </c>
      <c r="M1703" s="29">
        <v>2190.1320000000001</v>
      </c>
      <c r="R1703" s="29" t="s">
        <v>1829</v>
      </c>
      <c r="S1703" s="29">
        <v>2190.1320000000001</v>
      </c>
      <c r="W1703" s="33" t="s">
        <v>16</v>
      </c>
      <c r="X1703" s="33" t="s">
        <v>1547</v>
      </c>
      <c r="Y1703" s="29">
        <v>2190.1320000000001</v>
      </c>
      <c r="AF1703" s="29">
        <v>2190.1320000000001</v>
      </c>
      <c r="AG1703" s="29" t="s">
        <v>1759</v>
      </c>
    </row>
    <row r="1704" spans="1:33" x14ac:dyDescent="0.3">
      <c r="A1704" s="29" t="s">
        <v>706</v>
      </c>
      <c r="B1704" s="30">
        <v>45268</v>
      </c>
      <c r="C1704" s="29">
        <v>1892.7167999999999</v>
      </c>
      <c r="D1704" s="29" t="s">
        <v>1826</v>
      </c>
      <c r="E1704" s="29">
        <v>46</v>
      </c>
      <c r="F1704" s="29" t="s">
        <v>9</v>
      </c>
      <c r="G1704" s="29" t="s">
        <v>1547</v>
      </c>
      <c r="H1704" s="29" t="s">
        <v>1763</v>
      </c>
      <c r="L1704" s="30">
        <v>45268</v>
      </c>
      <c r="M1704" s="29">
        <v>1892.7167999999999</v>
      </c>
      <c r="R1704" s="29" t="s">
        <v>1826</v>
      </c>
      <c r="S1704" s="29">
        <v>1892.7167999999999</v>
      </c>
      <c r="W1704" s="31" t="s">
        <v>9</v>
      </c>
      <c r="X1704" s="31" t="s">
        <v>1547</v>
      </c>
      <c r="Y1704" s="29">
        <v>1892.7167999999999</v>
      </c>
      <c r="AF1704" s="29">
        <v>1892.7167999999999</v>
      </c>
      <c r="AG1704" s="29" t="s">
        <v>1763</v>
      </c>
    </row>
    <row r="1705" spans="1:33" x14ac:dyDescent="0.3">
      <c r="A1705" s="29" t="s">
        <v>617</v>
      </c>
      <c r="B1705" s="30">
        <v>45521</v>
      </c>
      <c r="C1705" s="29">
        <v>178.51400000000001</v>
      </c>
      <c r="D1705" s="29" t="s">
        <v>1824</v>
      </c>
      <c r="E1705" s="29">
        <v>42</v>
      </c>
      <c r="F1705" s="29" t="s">
        <v>9</v>
      </c>
      <c r="G1705" s="29" t="s">
        <v>1544</v>
      </c>
      <c r="H1705" s="29" t="s">
        <v>1759</v>
      </c>
      <c r="L1705" s="30">
        <v>45521</v>
      </c>
      <c r="M1705" s="29">
        <v>178.51400000000001</v>
      </c>
      <c r="R1705" s="29" t="s">
        <v>1824</v>
      </c>
      <c r="S1705" s="29">
        <v>178.51400000000001</v>
      </c>
      <c r="W1705" s="33" t="s">
        <v>9</v>
      </c>
      <c r="X1705" s="33" t="s">
        <v>1544</v>
      </c>
      <c r="Y1705" s="29">
        <v>178.51400000000001</v>
      </c>
      <c r="AF1705" s="29">
        <v>178.51400000000001</v>
      </c>
      <c r="AG1705" s="29" t="s">
        <v>1759</v>
      </c>
    </row>
    <row r="1706" spans="1:33" x14ac:dyDescent="0.3">
      <c r="A1706" s="29" t="s">
        <v>342</v>
      </c>
      <c r="B1706" s="30">
        <v>45693</v>
      </c>
      <c r="C1706" s="29">
        <v>152.0343</v>
      </c>
      <c r="D1706" s="29" t="s">
        <v>1826</v>
      </c>
      <c r="E1706" s="29">
        <v>30</v>
      </c>
      <c r="F1706" s="29" t="s">
        <v>16</v>
      </c>
      <c r="G1706" s="29" t="s">
        <v>1566</v>
      </c>
      <c r="H1706" s="29" t="s">
        <v>1784</v>
      </c>
      <c r="L1706" s="30">
        <v>45693</v>
      </c>
      <c r="M1706" s="29">
        <v>152.0343</v>
      </c>
      <c r="R1706" s="29" t="s">
        <v>1826</v>
      </c>
      <c r="S1706" s="29">
        <v>152.0343</v>
      </c>
      <c r="W1706" s="31" t="s">
        <v>16</v>
      </c>
      <c r="X1706" s="31" t="s">
        <v>1566</v>
      </c>
      <c r="Y1706" s="29">
        <v>152.0343</v>
      </c>
      <c r="AF1706" s="29">
        <v>152.0343</v>
      </c>
      <c r="AG1706" s="29" t="s">
        <v>1784</v>
      </c>
    </row>
    <row r="1707" spans="1:33" x14ac:dyDescent="0.3">
      <c r="A1707" s="29" t="s">
        <v>3998</v>
      </c>
      <c r="B1707" s="30">
        <v>45734</v>
      </c>
      <c r="C1707" s="29">
        <v>2282.2626</v>
      </c>
      <c r="D1707" s="29" t="s">
        <v>1824</v>
      </c>
      <c r="E1707" s="29">
        <v>34</v>
      </c>
      <c r="F1707" s="29" t="s">
        <v>9</v>
      </c>
      <c r="G1707" s="29" t="s">
        <v>1563</v>
      </c>
      <c r="H1707" s="29" t="s">
        <v>1759</v>
      </c>
      <c r="L1707" s="30">
        <v>45734</v>
      </c>
      <c r="M1707" s="29">
        <v>2282.2626</v>
      </c>
      <c r="R1707" s="29" t="s">
        <v>1824</v>
      </c>
      <c r="S1707" s="29">
        <v>2282.2626</v>
      </c>
      <c r="W1707" s="33" t="s">
        <v>9</v>
      </c>
      <c r="X1707" s="33" t="s">
        <v>1563</v>
      </c>
      <c r="Y1707" s="29">
        <v>2282.2626</v>
      </c>
      <c r="AF1707" s="29">
        <v>2282.2626</v>
      </c>
      <c r="AG1707" s="29" t="s">
        <v>1759</v>
      </c>
    </row>
    <row r="1708" spans="1:33" x14ac:dyDescent="0.3">
      <c r="A1708" s="29" t="s">
        <v>215</v>
      </c>
      <c r="B1708" s="30">
        <v>45377</v>
      </c>
      <c r="C1708" s="29">
        <v>1990.0350000000001</v>
      </c>
      <c r="D1708" s="29" t="s">
        <v>1824</v>
      </c>
      <c r="E1708" s="29">
        <v>51</v>
      </c>
      <c r="F1708" s="29" t="s">
        <v>9</v>
      </c>
      <c r="G1708" s="29" t="s">
        <v>1566</v>
      </c>
      <c r="H1708" s="29" t="s">
        <v>1784</v>
      </c>
      <c r="L1708" s="30">
        <v>45377</v>
      </c>
      <c r="M1708" s="29">
        <v>1990.0350000000001</v>
      </c>
      <c r="R1708" s="29" t="s">
        <v>1824</v>
      </c>
      <c r="S1708" s="29">
        <v>1990.0350000000001</v>
      </c>
      <c r="W1708" s="31" t="s">
        <v>9</v>
      </c>
      <c r="X1708" s="31" t="s">
        <v>1566</v>
      </c>
      <c r="Y1708" s="29">
        <v>1990.0350000000001</v>
      </c>
      <c r="AF1708" s="29">
        <v>1990.0350000000001</v>
      </c>
      <c r="AG1708" s="29" t="s">
        <v>1784</v>
      </c>
    </row>
    <row r="1709" spans="1:33" x14ac:dyDescent="0.3">
      <c r="A1709" s="29" t="s">
        <v>1356</v>
      </c>
      <c r="B1709" s="30">
        <v>45778</v>
      </c>
      <c r="C1709" s="29">
        <v>1366.8979999999999</v>
      </c>
      <c r="D1709" s="29" t="s">
        <v>1826</v>
      </c>
      <c r="E1709" s="29">
        <v>59</v>
      </c>
      <c r="F1709" s="29" t="s">
        <v>16</v>
      </c>
      <c r="G1709" s="29" t="s">
        <v>1563</v>
      </c>
      <c r="H1709" s="29" t="s">
        <v>1759</v>
      </c>
      <c r="L1709" s="30">
        <v>45778</v>
      </c>
      <c r="M1709" s="29">
        <v>1366.8979999999999</v>
      </c>
      <c r="R1709" s="29" t="s">
        <v>1826</v>
      </c>
      <c r="S1709" s="29">
        <v>1366.8979999999999</v>
      </c>
      <c r="W1709" s="33" t="s">
        <v>16</v>
      </c>
      <c r="X1709" s="33" t="s">
        <v>1563</v>
      </c>
      <c r="Y1709" s="29">
        <v>1366.8979999999999</v>
      </c>
      <c r="AF1709" s="29">
        <v>1366.8979999999999</v>
      </c>
      <c r="AG1709" s="29" t="s">
        <v>1759</v>
      </c>
    </row>
    <row r="1710" spans="1:33" x14ac:dyDescent="0.3">
      <c r="A1710" s="29" t="s">
        <v>196</v>
      </c>
      <c r="B1710" s="30">
        <v>45715</v>
      </c>
      <c r="C1710" s="29">
        <v>1885.5162</v>
      </c>
      <c r="D1710" s="29" t="s">
        <v>1824</v>
      </c>
      <c r="E1710" s="29">
        <v>55</v>
      </c>
      <c r="F1710" s="29" t="s">
        <v>9</v>
      </c>
      <c r="G1710" s="29" t="s">
        <v>1566</v>
      </c>
      <c r="H1710" s="29" t="s">
        <v>1763</v>
      </c>
      <c r="L1710" s="30">
        <v>45715</v>
      </c>
      <c r="M1710" s="29">
        <v>1885.5162</v>
      </c>
      <c r="R1710" s="29" t="s">
        <v>1824</v>
      </c>
      <c r="S1710" s="29">
        <v>1885.5162</v>
      </c>
      <c r="W1710" s="31" t="s">
        <v>9</v>
      </c>
      <c r="X1710" s="31" t="s">
        <v>1566</v>
      </c>
      <c r="Y1710" s="29">
        <v>1885.5162</v>
      </c>
      <c r="AF1710" s="29">
        <v>1885.5162</v>
      </c>
      <c r="AG1710" s="29" t="s">
        <v>1763</v>
      </c>
    </row>
    <row r="1711" spans="1:33" x14ac:dyDescent="0.3">
      <c r="A1711" s="29" t="s">
        <v>723</v>
      </c>
      <c r="B1711" s="30">
        <v>45492</v>
      </c>
      <c r="C1711" s="29">
        <v>571.33180000000004</v>
      </c>
      <c r="D1711" s="29" t="s">
        <v>1826</v>
      </c>
      <c r="E1711" s="29">
        <v>29</v>
      </c>
      <c r="F1711" s="29" t="s">
        <v>9</v>
      </c>
      <c r="G1711" s="29" t="s">
        <v>1544</v>
      </c>
      <c r="H1711" s="29" t="s">
        <v>1759</v>
      </c>
      <c r="L1711" s="30">
        <v>45492</v>
      </c>
      <c r="M1711" s="29">
        <v>571.33180000000004</v>
      </c>
      <c r="R1711" s="29" t="s">
        <v>1826</v>
      </c>
      <c r="S1711" s="29">
        <v>571.33180000000004</v>
      </c>
      <c r="W1711" s="33" t="s">
        <v>9</v>
      </c>
      <c r="X1711" s="33" t="s">
        <v>1544</v>
      </c>
      <c r="Y1711" s="29">
        <v>571.33180000000004</v>
      </c>
      <c r="AF1711" s="29">
        <v>571.33180000000004</v>
      </c>
      <c r="AG1711" s="29" t="s">
        <v>1759</v>
      </c>
    </row>
    <row r="1712" spans="1:33" x14ac:dyDescent="0.3">
      <c r="A1712" s="29" t="s">
        <v>882</v>
      </c>
      <c r="B1712" s="30">
        <v>45292</v>
      </c>
      <c r="C1712" s="29">
        <v>240.44820000000001</v>
      </c>
      <c r="D1712" s="29" t="s">
        <v>1829</v>
      </c>
      <c r="E1712" s="29">
        <v>42</v>
      </c>
      <c r="F1712" s="29" t="s">
        <v>16</v>
      </c>
      <c r="G1712" s="29" t="s">
        <v>1566</v>
      </c>
      <c r="H1712" s="29" t="s">
        <v>1759</v>
      </c>
      <c r="L1712" s="30">
        <v>45292</v>
      </c>
      <c r="M1712" s="29">
        <v>240.44820000000001</v>
      </c>
      <c r="R1712" s="29" t="s">
        <v>1829</v>
      </c>
      <c r="S1712" s="29">
        <v>240.44820000000001</v>
      </c>
      <c r="W1712" s="31" t="s">
        <v>16</v>
      </c>
      <c r="X1712" s="31" t="s">
        <v>1566</v>
      </c>
      <c r="Y1712" s="29">
        <v>240.44820000000001</v>
      </c>
      <c r="AF1712" s="29">
        <v>240.44820000000001</v>
      </c>
      <c r="AG1712" s="29" t="s">
        <v>1759</v>
      </c>
    </row>
    <row r="1713" spans="1:33" x14ac:dyDescent="0.3">
      <c r="A1713" s="29" t="s">
        <v>709</v>
      </c>
      <c r="B1713" s="30">
        <v>45316</v>
      </c>
      <c r="C1713" s="29">
        <v>502.53</v>
      </c>
      <c r="D1713" s="29" t="s">
        <v>1826</v>
      </c>
      <c r="E1713" s="29">
        <v>47</v>
      </c>
      <c r="F1713" s="29" t="s">
        <v>16</v>
      </c>
      <c r="G1713" s="29" t="s">
        <v>1544</v>
      </c>
      <c r="H1713" s="29" t="s">
        <v>1754</v>
      </c>
      <c r="L1713" s="30">
        <v>45316</v>
      </c>
      <c r="M1713" s="29">
        <v>502.53</v>
      </c>
      <c r="R1713" s="29" t="s">
        <v>1826</v>
      </c>
      <c r="S1713" s="29">
        <v>502.53</v>
      </c>
      <c r="W1713" s="33" t="s">
        <v>16</v>
      </c>
      <c r="X1713" s="33" t="s">
        <v>1544</v>
      </c>
      <c r="Y1713" s="29">
        <v>502.53</v>
      </c>
      <c r="AF1713" s="29">
        <v>502.53</v>
      </c>
      <c r="AG1713" s="29" t="s">
        <v>1754</v>
      </c>
    </row>
    <row r="1714" spans="1:33" x14ac:dyDescent="0.3">
      <c r="A1714" s="29" t="s">
        <v>279</v>
      </c>
      <c r="B1714" s="30">
        <v>45548</v>
      </c>
      <c r="C1714" s="29">
        <v>905.16559999999993</v>
      </c>
      <c r="D1714" s="29" t="s">
        <v>1829</v>
      </c>
      <c r="E1714" s="29">
        <v>29</v>
      </c>
      <c r="F1714" s="29" t="s">
        <v>9</v>
      </c>
      <c r="G1714" s="29" t="s">
        <v>1547</v>
      </c>
      <c r="H1714" s="29" t="s">
        <v>1759</v>
      </c>
      <c r="L1714" s="30">
        <v>45548</v>
      </c>
      <c r="M1714" s="29">
        <v>905.16559999999993</v>
      </c>
      <c r="R1714" s="29" t="s">
        <v>1829</v>
      </c>
      <c r="S1714" s="29">
        <v>905.16559999999993</v>
      </c>
      <c r="W1714" s="31" t="s">
        <v>9</v>
      </c>
      <c r="X1714" s="31" t="s">
        <v>1547</v>
      </c>
      <c r="Y1714" s="29">
        <v>905.16559999999993</v>
      </c>
      <c r="AF1714" s="29">
        <v>905.16559999999993</v>
      </c>
      <c r="AG1714" s="29" t="s">
        <v>1759</v>
      </c>
    </row>
    <row r="1715" spans="1:33" x14ac:dyDescent="0.3">
      <c r="A1715" s="29" t="s">
        <v>1444</v>
      </c>
      <c r="B1715" s="30">
        <v>45572</v>
      </c>
      <c r="C1715" s="29">
        <v>364.08</v>
      </c>
      <c r="D1715" s="29" t="s">
        <v>1826</v>
      </c>
      <c r="E1715" s="29">
        <v>19</v>
      </c>
      <c r="F1715" s="29" t="s">
        <v>9</v>
      </c>
      <c r="G1715" s="29" t="s">
        <v>1563</v>
      </c>
      <c r="H1715" s="29" t="s">
        <v>1759</v>
      </c>
      <c r="L1715" s="30">
        <v>45572</v>
      </c>
      <c r="M1715" s="29">
        <v>364.08</v>
      </c>
      <c r="R1715" s="29" t="s">
        <v>1826</v>
      </c>
      <c r="S1715" s="29">
        <v>364.08</v>
      </c>
      <c r="W1715" s="33" t="s">
        <v>9</v>
      </c>
      <c r="X1715" s="33" t="s">
        <v>1563</v>
      </c>
      <c r="Y1715" s="29">
        <v>364.08</v>
      </c>
      <c r="AF1715" s="29">
        <v>364.08</v>
      </c>
      <c r="AG1715" s="29" t="s">
        <v>1759</v>
      </c>
    </row>
    <row r="1716" spans="1:33" x14ac:dyDescent="0.3">
      <c r="A1716" s="29" t="s">
        <v>1493</v>
      </c>
      <c r="B1716" s="30">
        <v>45347</v>
      </c>
      <c r="C1716" s="29">
        <v>2925.7312000000002</v>
      </c>
      <c r="D1716" s="29" t="s">
        <v>1824</v>
      </c>
      <c r="E1716" s="29">
        <v>22</v>
      </c>
      <c r="F1716" s="29" t="s">
        <v>16</v>
      </c>
      <c r="G1716" s="29" t="s">
        <v>1547</v>
      </c>
      <c r="H1716" s="29" t="s">
        <v>1759</v>
      </c>
      <c r="L1716" s="30">
        <v>45347</v>
      </c>
      <c r="M1716" s="29">
        <v>2925.7312000000002</v>
      </c>
      <c r="R1716" s="29" t="s">
        <v>1824</v>
      </c>
      <c r="S1716" s="29">
        <v>2925.7312000000002</v>
      </c>
      <c r="W1716" s="31" t="s">
        <v>16</v>
      </c>
      <c r="X1716" s="31" t="s">
        <v>1547</v>
      </c>
      <c r="Y1716" s="29">
        <v>2925.7312000000002</v>
      </c>
      <c r="AF1716" s="29">
        <v>2925.7312000000002</v>
      </c>
      <c r="AG1716" s="29" t="s">
        <v>1759</v>
      </c>
    </row>
    <row r="1717" spans="1:33" x14ac:dyDescent="0.3">
      <c r="A1717" s="29" t="s">
        <v>1344</v>
      </c>
      <c r="B1717" s="30">
        <v>45823</v>
      </c>
      <c r="C1717" s="29">
        <v>111.1636</v>
      </c>
      <c r="D1717" s="29" t="s">
        <v>1824</v>
      </c>
      <c r="E1717" s="29">
        <v>48</v>
      </c>
      <c r="F1717" s="29" t="s">
        <v>16</v>
      </c>
      <c r="G1717" s="29" t="s">
        <v>1558</v>
      </c>
      <c r="H1717" s="29" t="s">
        <v>1759</v>
      </c>
      <c r="L1717" s="30">
        <v>45823</v>
      </c>
      <c r="M1717" s="29">
        <v>111.1636</v>
      </c>
      <c r="R1717" s="29" t="s">
        <v>1824</v>
      </c>
      <c r="S1717" s="29">
        <v>111.1636</v>
      </c>
      <c r="W1717" s="33" t="s">
        <v>16</v>
      </c>
      <c r="X1717" s="33" t="s">
        <v>1558</v>
      </c>
      <c r="Y1717" s="29">
        <v>111.1636</v>
      </c>
      <c r="AF1717" s="29">
        <v>111.1636</v>
      </c>
      <c r="AG1717" s="29" t="s">
        <v>1759</v>
      </c>
    </row>
    <row r="1718" spans="1:33" x14ac:dyDescent="0.3">
      <c r="A1718" s="29" t="s">
        <v>1244</v>
      </c>
      <c r="B1718" s="30">
        <v>45394</v>
      </c>
      <c r="C1718" s="29">
        <v>97.000199999999992</v>
      </c>
      <c r="D1718" s="29" t="s">
        <v>1829</v>
      </c>
      <c r="E1718" s="29">
        <v>57</v>
      </c>
      <c r="F1718" s="29" t="s">
        <v>16</v>
      </c>
      <c r="G1718" s="29" t="s">
        <v>1563</v>
      </c>
      <c r="H1718" s="29" t="s">
        <v>1759</v>
      </c>
      <c r="L1718" s="30">
        <v>45394</v>
      </c>
      <c r="M1718" s="29">
        <v>97.000199999999992</v>
      </c>
      <c r="R1718" s="29" t="s">
        <v>1829</v>
      </c>
      <c r="S1718" s="29">
        <v>97.000199999999992</v>
      </c>
      <c r="W1718" s="31" t="s">
        <v>16</v>
      </c>
      <c r="X1718" s="31" t="s">
        <v>1563</v>
      </c>
      <c r="Y1718" s="29">
        <v>97.000199999999992</v>
      </c>
      <c r="AF1718" s="29">
        <v>97.000199999999992</v>
      </c>
      <c r="AG1718" s="29" t="s">
        <v>1759</v>
      </c>
    </row>
    <row r="1719" spans="1:33" x14ac:dyDescent="0.3">
      <c r="A1719" s="29" t="s">
        <v>231</v>
      </c>
      <c r="B1719" s="30">
        <v>45265</v>
      </c>
      <c r="C1719" s="29">
        <v>1492.9516000000001</v>
      </c>
      <c r="D1719" s="29" t="s">
        <v>1826</v>
      </c>
      <c r="E1719" s="29">
        <v>51</v>
      </c>
      <c r="F1719" s="29" t="s">
        <v>9</v>
      </c>
      <c r="G1719" s="29" t="s">
        <v>1566</v>
      </c>
      <c r="H1719" s="29" t="s">
        <v>1759</v>
      </c>
      <c r="L1719" s="30">
        <v>45265</v>
      </c>
      <c r="M1719" s="29">
        <v>1492.9516000000001</v>
      </c>
      <c r="R1719" s="29" t="s">
        <v>1826</v>
      </c>
      <c r="S1719" s="29">
        <v>1492.9516000000001</v>
      </c>
      <c r="W1719" s="33" t="s">
        <v>9</v>
      </c>
      <c r="X1719" s="33" t="s">
        <v>1566</v>
      </c>
      <c r="Y1719" s="29">
        <v>1492.9516000000001</v>
      </c>
      <c r="AF1719" s="29">
        <v>1492.9516000000001</v>
      </c>
      <c r="AG1719" s="29" t="s">
        <v>1759</v>
      </c>
    </row>
    <row r="1720" spans="1:33" x14ac:dyDescent="0.3">
      <c r="A1720" s="29" t="s">
        <v>245</v>
      </c>
      <c r="B1720" s="30">
        <v>45261</v>
      </c>
      <c r="C1720" s="29">
        <v>1136.0935999999999</v>
      </c>
      <c r="D1720" s="29" t="s">
        <v>1829</v>
      </c>
      <c r="E1720" s="29">
        <v>58</v>
      </c>
      <c r="F1720" s="29" t="s">
        <v>9</v>
      </c>
      <c r="G1720" s="29" t="s">
        <v>1544</v>
      </c>
      <c r="H1720" s="29" t="s">
        <v>1759</v>
      </c>
      <c r="L1720" s="30">
        <v>45261</v>
      </c>
      <c r="M1720" s="29">
        <v>1136.0935999999999</v>
      </c>
      <c r="R1720" s="29" t="s">
        <v>1829</v>
      </c>
      <c r="S1720" s="29">
        <v>1136.0935999999999</v>
      </c>
      <c r="W1720" s="31" t="s">
        <v>9</v>
      </c>
      <c r="X1720" s="31" t="s">
        <v>1544</v>
      </c>
      <c r="Y1720" s="29">
        <v>1136.0935999999999</v>
      </c>
      <c r="AF1720" s="29">
        <v>1136.0935999999999</v>
      </c>
      <c r="AG1720" s="29" t="s">
        <v>1759</v>
      </c>
    </row>
    <row r="1721" spans="1:33" x14ac:dyDescent="0.3">
      <c r="A1721" s="29" t="s">
        <v>41</v>
      </c>
      <c r="B1721" s="30">
        <v>45702</v>
      </c>
      <c r="C1721" s="29">
        <v>727.81799999999998</v>
      </c>
      <c r="D1721" s="29" t="s">
        <v>1826</v>
      </c>
      <c r="E1721" s="29">
        <v>53</v>
      </c>
      <c r="F1721" s="29" t="s">
        <v>16</v>
      </c>
      <c r="G1721" s="29" t="s">
        <v>1544</v>
      </c>
      <c r="H1721" s="29" t="s">
        <v>1759</v>
      </c>
      <c r="L1721" s="30">
        <v>45702</v>
      </c>
      <c r="M1721" s="29">
        <v>727.81799999999998</v>
      </c>
      <c r="R1721" s="29" t="s">
        <v>1826</v>
      </c>
      <c r="S1721" s="29">
        <v>727.81799999999998</v>
      </c>
      <c r="W1721" s="33" t="s">
        <v>16</v>
      </c>
      <c r="X1721" s="33" t="s">
        <v>1544</v>
      </c>
      <c r="Y1721" s="29">
        <v>727.81799999999998</v>
      </c>
      <c r="AF1721" s="29">
        <v>727.81799999999998</v>
      </c>
      <c r="AG1721" s="29" t="s">
        <v>1759</v>
      </c>
    </row>
    <row r="1722" spans="1:33" x14ac:dyDescent="0.3">
      <c r="A1722" s="29" t="s">
        <v>1341</v>
      </c>
      <c r="B1722" s="30">
        <v>45624</v>
      </c>
      <c r="C1722" s="29">
        <v>413.07299999999998</v>
      </c>
      <c r="D1722" s="29" t="s">
        <v>1826</v>
      </c>
      <c r="E1722" s="29">
        <v>51</v>
      </c>
      <c r="F1722" s="29" t="s">
        <v>16</v>
      </c>
      <c r="G1722" s="29" t="s">
        <v>1563</v>
      </c>
      <c r="H1722" s="29" t="s">
        <v>1759</v>
      </c>
      <c r="L1722" s="30">
        <v>45624</v>
      </c>
      <c r="M1722" s="29">
        <v>413.07299999999998</v>
      </c>
      <c r="R1722" s="29" t="s">
        <v>1826</v>
      </c>
      <c r="S1722" s="29">
        <v>413.07299999999998</v>
      </c>
      <c r="W1722" s="31" t="s">
        <v>16</v>
      </c>
      <c r="X1722" s="31" t="s">
        <v>1563</v>
      </c>
      <c r="Y1722" s="29">
        <v>413.07299999999998</v>
      </c>
      <c r="AF1722" s="29">
        <v>413.07299999999998</v>
      </c>
      <c r="AG1722" s="29" t="s">
        <v>1759</v>
      </c>
    </row>
    <row r="1723" spans="1:33" x14ac:dyDescent="0.3">
      <c r="A1723" s="29" t="s">
        <v>918</v>
      </c>
      <c r="B1723" s="30">
        <v>45736</v>
      </c>
      <c r="C1723" s="29">
        <v>922.9692</v>
      </c>
      <c r="D1723" s="29" t="s">
        <v>1824</v>
      </c>
      <c r="E1723" s="29">
        <v>52</v>
      </c>
      <c r="F1723" s="29" t="s">
        <v>16</v>
      </c>
      <c r="G1723" s="29" t="s">
        <v>1563</v>
      </c>
      <c r="H1723" s="29" t="s">
        <v>1763</v>
      </c>
      <c r="L1723" s="30">
        <v>45736</v>
      </c>
      <c r="M1723" s="29">
        <v>922.9692</v>
      </c>
      <c r="R1723" s="29" t="s">
        <v>1824</v>
      </c>
      <c r="S1723" s="29">
        <v>922.9692</v>
      </c>
      <c r="W1723" s="33" t="s">
        <v>16</v>
      </c>
      <c r="X1723" s="33" t="s">
        <v>1563</v>
      </c>
      <c r="Y1723" s="29">
        <v>922.9692</v>
      </c>
      <c r="AF1723" s="29">
        <v>922.9692</v>
      </c>
      <c r="AG1723" s="29" t="s">
        <v>1763</v>
      </c>
    </row>
    <row r="1724" spans="1:33" x14ac:dyDescent="0.3">
      <c r="A1724" s="29" t="s">
        <v>3996</v>
      </c>
      <c r="B1724" s="30">
        <v>45709</v>
      </c>
      <c r="C1724" s="29">
        <v>336.45780000000002</v>
      </c>
      <c r="D1724" s="29" t="s">
        <v>1826</v>
      </c>
      <c r="E1724" s="29">
        <v>45</v>
      </c>
      <c r="F1724" s="29" t="s">
        <v>16</v>
      </c>
      <c r="G1724" s="29" t="s">
        <v>1547</v>
      </c>
      <c r="H1724" s="29" t="s">
        <v>1754</v>
      </c>
      <c r="L1724" s="30">
        <v>45709</v>
      </c>
      <c r="M1724" s="29">
        <v>336.45780000000002</v>
      </c>
      <c r="R1724" s="29" t="s">
        <v>1826</v>
      </c>
      <c r="S1724" s="29">
        <v>336.45780000000002</v>
      </c>
      <c r="W1724" s="31" t="s">
        <v>16</v>
      </c>
      <c r="X1724" s="31" t="s">
        <v>1547</v>
      </c>
      <c r="Y1724" s="29">
        <v>336.45780000000002</v>
      </c>
      <c r="AF1724" s="29">
        <v>336.45780000000002</v>
      </c>
      <c r="AG1724" s="29" t="s">
        <v>1754</v>
      </c>
    </row>
    <row r="1725" spans="1:33" x14ac:dyDescent="0.3">
      <c r="A1725" s="29" t="s">
        <v>1525</v>
      </c>
      <c r="B1725" s="30">
        <v>45738</v>
      </c>
      <c r="C1725" s="29">
        <v>2798.4132</v>
      </c>
      <c r="D1725" s="29" t="s">
        <v>1824</v>
      </c>
      <c r="E1725" s="29">
        <v>47</v>
      </c>
      <c r="F1725" s="29" t="s">
        <v>16</v>
      </c>
      <c r="G1725" s="29" t="s">
        <v>1558</v>
      </c>
      <c r="H1725" s="29" t="s">
        <v>1759</v>
      </c>
      <c r="L1725" s="30">
        <v>45738</v>
      </c>
      <c r="M1725" s="29">
        <v>2798.4132</v>
      </c>
      <c r="R1725" s="29" t="s">
        <v>1824</v>
      </c>
      <c r="S1725" s="29">
        <v>2798.4132</v>
      </c>
      <c r="W1725" s="33" t="s">
        <v>16</v>
      </c>
      <c r="X1725" s="33" t="s">
        <v>1558</v>
      </c>
      <c r="Y1725" s="29">
        <v>2798.4132</v>
      </c>
      <c r="AF1725" s="29">
        <v>2798.4132</v>
      </c>
      <c r="AG1725" s="29" t="s">
        <v>1759</v>
      </c>
    </row>
    <row r="1726" spans="1:33" x14ac:dyDescent="0.3">
      <c r="A1726" s="29" t="s">
        <v>1224</v>
      </c>
      <c r="B1726" s="30">
        <v>45685</v>
      </c>
      <c r="C1726" s="29">
        <v>1303.3905</v>
      </c>
      <c r="D1726" s="29" t="s">
        <v>1824</v>
      </c>
      <c r="E1726" s="29">
        <v>46</v>
      </c>
      <c r="F1726" s="29" t="s">
        <v>9</v>
      </c>
      <c r="G1726" s="29" t="s">
        <v>1544</v>
      </c>
      <c r="H1726" s="29" t="s">
        <v>1759</v>
      </c>
      <c r="L1726" s="30">
        <v>45685</v>
      </c>
      <c r="M1726" s="29">
        <v>1303.3905</v>
      </c>
      <c r="R1726" s="29" t="s">
        <v>1824</v>
      </c>
      <c r="S1726" s="29">
        <v>1303.3905</v>
      </c>
      <c r="W1726" s="31" t="s">
        <v>9</v>
      </c>
      <c r="X1726" s="31" t="s">
        <v>1544</v>
      </c>
      <c r="Y1726" s="29">
        <v>1303.3905</v>
      </c>
      <c r="AF1726" s="29">
        <v>1303.3905</v>
      </c>
      <c r="AG1726" s="29" t="s">
        <v>1759</v>
      </c>
    </row>
    <row r="1727" spans="1:33" x14ac:dyDescent="0.3">
      <c r="A1727" s="29" t="s">
        <v>49</v>
      </c>
      <c r="B1727" s="30">
        <v>45701</v>
      </c>
      <c r="C1727" s="29">
        <v>1113.8820000000001</v>
      </c>
      <c r="D1727" s="29" t="s">
        <v>1829</v>
      </c>
      <c r="E1727" s="29">
        <v>53</v>
      </c>
      <c r="F1727" s="29" t="s">
        <v>9</v>
      </c>
      <c r="G1727" s="29" t="s">
        <v>1547</v>
      </c>
      <c r="H1727" s="29" t="s">
        <v>1759</v>
      </c>
      <c r="L1727" s="30">
        <v>45701</v>
      </c>
      <c r="M1727" s="29">
        <v>1113.8820000000001</v>
      </c>
      <c r="R1727" s="29" t="s">
        <v>1829</v>
      </c>
      <c r="S1727" s="29">
        <v>1113.8820000000001</v>
      </c>
      <c r="W1727" s="33" t="s">
        <v>9</v>
      </c>
      <c r="X1727" s="33" t="s">
        <v>1547</v>
      </c>
      <c r="Y1727" s="29">
        <v>1113.8820000000001</v>
      </c>
      <c r="AF1727" s="29">
        <v>1113.8820000000001</v>
      </c>
      <c r="AG1727" s="29" t="s">
        <v>1759</v>
      </c>
    </row>
    <row r="1728" spans="1:33" x14ac:dyDescent="0.3">
      <c r="A1728" s="29" t="s">
        <v>429</v>
      </c>
      <c r="B1728" s="30">
        <v>45745</v>
      </c>
      <c r="C1728" s="29">
        <v>2700.3312000000001</v>
      </c>
      <c r="D1728" s="29" t="s">
        <v>1829</v>
      </c>
      <c r="E1728" s="29">
        <v>64</v>
      </c>
      <c r="F1728" s="29" t="s">
        <v>16</v>
      </c>
      <c r="G1728" s="29" t="s">
        <v>1558</v>
      </c>
      <c r="H1728" s="29" t="s">
        <v>1759</v>
      </c>
      <c r="L1728" s="30">
        <v>45745</v>
      </c>
      <c r="M1728" s="29">
        <v>2700.3312000000001</v>
      </c>
      <c r="R1728" s="29" t="s">
        <v>1829</v>
      </c>
      <c r="S1728" s="29">
        <v>2700.3312000000001</v>
      </c>
      <c r="W1728" s="31" t="s">
        <v>16</v>
      </c>
      <c r="X1728" s="31" t="s">
        <v>1558</v>
      </c>
      <c r="Y1728" s="29">
        <v>2700.3312000000001</v>
      </c>
      <c r="AF1728" s="29">
        <v>2700.3312000000001</v>
      </c>
      <c r="AG1728" s="29" t="s">
        <v>1759</v>
      </c>
    </row>
    <row r="1729" spans="1:33" x14ac:dyDescent="0.3">
      <c r="A1729" s="29" t="s">
        <v>101</v>
      </c>
      <c r="B1729" s="30">
        <v>45214</v>
      </c>
      <c r="C1729" s="29">
        <v>130.93199999999999</v>
      </c>
      <c r="D1729" s="29" t="s">
        <v>1829</v>
      </c>
      <c r="E1729" s="29">
        <v>40</v>
      </c>
      <c r="F1729" s="29" t="s">
        <v>9</v>
      </c>
      <c r="G1729" s="29" t="s">
        <v>1558</v>
      </c>
      <c r="H1729" s="29" t="s">
        <v>1754</v>
      </c>
      <c r="L1729" s="30">
        <v>45214</v>
      </c>
      <c r="M1729" s="29">
        <v>130.93199999999999</v>
      </c>
      <c r="R1729" s="29" t="s">
        <v>1829</v>
      </c>
      <c r="S1729" s="29">
        <v>130.93199999999999</v>
      </c>
      <c r="W1729" s="33" t="s">
        <v>9</v>
      </c>
      <c r="X1729" s="33" t="s">
        <v>1558</v>
      </c>
      <c r="Y1729" s="29">
        <v>130.93199999999999</v>
      </c>
      <c r="AF1729" s="29">
        <v>130.93199999999999</v>
      </c>
      <c r="AG1729" s="29" t="s">
        <v>1754</v>
      </c>
    </row>
    <row r="1730" spans="1:33" x14ac:dyDescent="0.3">
      <c r="A1730" s="29" t="s">
        <v>199</v>
      </c>
      <c r="B1730" s="30">
        <v>45547</v>
      </c>
      <c r="C1730" s="29">
        <v>2483.2800000000002</v>
      </c>
      <c r="D1730" s="29" t="s">
        <v>1826</v>
      </c>
      <c r="E1730" s="29">
        <v>37</v>
      </c>
      <c r="F1730" s="29" t="s">
        <v>16</v>
      </c>
      <c r="G1730" s="29" t="s">
        <v>1566</v>
      </c>
      <c r="H1730" s="29" t="s">
        <v>1759</v>
      </c>
      <c r="L1730" s="30">
        <v>45547</v>
      </c>
      <c r="M1730" s="29">
        <v>2483.2800000000002</v>
      </c>
      <c r="R1730" s="29" t="s">
        <v>1826</v>
      </c>
      <c r="S1730" s="29">
        <v>2483.2800000000002</v>
      </c>
      <c r="W1730" s="31" t="s">
        <v>16</v>
      </c>
      <c r="X1730" s="31" t="s">
        <v>1566</v>
      </c>
      <c r="Y1730" s="29">
        <v>2483.2800000000002</v>
      </c>
      <c r="AF1730" s="29">
        <v>2483.2800000000002</v>
      </c>
      <c r="AG1730" s="29" t="s">
        <v>1759</v>
      </c>
    </row>
    <row r="1731" spans="1:33" x14ac:dyDescent="0.3">
      <c r="A1731" s="29" t="s">
        <v>927</v>
      </c>
      <c r="B1731" s="30">
        <v>45296</v>
      </c>
      <c r="C1731" s="29">
        <v>514.3424</v>
      </c>
      <c r="D1731" s="29" t="s">
        <v>1829</v>
      </c>
      <c r="E1731" s="29">
        <v>56</v>
      </c>
      <c r="F1731" s="29" t="s">
        <v>16</v>
      </c>
      <c r="G1731" s="29" t="s">
        <v>1547</v>
      </c>
      <c r="H1731" s="29" t="s">
        <v>1759</v>
      </c>
      <c r="L1731" s="30">
        <v>45296</v>
      </c>
      <c r="M1731" s="29">
        <v>514.3424</v>
      </c>
      <c r="R1731" s="29" t="s">
        <v>1829</v>
      </c>
      <c r="S1731" s="29">
        <v>514.3424</v>
      </c>
      <c r="W1731" s="33" t="s">
        <v>16</v>
      </c>
      <c r="X1731" s="33" t="s">
        <v>1547</v>
      </c>
      <c r="Y1731" s="29">
        <v>514.3424</v>
      </c>
      <c r="AF1731" s="29">
        <v>514.3424</v>
      </c>
      <c r="AG1731" s="29" t="s">
        <v>1759</v>
      </c>
    </row>
    <row r="1732" spans="1:33" x14ac:dyDescent="0.3">
      <c r="A1732" s="29" t="s">
        <v>4003</v>
      </c>
      <c r="B1732" s="30">
        <v>45549</v>
      </c>
      <c r="C1732" s="29">
        <v>973.02799999999991</v>
      </c>
      <c r="D1732" s="29" t="s">
        <v>1829</v>
      </c>
      <c r="E1732" s="29">
        <v>40</v>
      </c>
      <c r="F1732" s="29" t="s">
        <v>9</v>
      </c>
      <c r="G1732" s="29" t="s">
        <v>1566</v>
      </c>
      <c r="H1732" s="29" t="s">
        <v>1759</v>
      </c>
      <c r="L1732" s="30">
        <v>45549</v>
      </c>
      <c r="M1732" s="29">
        <v>973.02799999999991</v>
      </c>
      <c r="R1732" s="29" t="s">
        <v>1829</v>
      </c>
      <c r="S1732" s="29">
        <v>973.02799999999991</v>
      </c>
      <c r="W1732" s="31" t="s">
        <v>9</v>
      </c>
      <c r="X1732" s="31" t="s">
        <v>1566</v>
      </c>
      <c r="Y1732" s="29">
        <v>973.02799999999991</v>
      </c>
      <c r="AF1732" s="29">
        <v>973.02799999999991</v>
      </c>
      <c r="AG1732" s="29" t="s">
        <v>1759</v>
      </c>
    </row>
    <row r="1733" spans="1:33" x14ac:dyDescent="0.3">
      <c r="A1733" s="29" t="s">
        <v>712</v>
      </c>
      <c r="B1733" s="30">
        <v>45231</v>
      </c>
      <c r="C1733" s="29">
        <v>1347.7384</v>
      </c>
      <c r="D1733" s="29" t="s">
        <v>1826</v>
      </c>
      <c r="E1733" s="29">
        <v>50</v>
      </c>
      <c r="F1733" s="29" t="s">
        <v>16</v>
      </c>
      <c r="G1733" s="29" t="s">
        <v>1558</v>
      </c>
      <c r="H1733" s="29" t="s">
        <v>1759</v>
      </c>
      <c r="L1733" s="30">
        <v>45231</v>
      </c>
      <c r="M1733" s="29">
        <v>1347.7384</v>
      </c>
      <c r="R1733" s="29" t="s">
        <v>1826</v>
      </c>
      <c r="S1733" s="29">
        <v>1347.7384</v>
      </c>
      <c r="W1733" s="33" t="s">
        <v>16</v>
      </c>
      <c r="X1733" s="33" t="s">
        <v>1558</v>
      </c>
      <c r="Y1733" s="29">
        <v>1347.7384</v>
      </c>
      <c r="AF1733" s="29">
        <v>1347.7384</v>
      </c>
      <c r="AG1733" s="29" t="s">
        <v>1759</v>
      </c>
    </row>
    <row r="1734" spans="1:33" x14ac:dyDescent="0.3">
      <c r="A1734" s="29" t="s">
        <v>206</v>
      </c>
      <c r="B1734" s="30">
        <v>45628</v>
      </c>
      <c r="C1734" s="29">
        <v>1624.4892</v>
      </c>
      <c r="D1734" s="29" t="s">
        <v>1829</v>
      </c>
      <c r="E1734" s="29">
        <v>56</v>
      </c>
      <c r="F1734" s="29" t="s">
        <v>16</v>
      </c>
      <c r="G1734" s="29" t="s">
        <v>1558</v>
      </c>
      <c r="H1734" s="29" t="s">
        <v>1759</v>
      </c>
      <c r="L1734" s="30">
        <v>45628</v>
      </c>
      <c r="M1734" s="29">
        <v>1624.4892</v>
      </c>
      <c r="R1734" s="29" t="s">
        <v>1829</v>
      </c>
      <c r="S1734" s="29">
        <v>1624.4892</v>
      </c>
      <c r="W1734" s="31" t="s">
        <v>16</v>
      </c>
      <c r="X1734" s="31" t="s">
        <v>1558</v>
      </c>
      <c r="Y1734" s="29">
        <v>1624.4892</v>
      </c>
      <c r="AF1734" s="29">
        <v>1624.4892</v>
      </c>
      <c r="AG1734" s="29" t="s">
        <v>1759</v>
      </c>
    </row>
    <row r="1735" spans="1:33" x14ac:dyDescent="0.3">
      <c r="A1735" s="29" t="s">
        <v>4015</v>
      </c>
      <c r="B1735" s="30">
        <v>45862</v>
      </c>
      <c r="C1735" s="29">
        <v>428.89699999999999</v>
      </c>
      <c r="D1735" s="29" t="s">
        <v>1826</v>
      </c>
      <c r="E1735" s="29">
        <v>64</v>
      </c>
      <c r="F1735" s="29" t="s">
        <v>16</v>
      </c>
      <c r="G1735" s="29" t="s">
        <v>1558</v>
      </c>
      <c r="H1735" s="29" t="s">
        <v>1763</v>
      </c>
      <c r="L1735" s="30">
        <v>45862</v>
      </c>
      <c r="M1735" s="29">
        <v>428.89699999999999</v>
      </c>
      <c r="R1735" s="29" t="s">
        <v>1826</v>
      </c>
      <c r="S1735" s="29">
        <v>428.89699999999999</v>
      </c>
      <c r="W1735" s="33" t="s">
        <v>16</v>
      </c>
      <c r="X1735" s="33" t="s">
        <v>1558</v>
      </c>
      <c r="Y1735" s="29">
        <v>428.89699999999999</v>
      </c>
      <c r="AF1735" s="29">
        <v>428.89699999999999</v>
      </c>
      <c r="AG1735" s="29" t="s">
        <v>1763</v>
      </c>
    </row>
    <row r="1736" spans="1:33" x14ac:dyDescent="0.3">
      <c r="A1736" s="29" t="s">
        <v>661</v>
      </c>
      <c r="B1736" s="30">
        <v>45843</v>
      </c>
      <c r="C1736" s="29">
        <v>303.81139999999999</v>
      </c>
      <c r="D1736" s="29" t="s">
        <v>1824</v>
      </c>
      <c r="E1736" s="29">
        <v>47</v>
      </c>
      <c r="F1736" s="29" t="s">
        <v>9</v>
      </c>
      <c r="G1736" s="29" t="s">
        <v>1547</v>
      </c>
      <c r="H1736" s="29" t="s">
        <v>1759</v>
      </c>
      <c r="L1736" s="30">
        <v>45843</v>
      </c>
      <c r="M1736" s="29">
        <v>303.81139999999999</v>
      </c>
      <c r="R1736" s="29" t="s">
        <v>1824</v>
      </c>
      <c r="S1736" s="29">
        <v>303.81139999999999</v>
      </c>
      <c r="W1736" s="31" t="s">
        <v>9</v>
      </c>
      <c r="X1736" s="31" t="s">
        <v>1547</v>
      </c>
      <c r="Y1736" s="29">
        <v>303.81139999999999</v>
      </c>
      <c r="AF1736" s="29">
        <v>303.81139999999999</v>
      </c>
      <c r="AG1736" s="29" t="s">
        <v>1759</v>
      </c>
    </row>
    <row r="1737" spans="1:33" x14ac:dyDescent="0.3">
      <c r="A1737" s="29" t="s">
        <v>206</v>
      </c>
      <c r="B1737" s="30">
        <v>45482</v>
      </c>
      <c r="C1737" s="29">
        <v>3237.0576000000001</v>
      </c>
      <c r="D1737" s="29" t="s">
        <v>1824</v>
      </c>
      <c r="E1737" s="29">
        <v>56</v>
      </c>
      <c r="F1737" s="29" t="s">
        <v>16</v>
      </c>
      <c r="G1737" s="29" t="s">
        <v>1563</v>
      </c>
      <c r="H1737" s="29" t="s">
        <v>1759</v>
      </c>
      <c r="L1737" s="30">
        <v>45482</v>
      </c>
      <c r="M1737" s="29">
        <v>3237.0576000000001</v>
      </c>
      <c r="R1737" s="29" t="s">
        <v>1824</v>
      </c>
      <c r="S1737" s="29">
        <v>3237.0576000000001</v>
      </c>
      <c r="W1737" s="33" t="s">
        <v>16</v>
      </c>
      <c r="X1737" s="33" t="s">
        <v>1563</v>
      </c>
      <c r="Y1737" s="29">
        <v>3237.0576000000001</v>
      </c>
      <c r="AF1737" s="29">
        <v>3237.0576000000001</v>
      </c>
      <c r="AG1737" s="29" t="s">
        <v>1759</v>
      </c>
    </row>
    <row r="1738" spans="1:33" x14ac:dyDescent="0.3">
      <c r="A1738" s="29" t="s">
        <v>406</v>
      </c>
      <c r="B1738" s="30">
        <v>45313</v>
      </c>
      <c r="C1738" s="29">
        <v>2243.3928000000001</v>
      </c>
      <c r="D1738" s="29" t="s">
        <v>1826</v>
      </c>
      <c r="E1738" s="29">
        <v>21</v>
      </c>
      <c r="F1738" s="29" t="s">
        <v>16</v>
      </c>
      <c r="G1738" s="29" t="s">
        <v>1547</v>
      </c>
      <c r="H1738" s="29" t="s">
        <v>1759</v>
      </c>
      <c r="L1738" s="30">
        <v>45313</v>
      </c>
      <c r="M1738" s="29">
        <v>2243.3928000000001</v>
      </c>
      <c r="R1738" s="29" t="s">
        <v>1826</v>
      </c>
      <c r="S1738" s="29">
        <v>2243.3928000000001</v>
      </c>
      <c r="W1738" s="31" t="s">
        <v>16</v>
      </c>
      <c r="X1738" s="31" t="s">
        <v>1547</v>
      </c>
      <c r="Y1738" s="29">
        <v>2243.3928000000001</v>
      </c>
      <c r="AF1738" s="29">
        <v>2243.3928000000001</v>
      </c>
      <c r="AG1738" s="29" t="s">
        <v>1759</v>
      </c>
    </row>
    <row r="1739" spans="1:33" x14ac:dyDescent="0.3">
      <c r="A1739" s="29" t="s">
        <v>1081</v>
      </c>
      <c r="B1739" s="30">
        <v>45314</v>
      </c>
      <c r="C1739" s="29">
        <v>72.799600000000012</v>
      </c>
      <c r="D1739" s="29" t="s">
        <v>1824</v>
      </c>
      <c r="E1739" s="29">
        <v>33</v>
      </c>
      <c r="F1739" s="29" t="s">
        <v>9</v>
      </c>
      <c r="G1739" s="29" t="s">
        <v>1558</v>
      </c>
      <c r="H1739" s="29" t="s">
        <v>1763</v>
      </c>
      <c r="L1739" s="30">
        <v>45314</v>
      </c>
      <c r="M1739" s="29">
        <v>72.799600000000012</v>
      </c>
      <c r="R1739" s="29" t="s">
        <v>1824</v>
      </c>
      <c r="S1739" s="29">
        <v>72.799600000000012</v>
      </c>
      <c r="W1739" s="33" t="s">
        <v>9</v>
      </c>
      <c r="X1739" s="33" t="s">
        <v>1558</v>
      </c>
      <c r="Y1739" s="29">
        <v>72.799600000000012</v>
      </c>
      <c r="AF1739" s="29">
        <v>72.799600000000012</v>
      </c>
      <c r="AG1739" s="29" t="s">
        <v>1763</v>
      </c>
    </row>
    <row r="1740" spans="1:33" x14ac:dyDescent="0.3">
      <c r="A1740" s="29" t="s">
        <v>629</v>
      </c>
      <c r="B1740" s="30">
        <v>45526</v>
      </c>
      <c r="C1740" s="29">
        <v>1744.8368</v>
      </c>
      <c r="D1740" s="29" t="s">
        <v>1826</v>
      </c>
      <c r="E1740" s="29">
        <v>26</v>
      </c>
      <c r="F1740" s="29" t="s">
        <v>9</v>
      </c>
      <c r="G1740" s="29" t="s">
        <v>1544</v>
      </c>
      <c r="H1740" s="29" t="s">
        <v>1763</v>
      </c>
      <c r="L1740" s="30">
        <v>45526</v>
      </c>
      <c r="M1740" s="29">
        <v>1744.8368</v>
      </c>
      <c r="R1740" s="29" t="s">
        <v>1826</v>
      </c>
      <c r="S1740" s="29">
        <v>1744.8368</v>
      </c>
      <c r="W1740" s="31" t="s">
        <v>9</v>
      </c>
      <c r="X1740" s="31" t="s">
        <v>1544</v>
      </c>
      <c r="Y1740" s="29">
        <v>1744.8368</v>
      </c>
      <c r="AF1740" s="29">
        <v>1744.8368</v>
      </c>
      <c r="AG1740" s="29" t="s">
        <v>1763</v>
      </c>
    </row>
    <row r="1741" spans="1:33" x14ac:dyDescent="0.3">
      <c r="A1741" s="29" t="s">
        <v>997</v>
      </c>
      <c r="B1741" s="30">
        <v>45887</v>
      </c>
      <c r="C1741" s="29">
        <v>883.71660000000008</v>
      </c>
      <c r="D1741" s="29" t="s">
        <v>1824</v>
      </c>
      <c r="E1741" s="29">
        <v>64</v>
      </c>
      <c r="F1741" s="29" t="s">
        <v>16</v>
      </c>
      <c r="G1741" s="29" t="s">
        <v>1547</v>
      </c>
      <c r="H1741" s="29" t="s">
        <v>1754</v>
      </c>
      <c r="L1741" s="30">
        <v>45887</v>
      </c>
      <c r="M1741" s="29">
        <v>883.71660000000008</v>
      </c>
      <c r="R1741" s="29" t="s">
        <v>1824</v>
      </c>
      <c r="S1741" s="29">
        <v>883.71660000000008</v>
      </c>
      <c r="W1741" s="33" t="s">
        <v>16</v>
      </c>
      <c r="X1741" s="33" t="s">
        <v>1547</v>
      </c>
      <c r="Y1741" s="29">
        <v>883.71660000000008</v>
      </c>
      <c r="AF1741" s="29">
        <v>883.71660000000008</v>
      </c>
      <c r="AG1741" s="29" t="s">
        <v>1754</v>
      </c>
    </row>
    <row r="1742" spans="1:33" x14ac:dyDescent="0.3">
      <c r="A1742" s="29" t="s">
        <v>196</v>
      </c>
      <c r="B1742" s="30">
        <v>45562</v>
      </c>
      <c r="C1742" s="29">
        <v>1629.7616</v>
      </c>
      <c r="D1742" s="29" t="s">
        <v>1824</v>
      </c>
      <c r="E1742" s="29">
        <v>55</v>
      </c>
      <c r="F1742" s="29" t="s">
        <v>9</v>
      </c>
      <c r="G1742" s="29" t="s">
        <v>1547</v>
      </c>
      <c r="H1742" s="29" t="s">
        <v>1759</v>
      </c>
      <c r="L1742" s="30">
        <v>45562</v>
      </c>
      <c r="M1742" s="29">
        <v>1629.7616</v>
      </c>
      <c r="R1742" s="29" t="s">
        <v>1824</v>
      </c>
      <c r="S1742" s="29">
        <v>1629.7616</v>
      </c>
      <c r="W1742" s="31" t="s">
        <v>9</v>
      </c>
      <c r="X1742" s="31" t="s">
        <v>1547</v>
      </c>
      <c r="Y1742" s="29">
        <v>1629.7616</v>
      </c>
      <c r="AF1742" s="29">
        <v>1629.7616</v>
      </c>
      <c r="AG1742" s="29" t="s">
        <v>1759</v>
      </c>
    </row>
    <row r="1743" spans="1:33" x14ac:dyDescent="0.3">
      <c r="A1743" s="29" t="s">
        <v>49</v>
      </c>
      <c r="B1743" s="30">
        <v>45880</v>
      </c>
      <c r="C1743" s="29">
        <v>1616.2152000000001</v>
      </c>
      <c r="D1743" s="29" t="s">
        <v>1826</v>
      </c>
      <c r="E1743" s="29">
        <v>53</v>
      </c>
      <c r="F1743" s="29" t="s">
        <v>9</v>
      </c>
      <c r="G1743" s="29" t="s">
        <v>1547</v>
      </c>
      <c r="H1743" s="29" t="s">
        <v>1763</v>
      </c>
      <c r="L1743" s="30">
        <v>45880</v>
      </c>
      <c r="M1743" s="29">
        <v>1616.2152000000001</v>
      </c>
      <c r="R1743" s="29" t="s">
        <v>1826</v>
      </c>
      <c r="S1743" s="29">
        <v>1616.2152000000001</v>
      </c>
      <c r="W1743" s="33" t="s">
        <v>9</v>
      </c>
      <c r="X1743" s="33" t="s">
        <v>1547</v>
      </c>
      <c r="Y1743" s="29">
        <v>1616.2152000000001</v>
      </c>
      <c r="AF1743" s="29">
        <v>1616.2152000000001</v>
      </c>
      <c r="AG1743" s="29" t="s">
        <v>1763</v>
      </c>
    </row>
    <row r="1744" spans="1:33" x14ac:dyDescent="0.3">
      <c r="A1744" s="29" t="s">
        <v>930</v>
      </c>
      <c r="B1744" s="30">
        <v>45556</v>
      </c>
      <c r="C1744" s="29">
        <v>24.13</v>
      </c>
      <c r="D1744" s="29" t="s">
        <v>1824</v>
      </c>
      <c r="E1744" s="29">
        <v>29</v>
      </c>
      <c r="F1744" s="29" t="s">
        <v>9</v>
      </c>
      <c r="G1744" s="29" t="s">
        <v>1566</v>
      </c>
      <c r="H1744" s="29" t="s">
        <v>1759</v>
      </c>
      <c r="L1744" s="30">
        <v>45556</v>
      </c>
      <c r="M1744" s="29">
        <v>24.13</v>
      </c>
      <c r="R1744" s="29" t="s">
        <v>1824</v>
      </c>
      <c r="S1744" s="29">
        <v>24.13</v>
      </c>
      <c r="W1744" s="31" t="s">
        <v>9</v>
      </c>
      <c r="X1744" s="31" t="s">
        <v>1566</v>
      </c>
      <c r="Y1744" s="29">
        <v>24.13</v>
      </c>
      <c r="AF1744" s="29">
        <v>24.13</v>
      </c>
      <c r="AG1744" s="29" t="s">
        <v>1759</v>
      </c>
    </row>
    <row r="1745" spans="1:33" x14ac:dyDescent="0.3">
      <c r="A1745" s="29" t="s">
        <v>1140</v>
      </c>
      <c r="B1745" s="30">
        <v>45355</v>
      </c>
      <c r="C1745" s="29">
        <v>510.22019999999998</v>
      </c>
      <c r="D1745" s="29" t="s">
        <v>1829</v>
      </c>
      <c r="E1745" s="29">
        <v>63</v>
      </c>
      <c r="F1745" s="29" t="s">
        <v>16</v>
      </c>
      <c r="G1745" s="29" t="s">
        <v>1566</v>
      </c>
      <c r="H1745" s="29" t="s">
        <v>1759</v>
      </c>
      <c r="L1745" s="30">
        <v>45355</v>
      </c>
      <c r="M1745" s="29">
        <v>510.22019999999998</v>
      </c>
      <c r="R1745" s="29" t="s">
        <v>1829</v>
      </c>
      <c r="S1745" s="29">
        <v>510.22019999999998</v>
      </c>
      <c r="W1745" s="33" t="s">
        <v>16</v>
      </c>
      <c r="X1745" s="33" t="s">
        <v>1566</v>
      </c>
      <c r="Y1745" s="29">
        <v>510.22019999999998</v>
      </c>
      <c r="AF1745" s="29">
        <v>510.22019999999998</v>
      </c>
      <c r="AG1745" s="29" t="s">
        <v>1759</v>
      </c>
    </row>
    <row r="1746" spans="1:33" x14ac:dyDescent="0.3">
      <c r="A1746" s="29" t="s">
        <v>1485</v>
      </c>
      <c r="B1746" s="30">
        <v>45244</v>
      </c>
      <c r="C1746" s="29">
        <v>529.67700000000002</v>
      </c>
      <c r="D1746" s="29" t="s">
        <v>1824</v>
      </c>
      <c r="E1746" s="29">
        <v>48</v>
      </c>
      <c r="F1746" s="29" t="s">
        <v>9</v>
      </c>
      <c r="G1746" s="29" t="s">
        <v>1547</v>
      </c>
      <c r="H1746" s="29" t="s">
        <v>1759</v>
      </c>
      <c r="L1746" s="30">
        <v>45244</v>
      </c>
      <c r="M1746" s="29">
        <v>529.67700000000002</v>
      </c>
      <c r="R1746" s="29" t="s">
        <v>1824</v>
      </c>
      <c r="S1746" s="29">
        <v>529.67700000000002</v>
      </c>
      <c r="W1746" s="31" t="s">
        <v>9</v>
      </c>
      <c r="X1746" s="31" t="s">
        <v>1547</v>
      </c>
      <c r="Y1746" s="29">
        <v>529.67700000000002</v>
      </c>
      <c r="AF1746" s="29">
        <v>529.67700000000002</v>
      </c>
      <c r="AG1746" s="29" t="s">
        <v>1759</v>
      </c>
    </row>
    <row r="1747" spans="1:33" x14ac:dyDescent="0.3">
      <c r="A1747" s="29" t="s">
        <v>915</v>
      </c>
      <c r="B1747" s="30">
        <v>45863</v>
      </c>
      <c r="C1747" s="29">
        <v>102.172</v>
      </c>
      <c r="D1747" s="29" t="s">
        <v>1824</v>
      </c>
      <c r="E1747" s="29">
        <v>45</v>
      </c>
      <c r="F1747" s="29" t="s">
        <v>9</v>
      </c>
      <c r="G1747" s="29" t="s">
        <v>1558</v>
      </c>
      <c r="H1747" s="29" t="s">
        <v>1759</v>
      </c>
      <c r="L1747" s="30">
        <v>45863</v>
      </c>
      <c r="M1747" s="29">
        <v>102.172</v>
      </c>
      <c r="R1747" s="29" t="s">
        <v>1824</v>
      </c>
      <c r="S1747" s="29">
        <v>102.172</v>
      </c>
      <c r="W1747" s="33" t="s">
        <v>9</v>
      </c>
      <c r="X1747" s="33" t="s">
        <v>1558</v>
      </c>
      <c r="Y1747" s="29">
        <v>102.172</v>
      </c>
      <c r="AF1747" s="29">
        <v>102.172</v>
      </c>
      <c r="AG1747" s="29" t="s">
        <v>1759</v>
      </c>
    </row>
    <row r="1748" spans="1:33" x14ac:dyDescent="0.3">
      <c r="A1748" s="29" t="s">
        <v>361</v>
      </c>
      <c r="B1748" s="30">
        <v>45573</v>
      </c>
      <c r="C1748" s="29">
        <v>2409.8216000000002</v>
      </c>
      <c r="D1748" s="29" t="s">
        <v>1824</v>
      </c>
      <c r="E1748" s="29">
        <v>34</v>
      </c>
      <c r="F1748" s="29" t="s">
        <v>16</v>
      </c>
      <c r="G1748" s="29" t="s">
        <v>1544</v>
      </c>
      <c r="H1748" s="29" t="s">
        <v>1763</v>
      </c>
      <c r="L1748" s="30">
        <v>45573</v>
      </c>
      <c r="M1748" s="29">
        <v>2409.8216000000002</v>
      </c>
      <c r="R1748" s="29" t="s">
        <v>1824</v>
      </c>
      <c r="S1748" s="29">
        <v>2409.8216000000002</v>
      </c>
      <c r="W1748" s="31" t="s">
        <v>16</v>
      </c>
      <c r="X1748" s="31" t="s">
        <v>1544</v>
      </c>
      <c r="Y1748" s="29">
        <v>2409.8216000000002</v>
      </c>
      <c r="AF1748" s="29">
        <v>2409.8216000000002</v>
      </c>
      <c r="AG1748" s="29" t="s">
        <v>1763</v>
      </c>
    </row>
    <row r="1749" spans="1:33" x14ac:dyDescent="0.3">
      <c r="A1749" s="29" t="s">
        <v>165</v>
      </c>
      <c r="B1749" s="30">
        <v>45792</v>
      </c>
      <c r="C1749" s="29">
        <v>1810.8324</v>
      </c>
      <c r="D1749" s="29" t="s">
        <v>1824</v>
      </c>
      <c r="E1749" s="29">
        <v>45</v>
      </c>
      <c r="F1749" s="29" t="s">
        <v>9</v>
      </c>
      <c r="G1749" s="29" t="s">
        <v>1558</v>
      </c>
      <c r="H1749" s="29" t="s">
        <v>1759</v>
      </c>
      <c r="L1749" s="30">
        <v>45792</v>
      </c>
      <c r="M1749" s="29">
        <v>1810.8324</v>
      </c>
      <c r="R1749" s="29" t="s">
        <v>1824</v>
      </c>
      <c r="S1749" s="29">
        <v>1810.8324</v>
      </c>
      <c r="W1749" s="33" t="s">
        <v>9</v>
      </c>
      <c r="X1749" s="33" t="s">
        <v>1558</v>
      </c>
      <c r="Y1749" s="29">
        <v>1810.8324</v>
      </c>
      <c r="AF1749" s="29">
        <v>1810.8324</v>
      </c>
      <c r="AG1749" s="29" t="s">
        <v>1759</v>
      </c>
    </row>
    <row r="1750" spans="1:33" x14ac:dyDescent="0.3">
      <c r="A1750" s="29" t="s">
        <v>1429</v>
      </c>
      <c r="B1750" s="30">
        <v>45744</v>
      </c>
      <c r="C1750" s="29">
        <v>50.048000000000002</v>
      </c>
      <c r="D1750" s="29" t="s">
        <v>1829</v>
      </c>
      <c r="E1750" s="29">
        <v>45</v>
      </c>
      <c r="F1750" s="29" t="s">
        <v>16</v>
      </c>
      <c r="G1750" s="29" t="s">
        <v>1566</v>
      </c>
      <c r="H1750" s="29" t="s">
        <v>1759</v>
      </c>
      <c r="L1750" s="30">
        <v>45744</v>
      </c>
      <c r="M1750" s="29">
        <v>50.048000000000002</v>
      </c>
      <c r="R1750" s="29" t="s">
        <v>1829</v>
      </c>
      <c r="S1750" s="29">
        <v>50.048000000000002</v>
      </c>
      <c r="W1750" s="31" t="s">
        <v>16</v>
      </c>
      <c r="X1750" s="31" t="s">
        <v>1566</v>
      </c>
      <c r="Y1750" s="29">
        <v>50.048000000000002</v>
      </c>
      <c r="AF1750" s="29">
        <v>50.048000000000002</v>
      </c>
      <c r="AG1750" s="29" t="s">
        <v>1759</v>
      </c>
    </row>
    <row r="1751" spans="1:33" x14ac:dyDescent="0.3">
      <c r="A1751" s="29" t="s">
        <v>1167</v>
      </c>
      <c r="B1751" s="30">
        <v>45842</v>
      </c>
      <c r="C1751" s="29">
        <v>1276.6415999999999</v>
      </c>
      <c r="D1751" s="29" t="s">
        <v>1824</v>
      </c>
      <c r="E1751" s="29">
        <v>60</v>
      </c>
      <c r="F1751" s="29" t="s">
        <v>9</v>
      </c>
      <c r="G1751" s="29" t="s">
        <v>1566</v>
      </c>
      <c r="H1751" s="29" t="s">
        <v>1754</v>
      </c>
      <c r="L1751" s="30">
        <v>45842</v>
      </c>
      <c r="M1751" s="29">
        <v>1276.6415999999999</v>
      </c>
      <c r="R1751" s="29" t="s">
        <v>1824</v>
      </c>
      <c r="S1751" s="29">
        <v>1276.6415999999999</v>
      </c>
      <c r="W1751" s="33" t="s">
        <v>9</v>
      </c>
      <c r="X1751" s="33" t="s">
        <v>1566</v>
      </c>
      <c r="Y1751" s="29">
        <v>1276.6415999999999</v>
      </c>
      <c r="AF1751" s="29">
        <v>1276.6415999999999</v>
      </c>
      <c r="AG1751" s="29" t="s">
        <v>1754</v>
      </c>
    </row>
    <row r="1752" spans="1:33" x14ac:dyDescent="0.3">
      <c r="A1752" s="29" t="s">
        <v>72</v>
      </c>
      <c r="B1752" s="30">
        <v>45502</v>
      </c>
      <c r="C1752" s="29">
        <v>1418.3784000000001</v>
      </c>
      <c r="D1752" s="29" t="s">
        <v>1826</v>
      </c>
      <c r="E1752" s="29">
        <v>24</v>
      </c>
      <c r="F1752" s="29" t="s">
        <v>16</v>
      </c>
      <c r="G1752" s="29" t="s">
        <v>1558</v>
      </c>
      <c r="H1752" s="29" t="s">
        <v>1759</v>
      </c>
      <c r="L1752" s="30">
        <v>45502</v>
      </c>
      <c r="M1752" s="29">
        <v>1418.3784000000001</v>
      </c>
      <c r="R1752" s="29" t="s">
        <v>1826</v>
      </c>
      <c r="S1752" s="29">
        <v>1418.3784000000001</v>
      </c>
      <c r="W1752" s="31" t="s">
        <v>16</v>
      </c>
      <c r="X1752" s="31" t="s">
        <v>1558</v>
      </c>
      <c r="Y1752" s="29">
        <v>1418.3784000000001</v>
      </c>
      <c r="AF1752" s="29">
        <v>1418.3784000000001</v>
      </c>
      <c r="AG1752" s="29" t="s">
        <v>1759</v>
      </c>
    </row>
    <row r="1753" spans="1:33" x14ac:dyDescent="0.3">
      <c r="A1753" s="29" t="s">
        <v>822</v>
      </c>
      <c r="B1753" s="30">
        <v>45296</v>
      </c>
      <c r="C1753" s="29">
        <v>2031.7927999999999</v>
      </c>
      <c r="D1753" s="29" t="s">
        <v>1826</v>
      </c>
      <c r="E1753" s="29">
        <v>24</v>
      </c>
      <c r="F1753" s="29" t="s">
        <v>16</v>
      </c>
      <c r="G1753" s="29" t="s">
        <v>1566</v>
      </c>
      <c r="H1753" s="29" t="s">
        <v>1759</v>
      </c>
      <c r="L1753" s="30">
        <v>45296</v>
      </c>
      <c r="M1753" s="29">
        <v>2031.7927999999999</v>
      </c>
      <c r="R1753" s="29" t="s">
        <v>1826</v>
      </c>
      <c r="S1753" s="29">
        <v>2031.7927999999999</v>
      </c>
      <c r="W1753" s="33" t="s">
        <v>16</v>
      </c>
      <c r="X1753" s="33" t="s">
        <v>1566</v>
      </c>
      <c r="Y1753" s="29">
        <v>2031.7927999999999</v>
      </c>
      <c r="AF1753" s="29">
        <v>2031.7927999999999</v>
      </c>
      <c r="AG1753" s="29" t="s">
        <v>1759</v>
      </c>
    </row>
    <row r="1754" spans="1:33" x14ac:dyDescent="0.3">
      <c r="A1754" s="29" t="s">
        <v>196</v>
      </c>
      <c r="B1754" s="30">
        <v>45886</v>
      </c>
      <c r="C1754" s="29">
        <v>2407.0583999999999</v>
      </c>
      <c r="D1754" s="29" t="s">
        <v>1829</v>
      </c>
      <c r="E1754" s="29">
        <v>55</v>
      </c>
      <c r="F1754" s="29" t="s">
        <v>9</v>
      </c>
      <c r="G1754" s="29" t="s">
        <v>1558</v>
      </c>
      <c r="H1754" s="29" t="s">
        <v>1763</v>
      </c>
      <c r="L1754" s="30">
        <v>45886</v>
      </c>
      <c r="M1754" s="29">
        <v>2407.0583999999999</v>
      </c>
      <c r="R1754" s="29" t="s">
        <v>1829</v>
      </c>
      <c r="S1754" s="29">
        <v>2407.0583999999999</v>
      </c>
      <c r="W1754" s="31" t="s">
        <v>9</v>
      </c>
      <c r="X1754" s="31" t="s">
        <v>1558</v>
      </c>
      <c r="Y1754" s="29">
        <v>2407.0583999999999</v>
      </c>
      <c r="AF1754" s="29">
        <v>2407.0583999999999</v>
      </c>
      <c r="AG1754" s="29" t="s">
        <v>1763</v>
      </c>
    </row>
    <row r="1755" spans="1:33" x14ac:dyDescent="0.3">
      <c r="A1755" s="29" t="s">
        <v>322</v>
      </c>
      <c r="B1755" s="30">
        <v>45425</v>
      </c>
      <c r="C1755" s="29">
        <v>1058.1600000000001</v>
      </c>
      <c r="D1755" s="29" t="s">
        <v>1824</v>
      </c>
      <c r="E1755" s="29">
        <v>58</v>
      </c>
      <c r="F1755" s="29" t="s">
        <v>16</v>
      </c>
      <c r="G1755" s="29" t="s">
        <v>1563</v>
      </c>
      <c r="H1755" s="29" t="s">
        <v>1759</v>
      </c>
      <c r="L1755" s="30">
        <v>45425</v>
      </c>
      <c r="M1755" s="29">
        <v>1058.1600000000001</v>
      </c>
      <c r="R1755" s="29" t="s">
        <v>1824</v>
      </c>
      <c r="S1755" s="29">
        <v>1058.1600000000001</v>
      </c>
      <c r="W1755" s="33" t="s">
        <v>16</v>
      </c>
      <c r="X1755" s="33" t="s">
        <v>1563</v>
      </c>
      <c r="Y1755" s="29">
        <v>1058.1600000000001</v>
      </c>
      <c r="AF1755" s="29">
        <v>1058.1600000000001</v>
      </c>
      <c r="AG1755" s="29" t="s">
        <v>1759</v>
      </c>
    </row>
    <row r="1756" spans="1:33" x14ac:dyDescent="0.3">
      <c r="A1756" s="29" t="s">
        <v>575</v>
      </c>
      <c r="B1756" s="30">
        <v>45797</v>
      </c>
      <c r="C1756" s="29">
        <v>380.84580000000011</v>
      </c>
      <c r="D1756" s="29" t="s">
        <v>1826</v>
      </c>
      <c r="E1756" s="29">
        <v>26</v>
      </c>
      <c r="F1756" s="29" t="s">
        <v>16</v>
      </c>
      <c r="G1756" s="29" t="s">
        <v>1563</v>
      </c>
      <c r="H1756" s="29" t="s">
        <v>1759</v>
      </c>
      <c r="L1756" s="30">
        <v>45797</v>
      </c>
      <c r="M1756" s="29">
        <v>380.84580000000011</v>
      </c>
      <c r="R1756" s="29" t="s">
        <v>1826</v>
      </c>
      <c r="S1756" s="29">
        <v>380.84580000000011</v>
      </c>
      <c r="W1756" s="31" t="s">
        <v>16</v>
      </c>
      <c r="X1756" s="31" t="s">
        <v>1563</v>
      </c>
      <c r="Y1756" s="29">
        <v>380.84580000000011</v>
      </c>
      <c r="AF1756" s="29">
        <v>380.84580000000011</v>
      </c>
      <c r="AG1756" s="29" t="s">
        <v>1759</v>
      </c>
    </row>
    <row r="1757" spans="1:33" x14ac:dyDescent="0.3">
      <c r="A1757" s="29" t="s">
        <v>741</v>
      </c>
      <c r="B1757" s="30">
        <v>45898</v>
      </c>
      <c r="C1757" s="29">
        <v>865.03629999999998</v>
      </c>
      <c r="D1757" s="29" t="s">
        <v>1824</v>
      </c>
      <c r="E1757" s="29">
        <v>22</v>
      </c>
      <c r="F1757" s="29" t="s">
        <v>16</v>
      </c>
      <c r="G1757" s="29" t="s">
        <v>1558</v>
      </c>
      <c r="H1757" s="29" t="s">
        <v>1759</v>
      </c>
      <c r="L1757" s="30">
        <v>45898</v>
      </c>
      <c r="M1757" s="29">
        <v>865.03629999999998</v>
      </c>
      <c r="R1757" s="29" t="s">
        <v>1824</v>
      </c>
      <c r="S1757" s="29">
        <v>865.03629999999998</v>
      </c>
      <c r="W1757" s="33" t="s">
        <v>16</v>
      </c>
      <c r="X1757" s="33" t="s">
        <v>1558</v>
      </c>
      <c r="Y1757" s="29">
        <v>865.03629999999998</v>
      </c>
      <c r="AF1757" s="29">
        <v>865.03629999999998</v>
      </c>
      <c r="AG1757" s="29" t="s">
        <v>1759</v>
      </c>
    </row>
    <row r="1758" spans="1:33" x14ac:dyDescent="0.3">
      <c r="A1758" s="29" t="s">
        <v>1093</v>
      </c>
      <c r="B1758" s="30">
        <v>45390</v>
      </c>
      <c r="C1758" s="29">
        <v>649.60500000000002</v>
      </c>
      <c r="D1758" s="29" t="s">
        <v>1829</v>
      </c>
      <c r="E1758" s="29">
        <v>31</v>
      </c>
      <c r="F1758" s="29" t="s">
        <v>9</v>
      </c>
      <c r="G1758" s="29" t="s">
        <v>1558</v>
      </c>
      <c r="H1758" s="29" t="s">
        <v>1759</v>
      </c>
      <c r="L1758" s="30">
        <v>45390</v>
      </c>
      <c r="M1758" s="29">
        <v>649.60500000000002</v>
      </c>
      <c r="R1758" s="29" t="s">
        <v>1829</v>
      </c>
      <c r="S1758" s="29">
        <v>649.60500000000002</v>
      </c>
      <c r="W1758" s="31" t="s">
        <v>9</v>
      </c>
      <c r="X1758" s="31" t="s">
        <v>1558</v>
      </c>
      <c r="Y1758" s="29">
        <v>649.60500000000002</v>
      </c>
      <c r="AF1758" s="29">
        <v>649.60500000000002</v>
      </c>
      <c r="AG1758" s="29" t="s">
        <v>1759</v>
      </c>
    </row>
    <row r="1759" spans="1:33" x14ac:dyDescent="0.3">
      <c r="A1759" s="29" t="s">
        <v>60</v>
      </c>
      <c r="B1759" s="30">
        <v>45355</v>
      </c>
      <c r="C1759" s="29">
        <v>1748.5209</v>
      </c>
      <c r="D1759" s="29" t="s">
        <v>1829</v>
      </c>
      <c r="E1759" s="29">
        <v>32</v>
      </c>
      <c r="F1759" s="29" t="s">
        <v>16</v>
      </c>
      <c r="G1759" s="29" t="s">
        <v>1558</v>
      </c>
      <c r="H1759" s="29" t="s">
        <v>1759</v>
      </c>
      <c r="L1759" s="30">
        <v>45355</v>
      </c>
      <c r="M1759" s="29">
        <v>1748.5209</v>
      </c>
      <c r="R1759" s="29" t="s">
        <v>1829</v>
      </c>
      <c r="S1759" s="29">
        <v>1748.5209</v>
      </c>
      <c r="W1759" s="33" t="s">
        <v>16</v>
      </c>
      <c r="X1759" s="33" t="s">
        <v>1558</v>
      </c>
      <c r="Y1759" s="29">
        <v>1748.5209</v>
      </c>
      <c r="AF1759" s="29">
        <v>1748.5209</v>
      </c>
      <c r="AG1759" s="29" t="s">
        <v>1759</v>
      </c>
    </row>
    <row r="1760" spans="1:33" x14ac:dyDescent="0.3">
      <c r="A1760" s="29" t="s">
        <v>279</v>
      </c>
      <c r="B1760" s="30">
        <v>45916</v>
      </c>
      <c r="C1760" s="29">
        <v>609.45839999999998</v>
      </c>
      <c r="D1760" s="29" t="s">
        <v>1829</v>
      </c>
      <c r="E1760" s="29">
        <v>29</v>
      </c>
      <c r="F1760" s="29" t="s">
        <v>9</v>
      </c>
      <c r="G1760" s="29" t="s">
        <v>1547</v>
      </c>
      <c r="H1760" s="29" t="s">
        <v>1754</v>
      </c>
      <c r="L1760" s="30">
        <v>45916</v>
      </c>
      <c r="M1760" s="29">
        <v>609.45839999999998</v>
      </c>
      <c r="R1760" s="29" t="s">
        <v>1829</v>
      </c>
      <c r="S1760" s="29">
        <v>609.45839999999998</v>
      </c>
      <c r="W1760" s="31" t="s">
        <v>9</v>
      </c>
      <c r="X1760" s="31" t="s">
        <v>1547</v>
      </c>
      <c r="Y1760" s="29">
        <v>609.45839999999998</v>
      </c>
      <c r="AF1760" s="29">
        <v>609.45839999999998</v>
      </c>
      <c r="AG1760" s="29" t="s">
        <v>1754</v>
      </c>
    </row>
    <row r="1761" spans="1:33" x14ac:dyDescent="0.3">
      <c r="A1761" s="29" t="s">
        <v>64</v>
      </c>
      <c r="B1761" s="30">
        <v>45448</v>
      </c>
      <c r="C1761" s="29">
        <v>2922.2952</v>
      </c>
      <c r="D1761" s="29" t="s">
        <v>1826</v>
      </c>
      <c r="E1761" s="29">
        <v>53</v>
      </c>
      <c r="F1761" s="29" t="s">
        <v>16</v>
      </c>
      <c r="G1761" s="29" t="s">
        <v>1544</v>
      </c>
      <c r="H1761" s="29" t="s">
        <v>1759</v>
      </c>
      <c r="L1761" s="30">
        <v>45448</v>
      </c>
      <c r="M1761" s="29">
        <v>2922.2952</v>
      </c>
      <c r="R1761" s="29" t="s">
        <v>1826</v>
      </c>
      <c r="S1761" s="29">
        <v>2922.2952</v>
      </c>
      <c r="W1761" s="33" t="s">
        <v>16</v>
      </c>
      <c r="X1761" s="33" t="s">
        <v>1544</v>
      </c>
      <c r="Y1761" s="29">
        <v>2922.2952</v>
      </c>
      <c r="AF1761" s="29">
        <v>2922.2952</v>
      </c>
      <c r="AG1761" s="29" t="s">
        <v>1759</v>
      </c>
    </row>
    <row r="1762" spans="1:33" x14ac:dyDescent="0.3">
      <c r="A1762" s="29" t="s">
        <v>524</v>
      </c>
      <c r="B1762" s="30">
        <v>45402</v>
      </c>
      <c r="C1762" s="29">
        <v>545.68079999999998</v>
      </c>
      <c r="D1762" s="29" t="s">
        <v>1824</v>
      </c>
      <c r="E1762" s="29">
        <v>59</v>
      </c>
      <c r="F1762" s="29" t="s">
        <v>9</v>
      </c>
      <c r="G1762" s="29" t="s">
        <v>1563</v>
      </c>
      <c r="H1762" s="29" t="s">
        <v>1759</v>
      </c>
      <c r="L1762" s="30">
        <v>45402</v>
      </c>
      <c r="M1762" s="29">
        <v>545.68079999999998</v>
      </c>
      <c r="R1762" s="29" t="s">
        <v>1824</v>
      </c>
      <c r="S1762" s="29">
        <v>545.68079999999998</v>
      </c>
      <c r="W1762" s="31" t="s">
        <v>9</v>
      </c>
      <c r="X1762" s="31" t="s">
        <v>1563</v>
      </c>
      <c r="Y1762" s="29">
        <v>545.68079999999998</v>
      </c>
      <c r="AF1762" s="29">
        <v>545.68079999999998</v>
      </c>
      <c r="AG1762" s="29" t="s">
        <v>1759</v>
      </c>
    </row>
    <row r="1763" spans="1:33" x14ac:dyDescent="0.3">
      <c r="A1763" s="29" t="s">
        <v>816</v>
      </c>
      <c r="B1763" s="30">
        <v>45581</v>
      </c>
      <c r="C1763" s="29">
        <v>99.269200000000012</v>
      </c>
      <c r="D1763" s="29" t="s">
        <v>1824</v>
      </c>
      <c r="E1763" s="29">
        <v>57</v>
      </c>
      <c r="F1763" s="29" t="s">
        <v>9</v>
      </c>
      <c r="G1763" s="29" t="s">
        <v>1544</v>
      </c>
      <c r="H1763" s="29" t="s">
        <v>1759</v>
      </c>
      <c r="L1763" s="30">
        <v>45581</v>
      </c>
      <c r="M1763" s="29">
        <v>99.269200000000012</v>
      </c>
      <c r="R1763" s="29" t="s">
        <v>1824</v>
      </c>
      <c r="S1763" s="29">
        <v>99.269200000000012</v>
      </c>
      <c r="W1763" s="33" t="s">
        <v>9</v>
      </c>
      <c r="X1763" s="33" t="s">
        <v>1544</v>
      </c>
      <c r="Y1763" s="29">
        <v>99.269200000000012</v>
      </c>
      <c r="AF1763" s="29">
        <v>99.269200000000012</v>
      </c>
      <c r="AG1763" s="29" t="s">
        <v>1759</v>
      </c>
    </row>
    <row r="1764" spans="1:33" x14ac:dyDescent="0.3">
      <c r="A1764" s="29" t="s">
        <v>206</v>
      </c>
      <c r="B1764" s="30">
        <v>45610</v>
      </c>
      <c r="C1764" s="29">
        <v>1025.8499999999999</v>
      </c>
      <c r="D1764" s="29" t="s">
        <v>1824</v>
      </c>
      <c r="E1764" s="29">
        <v>56</v>
      </c>
      <c r="F1764" s="29" t="s">
        <v>16</v>
      </c>
      <c r="G1764" s="29" t="s">
        <v>1544</v>
      </c>
      <c r="H1764" s="29" t="s">
        <v>1759</v>
      </c>
      <c r="L1764" s="30">
        <v>45610</v>
      </c>
      <c r="M1764" s="29">
        <v>1025.8499999999999</v>
      </c>
      <c r="R1764" s="29" t="s">
        <v>1824</v>
      </c>
      <c r="S1764" s="29">
        <v>1025.8499999999999</v>
      </c>
      <c r="W1764" s="31" t="s">
        <v>16</v>
      </c>
      <c r="X1764" s="31" t="s">
        <v>1544</v>
      </c>
      <c r="Y1764" s="29">
        <v>1025.8499999999999</v>
      </c>
      <c r="AF1764" s="29">
        <v>1025.8499999999999</v>
      </c>
      <c r="AG1764" s="29" t="s">
        <v>1759</v>
      </c>
    </row>
    <row r="1765" spans="1:33" x14ac:dyDescent="0.3">
      <c r="A1765" s="29" t="s">
        <v>900</v>
      </c>
      <c r="B1765" s="30">
        <v>45438</v>
      </c>
      <c r="C1765" s="29">
        <v>1140.4559999999999</v>
      </c>
      <c r="D1765" s="29" t="s">
        <v>1826</v>
      </c>
      <c r="E1765" s="29">
        <v>54</v>
      </c>
      <c r="F1765" s="29" t="s">
        <v>9</v>
      </c>
      <c r="G1765" s="29" t="s">
        <v>1566</v>
      </c>
      <c r="H1765" s="29" t="s">
        <v>1759</v>
      </c>
      <c r="L1765" s="30">
        <v>45438</v>
      </c>
      <c r="M1765" s="29">
        <v>1140.4559999999999</v>
      </c>
      <c r="R1765" s="29" t="s">
        <v>1826</v>
      </c>
      <c r="S1765" s="29">
        <v>1140.4559999999999</v>
      </c>
      <c r="W1765" s="33" t="s">
        <v>9</v>
      </c>
      <c r="X1765" s="33" t="s">
        <v>1566</v>
      </c>
      <c r="Y1765" s="29">
        <v>1140.4559999999999</v>
      </c>
      <c r="AF1765" s="29">
        <v>1140.4559999999999</v>
      </c>
      <c r="AG1765" s="29" t="s">
        <v>1759</v>
      </c>
    </row>
    <row r="1766" spans="1:33" x14ac:dyDescent="0.3">
      <c r="A1766" s="29" t="s">
        <v>403</v>
      </c>
      <c r="B1766" s="30">
        <v>45705</v>
      </c>
      <c r="C1766" s="29">
        <v>508.88639999999998</v>
      </c>
      <c r="D1766" s="29" t="s">
        <v>1829</v>
      </c>
      <c r="E1766" s="29">
        <v>18</v>
      </c>
      <c r="F1766" s="29" t="s">
        <v>16</v>
      </c>
      <c r="G1766" s="29" t="s">
        <v>1566</v>
      </c>
      <c r="H1766" s="29" t="s">
        <v>1759</v>
      </c>
      <c r="L1766" s="30">
        <v>45705</v>
      </c>
      <c r="M1766" s="29">
        <v>508.88639999999998</v>
      </c>
      <c r="R1766" s="29" t="s">
        <v>1829</v>
      </c>
      <c r="S1766" s="29">
        <v>508.88639999999998</v>
      </c>
      <c r="W1766" s="31" t="s">
        <v>16</v>
      </c>
      <c r="X1766" s="31" t="s">
        <v>1566</v>
      </c>
      <c r="Y1766" s="29">
        <v>508.88639999999998</v>
      </c>
      <c r="AF1766" s="29">
        <v>508.88639999999998</v>
      </c>
      <c r="AG1766" s="29" t="s">
        <v>1759</v>
      </c>
    </row>
    <row r="1767" spans="1:33" x14ac:dyDescent="0.3">
      <c r="A1767" s="29" t="s">
        <v>4014</v>
      </c>
      <c r="B1767" s="30">
        <v>45695</v>
      </c>
      <c r="C1767" s="29">
        <v>1181.7431999999999</v>
      </c>
      <c r="D1767" s="29" t="s">
        <v>1826</v>
      </c>
      <c r="E1767" s="29">
        <v>55</v>
      </c>
      <c r="F1767" s="29" t="s">
        <v>16</v>
      </c>
      <c r="G1767" s="29" t="s">
        <v>1547</v>
      </c>
      <c r="H1767" s="29" t="s">
        <v>1754</v>
      </c>
      <c r="L1767" s="30">
        <v>45695</v>
      </c>
      <c r="M1767" s="29">
        <v>1181.7431999999999</v>
      </c>
      <c r="R1767" s="29" t="s">
        <v>1826</v>
      </c>
      <c r="S1767" s="29">
        <v>1181.7431999999999</v>
      </c>
      <c r="W1767" s="33" t="s">
        <v>16</v>
      </c>
      <c r="X1767" s="33" t="s">
        <v>1547</v>
      </c>
      <c r="Y1767" s="29">
        <v>1181.7431999999999</v>
      </c>
      <c r="AF1767" s="29">
        <v>1181.7431999999999</v>
      </c>
      <c r="AG1767" s="29" t="s">
        <v>1754</v>
      </c>
    </row>
    <row r="1768" spans="1:33" x14ac:dyDescent="0.3">
      <c r="A1768" s="29" t="s">
        <v>1353</v>
      </c>
      <c r="B1768" s="30">
        <v>45571</v>
      </c>
      <c r="C1768" s="29">
        <v>1566.5663999999999</v>
      </c>
      <c r="D1768" s="29" t="s">
        <v>1824</v>
      </c>
      <c r="E1768" s="29">
        <v>47</v>
      </c>
      <c r="F1768" s="29" t="s">
        <v>16</v>
      </c>
      <c r="G1768" s="29" t="s">
        <v>1566</v>
      </c>
      <c r="H1768" s="29" t="s">
        <v>1784</v>
      </c>
      <c r="L1768" s="30">
        <v>45571</v>
      </c>
      <c r="M1768" s="29">
        <v>1566.5663999999999</v>
      </c>
      <c r="R1768" s="29" t="s">
        <v>1824</v>
      </c>
      <c r="S1768" s="29">
        <v>1566.5663999999999</v>
      </c>
      <c r="W1768" s="31" t="s">
        <v>16</v>
      </c>
      <c r="X1768" s="31" t="s">
        <v>1566</v>
      </c>
      <c r="Y1768" s="29">
        <v>1566.5663999999999</v>
      </c>
      <c r="AF1768" s="29">
        <v>1566.5663999999999</v>
      </c>
      <c r="AG1768" s="29" t="s">
        <v>1784</v>
      </c>
    </row>
    <row r="1769" spans="1:33" x14ac:dyDescent="0.3">
      <c r="A1769" s="29" t="s">
        <v>807</v>
      </c>
      <c r="B1769" s="30">
        <v>45544</v>
      </c>
      <c r="C1769" s="29">
        <v>568.61479999999995</v>
      </c>
      <c r="D1769" s="29" t="s">
        <v>1824</v>
      </c>
      <c r="E1769" s="29">
        <v>32</v>
      </c>
      <c r="F1769" s="29" t="s">
        <v>9</v>
      </c>
      <c r="G1769" s="29" t="s">
        <v>1563</v>
      </c>
      <c r="H1769" s="29" t="s">
        <v>1759</v>
      </c>
      <c r="L1769" s="30">
        <v>45544</v>
      </c>
      <c r="M1769" s="29">
        <v>568.61479999999995</v>
      </c>
      <c r="R1769" s="29" t="s">
        <v>1824</v>
      </c>
      <c r="S1769" s="29">
        <v>568.61479999999995</v>
      </c>
      <c r="W1769" s="33" t="s">
        <v>9</v>
      </c>
      <c r="X1769" s="33" t="s">
        <v>1563</v>
      </c>
      <c r="Y1769" s="29">
        <v>568.61479999999995</v>
      </c>
      <c r="AF1769" s="29">
        <v>568.61479999999995</v>
      </c>
      <c r="AG1769" s="29" t="s">
        <v>1759</v>
      </c>
    </row>
    <row r="1770" spans="1:33" x14ac:dyDescent="0.3">
      <c r="A1770" s="29" t="s">
        <v>1517</v>
      </c>
      <c r="B1770" s="30">
        <v>45654</v>
      </c>
      <c r="C1770" s="29">
        <v>1208.2028</v>
      </c>
      <c r="D1770" s="29" t="s">
        <v>1829</v>
      </c>
      <c r="E1770" s="29">
        <v>21</v>
      </c>
      <c r="F1770" s="29" t="s">
        <v>9</v>
      </c>
      <c r="G1770" s="29" t="s">
        <v>1566</v>
      </c>
      <c r="H1770" s="29" t="s">
        <v>1754</v>
      </c>
      <c r="L1770" s="30">
        <v>45654</v>
      </c>
      <c r="M1770" s="29">
        <v>1208.2028</v>
      </c>
      <c r="R1770" s="29" t="s">
        <v>1829</v>
      </c>
      <c r="S1770" s="29">
        <v>1208.2028</v>
      </c>
      <c r="W1770" s="31" t="s">
        <v>9</v>
      </c>
      <c r="X1770" s="31" t="s">
        <v>1566</v>
      </c>
      <c r="Y1770" s="29">
        <v>1208.2028</v>
      </c>
      <c r="AF1770" s="29">
        <v>1208.2028</v>
      </c>
      <c r="AG1770" s="29" t="s">
        <v>1754</v>
      </c>
    </row>
    <row r="1771" spans="1:33" x14ac:dyDescent="0.3">
      <c r="A1771" s="29" t="s">
        <v>1255</v>
      </c>
      <c r="B1771" s="30">
        <v>45589</v>
      </c>
      <c r="C1771" s="29">
        <v>493.64280000000002</v>
      </c>
      <c r="D1771" s="29" t="s">
        <v>1826</v>
      </c>
      <c r="E1771" s="29">
        <v>22</v>
      </c>
      <c r="F1771" s="29" t="s">
        <v>16</v>
      </c>
      <c r="G1771" s="29" t="s">
        <v>1558</v>
      </c>
      <c r="H1771" s="29" t="s">
        <v>1754</v>
      </c>
      <c r="L1771" s="30">
        <v>45589</v>
      </c>
      <c r="M1771" s="29">
        <v>493.64280000000002</v>
      </c>
      <c r="R1771" s="29" t="s">
        <v>1826</v>
      </c>
      <c r="S1771" s="29">
        <v>493.64280000000002</v>
      </c>
      <c r="W1771" s="33" t="s">
        <v>16</v>
      </c>
      <c r="X1771" s="33" t="s">
        <v>1558</v>
      </c>
      <c r="Y1771" s="29">
        <v>493.64280000000002</v>
      </c>
      <c r="AF1771" s="29">
        <v>493.64280000000002</v>
      </c>
      <c r="AG1771" s="29" t="s">
        <v>1754</v>
      </c>
    </row>
    <row r="1772" spans="1:33" x14ac:dyDescent="0.3">
      <c r="A1772" s="29" t="s">
        <v>1078</v>
      </c>
      <c r="B1772" s="30">
        <v>45487</v>
      </c>
      <c r="C1772" s="29">
        <v>2065.5936000000002</v>
      </c>
      <c r="D1772" s="29" t="s">
        <v>1824</v>
      </c>
      <c r="E1772" s="29">
        <v>39</v>
      </c>
      <c r="F1772" s="29" t="s">
        <v>9</v>
      </c>
      <c r="G1772" s="29" t="s">
        <v>1547</v>
      </c>
      <c r="H1772" s="29" t="s">
        <v>1759</v>
      </c>
      <c r="L1772" s="30">
        <v>45487</v>
      </c>
      <c r="M1772" s="29">
        <v>2065.5936000000002</v>
      </c>
      <c r="R1772" s="29" t="s">
        <v>1824</v>
      </c>
      <c r="S1772" s="29">
        <v>2065.5936000000002</v>
      </c>
      <c r="W1772" s="31" t="s">
        <v>9</v>
      </c>
      <c r="X1772" s="31" t="s">
        <v>1547</v>
      </c>
      <c r="Y1772" s="29">
        <v>2065.5936000000002</v>
      </c>
      <c r="AF1772" s="29">
        <v>2065.5936000000002</v>
      </c>
      <c r="AG1772" s="29" t="s">
        <v>1759</v>
      </c>
    </row>
    <row r="1773" spans="1:33" x14ac:dyDescent="0.3">
      <c r="A1773" s="29" t="s">
        <v>1258</v>
      </c>
      <c r="B1773" s="30">
        <v>45418</v>
      </c>
      <c r="C1773" s="29">
        <v>199.7961</v>
      </c>
      <c r="D1773" s="29" t="s">
        <v>1826</v>
      </c>
      <c r="E1773" s="29">
        <v>18</v>
      </c>
      <c r="F1773" s="29" t="s">
        <v>16</v>
      </c>
      <c r="G1773" s="29" t="s">
        <v>1544</v>
      </c>
      <c r="H1773" s="29" t="s">
        <v>1763</v>
      </c>
      <c r="L1773" s="30">
        <v>45418</v>
      </c>
      <c r="M1773" s="29">
        <v>199.7961</v>
      </c>
      <c r="R1773" s="29" t="s">
        <v>1826</v>
      </c>
      <c r="S1773" s="29">
        <v>199.7961</v>
      </c>
      <c r="W1773" s="33" t="s">
        <v>16</v>
      </c>
      <c r="X1773" s="33" t="s">
        <v>1544</v>
      </c>
      <c r="Y1773" s="29">
        <v>199.7961</v>
      </c>
      <c r="AF1773" s="29">
        <v>199.7961</v>
      </c>
      <c r="AG1773" s="29" t="s">
        <v>1763</v>
      </c>
    </row>
    <row r="1774" spans="1:33" x14ac:dyDescent="0.3">
      <c r="A1774" s="29" t="s">
        <v>1116</v>
      </c>
      <c r="B1774" s="30">
        <v>45338</v>
      </c>
      <c r="C1774" s="29">
        <v>880.66160000000002</v>
      </c>
      <c r="D1774" s="29" t="s">
        <v>1824</v>
      </c>
      <c r="E1774" s="29">
        <v>41</v>
      </c>
      <c r="F1774" s="29" t="s">
        <v>9</v>
      </c>
      <c r="G1774" s="29" t="s">
        <v>1544</v>
      </c>
      <c r="H1774" s="29" t="s">
        <v>1759</v>
      </c>
      <c r="L1774" s="30">
        <v>45338</v>
      </c>
      <c r="M1774" s="29">
        <v>880.66160000000002</v>
      </c>
      <c r="R1774" s="29" t="s">
        <v>1824</v>
      </c>
      <c r="S1774" s="29">
        <v>880.66160000000002</v>
      </c>
      <c r="W1774" s="31" t="s">
        <v>9</v>
      </c>
      <c r="X1774" s="31" t="s">
        <v>1544</v>
      </c>
      <c r="Y1774" s="29">
        <v>880.66160000000002</v>
      </c>
      <c r="AF1774" s="29">
        <v>880.66160000000002</v>
      </c>
      <c r="AG1774" s="29" t="s">
        <v>1759</v>
      </c>
    </row>
    <row r="1775" spans="1:33" x14ac:dyDescent="0.3">
      <c r="A1775" s="29" t="s">
        <v>248</v>
      </c>
      <c r="B1775" s="30">
        <v>45507</v>
      </c>
      <c r="C1775" s="29">
        <v>93.8232</v>
      </c>
      <c r="D1775" s="29" t="s">
        <v>1826</v>
      </c>
      <c r="E1775" s="29">
        <v>24</v>
      </c>
      <c r="F1775" s="29" t="s">
        <v>16</v>
      </c>
      <c r="G1775" s="29" t="s">
        <v>1566</v>
      </c>
      <c r="H1775" s="29" t="s">
        <v>1759</v>
      </c>
      <c r="L1775" s="30">
        <v>45507</v>
      </c>
      <c r="M1775" s="29">
        <v>93.8232</v>
      </c>
      <c r="R1775" s="29" t="s">
        <v>1826</v>
      </c>
      <c r="S1775" s="29">
        <v>93.8232</v>
      </c>
      <c r="W1775" s="33" t="s">
        <v>16</v>
      </c>
      <c r="X1775" s="33" t="s">
        <v>1566</v>
      </c>
      <c r="Y1775" s="29">
        <v>93.8232</v>
      </c>
      <c r="AF1775" s="29">
        <v>93.8232</v>
      </c>
      <c r="AG1775" s="29" t="s">
        <v>1759</v>
      </c>
    </row>
    <row r="1776" spans="1:33" x14ac:dyDescent="0.3">
      <c r="A1776" s="29" t="s">
        <v>1508</v>
      </c>
      <c r="B1776" s="30">
        <v>45275</v>
      </c>
      <c r="C1776" s="29">
        <v>3539.8656000000001</v>
      </c>
      <c r="D1776" s="29" t="s">
        <v>1824</v>
      </c>
      <c r="E1776" s="29">
        <v>52</v>
      </c>
      <c r="F1776" s="29" t="s">
        <v>16</v>
      </c>
      <c r="G1776" s="29" t="s">
        <v>1563</v>
      </c>
      <c r="H1776" s="29" t="s">
        <v>1759</v>
      </c>
      <c r="L1776" s="30">
        <v>45275</v>
      </c>
      <c r="M1776" s="29">
        <v>3539.8656000000001</v>
      </c>
      <c r="R1776" s="29" t="s">
        <v>1824</v>
      </c>
      <c r="S1776" s="29">
        <v>3539.8656000000001</v>
      </c>
      <c r="W1776" s="31" t="s">
        <v>16</v>
      </c>
      <c r="X1776" s="31" t="s">
        <v>1563</v>
      </c>
      <c r="Y1776" s="29">
        <v>3539.8656000000001</v>
      </c>
      <c r="AF1776" s="29">
        <v>3539.8656000000001</v>
      </c>
      <c r="AG1776" s="29" t="s">
        <v>1759</v>
      </c>
    </row>
    <row r="1777" spans="1:33" x14ac:dyDescent="0.3">
      <c r="A1777" s="29" t="s">
        <v>1033</v>
      </c>
      <c r="B1777" s="30">
        <v>45319</v>
      </c>
      <c r="C1777" s="29">
        <v>1595.0952</v>
      </c>
      <c r="D1777" s="29" t="s">
        <v>1824</v>
      </c>
      <c r="E1777" s="29">
        <v>62</v>
      </c>
      <c r="F1777" s="29" t="s">
        <v>16</v>
      </c>
      <c r="G1777" s="29" t="s">
        <v>1544</v>
      </c>
      <c r="H1777" s="29" t="s">
        <v>1759</v>
      </c>
      <c r="L1777" s="30">
        <v>45319</v>
      </c>
      <c r="M1777" s="29">
        <v>1595.0952</v>
      </c>
      <c r="R1777" s="29" t="s">
        <v>1824</v>
      </c>
      <c r="S1777" s="29">
        <v>1595.0952</v>
      </c>
      <c r="W1777" s="33" t="s">
        <v>16</v>
      </c>
      <c r="X1777" s="33" t="s">
        <v>1544</v>
      </c>
      <c r="Y1777" s="29">
        <v>1595.0952</v>
      </c>
      <c r="AF1777" s="29">
        <v>1595.0952</v>
      </c>
      <c r="AG1777" s="29" t="s">
        <v>1759</v>
      </c>
    </row>
    <row r="1778" spans="1:33" x14ac:dyDescent="0.3">
      <c r="A1778" s="29" t="s">
        <v>1033</v>
      </c>
      <c r="B1778" s="30">
        <v>45620</v>
      </c>
      <c r="C1778" s="29">
        <v>1815.7539999999999</v>
      </c>
      <c r="D1778" s="29" t="s">
        <v>1829</v>
      </c>
      <c r="E1778" s="29">
        <v>62</v>
      </c>
      <c r="F1778" s="29" t="s">
        <v>16</v>
      </c>
      <c r="G1778" s="29" t="s">
        <v>1558</v>
      </c>
      <c r="H1778" s="29" t="s">
        <v>1754</v>
      </c>
      <c r="L1778" s="30">
        <v>45620</v>
      </c>
      <c r="M1778" s="29">
        <v>1815.7539999999999</v>
      </c>
      <c r="R1778" s="29" t="s">
        <v>1829</v>
      </c>
      <c r="S1778" s="29">
        <v>1815.7539999999999</v>
      </c>
      <c r="W1778" s="31" t="s">
        <v>16</v>
      </c>
      <c r="X1778" s="31" t="s">
        <v>1558</v>
      </c>
      <c r="Y1778" s="29">
        <v>1815.7539999999999</v>
      </c>
      <c r="AF1778" s="29">
        <v>1815.7539999999999</v>
      </c>
      <c r="AG1778" s="29" t="s">
        <v>1754</v>
      </c>
    </row>
    <row r="1779" spans="1:33" x14ac:dyDescent="0.3">
      <c r="A1779" s="29" t="s">
        <v>560</v>
      </c>
      <c r="B1779" s="30">
        <v>45831</v>
      </c>
      <c r="C1779" s="29">
        <v>1308.5927999999999</v>
      </c>
      <c r="D1779" s="29" t="s">
        <v>1829</v>
      </c>
      <c r="E1779" s="29">
        <v>64</v>
      </c>
      <c r="F1779" s="29" t="s">
        <v>9</v>
      </c>
      <c r="G1779" s="29" t="s">
        <v>1563</v>
      </c>
      <c r="H1779" s="29" t="s">
        <v>1759</v>
      </c>
      <c r="L1779" s="30">
        <v>45831</v>
      </c>
      <c r="M1779" s="29">
        <v>1308.5927999999999</v>
      </c>
      <c r="R1779" s="29" t="s">
        <v>1829</v>
      </c>
      <c r="S1779" s="29">
        <v>1308.5927999999999</v>
      </c>
      <c r="W1779" s="33" t="s">
        <v>9</v>
      </c>
      <c r="X1779" s="33" t="s">
        <v>1563</v>
      </c>
      <c r="Y1779" s="29">
        <v>1308.5927999999999</v>
      </c>
      <c r="AF1779" s="29">
        <v>1308.5927999999999</v>
      </c>
      <c r="AG1779" s="29" t="s">
        <v>1759</v>
      </c>
    </row>
    <row r="1780" spans="1:33" x14ac:dyDescent="0.3">
      <c r="A1780" s="29" t="s">
        <v>248</v>
      </c>
      <c r="B1780" s="30">
        <v>45373</v>
      </c>
      <c r="C1780" s="29">
        <v>782.16000000000008</v>
      </c>
      <c r="D1780" s="29" t="s">
        <v>1829</v>
      </c>
      <c r="E1780" s="29">
        <v>24</v>
      </c>
      <c r="F1780" s="29" t="s">
        <v>16</v>
      </c>
      <c r="G1780" s="29" t="s">
        <v>1563</v>
      </c>
      <c r="H1780" s="29" t="s">
        <v>1759</v>
      </c>
      <c r="L1780" s="30">
        <v>45373</v>
      </c>
      <c r="M1780" s="29">
        <v>782.16000000000008</v>
      </c>
      <c r="R1780" s="29" t="s">
        <v>1829</v>
      </c>
      <c r="S1780" s="29">
        <v>782.16000000000008</v>
      </c>
      <c r="W1780" s="31" t="s">
        <v>16</v>
      </c>
      <c r="X1780" s="31" t="s">
        <v>1563</v>
      </c>
      <c r="Y1780" s="29">
        <v>782.16000000000008</v>
      </c>
      <c r="AF1780" s="29">
        <v>782.16000000000008</v>
      </c>
      <c r="AG1780" s="29" t="s">
        <v>1759</v>
      </c>
    </row>
    <row r="1781" spans="1:33" x14ac:dyDescent="0.3">
      <c r="A1781" s="29" t="s">
        <v>1167</v>
      </c>
      <c r="B1781" s="30">
        <v>45863</v>
      </c>
      <c r="C1781" s="29">
        <v>1876.3152</v>
      </c>
      <c r="D1781" s="29" t="s">
        <v>1824</v>
      </c>
      <c r="E1781" s="29">
        <v>60</v>
      </c>
      <c r="F1781" s="29" t="s">
        <v>9</v>
      </c>
      <c r="G1781" s="29" t="s">
        <v>1544</v>
      </c>
      <c r="H1781" s="29" t="s">
        <v>1763</v>
      </c>
      <c r="L1781" s="30">
        <v>45863</v>
      </c>
      <c r="M1781" s="29">
        <v>1876.3152</v>
      </c>
      <c r="R1781" s="29" t="s">
        <v>1824</v>
      </c>
      <c r="S1781" s="29">
        <v>1876.3152</v>
      </c>
      <c r="W1781" s="33" t="s">
        <v>9</v>
      </c>
      <c r="X1781" s="33" t="s">
        <v>1544</v>
      </c>
      <c r="Y1781" s="29">
        <v>1876.3152</v>
      </c>
      <c r="AF1781" s="29">
        <v>1876.3152</v>
      </c>
      <c r="AG1781" s="29" t="s">
        <v>1763</v>
      </c>
    </row>
    <row r="1782" spans="1:33" x14ac:dyDescent="0.3">
      <c r="A1782" s="29" t="s">
        <v>515</v>
      </c>
      <c r="B1782" s="30">
        <v>45758</v>
      </c>
      <c r="C1782" s="29">
        <v>982.22879999999998</v>
      </c>
      <c r="D1782" s="29" t="s">
        <v>1829</v>
      </c>
      <c r="E1782" s="29">
        <v>35</v>
      </c>
      <c r="F1782" s="29" t="s">
        <v>16</v>
      </c>
      <c r="G1782" s="29" t="s">
        <v>1563</v>
      </c>
      <c r="H1782" s="29" t="s">
        <v>1759</v>
      </c>
      <c r="L1782" s="30">
        <v>45758</v>
      </c>
      <c r="M1782" s="29">
        <v>982.22879999999998</v>
      </c>
      <c r="R1782" s="29" t="s">
        <v>1829</v>
      </c>
      <c r="S1782" s="29">
        <v>982.22879999999998</v>
      </c>
      <c r="W1782" s="31" t="s">
        <v>16</v>
      </c>
      <c r="X1782" s="31" t="s">
        <v>1563</v>
      </c>
      <c r="Y1782" s="29">
        <v>982.22879999999998</v>
      </c>
      <c r="AF1782" s="29">
        <v>982.22879999999998</v>
      </c>
      <c r="AG1782" s="29" t="s">
        <v>1759</v>
      </c>
    </row>
    <row r="1783" spans="1:33" x14ac:dyDescent="0.3">
      <c r="A1783" s="29" t="s">
        <v>1412</v>
      </c>
      <c r="B1783" s="30">
        <v>45285</v>
      </c>
      <c r="C1783" s="29">
        <v>517.89649999999995</v>
      </c>
      <c r="D1783" s="29" t="s">
        <v>1824</v>
      </c>
      <c r="E1783" s="29">
        <v>62</v>
      </c>
      <c r="F1783" s="29" t="s">
        <v>16</v>
      </c>
      <c r="G1783" s="29" t="s">
        <v>1563</v>
      </c>
      <c r="H1783" s="29" t="s">
        <v>1754</v>
      </c>
      <c r="L1783" s="30">
        <v>45285</v>
      </c>
      <c r="M1783" s="29">
        <v>517.89649999999995</v>
      </c>
      <c r="R1783" s="29" t="s">
        <v>1824</v>
      </c>
      <c r="S1783" s="29">
        <v>517.89649999999995</v>
      </c>
      <c r="W1783" s="33" t="s">
        <v>16</v>
      </c>
      <c r="X1783" s="33" t="s">
        <v>1563</v>
      </c>
      <c r="Y1783" s="29">
        <v>517.89649999999995</v>
      </c>
      <c r="AF1783" s="29">
        <v>517.89649999999995</v>
      </c>
      <c r="AG1783" s="29" t="s">
        <v>1754</v>
      </c>
    </row>
    <row r="1784" spans="1:33" x14ac:dyDescent="0.3">
      <c r="A1784" s="29" t="s">
        <v>361</v>
      </c>
      <c r="B1784" s="30">
        <v>45656</v>
      </c>
      <c r="C1784" s="29">
        <v>198.7782</v>
      </c>
      <c r="D1784" s="29" t="s">
        <v>1829</v>
      </c>
      <c r="E1784" s="29">
        <v>34</v>
      </c>
      <c r="F1784" s="29" t="s">
        <v>16</v>
      </c>
      <c r="G1784" s="29" t="s">
        <v>1566</v>
      </c>
      <c r="H1784" s="29" t="s">
        <v>1784</v>
      </c>
      <c r="L1784" s="30">
        <v>45656</v>
      </c>
      <c r="M1784" s="29">
        <v>198.7782</v>
      </c>
      <c r="R1784" s="29" t="s">
        <v>1829</v>
      </c>
      <c r="S1784" s="29">
        <v>198.7782</v>
      </c>
      <c r="W1784" s="31" t="s">
        <v>16</v>
      </c>
      <c r="X1784" s="31" t="s">
        <v>1566</v>
      </c>
      <c r="Y1784" s="29">
        <v>198.7782</v>
      </c>
      <c r="AF1784" s="29">
        <v>198.7782</v>
      </c>
      <c r="AG1784" s="29" t="s">
        <v>1784</v>
      </c>
    </row>
    <row r="1785" spans="1:33" x14ac:dyDescent="0.3">
      <c r="A1785" s="29" t="s">
        <v>515</v>
      </c>
      <c r="B1785" s="30">
        <v>45718</v>
      </c>
      <c r="C1785" s="29">
        <v>1814.9831999999999</v>
      </c>
      <c r="D1785" s="29" t="s">
        <v>1824</v>
      </c>
      <c r="E1785" s="29">
        <v>35</v>
      </c>
      <c r="F1785" s="29" t="s">
        <v>16</v>
      </c>
      <c r="G1785" s="29" t="s">
        <v>1544</v>
      </c>
      <c r="H1785" s="29" t="s">
        <v>1759</v>
      </c>
      <c r="L1785" s="30">
        <v>45718</v>
      </c>
      <c r="M1785" s="29">
        <v>1814.9831999999999</v>
      </c>
      <c r="R1785" s="29" t="s">
        <v>1824</v>
      </c>
      <c r="S1785" s="29">
        <v>1814.9831999999999</v>
      </c>
      <c r="W1785" s="33" t="s">
        <v>16</v>
      </c>
      <c r="X1785" s="33" t="s">
        <v>1544</v>
      </c>
      <c r="Y1785" s="29">
        <v>1814.9831999999999</v>
      </c>
      <c r="AF1785" s="29">
        <v>1814.9831999999999</v>
      </c>
      <c r="AG1785" s="29" t="s">
        <v>1759</v>
      </c>
    </row>
    <row r="1786" spans="1:33" x14ac:dyDescent="0.3">
      <c r="A1786" s="29" t="s">
        <v>1119</v>
      </c>
      <c r="B1786" s="30">
        <v>45293</v>
      </c>
      <c r="C1786" s="29">
        <v>1278.4896000000001</v>
      </c>
      <c r="D1786" s="29" t="s">
        <v>1829</v>
      </c>
      <c r="E1786" s="29">
        <v>60</v>
      </c>
      <c r="F1786" s="29" t="s">
        <v>16</v>
      </c>
      <c r="G1786" s="29" t="s">
        <v>1558</v>
      </c>
      <c r="H1786" s="29" t="s">
        <v>1759</v>
      </c>
      <c r="L1786" s="30">
        <v>45293</v>
      </c>
      <c r="M1786" s="29">
        <v>1278.4896000000001</v>
      </c>
      <c r="R1786" s="29" t="s">
        <v>1829</v>
      </c>
      <c r="S1786" s="29">
        <v>1278.4896000000001</v>
      </c>
      <c r="W1786" s="31" t="s">
        <v>16</v>
      </c>
      <c r="X1786" s="31" t="s">
        <v>1558</v>
      </c>
      <c r="Y1786" s="29">
        <v>1278.4896000000001</v>
      </c>
      <c r="AF1786" s="29">
        <v>1278.4896000000001</v>
      </c>
      <c r="AG1786" s="29" t="s">
        <v>1759</v>
      </c>
    </row>
    <row r="1787" spans="1:33" x14ac:dyDescent="0.3">
      <c r="A1787" s="29" t="s">
        <v>1027</v>
      </c>
      <c r="B1787" s="30">
        <v>45915</v>
      </c>
      <c r="C1787" s="29">
        <v>339.2466</v>
      </c>
      <c r="D1787" s="29" t="s">
        <v>1826</v>
      </c>
      <c r="E1787" s="29">
        <v>62</v>
      </c>
      <c r="F1787" s="29" t="s">
        <v>16</v>
      </c>
      <c r="G1787" s="29" t="s">
        <v>1563</v>
      </c>
      <c r="H1787" s="29" t="s">
        <v>1759</v>
      </c>
      <c r="L1787" s="30">
        <v>45915</v>
      </c>
      <c r="M1787" s="29">
        <v>339.2466</v>
      </c>
      <c r="R1787" s="29" t="s">
        <v>1826</v>
      </c>
      <c r="S1787" s="29">
        <v>339.2466</v>
      </c>
      <c r="W1787" s="33" t="s">
        <v>16</v>
      </c>
      <c r="X1787" s="33" t="s">
        <v>1563</v>
      </c>
      <c r="Y1787" s="29">
        <v>339.2466</v>
      </c>
      <c r="AF1787" s="29">
        <v>339.2466</v>
      </c>
      <c r="AG1787" s="29" t="s">
        <v>1759</v>
      </c>
    </row>
    <row r="1788" spans="1:33" x14ac:dyDescent="0.3">
      <c r="A1788" s="29" t="s">
        <v>593</v>
      </c>
      <c r="B1788" s="30">
        <v>45359</v>
      </c>
      <c r="C1788" s="29">
        <v>1343.0316</v>
      </c>
      <c r="D1788" s="29" t="s">
        <v>1824</v>
      </c>
      <c r="E1788" s="29">
        <v>38</v>
      </c>
      <c r="F1788" s="29" t="s">
        <v>9</v>
      </c>
      <c r="G1788" s="29" t="s">
        <v>1566</v>
      </c>
      <c r="H1788" s="29" t="s">
        <v>1759</v>
      </c>
      <c r="L1788" s="30">
        <v>45359</v>
      </c>
      <c r="M1788" s="29">
        <v>1343.0316</v>
      </c>
      <c r="R1788" s="29" t="s">
        <v>1824</v>
      </c>
      <c r="S1788" s="29">
        <v>1343.0316</v>
      </c>
      <c r="W1788" s="31" t="s">
        <v>9</v>
      </c>
      <c r="X1788" s="31" t="s">
        <v>1566</v>
      </c>
      <c r="Y1788" s="29">
        <v>1343.0316</v>
      </c>
      <c r="AF1788" s="29">
        <v>1343.0316</v>
      </c>
      <c r="AG1788" s="29" t="s">
        <v>1759</v>
      </c>
    </row>
    <row r="1789" spans="1:33" x14ac:dyDescent="0.3">
      <c r="A1789" s="29" t="s">
        <v>1320</v>
      </c>
      <c r="B1789" s="30">
        <v>45652</v>
      </c>
      <c r="C1789" s="29">
        <v>361.49579999999997</v>
      </c>
      <c r="D1789" s="29" t="s">
        <v>1826</v>
      </c>
      <c r="E1789" s="29">
        <v>28</v>
      </c>
      <c r="F1789" s="29" t="s">
        <v>9</v>
      </c>
      <c r="G1789" s="29" t="s">
        <v>1547</v>
      </c>
      <c r="H1789" s="29" t="s">
        <v>1759</v>
      </c>
      <c r="L1789" s="30">
        <v>45652</v>
      </c>
      <c r="M1789" s="29">
        <v>361.49579999999997</v>
      </c>
      <c r="R1789" s="29" t="s">
        <v>1826</v>
      </c>
      <c r="S1789" s="29">
        <v>361.49579999999997</v>
      </c>
      <c r="W1789" s="33" t="s">
        <v>9</v>
      </c>
      <c r="X1789" s="33" t="s">
        <v>1547</v>
      </c>
      <c r="Y1789" s="29">
        <v>361.49579999999997</v>
      </c>
      <c r="AF1789" s="29">
        <v>361.49579999999997</v>
      </c>
      <c r="AG1789" s="29" t="s">
        <v>1759</v>
      </c>
    </row>
    <row r="1790" spans="1:33" x14ac:dyDescent="0.3">
      <c r="A1790" s="29" t="s">
        <v>685</v>
      </c>
      <c r="B1790" s="30">
        <v>45735</v>
      </c>
      <c r="C1790" s="29">
        <v>318.30759999999998</v>
      </c>
      <c r="D1790" s="29" t="s">
        <v>1826</v>
      </c>
      <c r="E1790" s="29">
        <v>20</v>
      </c>
      <c r="F1790" s="29" t="s">
        <v>16</v>
      </c>
      <c r="G1790" s="29" t="s">
        <v>1544</v>
      </c>
      <c r="H1790" s="29" t="s">
        <v>1759</v>
      </c>
      <c r="L1790" s="30">
        <v>45735</v>
      </c>
      <c r="M1790" s="29">
        <v>318.30759999999998</v>
      </c>
      <c r="R1790" s="29" t="s">
        <v>1826</v>
      </c>
      <c r="S1790" s="29">
        <v>318.30759999999998</v>
      </c>
      <c r="W1790" s="31" t="s">
        <v>16</v>
      </c>
      <c r="X1790" s="31" t="s">
        <v>1544</v>
      </c>
      <c r="Y1790" s="29">
        <v>318.30759999999998</v>
      </c>
      <c r="AF1790" s="29">
        <v>318.30759999999998</v>
      </c>
      <c r="AG1790" s="29" t="s">
        <v>1759</v>
      </c>
    </row>
    <row r="1791" spans="1:33" x14ac:dyDescent="0.3">
      <c r="A1791" s="29" t="s">
        <v>572</v>
      </c>
      <c r="B1791" s="30">
        <v>45579</v>
      </c>
      <c r="C1791" s="29">
        <v>751.27260000000001</v>
      </c>
      <c r="D1791" s="29" t="s">
        <v>1824</v>
      </c>
      <c r="E1791" s="29">
        <v>41</v>
      </c>
      <c r="F1791" s="29" t="s">
        <v>16</v>
      </c>
      <c r="G1791" s="29" t="s">
        <v>1566</v>
      </c>
      <c r="H1791" s="29" t="s">
        <v>1759</v>
      </c>
      <c r="L1791" s="30">
        <v>45579</v>
      </c>
      <c r="M1791" s="29">
        <v>751.27260000000001</v>
      </c>
      <c r="R1791" s="29" t="s">
        <v>1824</v>
      </c>
      <c r="S1791" s="29">
        <v>751.27260000000001</v>
      </c>
      <c r="W1791" s="33" t="s">
        <v>16</v>
      </c>
      <c r="X1791" s="33" t="s">
        <v>1566</v>
      </c>
      <c r="Y1791" s="29">
        <v>751.27260000000001</v>
      </c>
      <c r="AF1791" s="29">
        <v>751.27260000000001</v>
      </c>
      <c r="AG1791" s="29" t="s">
        <v>1759</v>
      </c>
    </row>
    <row r="1792" spans="1:33" x14ac:dyDescent="0.3">
      <c r="A1792" s="29" t="s">
        <v>279</v>
      </c>
      <c r="B1792" s="30">
        <v>45721</v>
      </c>
      <c r="C1792" s="29">
        <v>615.08299999999997</v>
      </c>
      <c r="D1792" s="29" t="s">
        <v>1826</v>
      </c>
      <c r="E1792" s="29">
        <v>29</v>
      </c>
      <c r="F1792" s="29" t="s">
        <v>9</v>
      </c>
      <c r="G1792" s="29" t="s">
        <v>1566</v>
      </c>
      <c r="H1792" s="29" t="s">
        <v>1759</v>
      </c>
      <c r="L1792" s="30">
        <v>45721</v>
      </c>
      <c r="M1792" s="29">
        <v>615.08299999999997</v>
      </c>
      <c r="R1792" s="29" t="s">
        <v>1826</v>
      </c>
      <c r="S1792" s="29">
        <v>615.08299999999997</v>
      </c>
      <c r="W1792" s="31" t="s">
        <v>9</v>
      </c>
      <c r="X1792" s="31" t="s">
        <v>1566</v>
      </c>
      <c r="Y1792" s="29">
        <v>615.08299999999997</v>
      </c>
      <c r="AF1792" s="29">
        <v>615.08299999999997</v>
      </c>
      <c r="AG1792" s="29" t="s">
        <v>1759</v>
      </c>
    </row>
    <row r="1793" spans="1:33" x14ac:dyDescent="0.3">
      <c r="A1793" s="29" t="s">
        <v>1191</v>
      </c>
      <c r="B1793" s="30">
        <v>45446</v>
      </c>
      <c r="C1793" s="29">
        <v>153.11150000000001</v>
      </c>
      <c r="D1793" s="29" t="s">
        <v>1824</v>
      </c>
      <c r="E1793" s="29">
        <v>20</v>
      </c>
      <c r="F1793" s="29" t="s">
        <v>16</v>
      </c>
      <c r="G1793" s="29" t="s">
        <v>1544</v>
      </c>
      <c r="H1793" s="29" t="s">
        <v>1759</v>
      </c>
      <c r="L1793" s="30">
        <v>45446</v>
      </c>
      <c r="M1793" s="29">
        <v>153.11150000000001</v>
      </c>
      <c r="R1793" s="29" t="s">
        <v>1824</v>
      </c>
      <c r="S1793" s="29">
        <v>153.11150000000001</v>
      </c>
      <c r="W1793" s="33" t="s">
        <v>16</v>
      </c>
      <c r="X1793" s="33" t="s">
        <v>1544</v>
      </c>
      <c r="Y1793" s="29">
        <v>153.11150000000001</v>
      </c>
      <c r="AF1793" s="29">
        <v>153.11150000000001</v>
      </c>
      <c r="AG1793" s="29" t="s">
        <v>1759</v>
      </c>
    </row>
    <row r="1794" spans="1:33" x14ac:dyDescent="0.3">
      <c r="A1794" s="29" t="s">
        <v>697</v>
      </c>
      <c r="B1794" s="30">
        <v>45387</v>
      </c>
      <c r="C1794" s="29">
        <v>1123.434</v>
      </c>
      <c r="D1794" s="29" t="s">
        <v>1829</v>
      </c>
      <c r="E1794" s="29">
        <v>50</v>
      </c>
      <c r="F1794" s="29" t="s">
        <v>16</v>
      </c>
      <c r="G1794" s="29" t="s">
        <v>1566</v>
      </c>
      <c r="H1794" s="29" t="s">
        <v>1759</v>
      </c>
      <c r="L1794" s="30">
        <v>45387</v>
      </c>
      <c r="M1794" s="29">
        <v>1123.434</v>
      </c>
      <c r="R1794" s="29" t="s">
        <v>1829</v>
      </c>
      <c r="S1794" s="29">
        <v>1123.434</v>
      </c>
      <c r="W1794" s="31" t="s">
        <v>16</v>
      </c>
      <c r="X1794" s="31" t="s">
        <v>1566</v>
      </c>
      <c r="Y1794" s="29">
        <v>1123.434</v>
      </c>
      <c r="AF1794" s="29">
        <v>1123.434</v>
      </c>
      <c r="AG1794" s="29" t="s">
        <v>1759</v>
      </c>
    </row>
    <row r="1795" spans="1:33" x14ac:dyDescent="0.3">
      <c r="A1795" s="29" t="s">
        <v>4008</v>
      </c>
      <c r="B1795" s="30">
        <v>45222</v>
      </c>
      <c r="C1795" s="29">
        <v>354.56400000000002</v>
      </c>
      <c r="D1795" s="29" t="s">
        <v>1829</v>
      </c>
      <c r="E1795" s="29">
        <v>55</v>
      </c>
      <c r="F1795" s="29" t="s">
        <v>9</v>
      </c>
      <c r="G1795" s="29" t="s">
        <v>1563</v>
      </c>
      <c r="H1795" s="29" t="s">
        <v>1784</v>
      </c>
      <c r="L1795" s="30">
        <v>45222</v>
      </c>
      <c r="M1795" s="29">
        <v>354.56400000000002</v>
      </c>
      <c r="R1795" s="29" t="s">
        <v>1829</v>
      </c>
      <c r="S1795" s="29">
        <v>354.56400000000002</v>
      </c>
      <c r="W1795" s="33" t="s">
        <v>9</v>
      </c>
      <c r="X1795" s="33" t="s">
        <v>1563</v>
      </c>
      <c r="Y1795" s="29">
        <v>354.56400000000002</v>
      </c>
      <c r="AF1795" s="29">
        <v>354.56400000000002</v>
      </c>
      <c r="AG1795" s="29" t="s">
        <v>1784</v>
      </c>
    </row>
    <row r="1796" spans="1:33" x14ac:dyDescent="0.3">
      <c r="A1796" s="29" t="s">
        <v>741</v>
      </c>
      <c r="B1796" s="30">
        <v>45402</v>
      </c>
      <c r="C1796" s="29">
        <v>553.68640000000005</v>
      </c>
      <c r="D1796" s="29" t="s">
        <v>1826</v>
      </c>
      <c r="E1796" s="29">
        <v>22</v>
      </c>
      <c r="F1796" s="29" t="s">
        <v>16</v>
      </c>
      <c r="G1796" s="29" t="s">
        <v>1566</v>
      </c>
      <c r="H1796" s="29" t="s">
        <v>1754</v>
      </c>
      <c r="L1796" s="30">
        <v>45402</v>
      </c>
      <c r="M1796" s="29">
        <v>553.68640000000005</v>
      </c>
      <c r="R1796" s="29" t="s">
        <v>1826</v>
      </c>
      <c r="S1796" s="29">
        <v>553.68640000000005</v>
      </c>
      <c r="W1796" s="31" t="s">
        <v>16</v>
      </c>
      <c r="X1796" s="31" t="s">
        <v>1566</v>
      </c>
      <c r="Y1796" s="29">
        <v>553.68640000000005</v>
      </c>
      <c r="AF1796" s="29">
        <v>553.68640000000005</v>
      </c>
      <c r="AG1796" s="29" t="s">
        <v>1754</v>
      </c>
    </row>
    <row r="1797" spans="1:33" x14ac:dyDescent="0.3">
      <c r="A1797" s="29" t="s">
        <v>28</v>
      </c>
      <c r="B1797" s="30">
        <v>45455</v>
      </c>
      <c r="C1797" s="29">
        <v>1078.8173999999999</v>
      </c>
      <c r="D1797" s="29" t="s">
        <v>1829</v>
      </c>
      <c r="E1797" s="29">
        <v>24</v>
      </c>
      <c r="F1797" s="29" t="s">
        <v>9</v>
      </c>
      <c r="G1797" s="29" t="s">
        <v>1547</v>
      </c>
      <c r="H1797" s="29" t="s">
        <v>1763</v>
      </c>
      <c r="L1797" s="30">
        <v>45455</v>
      </c>
      <c r="M1797" s="29">
        <v>1078.8173999999999</v>
      </c>
      <c r="R1797" s="29" t="s">
        <v>1829</v>
      </c>
      <c r="S1797" s="29">
        <v>1078.8173999999999</v>
      </c>
      <c r="W1797" s="33" t="s">
        <v>9</v>
      </c>
      <c r="X1797" s="33" t="s">
        <v>1547</v>
      </c>
      <c r="Y1797" s="29">
        <v>1078.8173999999999</v>
      </c>
      <c r="AF1797" s="29">
        <v>1078.8173999999999</v>
      </c>
      <c r="AG1797" s="29" t="s">
        <v>1763</v>
      </c>
    </row>
    <row r="1798" spans="1:33" x14ac:dyDescent="0.3">
      <c r="A1798" s="29" t="s">
        <v>667</v>
      </c>
      <c r="B1798" s="30">
        <v>45877</v>
      </c>
      <c r="C1798" s="29">
        <v>790.76589999999999</v>
      </c>
      <c r="D1798" s="29" t="s">
        <v>1824</v>
      </c>
      <c r="E1798" s="29">
        <v>44</v>
      </c>
      <c r="F1798" s="29" t="s">
        <v>16</v>
      </c>
      <c r="G1798" s="29" t="s">
        <v>1547</v>
      </c>
      <c r="H1798" s="29" t="s">
        <v>1754</v>
      </c>
      <c r="L1798" s="30">
        <v>45877</v>
      </c>
      <c r="M1798" s="29">
        <v>790.76589999999999</v>
      </c>
      <c r="R1798" s="29" t="s">
        <v>1824</v>
      </c>
      <c r="S1798" s="29">
        <v>790.76589999999999</v>
      </c>
      <c r="W1798" s="31" t="s">
        <v>16</v>
      </c>
      <c r="X1798" s="31" t="s">
        <v>1547</v>
      </c>
      <c r="Y1798" s="29">
        <v>790.76589999999999</v>
      </c>
      <c r="AF1798" s="29">
        <v>790.76589999999999</v>
      </c>
      <c r="AG1798" s="29" t="s">
        <v>1754</v>
      </c>
    </row>
    <row r="1799" spans="1:33" x14ac:dyDescent="0.3">
      <c r="A1799" s="29" t="s">
        <v>305</v>
      </c>
      <c r="B1799" s="30">
        <v>45875</v>
      </c>
      <c r="C1799" s="29">
        <v>2462.34</v>
      </c>
      <c r="D1799" s="29" t="s">
        <v>1824</v>
      </c>
      <c r="E1799" s="29">
        <v>36</v>
      </c>
      <c r="F1799" s="29" t="s">
        <v>9</v>
      </c>
      <c r="G1799" s="29" t="s">
        <v>1544</v>
      </c>
      <c r="H1799" s="29" t="s">
        <v>1759</v>
      </c>
      <c r="L1799" s="30">
        <v>45875</v>
      </c>
      <c r="M1799" s="29">
        <v>2462.34</v>
      </c>
      <c r="R1799" s="29" t="s">
        <v>1824</v>
      </c>
      <c r="S1799" s="29">
        <v>2462.34</v>
      </c>
      <c r="W1799" s="33" t="s">
        <v>9</v>
      </c>
      <c r="X1799" s="33" t="s">
        <v>1544</v>
      </c>
      <c r="Y1799" s="29">
        <v>2462.34</v>
      </c>
      <c r="AF1799" s="29">
        <v>2462.34</v>
      </c>
      <c r="AG1799" s="29" t="s">
        <v>1759</v>
      </c>
    </row>
    <row r="1800" spans="1:33" x14ac:dyDescent="0.3">
      <c r="A1800" s="29" t="s">
        <v>1075</v>
      </c>
      <c r="B1800" s="30">
        <v>45592</v>
      </c>
      <c r="C1800" s="29">
        <v>940.69</v>
      </c>
      <c r="D1800" s="29" t="s">
        <v>1824</v>
      </c>
      <c r="E1800" s="29">
        <v>38</v>
      </c>
      <c r="F1800" s="29" t="s">
        <v>9</v>
      </c>
      <c r="G1800" s="29" t="s">
        <v>1566</v>
      </c>
      <c r="H1800" s="29" t="s">
        <v>1759</v>
      </c>
      <c r="L1800" s="30">
        <v>45592</v>
      </c>
      <c r="M1800" s="29">
        <v>940.69</v>
      </c>
      <c r="R1800" s="29" t="s">
        <v>1824</v>
      </c>
      <c r="S1800" s="29">
        <v>940.69</v>
      </c>
      <c r="W1800" s="31" t="s">
        <v>9</v>
      </c>
      <c r="X1800" s="31" t="s">
        <v>1566</v>
      </c>
      <c r="Y1800" s="29">
        <v>940.69</v>
      </c>
      <c r="AF1800" s="29">
        <v>940.69</v>
      </c>
      <c r="AG1800" s="29" t="s">
        <v>1759</v>
      </c>
    </row>
    <row r="1801" spans="1:33" x14ac:dyDescent="0.3">
      <c r="A1801" s="29" t="s">
        <v>733</v>
      </c>
      <c r="B1801" s="30">
        <v>45369</v>
      </c>
      <c r="C1801" s="29">
        <v>1347.4559999999999</v>
      </c>
      <c r="D1801" s="29" t="s">
        <v>1829</v>
      </c>
      <c r="E1801" s="29">
        <v>52</v>
      </c>
      <c r="F1801" s="29" t="s">
        <v>16</v>
      </c>
      <c r="G1801" s="29" t="s">
        <v>1544</v>
      </c>
      <c r="H1801" s="29" t="s">
        <v>1784</v>
      </c>
      <c r="L1801" s="30">
        <v>45369</v>
      </c>
      <c r="M1801" s="29">
        <v>1347.4559999999999</v>
      </c>
      <c r="R1801" s="29" t="s">
        <v>1829</v>
      </c>
      <c r="S1801" s="29">
        <v>1347.4559999999999</v>
      </c>
      <c r="W1801" s="33" t="s">
        <v>16</v>
      </c>
      <c r="X1801" s="33" t="s">
        <v>1544</v>
      </c>
      <c r="Y1801" s="29">
        <v>1347.4559999999999</v>
      </c>
      <c r="AF1801" s="29">
        <v>1347.4559999999999</v>
      </c>
      <c r="AG1801" s="29" t="s">
        <v>1784</v>
      </c>
    </row>
    <row r="1802" spans="1:33" x14ac:dyDescent="0.3">
      <c r="A1802" s="29" t="s">
        <v>894</v>
      </c>
      <c r="B1802" s="30">
        <v>45249</v>
      </c>
      <c r="C1802" s="29">
        <v>763.15719999999999</v>
      </c>
      <c r="D1802" s="29" t="s">
        <v>1829</v>
      </c>
      <c r="E1802" s="29">
        <v>46</v>
      </c>
      <c r="F1802" s="29" t="s">
        <v>16</v>
      </c>
      <c r="G1802" s="29" t="s">
        <v>1566</v>
      </c>
      <c r="H1802" s="29" t="s">
        <v>1784</v>
      </c>
      <c r="L1802" s="30">
        <v>45249</v>
      </c>
      <c r="M1802" s="29">
        <v>763.15719999999999</v>
      </c>
      <c r="R1802" s="29" t="s">
        <v>1829</v>
      </c>
      <c r="S1802" s="29">
        <v>763.15719999999999</v>
      </c>
      <c r="W1802" s="31" t="s">
        <v>16</v>
      </c>
      <c r="X1802" s="31" t="s">
        <v>1566</v>
      </c>
      <c r="Y1802" s="29">
        <v>763.15719999999999</v>
      </c>
      <c r="AF1802" s="29">
        <v>763.15719999999999</v>
      </c>
      <c r="AG1802" s="29" t="s">
        <v>1784</v>
      </c>
    </row>
    <row r="1803" spans="1:33" x14ac:dyDescent="0.3">
      <c r="A1803" s="29" t="s">
        <v>1296</v>
      </c>
      <c r="B1803" s="30">
        <v>45741</v>
      </c>
      <c r="C1803" s="29">
        <v>285.83940000000001</v>
      </c>
      <c r="D1803" s="29" t="s">
        <v>1826</v>
      </c>
      <c r="E1803" s="29">
        <v>60</v>
      </c>
      <c r="F1803" s="29" t="s">
        <v>16</v>
      </c>
      <c r="G1803" s="29" t="s">
        <v>1566</v>
      </c>
      <c r="H1803" s="29" t="s">
        <v>1759</v>
      </c>
      <c r="L1803" s="30">
        <v>45741</v>
      </c>
      <c r="M1803" s="29">
        <v>285.83940000000001</v>
      </c>
      <c r="R1803" s="29" t="s">
        <v>1826</v>
      </c>
      <c r="S1803" s="29">
        <v>285.83940000000001</v>
      </c>
      <c r="W1803" s="33" t="s">
        <v>16</v>
      </c>
      <c r="X1803" s="33" t="s">
        <v>1566</v>
      </c>
      <c r="Y1803" s="29">
        <v>285.83940000000001</v>
      </c>
      <c r="AF1803" s="29">
        <v>285.83940000000001</v>
      </c>
      <c r="AG1803" s="29" t="s">
        <v>1759</v>
      </c>
    </row>
    <row r="1804" spans="1:33" x14ac:dyDescent="0.3">
      <c r="A1804" s="29" t="s">
        <v>64</v>
      </c>
      <c r="B1804" s="30">
        <v>45427</v>
      </c>
      <c r="C1804" s="29">
        <v>2324.556</v>
      </c>
      <c r="D1804" s="29" t="s">
        <v>1826</v>
      </c>
      <c r="E1804" s="29">
        <v>53</v>
      </c>
      <c r="F1804" s="29" t="s">
        <v>16</v>
      </c>
      <c r="G1804" s="29" t="s">
        <v>1563</v>
      </c>
      <c r="H1804" s="29" t="s">
        <v>1759</v>
      </c>
      <c r="L1804" s="30">
        <v>45427</v>
      </c>
      <c r="M1804" s="29">
        <v>2324.556</v>
      </c>
      <c r="R1804" s="29" t="s">
        <v>1826</v>
      </c>
      <c r="S1804" s="29">
        <v>2324.556</v>
      </c>
      <c r="W1804" s="31" t="s">
        <v>16</v>
      </c>
      <c r="X1804" s="31" t="s">
        <v>1563</v>
      </c>
      <c r="Y1804" s="29">
        <v>2324.556</v>
      </c>
      <c r="AF1804" s="29">
        <v>2324.556</v>
      </c>
      <c r="AG1804" s="29" t="s">
        <v>1759</v>
      </c>
    </row>
    <row r="1805" spans="1:33" x14ac:dyDescent="0.3">
      <c r="A1805" s="29" t="s">
        <v>4004</v>
      </c>
      <c r="B1805" s="30">
        <v>45736</v>
      </c>
      <c r="C1805" s="29">
        <v>1232.952</v>
      </c>
      <c r="D1805" s="29" t="s">
        <v>1824</v>
      </c>
      <c r="E1805" s="29">
        <v>27</v>
      </c>
      <c r="F1805" s="29" t="s">
        <v>16</v>
      </c>
      <c r="G1805" s="29" t="s">
        <v>1544</v>
      </c>
      <c r="H1805" s="29" t="s">
        <v>1759</v>
      </c>
      <c r="L1805" s="30">
        <v>45736</v>
      </c>
      <c r="M1805" s="29">
        <v>1232.952</v>
      </c>
      <c r="R1805" s="29" t="s">
        <v>1824</v>
      </c>
      <c r="S1805" s="29">
        <v>1232.952</v>
      </c>
      <c r="W1805" s="33" t="s">
        <v>16</v>
      </c>
      <c r="X1805" s="33" t="s">
        <v>1544</v>
      </c>
      <c r="Y1805" s="29">
        <v>1232.952</v>
      </c>
      <c r="AF1805" s="29">
        <v>1232.952</v>
      </c>
      <c r="AG1805" s="29" t="s">
        <v>1759</v>
      </c>
    </row>
    <row r="1806" spans="1:33" x14ac:dyDescent="0.3">
      <c r="A1806" s="29" t="s">
        <v>774</v>
      </c>
      <c r="B1806" s="30">
        <v>45941</v>
      </c>
      <c r="C1806" s="29">
        <v>341.00299999999999</v>
      </c>
      <c r="D1806" s="29" t="s">
        <v>1829</v>
      </c>
      <c r="E1806" s="29">
        <v>58</v>
      </c>
      <c r="F1806" s="29" t="s">
        <v>16</v>
      </c>
      <c r="G1806" s="29" t="s">
        <v>1547</v>
      </c>
      <c r="H1806" s="29" t="s">
        <v>1759</v>
      </c>
      <c r="L1806" s="30">
        <v>45941</v>
      </c>
      <c r="M1806" s="29">
        <v>341.00299999999999</v>
      </c>
      <c r="R1806" s="29" t="s">
        <v>1829</v>
      </c>
      <c r="S1806" s="29">
        <v>341.00299999999999</v>
      </c>
      <c r="W1806" s="31" t="s">
        <v>16</v>
      </c>
      <c r="X1806" s="31" t="s">
        <v>1547</v>
      </c>
      <c r="Y1806" s="29">
        <v>341.00299999999999</v>
      </c>
      <c r="AF1806" s="29">
        <v>341.00299999999999</v>
      </c>
      <c r="AG1806" s="29" t="s">
        <v>1759</v>
      </c>
    </row>
    <row r="1807" spans="1:33" x14ac:dyDescent="0.3">
      <c r="A1807" s="29" t="s">
        <v>1146</v>
      </c>
      <c r="B1807" s="30">
        <v>45486</v>
      </c>
      <c r="C1807" s="29">
        <v>1737.9911999999999</v>
      </c>
      <c r="D1807" s="29" t="s">
        <v>1829</v>
      </c>
      <c r="E1807" s="29">
        <v>51</v>
      </c>
      <c r="F1807" s="29" t="s">
        <v>9</v>
      </c>
      <c r="G1807" s="29" t="s">
        <v>1547</v>
      </c>
      <c r="H1807" s="29" t="s">
        <v>1759</v>
      </c>
      <c r="L1807" s="30">
        <v>45486</v>
      </c>
      <c r="M1807" s="29">
        <v>1737.9911999999999</v>
      </c>
      <c r="R1807" s="29" t="s">
        <v>1829</v>
      </c>
      <c r="S1807" s="29">
        <v>1737.9911999999999</v>
      </c>
      <c r="W1807" s="33" t="s">
        <v>9</v>
      </c>
      <c r="X1807" s="33" t="s">
        <v>1547</v>
      </c>
      <c r="Y1807" s="29">
        <v>1737.9911999999999</v>
      </c>
      <c r="AF1807" s="29">
        <v>1737.9911999999999</v>
      </c>
      <c r="AG1807" s="29" t="s">
        <v>1759</v>
      </c>
    </row>
    <row r="1808" spans="1:33" x14ac:dyDescent="0.3">
      <c r="A1808" s="29" t="s">
        <v>658</v>
      </c>
      <c r="B1808" s="30">
        <v>45474</v>
      </c>
      <c r="C1808" s="29">
        <v>1765.1759999999999</v>
      </c>
      <c r="D1808" s="29" t="s">
        <v>1824</v>
      </c>
      <c r="E1808" s="29">
        <v>37</v>
      </c>
      <c r="F1808" s="29" t="s">
        <v>16</v>
      </c>
      <c r="G1808" s="29" t="s">
        <v>1558</v>
      </c>
      <c r="H1808" s="29" t="s">
        <v>1759</v>
      </c>
      <c r="L1808" s="30">
        <v>45474</v>
      </c>
      <c r="M1808" s="29">
        <v>1765.1759999999999</v>
      </c>
      <c r="R1808" s="29" t="s">
        <v>1824</v>
      </c>
      <c r="S1808" s="29">
        <v>1765.1759999999999</v>
      </c>
      <c r="W1808" s="31" t="s">
        <v>16</v>
      </c>
      <c r="X1808" s="31" t="s">
        <v>1558</v>
      </c>
      <c r="Y1808" s="29">
        <v>1765.1759999999999</v>
      </c>
      <c r="AF1808" s="29">
        <v>1765.1759999999999</v>
      </c>
      <c r="AG1808" s="29" t="s">
        <v>1759</v>
      </c>
    </row>
    <row r="1809" spans="1:33" x14ac:dyDescent="0.3">
      <c r="A1809" s="29" t="s">
        <v>491</v>
      </c>
      <c r="B1809" s="30">
        <v>45757</v>
      </c>
      <c r="C1809" s="29">
        <v>127.794</v>
      </c>
      <c r="D1809" s="29" t="s">
        <v>1824</v>
      </c>
      <c r="E1809" s="29">
        <v>32</v>
      </c>
      <c r="F1809" s="29" t="s">
        <v>16</v>
      </c>
      <c r="G1809" s="29" t="s">
        <v>1558</v>
      </c>
      <c r="H1809" s="29" t="s">
        <v>1759</v>
      </c>
      <c r="L1809" s="30">
        <v>45757</v>
      </c>
      <c r="M1809" s="29">
        <v>127.794</v>
      </c>
      <c r="R1809" s="29" t="s">
        <v>1824</v>
      </c>
      <c r="S1809" s="29">
        <v>127.794</v>
      </c>
      <c r="W1809" s="33" t="s">
        <v>16</v>
      </c>
      <c r="X1809" s="33" t="s">
        <v>1558</v>
      </c>
      <c r="Y1809" s="29">
        <v>127.794</v>
      </c>
      <c r="AF1809" s="29">
        <v>127.794</v>
      </c>
      <c r="AG1809" s="29" t="s">
        <v>1759</v>
      </c>
    </row>
    <row r="1810" spans="1:33" x14ac:dyDescent="0.3">
      <c r="A1810" s="29" t="s">
        <v>142</v>
      </c>
      <c r="B1810" s="30">
        <v>45475</v>
      </c>
      <c r="C1810" s="29">
        <v>491.46989999999988</v>
      </c>
      <c r="D1810" s="29" t="s">
        <v>1829</v>
      </c>
      <c r="E1810" s="29">
        <v>20</v>
      </c>
      <c r="F1810" s="29" t="s">
        <v>16</v>
      </c>
      <c r="G1810" s="29" t="s">
        <v>1558</v>
      </c>
      <c r="H1810" s="29" t="s">
        <v>1754</v>
      </c>
      <c r="L1810" s="30">
        <v>45475</v>
      </c>
      <c r="M1810" s="29">
        <v>491.46989999999988</v>
      </c>
      <c r="R1810" s="29" t="s">
        <v>1829</v>
      </c>
      <c r="S1810" s="29">
        <v>491.46989999999988</v>
      </c>
      <c r="W1810" s="31" t="s">
        <v>16</v>
      </c>
      <c r="X1810" s="31" t="s">
        <v>1558</v>
      </c>
      <c r="Y1810" s="29">
        <v>491.46989999999988</v>
      </c>
      <c r="AF1810" s="29">
        <v>491.46989999999988</v>
      </c>
      <c r="AG1810" s="29" t="s">
        <v>1754</v>
      </c>
    </row>
    <row r="1811" spans="1:33" x14ac:dyDescent="0.3">
      <c r="A1811" s="29" t="s">
        <v>342</v>
      </c>
      <c r="B1811" s="30">
        <v>45546</v>
      </c>
      <c r="C1811" s="29">
        <v>133.339</v>
      </c>
      <c r="D1811" s="29" t="s">
        <v>1826</v>
      </c>
      <c r="E1811" s="29">
        <v>30</v>
      </c>
      <c r="F1811" s="29" t="s">
        <v>16</v>
      </c>
      <c r="G1811" s="29" t="s">
        <v>1558</v>
      </c>
      <c r="H1811" s="29" t="s">
        <v>1759</v>
      </c>
      <c r="L1811" s="30">
        <v>45546</v>
      </c>
      <c r="M1811" s="29">
        <v>133.339</v>
      </c>
      <c r="R1811" s="29" t="s">
        <v>1826</v>
      </c>
      <c r="S1811" s="29">
        <v>133.339</v>
      </c>
      <c r="W1811" s="33" t="s">
        <v>16</v>
      </c>
      <c r="X1811" s="33" t="s">
        <v>1558</v>
      </c>
      <c r="Y1811" s="29">
        <v>133.339</v>
      </c>
      <c r="AF1811" s="29">
        <v>133.339</v>
      </c>
      <c r="AG1811" s="29" t="s">
        <v>1759</v>
      </c>
    </row>
    <row r="1812" spans="1:33" x14ac:dyDescent="0.3">
      <c r="A1812" s="29" t="s">
        <v>967</v>
      </c>
      <c r="B1812" s="30">
        <v>45520</v>
      </c>
      <c r="C1812" s="29">
        <v>487.74599999999998</v>
      </c>
      <c r="D1812" s="29" t="s">
        <v>1824</v>
      </c>
      <c r="E1812" s="29">
        <v>56</v>
      </c>
      <c r="F1812" s="29" t="s">
        <v>16</v>
      </c>
      <c r="G1812" s="29" t="s">
        <v>1544</v>
      </c>
      <c r="H1812" s="29" t="s">
        <v>1763</v>
      </c>
      <c r="L1812" s="30">
        <v>45520</v>
      </c>
      <c r="M1812" s="29">
        <v>487.74599999999998</v>
      </c>
      <c r="R1812" s="29" t="s">
        <v>1824</v>
      </c>
      <c r="S1812" s="29">
        <v>487.74599999999998</v>
      </c>
      <c r="W1812" s="31" t="s">
        <v>16</v>
      </c>
      <c r="X1812" s="31" t="s">
        <v>1544</v>
      </c>
      <c r="Y1812" s="29">
        <v>487.74599999999998</v>
      </c>
      <c r="AF1812" s="29">
        <v>487.74599999999998</v>
      </c>
      <c r="AG1812" s="29" t="s">
        <v>1763</v>
      </c>
    </row>
    <row r="1813" spans="1:33" x14ac:dyDescent="0.3">
      <c r="A1813" s="29" t="s">
        <v>497</v>
      </c>
      <c r="B1813" s="30">
        <v>45534</v>
      </c>
      <c r="C1813" s="29">
        <v>2145.7485000000001</v>
      </c>
      <c r="D1813" s="29" t="s">
        <v>1829</v>
      </c>
      <c r="E1813" s="29">
        <v>42</v>
      </c>
      <c r="F1813" s="29" t="s">
        <v>16</v>
      </c>
      <c r="G1813" s="29" t="s">
        <v>1547</v>
      </c>
      <c r="H1813" s="29" t="s">
        <v>1759</v>
      </c>
      <c r="L1813" s="30">
        <v>45534</v>
      </c>
      <c r="M1813" s="29">
        <v>2145.7485000000001</v>
      </c>
      <c r="R1813" s="29" t="s">
        <v>1829</v>
      </c>
      <c r="S1813" s="29">
        <v>2145.7485000000001</v>
      </c>
      <c r="W1813" s="33" t="s">
        <v>16</v>
      </c>
      <c r="X1813" s="33" t="s">
        <v>1547</v>
      </c>
      <c r="Y1813" s="29">
        <v>2145.7485000000001</v>
      </c>
      <c r="AF1813" s="29">
        <v>2145.7485000000001</v>
      </c>
      <c r="AG1813" s="29" t="s">
        <v>1759</v>
      </c>
    </row>
    <row r="1814" spans="1:33" x14ac:dyDescent="0.3">
      <c r="A1814" s="29" t="s">
        <v>222</v>
      </c>
      <c r="B1814" s="30">
        <v>45334</v>
      </c>
      <c r="C1814" s="29">
        <v>1575.0724</v>
      </c>
      <c r="D1814" s="29" t="s">
        <v>1824</v>
      </c>
      <c r="E1814" s="29">
        <v>22</v>
      </c>
      <c r="F1814" s="29" t="s">
        <v>16</v>
      </c>
      <c r="G1814" s="29" t="s">
        <v>1544</v>
      </c>
      <c r="H1814" s="29" t="s">
        <v>1759</v>
      </c>
      <c r="L1814" s="30">
        <v>45334</v>
      </c>
      <c r="M1814" s="29">
        <v>1575.0724</v>
      </c>
      <c r="R1814" s="29" t="s">
        <v>1824</v>
      </c>
      <c r="S1814" s="29">
        <v>1575.0724</v>
      </c>
      <c r="W1814" s="31" t="s">
        <v>16</v>
      </c>
      <c r="X1814" s="31" t="s">
        <v>1544</v>
      </c>
      <c r="Y1814" s="29">
        <v>1575.0724</v>
      </c>
      <c r="AF1814" s="29">
        <v>1575.0724</v>
      </c>
      <c r="AG1814" s="29" t="s">
        <v>1759</v>
      </c>
    </row>
    <row r="1815" spans="1:33" x14ac:dyDescent="0.3">
      <c r="A1815" s="29" t="s">
        <v>1396</v>
      </c>
      <c r="B1815" s="30">
        <v>45289</v>
      </c>
      <c r="C1815" s="29">
        <v>1635.2616</v>
      </c>
      <c r="D1815" s="29" t="s">
        <v>1826</v>
      </c>
      <c r="E1815" s="29">
        <v>60</v>
      </c>
      <c r="F1815" s="29" t="s">
        <v>16</v>
      </c>
      <c r="G1815" s="29" t="s">
        <v>1547</v>
      </c>
      <c r="H1815" s="29" t="s">
        <v>1759</v>
      </c>
      <c r="L1815" s="30">
        <v>45289</v>
      </c>
      <c r="M1815" s="29">
        <v>1635.2616</v>
      </c>
      <c r="R1815" s="29" t="s">
        <v>1826</v>
      </c>
      <c r="S1815" s="29">
        <v>1635.2616</v>
      </c>
      <c r="W1815" s="33" t="s">
        <v>16</v>
      </c>
      <c r="X1815" s="33" t="s">
        <v>1547</v>
      </c>
      <c r="Y1815" s="29">
        <v>1635.2616</v>
      </c>
      <c r="AF1815" s="29">
        <v>1635.2616</v>
      </c>
      <c r="AG1815" s="29" t="s">
        <v>1759</v>
      </c>
    </row>
    <row r="1816" spans="1:33" x14ac:dyDescent="0.3">
      <c r="A1816" s="29" t="s">
        <v>403</v>
      </c>
      <c r="B1816" s="30">
        <v>45832</v>
      </c>
      <c r="C1816" s="29">
        <v>236.7372</v>
      </c>
      <c r="D1816" s="29" t="s">
        <v>1829</v>
      </c>
      <c r="E1816" s="29">
        <v>18</v>
      </c>
      <c r="F1816" s="29" t="s">
        <v>16</v>
      </c>
      <c r="G1816" s="29" t="s">
        <v>1558</v>
      </c>
      <c r="H1816" s="29" t="s">
        <v>1754</v>
      </c>
      <c r="L1816" s="30">
        <v>45832</v>
      </c>
      <c r="M1816" s="29">
        <v>236.7372</v>
      </c>
      <c r="R1816" s="29" t="s">
        <v>1829</v>
      </c>
      <c r="S1816" s="29">
        <v>236.7372</v>
      </c>
      <c r="W1816" s="31" t="s">
        <v>16</v>
      </c>
      <c r="X1816" s="31" t="s">
        <v>1558</v>
      </c>
      <c r="Y1816" s="29">
        <v>236.7372</v>
      </c>
      <c r="AF1816" s="29">
        <v>236.7372</v>
      </c>
      <c r="AG1816" s="29" t="s">
        <v>1754</v>
      </c>
    </row>
    <row r="1817" spans="1:33" x14ac:dyDescent="0.3">
      <c r="A1817" s="29" t="s">
        <v>667</v>
      </c>
      <c r="B1817" s="30">
        <v>45400</v>
      </c>
      <c r="C1817" s="29">
        <v>488.71679999999998</v>
      </c>
      <c r="D1817" s="29" t="s">
        <v>1826</v>
      </c>
      <c r="E1817" s="29">
        <v>44</v>
      </c>
      <c r="F1817" s="29" t="s">
        <v>16</v>
      </c>
      <c r="G1817" s="29" t="s">
        <v>1558</v>
      </c>
      <c r="H1817" s="29" t="s">
        <v>1759</v>
      </c>
      <c r="L1817" s="30">
        <v>45400</v>
      </c>
      <c r="M1817" s="29">
        <v>488.71679999999998</v>
      </c>
      <c r="R1817" s="29" t="s">
        <v>1826</v>
      </c>
      <c r="S1817" s="29">
        <v>488.71679999999998</v>
      </c>
      <c r="W1817" s="33" t="s">
        <v>16</v>
      </c>
      <c r="X1817" s="33" t="s">
        <v>1558</v>
      </c>
      <c r="Y1817" s="29">
        <v>488.71679999999998</v>
      </c>
      <c r="AF1817" s="29">
        <v>488.71679999999998</v>
      </c>
      <c r="AG1817" s="29" t="s">
        <v>1759</v>
      </c>
    </row>
    <row r="1818" spans="1:33" x14ac:dyDescent="0.3">
      <c r="A1818" s="29" t="s">
        <v>1247</v>
      </c>
      <c r="B1818" s="30">
        <v>45930</v>
      </c>
      <c r="C1818" s="29">
        <v>2315.8519999999999</v>
      </c>
      <c r="D1818" s="29" t="s">
        <v>1824</v>
      </c>
      <c r="E1818" s="29">
        <v>51</v>
      </c>
      <c r="F1818" s="29" t="s">
        <v>16</v>
      </c>
      <c r="G1818" s="29" t="s">
        <v>1547</v>
      </c>
      <c r="H1818" s="29" t="s">
        <v>1763</v>
      </c>
      <c r="L1818" s="30">
        <v>45930</v>
      </c>
      <c r="M1818" s="29">
        <v>2315.8519999999999</v>
      </c>
      <c r="R1818" s="29" t="s">
        <v>1824</v>
      </c>
      <c r="S1818" s="29">
        <v>2315.8519999999999</v>
      </c>
      <c r="W1818" s="31" t="s">
        <v>16</v>
      </c>
      <c r="X1818" s="31" t="s">
        <v>1547</v>
      </c>
      <c r="Y1818" s="29">
        <v>2315.8519999999999</v>
      </c>
      <c r="AF1818" s="29">
        <v>2315.8519999999999</v>
      </c>
      <c r="AG1818" s="29" t="s">
        <v>1763</v>
      </c>
    </row>
    <row r="1819" spans="1:33" x14ac:dyDescent="0.3">
      <c r="A1819" s="29" t="s">
        <v>685</v>
      </c>
      <c r="B1819" s="30">
        <v>45935</v>
      </c>
      <c r="C1819" s="29">
        <v>1267.9744000000001</v>
      </c>
      <c r="D1819" s="29" t="s">
        <v>1824</v>
      </c>
      <c r="E1819" s="29">
        <v>20</v>
      </c>
      <c r="F1819" s="29" t="s">
        <v>16</v>
      </c>
      <c r="G1819" s="29" t="s">
        <v>1544</v>
      </c>
      <c r="H1819" s="29" t="s">
        <v>1763</v>
      </c>
      <c r="L1819" s="30">
        <v>45935</v>
      </c>
      <c r="M1819" s="29">
        <v>1267.9744000000001</v>
      </c>
      <c r="R1819" s="29" t="s">
        <v>1824</v>
      </c>
      <c r="S1819" s="29">
        <v>1267.9744000000001</v>
      </c>
      <c r="W1819" s="33" t="s">
        <v>16</v>
      </c>
      <c r="X1819" s="33" t="s">
        <v>1544</v>
      </c>
      <c r="Y1819" s="29">
        <v>1267.9744000000001</v>
      </c>
      <c r="AF1819" s="29">
        <v>1267.9744000000001</v>
      </c>
      <c r="AG1819" s="29" t="s">
        <v>1763</v>
      </c>
    </row>
    <row r="1820" spans="1:33" x14ac:dyDescent="0.3">
      <c r="A1820" s="29" t="s">
        <v>468</v>
      </c>
      <c r="B1820" s="30">
        <v>45814</v>
      </c>
      <c r="C1820" s="29">
        <v>981.9864</v>
      </c>
      <c r="D1820" s="29" t="s">
        <v>1829</v>
      </c>
      <c r="E1820" s="29">
        <v>43</v>
      </c>
      <c r="F1820" s="29" t="s">
        <v>9</v>
      </c>
      <c r="G1820" s="29" t="s">
        <v>1563</v>
      </c>
      <c r="H1820" s="29" t="s">
        <v>1759</v>
      </c>
      <c r="L1820" s="30">
        <v>45814</v>
      </c>
      <c r="M1820" s="29">
        <v>981.9864</v>
      </c>
      <c r="R1820" s="29" t="s">
        <v>1829</v>
      </c>
      <c r="S1820" s="29">
        <v>981.9864</v>
      </c>
      <c r="W1820" s="31" t="s">
        <v>9</v>
      </c>
      <c r="X1820" s="31" t="s">
        <v>1563</v>
      </c>
      <c r="Y1820" s="29">
        <v>981.9864</v>
      </c>
      <c r="AF1820" s="29">
        <v>981.9864</v>
      </c>
      <c r="AG1820" s="29" t="s">
        <v>1759</v>
      </c>
    </row>
    <row r="1821" spans="1:33" x14ac:dyDescent="0.3">
      <c r="A1821" s="29" t="s">
        <v>572</v>
      </c>
      <c r="B1821" s="30">
        <v>45323</v>
      </c>
      <c r="C1821" s="29">
        <v>442.61489999999998</v>
      </c>
      <c r="D1821" s="29" t="s">
        <v>1829</v>
      </c>
      <c r="E1821" s="29">
        <v>41</v>
      </c>
      <c r="F1821" s="29" t="s">
        <v>16</v>
      </c>
      <c r="G1821" s="29" t="s">
        <v>1544</v>
      </c>
      <c r="H1821" s="29" t="s">
        <v>1759</v>
      </c>
      <c r="L1821" s="30">
        <v>45323</v>
      </c>
      <c r="M1821" s="29">
        <v>442.61489999999998</v>
      </c>
      <c r="R1821" s="29" t="s">
        <v>1829</v>
      </c>
      <c r="S1821" s="29">
        <v>442.61489999999998</v>
      </c>
      <c r="W1821" s="33" t="s">
        <v>16</v>
      </c>
      <c r="X1821" s="33" t="s">
        <v>1544</v>
      </c>
      <c r="Y1821" s="29">
        <v>442.61489999999998</v>
      </c>
      <c r="AF1821" s="29">
        <v>442.61489999999998</v>
      </c>
      <c r="AG1821" s="29" t="s">
        <v>1759</v>
      </c>
    </row>
    <row r="1822" spans="1:33" x14ac:dyDescent="0.3">
      <c r="A1822" s="29" t="s">
        <v>173</v>
      </c>
      <c r="B1822" s="30">
        <v>45312</v>
      </c>
      <c r="C1822" s="29">
        <v>989.93680000000006</v>
      </c>
      <c r="D1822" s="29" t="s">
        <v>1829</v>
      </c>
      <c r="E1822" s="29">
        <v>54</v>
      </c>
      <c r="F1822" s="29" t="s">
        <v>9</v>
      </c>
      <c r="G1822" s="29" t="s">
        <v>1547</v>
      </c>
      <c r="H1822" s="29" t="s">
        <v>1759</v>
      </c>
      <c r="L1822" s="30">
        <v>45312</v>
      </c>
      <c r="M1822" s="29">
        <v>989.93680000000006</v>
      </c>
      <c r="R1822" s="29" t="s">
        <v>1829</v>
      </c>
      <c r="S1822" s="29">
        <v>989.93680000000006</v>
      </c>
      <c r="W1822" s="31" t="s">
        <v>9</v>
      </c>
      <c r="X1822" s="31" t="s">
        <v>1547</v>
      </c>
      <c r="Y1822" s="29">
        <v>989.93680000000006</v>
      </c>
      <c r="AF1822" s="29">
        <v>989.93680000000006</v>
      </c>
      <c r="AG1822" s="29" t="s">
        <v>1759</v>
      </c>
    </row>
    <row r="1823" spans="1:33" x14ac:dyDescent="0.3">
      <c r="A1823" s="29" t="s">
        <v>497</v>
      </c>
      <c r="B1823" s="30">
        <v>45554</v>
      </c>
      <c r="C1823" s="29">
        <v>551.25900000000001</v>
      </c>
      <c r="D1823" s="29" t="s">
        <v>1826</v>
      </c>
      <c r="E1823" s="29">
        <v>42</v>
      </c>
      <c r="F1823" s="29" t="s">
        <v>16</v>
      </c>
      <c r="G1823" s="29" t="s">
        <v>1547</v>
      </c>
      <c r="H1823" s="29" t="s">
        <v>1784</v>
      </c>
      <c r="L1823" s="30">
        <v>45554</v>
      </c>
      <c r="M1823" s="29">
        <v>551.25900000000001</v>
      </c>
      <c r="R1823" s="29" t="s">
        <v>1826</v>
      </c>
      <c r="S1823" s="29">
        <v>551.25900000000001</v>
      </c>
      <c r="W1823" s="33" t="s">
        <v>16</v>
      </c>
      <c r="X1823" s="33" t="s">
        <v>1547</v>
      </c>
      <c r="Y1823" s="29">
        <v>551.25900000000001</v>
      </c>
      <c r="AF1823" s="29">
        <v>551.25900000000001</v>
      </c>
      <c r="AG1823" s="29" t="s">
        <v>1784</v>
      </c>
    </row>
    <row r="1824" spans="1:33" x14ac:dyDescent="0.3">
      <c r="A1824" s="29" t="s">
        <v>468</v>
      </c>
      <c r="B1824" s="30">
        <v>45310</v>
      </c>
      <c r="C1824" s="29">
        <v>43.144199999999998</v>
      </c>
      <c r="D1824" s="29" t="s">
        <v>1829</v>
      </c>
      <c r="E1824" s="29">
        <v>43</v>
      </c>
      <c r="F1824" s="29" t="s">
        <v>9</v>
      </c>
      <c r="G1824" s="29" t="s">
        <v>1544</v>
      </c>
      <c r="H1824" s="29" t="s">
        <v>1759</v>
      </c>
      <c r="L1824" s="30">
        <v>45310</v>
      </c>
      <c r="M1824" s="29">
        <v>43.144199999999998</v>
      </c>
      <c r="R1824" s="29" t="s">
        <v>1829</v>
      </c>
      <c r="S1824" s="29">
        <v>43.144199999999998</v>
      </c>
      <c r="W1824" s="31" t="s">
        <v>9</v>
      </c>
      <c r="X1824" s="31" t="s">
        <v>1544</v>
      </c>
      <c r="Y1824" s="29">
        <v>43.144199999999998</v>
      </c>
      <c r="AF1824" s="29">
        <v>43.144199999999998</v>
      </c>
      <c r="AG1824" s="29" t="s">
        <v>1759</v>
      </c>
    </row>
    <row r="1825" spans="1:33" x14ac:dyDescent="0.3">
      <c r="A1825" s="29" t="s">
        <v>1045</v>
      </c>
      <c r="B1825" s="30">
        <v>45594</v>
      </c>
      <c r="C1825" s="29">
        <v>1210.8714</v>
      </c>
      <c r="D1825" s="29" t="s">
        <v>1826</v>
      </c>
      <c r="E1825" s="29">
        <v>64</v>
      </c>
      <c r="F1825" s="29" t="s">
        <v>16</v>
      </c>
      <c r="G1825" s="29" t="s">
        <v>1558</v>
      </c>
      <c r="H1825" s="29" t="s">
        <v>1763</v>
      </c>
      <c r="L1825" s="30">
        <v>45594</v>
      </c>
      <c r="M1825" s="29">
        <v>1210.8714</v>
      </c>
      <c r="R1825" s="29" t="s">
        <v>1826</v>
      </c>
      <c r="S1825" s="29">
        <v>1210.8714</v>
      </c>
      <c r="W1825" s="33" t="s">
        <v>16</v>
      </c>
      <c r="X1825" s="33" t="s">
        <v>1558</v>
      </c>
      <c r="Y1825" s="29">
        <v>1210.8714</v>
      </c>
      <c r="AF1825" s="29">
        <v>1210.8714</v>
      </c>
      <c r="AG1825" s="29" t="s">
        <v>1763</v>
      </c>
    </row>
    <row r="1826" spans="1:33" x14ac:dyDescent="0.3">
      <c r="A1826" s="29" t="s">
        <v>682</v>
      </c>
      <c r="B1826" s="30">
        <v>45840</v>
      </c>
      <c r="C1826" s="29">
        <v>2943.5295999999998</v>
      </c>
      <c r="D1826" s="29" t="s">
        <v>1824</v>
      </c>
      <c r="E1826" s="29">
        <v>48</v>
      </c>
      <c r="F1826" s="29" t="s">
        <v>9</v>
      </c>
      <c r="G1826" s="29" t="s">
        <v>1544</v>
      </c>
      <c r="H1826" s="29" t="s">
        <v>1784</v>
      </c>
      <c r="L1826" s="30">
        <v>45840</v>
      </c>
      <c r="M1826" s="29">
        <v>2943.5295999999998</v>
      </c>
      <c r="R1826" s="29" t="s">
        <v>1824</v>
      </c>
      <c r="S1826" s="29">
        <v>2943.5295999999998</v>
      </c>
      <c r="W1826" s="31" t="s">
        <v>9</v>
      </c>
      <c r="X1826" s="31" t="s">
        <v>1544</v>
      </c>
      <c r="Y1826" s="29">
        <v>2943.5295999999998</v>
      </c>
      <c r="AF1826" s="29">
        <v>2943.5295999999998</v>
      </c>
      <c r="AG1826" s="29" t="s">
        <v>1784</v>
      </c>
    </row>
    <row r="1827" spans="1:33" x14ac:dyDescent="0.3">
      <c r="A1827" s="29" t="s">
        <v>590</v>
      </c>
      <c r="B1827" s="30">
        <v>45549</v>
      </c>
      <c r="C1827" s="29">
        <v>1058.4480000000001</v>
      </c>
      <c r="D1827" s="29" t="s">
        <v>1826</v>
      </c>
      <c r="E1827" s="29">
        <v>43</v>
      </c>
      <c r="F1827" s="29" t="s">
        <v>16</v>
      </c>
      <c r="G1827" s="29" t="s">
        <v>1563</v>
      </c>
      <c r="H1827" s="29" t="s">
        <v>1759</v>
      </c>
      <c r="L1827" s="30">
        <v>45549</v>
      </c>
      <c r="M1827" s="29">
        <v>1058.4480000000001</v>
      </c>
      <c r="R1827" s="29" t="s">
        <v>1826</v>
      </c>
      <c r="S1827" s="29">
        <v>1058.4480000000001</v>
      </c>
      <c r="W1827" s="33" t="s">
        <v>16</v>
      </c>
      <c r="X1827" s="33" t="s">
        <v>1563</v>
      </c>
      <c r="Y1827" s="29">
        <v>1058.4480000000001</v>
      </c>
      <c r="AF1827" s="29">
        <v>1058.4480000000001</v>
      </c>
      <c r="AG1827" s="29" t="s">
        <v>1759</v>
      </c>
    </row>
    <row r="1828" spans="1:33" x14ac:dyDescent="0.3">
      <c r="A1828" s="29" t="s">
        <v>412</v>
      </c>
      <c r="B1828" s="30">
        <v>45903</v>
      </c>
      <c r="C1828" s="29">
        <v>1695.3074999999999</v>
      </c>
      <c r="D1828" s="29" t="s">
        <v>1826</v>
      </c>
      <c r="E1828" s="29">
        <v>40</v>
      </c>
      <c r="F1828" s="29" t="s">
        <v>9</v>
      </c>
      <c r="G1828" s="29" t="s">
        <v>1544</v>
      </c>
      <c r="H1828" s="29" t="s">
        <v>1759</v>
      </c>
      <c r="L1828" s="30">
        <v>45903</v>
      </c>
      <c r="M1828" s="29">
        <v>1695.3074999999999</v>
      </c>
      <c r="R1828" s="29" t="s">
        <v>1826</v>
      </c>
      <c r="S1828" s="29">
        <v>1695.3074999999999</v>
      </c>
      <c r="W1828" s="31" t="s">
        <v>9</v>
      </c>
      <c r="X1828" s="31" t="s">
        <v>1544</v>
      </c>
      <c r="Y1828" s="29">
        <v>1695.3074999999999</v>
      </c>
      <c r="AF1828" s="29">
        <v>1695.3074999999999</v>
      </c>
      <c r="AG1828" s="29" t="s">
        <v>1759</v>
      </c>
    </row>
    <row r="1829" spans="1:33" x14ac:dyDescent="0.3">
      <c r="A1829" s="29" t="s">
        <v>524</v>
      </c>
      <c r="B1829" s="30">
        <v>45673</v>
      </c>
      <c r="C1829" s="29">
        <v>2141.85</v>
      </c>
      <c r="D1829" s="29" t="s">
        <v>1824</v>
      </c>
      <c r="E1829" s="29">
        <v>59</v>
      </c>
      <c r="F1829" s="29" t="s">
        <v>9</v>
      </c>
      <c r="G1829" s="29" t="s">
        <v>1558</v>
      </c>
      <c r="H1829" s="29" t="s">
        <v>1754</v>
      </c>
      <c r="L1829" s="30">
        <v>45673</v>
      </c>
      <c r="M1829" s="29">
        <v>2141.85</v>
      </c>
      <c r="R1829" s="29" t="s">
        <v>1824</v>
      </c>
      <c r="S1829" s="29">
        <v>2141.85</v>
      </c>
      <c r="W1829" s="33" t="s">
        <v>9</v>
      </c>
      <c r="X1829" s="33" t="s">
        <v>1558</v>
      </c>
      <c r="Y1829" s="29">
        <v>2141.85</v>
      </c>
      <c r="AF1829" s="29">
        <v>2141.85</v>
      </c>
      <c r="AG1829" s="29" t="s">
        <v>1754</v>
      </c>
    </row>
    <row r="1830" spans="1:33" x14ac:dyDescent="0.3">
      <c r="A1830" s="29" t="s">
        <v>354</v>
      </c>
      <c r="B1830" s="30">
        <v>45395</v>
      </c>
      <c r="C1830" s="29">
        <v>1287.3599999999999</v>
      </c>
      <c r="D1830" s="29" t="s">
        <v>1829</v>
      </c>
      <c r="E1830" s="29">
        <v>53</v>
      </c>
      <c r="F1830" s="29" t="s">
        <v>16</v>
      </c>
      <c r="G1830" s="29" t="s">
        <v>1563</v>
      </c>
      <c r="H1830" s="29" t="s">
        <v>1759</v>
      </c>
      <c r="L1830" s="30">
        <v>45395</v>
      </c>
      <c r="M1830" s="29">
        <v>1287.3599999999999</v>
      </c>
      <c r="R1830" s="29" t="s">
        <v>1829</v>
      </c>
      <c r="S1830" s="29">
        <v>1287.3599999999999</v>
      </c>
      <c r="W1830" s="31" t="s">
        <v>16</v>
      </c>
      <c r="X1830" s="31" t="s">
        <v>1563</v>
      </c>
      <c r="Y1830" s="29">
        <v>1287.3599999999999</v>
      </c>
      <c r="AF1830" s="29">
        <v>1287.3599999999999</v>
      </c>
      <c r="AG1830" s="29" t="s">
        <v>1759</v>
      </c>
    </row>
    <row r="1831" spans="1:33" x14ac:dyDescent="0.3">
      <c r="A1831" s="29" t="s">
        <v>1051</v>
      </c>
      <c r="B1831" s="30">
        <v>45379</v>
      </c>
      <c r="C1831" s="29">
        <v>328.75240000000002</v>
      </c>
      <c r="D1831" s="29" t="s">
        <v>1826</v>
      </c>
      <c r="E1831" s="29">
        <v>37</v>
      </c>
      <c r="F1831" s="29" t="s">
        <v>9</v>
      </c>
      <c r="G1831" s="29" t="s">
        <v>1558</v>
      </c>
      <c r="H1831" s="29" t="s">
        <v>1763</v>
      </c>
      <c r="L1831" s="30">
        <v>45379</v>
      </c>
      <c r="M1831" s="29">
        <v>328.75240000000002</v>
      </c>
      <c r="R1831" s="29" t="s">
        <v>1826</v>
      </c>
      <c r="S1831" s="29">
        <v>328.75240000000002</v>
      </c>
      <c r="W1831" s="33" t="s">
        <v>9</v>
      </c>
      <c r="X1831" s="33" t="s">
        <v>1558</v>
      </c>
      <c r="Y1831" s="29">
        <v>328.75240000000002</v>
      </c>
      <c r="AF1831" s="29">
        <v>328.75240000000002</v>
      </c>
      <c r="AG1831" s="29" t="s">
        <v>1763</v>
      </c>
    </row>
    <row r="1832" spans="1:33" x14ac:dyDescent="0.3">
      <c r="A1832" s="29" t="s">
        <v>949</v>
      </c>
      <c r="B1832" s="30">
        <v>45860</v>
      </c>
      <c r="C1832" s="29">
        <v>1958.144</v>
      </c>
      <c r="D1832" s="29" t="s">
        <v>1826</v>
      </c>
      <c r="E1832" s="29">
        <v>50</v>
      </c>
      <c r="F1832" s="29" t="s">
        <v>9</v>
      </c>
      <c r="G1832" s="29" t="s">
        <v>1566</v>
      </c>
      <c r="H1832" s="29" t="s">
        <v>1759</v>
      </c>
      <c r="L1832" s="30">
        <v>45860</v>
      </c>
      <c r="M1832" s="29">
        <v>1958.144</v>
      </c>
      <c r="R1832" s="29" t="s">
        <v>1826</v>
      </c>
      <c r="S1832" s="29">
        <v>1958.144</v>
      </c>
      <c r="W1832" s="31" t="s">
        <v>9</v>
      </c>
      <c r="X1832" s="31" t="s">
        <v>1566</v>
      </c>
      <c r="Y1832" s="29">
        <v>1958.144</v>
      </c>
      <c r="AF1832" s="29">
        <v>1958.144</v>
      </c>
      <c r="AG1832" s="29" t="s">
        <v>1759</v>
      </c>
    </row>
    <row r="1833" spans="1:33" x14ac:dyDescent="0.3">
      <c r="A1833" s="29" t="s">
        <v>4015</v>
      </c>
      <c r="B1833" s="30">
        <v>45704</v>
      </c>
      <c r="C1833" s="29">
        <v>39.973999999999997</v>
      </c>
      <c r="D1833" s="29" t="s">
        <v>1824</v>
      </c>
      <c r="E1833" s="29">
        <v>64</v>
      </c>
      <c r="F1833" s="29" t="s">
        <v>16</v>
      </c>
      <c r="G1833" s="29" t="s">
        <v>1563</v>
      </c>
      <c r="H1833" s="29" t="s">
        <v>1759</v>
      </c>
      <c r="L1833" s="30">
        <v>45704</v>
      </c>
      <c r="M1833" s="29">
        <v>39.973999999999997</v>
      </c>
      <c r="R1833" s="29" t="s">
        <v>1824</v>
      </c>
      <c r="S1833" s="29">
        <v>39.973999999999997</v>
      </c>
      <c r="W1833" s="33" t="s">
        <v>16</v>
      </c>
      <c r="X1833" s="33" t="s">
        <v>1563</v>
      </c>
      <c r="Y1833" s="29">
        <v>39.973999999999997</v>
      </c>
      <c r="AF1833" s="29">
        <v>39.973999999999997</v>
      </c>
      <c r="AG1833" s="29" t="s">
        <v>1759</v>
      </c>
    </row>
    <row r="1834" spans="1:33" x14ac:dyDescent="0.3">
      <c r="A1834" s="29" t="s">
        <v>1344</v>
      </c>
      <c r="B1834" s="30">
        <v>45327</v>
      </c>
      <c r="C1834" s="29">
        <v>654.36559999999997</v>
      </c>
      <c r="D1834" s="29" t="s">
        <v>1826</v>
      </c>
      <c r="E1834" s="29">
        <v>48</v>
      </c>
      <c r="F1834" s="29" t="s">
        <v>16</v>
      </c>
      <c r="G1834" s="29" t="s">
        <v>1566</v>
      </c>
      <c r="H1834" s="29" t="s">
        <v>1759</v>
      </c>
      <c r="L1834" s="30">
        <v>45327</v>
      </c>
      <c r="M1834" s="29">
        <v>654.36559999999997</v>
      </c>
      <c r="R1834" s="29" t="s">
        <v>1826</v>
      </c>
      <c r="S1834" s="29">
        <v>654.36559999999997</v>
      </c>
      <c r="W1834" s="31" t="s">
        <v>16</v>
      </c>
      <c r="X1834" s="31" t="s">
        <v>1566</v>
      </c>
      <c r="Y1834" s="29">
        <v>654.36559999999997</v>
      </c>
      <c r="AF1834" s="29">
        <v>654.36559999999997</v>
      </c>
      <c r="AG1834" s="29" t="s">
        <v>1759</v>
      </c>
    </row>
    <row r="1835" spans="1:33" x14ac:dyDescent="0.3">
      <c r="A1835" s="29" t="s">
        <v>891</v>
      </c>
      <c r="B1835" s="30">
        <v>45721</v>
      </c>
      <c r="C1835" s="29">
        <v>3032.6559999999999</v>
      </c>
      <c r="D1835" s="29" t="s">
        <v>1824</v>
      </c>
      <c r="E1835" s="29">
        <v>59</v>
      </c>
      <c r="F1835" s="29" t="s">
        <v>9</v>
      </c>
      <c r="G1835" s="29" t="s">
        <v>1558</v>
      </c>
      <c r="H1835" s="29" t="s">
        <v>1759</v>
      </c>
      <c r="L1835" s="30">
        <v>45721</v>
      </c>
      <c r="M1835" s="29">
        <v>3032.6559999999999</v>
      </c>
      <c r="R1835" s="29" t="s">
        <v>1824</v>
      </c>
      <c r="S1835" s="29">
        <v>3032.6559999999999</v>
      </c>
      <c r="W1835" s="33" t="s">
        <v>9</v>
      </c>
      <c r="X1835" s="33" t="s">
        <v>1558</v>
      </c>
      <c r="Y1835" s="29">
        <v>3032.6559999999999</v>
      </c>
      <c r="AF1835" s="29">
        <v>3032.6559999999999</v>
      </c>
      <c r="AG1835" s="29" t="s">
        <v>1759</v>
      </c>
    </row>
    <row r="1836" spans="1:33" x14ac:dyDescent="0.3">
      <c r="A1836" s="29" t="s">
        <v>1128</v>
      </c>
      <c r="B1836" s="30">
        <v>45842</v>
      </c>
      <c r="C1836" s="29">
        <v>166.82490000000001</v>
      </c>
      <c r="D1836" s="29" t="s">
        <v>1829</v>
      </c>
      <c r="E1836" s="29">
        <v>64</v>
      </c>
      <c r="F1836" s="29" t="s">
        <v>9</v>
      </c>
      <c r="G1836" s="29" t="s">
        <v>1563</v>
      </c>
      <c r="H1836" s="29" t="s">
        <v>1759</v>
      </c>
      <c r="L1836" s="30">
        <v>45842</v>
      </c>
      <c r="M1836" s="29">
        <v>166.82490000000001</v>
      </c>
      <c r="R1836" s="29" t="s">
        <v>1829</v>
      </c>
      <c r="S1836" s="29">
        <v>166.82490000000001</v>
      </c>
      <c r="W1836" s="31" t="s">
        <v>9</v>
      </c>
      <c r="X1836" s="31" t="s">
        <v>1563</v>
      </c>
      <c r="Y1836" s="29">
        <v>166.82490000000001</v>
      </c>
      <c r="AF1836" s="29">
        <v>166.82490000000001</v>
      </c>
      <c r="AG1836" s="29" t="s">
        <v>1759</v>
      </c>
    </row>
    <row r="1837" spans="1:33" x14ac:dyDescent="0.3">
      <c r="A1837" s="29" t="s">
        <v>850</v>
      </c>
      <c r="B1837" s="30">
        <v>45862</v>
      </c>
      <c r="C1837" s="29">
        <v>465.83199999999999</v>
      </c>
      <c r="D1837" s="29" t="s">
        <v>1824</v>
      </c>
      <c r="E1837" s="29">
        <v>18</v>
      </c>
      <c r="F1837" s="29" t="s">
        <v>9</v>
      </c>
      <c r="G1837" s="29" t="s">
        <v>1563</v>
      </c>
      <c r="H1837" s="29" t="s">
        <v>1759</v>
      </c>
      <c r="L1837" s="30">
        <v>45862</v>
      </c>
      <c r="M1837" s="29">
        <v>465.83199999999999</v>
      </c>
      <c r="R1837" s="29" t="s">
        <v>1824</v>
      </c>
      <c r="S1837" s="29">
        <v>465.83199999999999</v>
      </c>
      <c r="W1837" s="33" t="s">
        <v>9</v>
      </c>
      <c r="X1837" s="33" t="s">
        <v>1563</v>
      </c>
      <c r="Y1837" s="29">
        <v>465.83199999999999</v>
      </c>
      <c r="AF1837" s="29">
        <v>465.83199999999999</v>
      </c>
      <c r="AG1837" s="29" t="s">
        <v>1759</v>
      </c>
    </row>
    <row r="1838" spans="1:33" x14ac:dyDescent="0.3">
      <c r="A1838" s="29" t="s">
        <v>834</v>
      </c>
      <c r="B1838" s="30">
        <v>45681</v>
      </c>
      <c r="C1838" s="29">
        <v>188.04239999999999</v>
      </c>
      <c r="D1838" s="29" t="s">
        <v>1824</v>
      </c>
      <c r="E1838" s="29">
        <v>60</v>
      </c>
      <c r="F1838" s="29" t="s">
        <v>16</v>
      </c>
      <c r="G1838" s="29" t="s">
        <v>1558</v>
      </c>
      <c r="H1838" s="29" t="s">
        <v>1754</v>
      </c>
      <c r="L1838" s="30">
        <v>45681</v>
      </c>
      <c r="M1838" s="29">
        <v>188.04239999999999</v>
      </c>
      <c r="R1838" s="29" t="s">
        <v>1824</v>
      </c>
      <c r="S1838" s="29">
        <v>188.04239999999999</v>
      </c>
      <c r="W1838" s="31" t="s">
        <v>16</v>
      </c>
      <c r="X1838" s="31" t="s">
        <v>1558</v>
      </c>
      <c r="Y1838" s="29">
        <v>188.04239999999999</v>
      </c>
      <c r="AF1838" s="29">
        <v>188.04239999999999</v>
      </c>
      <c r="AG1838" s="29" t="s">
        <v>1754</v>
      </c>
    </row>
    <row r="1839" spans="1:33" x14ac:dyDescent="0.3">
      <c r="A1839" s="29" t="s">
        <v>242</v>
      </c>
      <c r="B1839" s="30">
        <v>45392</v>
      </c>
      <c r="C1839" s="29">
        <v>614.07420000000002</v>
      </c>
      <c r="D1839" s="29" t="s">
        <v>1829</v>
      </c>
      <c r="E1839" s="29">
        <v>27</v>
      </c>
      <c r="F1839" s="29" t="s">
        <v>16</v>
      </c>
      <c r="G1839" s="29" t="s">
        <v>1558</v>
      </c>
      <c r="H1839" s="29" t="s">
        <v>1759</v>
      </c>
      <c r="L1839" s="30">
        <v>45392</v>
      </c>
      <c r="M1839" s="29">
        <v>614.07420000000002</v>
      </c>
      <c r="R1839" s="29" t="s">
        <v>1829</v>
      </c>
      <c r="S1839" s="29">
        <v>614.07420000000002</v>
      </c>
      <c r="W1839" s="33" t="s">
        <v>16</v>
      </c>
      <c r="X1839" s="33" t="s">
        <v>1558</v>
      </c>
      <c r="Y1839" s="29">
        <v>614.07420000000002</v>
      </c>
      <c r="AF1839" s="29">
        <v>614.07420000000002</v>
      </c>
      <c r="AG1839" s="29" t="s">
        <v>1759</v>
      </c>
    </row>
    <row r="1840" spans="1:33" x14ac:dyDescent="0.3">
      <c r="A1840" s="29" t="s">
        <v>1158</v>
      </c>
      <c r="B1840" s="30">
        <v>45586</v>
      </c>
      <c r="C1840" s="29">
        <v>1664.8109999999999</v>
      </c>
      <c r="D1840" s="29" t="s">
        <v>1824</v>
      </c>
      <c r="E1840" s="29">
        <v>21</v>
      </c>
      <c r="F1840" s="29" t="s">
        <v>16</v>
      </c>
      <c r="G1840" s="29" t="s">
        <v>1563</v>
      </c>
      <c r="H1840" s="29" t="s">
        <v>1759</v>
      </c>
      <c r="L1840" s="30">
        <v>45586</v>
      </c>
      <c r="M1840" s="29">
        <v>1664.8109999999999</v>
      </c>
      <c r="R1840" s="29" t="s">
        <v>1824</v>
      </c>
      <c r="S1840" s="29">
        <v>1664.8109999999999</v>
      </c>
      <c r="W1840" s="31" t="s">
        <v>16</v>
      </c>
      <c r="X1840" s="31" t="s">
        <v>1563</v>
      </c>
      <c r="Y1840" s="29">
        <v>1664.8109999999999</v>
      </c>
      <c r="AF1840" s="29">
        <v>1664.8109999999999</v>
      </c>
      <c r="AG1840" s="29" t="s">
        <v>1759</v>
      </c>
    </row>
    <row r="1841" spans="1:33" x14ac:dyDescent="0.3">
      <c r="A1841" s="29" t="s">
        <v>1125</v>
      </c>
      <c r="B1841" s="30">
        <v>45340</v>
      </c>
      <c r="C1841" s="29">
        <v>1657.0092</v>
      </c>
      <c r="D1841" s="29" t="s">
        <v>1829</v>
      </c>
      <c r="E1841" s="29">
        <v>34</v>
      </c>
      <c r="F1841" s="29" t="s">
        <v>9</v>
      </c>
      <c r="G1841" s="29" t="s">
        <v>1566</v>
      </c>
      <c r="H1841" s="29" t="s">
        <v>1759</v>
      </c>
      <c r="L1841" s="30">
        <v>45340</v>
      </c>
      <c r="M1841" s="29">
        <v>1657.0092</v>
      </c>
      <c r="R1841" s="29" t="s">
        <v>1829</v>
      </c>
      <c r="S1841" s="29">
        <v>1657.0092</v>
      </c>
      <c r="W1841" s="33" t="s">
        <v>9</v>
      </c>
      <c r="X1841" s="33" t="s">
        <v>1566</v>
      </c>
      <c r="Y1841" s="29">
        <v>1657.0092</v>
      </c>
      <c r="AF1841" s="29">
        <v>1657.0092</v>
      </c>
      <c r="AG1841" s="29" t="s">
        <v>1759</v>
      </c>
    </row>
    <row r="1842" spans="1:33" x14ac:dyDescent="0.3">
      <c r="A1842" s="29" t="s">
        <v>1329</v>
      </c>
      <c r="B1842" s="30">
        <v>45853</v>
      </c>
      <c r="C1842" s="29">
        <v>127.29600000000001</v>
      </c>
      <c r="D1842" s="29" t="s">
        <v>1826</v>
      </c>
      <c r="E1842" s="29">
        <v>43</v>
      </c>
      <c r="F1842" s="29" t="s">
        <v>9</v>
      </c>
      <c r="G1842" s="29" t="s">
        <v>1558</v>
      </c>
      <c r="H1842" s="29" t="s">
        <v>1759</v>
      </c>
      <c r="L1842" s="30">
        <v>45853</v>
      </c>
      <c r="M1842" s="29">
        <v>127.29600000000001</v>
      </c>
      <c r="R1842" s="29" t="s">
        <v>1826</v>
      </c>
      <c r="S1842" s="29">
        <v>127.29600000000001</v>
      </c>
      <c r="W1842" s="31" t="s">
        <v>9</v>
      </c>
      <c r="X1842" s="31" t="s">
        <v>1558</v>
      </c>
      <c r="Y1842" s="29">
        <v>127.29600000000001</v>
      </c>
      <c r="AF1842" s="29">
        <v>127.29600000000001</v>
      </c>
      <c r="AG1842" s="29" t="s">
        <v>1759</v>
      </c>
    </row>
    <row r="1843" spans="1:33" x14ac:dyDescent="0.3">
      <c r="A1843" s="29" t="s">
        <v>436</v>
      </c>
      <c r="B1843" s="30">
        <v>45489</v>
      </c>
      <c r="C1843" s="29">
        <v>1720.7438</v>
      </c>
      <c r="D1843" s="29" t="s">
        <v>1824</v>
      </c>
      <c r="E1843" s="29">
        <v>39</v>
      </c>
      <c r="F1843" s="29" t="s">
        <v>9</v>
      </c>
      <c r="G1843" s="29" t="s">
        <v>1566</v>
      </c>
      <c r="H1843" s="29" t="s">
        <v>1759</v>
      </c>
      <c r="L1843" s="30">
        <v>45489</v>
      </c>
      <c r="M1843" s="29">
        <v>1720.7438</v>
      </c>
      <c r="R1843" s="29" t="s">
        <v>1824</v>
      </c>
      <c r="S1843" s="29">
        <v>1720.7438</v>
      </c>
      <c r="W1843" s="33" t="s">
        <v>9</v>
      </c>
      <c r="X1843" s="33" t="s">
        <v>1566</v>
      </c>
      <c r="Y1843" s="29">
        <v>1720.7438</v>
      </c>
      <c r="AF1843" s="29">
        <v>1720.7438</v>
      </c>
      <c r="AG1843" s="29" t="s">
        <v>1759</v>
      </c>
    </row>
    <row r="1844" spans="1:33" x14ac:dyDescent="0.3">
      <c r="A1844" s="29" t="s">
        <v>1093</v>
      </c>
      <c r="B1844" s="30">
        <v>45761</v>
      </c>
      <c r="C1844" s="29">
        <v>1503.1768</v>
      </c>
      <c r="D1844" s="29" t="s">
        <v>1829</v>
      </c>
      <c r="E1844" s="29">
        <v>31</v>
      </c>
      <c r="F1844" s="29" t="s">
        <v>9</v>
      </c>
      <c r="G1844" s="29" t="s">
        <v>1544</v>
      </c>
      <c r="H1844" s="29" t="s">
        <v>1759</v>
      </c>
      <c r="L1844" s="30">
        <v>45761</v>
      </c>
      <c r="M1844" s="29">
        <v>1503.1768</v>
      </c>
      <c r="R1844" s="29" t="s">
        <v>1829</v>
      </c>
      <c r="S1844" s="29">
        <v>1503.1768</v>
      </c>
      <c r="W1844" s="31" t="s">
        <v>9</v>
      </c>
      <c r="X1844" s="31" t="s">
        <v>1544</v>
      </c>
      <c r="Y1844" s="29">
        <v>1503.1768</v>
      </c>
      <c r="AF1844" s="29">
        <v>1503.1768</v>
      </c>
      <c r="AG1844" s="29" t="s">
        <v>1759</v>
      </c>
    </row>
    <row r="1845" spans="1:33" x14ac:dyDescent="0.3">
      <c r="A1845" s="29" t="s">
        <v>503</v>
      </c>
      <c r="B1845" s="30">
        <v>45379</v>
      </c>
      <c r="C1845" s="29">
        <v>102.37520000000001</v>
      </c>
      <c r="D1845" s="29" t="s">
        <v>1824</v>
      </c>
      <c r="E1845" s="29">
        <v>24</v>
      </c>
      <c r="F1845" s="29" t="s">
        <v>9</v>
      </c>
      <c r="G1845" s="29" t="s">
        <v>1563</v>
      </c>
      <c r="H1845" s="29" t="s">
        <v>1759</v>
      </c>
      <c r="L1845" s="30">
        <v>45379</v>
      </c>
      <c r="M1845" s="29">
        <v>102.37520000000001</v>
      </c>
      <c r="R1845" s="29" t="s">
        <v>1824</v>
      </c>
      <c r="S1845" s="29">
        <v>102.37520000000001</v>
      </c>
      <c r="W1845" s="33" t="s">
        <v>9</v>
      </c>
      <c r="X1845" s="33" t="s">
        <v>1563</v>
      </c>
      <c r="Y1845" s="29">
        <v>102.37520000000001</v>
      </c>
      <c r="AF1845" s="29">
        <v>102.37520000000001</v>
      </c>
      <c r="AG1845" s="29" t="s">
        <v>1759</v>
      </c>
    </row>
    <row r="1846" spans="1:33" x14ac:dyDescent="0.3">
      <c r="A1846" s="29" t="s">
        <v>658</v>
      </c>
      <c r="B1846" s="30">
        <v>45716</v>
      </c>
      <c r="C1846" s="29">
        <v>791.88479999999993</v>
      </c>
      <c r="D1846" s="29" t="s">
        <v>1824</v>
      </c>
      <c r="E1846" s="29">
        <v>37</v>
      </c>
      <c r="F1846" s="29" t="s">
        <v>16</v>
      </c>
      <c r="G1846" s="29" t="s">
        <v>1563</v>
      </c>
      <c r="H1846" s="29" t="s">
        <v>1759</v>
      </c>
      <c r="L1846" s="30">
        <v>45716</v>
      </c>
      <c r="M1846" s="29">
        <v>791.88479999999993</v>
      </c>
      <c r="R1846" s="29" t="s">
        <v>1824</v>
      </c>
      <c r="S1846" s="29">
        <v>791.88479999999993</v>
      </c>
      <c r="W1846" s="31" t="s">
        <v>16</v>
      </c>
      <c r="X1846" s="31" t="s">
        <v>1563</v>
      </c>
      <c r="Y1846" s="29">
        <v>791.88479999999993</v>
      </c>
      <c r="AF1846" s="29">
        <v>791.88479999999993</v>
      </c>
      <c r="AG1846" s="29" t="s">
        <v>1759</v>
      </c>
    </row>
    <row r="1847" spans="1:33" x14ac:dyDescent="0.3">
      <c r="A1847" s="29" t="s">
        <v>391</v>
      </c>
      <c r="B1847" s="30">
        <v>45364</v>
      </c>
      <c r="C1847" s="29">
        <v>2319.4512</v>
      </c>
      <c r="D1847" s="29" t="s">
        <v>1826</v>
      </c>
      <c r="E1847" s="29">
        <v>27</v>
      </c>
      <c r="F1847" s="29" t="s">
        <v>16</v>
      </c>
      <c r="G1847" s="29" t="s">
        <v>1566</v>
      </c>
      <c r="H1847" s="29" t="s">
        <v>1759</v>
      </c>
      <c r="L1847" s="30">
        <v>45364</v>
      </c>
      <c r="M1847" s="29">
        <v>2319.4512</v>
      </c>
      <c r="R1847" s="29" t="s">
        <v>1826</v>
      </c>
      <c r="S1847" s="29">
        <v>2319.4512</v>
      </c>
      <c r="W1847" s="33" t="s">
        <v>16</v>
      </c>
      <c r="X1847" s="33" t="s">
        <v>1566</v>
      </c>
      <c r="Y1847" s="29">
        <v>2319.4512</v>
      </c>
      <c r="AF1847" s="29">
        <v>2319.4512</v>
      </c>
      <c r="AG1847" s="29" t="s">
        <v>1759</v>
      </c>
    </row>
    <row r="1848" spans="1:33" x14ac:dyDescent="0.3">
      <c r="A1848" s="29" t="s">
        <v>1161</v>
      </c>
      <c r="B1848" s="30">
        <v>45752</v>
      </c>
      <c r="C1848" s="29">
        <v>1296.261</v>
      </c>
      <c r="D1848" s="29" t="s">
        <v>1824</v>
      </c>
      <c r="E1848" s="29">
        <v>28</v>
      </c>
      <c r="F1848" s="29" t="s">
        <v>9</v>
      </c>
      <c r="G1848" s="29" t="s">
        <v>1566</v>
      </c>
      <c r="H1848" s="29" t="s">
        <v>1784</v>
      </c>
      <c r="L1848" s="30">
        <v>45752</v>
      </c>
      <c r="M1848" s="29">
        <v>1296.261</v>
      </c>
      <c r="R1848" s="29" t="s">
        <v>1824</v>
      </c>
      <c r="S1848" s="29">
        <v>1296.261</v>
      </c>
      <c r="W1848" s="31" t="s">
        <v>9</v>
      </c>
      <c r="X1848" s="31" t="s">
        <v>1566</v>
      </c>
      <c r="Y1848" s="29">
        <v>1296.261</v>
      </c>
      <c r="AF1848" s="29">
        <v>1296.261</v>
      </c>
      <c r="AG1848" s="29" t="s">
        <v>1784</v>
      </c>
    </row>
    <row r="1849" spans="1:33" x14ac:dyDescent="0.3">
      <c r="A1849" s="29" t="s">
        <v>1173</v>
      </c>
      <c r="B1849" s="30">
        <v>45883</v>
      </c>
      <c r="C1849" s="29">
        <v>910.2636</v>
      </c>
      <c r="D1849" s="29" t="s">
        <v>1826</v>
      </c>
      <c r="E1849" s="29">
        <v>30</v>
      </c>
      <c r="F1849" s="29" t="s">
        <v>9</v>
      </c>
      <c r="G1849" s="29" t="s">
        <v>1566</v>
      </c>
      <c r="H1849" s="29" t="s">
        <v>1759</v>
      </c>
      <c r="L1849" s="30">
        <v>45883</v>
      </c>
      <c r="M1849" s="29">
        <v>910.2636</v>
      </c>
      <c r="R1849" s="29" t="s">
        <v>1826</v>
      </c>
      <c r="S1849" s="29">
        <v>910.2636</v>
      </c>
      <c r="W1849" s="33" t="s">
        <v>9</v>
      </c>
      <c r="X1849" s="33" t="s">
        <v>1566</v>
      </c>
      <c r="Y1849" s="29">
        <v>910.2636</v>
      </c>
      <c r="AF1849" s="29">
        <v>910.2636</v>
      </c>
      <c r="AG1849" s="29" t="s">
        <v>1759</v>
      </c>
    </row>
    <row r="1850" spans="1:33" x14ac:dyDescent="0.3">
      <c r="A1850" s="29" t="s">
        <v>731</v>
      </c>
      <c r="B1850" s="30">
        <v>45477</v>
      </c>
      <c r="C1850" s="29">
        <v>794.50919999999996</v>
      </c>
      <c r="D1850" s="29" t="s">
        <v>1829</v>
      </c>
      <c r="E1850" s="29">
        <v>63</v>
      </c>
      <c r="F1850" s="29" t="s">
        <v>16</v>
      </c>
      <c r="G1850" s="29" t="s">
        <v>1547</v>
      </c>
      <c r="H1850" s="29" t="s">
        <v>1759</v>
      </c>
      <c r="L1850" s="30">
        <v>45477</v>
      </c>
      <c r="M1850" s="29">
        <v>794.50919999999996</v>
      </c>
      <c r="R1850" s="29" t="s">
        <v>1829</v>
      </c>
      <c r="S1850" s="29">
        <v>794.50919999999996</v>
      </c>
      <c r="W1850" s="31" t="s">
        <v>16</v>
      </c>
      <c r="X1850" s="31" t="s">
        <v>1547</v>
      </c>
      <c r="Y1850" s="29">
        <v>794.50919999999996</v>
      </c>
      <c r="AF1850" s="29">
        <v>794.50919999999996</v>
      </c>
      <c r="AG1850" s="29" t="s">
        <v>1759</v>
      </c>
    </row>
    <row r="1851" spans="1:33" x14ac:dyDescent="0.3">
      <c r="A1851" s="29" t="s">
        <v>946</v>
      </c>
      <c r="B1851" s="30">
        <v>45556</v>
      </c>
      <c r="C1851" s="29">
        <v>2458.46</v>
      </c>
      <c r="D1851" s="29" t="s">
        <v>1826</v>
      </c>
      <c r="E1851" s="29">
        <v>29</v>
      </c>
      <c r="F1851" s="29" t="s">
        <v>9</v>
      </c>
      <c r="G1851" s="29" t="s">
        <v>1566</v>
      </c>
      <c r="H1851" s="29" t="s">
        <v>1759</v>
      </c>
      <c r="L1851" s="30">
        <v>45556</v>
      </c>
      <c r="M1851" s="29">
        <v>2458.46</v>
      </c>
      <c r="R1851" s="29" t="s">
        <v>1826</v>
      </c>
      <c r="S1851" s="29">
        <v>2458.46</v>
      </c>
      <c r="W1851" s="33" t="s">
        <v>9</v>
      </c>
      <c r="X1851" s="33" t="s">
        <v>1566</v>
      </c>
      <c r="Y1851" s="29">
        <v>2458.46</v>
      </c>
      <c r="AF1851" s="29">
        <v>2458.46</v>
      </c>
      <c r="AG1851" s="29" t="s">
        <v>1759</v>
      </c>
    </row>
    <row r="1852" spans="1:33" x14ac:dyDescent="0.3">
      <c r="A1852" s="29" t="s">
        <v>394</v>
      </c>
      <c r="B1852" s="30">
        <v>45465</v>
      </c>
      <c r="C1852" s="29">
        <v>749.03039999999999</v>
      </c>
      <c r="D1852" s="29" t="s">
        <v>1829</v>
      </c>
      <c r="E1852" s="29">
        <v>51</v>
      </c>
      <c r="F1852" s="29" t="s">
        <v>9</v>
      </c>
      <c r="G1852" s="29" t="s">
        <v>1547</v>
      </c>
      <c r="H1852" s="29" t="s">
        <v>1763</v>
      </c>
      <c r="L1852" s="30">
        <v>45465</v>
      </c>
      <c r="M1852" s="29">
        <v>749.03039999999999</v>
      </c>
      <c r="R1852" s="29" t="s">
        <v>1829</v>
      </c>
      <c r="S1852" s="29">
        <v>749.03039999999999</v>
      </c>
      <c r="W1852" s="31" t="s">
        <v>9</v>
      </c>
      <c r="X1852" s="31" t="s">
        <v>1547</v>
      </c>
      <c r="Y1852" s="29">
        <v>749.03039999999999</v>
      </c>
      <c r="AF1852" s="29">
        <v>749.03039999999999</v>
      </c>
      <c r="AG1852" s="29" t="s">
        <v>1763</v>
      </c>
    </row>
    <row r="1853" spans="1:33" x14ac:dyDescent="0.3">
      <c r="A1853" s="29" t="s">
        <v>379</v>
      </c>
      <c r="B1853" s="30">
        <v>45552</v>
      </c>
      <c r="C1853" s="29">
        <v>2224.2815999999998</v>
      </c>
      <c r="D1853" s="29" t="s">
        <v>1829</v>
      </c>
      <c r="E1853" s="29">
        <v>38</v>
      </c>
      <c r="F1853" s="29" t="s">
        <v>9</v>
      </c>
      <c r="G1853" s="29" t="s">
        <v>1544</v>
      </c>
      <c r="H1853" s="29" t="s">
        <v>1759</v>
      </c>
      <c r="L1853" s="30">
        <v>45552</v>
      </c>
      <c r="M1853" s="29">
        <v>2224.2815999999998</v>
      </c>
      <c r="R1853" s="29" t="s">
        <v>1829</v>
      </c>
      <c r="S1853" s="29">
        <v>2224.2815999999998</v>
      </c>
      <c r="W1853" s="33" t="s">
        <v>9</v>
      </c>
      <c r="X1853" s="33" t="s">
        <v>1544</v>
      </c>
      <c r="Y1853" s="29">
        <v>2224.2815999999998</v>
      </c>
      <c r="AF1853" s="29">
        <v>2224.2815999999998</v>
      </c>
      <c r="AG1853" s="29" t="s">
        <v>1759</v>
      </c>
    </row>
    <row r="1854" spans="1:33" x14ac:dyDescent="0.3">
      <c r="A1854" s="29" t="s">
        <v>1161</v>
      </c>
      <c r="B1854" s="30">
        <v>45635</v>
      </c>
      <c r="C1854" s="29">
        <v>774.57599999999991</v>
      </c>
      <c r="D1854" s="29" t="s">
        <v>1826</v>
      </c>
      <c r="E1854" s="29">
        <v>28</v>
      </c>
      <c r="F1854" s="29" t="s">
        <v>9</v>
      </c>
      <c r="G1854" s="29" t="s">
        <v>1547</v>
      </c>
      <c r="H1854" s="29" t="s">
        <v>1763</v>
      </c>
      <c r="L1854" s="30">
        <v>45635</v>
      </c>
      <c r="M1854" s="29">
        <v>774.57599999999991</v>
      </c>
      <c r="R1854" s="29" t="s">
        <v>1826</v>
      </c>
      <c r="S1854" s="29">
        <v>774.57599999999991</v>
      </c>
      <c r="W1854" s="31" t="s">
        <v>9</v>
      </c>
      <c r="X1854" s="31" t="s">
        <v>1547</v>
      </c>
      <c r="Y1854" s="29">
        <v>774.57599999999991</v>
      </c>
      <c r="AF1854" s="29">
        <v>774.57599999999991</v>
      </c>
      <c r="AG1854" s="29" t="s">
        <v>1763</v>
      </c>
    </row>
    <row r="1855" spans="1:33" x14ac:dyDescent="0.3">
      <c r="A1855" s="29" t="s">
        <v>964</v>
      </c>
      <c r="B1855" s="30">
        <v>45740</v>
      </c>
      <c r="C1855" s="29">
        <v>34.178400000000003</v>
      </c>
      <c r="D1855" s="29" t="s">
        <v>1824</v>
      </c>
      <c r="E1855" s="29">
        <v>44</v>
      </c>
      <c r="F1855" s="29" t="s">
        <v>9</v>
      </c>
      <c r="G1855" s="29" t="s">
        <v>1558</v>
      </c>
      <c r="H1855" s="29" t="s">
        <v>1763</v>
      </c>
      <c r="L1855" s="30">
        <v>45740</v>
      </c>
      <c r="M1855" s="29">
        <v>34.178400000000003</v>
      </c>
      <c r="R1855" s="29" t="s">
        <v>1824</v>
      </c>
      <c r="S1855" s="29">
        <v>34.178400000000003</v>
      </c>
      <c r="W1855" s="33" t="s">
        <v>9</v>
      </c>
      <c r="X1855" s="33" t="s">
        <v>1558</v>
      </c>
      <c r="Y1855" s="29">
        <v>34.178400000000003</v>
      </c>
      <c r="AF1855" s="29">
        <v>34.178400000000003</v>
      </c>
      <c r="AG1855" s="29" t="s">
        <v>1763</v>
      </c>
    </row>
    <row r="1856" spans="1:33" x14ac:dyDescent="0.3">
      <c r="A1856" s="29" t="s">
        <v>822</v>
      </c>
      <c r="B1856" s="30">
        <v>45796</v>
      </c>
      <c r="C1856" s="29">
        <v>2396.0799000000002</v>
      </c>
      <c r="D1856" s="29" t="s">
        <v>1824</v>
      </c>
      <c r="E1856" s="29">
        <v>24</v>
      </c>
      <c r="F1856" s="29" t="s">
        <v>16</v>
      </c>
      <c r="G1856" s="29" t="s">
        <v>1544</v>
      </c>
      <c r="H1856" s="29" t="s">
        <v>1759</v>
      </c>
      <c r="L1856" s="30">
        <v>45796</v>
      </c>
      <c r="M1856" s="29">
        <v>2396.0799000000002</v>
      </c>
      <c r="R1856" s="29" t="s">
        <v>1824</v>
      </c>
      <c r="S1856" s="29">
        <v>2396.0799000000002</v>
      </c>
      <c r="W1856" s="31" t="s">
        <v>16</v>
      </c>
      <c r="X1856" s="31" t="s">
        <v>1544</v>
      </c>
      <c r="Y1856" s="29">
        <v>2396.0799000000002</v>
      </c>
      <c r="AF1856" s="29">
        <v>2396.0799000000002</v>
      </c>
      <c r="AG1856" s="29" t="s">
        <v>1759</v>
      </c>
    </row>
    <row r="1857" spans="1:33" x14ac:dyDescent="0.3">
      <c r="A1857" s="29" t="s">
        <v>979</v>
      </c>
      <c r="B1857" s="30">
        <v>45710</v>
      </c>
      <c r="C1857" s="29">
        <v>1624.443</v>
      </c>
      <c r="D1857" s="29" t="s">
        <v>1824</v>
      </c>
      <c r="E1857" s="29">
        <v>35</v>
      </c>
      <c r="F1857" s="29" t="s">
        <v>9</v>
      </c>
      <c r="G1857" s="29" t="s">
        <v>1566</v>
      </c>
      <c r="H1857" s="29" t="s">
        <v>1759</v>
      </c>
      <c r="L1857" s="30">
        <v>45710</v>
      </c>
      <c r="M1857" s="29">
        <v>1624.443</v>
      </c>
      <c r="R1857" s="29" t="s">
        <v>1824</v>
      </c>
      <c r="S1857" s="29">
        <v>1624.443</v>
      </c>
      <c r="W1857" s="33" t="s">
        <v>9</v>
      </c>
      <c r="X1857" s="33" t="s">
        <v>1566</v>
      </c>
      <c r="Y1857" s="29">
        <v>1624.443</v>
      </c>
      <c r="AF1857" s="29">
        <v>1624.443</v>
      </c>
      <c r="AG1857" s="29" t="s">
        <v>1759</v>
      </c>
    </row>
    <row r="1858" spans="1:33" x14ac:dyDescent="0.3">
      <c r="A1858" s="29" t="s">
        <v>1030</v>
      </c>
      <c r="B1858" s="30">
        <v>45596</v>
      </c>
      <c r="C1858" s="29">
        <v>910.36439999999993</v>
      </c>
      <c r="D1858" s="29" t="s">
        <v>1829</v>
      </c>
      <c r="E1858" s="29">
        <v>46</v>
      </c>
      <c r="F1858" s="29" t="s">
        <v>9</v>
      </c>
      <c r="G1858" s="29" t="s">
        <v>1563</v>
      </c>
      <c r="H1858" s="29" t="s">
        <v>1759</v>
      </c>
      <c r="L1858" s="30">
        <v>45596</v>
      </c>
      <c r="M1858" s="29">
        <v>910.36439999999993</v>
      </c>
      <c r="R1858" s="29" t="s">
        <v>1829</v>
      </c>
      <c r="S1858" s="29">
        <v>910.36439999999993</v>
      </c>
      <c r="W1858" s="31" t="s">
        <v>9</v>
      </c>
      <c r="X1858" s="31" t="s">
        <v>1563</v>
      </c>
      <c r="Y1858" s="29">
        <v>910.36439999999993</v>
      </c>
      <c r="AF1858" s="29">
        <v>910.36439999999993</v>
      </c>
      <c r="AG1858" s="29" t="s">
        <v>1759</v>
      </c>
    </row>
    <row r="1859" spans="1:33" x14ac:dyDescent="0.3">
      <c r="A1859" s="29" t="s">
        <v>239</v>
      </c>
      <c r="B1859" s="30">
        <v>45354</v>
      </c>
      <c r="C1859" s="29">
        <v>537.38969999999995</v>
      </c>
      <c r="D1859" s="29" t="s">
        <v>1829</v>
      </c>
      <c r="E1859" s="29">
        <v>21</v>
      </c>
      <c r="F1859" s="29" t="s">
        <v>16</v>
      </c>
      <c r="G1859" s="29" t="s">
        <v>1544</v>
      </c>
      <c r="H1859" s="29" t="s">
        <v>1759</v>
      </c>
      <c r="L1859" s="30">
        <v>45354</v>
      </c>
      <c r="M1859" s="29">
        <v>537.38969999999995</v>
      </c>
      <c r="R1859" s="29" t="s">
        <v>1829</v>
      </c>
      <c r="S1859" s="29">
        <v>537.38969999999995</v>
      </c>
      <c r="W1859" s="33" t="s">
        <v>16</v>
      </c>
      <c r="X1859" s="33" t="s">
        <v>1544</v>
      </c>
      <c r="Y1859" s="29">
        <v>537.38969999999995</v>
      </c>
      <c r="AF1859" s="29">
        <v>537.38969999999995</v>
      </c>
      <c r="AG1859" s="29" t="s">
        <v>1759</v>
      </c>
    </row>
    <row r="1860" spans="1:33" x14ac:dyDescent="0.3">
      <c r="A1860" s="29" t="s">
        <v>1485</v>
      </c>
      <c r="B1860" s="30">
        <v>45428</v>
      </c>
      <c r="C1860" s="29">
        <v>758.24</v>
      </c>
      <c r="D1860" s="29" t="s">
        <v>1829</v>
      </c>
      <c r="E1860" s="29">
        <v>48</v>
      </c>
      <c r="F1860" s="29" t="s">
        <v>9</v>
      </c>
      <c r="G1860" s="29" t="s">
        <v>1563</v>
      </c>
      <c r="H1860" s="29" t="s">
        <v>1759</v>
      </c>
      <c r="L1860" s="30">
        <v>45428</v>
      </c>
      <c r="M1860" s="29">
        <v>758.24</v>
      </c>
      <c r="R1860" s="29" t="s">
        <v>1829</v>
      </c>
      <c r="S1860" s="29">
        <v>758.24</v>
      </c>
      <c r="W1860" s="31" t="s">
        <v>9</v>
      </c>
      <c r="X1860" s="31" t="s">
        <v>1563</v>
      </c>
      <c r="Y1860" s="29">
        <v>758.24</v>
      </c>
      <c r="AF1860" s="29">
        <v>758.24</v>
      </c>
      <c r="AG1860" s="29" t="s">
        <v>1759</v>
      </c>
    </row>
    <row r="1861" spans="1:33" x14ac:dyDescent="0.3">
      <c r="A1861" s="29" t="s">
        <v>679</v>
      </c>
      <c r="B1861" s="30">
        <v>45511</v>
      </c>
      <c r="C1861" s="29">
        <v>773.03039999999999</v>
      </c>
      <c r="D1861" s="29" t="s">
        <v>1826</v>
      </c>
      <c r="E1861" s="29">
        <v>50</v>
      </c>
      <c r="F1861" s="29" t="s">
        <v>16</v>
      </c>
      <c r="G1861" s="29" t="s">
        <v>1547</v>
      </c>
      <c r="H1861" s="29" t="s">
        <v>1759</v>
      </c>
      <c r="L1861" s="30">
        <v>45511</v>
      </c>
      <c r="M1861" s="29">
        <v>773.03039999999999</v>
      </c>
      <c r="R1861" s="29" t="s">
        <v>1826</v>
      </c>
      <c r="S1861" s="29">
        <v>773.03039999999999</v>
      </c>
      <c r="W1861" s="33" t="s">
        <v>16</v>
      </c>
      <c r="X1861" s="33" t="s">
        <v>1547</v>
      </c>
      <c r="Y1861" s="29">
        <v>773.03039999999999</v>
      </c>
      <c r="AF1861" s="29">
        <v>773.03039999999999</v>
      </c>
      <c r="AG1861" s="29" t="s">
        <v>1759</v>
      </c>
    </row>
    <row r="1862" spans="1:33" x14ac:dyDescent="0.3">
      <c r="A1862" s="29" t="s">
        <v>620</v>
      </c>
      <c r="B1862" s="30">
        <v>45549</v>
      </c>
      <c r="C1862" s="29">
        <v>1558.9272000000001</v>
      </c>
      <c r="D1862" s="29" t="s">
        <v>1824</v>
      </c>
      <c r="E1862" s="29">
        <v>29</v>
      </c>
      <c r="F1862" s="29" t="s">
        <v>9</v>
      </c>
      <c r="G1862" s="29" t="s">
        <v>1566</v>
      </c>
      <c r="H1862" s="29" t="s">
        <v>1759</v>
      </c>
      <c r="L1862" s="30">
        <v>45549</v>
      </c>
      <c r="M1862" s="29">
        <v>1558.9272000000001</v>
      </c>
      <c r="R1862" s="29" t="s">
        <v>1824</v>
      </c>
      <c r="S1862" s="29">
        <v>1558.9272000000001</v>
      </c>
      <c r="W1862" s="31" t="s">
        <v>9</v>
      </c>
      <c r="X1862" s="31" t="s">
        <v>1566</v>
      </c>
      <c r="Y1862" s="29">
        <v>1558.9272000000001</v>
      </c>
      <c r="AF1862" s="29">
        <v>1558.9272000000001</v>
      </c>
      <c r="AG1862" s="29" t="s">
        <v>1759</v>
      </c>
    </row>
    <row r="1863" spans="1:33" x14ac:dyDescent="0.3">
      <c r="A1863" s="29" t="s">
        <v>685</v>
      </c>
      <c r="B1863" s="30">
        <v>45573</v>
      </c>
      <c r="C1863" s="29">
        <v>948.69359999999983</v>
      </c>
      <c r="D1863" s="29" t="s">
        <v>1829</v>
      </c>
      <c r="E1863" s="29">
        <v>20</v>
      </c>
      <c r="F1863" s="29" t="s">
        <v>16</v>
      </c>
      <c r="G1863" s="29" t="s">
        <v>1544</v>
      </c>
      <c r="H1863" s="29" t="s">
        <v>1759</v>
      </c>
      <c r="L1863" s="30">
        <v>45573</v>
      </c>
      <c r="M1863" s="29">
        <v>948.69359999999983</v>
      </c>
      <c r="R1863" s="29" t="s">
        <v>1829</v>
      </c>
      <c r="S1863" s="29">
        <v>948.69359999999983</v>
      </c>
      <c r="W1863" s="33" t="s">
        <v>16</v>
      </c>
      <c r="X1863" s="33" t="s">
        <v>1544</v>
      </c>
      <c r="Y1863" s="29">
        <v>948.69359999999983</v>
      </c>
      <c r="AF1863" s="29">
        <v>948.69359999999983</v>
      </c>
      <c r="AG1863" s="29" t="s">
        <v>1759</v>
      </c>
    </row>
    <row r="1864" spans="1:33" x14ac:dyDescent="0.3">
      <c r="A1864" s="29" t="s">
        <v>415</v>
      </c>
      <c r="B1864" s="30">
        <v>45904</v>
      </c>
      <c r="C1864" s="29">
        <v>96.459199999999996</v>
      </c>
      <c r="D1864" s="29" t="s">
        <v>1829</v>
      </c>
      <c r="E1864" s="29">
        <v>44</v>
      </c>
      <c r="F1864" s="29" t="s">
        <v>16</v>
      </c>
      <c r="G1864" s="29" t="s">
        <v>1558</v>
      </c>
      <c r="H1864" s="29" t="s">
        <v>1754</v>
      </c>
      <c r="L1864" s="30">
        <v>45904</v>
      </c>
      <c r="M1864" s="29">
        <v>96.459199999999996</v>
      </c>
      <c r="R1864" s="29" t="s">
        <v>1829</v>
      </c>
      <c r="S1864" s="29">
        <v>96.459199999999996</v>
      </c>
      <c r="W1864" s="31" t="s">
        <v>16</v>
      </c>
      <c r="X1864" s="31" t="s">
        <v>1558</v>
      </c>
      <c r="Y1864" s="29">
        <v>96.459199999999996</v>
      </c>
      <c r="AF1864" s="29">
        <v>96.459199999999996</v>
      </c>
      <c r="AG1864" s="29" t="s">
        <v>1754</v>
      </c>
    </row>
    <row r="1865" spans="1:33" x14ac:dyDescent="0.3">
      <c r="A1865" s="29" t="s">
        <v>28</v>
      </c>
      <c r="B1865" s="30">
        <v>45489</v>
      </c>
      <c r="C1865" s="29">
        <v>2871.3679999999999</v>
      </c>
      <c r="D1865" s="29" t="s">
        <v>1824</v>
      </c>
      <c r="E1865" s="29">
        <v>24</v>
      </c>
      <c r="F1865" s="29" t="s">
        <v>9</v>
      </c>
      <c r="G1865" s="29" t="s">
        <v>1566</v>
      </c>
      <c r="H1865" s="29" t="s">
        <v>1763</v>
      </c>
      <c r="L1865" s="30">
        <v>45489</v>
      </c>
      <c r="M1865" s="29">
        <v>2871.3679999999999</v>
      </c>
      <c r="R1865" s="29" t="s">
        <v>1824</v>
      </c>
      <c r="S1865" s="29">
        <v>2871.3679999999999</v>
      </c>
      <c r="W1865" s="33" t="s">
        <v>9</v>
      </c>
      <c r="X1865" s="33" t="s">
        <v>1566</v>
      </c>
      <c r="Y1865" s="29">
        <v>2871.3679999999999</v>
      </c>
      <c r="AF1865" s="29">
        <v>2871.3679999999999</v>
      </c>
      <c r="AG1865" s="29" t="s">
        <v>1763</v>
      </c>
    </row>
    <row r="1866" spans="1:33" x14ac:dyDescent="0.3">
      <c r="A1866" s="29" t="s">
        <v>1072</v>
      </c>
      <c r="B1866" s="30">
        <v>45909</v>
      </c>
      <c r="C1866" s="29">
        <v>483.94639999999998</v>
      </c>
      <c r="D1866" s="29" t="s">
        <v>1829</v>
      </c>
      <c r="E1866" s="29">
        <v>30</v>
      </c>
      <c r="F1866" s="29" t="s">
        <v>16</v>
      </c>
      <c r="G1866" s="29" t="s">
        <v>1563</v>
      </c>
      <c r="H1866" s="29" t="s">
        <v>1759</v>
      </c>
      <c r="L1866" s="30">
        <v>45909</v>
      </c>
      <c r="M1866" s="29">
        <v>483.94639999999998</v>
      </c>
      <c r="R1866" s="29" t="s">
        <v>1829</v>
      </c>
      <c r="S1866" s="29">
        <v>483.94639999999998</v>
      </c>
      <c r="W1866" s="31" t="s">
        <v>16</v>
      </c>
      <c r="X1866" s="31" t="s">
        <v>1563</v>
      </c>
      <c r="Y1866" s="29">
        <v>483.94639999999998</v>
      </c>
      <c r="AF1866" s="29">
        <v>483.94639999999998</v>
      </c>
      <c r="AG1866" s="29" t="s">
        <v>1759</v>
      </c>
    </row>
    <row r="1867" spans="1:33" x14ac:dyDescent="0.3">
      <c r="A1867" s="29" t="s">
        <v>1479</v>
      </c>
      <c r="B1867" s="30">
        <v>45720</v>
      </c>
      <c r="C1867" s="29">
        <v>2916.42</v>
      </c>
      <c r="D1867" s="29" t="s">
        <v>1824</v>
      </c>
      <c r="E1867" s="29">
        <v>21</v>
      </c>
      <c r="F1867" s="29" t="s">
        <v>9</v>
      </c>
      <c r="G1867" s="29" t="s">
        <v>1563</v>
      </c>
      <c r="H1867" s="29" t="s">
        <v>1759</v>
      </c>
      <c r="L1867" s="30">
        <v>45720</v>
      </c>
      <c r="M1867" s="29">
        <v>2916.42</v>
      </c>
      <c r="R1867" s="29" t="s">
        <v>1824</v>
      </c>
      <c r="S1867" s="29">
        <v>2916.42</v>
      </c>
      <c r="W1867" s="33" t="s">
        <v>9</v>
      </c>
      <c r="X1867" s="33" t="s">
        <v>1563</v>
      </c>
      <c r="Y1867" s="29">
        <v>2916.42</v>
      </c>
      <c r="AF1867" s="29">
        <v>2916.42</v>
      </c>
      <c r="AG1867" s="29" t="s">
        <v>1759</v>
      </c>
    </row>
    <row r="1868" spans="1:33" x14ac:dyDescent="0.3">
      <c r="A1868" s="29" t="s">
        <v>336</v>
      </c>
      <c r="B1868" s="30">
        <v>45831</v>
      </c>
      <c r="C1868" s="29">
        <v>1146.8154</v>
      </c>
      <c r="D1868" s="29" t="s">
        <v>1826</v>
      </c>
      <c r="E1868" s="29">
        <v>43</v>
      </c>
      <c r="F1868" s="29" t="s">
        <v>16</v>
      </c>
      <c r="G1868" s="29" t="s">
        <v>1563</v>
      </c>
      <c r="H1868" s="29" t="s">
        <v>1763</v>
      </c>
      <c r="L1868" s="30">
        <v>45831</v>
      </c>
      <c r="M1868" s="29">
        <v>1146.8154</v>
      </c>
      <c r="R1868" s="29" t="s">
        <v>1826</v>
      </c>
      <c r="S1868" s="29">
        <v>1146.8154</v>
      </c>
      <c r="W1868" s="31" t="s">
        <v>16</v>
      </c>
      <c r="X1868" s="31" t="s">
        <v>1563</v>
      </c>
      <c r="Y1868" s="29">
        <v>1146.8154</v>
      </c>
      <c r="AF1868" s="29">
        <v>1146.8154</v>
      </c>
      <c r="AG1868" s="29" t="s">
        <v>1763</v>
      </c>
    </row>
    <row r="1869" spans="1:33" x14ac:dyDescent="0.3">
      <c r="A1869" s="29" t="s">
        <v>500</v>
      </c>
      <c r="B1869" s="30">
        <v>45602</v>
      </c>
      <c r="C1869" s="29">
        <v>2819.0064000000002</v>
      </c>
      <c r="D1869" s="29" t="s">
        <v>1824</v>
      </c>
      <c r="E1869" s="29">
        <v>33</v>
      </c>
      <c r="F1869" s="29" t="s">
        <v>9</v>
      </c>
      <c r="G1869" s="29" t="s">
        <v>1558</v>
      </c>
      <c r="H1869" s="29" t="s">
        <v>1763</v>
      </c>
      <c r="L1869" s="30">
        <v>45602</v>
      </c>
      <c r="M1869" s="29">
        <v>2819.0064000000002</v>
      </c>
      <c r="R1869" s="29" t="s">
        <v>1824</v>
      </c>
      <c r="S1869" s="29">
        <v>2819.0064000000002</v>
      </c>
      <c r="W1869" s="33" t="s">
        <v>9</v>
      </c>
      <c r="X1869" s="33" t="s">
        <v>1558</v>
      </c>
      <c r="Y1869" s="29">
        <v>2819.0064000000002</v>
      </c>
      <c r="AF1869" s="29">
        <v>2819.0064000000002</v>
      </c>
      <c r="AG1869" s="29" t="s">
        <v>1763</v>
      </c>
    </row>
    <row r="1870" spans="1:33" x14ac:dyDescent="0.3">
      <c r="A1870" s="29" t="s">
        <v>462</v>
      </c>
      <c r="B1870" s="30">
        <v>45722</v>
      </c>
      <c r="C1870" s="29">
        <v>2650.2919999999999</v>
      </c>
      <c r="D1870" s="29" t="s">
        <v>1829</v>
      </c>
      <c r="E1870" s="29">
        <v>29</v>
      </c>
      <c r="F1870" s="29" t="s">
        <v>9</v>
      </c>
      <c r="G1870" s="29" t="s">
        <v>1563</v>
      </c>
      <c r="H1870" s="29" t="s">
        <v>1759</v>
      </c>
      <c r="L1870" s="30">
        <v>45722</v>
      </c>
      <c r="M1870" s="29">
        <v>2650.2919999999999</v>
      </c>
      <c r="R1870" s="29" t="s">
        <v>1829</v>
      </c>
      <c r="S1870" s="29">
        <v>2650.2919999999999</v>
      </c>
      <c r="W1870" s="31" t="s">
        <v>9</v>
      </c>
      <c r="X1870" s="31" t="s">
        <v>1563</v>
      </c>
      <c r="Y1870" s="29">
        <v>2650.2919999999999</v>
      </c>
      <c r="AF1870" s="29">
        <v>2650.2919999999999</v>
      </c>
      <c r="AG1870" s="29" t="s">
        <v>1759</v>
      </c>
    </row>
    <row r="1871" spans="1:33" x14ac:dyDescent="0.3">
      <c r="A1871" s="29" t="s">
        <v>3996</v>
      </c>
      <c r="B1871" s="30">
        <v>45794</v>
      </c>
      <c r="C1871" s="29">
        <v>2235.4787999999999</v>
      </c>
      <c r="D1871" s="29" t="s">
        <v>1824</v>
      </c>
      <c r="E1871" s="29">
        <v>45</v>
      </c>
      <c r="F1871" s="29" t="s">
        <v>16</v>
      </c>
      <c r="G1871" s="29" t="s">
        <v>1563</v>
      </c>
      <c r="H1871" s="29" t="s">
        <v>1784</v>
      </c>
      <c r="L1871" s="30">
        <v>45794</v>
      </c>
      <c r="M1871" s="29">
        <v>2235.4787999999999</v>
      </c>
      <c r="R1871" s="29" t="s">
        <v>1824</v>
      </c>
      <c r="S1871" s="29">
        <v>2235.4787999999999</v>
      </c>
      <c r="W1871" s="33" t="s">
        <v>16</v>
      </c>
      <c r="X1871" s="33" t="s">
        <v>1563</v>
      </c>
      <c r="Y1871" s="29">
        <v>2235.4787999999999</v>
      </c>
      <c r="AF1871" s="29">
        <v>2235.4787999999999</v>
      </c>
      <c r="AG1871" s="29" t="s">
        <v>1784</v>
      </c>
    </row>
    <row r="1872" spans="1:33" x14ac:dyDescent="0.3">
      <c r="A1872" s="29" t="s">
        <v>946</v>
      </c>
      <c r="B1872" s="30">
        <v>45659</v>
      </c>
      <c r="C1872" s="29">
        <v>459.28840000000002</v>
      </c>
      <c r="D1872" s="29" t="s">
        <v>1824</v>
      </c>
      <c r="E1872" s="29">
        <v>29</v>
      </c>
      <c r="F1872" s="29" t="s">
        <v>9</v>
      </c>
      <c r="G1872" s="29" t="s">
        <v>1563</v>
      </c>
      <c r="H1872" s="29" t="s">
        <v>1759</v>
      </c>
      <c r="L1872" s="30">
        <v>45659</v>
      </c>
      <c r="M1872" s="29">
        <v>459.28840000000002</v>
      </c>
      <c r="R1872" s="29" t="s">
        <v>1824</v>
      </c>
      <c r="S1872" s="29">
        <v>459.28840000000002</v>
      </c>
      <c r="W1872" s="31" t="s">
        <v>9</v>
      </c>
      <c r="X1872" s="31" t="s">
        <v>1563</v>
      </c>
      <c r="Y1872" s="29">
        <v>459.28840000000002</v>
      </c>
      <c r="AF1872" s="29">
        <v>459.28840000000002</v>
      </c>
      <c r="AG1872" s="29" t="s">
        <v>1759</v>
      </c>
    </row>
    <row r="1873" spans="1:33" x14ac:dyDescent="0.3">
      <c r="A1873" s="29" t="s">
        <v>1087</v>
      </c>
      <c r="B1873" s="30">
        <v>45501</v>
      </c>
      <c r="C1873" s="29">
        <v>464.42550000000011</v>
      </c>
      <c r="D1873" s="29" t="s">
        <v>1826</v>
      </c>
      <c r="E1873" s="29">
        <v>39</v>
      </c>
      <c r="F1873" s="29" t="s">
        <v>16</v>
      </c>
      <c r="G1873" s="29" t="s">
        <v>1566</v>
      </c>
      <c r="H1873" s="29" t="s">
        <v>1754</v>
      </c>
      <c r="L1873" s="30">
        <v>45501</v>
      </c>
      <c r="M1873" s="29">
        <v>464.42550000000011</v>
      </c>
      <c r="R1873" s="29" t="s">
        <v>1826</v>
      </c>
      <c r="S1873" s="29">
        <v>464.42550000000011</v>
      </c>
      <c r="W1873" s="33" t="s">
        <v>16</v>
      </c>
      <c r="X1873" s="33" t="s">
        <v>1566</v>
      </c>
      <c r="Y1873" s="29">
        <v>464.42550000000011</v>
      </c>
      <c r="AF1873" s="29">
        <v>464.42550000000011</v>
      </c>
      <c r="AG1873" s="29" t="s">
        <v>1754</v>
      </c>
    </row>
    <row r="1874" spans="1:33" x14ac:dyDescent="0.3">
      <c r="A1874" s="29" t="s">
        <v>807</v>
      </c>
      <c r="B1874" s="30">
        <v>45408</v>
      </c>
      <c r="C1874" s="29">
        <v>562.35899999999992</v>
      </c>
      <c r="D1874" s="29" t="s">
        <v>1826</v>
      </c>
      <c r="E1874" s="29">
        <v>32</v>
      </c>
      <c r="F1874" s="29" t="s">
        <v>9</v>
      </c>
      <c r="G1874" s="29" t="s">
        <v>1547</v>
      </c>
      <c r="H1874" s="29" t="s">
        <v>1759</v>
      </c>
      <c r="L1874" s="30">
        <v>45408</v>
      </c>
      <c r="M1874" s="29">
        <v>562.35899999999992</v>
      </c>
      <c r="R1874" s="29" t="s">
        <v>1826</v>
      </c>
      <c r="S1874" s="29">
        <v>562.35899999999992</v>
      </c>
      <c r="W1874" s="31" t="s">
        <v>9</v>
      </c>
      <c r="X1874" s="31" t="s">
        <v>1547</v>
      </c>
      <c r="Y1874" s="29">
        <v>562.35899999999992</v>
      </c>
      <c r="AF1874" s="29">
        <v>562.35899999999992</v>
      </c>
      <c r="AG1874" s="29" t="s">
        <v>1759</v>
      </c>
    </row>
    <row r="1875" spans="1:33" x14ac:dyDescent="0.3">
      <c r="A1875" s="29" t="s">
        <v>145</v>
      </c>
      <c r="B1875" s="30">
        <v>45886</v>
      </c>
      <c r="C1875" s="29">
        <v>725.3442</v>
      </c>
      <c r="D1875" s="29" t="s">
        <v>1829</v>
      </c>
      <c r="E1875" s="29">
        <v>27</v>
      </c>
      <c r="F1875" s="29" t="s">
        <v>16</v>
      </c>
      <c r="G1875" s="29" t="s">
        <v>1566</v>
      </c>
      <c r="H1875" s="29" t="s">
        <v>1759</v>
      </c>
      <c r="L1875" s="30">
        <v>45886</v>
      </c>
      <c r="M1875" s="29">
        <v>725.3442</v>
      </c>
      <c r="R1875" s="29" t="s">
        <v>1829</v>
      </c>
      <c r="S1875" s="29">
        <v>725.3442</v>
      </c>
      <c r="W1875" s="33" t="s">
        <v>16</v>
      </c>
      <c r="X1875" s="33" t="s">
        <v>1566</v>
      </c>
      <c r="Y1875" s="29">
        <v>725.3442</v>
      </c>
      <c r="AF1875" s="29">
        <v>725.3442</v>
      </c>
      <c r="AG1875" s="29" t="s">
        <v>1759</v>
      </c>
    </row>
    <row r="1876" spans="1:33" x14ac:dyDescent="0.3">
      <c r="A1876" s="29" t="s">
        <v>429</v>
      </c>
      <c r="B1876" s="30">
        <v>45426</v>
      </c>
      <c r="C1876" s="29">
        <v>1894.08</v>
      </c>
      <c r="D1876" s="29" t="s">
        <v>1826</v>
      </c>
      <c r="E1876" s="29">
        <v>64</v>
      </c>
      <c r="F1876" s="29" t="s">
        <v>16</v>
      </c>
      <c r="G1876" s="29" t="s">
        <v>1566</v>
      </c>
      <c r="H1876" s="29" t="s">
        <v>1759</v>
      </c>
      <c r="L1876" s="30">
        <v>45426</v>
      </c>
      <c r="M1876" s="29">
        <v>1894.08</v>
      </c>
      <c r="R1876" s="29" t="s">
        <v>1826</v>
      </c>
      <c r="S1876" s="29">
        <v>1894.08</v>
      </c>
      <c r="W1876" s="31" t="s">
        <v>16</v>
      </c>
      <c r="X1876" s="31" t="s">
        <v>1566</v>
      </c>
      <c r="Y1876" s="29">
        <v>1894.08</v>
      </c>
      <c r="AF1876" s="29">
        <v>1894.08</v>
      </c>
      <c r="AG1876" s="29" t="s">
        <v>1759</v>
      </c>
    </row>
    <row r="1877" spans="1:33" x14ac:dyDescent="0.3">
      <c r="A1877" s="29" t="s">
        <v>128</v>
      </c>
      <c r="B1877" s="30">
        <v>45730</v>
      </c>
      <c r="C1877" s="29">
        <v>650.91600000000005</v>
      </c>
      <c r="D1877" s="29" t="s">
        <v>1826</v>
      </c>
      <c r="E1877" s="29">
        <v>48</v>
      </c>
      <c r="F1877" s="29" t="s">
        <v>16</v>
      </c>
      <c r="G1877" s="29" t="s">
        <v>1558</v>
      </c>
      <c r="H1877" s="29" t="s">
        <v>1759</v>
      </c>
      <c r="L1877" s="30">
        <v>45730</v>
      </c>
      <c r="M1877" s="29">
        <v>650.91600000000005</v>
      </c>
      <c r="R1877" s="29" t="s">
        <v>1826</v>
      </c>
      <c r="S1877" s="29">
        <v>650.91600000000005</v>
      </c>
      <c r="W1877" s="33" t="s">
        <v>16</v>
      </c>
      <c r="X1877" s="33" t="s">
        <v>1558</v>
      </c>
      <c r="Y1877" s="29">
        <v>650.91600000000005</v>
      </c>
      <c r="AF1877" s="29">
        <v>650.91600000000005</v>
      </c>
      <c r="AG1877" s="29" t="s">
        <v>1759</v>
      </c>
    </row>
    <row r="1878" spans="1:33" x14ac:dyDescent="0.3">
      <c r="A1878" s="29" t="s">
        <v>1401</v>
      </c>
      <c r="B1878" s="30">
        <v>45731</v>
      </c>
      <c r="C1878" s="29">
        <v>143.24039999999999</v>
      </c>
      <c r="D1878" s="29" t="s">
        <v>1824</v>
      </c>
      <c r="E1878" s="29">
        <v>60</v>
      </c>
      <c r="F1878" s="29" t="s">
        <v>9</v>
      </c>
      <c r="G1878" s="29" t="s">
        <v>1563</v>
      </c>
      <c r="H1878" s="29" t="s">
        <v>1763</v>
      </c>
      <c r="L1878" s="30">
        <v>45731</v>
      </c>
      <c r="M1878" s="29">
        <v>143.24039999999999</v>
      </c>
      <c r="R1878" s="29" t="s">
        <v>1824</v>
      </c>
      <c r="S1878" s="29">
        <v>143.24039999999999</v>
      </c>
      <c r="W1878" s="31" t="s">
        <v>9</v>
      </c>
      <c r="X1878" s="31" t="s">
        <v>1563</v>
      </c>
      <c r="Y1878" s="29">
        <v>143.24039999999999</v>
      </c>
      <c r="AF1878" s="29">
        <v>143.24039999999999</v>
      </c>
      <c r="AG1878" s="29" t="s">
        <v>1763</v>
      </c>
    </row>
    <row r="1879" spans="1:33" x14ac:dyDescent="0.3">
      <c r="A1879" s="29" t="s">
        <v>813</v>
      </c>
      <c r="B1879" s="30">
        <v>45272</v>
      </c>
      <c r="C1879" s="29">
        <v>1093.2937999999999</v>
      </c>
      <c r="D1879" s="29" t="s">
        <v>1826</v>
      </c>
      <c r="E1879" s="29">
        <v>21</v>
      </c>
      <c r="F1879" s="29" t="s">
        <v>9</v>
      </c>
      <c r="G1879" s="29" t="s">
        <v>1563</v>
      </c>
      <c r="H1879" s="29" t="s">
        <v>1754</v>
      </c>
      <c r="L1879" s="30">
        <v>45272</v>
      </c>
      <c r="M1879" s="29">
        <v>1093.2937999999999</v>
      </c>
      <c r="R1879" s="29" t="s">
        <v>1826</v>
      </c>
      <c r="S1879" s="29">
        <v>1093.2937999999999</v>
      </c>
      <c r="W1879" s="33" t="s">
        <v>9</v>
      </c>
      <c r="X1879" s="33" t="s">
        <v>1563</v>
      </c>
      <c r="Y1879" s="29">
        <v>1093.2937999999999</v>
      </c>
      <c r="AF1879" s="29">
        <v>1093.2937999999999</v>
      </c>
      <c r="AG1879" s="29" t="s">
        <v>1754</v>
      </c>
    </row>
    <row r="1880" spans="1:33" x14ac:dyDescent="0.3">
      <c r="A1880" s="29" t="s">
        <v>382</v>
      </c>
      <c r="B1880" s="30">
        <v>45584</v>
      </c>
      <c r="C1880" s="29">
        <v>1487.4636</v>
      </c>
      <c r="D1880" s="29" t="s">
        <v>1829</v>
      </c>
      <c r="E1880" s="29">
        <v>27</v>
      </c>
      <c r="F1880" s="29" t="s">
        <v>9</v>
      </c>
      <c r="G1880" s="29" t="s">
        <v>1544</v>
      </c>
      <c r="H1880" s="29" t="s">
        <v>1763</v>
      </c>
      <c r="L1880" s="30">
        <v>45584</v>
      </c>
      <c r="M1880" s="29">
        <v>1487.4636</v>
      </c>
      <c r="R1880" s="29" t="s">
        <v>1829</v>
      </c>
      <c r="S1880" s="29">
        <v>1487.4636</v>
      </c>
      <c r="W1880" s="31" t="s">
        <v>9</v>
      </c>
      <c r="X1880" s="31" t="s">
        <v>1544</v>
      </c>
      <c r="Y1880" s="29">
        <v>1487.4636</v>
      </c>
      <c r="AF1880" s="29">
        <v>1487.4636</v>
      </c>
      <c r="AG1880" s="29" t="s">
        <v>1763</v>
      </c>
    </row>
    <row r="1881" spans="1:33" x14ac:dyDescent="0.3">
      <c r="A1881" s="29" t="s">
        <v>1531</v>
      </c>
      <c r="B1881" s="30">
        <v>45534</v>
      </c>
      <c r="C1881" s="29">
        <v>64.125600000000006</v>
      </c>
      <c r="D1881" s="29" t="s">
        <v>1826</v>
      </c>
      <c r="E1881" s="29">
        <v>27</v>
      </c>
      <c r="F1881" s="29" t="s">
        <v>16</v>
      </c>
      <c r="G1881" s="29" t="s">
        <v>1566</v>
      </c>
      <c r="H1881" s="29" t="s">
        <v>1759</v>
      </c>
      <c r="L1881" s="30">
        <v>45534</v>
      </c>
      <c r="M1881" s="29">
        <v>64.125600000000006</v>
      </c>
      <c r="R1881" s="29" t="s">
        <v>1826</v>
      </c>
      <c r="S1881" s="29">
        <v>64.125600000000006</v>
      </c>
      <c r="W1881" s="33" t="s">
        <v>16</v>
      </c>
      <c r="X1881" s="33" t="s">
        <v>1566</v>
      </c>
      <c r="Y1881" s="29">
        <v>64.125600000000006</v>
      </c>
      <c r="AF1881" s="29">
        <v>64.125600000000006</v>
      </c>
      <c r="AG1881" s="29" t="s">
        <v>1759</v>
      </c>
    </row>
    <row r="1882" spans="1:33" x14ac:dyDescent="0.3">
      <c r="A1882" s="29" t="s">
        <v>420</v>
      </c>
      <c r="B1882" s="30">
        <v>45482</v>
      </c>
      <c r="C1882" s="29">
        <v>383.00200000000001</v>
      </c>
      <c r="D1882" s="29" t="s">
        <v>1826</v>
      </c>
      <c r="E1882" s="29">
        <v>50</v>
      </c>
      <c r="F1882" s="29" t="s">
        <v>9</v>
      </c>
      <c r="G1882" s="29" t="s">
        <v>1558</v>
      </c>
      <c r="H1882" s="29" t="s">
        <v>1759</v>
      </c>
      <c r="L1882" s="30">
        <v>45482</v>
      </c>
      <c r="M1882" s="29">
        <v>383.00200000000001</v>
      </c>
      <c r="R1882" s="29" t="s">
        <v>1826</v>
      </c>
      <c r="S1882" s="29">
        <v>383.00200000000001</v>
      </c>
      <c r="W1882" s="31" t="s">
        <v>9</v>
      </c>
      <c r="X1882" s="31" t="s">
        <v>1558</v>
      </c>
      <c r="Y1882" s="29">
        <v>383.00200000000001</v>
      </c>
      <c r="AF1882" s="29">
        <v>383.00200000000001</v>
      </c>
      <c r="AG1882" s="29" t="s">
        <v>1759</v>
      </c>
    </row>
    <row r="1883" spans="1:33" x14ac:dyDescent="0.3">
      <c r="A1883" s="29" t="s">
        <v>1006</v>
      </c>
      <c r="B1883" s="30">
        <v>45475</v>
      </c>
      <c r="C1883" s="29">
        <v>3339.8263999999999</v>
      </c>
      <c r="D1883" s="29" t="s">
        <v>1824</v>
      </c>
      <c r="E1883" s="29">
        <v>34</v>
      </c>
      <c r="F1883" s="29" t="s">
        <v>16</v>
      </c>
      <c r="G1883" s="29" t="s">
        <v>1563</v>
      </c>
      <c r="H1883" s="29" t="s">
        <v>1759</v>
      </c>
      <c r="L1883" s="30">
        <v>45475</v>
      </c>
      <c r="M1883" s="29">
        <v>3339.8263999999999</v>
      </c>
      <c r="R1883" s="29" t="s">
        <v>1824</v>
      </c>
      <c r="S1883" s="29">
        <v>3339.8263999999999</v>
      </c>
      <c r="W1883" s="33" t="s">
        <v>16</v>
      </c>
      <c r="X1883" s="33" t="s">
        <v>1563</v>
      </c>
      <c r="Y1883" s="29">
        <v>3339.8263999999999</v>
      </c>
      <c r="AF1883" s="29">
        <v>3339.8263999999999</v>
      </c>
      <c r="AG1883" s="29" t="s">
        <v>1759</v>
      </c>
    </row>
    <row r="1884" spans="1:33" x14ac:dyDescent="0.3">
      <c r="A1884" s="29" t="s">
        <v>647</v>
      </c>
      <c r="B1884" s="30">
        <v>45234</v>
      </c>
      <c r="C1884" s="29">
        <v>122.1327</v>
      </c>
      <c r="D1884" s="29" t="s">
        <v>1829</v>
      </c>
      <c r="E1884" s="29">
        <v>54</v>
      </c>
      <c r="F1884" s="29" t="s">
        <v>9</v>
      </c>
      <c r="G1884" s="29" t="s">
        <v>1563</v>
      </c>
      <c r="H1884" s="29" t="s">
        <v>1759</v>
      </c>
      <c r="L1884" s="30">
        <v>45234</v>
      </c>
      <c r="M1884" s="29">
        <v>122.1327</v>
      </c>
      <c r="R1884" s="29" t="s">
        <v>1829</v>
      </c>
      <c r="S1884" s="29">
        <v>122.1327</v>
      </c>
      <c r="W1884" s="31" t="s">
        <v>9</v>
      </c>
      <c r="X1884" s="31" t="s">
        <v>1563</v>
      </c>
      <c r="Y1884" s="29">
        <v>122.1327</v>
      </c>
      <c r="AF1884" s="29">
        <v>122.1327</v>
      </c>
      <c r="AG1884" s="29" t="s">
        <v>1759</v>
      </c>
    </row>
    <row r="1885" spans="1:33" x14ac:dyDescent="0.3">
      <c r="A1885" s="29" t="s">
        <v>4004</v>
      </c>
      <c r="B1885" s="30">
        <v>45397</v>
      </c>
      <c r="C1885" s="29">
        <v>571.63920000000007</v>
      </c>
      <c r="D1885" s="29" t="s">
        <v>1829</v>
      </c>
      <c r="E1885" s="29">
        <v>27</v>
      </c>
      <c r="F1885" s="29" t="s">
        <v>16</v>
      </c>
      <c r="G1885" s="29" t="s">
        <v>1563</v>
      </c>
      <c r="H1885" s="29" t="s">
        <v>1759</v>
      </c>
      <c r="L1885" s="30">
        <v>45397</v>
      </c>
      <c r="M1885" s="29">
        <v>571.63920000000007</v>
      </c>
      <c r="R1885" s="29" t="s">
        <v>1829</v>
      </c>
      <c r="S1885" s="29">
        <v>571.63920000000007</v>
      </c>
      <c r="W1885" s="33" t="s">
        <v>16</v>
      </c>
      <c r="X1885" s="33" t="s">
        <v>1563</v>
      </c>
      <c r="Y1885" s="29">
        <v>571.63920000000007</v>
      </c>
      <c r="AF1885" s="29">
        <v>571.63920000000007</v>
      </c>
      <c r="AG1885" s="29" t="s">
        <v>1759</v>
      </c>
    </row>
    <row r="1886" spans="1:33" x14ac:dyDescent="0.3">
      <c r="A1886" s="29" t="s">
        <v>203</v>
      </c>
      <c r="B1886" s="30">
        <v>45502</v>
      </c>
      <c r="C1886" s="29">
        <v>625.46579999999994</v>
      </c>
      <c r="D1886" s="29" t="s">
        <v>1826</v>
      </c>
      <c r="E1886" s="29">
        <v>24</v>
      </c>
      <c r="F1886" s="29" t="s">
        <v>9</v>
      </c>
      <c r="G1886" s="29" t="s">
        <v>1558</v>
      </c>
      <c r="H1886" s="29" t="s">
        <v>1763</v>
      </c>
      <c r="L1886" s="30">
        <v>45502</v>
      </c>
      <c r="M1886" s="29">
        <v>625.46579999999994</v>
      </c>
      <c r="R1886" s="29" t="s">
        <v>1826</v>
      </c>
      <c r="S1886" s="29">
        <v>625.46579999999994</v>
      </c>
      <c r="W1886" s="31" t="s">
        <v>9</v>
      </c>
      <c r="X1886" s="31" t="s">
        <v>1558</v>
      </c>
      <c r="Y1886" s="29">
        <v>625.46579999999994</v>
      </c>
      <c r="AF1886" s="29">
        <v>625.46579999999994</v>
      </c>
      <c r="AG1886" s="29" t="s">
        <v>1763</v>
      </c>
    </row>
    <row r="1887" spans="1:33" x14ac:dyDescent="0.3">
      <c r="A1887" s="29" t="s">
        <v>354</v>
      </c>
      <c r="B1887" s="30">
        <v>45644</v>
      </c>
      <c r="C1887" s="29">
        <v>838.12279999999998</v>
      </c>
      <c r="D1887" s="29" t="s">
        <v>1826</v>
      </c>
      <c r="E1887" s="29">
        <v>53</v>
      </c>
      <c r="F1887" s="29" t="s">
        <v>16</v>
      </c>
      <c r="G1887" s="29" t="s">
        <v>1563</v>
      </c>
      <c r="H1887" s="29" t="s">
        <v>1759</v>
      </c>
      <c r="L1887" s="30">
        <v>45644</v>
      </c>
      <c r="M1887" s="29">
        <v>838.12279999999998</v>
      </c>
      <c r="R1887" s="29" t="s">
        <v>1826</v>
      </c>
      <c r="S1887" s="29">
        <v>838.12279999999998</v>
      </c>
      <c r="W1887" s="33" t="s">
        <v>16</v>
      </c>
      <c r="X1887" s="33" t="s">
        <v>1563</v>
      </c>
      <c r="Y1887" s="29">
        <v>838.12279999999998</v>
      </c>
      <c r="AF1887" s="29">
        <v>838.12279999999998</v>
      </c>
      <c r="AG1887" s="29" t="s">
        <v>1759</v>
      </c>
    </row>
    <row r="1888" spans="1:33" x14ac:dyDescent="0.3">
      <c r="A1888" s="29" t="s">
        <v>1191</v>
      </c>
      <c r="B1888" s="30">
        <v>45617</v>
      </c>
      <c r="C1888" s="29">
        <v>1061.9100000000001</v>
      </c>
      <c r="D1888" s="29" t="s">
        <v>1829</v>
      </c>
      <c r="E1888" s="29">
        <v>20</v>
      </c>
      <c r="F1888" s="29" t="s">
        <v>16</v>
      </c>
      <c r="G1888" s="29" t="s">
        <v>1558</v>
      </c>
      <c r="H1888" s="29" t="s">
        <v>1759</v>
      </c>
      <c r="L1888" s="30">
        <v>45617</v>
      </c>
      <c r="M1888" s="29">
        <v>1061.9100000000001</v>
      </c>
      <c r="R1888" s="29" t="s">
        <v>1829</v>
      </c>
      <c r="S1888" s="29">
        <v>1061.9100000000001</v>
      </c>
      <c r="W1888" s="31" t="s">
        <v>16</v>
      </c>
      <c r="X1888" s="31" t="s">
        <v>1558</v>
      </c>
      <c r="Y1888" s="29">
        <v>1061.9100000000001</v>
      </c>
      <c r="AF1888" s="29">
        <v>1061.9100000000001</v>
      </c>
      <c r="AG1888" s="29" t="s">
        <v>1759</v>
      </c>
    </row>
    <row r="1889" spans="1:33" x14ac:dyDescent="0.3">
      <c r="A1889" s="29" t="s">
        <v>1105</v>
      </c>
      <c r="B1889" s="30">
        <v>45797</v>
      </c>
      <c r="C1889" s="29">
        <v>146.57919999999999</v>
      </c>
      <c r="D1889" s="29" t="s">
        <v>1829</v>
      </c>
      <c r="E1889" s="29">
        <v>56</v>
      </c>
      <c r="F1889" s="29" t="s">
        <v>16</v>
      </c>
      <c r="G1889" s="29" t="s">
        <v>1547</v>
      </c>
      <c r="H1889" s="29" t="s">
        <v>1759</v>
      </c>
      <c r="L1889" s="30">
        <v>45797</v>
      </c>
      <c r="M1889" s="29">
        <v>146.57919999999999</v>
      </c>
      <c r="R1889" s="29" t="s">
        <v>1829</v>
      </c>
      <c r="S1889" s="29">
        <v>146.57919999999999</v>
      </c>
      <c r="W1889" s="33" t="s">
        <v>16</v>
      </c>
      <c r="X1889" s="33" t="s">
        <v>1547</v>
      </c>
      <c r="Y1889" s="29">
        <v>146.57919999999999</v>
      </c>
      <c r="AF1889" s="29">
        <v>146.57919999999999</v>
      </c>
      <c r="AG1889" s="29" t="s">
        <v>1759</v>
      </c>
    </row>
    <row r="1890" spans="1:33" x14ac:dyDescent="0.3">
      <c r="A1890" s="29" t="s">
        <v>924</v>
      </c>
      <c r="B1890" s="30">
        <v>45740</v>
      </c>
      <c r="C1890" s="29">
        <v>2350.4888000000001</v>
      </c>
      <c r="D1890" s="29" t="s">
        <v>1824</v>
      </c>
      <c r="E1890" s="29">
        <v>30</v>
      </c>
      <c r="F1890" s="29" t="s">
        <v>9</v>
      </c>
      <c r="G1890" s="29" t="s">
        <v>1544</v>
      </c>
      <c r="H1890" s="29" t="s">
        <v>1784</v>
      </c>
      <c r="L1890" s="30">
        <v>45740</v>
      </c>
      <c r="M1890" s="29">
        <v>2350.4888000000001</v>
      </c>
      <c r="R1890" s="29" t="s">
        <v>1824</v>
      </c>
      <c r="S1890" s="29">
        <v>2350.4888000000001</v>
      </c>
      <c r="W1890" s="31" t="s">
        <v>9</v>
      </c>
      <c r="X1890" s="31" t="s">
        <v>1544</v>
      </c>
      <c r="Y1890" s="29">
        <v>2350.4888000000001</v>
      </c>
      <c r="AF1890" s="29">
        <v>2350.4888000000001</v>
      </c>
      <c r="AG1890" s="29" t="s">
        <v>1784</v>
      </c>
    </row>
    <row r="1891" spans="1:33" x14ac:dyDescent="0.3">
      <c r="A1891" s="29" t="s">
        <v>145</v>
      </c>
      <c r="B1891" s="30">
        <v>45824</v>
      </c>
      <c r="C1891" s="29">
        <v>128.95679999999999</v>
      </c>
      <c r="D1891" s="29" t="s">
        <v>1829</v>
      </c>
      <c r="E1891" s="29">
        <v>27</v>
      </c>
      <c r="F1891" s="29" t="s">
        <v>16</v>
      </c>
      <c r="G1891" s="29" t="s">
        <v>1563</v>
      </c>
      <c r="H1891" s="29" t="s">
        <v>1759</v>
      </c>
      <c r="L1891" s="30">
        <v>45824</v>
      </c>
      <c r="M1891" s="29">
        <v>128.95679999999999</v>
      </c>
      <c r="R1891" s="29" t="s">
        <v>1829</v>
      </c>
      <c r="S1891" s="29">
        <v>128.95679999999999</v>
      </c>
      <c r="W1891" s="33" t="s">
        <v>16</v>
      </c>
      <c r="X1891" s="33" t="s">
        <v>1563</v>
      </c>
      <c r="Y1891" s="29">
        <v>128.95679999999999</v>
      </c>
      <c r="AF1891" s="29">
        <v>128.95679999999999</v>
      </c>
      <c r="AG1891" s="29" t="s">
        <v>1759</v>
      </c>
    </row>
    <row r="1892" spans="1:33" x14ac:dyDescent="0.3">
      <c r="A1892" s="29" t="s">
        <v>1514</v>
      </c>
      <c r="B1892" s="30">
        <v>45404</v>
      </c>
      <c r="C1892" s="29">
        <v>2282.9663999999998</v>
      </c>
      <c r="D1892" s="29" t="s">
        <v>1829</v>
      </c>
      <c r="E1892" s="29">
        <v>28</v>
      </c>
      <c r="F1892" s="29" t="s">
        <v>9</v>
      </c>
      <c r="G1892" s="29" t="s">
        <v>1558</v>
      </c>
      <c r="H1892" s="29" t="s">
        <v>1759</v>
      </c>
      <c r="L1892" s="30">
        <v>45404</v>
      </c>
      <c r="M1892" s="29">
        <v>2282.9663999999998</v>
      </c>
      <c r="R1892" s="29" t="s">
        <v>1829</v>
      </c>
      <c r="S1892" s="29">
        <v>2282.9663999999998</v>
      </c>
      <c r="W1892" s="31" t="s">
        <v>9</v>
      </c>
      <c r="X1892" s="31" t="s">
        <v>1558</v>
      </c>
      <c r="Y1892" s="29">
        <v>2282.9663999999998</v>
      </c>
      <c r="AF1892" s="29">
        <v>2282.9663999999998</v>
      </c>
      <c r="AG1892" s="29" t="s">
        <v>1759</v>
      </c>
    </row>
    <row r="1893" spans="1:33" x14ac:dyDescent="0.3">
      <c r="A1893" s="29" t="s">
        <v>1412</v>
      </c>
      <c r="B1893" s="30">
        <v>45916</v>
      </c>
      <c r="C1893" s="29">
        <v>1956.0320999999999</v>
      </c>
      <c r="D1893" s="29" t="s">
        <v>1824</v>
      </c>
      <c r="E1893" s="29">
        <v>62</v>
      </c>
      <c r="F1893" s="29" t="s">
        <v>16</v>
      </c>
      <c r="G1893" s="29" t="s">
        <v>1566</v>
      </c>
      <c r="H1893" s="29" t="s">
        <v>1759</v>
      </c>
      <c r="L1893" s="30">
        <v>45916</v>
      </c>
      <c r="M1893" s="29">
        <v>1956.0320999999999</v>
      </c>
      <c r="R1893" s="29" t="s">
        <v>1824</v>
      </c>
      <c r="S1893" s="29">
        <v>1956.0320999999999</v>
      </c>
      <c r="W1893" s="33" t="s">
        <v>16</v>
      </c>
      <c r="X1893" s="33" t="s">
        <v>1566</v>
      </c>
      <c r="Y1893" s="29">
        <v>1956.0320999999999</v>
      </c>
      <c r="AF1893" s="29">
        <v>1956.0320999999999</v>
      </c>
      <c r="AG1893" s="29" t="s">
        <v>1759</v>
      </c>
    </row>
    <row r="1894" spans="1:33" x14ac:dyDescent="0.3">
      <c r="A1894" s="29" t="s">
        <v>222</v>
      </c>
      <c r="B1894" s="30">
        <v>45269</v>
      </c>
      <c r="C1894" s="29">
        <v>93.653999999999996</v>
      </c>
      <c r="D1894" s="29" t="s">
        <v>1826</v>
      </c>
      <c r="E1894" s="29">
        <v>22</v>
      </c>
      <c r="F1894" s="29" t="s">
        <v>16</v>
      </c>
      <c r="G1894" s="29" t="s">
        <v>1544</v>
      </c>
      <c r="H1894" s="29" t="s">
        <v>1759</v>
      </c>
      <c r="L1894" s="30">
        <v>45269</v>
      </c>
      <c r="M1894" s="29">
        <v>93.653999999999996</v>
      </c>
      <c r="R1894" s="29" t="s">
        <v>1826</v>
      </c>
      <c r="S1894" s="29">
        <v>93.653999999999996</v>
      </c>
      <c r="W1894" s="31" t="s">
        <v>16</v>
      </c>
      <c r="X1894" s="31" t="s">
        <v>1544</v>
      </c>
      <c r="Y1894" s="29">
        <v>93.653999999999996</v>
      </c>
      <c r="AF1894" s="29">
        <v>93.653999999999996</v>
      </c>
      <c r="AG1894" s="29" t="s">
        <v>1759</v>
      </c>
    </row>
    <row r="1895" spans="1:33" x14ac:dyDescent="0.3">
      <c r="A1895" s="29" t="s">
        <v>569</v>
      </c>
      <c r="B1895" s="30">
        <v>45493</v>
      </c>
      <c r="C1895" s="29">
        <v>319.07839999999999</v>
      </c>
      <c r="D1895" s="29" t="s">
        <v>1826</v>
      </c>
      <c r="E1895" s="29">
        <v>41</v>
      </c>
      <c r="F1895" s="29" t="s">
        <v>16</v>
      </c>
      <c r="G1895" s="29" t="s">
        <v>1566</v>
      </c>
      <c r="H1895" s="29" t="s">
        <v>1759</v>
      </c>
      <c r="L1895" s="30">
        <v>45493</v>
      </c>
      <c r="M1895" s="29">
        <v>319.07839999999999</v>
      </c>
      <c r="R1895" s="29" t="s">
        <v>1826</v>
      </c>
      <c r="S1895" s="29">
        <v>319.07839999999999</v>
      </c>
      <c r="W1895" s="33" t="s">
        <v>16</v>
      </c>
      <c r="X1895" s="33" t="s">
        <v>1566</v>
      </c>
      <c r="Y1895" s="29">
        <v>319.07839999999999</v>
      </c>
      <c r="AF1895" s="29">
        <v>319.07839999999999</v>
      </c>
      <c r="AG1895" s="29" t="s">
        <v>1759</v>
      </c>
    </row>
    <row r="1896" spans="1:33" x14ac:dyDescent="0.3">
      <c r="A1896" s="29" t="s">
        <v>1415</v>
      </c>
      <c r="B1896" s="30">
        <v>45558</v>
      </c>
      <c r="C1896" s="29">
        <v>1549.9155000000001</v>
      </c>
      <c r="D1896" s="29" t="s">
        <v>1824</v>
      </c>
      <c r="E1896" s="29">
        <v>29</v>
      </c>
      <c r="F1896" s="29" t="s">
        <v>16</v>
      </c>
      <c r="G1896" s="29" t="s">
        <v>1566</v>
      </c>
      <c r="H1896" s="29" t="s">
        <v>1759</v>
      </c>
      <c r="L1896" s="30">
        <v>45558</v>
      </c>
      <c r="M1896" s="29">
        <v>1549.9155000000001</v>
      </c>
      <c r="R1896" s="29" t="s">
        <v>1824</v>
      </c>
      <c r="S1896" s="29">
        <v>1549.9155000000001</v>
      </c>
      <c r="W1896" s="31" t="s">
        <v>16</v>
      </c>
      <c r="X1896" s="31" t="s">
        <v>1566</v>
      </c>
      <c r="Y1896" s="29">
        <v>1549.9155000000001</v>
      </c>
      <c r="AF1896" s="29">
        <v>1549.9155000000001</v>
      </c>
      <c r="AG1896" s="29" t="s">
        <v>1759</v>
      </c>
    </row>
    <row r="1897" spans="1:33" x14ac:dyDescent="0.3">
      <c r="A1897" s="29" t="s">
        <v>104</v>
      </c>
      <c r="B1897" s="30">
        <v>45423</v>
      </c>
      <c r="C1897" s="29">
        <v>1307.3345999999999</v>
      </c>
      <c r="D1897" s="29" t="s">
        <v>1826</v>
      </c>
      <c r="E1897" s="29">
        <v>59</v>
      </c>
      <c r="F1897" s="29" t="s">
        <v>16</v>
      </c>
      <c r="G1897" s="29" t="s">
        <v>1544</v>
      </c>
      <c r="H1897" s="29" t="s">
        <v>1759</v>
      </c>
      <c r="L1897" s="30">
        <v>45423</v>
      </c>
      <c r="M1897" s="29">
        <v>1307.3345999999999</v>
      </c>
      <c r="R1897" s="29" t="s">
        <v>1826</v>
      </c>
      <c r="S1897" s="29">
        <v>1307.3345999999999</v>
      </c>
      <c r="W1897" s="33" t="s">
        <v>16</v>
      </c>
      <c r="X1897" s="33" t="s">
        <v>1544</v>
      </c>
      <c r="Y1897" s="29">
        <v>1307.3345999999999</v>
      </c>
      <c r="AF1897" s="29">
        <v>1307.3345999999999</v>
      </c>
      <c r="AG1897" s="29" t="s">
        <v>1759</v>
      </c>
    </row>
    <row r="1898" spans="1:33" x14ac:dyDescent="0.3">
      <c r="A1898" s="29" t="s">
        <v>1347</v>
      </c>
      <c r="B1898" s="30">
        <v>45780</v>
      </c>
      <c r="C1898" s="29">
        <v>2829.7228</v>
      </c>
      <c r="D1898" s="29" t="s">
        <v>1824</v>
      </c>
      <c r="E1898" s="29">
        <v>37</v>
      </c>
      <c r="F1898" s="29" t="s">
        <v>16</v>
      </c>
      <c r="G1898" s="29" t="s">
        <v>1563</v>
      </c>
      <c r="H1898" s="29" t="s">
        <v>1784</v>
      </c>
      <c r="L1898" s="30">
        <v>45780</v>
      </c>
      <c r="M1898" s="29">
        <v>2829.7228</v>
      </c>
      <c r="R1898" s="29" t="s">
        <v>1824</v>
      </c>
      <c r="S1898" s="29">
        <v>2829.7228</v>
      </c>
      <c r="W1898" s="31" t="s">
        <v>16</v>
      </c>
      <c r="X1898" s="31" t="s">
        <v>1563</v>
      </c>
      <c r="Y1898" s="29">
        <v>2829.7228</v>
      </c>
      <c r="AF1898" s="29">
        <v>2829.7228</v>
      </c>
      <c r="AG1898" s="29" t="s">
        <v>1784</v>
      </c>
    </row>
    <row r="1899" spans="1:33" x14ac:dyDescent="0.3">
      <c r="A1899" s="29" t="s">
        <v>1308</v>
      </c>
      <c r="B1899" s="30">
        <v>45345</v>
      </c>
      <c r="C1899" s="29">
        <v>232.42320000000001</v>
      </c>
      <c r="D1899" s="29" t="s">
        <v>1826</v>
      </c>
      <c r="E1899" s="29">
        <v>42</v>
      </c>
      <c r="F1899" s="29" t="s">
        <v>16</v>
      </c>
      <c r="G1899" s="29" t="s">
        <v>1544</v>
      </c>
      <c r="H1899" s="29" t="s">
        <v>1754</v>
      </c>
      <c r="L1899" s="30">
        <v>45345</v>
      </c>
      <c r="M1899" s="29">
        <v>232.42320000000001</v>
      </c>
      <c r="R1899" s="29" t="s">
        <v>1826</v>
      </c>
      <c r="S1899" s="29">
        <v>232.42320000000001</v>
      </c>
      <c r="W1899" s="33" t="s">
        <v>16</v>
      </c>
      <c r="X1899" s="33" t="s">
        <v>1544</v>
      </c>
      <c r="Y1899" s="29">
        <v>232.42320000000001</v>
      </c>
      <c r="AF1899" s="29">
        <v>232.42320000000001</v>
      </c>
      <c r="AG1899" s="29" t="s">
        <v>1754</v>
      </c>
    </row>
    <row r="1900" spans="1:33" x14ac:dyDescent="0.3">
      <c r="A1900" s="29" t="s">
        <v>1423</v>
      </c>
      <c r="B1900" s="30">
        <v>45344</v>
      </c>
      <c r="C1900" s="29">
        <v>2084.3328000000001</v>
      </c>
      <c r="D1900" s="29" t="s">
        <v>1829</v>
      </c>
      <c r="E1900" s="29">
        <v>34</v>
      </c>
      <c r="F1900" s="29" t="s">
        <v>16</v>
      </c>
      <c r="G1900" s="29" t="s">
        <v>1563</v>
      </c>
      <c r="H1900" s="29" t="s">
        <v>1759</v>
      </c>
      <c r="L1900" s="30">
        <v>45344</v>
      </c>
      <c r="M1900" s="29">
        <v>2084.3328000000001</v>
      </c>
      <c r="R1900" s="29" t="s">
        <v>1829</v>
      </c>
      <c r="S1900" s="29">
        <v>2084.3328000000001</v>
      </c>
      <c r="W1900" s="31" t="s">
        <v>16</v>
      </c>
      <c r="X1900" s="31" t="s">
        <v>1563</v>
      </c>
      <c r="Y1900" s="29">
        <v>2084.3328000000001</v>
      </c>
      <c r="AF1900" s="29">
        <v>2084.3328000000001</v>
      </c>
      <c r="AG1900" s="29" t="s">
        <v>1759</v>
      </c>
    </row>
    <row r="1901" spans="1:33" x14ac:dyDescent="0.3">
      <c r="A1901" s="29" t="s">
        <v>231</v>
      </c>
      <c r="B1901" s="30">
        <v>45525</v>
      </c>
      <c r="C1901" s="29">
        <v>984.37</v>
      </c>
      <c r="D1901" s="29" t="s">
        <v>1826</v>
      </c>
      <c r="E1901" s="29">
        <v>51</v>
      </c>
      <c r="F1901" s="29" t="s">
        <v>9</v>
      </c>
      <c r="G1901" s="29" t="s">
        <v>1544</v>
      </c>
      <c r="H1901" s="29" t="s">
        <v>1759</v>
      </c>
      <c r="L1901" s="30">
        <v>45525</v>
      </c>
      <c r="M1901" s="29">
        <v>984.37</v>
      </c>
      <c r="R1901" s="29" t="s">
        <v>1826</v>
      </c>
      <c r="S1901" s="29">
        <v>984.37</v>
      </c>
      <c r="W1901" s="33" t="s">
        <v>9</v>
      </c>
      <c r="X1901" s="33" t="s">
        <v>1544</v>
      </c>
      <c r="Y1901" s="29">
        <v>984.37</v>
      </c>
      <c r="AF1901" s="29">
        <v>984.37</v>
      </c>
      <c r="AG1901" s="29" t="s">
        <v>1759</v>
      </c>
    </row>
    <row r="1902" spans="1:33" x14ac:dyDescent="0.3">
      <c r="A1902" s="29" t="s">
        <v>927</v>
      </c>
      <c r="B1902" s="30">
        <v>45329</v>
      </c>
      <c r="C1902" s="29">
        <v>418.15839999999997</v>
      </c>
      <c r="D1902" s="29" t="s">
        <v>1824</v>
      </c>
      <c r="E1902" s="29">
        <v>56</v>
      </c>
      <c r="F1902" s="29" t="s">
        <v>16</v>
      </c>
      <c r="G1902" s="29" t="s">
        <v>1547</v>
      </c>
      <c r="H1902" s="29" t="s">
        <v>1759</v>
      </c>
      <c r="L1902" s="30">
        <v>45329</v>
      </c>
      <c r="M1902" s="29">
        <v>418.15839999999997</v>
      </c>
      <c r="R1902" s="29" t="s">
        <v>1824</v>
      </c>
      <c r="S1902" s="29">
        <v>418.15839999999997</v>
      </c>
      <c r="W1902" s="31" t="s">
        <v>16</v>
      </c>
      <c r="X1902" s="31" t="s">
        <v>1547</v>
      </c>
      <c r="Y1902" s="29">
        <v>418.15839999999997</v>
      </c>
      <c r="AF1902" s="29">
        <v>418.15839999999997</v>
      </c>
      <c r="AG1902" s="29" t="s">
        <v>1759</v>
      </c>
    </row>
    <row r="1903" spans="1:33" x14ac:dyDescent="0.3">
      <c r="A1903" s="29" t="s">
        <v>1338</v>
      </c>
      <c r="B1903" s="30">
        <v>45250</v>
      </c>
      <c r="C1903" s="29">
        <v>38.003799999999998</v>
      </c>
      <c r="D1903" s="29" t="s">
        <v>1829</v>
      </c>
      <c r="E1903" s="29">
        <v>37</v>
      </c>
      <c r="F1903" s="29" t="s">
        <v>9</v>
      </c>
      <c r="G1903" s="29" t="s">
        <v>1547</v>
      </c>
      <c r="H1903" s="29" t="s">
        <v>1784</v>
      </c>
      <c r="L1903" s="30">
        <v>45250</v>
      </c>
      <c r="M1903" s="29">
        <v>38.003799999999998</v>
      </c>
      <c r="R1903" s="29" t="s">
        <v>1829</v>
      </c>
      <c r="S1903" s="29">
        <v>38.003799999999998</v>
      </c>
      <c r="W1903" s="33" t="s">
        <v>9</v>
      </c>
      <c r="X1903" s="33" t="s">
        <v>1547</v>
      </c>
      <c r="Y1903" s="29">
        <v>38.003799999999998</v>
      </c>
      <c r="AF1903" s="29">
        <v>38.003799999999998</v>
      </c>
      <c r="AG1903" s="29" t="s">
        <v>1784</v>
      </c>
    </row>
    <row r="1904" spans="1:33" x14ac:dyDescent="0.3">
      <c r="A1904" s="29" t="s">
        <v>1406</v>
      </c>
      <c r="B1904" s="30">
        <v>45691</v>
      </c>
      <c r="C1904" s="29">
        <v>1046.5488</v>
      </c>
      <c r="D1904" s="29" t="s">
        <v>1824</v>
      </c>
      <c r="E1904" s="29">
        <v>59</v>
      </c>
      <c r="F1904" s="29" t="s">
        <v>16</v>
      </c>
      <c r="G1904" s="29" t="s">
        <v>1544</v>
      </c>
      <c r="H1904" s="29" t="s">
        <v>1759</v>
      </c>
      <c r="L1904" s="30">
        <v>45691</v>
      </c>
      <c r="M1904" s="29">
        <v>1046.5488</v>
      </c>
      <c r="R1904" s="29" t="s">
        <v>1824</v>
      </c>
      <c r="S1904" s="29">
        <v>1046.5488</v>
      </c>
      <c r="W1904" s="31" t="s">
        <v>16</v>
      </c>
      <c r="X1904" s="31" t="s">
        <v>1544</v>
      </c>
      <c r="Y1904" s="29">
        <v>1046.5488</v>
      </c>
      <c r="AF1904" s="29">
        <v>1046.5488</v>
      </c>
      <c r="AG1904" s="29" t="s">
        <v>1759</v>
      </c>
    </row>
    <row r="1905" spans="1:33" x14ac:dyDescent="0.3">
      <c r="A1905" s="29" t="s">
        <v>557</v>
      </c>
      <c r="B1905" s="30">
        <v>45644</v>
      </c>
      <c r="C1905" s="29">
        <v>1356.885</v>
      </c>
      <c r="D1905" s="29" t="s">
        <v>1829</v>
      </c>
      <c r="E1905" s="29">
        <v>36</v>
      </c>
      <c r="F1905" s="29" t="s">
        <v>16</v>
      </c>
      <c r="G1905" s="29" t="s">
        <v>1544</v>
      </c>
      <c r="H1905" s="29" t="s">
        <v>1754</v>
      </c>
      <c r="L1905" s="30">
        <v>45644</v>
      </c>
      <c r="M1905" s="29">
        <v>1356.885</v>
      </c>
      <c r="R1905" s="29" t="s">
        <v>1829</v>
      </c>
      <c r="S1905" s="29">
        <v>1356.885</v>
      </c>
      <c r="W1905" s="33" t="s">
        <v>16</v>
      </c>
      <c r="X1905" s="33" t="s">
        <v>1544</v>
      </c>
      <c r="Y1905" s="29">
        <v>1356.885</v>
      </c>
      <c r="AF1905" s="29">
        <v>1356.885</v>
      </c>
      <c r="AG1905" s="29" t="s">
        <v>1754</v>
      </c>
    </row>
    <row r="1906" spans="1:33" x14ac:dyDescent="0.3">
      <c r="A1906" s="29" t="s">
        <v>228</v>
      </c>
      <c r="B1906" s="30">
        <v>45514</v>
      </c>
      <c r="C1906" s="29">
        <v>502.75240000000002</v>
      </c>
      <c r="D1906" s="29" t="s">
        <v>1829</v>
      </c>
      <c r="E1906" s="29">
        <v>50</v>
      </c>
      <c r="F1906" s="29" t="s">
        <v>9</v>
      </c>
      <c r="G1906" s="29" t="s">
        <v>1566</v>
      </c>
      <c r="H1906" s="29" t="s">
        <v>1754</v>
      </c>
      <c r="L1906" s="30">
        <v>45514</v>
      </c>
      <c r="M1906" s="29">
        <v>502.75240000000002</v>
      </c>
      <c r="R1906" s="29" t="s">
        <v>1829</v>
      </c>
      <c r="S1906" s="29">
        <v>502.75240000000002</v>
      </c>
      <c r="W1906" s="31" t="s">
        <v>9</v>
      </c>
      <c r="X1906" s="31" t="s">
        <v>1566</v>
      </c>
      <c r="Y1906" s="29">
        <v>502.75240000000002</v>
      </c>
      <c r="AF1906" s="29">
        <v>502.75240000000002</v>
      </c>
      <c r="AG1906" s="29" t="s">
        <v>1754</v>
      </c>
    </row>
    <row r="1907" spans="1:33" x14ac:dyDescent="0.3">
      <c r="A1907" s="29" t="s">
        <v>583</v>
      </c>
      <c r="B1907" s="30">
        <v>45760</v>
      </c>
      <c r="C1907" s="29">
        <v>793.38690000000008</v>
      </c>
      <c r="D1907" s="29" t="s">
        <v>1829</v>
      </c>
      <c r="E1907" s="29">
        <v>55</v>
      </c>
      <c r="F1907" s="29" t="s">
        <v>9</v>
      </c>
      <c r="G1907" s="29" t="s">
        <v>1547</v>
      </c>
      <c r="H1907" s="29" t="s">
        <v>1759</v>
      </c>
      <c r="L1907" s="30">
        <v>45760</v>
      </c>
      <c r="M1907" s="29">
        <v>793.38690000000008</v>
      </c>
      <c r="R1907" s="29" t="s">
        <v>1829</v>
      </c>
      <c r="S1907" s="29">
        <v>793.38690000000008</v>
      </c>
      <c r="W1907" s="33" t="s">
        <v>9</v>
      </c>
      <c r="X1907" s="33" t="s">
        <v>1547</v>
      </c>
      <c r="Y1907" s="29">
        <v>793.38690000000008</v>
      </c>
      <c r="AF1907" s="29">
        <v>793.38690000000008</v>
      </c>
      <c r="AG1907" s="29" t="s">
        <v>1759</v>
      </c>
    </row>
    <row r="1908" spans="1:33" x14ac:dyDescent="0.3">
      <c r="A1908" s="29" t="s">
        <v>635</v>
      </c>
      <c r="B1908" s="30">
        <v>45289</v>
      </c>
      <c r="C1908" s="29">
        <v>2075.913</v>
      </c>
      <c r="D1908" s="29" t="s">
        <v>1829</v>
      </c>
      <c r="E1908" s="29">
        <v>46</v>
      </c>
      <c r="F1908" s="29" t="s">
        <v>9</v>
      </c>
      <c r="G1908" s="29" t="s">
        <v>1566</v>
      </c>
      <c r="H1908" s="29" t="s">
        <v>1763</v>
      </c>
      <c r="L1908" s="30">
        <v>45289</v>
      </c>
      <c r="M1908" s="29">
        <v>2075.913</v>
      </c>
      <c r="R1908" s="29" t="s">
        <v>1829</v>
      </c>
      <c r="S1908" s="29">
        <v>2075.913</v>
      </c>
      <c r="W1908" s="31" t="s">
        <v>9</v>
      </c>
      <c r="X1908" s="31" t="s">
        <v>1566</v>
      </c>
      <c r="Y1908" s="29">
        <v>2075.913</v>
      </c>
      <c r="AF1908" s="29">
        <v>2075.913</v>
      </c>
      <c r="AG1908" s="29" t="s">
        <v>1763</v>
      </c>
    </row>
    <row r="1909" spans="1:33" x14ac:dyDescent="0.3">
      <c r="A1909" s="29" t="s">
        <v>816</v>
      </c>
      <c r="B1909" s="30">
        <v>45704</v>
      </c>
      <c r="C1909" s="29">
        <v>2513.8984</v>
      </c>
      <c r="D1909" s="29" t="s">
        <v>1824</v>
      </c>
      <c r="E1909" s="29">
        <v>57</v>
      </c>
      <c r="F1909" s="29" t="s">
        <v>9</v>
      </c>
      <c r="G1909" s="29" t="s">
        <v>1563</v>
      </c>
      <c r="H1909" s="29" t="s">
        <v>1759</v>
      </c>
      <c r="L1909" s="30">
        <v>45704</v>
      </c>
      <c r="M1909" s="29">
        <v>2513.8984</v>
      </c>
      <c r="R1909" s="29" t="s">
        <v>1824</v>
      </c>
      <c r="S1909" s="29">
        <v>2513.8984</v>
      </c>
      <c r="W1909" s="33" t="s">
        <v>9</v>
      </c>
      <c r="X1909" s="33" t="s">
        <v>1563</v>
      </c>
      <c r="Y1909" s="29">
        <v>2513.8984</v>
      </c>
      <c r="AF1909" s="29">
        <v>2513.8984</v>
      </c>
      <c r="AG1909" s="29" t="s">
        <v>1759</v>
      </c>
    </row>
    <row r="1910" spans="1:33" x14ac:dyDescent="0.3">
      <c r="A1910" s="29" t="s">
        <v>1078</v>
      </c>
      <c r="B1910" s="30">
        <v>45318</v>
      </c>
      <c r="C1910" s="29">
        <v>895.53420000000006</v>
      </c>
      <c r="D1910" s="29" t="s">
        <v>1829</v>
      </c>
      <c r="E1910" s="29">
        <v>39</v>
      </c>
      <c r="F1910" s="29" t="s">
        <v>9</v>
      </c>
      <c r="G1910" s="29" t="s">
        <v>1566</v>
      </c>
      <c r="H1910" s="29" t="s">
        <v>1759</v>
      </c>
      <c r="L1910" s="30">
        <v>45318</v>
      </c>
      <c r="M1910" s="29">
        <v>895.53420000000006</v>
      </c>
      <c r="R1910" s="29" t="s">
        <v>1829</v>
      </c>
      <c r="S1910" s="29">
        <v>895.53420000000006</v>
      </c>
      <c r="W1910" s="31" t="s">
        <v>9</v>
      </c>
      <c r="X1910" s="31" t="s">
        <v>1566</v>
      </c>
      <c r="Y1910" s="29">
        <v>895.53420000000006</v>
      </c>
      <c r="AF1910" s="29">
        <v>895.53420000000006</v>
      </c>
      <c r="AG1910" s="29" t="s">
        <v>1759</v>
      </c>
    </row>
    <row r="1911" spans="1:33" x14ac:dyDescent="0.3">
      <c r="A1911" s="29" t="s">
        <v>1378</v>
      </c>
      <c r="B1911" s="30">
        <v>45495</v>
      </c>
      <c r="C1911" s="29">
        <v>1443.2418</v>
      </c>
      <c r="D1911" s="29" t="s">
        <v>1829</v>
      </c>
      <c r="E1911" s="29">
        <v>35</v>
      </c>
      <c r="F1911" s="29" t="s">
        <v>9</v>
      </c>
      <c r="G1911" s="29" t="s">
        <v>1566</v>
      </c>
      <c r="H1911" s="29" t="s">
        <v>1759</v>
      </c>
      <c r="L1911" s="30">
        <v>45495</v>
      </c>
      <c r="M1911" s="29">
        <v>1443.2418</v>
      </c>
      <c r="R1911" s="29" t="s">
        <v>1829</v>
      </c>
      <c r="S1911" s="29">
        <v>1443.2418</v>
      </c>
      <c r="W1911" s="33" t="s">
        <v>9</v>
      </c>
      <c r="X1911" s="33" t="s">
        <v>1566</v>
      </c>
      <c r="Y1911" s="29">
        <v>1443.2418</v>
      </c>
      <c r="AF1911" s="29">
        <v>1443.2418</v>
      </c>
      <c r="AG1911" s="29" t="s">
        <v>1759</v>
      </c>
    </row>
    <row r="1912" spans="1:33" x14ac:dyDescent="0.3">
      <c r="A1912" s="29" t="s">
        <v>128</v>
      </c>
      <c r="B1912" s="30">
        <v>45560</v>
      </c>
      <c r="C1912" s="29">
        <v>762.00299999999993</v>
      </c>
      <c r="D1912" s="29" t="s">
        <v>1829</v>
      </c>
      <c r="E1912" s="29">
        <v>48</v>
      </c>
      <c r="F1912" s="29" t="s">
        <v>16</v>
      </c>
      <c r="G1912" s="29" t="s">
        <v>1566</v>
      </c>
      <c r="H1912" s="29" t="s">
        <v>1784</v>
      </c>
      <c r="L1912" s="30">
        <v>45560</v>
      </c>
      <c r="M1912" s="29">
        <v>762.00299999999993</v>
      </c>
      <c r="R1912" s="29" t="s">
        <v>1829</v>
      </c>
      <c r="S1912" s="29">
        <v>762.00299999999993</v>
      </c>
      <c r="W1912" s="31" t="s">
        <v>16</v>
      </c>
      <c r="X1912" s="31" t="s">
        <v>1566</v>
      </c>
      <c r="Y1912" s="29">
        <v>762.00299999999993</v>
      </c>
      <c r="AF1912" s="29">
        <v>762.00299999999993</v>
      </c>
      <c r="AG1912" s="29" t="s">
        <v>1784</v>
      </c>
    </row>
    <row r="1913" spans="1:33" x14ac:dyDescent="0.3">
      <c r="A1913" s="29" t="s">
        <v>79</v>
      </c>
      <c r="B1913" s="30">
        <v>45367</v>
      </c>
      <c r="C1913" s="29">
        <v>223.59200000000001</v>
      </c>
      <c r="D1913" s="29" t="s">
        <v>1829</v>
      </c>
      <c r="E1913" s="29">
        <v>43</v>
      </c>
      <c r="F1913" s="29" t="s">
        <v>9</v>
      </c>
      <c r="G1913" s="29" t="s">
        <v>1566</v>
      </c>
      <c r="H1913" s="29" t="s">
        <v>1754</v>
      </c>
      <c r="L1913" s="30">
        <v>45367</v>
      </c>
      <c r="M1913" s="29">
        <v>223.59200000000001</v>
      </c>
      <c r="R1913" s="29" t="s">
        <v>1829</v>
      </c>
      <c r="S1913" s="29">
        <v>223.59200000000001</v>
      </c>
      <c r="W1913" s="33" t="s">
        <v>9</v>
      </c>
      <c r="X1913" s="33" t="s">
        <v>1566</v>
      </c>
      <c r="Y1913" s="29">
        <v>223.59200000000001</v>
      </c>
      <c r="AF1913" s="29">
        <v>223.59200000000001</v>
      </c>
      <c r="AG1913" s="29" t="s">
        <v>1754</v>
      </c>
    </row>
    <row r="1914" spans="1:33" x14ac:dyDescent="0.3">
      <c r="A1914" s="29" t="s">
        <v>885</v>
      </c>
      <c r="B1914" s="30">
        <v>45861</v>
      </c>
      <c r="C1914" s="29">
        <v>846.74879999999996</v>
      </c>
      <c r="D1914" s="29" t="s">
        <v>1829</v>
      </c>
      <c r="E1914" s="29">
        <v>21</v>
      </c>
      <c r="F1914" s="29" t="s">
        <v>16</v>
      </c>
      <c r="G1914" s="29" t="s">
        <v>1544</v>
      </c>
      <c r="H1914" s="29" t="s">
        <v>1754</v>
      </c>
      <c r="L1914" s="30">
        <v>45861</v>
      </c>
      <c r="M1914" s="29">
        <v>846.74879999999996</v>
      </c>
      <c r="R1914" s="29" t="s">
        <v>1829</v>
      </c>
      <c r="S1914" s="29">
        <v>846.74879999999996</v>
      </c>
      <c r="W1914" s="31" t="s">
        <v>16</v>
      </c>
      <c r="X1914" s="31" t="s">
        <v>1544</v>
      </c>
      <c r="Y1914" s="29">
        <v>846.74879999999996</v>
      </c>
      <c r="AF1914" s="29">
        <v>846.74879999999996</v>
      </c>
      <c r="AG1914" s="29" t="s">
        <v>1754</v>
      </c>
    </row>
    <row r="1915" spans="1:33" x14ac:dyDescent="0.3">
      <c r="A1915" s="29" t="s">
        <v>45</v>
      </c>
      <c r="B1915" s="30">
        <v>45589</v>
      </c>
      <c r="C1915" s="29">
        <v>757.16760000000011</v>
      </c>
      <c r="D1915" s="29" t="s">
        <v>1824</v>
      </c>
      <c r="E1915" s="29">
        <v>64</v>
      </c>
      <c r="F1915" s="29" t="s">
        <v>9</v>
      </c>
      <c r="G1915" s="29" t="s">
        <v>1566</v>
      </c>
      <c r="H1915" s="29" t="s">
        <v>1759</v>
      </c>
      <c r="L1915" s="30">
        <v>45589</v>
      </c>
      <c r="M1915" s="29">
        <v>757.16760000000011</v>
      </c>
      <c r="R1915" s="29" t="s">
        <v>1824</v>
      </c>
      <c r="S1915" s="29">
        <v>757.16760000000011</v>
      </c>
      <c r="W1915" s="33" t="s">
        <v>9</v>
      </c>
      <c r="X1915" s="33" t="s">
        <v>1566</v>
      </c>
      <c r="Y1915" s="29">
        <v>757.16760000000011</v>
      </c>
      <c r="AF1915" s="29">
        <v>757.16760000000011</v>
      </c>
      <c r="AG1915" s="29" t="s">
        <v>1759</v>
      </c>
    </row>
    <row r="1916" spans="1:33" x14ac:dyDescent="0.3">
      <c r="A1916" s="29" t="s">
        <v>45</v>
      </c>
      <c r="B1916" s="30">
        <v>45560</v>
      </c>
      <c r="C1916" s="29">
        <v>709.12709999999993</v>
      </c>
      <c r="D1916" s="29" t="s">
        <v>1826</v>
      </c>
      <c r="E1916" s="29">
        <v>64</v>
      </c>
      <c r="F1916" s="29" t="s">
        <v>9</v>
      </c>
      <c r="G1916" s="29" t="s">
        <v>1544</v>
      </c>
      <c r="H1916" s="29" t="s">
        <v>1763</v>
      </c>
      <c r="L1916" s="30">
        <v>45560</v>
      </c>
      <c r="M1916" s="29">
        <v>709.12709999999993</v>
      </c>
      <c r="R1916" s="29" t="s">
        <v>1826</v>
      </c>
      <c r="S1916" s="29">
        <v>709.12709999999993</v>
      </c>
      <c r="W1916" s="31" t="s">
        <v>9</v>
      </c>
      <c r="X1916" s="31" t="s">
        <v>1544</v>
      </c>
      <c r="Y1916" s="29">
        <v>709.12709999999993</v>
      </c>
      <c r="AF1916" s="29">
        <v>709.12709999999993</v>
      </c>
      <c r="AG1916" s="29" t="s">
        <v>1763</v>
      </c>
    </row>
    <row r="1917" spans="1:33" x14ac:dyDescent="0.3">
      <c r="A1917" s="29" t="s">
        <v>1018</v>
      </c>
      <c r="B1917" s="30">
        <v>45408</v>
      </c>
      <c r="C1917" s="29">
        <v>810.09719999999993</v>
      </c>
      <c r="D1917" s="29" t="s">
        <v>1826</v>
      </c>
      <c r="E1917" s="29">
        <v>58</v>
      </c>
      <c r="F1917" s="29" t="s">
        <v>9</v>
      </c>
      <c r="G1917" s="29" t="s">
        <v>1558</v>
      </c>
      <c r="H1917" s="29" t="s">
        <v>1759</v>
      </c>
      <c r="L1917" s="30">
        <v>45408</v>
      </c>
      <c r="M1917" s="29">
        <v>810.09719999999993</v>
      </c>
      <c r="R1917" s="29" t="s">
        <v>1826</v>
      </c>
      <c r="S1917" s="29">
        <v>810.09719999999993</v>
      </c>
      <c r="W1917" s="33" t="s">
        <v>9</v>
      </c>
      <c r="X1917" s="33" t="s">
        <v>1558</v>
      </c>
      <c r="Y1917" s="29">
        <v>810.09719999999993</v>
      </c>
      <c r="AF1917" s="29">
        <v>810.09719999999993</v>
      </c>
      <c r="AG1917" s="29" t="s">
        <v>1759</v>
      </c>
    </row>
    <row r="1918" spans="1:33" x14ac:dyDescent="0.3">
      <c r="A1918" s="29" t="s">
        <v>305</v>
      </c>
      <c r="B1918" s="30">
        <v>45714</v>
      </c>
      <c r="C1918" s="29">
        <v>942.22800000000007</v>
      </c>
      <c r="D1918" s="29" t="s">
        <v>1826</v>
      </c>
      <c r="E1918" s="29">
        <v>36</v>
      </c>
      <c r="F1918" s="29" t="s">
        <v>9</v>
      </c>
      <c r="G1918" s="29" t="s">
        <v>1544</v>
      </c>
      <c r="H1918" s="29" t="s">
        <v>1763</v>
      </c>
      <c r="L1918" s="30">
        <v>45714</v>
      </c>
      <c r="M1918" s="29">
        <v>942.22800000000007</v>
      </c>
      <c r="R1918" s="29" t="s">
        <v>1826</v>
      </c>
      <c r="S1918" s="29">
        <v>942.22800000000007</v>
      </c>
      <c r="W1918" s="31" t="s">
        <v>9</v>
      </c>
      <c r="X1918" s="31" t="s">
        <v>1544</v>
      </c>
      <c r="Y1918" s="29">
        <v>942.22800000000007</v>
      </c>
      <c r="AF1918" s="29">
        <v>942.22800000000007</v>
      </c>
      <c r="AG1918" s="29" t="s">
        <v>1763</v>
      </c>
    </row>
    <row r="1919" spans="1:33" x14ac:dyDescent="0.3">
      <c r="A1919" s="29" t="s">
        <v>1438</v>
      </c>
      <c r="B1919" s="30">
        <v>45661</v>
      </c>
      <c r="C1919" s="29">
        <v>1099.76</v>
      </c>
      <c r="D1919" s="29" t="s">
        <v>1829</v>
      </c>
      <c r="E1919" s="29">
        <v>63</v>
      </c>
      <c r="F1919" s="29" t="s">
        <v>16</v>
      </c>
      <c r="G1919" s="29" t="s">
        <v>1558</v>
      </c>
      <c r="H1919" s="29" t="s">
        <v>1754</v>
      </c>
      <c r="L1919" s="30">
        <v>45661</v>
      </c>
      <c r="M1919" s="29">
        <v>1099.76</v>
      </c>
      <c r="R1919" s="29" t="s">
        <v>1829</v>
      </c>
      <c r="S1919" s="29">
        <v>1099.76</v>
      </c>
      <c r="W1919" s="33" t="s">
        <v>16</v>
      </c>
      <c r="X1919" s="33" t="s">
        <v>1558</v>
      </c>
      <c r="Y1919" s="29">
        <v>1099.76</v>
      </c>
      <c r="AF1919" s="29">
        <v>1099.76</v>
      </c>
      <c r="AG1919" s="29" t="s">
        <v>1754</v>
      </c>
    </row>
    <row r="1920" spans="1:33" x14ac:dyDescent="0.3">
      <c r="A1920" s="29" t="s">
        <v>676</v>
      </c>
      <c r="B1920" s="30">
        <v>45921</v>
      </c>
      <c r="C1920" s="29">
        <v>47.621200000000002</v>
      </c>
      <c r="D1920" s="29" t="s">
        <v>1824</v>
      </c>
      <c r="E1920" s="29">
        <v>54</v>
      </c>
      <c r="F1920" s="29" t="s">
        <v>9</v>
      </c>
      <c r="G1920" s="29" t="s">
        <v>1544</v>
      </c>
      <c r="H1920" s="29" t="s">
        <v>1784</v>
      </c>
      <c r="L1920" s="30">
        <v>45921</v>
      </c>
      <c r="M1920" s="29">
        <v>47.621200000000002</v>
      </c>
      <c r="R1920" s="29" t="s">
        <v>1824</v>
      </c>
      <c r="S1920" s="29">
        <v>47.621200000000002</v>
      </c>
      <c r="W1920" s="31" t="s">
        <v>9</v>
      </c>
      <c r="X1920" s="31" t="s">
        <v>1544</v>
      </c>
      <c r="Y1920" s="29">
        <v>47.621200000000002</v>
      </c>
      <c r="AF1920" s="29">
        <v>47.621200000000002</v>
      </c>
      <c r="AG1920" s="29" t="s">
        <v>1784</v>
      </c>
    </row>
    <row r="1921" spans="1:33" x14ac:dyDescent="0.3">
      <c r="A1921" s="29" t="s">
        <v>354</v>
      </c>
      <c r="B1921" s="30">
        <v>45651</v>
      </c>
      <c r="C1921" s="29">
        <v>1505.1168</v>
      </c>
      <c r="D1921" s="29" t="s">
        <v>1826</v>
      </c>
      <c r="E1921" s="29">
        <v>53</v>
      </c>
      <c r="F1921" s="29" t="s">
        <v>16</v>
      </c>
      <c r="G1921" s="29" t="s">
        <v>1563</v>
      </c>
      <c r="H1921" s="29" t="s">
        <v>1784</v>
      </c>
      <c r="L1921" s="30">
        <v>45651</v>
      </c>
      <c r="M1921" s="29">
        <v>1505.1168</v>
      </c>
      <c r="R1921" s="29" t="s">
        <v>1826</v>
      </c>
      <c r="S1921" s="29">
        <v>1505.1168</v>
      </c>
      <c r="W1921" s="33" t="s">
        <v>16</v>
      </c>
      <c r="X1921" s="33" t="s">
        <v>1563</v>
      </c>
      <c r="Y1921" s="29">
        <v>1505.1168</v>
      </c>
      <c r="AF1921" s="29">
        <v>1505.1168</v>
      </c>
      <c r="AG1921" s="29" t="s">
        <v>1784</v>
      </c>
    </row>
    <row r="1922" spans="1:33" x14ac:dyDescent="0.3">
      <c r="A1922" s="29" t="s">
        <v>894</v>
      </c>
      <c r="B1922" s="30">
        <v>45883</v>
      </c>
      <c r="C1922" s="29">
        <v>855.98310000000004</v>
      </c>
      <c r="D1922" s="29" t="s">
        <v>1829</v>
      </c>
      <c r="E1922" s="29">
        <v>46</v>
      </c>
      <c r="F1922" s="29" t="s">
        <v>16</v>
      </c>
      <c r="G1922" s="29" t="s">
        <v>1563</v>
      </c>
      <c r="H1922" s="29" t="s">
        <v>1759</v>
      </c>
      <c r="L1922" s="30">
        <v>45883</v>
      </c>
      <c r="M1922" s="29">
        <v>855.98310000000004</v>
      </c>
      <c r="R1922" s="29" t="s">
        <v>1829</v>
      </c>
      <c r="S1922" s="29">
        <v>855.98310000000004</v>
      </c>
      <c r="W1922" s="31" t="s">
        <v>16</v>
      </c>
      <c r="X1922" s="31" t="s">
        <v>1563</v>
      </c>
      <c r="Y1922" s="29">
        <v>855.98310000000004</v>
      </c>
      <c r="AF1922" s="29">
        <v>855.98310000000004</v>
      </c>
      <c r="AG1922" s="29" t="s">
        <v>1759</v>
      </c>
    </row>
    <row r="1923" spans="1:33" x14ac:dyDescent="0.3">
      <c r="A1923" s="29" t="s">
        <v>1525</v>
      </c>
      <c r="B1923" s="30">
        <v>45624</v>
      </c>
      <c r="C1923" s="29">
        <v>1734.18</v>
      </c>
      <c r="D1923" s="29" t="s">
        <v>1824</v>
      </c>
      <c r="E1923" s="29">
        <v>47</v>
      </c>
      <c r="F1923" s="29" t="s">
        <v>16</v>
      </c>
      <c r="G1923" s="29" t="s">
        <v>1544</v>
      </c>
      <c r="H1923" s="29" t="s">
        <v>1759</v>
      </c>
      <c r="L1923" s="30">
        <v>45624</v>
      </c>
      <c r="M1923" s="29">
        <v>1734.18</v>
      </c>
      <c r="R1923" s="29" t="s">
        <v>1824</v>
      </c>
      <c r="S1923" s="29">
        <v>1734.18</v>
      </c>
      <c r="W1923" s="33" t="s">
        <v>16</v>
      </c>
      <c r="X1923" s="33" t="s">
        <v>1544</v>
      </c>
      <c r="Y1923" s="29">
        <v>1734.18</v>
      </c>
      <c r="AF1923" s="29">
        <v>1734.18</v>
      </c>
      <c r="AG1923" s="29" t="s">
        <v>1759</v>
      </c>
    </row>
    <row r="1924" spans="1:33" x14ac:dyDescent="0.3">
      <c r="A1924" s="29" t="s">
        <v>792</v>
      </c>
      <c r="B1924" s="30">
        <v>45276</v>
      </c>
      <c r="C1924" s="29">
        <v>1662.5311999999999</v>
      </c>
      <c r="D1924" s="29" t="s">
        <v>1826</v>
      </c>
      <c r="E1924" s="29">
        <v>19</v>
      </c>
      <c r="F1924" s="29" t="s">
        <v>9</v>
      </c>
      <c r="G1924" s="29" t="s">
        <v>1547</v>
      </c>
      <c r="H1924" s="29" t="s">
        <v>1759</v>
      </c>
      <c r="L1924" s="30">
        <v>45276</v>
      </c>
      <c r="M1924" s="29">
        <v>1662.5311999999999</v>
      </c>
      <c r="R1924" s="29" t="s">
        <v>1826</v>
      </c>
      <c r="S1924" s="29">
        <v>1662.5311999999999</v>
      </c>
      <c r="W1924" s="31" t="s">
        <v>9</v>
      </c>
      <c r="X1924" s="31" t="s">
        <v>1547</v>
      </c>
      <c r="Y1924" s="29">
        <v>1662.5311999999999</v>
      </c>
      <c r="AF1924" s="29">
        <v>1662.5311999999999</v>
      </c>
      <c r="AG1924" s="29" t="s">
        <v>1759</v>
      </c>
    </row>
    <row r="1925" spans="1:33" x14ac:dyDescent="0.3">
      <c r="A1925" s="29" t="s">
        <v>1467</v>
      </c>
      <c r="B1925" s="30">
        <v>45344</v>
      </c>
      <c r="C1925" s="29">
        <v>1184.8900000000001</v>
      </c>
      <c r="D1925" s="29" t="s">
        <v>1829</v>
      </c>
      <c r="E1925" s="29">
        <v>41</v>
      </c>
      <c r="F1925" s="29" t="s">
        <v>16</v>
      </c>
      <c r="G1925" s="29" t="s">
        <v>1544</v>
      </c>
      <c r="H1925" s="29" t="s">
        <v>1763</v>
      </c>
      <c r="L1925" s="30">
        <v>45344</v>
      </c>
      <c r="M1925" s="29">
        <v>1184.8900000000001</v>
      </c>
      <c r="R1925" s="29" t="s">
        <v>1829</v>
      </c>
      <c r="S1925" s="29">
        <v>1184.8900000000001</v>
      </c>
      <c r="W1925" s="33" t="s">
        <v>16</v>
      </c>
      <c r="X1925" s="33" t="s">
        <v>1544</v>
      </c>
      <c r="Y1925" s="29">
        <v>1184.8900000000001</v>
      </c>
      <c r="AF1925" s="29">
        <v>1184.8900000000001</v>
      </c>
      <c r="AG1925" s="29" t="s">
        <v>1763</v>
      </c>
    </row>
    <row r="1926" spans="1:33" x14ac:dyDescent="0.3">
      <c r="A1926" s="29" t="s">
        <v>1347</v>
      </c>
      <c r="B1926" s="30">
        <v>45849</v>
      </c>
      <c r="C1926" s="29">
        <v>559.79949999999997</v>
      </c>
      <c r="D1926" s="29" t="s">
        <v>1826</v>
      </c>
      <c r="E1926" s="29">
        <v>37</v>
      </c>
      <c r="F1926" s="29" t="s">
        <v>16</v>
      </c>
      <c r="G1926" s="29" t="s">
        <v>1544</v>
      </c>
      <c r="H1926" s="29" t="s">
        <v>1763</v>
      </c>
      <c r="L1926" s="30">
        <v>45849</v>
      </c>
      <c r="M1926" s="29">
        <v>559.79949999999997</v>
      </c>
      <c r="R1926" s="29" t="s">
        <v>1826</v>
      </c>
      <c r="S1926" s="29">
        <v>559.79949999999997</v>
      </c>
      <c r="W1926" s="31" t="s">
        <v>16</v>
      </c>
      <c r="X1926" s="31" t="s">
        <v>1544</v>
      </c>
      <c r="Y1926" s="29">
        <v>559.79949999999997</v>
      </c>
      <c r="AF1926" s="29">
        <v>559.79949999999997</v>
      </c>
      <c r="AG1926" s="29" t="s">
        <v>1763</v>
      </c>
    </row>
    <row r="1927" spans="1:33" x14ac:dyDescent="0.3">
      <c r="A1927" s="29" t="s">
        <v>1128</v>
      </c>
      <c r="B1927" s="30">
        <v>45880</v>
      </c>
      <c r="C1927" s="29">
        <v>630.1866</v>
      </c>
      <c r="D1927" s="29" t="s">
        <v>1829</v>
      </c>
      <c r="E1927" s="29">
        <v>64</v>
      </c>
      <c r="F1927" s="29" t="s">
        <v>9</v>
      </c>
      <c r="G1927" s="29" t="s">
        <v>1544</v>
      </c>
      <c r="H1927" s="29" t="s">
        <v>1759</v>
      </c>
      <c r="L1927" s="30">
        <v>45880</v>
      </c>
      <c r="M1927" s="29">
        <v>630.1866</v>
      </c>
      <c r="R1927" s="29" t="s">
        <v>1829</v>
      </c>
      <c r="S1927" s="29">
        <v>630.1866</v>
      </c>
      <c r="W1927" s="33" t="s">
        <v>9</v>
      </c>
      <c r="X1927" s="33" t="s">
        <v>1544</v>
      </c>
      <c r="Y1927" s="29">
        <v>630.1866</v>
      </c>
      <c r="AF1927" s="29">
        <v>630.1866</v>
      </c>
      <c r="AG1927" s="29" t="s">
        <v>1759</v>
      </c>
    </row>
    <row r="1928" spans="1:33" x14ac:dyDescent="0.3">
      <c r="A1928" s="29" t="s">
        <v>111</v>
      </c>
      <c r="B1928" s="30">
        <v>45907</v>
      </c>
      <c r="C1928" s="29">
        <v>355.2448</v>
      </c>
      <c r="D1928" s="29" t="s">
        <v>1829</v>
      </c>
      <c r="E1928" s="29">
        <v>31</v>
      </c>
      <c r="F1928" s="29" t="s">
        <v>9</v>
      </c>
      <c r="G1928" s="29" t="s">
        <v>1544</v>
      </c>
      <c r="H1928" s="29" t="s">
        <v>1759</v>
      </c>
      <c r="L1928" s="30">
        <v>45907</v>
      </c>
      <c r="M1928" s="29">
        <v>355.2448</v>
      </c>
      <c r="R1928" s="29" t="s">
        <v>1829</v>
      </c>
      <c r="S1928" s="29">
        <v>355.2448</v>
      </c>
      <c r="W1928" s="31" t="s">
        <v>9</v>
      </c>
      <c r="X1928" s="31" t="s">
        <v>1544</v>
      </c>
      <c r="Y1928" s="29">
        <v>355.2448</v>
      </c>
      <c r="AF1928" s="29">
        <v>355.2448</v>
      </c>
      <c r="AG1928" s="29" t="s">
        <v>1759</v>
      </c>
    </row>
    <row r="1929" spans="1:33" x14ac:dyDescent="0.3">
      <c r="A1929" s="29" t="s">
        <v>1470</v>
      </c>
      <c r="B1929" s="30">
        <v>45545</v>
      </c>
      <c r="C1929" s="29">
        <v>2373.462</v>
      </c>
      <c r="D1929" s="29" t="s">
        <v>1826</v>
      </c>
      <c r="E1929" s="29">
        <v>59</v>
      </c>
      <c r="F1929" s="29" t="s">
        <v>9</v>
      </c>
      <c r="G1929" s="29" t="s">
        <v>1566</v>
      </c>
      <c r="H1929" s="29" t="s">
        <v>1759</v>
      </c>
      <c r="L1929" s="30">
        <v>45545</v>
      </c>
      <c r="M1929" s="29">
        <v>2373.462</v>
      </c>
      <c r="R1929" s="29" t="s">
        <v>1826</v>
      </c>
      <c r="S1929" s="29">
        <v>2373.462</v>
      </c>
      <c r="W1929" s="33" t="s">
        <v>9</v>
      </c>
      <c r="X1929" s="33" t="s">
        <v>1566</v>
      </c>
      <c r="Y1929" s="29">
        <v>2373.462</v>
      </c>
      <c r="AF1929" s="29">
        <v>2373.462</v>
      </c>
      <c r="AG1929" s="29" t="s">
        <v>1759</v>
      </c>
    </row>
    <row r="1930" spans="1:33" x14ac:dyDescent="0.3">
      <c r="A1930" s="29" t="s">
        <v>539</v>
      </c>
      <c r="B1930" s="30">
        <v>45257</v>
      </c>
      <c r="C1930" s="29">
        <v>579.58840000000009</v>
      </c>
      <c r="D1930" s="29" t="s">
        <v>1826</v>
      </c>
      <c r="E1930" s="29">
        <v>37</v>
      </c>
      <c r="F1930" s="29" t="s">
        <v>9</v>
      </c>
      <c r="G1930" s="29" t="s">
        <v>1566</v>
      </c>
      <c r="H1930" s="29" t="s">
        <v>1759</v>
      </c>
      <c r="L1930" s="30">
        <v>45257</v>
      </c>
      <c r="M1930" s="29">
        <v>579.58840000000009</v>
      </c>
      <c r="R1930" s="29" t="s">
        <v>1826</v>
      </c>
      <c r="S1930" s="29">
        <v>579.58840000000009</v>
      </c>
      <c r="W1930" s="31" t="s">
        <v>9</v>
      </c>
      <c r="X1930" s="31" t="s">
        <v>1566</v>
      </c>
      <c r="Y1930" s="29">
        <v>579.58840000000009</v>
      </c>
      <c r="AF1930" s="29">
        <v>579.58840000000009</v>
      </c>
      <c r="AG1930" s="29" t="s">
        <v>1759</v>
      </c>
    </row>
    <row r="1931" spans="1:33" x14ac:dyDescent="0.3">
      <c r="A1931" s="29" t="s">
        <v>979</v>
      </c>
      <c r="B1931" s="30">
        <v>45466</v>
      </c>
      <c r="C1931" s="29">
        <v>626.37120000000004</v>
      </c>
      <c r="D1931" s="29" t="s">
        <v>1826</v>
      </c>
      <c r="E1931" s="29">
        <v>35</v>
      </c>
      <c r="F1931" s="29" t="s">
        <v>9</v>
      </c>
      <c r="G1931" s="29" t="s">
        <v>1558</v>
      </c>
      <c r="H1931" s="29" t="s">
        <v>1759</v>
      </c>
      <c r="L1931" s="30">
        <v>45466</v>
      </c>
      <c r="M1931" s="29">
        <v>626.37120000000004</v>
      </c>
      <c r="R1931" s="29" t="s">
        <v>1826</v>
      </c>
      <c r="S1931" s="29">
        <v>626.37120000000004</v>
      </c>
      <c r="W1931" s="33" t="s">
        <v>9</v>
      </c>
      <c r="X1931" s="33" t="s">
        <v>1558</v>
      </c>
      <c r="Y1931" s="29">
        <v>626.37120000000004</v>
      </c>
      <c r="AF1931" s="29">
        <v>626.37120000000004</v>
      </c>
      <c r="AG1931" s="29" t="s">
        <v>1759</v>
      </c>
    </row>
    <row r="1932" spans="1:33" x14ac:dyDescent="0.3">
      <c r="A1932" s="29" t="s">
        <v>949</v>
      </c>
      <c r="B1932" s="30">
        <v>45847</v>
      </c>
      <c r="C1932" s="29">
        <v>715.30049999999994</v>
      </c>
      <c r="D1932" s="29" t="s">
        <v>1824</v>
      </c>
      <c r="E1932" s="29">
        <v>50</v>
      </c>
      <c r="F1932" s="29" t="s">
        <v>9</v>
      </c>
      <c r="G1932" s="29" t="s">
        <v>1563</v>
      </c>
      <c r="H1932" s="29" t="s">
        <v>1763</v>
      </c>
      <c r="L1932" s="30">
        <v>45847</v>
      </c>
      <c r="M1932" s="29">
        <v>715.30049999999994</v>
      </c>
      <c r="R1932" s="29" t="s">
        <v>1824</v>
      </c>
      <c r="S1932" s="29">
        <v>715.30049999999994</v>
      </c>
      <c r="W1932" s="31" t="s">
        <v>9</v>
      </c>
      <c r="X1932" s="31" t="s">
        <v>1563</v>
      </c>
      <c r="Y1932" s="29">
        <v>715.30049999999994</v>
      </c>
      <c r="AF1932" s="29">
        <v>715.30049999999994</v>
      </c>
      <c r="AG1932" s="29" t="s">
        <v>1763</v>
      </c>
    </row>
    <row r="1933" spans="1:33" x14ac:dyDescent="0.3">
      <c r="A1933" s="29" t="s">
        <v>1317</v>
      </c>
      <c r="B1933" s="30">
        <v>45825</v>
      </c>
      <c r="C1933" s="29">
        <v>134.95679999999999</v>
      </c>
      <c r="D1933" s="29" t="s">
        <v>1829</v>
      </c>
      <c r="E1933" s="29">
        <v>40</v>
      </c>
      <c r="F1933" s="29" t="s">
        <v>9</v>
      </c>
      <c r="G1933" s="29" t="s">
        <v>1558</v>
      </c>
      <c r="H1933" s="29" t="s">
        <v>1759</v>
      </c>
      <c r="L1933" s="30">
        <v>45825</v>
      </c>
      <c r="M1933" s="29">
        <v>134.95679999999999</v>
      </c>
      <c r="R1933" s="29" t="s">
        <v>1829</v>
      </c>
      <c r="S1933" s="29">
        <v>134.95679999999999</v>
      </c>
      <c r="W1933" s="33" t="s">
        <v>9</v>
      </c>
      <c r="X1933" s="33" t="s">
        <v>1558</v>
      </c>
      <c r="Y1933" s="29">
        <v>134.95679999999999</v>
      </c>
      <c r="AF1933" s="29">
        <v>134.95679999999999</v>
      </c>
      <c r="AG1933" s="29" t="s">
        <v>1759</v>
      </c>
    </row>
    <row r="1934" spans="1:33" x14ac:dyDescent="0.3">
      <c r="A1934" s="29" t="s">
        <v>1525</v>
      </c>
      <c r="B1934" s="30">
        <v>45839</v>
      </c>
      <c r="C1934" s="29">
        <v>994.48200000000008</v>
      </c>
      <c r="D1934" s="29" t="s">
        <v>1824</v>
      </c>
      <c r="E1934" s="29">
        <v>47</v>
      </c>
      <c r="F1934" s="29" t="s">
        <v>16</v>
      </c>
      <c r="G1934" s="29" t="s">
        <v>1544</v>
      </c>
      <c r="H1934" s="29" t="s">
        <v>1784</v>
      </c>
      <c r="L1934" s="30">
        <v>45839</v>
      </c>
      <c r="M1934" s="29">
        <v>994.48200000000008</v>
      </c>
      <c r="R1934" s="29" t="s">
        <v>1824</v>
      </c>
      <c r="S1934" s="29">
        <v>994.48200000000008</v>
      </c>
      <c r="W1934" s="31" t="s">
        <v>16</v>
      </c>
      <c r="X1934" s="31" t="s">
        <v>1544</v>
      </c>
      <c r="Y1934" s="29">
        <v>994.48200000000008</v>
      </c>
      <c r="AF1934" s="29">
        <v>994.48200000000008</v>
      </c>
      <c r="AG1934" s="29" t="s">
        <v>1784</v>
      </c>
    </row>
    <row r="1935" spans="1:33" x14ac:dyDescent="0.3">
      <c r="A1935" s="29" t="s">
        <v>759</v>
      </c>
      <c r="B1935" s="30">
        <v>45720</v>
      </c>
      <c r="C1935" s="29">
        <v>1301.8758</v>
      </c>
      <c r="D1935" s="29" t="s">
        <v>1824</v>
      </c>
      <c r="E1935" s="29">
        <v>41</v>
      </c>
      <c r="F1935" s="29" t="s">
        <v>16</v>
      </c>
      <c r="G1935" s="29" t="s">
        <v>1566</v>
      </c>
      <c r="H1935" s="29" t="s">
        <v>1754</v>
      </c>
      <c r="L1935" s="30">
        <v>45720</v>
      </c>
      <c r="M1935" s="29">
        <v>1301.8758</v>
      </c>
      <c r="R1935" s="29" t="s">
        <v>1824</v>
      </c>
      <c r="S1935" s="29">
        <v>1301.8758</v>
      </c>
      <c r="W1935" s="33" t="s">
        <v>16</v>
      </c>
      <c r="X1935" s="33" t="s">
        <v>1566</v>
      </c>
      <c r="Y1935" s="29">
        <v>1301.8758</v>
      </c>
      <c r="AF1935" s="29">
        <v>1301.8758</v>
      </c>
      <c r="AG1935" s="29" t="s">
        <v>1754</v>
      </c>
    </row>
    <row r="1936" spans="1:33" x14ac:dyDescent="0.3">
      <c r="A1936" s="29" t="s">
        <v>1393</v>
      </c>
      <c r="B1936" s="30">
        <v>45250</v>
      </c>
      <c r="C1936" s="29">
        <v>574.88300000000004</v>
      </c>
      <c r="D1936" s="29" t="s">
        <v>1829</v>
      </c>
      <c r="E1936" s="29">
        <v>46</v>
      </c>
      <c r="F1936" s="29" t="s">
        <v>9</v>
      </c>
      <c r="G1936" s="29" t="s">
        <v>1566</v>
      </c>
      <c r="H1936" s="29" t="s">
        <v>1759</v>
      </c>
      <c r="L1936" s="30">
        <v>45250</v>
      </c>
      <c r="M1936" s="29">
        <v>574.88300000000004</v>
      </c>
      <c r="R1936" s="29" t="s">
        <v>1829</v>
      </c>
      <c r="S1936" s="29">
        <v>574.88300000000004</v>
      </c>
      <c r="W1936" s="31" t="s">
        <v>9</v>
      </c>
      <c r="X1936" s="31" t="s">
        <v>1566</v>
      </c>
      <c r="Y1936" s="29">
        <v>574.88300000000004</v>
      </c>
      <c r="AF1936" s="29">
        <v>574.88300000000004</v>
      </c>
      <c r="AG1936" s="29" t="s">
        <v>1759</v>
      </c>
    </row>
    <row r="1937" spans="1:33" x14ac:dyDescent="0.3">
      <c r="A1937" s="29" t="s">
        <v>1353</v>
      </c>
      <c r="B1937" s="30">
        <v>45258</v>
      </c>
      <c r="C1937" s="29">
        <v>2139.3312000000001</v>
      </c>
      <c r="D1937" s="29" t="s">
        <v>1824</v>
      </c>
      <c r="E1937" s="29">
        <v>47</v>
      </c>
      <c r="F1937" s="29" t="s">
        <v>16</v>
      </c>
      <c r="G1937" s="29" t="s">
        <v>1563</v>
      </c>
      <c r="H1937" s="29" t="s">
        <v>1763</v>
      </c>
      <c r="L1937" s="30">
        <v>45258</v>
      </c>
      <c r="M1937" s="29">
        <v>2139.3312000000001</v>
      </c>
      <c r="R1937" s="29" t="s">
        <v>1824</v>
      </c>
      <c r="S1937" s="29">
        <v>2139.3312000000001</v>
      </c>
      <c r="W1937" s="33" t="s">
        <v>16</v>
      </c>
      <c r="X1937" s="33" t="s">
        <v>1563</v>
      </c>
      <c r="Y1937" s="29">
        <v>2139.3312000000001</v>
      </c>
      <c r="AF1937" s="29">
        <v>2139.3312000000001</v>
      </c>
      <c r="AG1937" s="29" t="s">
        <v>1763</v>
      </c>
    </row>
    <row r="1938" spans="1:33" x14ac:dyDescent="0.3">
      <c r="A1938" s="29" t="s">
        <v>345</v>
      </c>
      <c r="B1938" s="30">
        <v>45793</v>
      </c>
      <c r="C1938" s="29">
        <v>274.45229999999998</v>
      </c>
      <c r="D1938" s="29" t="s">
        <v>1826</v>
      </c>
      <c r="E1938" s="29">
        <v>36</v>
      </c>
      <c r="F1938" s="29" t="s">
        <v>9</v>
      </c>
      <c r="G1938" s="29" t="s">
        <v>1558</v>
      </c>
      <c r="H1938" s="29" t="s">
        <v>1759</v>
      </c>
      <c r="L1938" s="30">
        <v>45793</v>
      </c>
      <c r="M1938" s="29">
        <v>274.45229999999998</v>
      </c>
      <c r="R1938" s="29" t="s">
        <v>1826</v>
      </c>
      <c r="S1938" s="29">
        <v>274.45229999999998</v>
      </c>
      <c r="W1938" s="31" t="s">
        <v>9</v>
      </c>
      <c r="X1938" s="31" t="s">
        <v>1558</v>
      </c>
      <c r="Y1938" s="29">
        <v>274.45229999999998</v>
      </c>
      <c r="AF1938" s="29">
        <v>274.45229999999998</v>
      </c>
      <c r="AG1938" s="29" t="s">
        <v>1759</v>
      </c>
    </row>
    <row r="1939" spans="1:33" x14ac:dyDescent="0.3">
      <c r="A1939" s="29" t="s">
        <v>906</v>
      </c>
      <c r="B1939" s="30">
        <v>45265</v>
      </c>
      <c r="C1939" s="29">
        <v>1706.43</v>
      </c>
      <c r="D1939" s="29" t="s">
        <v>1824</v>
      </c>
      <c r="E1939" s="29">
        <v>22</v>
      </c>
      <c r="F1939" s="29" t="s">
        <v>9</v>
      </c>
      <c r="G1939" s="29" t="s">
        <v>1558</v>
      </c>
      <c r="H1939" s="29" t="s">
        <v>1759</v>
      </c>
      <c r="L1939" s="30">
        <v>45265</v>
      </c>
      <c r="M1939" s="29">
        <v>1706.43</v>
      </c>
      <c r="R1939" s="29" t="s">
        <v>1824</v>
      </c>
      <c r="S1939" s="29">
        <v>1706.43</v>
      </c>
      <c r="W1939" s="33" t="s">
        <v>9</v>
      </c>
      <c r="X1939" s="33" t="s">
        <v>1558</v>
      </c>
      <c r="Y1939" s="29">
        <v>1706.43</v>
      </c>
      <c r="AF1939" s="29">
        <v>1706.43</v>
      </c>
      <c r="AG1939" s="29" t="s">
        <v>1759</v>
      </c>
    </row>
    <row r="1940" spans="1:33" x14ac:dyDescent="0.3">
      <c r="A1940" s="29" t="s">
        <v>1173</v>
      </c>
      <c r="B1940" s="30">
        <v>45607</v>
      </c>
      <c r="C1940" s="29">
        <v>599.471</v>
      </c>
      <c r="D1940" s="29" t="s">
        <v>1826</v>
      </c>
      <c r="E1940" s="29">
        <v>30</v>
      </c>
      <c r="F1940" s="29" t="s">
        <v>9</v>
      </c>
      <c r="G1940" s="29" t="s">
        <v>1566</v>
      </c>
      <c r="H1940" s="29" t="s">
        <v>1759</v>
      </c>
      <c r="L1940" s="30">
        <v>45607</v>
      </c>
      <c r="M1940" s="29">
        <v>599.471</v>
      </c>
      <c r="R1940" s="29" t="s">
        <v>1826</v>
      </c>
      <c r="S1940" s="29">
        <v>599.471</v>
      </c>
      <c r="W1940" s="31" t="s">
        <v>9</v>
      </c>
      <c r="X1940" s="31" t="s">
        <v>1566</v>
      </c>
      <c r="Y1940" s="29">
        <v>599.471</v>
      </c>
      <c r="AF1940" s="29">
        <v>599.471</v>
      </c>
      <c r="AG1940" s="29" t="s">
        <v>1759</v>
      </c>
    </row>
    <row r="1941" spans="1:33" x14ac:dyDescent="0.3">
      <c r="A1941" s="29" t="s">
        <v>524</v>
      </c>
      <c r="B1941" s="30">
        <v>45382</v>
      </c>
      <c r="C1941" s="29">
        <v>1070.7619999999999</v>
      </c>
      <c r="D1941" s="29" t="s">
        <v>1826</v>
      </c>
      <c r="E1941" s="29">
        <v>59</v>
      </c>
      <c r="F1941" s="29" t="s">
        <v>9</v>
      </c>
      <c r="G1941" s="29" t="s">
        <v>1547</v>
      </c>
      <c r="H1941" s="29" t="s">
        <v>1759</v>
      </c>
      <c r="L1941" s="30">
        <v>45382</v>
      </c>
      <c r="M1941" s="29">
        <v>1070.7619999999999</v>
      </c>
      <c r="R1941" s="29" t="s">
        <v>1826</v>
      </c>
      <c r="S1941" s="29">
        <v>1070.7619999999999</v>
      </c>
      <c r="W1941" s="33" t="s">
        <v>9</v>
      </c>
      <c r="X1941" s="33" t="s">
        <v>1547</v>
      </c>
      <c r="Y1941" s="29">
        <v>1070.7619999999999</v>
      </c>
      <c r="AF1941" s="29">
        <v>1070.7619999999999</v>
      </c>
      <c r="AG1941" s="29" t="s">
        <v>1759</v>
      </c>
    </row>
    <row r="1942" spans="1:33" x14ac:dyDescent="0.3">
      <c r="A1942" s="29" t="s">
        <v>1517</v>
      </c>
      <c r="B1942" s="30">
        <v>45793</v>
      </c>
      <c r="C1942" s="29">
        <v>591.70319999999992</v>
      </c>
      <c r="D1942" s="29" t="s">
        <v>1824</v>
      </c>
      <c r="E1942" s="29">
        <v>21</v>
      </c>
      <c r="F1942" s="29" t="s">
        <v>9</v>
      </c>
      <c r="G1942" s="29" t="s">
        <v>1563</v>
      </c>
      <c r="H1942" s="29" t="s">
        <v>1759</v>
      </c>
      <c r="L1942" s="30">
        <v>45793</v>
      </c>
      <c r="M1942" s="29">
        <v>591.70319999999992</v>
      </c>
      <c r="R1942" s="29" t="s">
        <v>1824</v>
      </c>
      <c r="S1942" s="29">
        <v>591.70319999999992</v>
      </c>
      <c r="W1942" s="31" t="s">
        <v>9</v>
      </c>
      <c r="X1942" s="31" t="s">
        <v>1563</v>
      </c>
      <c r="Y1942" s="29">
        <v>591.70319999999992</v>
      </c>
      <c r="AF1942" s="29">
        <v>591.70319999999992</v>
      </c>
      <c r="AG1942" s="29" t="s">
        <v>1759</v>
      </c>
    </row>
    <row r="1943" spans="1:33" x14ac:dyDescent="0.3">
      <c r="A1943" s="29" t="s">
        <v>539</v>
      </c>
      <c r="B1943" s="30">
        <v>45590</v>
      </c>
      <c r="C1943" s="29">
        <v>2504.067</v>
      </c>
      <c r="D1943" s="29" t="s">
        <v>1826</v>
      </c>
      <c r="E1943" s="29">
        <v>37</v>
      </c>
      <c r="F1943" s="29" t="s">
        <v>9</v>
      </c>
      <c r="G1943" s="29" t="s">
        <v>1566</v>
      </c>
      <c r="H1943" s="29" t="s">
        <v>1763</v>
      </c>
      <c r="L1943" s="30">
        <v>45590</v>
      </c>
      <c r="M1943" s="29">
        <v>2504.067</v>
      </c>
      <c r="R1943" s="29" t="s">
        <v>1826</v>
      </c>
      <c r="S1943" s="29">
        <v>2504.067</v>
      </c>
      <c r="W1943" s="33" t="s">
        <v>9</v>
      </c>
      <c r="X1943" s="33" t="s">
        <v>1566</v>
      </c>
      <c r="Y1943" s="29">
        <v>2504.067</v>
      </c>
      <c r="AF1943" s="29">
        <v>2504.067</v>
      </c>
      <c r="AG1943" s="29" t="s">
        <v>1763</v>
      </c>
    </row>
    <row r="1944" spans="1:33" x14ac:dyDescent="0.3">
      <c r="A1944" s="29" t="s">
        <v>834</v>
      </c>
      <c r="B1944" s="30">
        <v>45679</v>
      </c>
      <c r="C1944" s="29">
        <v>270.51639999999998</v>
      </c>
      <c r="D1944" s="29" t="s">
        <v>1826</v>
      </c>
      <c r="E1944" s="29">
        <v>60</v>
      </c>
      <c r="F1944" s="29" t="s">
        <v>16</v>
      </c>
      <c r="G1944" s="29" t="s">
        <v>1544</v>
      </c>
      <c r="H1944" s="29" t="s">
        <v>1759</v>
      </c>
      <c r="L1944" s="30">
        <v>45679</v>
      </c>
      <c r="M1944" s="29">
        <v>270.51639999999998</v>
      </c>
      <c r="R1944" s="29" t="s">
        <v>1826</v>
      </c>
      <c r="S1944" s="29">
        <v>270.51639999999998</v>
      </c>
      <c r="W1944" s="31" t="s">
        <v>16</v>
      </c>
      <c r="X1944" s="31" t="s">
        <v>1544</v>
      </c>
      <c r="Y1944" s="29">
        <v>270.51639999999998</v>
      </c>
      <c r="AF1944" s="29">
        <v>270.51639999999998</v>
      </c>
      <c r="AG1944" s="29" t="s">
        <v>1759</v>
      </c>
    </row>
    <row r="1945" spans="1:33" x14ac:dyDescent="0.3">
      <c r="A1945" s="29" t="s">
        <v>876</v>
      </c>
      <c r="B1945" s="30">
        <v>45814</v>
      </c>
      <c r="C1945" s="29">
        <v>1128.732</v>
      </c>
      <c r="D1945" s="29" t="s">
        <v>1829</v>
      </c>
      <c r="E1945" s="29">
        <v>38</v>
      </c>
      <c r="F1945" s="29" t="s">
        <v>9</v>
      </c>
      <c r="G1945" s="29" t="s">
        <v>1544</v>
      </c>
      <c r="H1945" s="29" t="s">
        <v>1763</v>
      </c>
      <c r="L1945" s="30">
        <v>45814</v>
      </c>
      <c r="M1945" s="29">
        <v>1128.732</v>
      </c>
      <c r="R1945" s="29" t="s">
        <v>1829</v>
      </c>
      <c r="S1945" s="29">
        <v>1128.732</v>
      </c>
      <c r="W1945" s="33" t="s">
        <v>9</v>
      </c>
      <c r="X1945" s="33" t="s">
        <v>1544</v>
      </c>
      <c r="Y1945" s="29">
        <v>1128.732</v>
      </c>
      <c r="AF1945" s="29">
        <v>1128.732</v>
      </c>
      <c r="AG1945" s="29" t="s">
        <v>1763</v>
      </c>
    </row>
    <row r="1946" spans="1:33" x14ac:dyDescent="0.3">
      <c r="A1946" s="29" t="s">
        <v>336</v>
      </c>
      <c r="B1946" s="30">
        <v>45795</v>
      </c>
      <c r="C1946" s="29">
        <v>1119.4092000000001</v>
      </c>
      <c r="D1946" s="29" t="s">
        <v>1829</v>
      </c>
      <c r="E1946" s="29">
        <v>43</v>
      </c>
      <c r="F1946" s="29" t="s">
        <v>16</v>
      </c>
      <c r="G1946" s="29" t="s">
        <v>1566</v>
      </c>
      <c r="H1946" s="29" t="s">
        <v>1763</v>
      </c>
      <c r="L1946" s="30">
        <v>45795</v>
      </c>
      <c r="M1946" s="29">
        <v>1119.4092000000001</v>
      </c>
      <c r="R1946" s="29" t="s">
        <v>1829</v>
      </c>
      <c r="S1946" s="29">
        <v>1119.4092000000001</v>
      </c>
      <c r="W1946" s="31" t="s">
        <v>16</v>
      </c>
      <c r="X1946" s="31" t="s">
        <v>1566</v>
      </c>
      <c r="Y1946" s="29">
        <v>1119.4092000000001</v>
      </c>
      <c r="AF1946" s="29">
        <v>1119.4092000000001</v>
      </c>
      <c r="AG1946" s="29" t="s">
        <v>1763</v>
      </c>
    </row>
    <row r="1947" spans="1:33" x14ac:dyDescent="0.3">
      <c r="A1947" s="29" t="s">
        <v>456</v>
      </c>
      <c r="B1947" s="30">
        <v>45797</v>
      </c>
      <c r="C1947" s="29">
        <v>259.37630000000001</v>
      </c>
      <c r="D1947" s="29" t="s">
        <v>1824</v>
      </c>
      <c r="E1947" s="29">
        <v>54</v>
      </c>
      <c r="F1947" s="29" t="s">
        <v>9</v>
      </c>
      <c r="G1947" s="29" t="s">
        <v>1558</v>
      </c>
      <c r="H1947" s="29" t="s">
        <v>1759</v>
      </c>
      <c r="L1947" s="30">
        <v>45797</v>
      </c>
      <c r="M1947" s="29">
        <v>259.37630000000001</v>
      </c>
      <c r="R1947" s="29" t="s">
        <v>1824</v>
      </c>
      <c r="S1947" s="29">
        <v>259.37630000000001</v>
      </c>
      <c r="W1947" s="33" t="s">
        <v>9</v>
      </c>
      <c r="X1947" s="33" t="s">
        <v>1558</v>
      </c>
      <c r="Y1947" s="29">
        <v>259.37630000000001</v>
      </c>
      <c r="AF1947" s="29">
        <v>259.37630000000001</v>
      </c>
      <c r="AG1947" s="29" t="s">
        <v>1759</v>
      </c>
    </row>
    <row r="1948" spans="1:33" x14ac:dyDescent="0.3">
      <c r="A1948" s="29" t="s">
        <v>1176</v>
      </c>
      <c r="B1948" s="30">
        <v>45607</v>
      </c>
      <c r="C1948" s="29">
        <v>729.39</v>
      </c>
      <c r="D1948" s="29" t="s">
        <v>1829</v>
      </c>
      <c r="E1948" s="29">
        <v>39</v>
      </c>
      <c r="F1948" s="29" t="s">
        <v>16</v>
      </c>
      <c r="G1948" s="29" t="s">
        <v>1558</v>
      </c>
      <c r="H1948" s="29" t="s">
        <v>1759</v>
      </c>
      <c r="L1948" s="30">
        <v>45607</v>
      </c>
      <c r="M1948" s="29">
        <v>729.39</v>
      </c>
      <c r="R1948" s="29" t="s">
        <v>1829</v>
      </c>
      <c r="S1948" s="29">
        <v>729.39</v>
      </c>
      <c r="W1948" s="31" t="s">
        <v>16</v>
      </c>
      <c r="X1948" s="31" t="s">
        <v>1558</v>
      </c>
      <c r="Y1948" s="29">
        <v>729.39</v>
      </c>
      <c r="AF1948" s="29">
        <v>729.39</v>
      </c>
      <c r="AG1948" s="29" t="s">
        <v>1759</v>
      </c>
    </row>
    <row r="1949" spans="1:33" x14ac:dyDescent="0.3">
      <c r="A1949" s="29" t="s">
        <v>738</v>
      </c>
      <c r="B1949" s="30">
        <v>45614</v>
      </c>
      <c r="C1949" s="29">
        <v>591.30719999999997</v>
      </c>
      <c r="D1949" s="29" t="s">
        <v>1829</v>
      </c>
      <c r="E1949" s="29">
        <v>29</v>
      </c>
      <c r="F1949" s="29" t="s">
        <v>9</v>
      </c>
      <c r="G1949" s="29" t="s">
        <v>1558</v>
      </c>
      <c r="H1949" s="29" t="s">
        <v>1759</v>
      </c>
      <c r="L1949" s="30">
        <v>45614</v>
      </c>
      <c r="M1949" s="29">
        <v>591.30719999999997</v>
      </c>
      <c r="R1949" s="29" t="s">
        <v>1829</v>
      </c>
      <c r="S1949" s="29">
        <v>591.30719999999997</v>
      </c>
      <c r="W1949" s="33" t="s">
        <v>9</v>
      </c>
      <c r="X1949" s="33" t="s">
        <v>1558</v>
      </c>
      <c r="Y1949" s="29">
        <v>591.30719999999997</v>
      </c>
      <c r="AF1949" s="29">
        <v>591.30719999999997</v>
      </c>
      <c r="AG1949" s="29" t="s">
        <v>1759</v>
      </c>
    </row>
    <row r="1950" spans="1:33" x14ac:dyDescent="0.3">
      <c r="A1950" s="29" t="s">
        <v>1320</v>
      </c>
      <c r="B1950" s="30">
        <v>45293</v>
      </c>
      <c r="C1950" s="29">
        <v>340.2</v>
      </c>
      <c r="D1950" s="29" t="s">
        <v>1826</v>
      </c>
      <c r="E1950" s="29">
        <v>28</v>
      </c>
      <c r="F1950" s="29" t="s">
        <v>9</v>
      </c>
      <c r="G1950" s="29" t="s">
        <v>1558</v>
      </c>
      <c r="H1950" s="29" t="s">
        <v>1759</v>
      </c>
      <c r="L1950" s="30">
        <v>45293</v>
      </c>
      <c r="M1950" s="29">
        <v>340.2</v>
      </c>
      <c r="R1950" s="29" t="s">
        <v>1826</v>
      </c>
      <c r="S1950" s="29">
        <v>340.2</v>
      </c>
      <c r="W1950" s="31" t="s">
        <v>9</v>
      </c>
      <c r="X1950" s="31" t="s">
        <v>1558</v>
      </c>
      <c r="Y1950" s="29">
        <v>340.2</v>
      </c>
      <c r="AF1950" s="29">
        <v>340.2</v>
      </c>
      <c r="AG1950" s="29" t="s">
        <v>1759</v>
      </c>
    </row>
    <row r="1951" spans="1:33" x14ac:dyDescent="0.3">
      <c r="A1951" s="29" t="s">
        <v>731</v>
      </c>
      <c r="B1951" s="30">
        <v>45301</v>
      </c>
      <c r="C1951" s="29">
        <v>2779.5931999999998</v>
      </c>
      <c r="D1951" s="29" t="s">
        <v>1826</v>
      </c>
      <c r="E1951" s="29">
        <v>63</v>
      </c>
      <c r="F1951" s="29" t="s">
        <v>16</v>
      </c>
      <c r="G1951" s="29" t="s">
        <v>1547</v>
      </c>
      <c r="H1951" s="29" t="s">
        <v>1759</v>
      </c>
      <c r="L1951" s="30">
        <v>45301</v>
      </c>
      <c r="M1951" s="29">
        <v>2779.5931999999998</v>
      </c>
      <c r="R1951" s="29" t="s">
        <v>1826</v>
      </c>
      <c r="S1951" s="29">
        <v>2779.5931999999998</v>
      </c>
      <c r="W1951" s="33" t="s">
        <v>16</v>
      </c>
      <c r="X1951" s="33" t="s">
        <v>1547</v>
      </c>
      <c r="Y1951" s="29">
        <v>2779.5931999999998</v>
      </c>
      <c r="AF1951" s="29">
        <v>2779.5931999999998</v>
      </c>
      <c r="AG1951" s="29" t="s">
        <v>1759</v>
      </c>
    </row>
    <row r="1952" spans="1:33" x14ac:dyDescent="0.3">
      <c r="A1952" s="29" t="s">
        <v>339</v>
      </c>
      <c r="B1952" s="30">
        <v>45311</v>
      </c>
      <c r="C1952" s="29">
        <v>548.52240000000006</v>
      </c>
      <c r="D1952" s="29" t="s">
        <v>1826</v>
      </c>
      <c r="E1952" s="29">
        <v>62</v>
      </c>
      <c r="F1952" s="29" t="s">
        <v>16</v>
      </c>
      <c r="G1952" s="29" t="s">
        <v>1566</v>
      </c>
      <c r="H1952" s="29" t="s">
        <v>1759</v>
      </c>
      <c r="L1952" s="30">
        <v>45311</v>
      </c>
      <c r="M1952" s="29">
        <v>548.52240000000006</v>
      </c>
      <c r="R1952" s="29" t="s">
        <v>1826</v>
      </c>
      <c r="S1952" s="29">
        <v>548.52240000000006</v>
      </c>
      <c r="W1952" s="31" t="s">
        <v>16</v>
      </c>
      <c r="X1952" s="31" t="s">
        <v>1566</v>
      </c>
      <c r="Y1952" s="29">
        <v>548.52240000000006</v>
      </c>
      <c r="AF1952" s="29">
        <v>548.52240000000006</v>
      </c>
      <c r="AG1952" s="29" t="s">
        <v>1759</v>
      </c>
    </row>
    <row r="1953" spans="1:33" x14ac:dyDescent="0.3">
      <c r="A1953" s="29" t="s">
        <v>206</v>
      </c>
      <c r="B1953" s="30">
        <v>45702</v>
      </c>
      <c r="C1953" s="29">
        <v>1034.7036000000001</v>
      </c>
      <c r="D1953" s="29" t="s">
        <v>1824</v>
      </c>
      <c r="E1953" s="29">
        <v>56</v>
      </c>
      <c r="F1953" s="29" t="s">
        <v>16</v>
      </c>
      <c r="G1953" s="29" t="s">
        <v>1563</v>
      </c>
      <c r="H1953" s="29" t="s">
        <v>1759</v>
      </c>
      <c r="L1953" s="30">
        <v>45702</v>
      </c>
      <c r="M1953" s="29">
        <v>1034.7036000000001</v>
      </c>
      <c r="R1953" s="29" t="s">
        <v>1824</v>
      </c>
      <c r="S1953" s="29">
        <v>1034.7036000000001</v>
      </c>
      <c r="W1953" s="33" t="s">
        <v>16</v>
      </c>
      <c r="X1953" s="33" t="s">
        <v>1563</v>
      </c>
      <c r="Y1953" s="29">
        <v>1034.7036000000001</v>
      </c>
      <c r="AF1953" s="29">
        <v>1034.7036000000001</v>
      </c>
      <c r="AG1953" s="29" t="s">
        <v>1759</v>
      </c>
    </row>
    <row r="1954" spans="1:33" x14ac:dyDescent="0.3">
      <c r="A1954" s="29" t="s">
        <v>1006</v>
      </c>
      <c r="B1954" s="30">
        <v>45525</v>
      </c>
      <c r="C1954" s="29">
        <v>1532.3904</v>
      </c>
      <c r="D1954" s="29" t="s">
        <v>1829</v>
      </c>
      <c r="E1954" s="29">
        <v>34</v>
      </c>
      <c r="F1954" s="29" t="s">
        <v>16</v>
      </c>
      <c r="G1954" s="29" t="s">
        <v>1566</v>
      </c>
      <c r="H1954" s="29" t="s">
        <v>1759</v>
      </c>
      <c r="L1954" s="30">
        <v>45525</v>
      </c>
      <c r="M1954" s="29">
        <v>1532.3904</v>
      </c>
      <c r="R1954" s="29" t="s">
        <v>1829</v>
      </c>
      <c r="S1954" s="29">
        <v>1532.3904</v>
      </c>
      <c r="W1954" s="31" t="s">
        <v>16</v>
      </c>
      <c r="X1954" s="31" t="s">
        <v>1566</v>
      </c>
      <c r="Y1954" s="29">
        <v>1532.3904</v>
      </c>
      <c r="AF1954" s="29">
        <v>1532.3904</v>
      </c>
      <c r="AG1954" s="29" t="s">
        <v>1759</v>
      </c>
    </row>
    <row r="1955" spans="1:33" x14ac:dyDescent="0.3">
      <c r="A1955" s="29" t="s">
        <v>296</v>
      </c>
      <c r="B1955" s="30">
        <v>45780</v>
      </c>
      <c r="C1955" s="29">
        <v>1648.6679999999999</v>
      </c>
      <c r="D1955" s="29" t="s">
        <v>1826</v>
      </c>
      <c r="E1955" s="29">
        <v>53</v>
      </c>
      <c r="F1955" s="29" t="s">
        <v>9</v>
      </c>
      <c r="G1955" s="29" t="s">
        <v>1544</v>
      </c>
      <c r="H1955" s="29" t="s">
        <v>1759</v>
      </c>
      <c r="L1955" s="30">
        <v>45780</v>
      </c>
      <c r="M1955" s="29">
        <v>1648.6679999999999</v>
      </c>
      <c r="R1955" s="29" t="s">
        <v>1826</v>
      </c>
      <c r="S1955" s="29">
        <v>1648.6679999999999</v>
      </c>
      <c r="W1955" s="33" t="s">
        <v>9</v>
      </c>
      <c r="X1955" s="33" t="s">
        <v>1544</v>
      </c>
      <c r="Y1955" s="29">
        <v>1648.6679999999999</v>
      </c>
      <c r="AF1955" s="29">
        <v>1648.6679999999999</v>
      </c>
      <c r="AG1955" s="29" t="s">
        <v>1759</v>
      </c>
    </row>
    <row r="1956" spans="1:33" x14ac:dyDescent="0.3">
      <c r="A1956" s="29" t="s">
        <v>723</v>
      </c>
      <c r="B1956" s="30">
        <v>45819</v>
      </c>
      <c r="C1956" s="29">
        <v>786.03139999999996</v>
      </c>
      <c r="D1956" s="29" t="s">
        <v>1824</v>
      </c>
      <c r="E1956" s="29">
        <v>29</v>
      </c>
      <c r="F1956" s="29" t="s">
        <v>9</v>
      </c>
      <c r="G1956" s="29" t="s">
        <v>1558</v>
      </c>
      <c r="H1956" s="29" t="s">
        <v>1759</v>
      </c>
      <c r="L1956" s="30">
        <v>45819</v>
      </c>
      <c r="M1956" s="29">
        <v>786.03139999999996</v>
      </c>
      <c r="R1956" s="29" t="s">
        <v>1824</v>
      </c>
      <c r="S1956" s="29">
        <v>786.03139999999996</v>
      </c>
      <c r="W1956" s="31" t="s">
        <v>9</v>
      </c>
      <c r="X1956" s="31" t="s">
        <v>1558</v>
      </c>
      <c r="Y1956" s="29">
        <v>786.03139999999996</v>
      </c>
      <c r="AF1956" s="29">
        <v>786.03139999999996</v>
      </c>
      <c r="AG1956" s="29" t="s">
        <v>1759</v>
      </c>
    </row>
    <row r="1957" spans="1:33" x14ac:dyDescent="0.3">
      <c r="A1957" s="29" t="s">
        <v>56</v>
      </c>
      <c r="B1957" s="30">
        <v>45863</v>
      </c>
      <c r="C1957" s="29">
        <v>887.86320000000001</v>
      </c>
      <c r="D1957" s="29" t="s">
        <v>1826</v>
      </c>
      <c r="E1957" s="29">
        <v>55</v>
      </c>
      <c r="F1957" s="29" t="s">
        <v>16</v>
      </c>
      <c r="G1957" s="29" t="s">
        <v>1558</v>
      </c>
      <c r="H1957" s="29" t="s">
        <v>1784</v>
      </c>
      <c r="L1957" s="30">
        <v>45863</v>
      </c>
      <c r="M1957" s="29">
        <v>887.86320000000001</v>
      </c>
      <c r="R1957" s="29" t="s">
        <v>1826</v>
      </c>
      <c r="S1957" s="29">
        <v>887.86320000000001</v>
      </c>
      <c r="W1957" s="33" t="s">
        <v>16</v>
      </c>
      <c r="X1957" s="33" t="s">
        <v>1558</v>
      </c>
      <c r="Y1957" s="29">
        <v>887.86320000000001</v>
      </c>
      <c r="AF1957" s="29">
        <v>887.86320000000001</v>
      </c>
      <c r="AG1957" s="29" t="s">
        <v>1784</v>
      </c>
    </row>
    <row r="1958" spans="1:33" x14ac:dyDescent="0.3">
      <c r="A1958" s="29" t="s">
        <v>539</v>
      </c>
      <c r="B1958" s="30">
        <v>45687</v>
      </c>
      <c r="C1958" s="29">
        <v>2935.8252000000002</v>
      </c>
      <c r="D1958" s="29" t="s">
        <v>1824</v>
      </c>
      <c r="E1958" s="29">
        <v>37</v>
      </c>
      <c r="F1958" s="29" t="s">
        <v>9</v>
      </c>
      <c r="G1958" s="29" t="s">
        <v>1563</v>
      </c>
      <c r="H1958" s="29" t="s">
        <v>1754</v>
      </c>
      <c r="L1958" s="30">
        <v>45687</v>
      </c>
      <c r="M1958" s="29">
        <v>2935.8252000000002</v>
      </c>
      <c r="R1958" s="29" t="s">
        <v>1824</v>
      </c>
      <c r="S1958" s="29">
        <v>2935.8252000000002</v>
      </c>
      <c r="W1958" s="31" t="s">
        <v>9</v>
      </c>
      <c r="X1958" s="31" t="s">
        <v>1563</v>
      </c>
      <c r="Y1958" s="29">
        <v>2935.8252000000002</v>
      </c>
      <c r="AF1958" s="29">
        <v>2935.8252000000002</v>
      </c>
      <c r="AG1958" s="29" t="s">
        <v>1754</v>
      </c>
    </row>
    <row r="1959" spans="1:33" x14ac:dyDescent="0.3">
      <c r="A1959" s="29" t="s">
        <v>1409</v>
      </c>
      <c r="B1959" s="30">
        <v>45806</v>
      </c>
      <c r="C1959" s="29">
        <v>1882.1952000000001</v>
      </c>
      <c r="D1959" s="29" t="s">
        <v>1824</v>
      </c>
      <c r="E1959" s="29">
        <v>59</v>
      </c>
      <c r="F1959" s="29" t="s">
        <v>9</v>
      </c>
      <c r="G1959" s="29" t="s">
        <v>1547</v>
      </c>
      <c r="H1959" s="29" t="s">
        <v>1763</v>
      </c>
      <c r="L1959" s="30">
        <v>45806</v>
      </c>
      <c r="M1959" s="29">
        <v>1882.1952000000001</v>
      </c>
      <c r="R1959" s="29" t="s">
        <v>1824</v>
      </c>
      <c r="S1959" s="29">
        <v>1882.1952000000001</v>
      </c>
      <c r="W1959" s="33" t="s">
        <v>9</v>
      </c>
      <c r="X1959" s="33" t="s">
        <v>1547</v>
      </c>
      <c r="Y1959" s="29">
        <v>1882.1952000000001</v>
      </c>
      <c r="AF1959" s="29">
        <v>1882.1952000000001</v>
      </c>
      <c r="AG1959" s="29" t="s">
        <v>1763</v>
      </c>
    </row>
    <row r="1960" spans="1:33" x14ac:dyDescent="0.3">
      <c r="A1960" s="29" t="s">
        <v>265</v>
      </c>
      <c r="B1960" s="30">
        <v>45216</v>
      </c>
      <c r="C1960" s="29">
        <v>1120.4751000000001</v>
      </c>
      <c r="D1960" s="29" t="s">
        <v>1829</v>
      </c>
      <c r="E1960" s="29">
        <v>56</v>
      </c>
      <c r="F1960" s="29" t="s">
        <v>16</v>
      </c>
      <c r="G1960" s="29" t="s">
        <v>1558</v>
      </c>
      <c r="H1960" s="29" t="s">
        <v>1759</v>
      </c>
      <c r="L1960" s="30">
        <v>45216</v>
      </c>
      <c r="M1960" s="29">
        <v>1120.4751000000001</v>
      </c>
      <c r="R1960" s="29" t="s">
        <v>1829</v>
      </c>
      <c r="S1960" s="29">
        <v>1120.4751000000001</v>
      </c>
      <c r="W1960" s="31" t="s">
        <v>16</v>
      </c>
      <c r="X1960" s="31" t="s">
        <v>1558</v>
      </c>
      <c r="Y1960" s="29">
        <v>1120.4751000000001</v>
      </c>
      <c r="AF1960" s="29">
        <v>1120.4751000000001</v>
      </c>
      <c r="AG1960" s="29" t="s">
        <v>1759</v>
      </c>
    </row>
    <row r="1961" spans="1:33" x14ac:dyDescent="0.3">
      <c r="A1961" s="29" t="s">
        <v>807</v>
      </c>
      <c r="B1961" s="30">
        <v>45639</v>
      </c>
      <c r="C1961" s="29">
        <v>493.05959999999999</v>
      </c>
      <c r="D1961" s="29" t="s">
        <v>1829</v>
      </c>
      <c r="E1961" s="29">
        <v>32</v>
      </c>
      <c r="F1961" s="29" t="s">
        <v>9</v>
      </c>
      <c r="G1961" s="29" t="s">
        <v>1563</v>
      </c>
      <c r="H1961" s="29" t="s">
        <v>1759</v>
      </c>
      <c r="L1961" s="30">
        <v>45639</v>
      </c>
      <c r="M1961" s="29">
        <v>493.05959999999999</v>
      </c>
      <c r="R1961" s="29" t="s">
        <v>1829</v>
      </c>
      <c r="S1961" s="29">
        <v>493.05959999999999</v>
      </c>
      <c r="W1961" s="33" t="s">
        <v>9</v>
      </c>
      <c r="X1961" s="33" t="s">
        <v>1563</v>
      </c>
      <c r="Y1961" s="29">
        <v>493.05959999999999</v>
      </c>
      <c r="AF1961" s="29">
        <v>493.05959999999999</v>
      </c>
      <c r="AG1961" s="29" t="s">
        <v>1759</v>
      </c>
    </row>
    <row r="1962" spans="1:33" x14ac:dyDescent="0.3">
      <c r="A1962" s="29" t="s">
        <v>468</v>
      </c>
      <c r="B1962" s="30">
        <v>45454</v>
      </c>
      <c r="C1962" s="29">
        <v>637.37399999999991</v>
      </c>
      <c r="D1962" s="29" t="s">
        <v>1824</v>
      </c>
      <c r="E1962" s="29">
        <v>43</v>
      </c>
      <c r="F1962" s="29" t="s">
        <v>9</v>
      </c>
      <c r="G1962" s="29" t="s">
        <v>1566</v>
      </c>
      <c r="H1962" s="29" t="s">
        <v>1759</v>
      </c>
      <c r="L1962" s="30">
        <v>45454</v>
      </c>
      <c r="M1962" s="29">
        <v>637.37399999999991</v>
      </c>
      <c r="R1962" s="29" t="s">
        <v>1824</v>
      </c>
      <c r="S1962" s="29">
        <v>637.37399999999991</v>
      </c>
      <c r="W1962" s="31" t="s">
        <v>9</v>
      </c>
      <c r="X1962" s="31" t="s">
        <v>1566</v>
      </c>
      <c r="Y1962" s="29">
        <v>637.37399999999991</v>
      </c>
      <c r="AF1962" s="29">
        <v>637.37399999999991</v>
      </c>
      <c r="AG1962" s="29" t="s">
        <v>1759</v>
      </c>
    </row>
    <row r="1963" spans="1:33" x14ac:dyDescent="0.3">
      <c r="A1963" s="29" t="s">
        <v>376</v>
      </c>
      <c r="B1963" s="30">
        <v>45934</v>
      </c>
      <c r="C1963" s="29">
        <v>163.5744</v>
      </c>
      <c r="D1963" s="29" t="s">
        <v>1824</v>
      </c>
      <c r="E1963" s="29">
        <v>62</v>
      </c>
      <c r="F1963" s="29" t="s">
        <v>16</v>
      </c>
      <c r="G1963" s="29" t="s">
        <v>1566</v>
      </c>
      <c r="H1963" s="29" t="s">
        <v>1763</v>
      </c>
      <c r="L1963" s="30">
        <v>45934</v>
      </c>
      <c r="M1963" s="29">
        <v>163.5744</v>
      </c>
      <c r="R1963" s="29" t="s">
        <v>1824</v>
      </c>
      <c r="S1963" s="29">
        <v>163.5744</v>
      </c>
      <c r="W1963" s="33" t="s">
        <v>16</v>
      </c>
      <c r="X1963" s="33" t="s">
        <v>1566</v>
      </c>
      <c r="Y1963" s="29">
        <v>163.5744</v>
      </c>
      <c r="AF1963" s="29">
        <v>163.5744</v>
      </c>
      <c r="AG1963" s="29" t="s">
        <v>1763</v>
      </c>
    </row>
    <row r="1964" spans="1:33" x14ac:dyDescent="0.3">
      <c r="A1964" s="29" t="s">
        <v>1131</v>
      </c>
      <c r="B1964" s="30">
        <v>45401</v>
      </c>
      <c r="C1964" s="29">
        <v>1051.7360000000001</v>
      </c>
      <c r="D1964" s="29" t="s">
        <v>1829</v>
      </c>
      <c r="E1964" s="29">
        <v>60</v>
      </c>
      <c r="F1964" s="29" t="s">
        <v>9</v>
      </c>
      <c r="G1964" s="29" t="s">
        <v>1558</v>
      </c>
      <c r="H1964" s="29" t="s">
        <v>1763</v>
      </c>
      <c r="L1964" s="30">
        <v>45401</v>
      </c>
      <c r="M1964" s="29">
        <v>1051.7360000000001</v>
      </c>
      <c r="R1964" s="29" t="s">
        <v>1829</v>
      </c>
      <c r="S1964" s="29">
        <v>1051.7360000000001</v>
      </c>
      <c r="W1964" s="31" t="s">
        <v>9</v>
      </c>
      <c r="X1964" s="31" t="s">
        <v>1558</v>
      </c>
      <c r="Y1964" s="29">
        <v>1051.7360000000001</v>
      </c>
      <c r="AF1964" s="29">
        <v>1051.7360000000001</v>
      </c>
      <c r="AG1964" s="29" t="s">
        <v>1763</v>
      </c>
    </row>
    <row r="1965" spans="1:33" x14ac:dyDescent="0.3">
      <c r="A1965" s="29" t="s">
        <v>1369</v>
      </c>
      <c r="B1965" s="30">
        <v>45770</v>
      </c>
      <c r="C1965" s="29">
        <v>3242.1668</v>
      </c>
      <c r="D1965" s="29" t="s">
        <v>1824</v>
      </c>
      <c r="E1965" s="29">
        <v>51</v>
      </c>
      <c r="F1965" s="29" t="s">
        <v>9</v>
      </c>
      <c r="G1965" s="29" t="s">
        <v>1558</v>
      </c>
      <c r="H1965" s="29" t="s">
        <v>1759</v>
      </c>
      <c r="L1965" s="30">
        <v>45770</v>
      </c>
      <c r="M1965" s="29">
        <v>3242.1668</v>
      </c>
      <c r="R1965" s="29" t="s">
        <v>1824</v>
      </c>
      <c r="S1965" s="29">
        <v>3242.1668</v>
      </c>
      <c r="W1965" s="33" t="s">
        <v>9</v>
      </c>
      <c r="X1965" s="33" t="s">
        <v>1558</v>
      </c>
      <c r="Y1965" s="29">
        <v>3242.1668</v>
      </c>
      <c r="AF1965" s="29">
        <v>3242.1668</v>
      </c>
      <c r="AG1965" s="29" t="s">
        <v>1759</v>
      </c>
    </row>
    <row r="1966" spans="1:33" x14ac:dyDescent="0.3">
      <c r="A1966" s="29" t="s">
        <v>1194</v>
      </c>
      <c r="B1966" s="30">
        <v>45405</v>
      </c>
      <c r="C1966" s="29">
        <v>322.98989999999998</v>
      </c>
      <c r="D1966" s="29" t="s">
        <v>1824</v>
      </c>
      <c r="E1966" s="29">
        <v>27</v>
      </c>
      <c r="F1966" s="29" t="s">
        <v>16</v>
      </c>
      <c r="G1966" s="29" t="s">
        <v>1544</v>
      </c>
      <c r="H1966" s="29" t="s">
        <v>1759</v>
      </c>
      <c r="L1966" s="30">
        <v>45405</v>
      </c>
      <c r="M1966" s="29">
        <v>322.98989999999998</v>
      </c>
      <c r="R1966" s="29" t="s">
        <v>1824</v>
      </c>
      <c r="S1966" s="29">
        <v>322.98989999999998</v>
      </c>
      <c r="W1966" s="31" t="s">
        <v>16</v>
      </c>
      <c r="X1966" s="31" t="s">
        <v>1544</v>
      </c>
      <c r="Y1966" s="29">
        <v>322.98989999999998</v>
      </c>
      <c r="AF1966" s="29">
        <v>322.98989999999998</v>
      </c>
      <c r="AG1966" s="29" t="s">
        <v>1759</v>
      </c>
    </row>
    <row r="1967" spans="1:33" x14ac:dyDescent="0.3">
      <c r="A1967" s="29" t="s">
        <v>125</v>
      </c>
      <c r="B1967" s="30">
        <v>45424</v>
      </c>
      <c r="C1967" s="29">
        <v>51.138399999999997</v>
      </c>
      <c r="D1967" s="29" t="s">
        <v>1829</v>
      </c>
      <c r="E1967" s="29">
        <v>41</v>
      </c>
      <c r="F1967" s="29" t="s">
        <v>9</v>
      </c>
      <c r="G1967" s="29" t="s">
        <v>1563</v>
      </c>
      <c r="H1967" s="29" t="s">
        <v>1763</v>
      </c>
      <c r="L1967" s="30">
        <v>45424</v>
      </c>
      <c r="M1967" s="29">
        <v>51.138399999999997</v>
      </c>
      <c r="R1967" s="29" t="s">
        <v>1829</v>
      </c>
      <c r="S1967" s="29">
        <v>51.138399999999997</v>
      </c>
      <c r="W1967" s="33" t="s">
        <v>9</v>
      </c>
      <c r="X1967" s="33" t="s">
        <v>1563</v>
      </c>
      <c r="Y1967" s="29">
        <v>51.138399999999997</v>
      </c>
      <c r="AF1967" s="29">
        <v>51.138399999999997</v>
      </c>
      <c r="AG1967" s="29" t="s">
        <v>1763</v>
      </c>
    </row>
    <row r="1968" spans="1:33" x14ac:dyDescent="0.3">
      <c r="A1968" s="29" t="s">
        <v>4004</v>
      </c>
      <c r="B1968" s="30">
        <v>45881</v>
      </c>
      <c r="C1968" s="29">
        <v>817.79430000000002</v>
      </c>
      <c r="D1968" s="29" t="s">
        <v>1826</v>
      </c>
      <c r="E1968" s="29">
        <v>27</v>
      </c>
      <c r="F1968" s="29" t="s">
        <v>16</v>
      </c>
      <c r="G1968" s="29" t="s">
        <v>1563</v>
      </c>
      <c r="H1968" s="29" t="s">
        <v>1754</v>
      </c>
      <c r="L1968" s="30">
        <v>45881</v>
      </c>
      <c r="M1968" s="29">
        <v>817.79430000000002</v>
      </c>
      <c r="R1968" s="29" t="s">
        <v>1826</v>
      </c>
      <c r="S1968" s="29">
        <v>817.79430000000002</v>
      </c>
      <c r="W1968" s="31" t="s">
        <v>16</v>
      </c>
      <c r="X1968" s="31" t="s">
        <v>1563</v>
      </c>
      <c r="Y1968" s="29">
        <v>817.79430000000002</v>
      </c>
      <c r="AF1968" s="29">
        <v>817.79430000000002</v>
      </c>
      <c r="AG1968" s="29" t="s">
        <v>1754</v>
      </c>
    </row>
    <row r="1969" spans="1:33" x14ac:dyDescent="0.3">
      <c r="A1969" s="29" t="s">
        <v>128</v>
      </c>
      <c r="B1969" s="30">
        <v>45794</v>
      </c>
      <c r="C1969" s="29">
        <v>1313.1166000000001</v>
      </c>
      <c r="D1969" s="29" t="s">
        <v>1826</v>
      </c>
      <c r="E1969" s="29">
        <v>48</v>
      </c>
      <c r="F1969" s="29" t="s">
        <v>16</v>
      </c>
      <c r="G1969" s="29" t="s">
        <v>1563</v>
      </c>
      <c r="H1969" s="29" t="s">
        <v>1759</v>
      </c>
      <c r="L1969" s="30">
        <v>45794</v>
      </c>
      <c r="M1969" s="29">
        <v>1313.1166000000001</v>
      </c>
      <c r="R1969" s="29" t="s">
        <v>1826</v>
      </c>
      <c r="S1969" s="29">
        <v>1313.1166000000001</v>
      </c>
      <c r="W1969" s="33" t="s">
        <v>16</v>
      </c>
      <c r="X1969" s="33" t="s">
        <v>1563</v>
      </c>
      <c r="Y1969" s="29">
        <v>1313.1166000000001</v>
      </c>
      <c r="AF1969" s="29">
        <v>1313.1166000000001</v>
      </c>
      <c r="AG1969" s="29" t="s">
        <v>1759</v>
      </c>
    </row>
    <row r="1970" spans="1:33" x14ac:dyDescent="0.3">
      <c r="A1970" s="29" t="s">
        <v>94</v>
      </c>
      <c r="B1970" s="30">
        <v>45665</v>
      </c>
      <c r="C1970" s="29">
        <v>509.75909999999999</v>
      </c>
      <c r="D1970" s="29" t="s">
        <v>1829</v>
      </c>
      <c r="E1970" s="29">
        <v>33</v>
      </c>
      <c r="F1970" s="29" t="s">
        <v>16</v>
      </c>
      <c r="G1970" s="29" t="s">
        <v>1558</v>
      </c>
      <c r="H1970" s="29" t="s">
        <v>1759</v>
      </c>
      <c r="L1970" s="30">
        <v>45665</v>
      </c>
      <c r="M1970" s="29">
        <v>509.75909999999999</v>
      </c>
      <c r="R1970" s="29" t="s">
        <v>1829</v>
      </c>
      <c r="S1970" s="29">
        <v>509.75909999999999</v>
      </c>
      <c r="W1970" s="31" t="s">
        <v>16</v>
      </c>
      <c r="X1970" s="31" t="s">
        <v>1558</v>
      </c>
      <c r="Y1970" s="29">
        <v>509.75909999999999</v>
      </c>
      <c r="AF1970" s="29">
        <v>509.75909999999999</v>
      </c>
      <c r="AG1970" s="29" t="s">
        <v>1759</v>
      </c>
    </row>
    <row r="1971" spans="1:33" x14ac:dyDescent="0.3">
      <c r="A1971" s="29" t="s">
        <v>482</v>
      </c>
      <c r="B1971" s="30">
        <v>45793</v>
      </c>
      <c r="C1971" s="29">
        <v>78.586799999999997</v>
      </c>
      <c r="D1971" s="29" t="s">
        <v>1824</v>
      </c>
      <c r="E1971" s="29">
        <v>46</v>
      </c>
      <c r="F1971" s="29" t="s">
        <v>9</v>
      </c>
      <c r="G1971" s="29" t="s">
        <v>1566</v>
      </c>
      <c r="H1971" s="29" t="s">
        <v>1784</v>
      </c>
      <c r="L1971" s="30">
        <v>45793</v>
      </c>
      <c r="M1971" s="29">
        <v>78.586799999999997</v>
      </c>
      <c r="R1971" s="29" t="s">
        <v>1824</v>
      </c>
      <c r="S1971" s="29">
        <v>78.586799999999997</v>
      </c>
      <c r="W1971" s="33" t="s">
        <v>9</v>
      </c>
      <c r="X1971" s="33" t="s">
        <v>1566</v>
      </c>
      <c r="Y1971" s="29">
        <v>78.586799999999997</v>
      </c>
      <c r="AF1971" s="29">
        <v>78.586799999999997</v>
      </c>
      <c r="AG1971" s="29" t="s">
        <v>1784</v>
      </c>
    </row>
    <row r="1972" spans="1:33" x14ac:dyDescent="0.3">
      <c r="A1972" s="29" t="s">
        <v>1273</v>
      </c>
      <c r="B1972" s="30">
        <v>45563</v>
      </c>
      <c r="C1972" s="29">
        <v>889.83</v>
      </c>
      <c r="D1972" s="29" t="s">
        <v>1824</v>
      </c>
      <c r="E1972" s="29">
        <v>32</v>
      </c>
      <c r="F1972" s="29" t="s">
        <v>9</v>
      </c>
      <c r="G1972" s="29" t="s">
        <v>1544</v>
      </c>
      <c r="H1972" s="29" t="s">
        <v>1759</v>
      </c>
      <c r="L1972" s="30">
        <v>45563</v>
      </c>
      <c r="M1972" s="29">
        <v>889.83</v>
      </c>
      <c r="R1972" s="29" t="s">
        <v>1824</v>
      </c>
      <c r="S1972" s="29">
        <v>889.83</v>
      </c>
      <c r="W1972" s="31" t="s">
        <v>9</v>
      </c>
      <c r="X1972" s="31" t="s">
        <v>1544</v>
      </c>
      <c r="Y1972" s="29">
        <v>889.83</v>
      </c>
      <c r="AF1972" s="29">
        <v>889.83</v>
      </c>
      <c r="AG1972" s="29" t="s">
        <v>1759</v>
      </c>
    </row>
    <row r="1973" spans="1:33" x14ac:dyDescent="0.3">
      <c r="A1973" s="29" t="s">
        <v>816</v>
      </c>
      <c r="B1973" s="30">
        <v>45577</v>
      </c>
      <c r="C1973" s="29">
        <v>366.858</v>
      </c>
      <c r="D1973" s="29" t="s">
        <v>1824</v>
      </c>
      <c r="E1973" s="29">
        <v>57</v>
      </c>
      <c r="F1973" s="29" t="s">
        <v>9</v>
      </c>
      <c r="G1973" s="29" t="s">
        <v>1566</v>
      </c>
      <c r="H1973" s="29" t="s">
        <v>1759</v>
      </c>
      <c r="L1973" s="30">
        <v>45577</v>
      </c>
      <c r="M1973" s="29">
        <v>366.858</v>
      </c>
      <c r="R1973" s="29" t="s">
        <v>1824</v>
      </c>
      <c r="S1973" s="29">
        <v>366.858</v>
      </c>
      <c r="W1973" s="33" t="s">
        <v>9</v>
      </c>
      <c r="X1973" s="33" t="s">
        <v>1566</v>
      </c>
      <c r="Y1973" s="29">
        <v>366.858</v>
      </c>
      <c r="AF1973" s="29">
        <v>366.858</v>
      </c>
      <c r="AG1973" s="29" t="s">
        <v>1759</v>
      </c>
    </row>
    <row r="1974" spans="1:33" x14ac:dyDescent="0.3">
      <c r="A1974" s="29" t="s">
        <v>1230</v>
      </c>
      <c r="B1974" s="30">
        <v>45466</v>
      </c>
      <c r="C1974" s="29">
        <v>565.90890000000002</v>
      </c>
      <c r="D1974" s="29" t="s">
        <v>1826</v>
      </c>
      <c r="E1974" s="29">
        <v>50</v>
      </c>
      <c r="F1974" s="29" t="s">
        <v>9</v>
      </c>
      <c r="G1974" s="29" t="s">
        <v>1544</v>
      </c>
      <c r="H1974" s="29" t="s">
        <v>1759</v>
      </c>
      <c r="L1974" s="30">
        <v>45466</v>
      </c>
      <c r="M1974" s="29">
        <v>565.90890000000002</v>
      </c>
      <c r="R1974" s="29" t="s">
        <v>1826</v>
      </c>
      <c r="S1974" s="29">
        <v>565.90890000000002</v>
      </c>
      <c r="W1974" s="31" t="s">
        <v>9</v>
      </c>
      <c r="X1974" s="31" t="s">
        <v>1544</v>
      </c>
      <c r="Y1974" s="29">
        <v>565.90890000000002</v>
      </c>
      <c r="AF1974" s="29">
        <v>565.90890000000002</v>
      </c>
      <c r="AG1974" s="29" t="s">
        <v>1759</v>
      </c>
    </row>
    <row r="1975" spans="1:33" x14ac:dyDescent="0.3">
      <c r="A1975" s="29" t="s">
        <v>521</v>
      </c>
      <c r="B1975" s="30">
        <v>45256</v>
      </c>
      <c r="C1975" s="29">
        <v>64.799499999999995</v>
      </c>
      <c r="D1975" s="29" t="s">
        <v>1826</v>
      </c>
      <c r="E1975" s="29">
        <v>46</v>
      </c>
      <c r="F1975" s="29" t="s">
        <v>9</v>
      </c>
      <c r="G1975" s="29" t="s">
        <v>1544</v>
      </c>
      <c r="H1975" s="29" t="s">
        <v>1759</v>
      </c>
      <c r="L1975" s="30">
        <v>45256</v>
      </c>
      <c r="M1975" s="29">
        <v>64.799499999999995</v>
      </c>
      <c r="R1975" s="29" t="s">
        <v>1826</v>
      </c>
      <c r="S1975" s="29">
        <v>64.799499999999995</v>
      </c>
      <c r="W1975" s="33" t="s">
        <v>9</v>
      </c>
      <c r="X1975" s="33" t="s">
        <v>1544</v>
      </c>
      <c r="Y1975" s="29">
        <v>64.799499999999995</v>
      </c>
      <c r="AF1975" s="29">
        <v>64.799499999999995</v>
      </c>
      <c r="AG1975" s="29" t="s">
        <v>1759</v>
      </c>
    </row>
    <row r="1976" spans="1:33" x14ac:dyDescent="0.3">
      <c r="A1976" s="29" t="s">
        <v>462</v>
      </c>
      <c r="B1976" s="30">
        <v>45886</v>
      </c>
      <c r="C1976" s="29">
        <v>1264.335</v>
      </c>
      <c r="D1976" s="29" t="s">
        <v>1829</v>
      </c>
      <c r="E1976" s="29">
        <v>29</v>
      </c>
      <c r="F1976" s="29" t="s">
        <v>9</v>
      </c>
      <c r="G1976" s="29" t="s">
        <v>1547</v>
      </c>
      <c r="H1976" s="29" t="s">
        <v>1763</v>
      </c>
      <c r="L1976" s="30">
        <v>45886</v>
      </c>
      <c r="M1976" s="29">
        <v>1264.335</v>
      </c>
      <c r="R1976" s="29" t="s">
        <v>1829</v>
      </c>
      <c r="S1976" s="29">
        <v>1264.335</v>
      </c>
      <c r="W1976" s="31" t="s">
        <v>9</v>
      </c>
      <c r="X1976" s="31" t="s">
        <v>1547</v>
      </c>
      <c r="Y1976" s="29">
        <v>1264.335</v>
      </c>
      <c r="AF1976" s="29">
        <v>1264.335</v>
      </c>
      <c r="AG1976" s="29" t="s">
        <v>1763</v>
      </c>
    </row>
    <row r="1977" spans="1:33" x14ac:dyDescent="0.3">
      <c r="A1977" s="29" t="s">
        <v>949</v>
      </c>
      <c r="B1977" s="30">
        <v>45390</v>
      </c>
      <c r="C1977" s="29">
        <v>346.48399999999998</v>
      </c>
      <c r="D1977" s="29" t="s">
        <v>1829</v>
      </c>
      <c r="E1977" s="29">
        <v>50</v>
      </c>
      <c r="F1977" s="29" t="s">
        <v>9</v>
      </c>
      <c r="G1977" s="29" t="s">
        <v>1558</v>
      </c>
      <c r="H1977" s="29" t="s">
        <v>1763</v>
      </c>
      <c r="L1977" s="30">
        <v>45390</v>
      </c>
      <c r="M1977" s="29">
        <v>346.48399999999998</v>
      </c>
      <c r="R1977" s="29" t="s">
        <v>1829</v>
      </c>
      <c r="S1977" s="29">
        <v>346.48399999999998</v>
      </c>
      <c r="W1977" s="33" t="s">
        <v>9</v>
      </c>
      <c r="X1977" s="33" t="s">
        <v>1558</v>
      </c>
      <c r="Y1977" s="29">
        <v>346.48399999999998</v>
      </c>
      <c r="AF1977" s="29">
        <v>346.48399999999998</v>
      </c>
      <c r="AG1977" s="29" t="s">
        <v>1763</v>
      </c>
    </row>
    <row r="1978" spans="1:33" x14ac:dyDescent="0.3">
      <c r="A1978" s="29" t="s">
        <v>632</v>
      </c>
      <c r="B1978" s="30">
        <v>45388</v>
      </c>
      <c r="C1978" s="29">
        <v>1564.0116</v>
      </c>
      <c r="D1978" s="29" t="s">
        <v>1826</v>
      </c>
      <c r="E1978" s="29">
        <v>38</v>
      </c>
      <c r="F1978" s="29" t="s">
        <v>9</v>
      </c>
      <c r="G1978" s="29" t="s">
        <v>1558</v>
      </c>
      <c r="H1978" s="29" t="s">
        <v>1759</v>
      </c>
      <c r="L1978" s="30">
        <v>45388</v>
      </c>
      <c r="M1978" s="29">
        <v>1564.0116</v>
      </c>
      <c r="R1978" s="29" t="s">
        <v>1826</v>
      </c>
      <c r="S1978" s="29">
        <v>1564.0116</v>
      </c>
      <c r="W1978" s="31" t="s">
        <v>9</v>
      </c>
      <c r="X1978" s="31" t="s">
        <v>1558</v>
      </c>
      <c r="Y1978" s="29">
        <v>1564.0116</v>
      </c>
      <c r="AF1978" s="29">
        <v>1564.0116</v>
      </c>
      <c r="AG1978" s="29" t="s">
        <v>1759</v>
      </c>
    </row>
    <row r="1979" spans="1:33" x14ac:dyDescent="0.3">
      <c r="A1979" s="29" t="s">
        <v>1143</v>
      </c>
      <c r="B1979" s="30">
        <v>45793</v>
      </c>
      <c r="C1979" s="29">
        <v>592.50740000000008</v>
      </c>
      <c r="D1979" s="29" t="s">
        <v>1824</v>
      </c>
      <c r="E1979" s="29">
        <v>40</v>
      </c>
      <c r="F1979" s="29" t="s">
        <v>16</v>
      </c>
      <c r="G1979" s="29" t="s">
        <v>1544</v>
      </c>
      <c r="H1979" s="29" t="s">
        <v>1763</v>
      </c>
      <c r="L1979" s="30">
        <v>45793</v>
      </c>
      <c r="M1979" s="29">
        <v>592.50740000000008</v>
      </c>
      <c r="R1979" s="29" t="s">
        <v>1824</v>
      </c>
      <c r="S1979" s="29">
        <v>592.50740000000008</v>
      </c>
      <c r="W1979" s="33" t="s">
        <v>16</v>
      </c>
      <c r="X1979" s="33" t="s">
        <v>1544</v>
      </c>
      <c r="Y1979" s="29">
        <v>592.50740000000008</v>
      </c>
      <c r="AF1979" s="29">
        <v>592.50740000000008</v>
      </c>
      <c r="AG1979" s="29" t="s">
        <v>1763</v>
      </c>
    </row>
    <row r="1980" spans="1:33" x14ac:dyDescent="0.3">
      <c r="A1980" s="29" t="s">
        <v>476</v>
      </c>
      <c r="B1980" s="30">
        <v>45615</v>
      </c>
      <c r="C1980" s="29">
        <v>1510.7190000000001</v>
      </c>
      <c r="D1980" s="29" t="s">
        <v>1829</v>
      </c>
      <c r="E1980" s="29">
        <v>30</v>
      </c>
      <c r="F1980" s="29" t="s">
        <v>9</v>
      </c>
      <c r="G1980" s="29" t="s">
        <v>1544</v>
      </c>
      <c r="H1980" s="29" t="s">
        <v>1759</v>
      </c>
      <c r="L1980" s="30">
        <v>45615</v>
      </c>
      <c r="M1980" s="29">
        <v>1510.7190000000001</v>
      </c>
      <c r="R1980" s="29" t="s">
        <v>1829</v>
      </c>
      <c r="S1980" s="29">
        <v>1510.7190000000001</v>
      </c>
      <c r="W1980" s="31" t="s">
        <v>9</v>
      </c>
      <c r="X1980" s="31" t="s">
        <v>1544</v>
      </c>
      <c r="Y1980" s="29">
        <v>1510.7190000000001</v>
      </c>
      <c r="AF1980" s="29">
        <v>1510.7190000000001</v>
      </c>
      <c r="AG1980" s="29" t="s">
        <v>1759</v>
      </c>
    </row>
    <row r="1981" spans="1:33" x14ac:dyDescent="0.3">
      <c r="A1981" s="29" t="s">
        <v>976</v>
      </c>
      <c r="B1981" s="30">
        <v>45666</v>
      </c>
      <c r="C1981" s="29">
        <v>1106.3094000000001</v>
      </c>
      <c r="D1981" s="29" t="s">
        <v>1826</v>
      </c>
      <c r="E1981" s="29">
        <v>20</v>
      </c>
      <c r="F1981" s="29" t="s">
        <v>9</v>
      </c>
      <c r="G1981" s="29" t="s">
        <v>1547</v>
      </c>
      <c r="H1981" s="29" t="s">
        <v>1759</v>
      </c>
      <c r="L1981" s="30">
        <v>45666</v>
      </c>
      <c r="M1981" s="29">
        <v>1106.3094000000001</v>
      </c>
      <c r="R1981" s="29" t="s">
        <v>1826</v>
      </c>
      <c r="S1981" s="29">
        <v>1106.3094000000001</v>
      </c>
      <c r="W1981" s="33" t="s">
        <v>9</v>
      </c>
      <c r="X1981" s="33" t="s">
        <v>1547</v>
      </c>
      <c r="Y1981" s="29">
        <v>1106.3094000000001</v>
      </c>
      <c r="AF1981" s="29">
        <v>1106.3094000000001</v>
      </c>
      <c r="AG1981" s="29" t="s">
        <v>1759</v>
      </c>
    </row>
    <row r="1982" spans="1:33" x14ac:dyDescent="0.3">
      <c r="A1982" s="29" t="s">
        <v>882</v>
      </c>
      <c r="B1982" s="30">
        <v>45644</v>
      </c>
      <c r="C1982" s="29">
        <v>700.40520000000004</v>
      </c>
      <c r="D1982" s="29" t="s">
        <v>1824</v>
      </c>
      <c r="E1982" s="29">
        <v>42</v>
      </c>
      <c r="F1982" s="29" t="s">
        <v>16</v>
      </c>
      <c r="G1982" s="29" t="s">
        <v>1544</v>
      </c>
      <c r="H1982" s="29" t="s">
        <v>1763</v>
      </c>
      <c r="L1982" s="30">
        <v>45644</v>
      </c>
      <c r="M1982" s="29">
        <v>700.40520000000004</v>
      </c>
      <c r="R1982" s="29" t="s">
        <v>1824</v>
      </c>
      <c r="S1982" s="29">
        <v>700.40520000000004</v>
      </c>
      <c r="W1982" s="31" t="s">
        <v>16</v>
      </c>
      <c r="X1982" s="31" t="s">
        <v>1544</v>
      </c>
      <c r="Y1982" s="29">
        <v>700.40520000000004</v>
      </c>
      <c r="AF1982" s="29">
        <v>700.40520000000004</v>
      </c>
      <c r="AG1982" s="29" t="s">
        <v>1763</v>
      </c>
    </row>
    <row r="1983" spans="1:33" x14ac:dyDescent="0.3">
      <c r="A1983" s="29" t="s">
        <v>843</v>
      </c>
      <c r="B1983" s="30">
        <v>45648</v>
      </c>
      <c r="C1983" s="29">
        <v>320.892</v>
      </c>
      <c r="D1983" s="29" t="s">
        <v>1824</v>
      </c>
      <c r="E1983" s="29">
        <v>38</v>
      </c>
      <c r="F1983" s="29" t="s">
        <v>9</v>
      </c>
      <c r="G1983" s="29" t="s">
        <v>1547</v>
      </c>
      <c r="H1983" s="29" t="s">
        <v>1763</v>
      </c>
      <c r="L1983" s="30">
        <v>45648</v>
      </c>
      <c r="M1983" s="29">
        <v>320.892</v>
      </c>
      <c r="R1983" s="29" t="s">
        <v>1824</v>
      </c>
      <c r="S1983" s="29">
        <v>320.892</v>
      </c>
      <c r="W1983" s="33" t="s">
        <v>9</v>
      </c>
      <c r="X1983" s="33" t="s">
        <v>1547</v>
      </c>
      <c r="Y1983" s="29">
        <v>320.892</v>
      </c>
      <c r="AF1983" s="29">
        <v>320.892</v>
      </c>
      <c r="AG1983" s="29" t="s">
        <v>1763</v>
      </c>
    </row>
    <row r="1984" spans="1:33" x14ac:dyDescent="0.3">
      <c r="A1984" s="29" t="s">
        <v>670</v>
      </c>
      <c r="B1984" s="30">
        <v>45500</v>
      </c>
      <c r="C1984" s="29">
        <v>2704.47</v>
      </c>
      <c r="D1984" s="29" t="s">
        <v>1824</v>
      </c>
      <c r="E1984" s="29">
        <v>26</v>
      </c>
      <c r="F1984" s="29" t="s">
        <v>16</v>
      </c>
      <c r="G1984" s="29" t="s">
        <v>1544</v>
      </c>
      <c r="H1984" s="29" t="s">
        <v>1763</v>
      </c>
      <c r="L1984" s="30">
        <v>45500</v>
      </c>
      <c r="M1984" s="29">
        <v>2704.47</v>
      </c>
      <c r="R1984" s="29" t="s">
        <v>1824</v>
      </c>
      <c r="S1984" s="29">
        <v>2704.47</v>
      </c>
      <c r="W1984" s="31" t="s">
        <v>16</v>
      </c>
      <c r="X1984" s="31" t="s">
        <v>1544</v>
      </c>
      <c r="Y1984" s="29">
        <v>2704.47</v>
      </c>
      <c r="AF1984" s="29">
        <v>2704.47</v>
      </c>
      <c r="AG1984" s="29" t="s">
        <v>1763</v>
      </c>
    </row>
    <row r="1985" spans="1:33" x14ac:dyDescent="0.3">
      <c r="A1985" s="29" t="s">
        <v>655</v>
      </c>
      <c r="B1985" s="30">
        <v>45806</v>
      </c>
      <c r="C1985" s="29">
        <v>506.709</v>
      </c>
      <c r="D1985" s="29" t="s">
        <v>1824</v>
      </c>
      <c r="E1985" s="29">
        <v>25</v>
      </c>
      <c r="F1985" s="29" t="s">
        <v>16</v>
      </c>
      <c r="G1985" s="29" t="s">
        <v>1544</v>
      </c>
      <c r="H1985" s="29" t="s">
        <v>1759</v>
      </c>
      <c r="L1985" s="30">
        <v>45806</v>
      </c>
      <c r="M1985" s="29">
        <v>506.709</v>
      </c>
      <c r="R1985" s="29" t="s">
        <v>1824</v>
      </c>
      <c r="S1985" s="29">
        <v>506.709</v>
      </c>
      <c r="W1985" s="33" t="s">
        <v>16</v>
      </c>
      <c r="X1985" s="33" t="s">
        <v>1544</v>
      </c>
      <c r="Y1985" s="29">
        <v>506.709</v>
      </c>
      <c r="AF1985" s="29">
        <v>506.709</v>
      </c>
      <c r="AG1985" s="29" t="s">
        <v>1759</v>
      </c>
    </row>
    <row r="1986" spans="1:33" x14ac:dyDescent="0.3">
      <c r="A1986" s="29" t="s">
        <v>199</v>
      </c>
      <c r="B1986" s="30">
        <v>45365</v>
      </c>
      <c r="C1986" s="29">
        <v>595.41</v>
      </c>
      <c r="D1986" s="29" t="s">
        <v>1824</v>
      </c>
      <c r="E1986" s="29">
        <v>37</v>
      </c>
      <c r="F1986" s="29" t="s">
        <v>16</v>
      </c>
      <c r="G1986" s="29" t="s">
        <v>1544</v>
      </c>
      <c r="H1986" s="29" t="s">
        <v>1754</v>
      </c>
      <c r="L1986" s="30">
        <v>45365</v>
      </c>
      <c r="M1986" s="29">
        <v>595.41</v>
      </c>
      <c r="R1986" s="29" t="s">
        <v>1824</v>
      </c>
      <c r="S1986" s="29">
        <v>595.41</v>
      </c>
      <c r="W1986" s="31" t="s">
        <v>16</v>
      </c>
      <c r="X1986" s="31" t="s">
        <v>1544</v>
      </c>
      <c r="Y1986" s="29">
        <v>595.41</v>
      </c>
      <c r="AF1986" s="29">
        <v>595.41</v>
      </c>
      <c r="AG1986" s="29" t="s">
        <v>1754</v>
      </c>
    </row>
    <row r="1987" spans="1:33" x14ac:dyDescent="0.3">
      <c r="A1987" s="29" t="s">
        <v>1404</v>
      </c>
      <c r="B1987" s="30">
        <v>45229</v>
      </c>
      <c r="C1987" s="29">
        <v>953.38679999999999</v>
      </c>
      <c r="D1987" s="29" t="s">
        <v>1829</v>
      </c>
      <c r="E1987" s="29">
        <v>54</v>
      </c>
      <c r="F1987" s="29" t="s">
        <v>9</v>
      </c>
      <c r="G1987" s="29" t="s">
        <v>1558</v>
      </c>
      <c r="H1987" s="29" t="s">
        <v>1759</v>
      </c>
      <c r="L1987" s="30">
        <v>45229</v>
      </c>
      <c r="M1987" s="29">
        <v>953.38679999999999</v>
      </c>
      <c r="R1987" s="29" t="s">
        <v>1829</v>
      </c>
      <c r="S1987" s="29">
        <v>953.38679999999999</v>
      </c>
      <c r="W1987" s="33" t="s">
        <v>9</v>
      </c>
      <c r="X1987" s="33" t="s">
        <v>1558</v>
      </c>
      <c r="Y1987" s="29">
        <v>953.38679999999999</v>
      </c>
      <c r="AF1987" s="29">
        <v>953.38679999999999</v>
      </c>
      <c r="AG1987" s="29" t="s">
        <v>1759</v>
      </c>
    </row>
    <row r="1988" spans="1:33" x14ac:dyDescent="0.3">
      <c r="A1988" s="29" t="s">
        <v>973</v>
      </c>
      <c r="B1988" s="30">
        <v>45349</v>
      </c>
      <c r="C1988" s="29">
        <v>2317.6383999999998</v>
      </c>
      <c r="D1988" s="29" t="s">
        <v>1824</v>
      </c>
      <c r="E1988" s="29">
        <v>41</v>
      </c>
      <c r="F1988" s="29" t="s">
        <v>16</v>
      </c>
      <c r="G1988" s="29" t="s">
        <v>1566</v>
      </c>
      <c r="H1988" s="29" t="s">
        <v>1763</v>
      </c>
      <c r="L1988" s="30">
        <v>45349</v>
      </c>
      <c r="M1988" s="29">
        <v>2317.6383999999998</v>
      </c>
      <c r="R1988" s="29" t="s">
        <v>1824</v>
      </c>
      <c r="S1988" s="29">
        <v>2317.6383999999998</v>
      </c>
      <c r="W1988" s="31" t="s">
        <v>16</v>
      </c>
      <c r="X1988" s="31" t="s">
        <v>1566</v>
      </c>
      <c r="Y1988" s="29">
        <v>2317.6383999999998</v>
      </c>
      <c r="AF1988" s="29">
        <v>2317.6383999999998</v>
      </c>
      <c r="AG1988" s="29" t="s">
        <v>1763</v>
      </c>
    </row>
    <row r="1989" spans="1:33" x14ac:dyDescent="0.3">
      <c r="A1989" s="29" t="s">
        <v>1390</v>
      </c>
      <c r="B1989" s="30">
        <v>45886</v>
      </c>
      <c r="C1989" s="29">
        <v>88.814799999999991</v>
      </c>
      <c r="D1989" s="29" t="s">
        <v>1824</v>
      </c>
      <c r="E1989" s="29">
        <v>59</v>
      </c>
      <c r="F1989" s="29" t="s">
        <v>9</v>
      </c>
      <c r="G1989" s="29" t="s">
        <v>1566</v>
      </c>
      <c r="H1989" s="29" t="s">
        <v>1759</v>
      </c>
      <c r="L1989" s="30">
        <v>45886</v>
      </c>
      <c r="M1989" s="29">
        <v>88.814799999999991</v>
      </c>
      <c r="R1989" s="29" t="s">
        <v>1824</v>
      </c>
      <c r="S1989" s="29">
        <v>88.814799999999991</v>
      </c>
      <c r="W1989" s="33" t="s">
        <v>9</v>
      </c>
      <c r="X1989" s="33" t="s">
        <v>1566</v>
      </c>
      <c r="Y1989" s="29">
        <v>88.814799999999991</v>
      </c>
      <c r="AF1989" s="29">
        <v>88.814799999999991</v>
      </c>
      <c r="AG1989" s="29" t="s">
        <v>1759</v>
      </c>
    </row>
    <row r="1990" spans="1:33" x14ac:dyDescent="0.3">
      <c r="A1990" s="29" t="s">
        <v>1018</v>
      </c>
      <c r="B1990" s="30">
        <v>45359</v>
      </c>
      <c r="C1990" s="29">
        <v>316.89359999999999</v>
      </c>
      <c r="D1990" s="29" t="s">
        <v>1824</v>
      </c>
      <c r="E1990" s="29">
        <v>58</v>
      </c>
      <c r="F1990" s="29" t="s">
        <v>9</v>
      </c>
      <c r="G1990" s="29" t="s">
        <v>1566</v>
      </c>
      <c r="H1990" s="29" t="s">
        <v>1784</v>
      </c>
      <c r="L1990" s="30">
        <v>45359</v>
      </c>
      <c r="M1990" s="29">
        <v>316.89359999999999</v>
      </c>
      <c r="R1990" s="29" t="s">
        <v>1824</v>
      </c>
      <c r="S1990" s="29">
        <v>316.89359999999999</v>
      </c>
      <c r="W1990" s="31" t="s">
        <v>9</v>
      </c>
      <c r="X1990" s="31" t="s">
        <v>1566</v>
      </c>
      <c r="Y1990" s="29">
        <v>316.89359999999999</v>
      </c>
      <c r="AF1990" s="29">
        <v>316.89359999999999</v>
      </c>
      <c r="AG1990" s="29" t="s">
        <v>1784</v>
      </c>
    </row>
    <row r="1991" spans="1:33" x14ac:dyDescent="0.3">
      <c r="A1991" s="29" t="s">
        <v>299</v>
      </c>
      <c r="B1991" s="30">
        <v>45730</v>
      </c>
      <c r="C1991" s="29">
        <v>545.48239999999998</v>
      </c>
      <c r="D1991" s="29" t="s">
        <v>1824</v>
      </c>
      <c r="E1991" s="29">
        <v>48</v>
      </c>
      <c r="F1991" s="29" t="s">
        <v>16</v>
      </c>
      <c r="G1991" s="29" t="s">
        <v>1558</v>
      </c>
      <c r="H1991" s="29" t="s">
        <v>1754</v>
      </c>
      <c r="L1991" s="30">
        <v>45730</v>
      </c>
      <c r="M1991" s="29">
        <v>545.48239999999998</v>
      </c>
      <c r="R1991" s="29" t="s">
        <v>1824</v>
      </c>
      <c r="S1991" s="29">
        <v>545.48239999999998</v>
      </c>
      <c r="W1991" s="33" t="s">
        <v>16</v>
      </c>
      <c r="X1991" s="33" t="s">
        <v>1558</v>
      </c>
      <c r="Y1991" s="29">
        <v>545.48239999999998</v>
      </c>
      <c r="AF1991" s="29">
        <v>545.48239999999998</v>
      </c>
      <c r="AG1991" s="29" t="s">
        <v>1754</v>
      </c>
    </row>
    <row r="1992" spans="1:33" x14ac:dyDescent="0.3">
      <c r="A1992" s="29" t="s">
        <v>774</v>
      </c>
      <c r="B1992" s="30">
        <v>45456</v>
      </c>
      <c r="C1992" s="29">
        <v>757.39</v>
      </c>
      <c r="D1992" s="29" t="s">
        <v>1829</v>
      </c>
      <c r="E1992" s="29">
        <v>58</v>
      </c>
      <c r="F1992" s="29" t="s">
        <v>16</v>
      </c>
      <c r="G1992" s="29" t="s">
        <v>1566</v>
      </c>
      <c r="H1992" s="29" t="s">
        <v>1759</v>
      </c>
      <c r="L1992" s="30">
        <v>45456</v>
      </c>
      <c r="M1992" s="29">
        <v>757.39</v>
      </c>
      <c r="R1992" s="29" t="s">
        <v>1829</v>
      </c>
      <c r="S1992" s="29">
        <v>757.39</v>
      </c>
      <c r="W1992" s="31" t="s">
        <v>16</v>
      </c>
      <c r="X1992" s="31" t="s">
        <v>1566</v>
      </c>
      <c r="Y1992" s="29">
        <v>757.39</v>
      </c>
      <c r="AF1992" s="29">
        <v>757.39</v>
      </c>
      <c r="AG1992" s="29" t="s">
        <v>1759</v>
      </c>
    </row>
    <row r="1993" spans="1:33" x14ac:dyDescent="0.3">
      <c r="A1993" s="29" t="s">
        <v>1030</v>
      </c>
      <c r="B1993" s="30">
        <v>45450</v>
      </c>
      <c r="C1993" s="29">
        <v>152.2801</v>
      </c>
      <c r="D1993" s="29" t="s">
        <v>1826</v>
      </c>
      <c r="E1993" s="29">
        <v>46</v>
      </c>
      <c r="F1993" s="29" t="s">
        <v>9</v>
      </c>
      <c r="G1993" s="29" t="s">
        <v>1566</v>
      </c>
      <c r="H1993" s="29" t="s">
        <v>1759</v>
      </c>
      <c r="L1993" s="30">
        <v>45450</v>
      </c>
      <c r="M1993" s="29">
        <v>152.2801</v>
      </c>
      <c r="R1993" s="29" t="s">
        <v>1826</v>
      </c>
      <c r="S1993" s="29">
        <v>152.2801</v>
      </c>
      <c r="W1993" s="33" t="s">
        <v>9</v>
      </c>
      <c r="X1993" s="33" t="s">
        <v>1566</v>
      </c>
      <c r="Y1993" s="29">
        <v>152.2801</v>
      </c>
      <c r="AF1993" s="29">
        <v>152.2801</v>
      </c>
      <c r="AG1993" s="29" t="s">
        <v>1759</v>
      </c>
    </row>
    <row r="1994" spans="1:33" x14ac:dyDescent="0.3">
      <c r="A1994" s="29" t="s">
        <v>252</v>
      </c>
      <c r="B1994" s="30">
        <v>45493</v>
      </c>
      <c r="C1994" s="29">
        <v>1755.5383999999999</v>
      </c>
      <c r="D1994" s="29" t="s">
        <v>1824</v>
      </c>
      <c r="E1994" s="29">
        <v>24</v>
      </c>
      <c r="F1994" s="29" t="s">
        <v>16</v>
      </c>
      <c r="G1994" s="29" t="s">
        <v>1558</v>
      </c>
      <c r="H1994" s="29" t="s">
        <v>1759</v>
      </c>
      <c r="L1994" s="30">
        <v>45493</v>
      </c>
      <c r="M1994" s="29">
        <v>1755.5383999999999</v>
      </c>
      <c r="R1994" s="29" t="s">
        <v>1824</v>
      </c>
      <c r="S1994" s="29">
        <v>1755.5383999999999</v>
      </c>
      <c r="W1994" s="31" t="s">
        <v>16</v>
      </c>
      <c r="X1994" s="31" t="s">
        <v>1558</v>
      </c>
      <c r="Y1994" s="29">
        <v>1755.5383999999999</v>
      </c>
      <c r="AF1994" s="29">
        <v>1755.5383999999999</v>
      </c>
      <c r="AG1994" s="29" t="s">
        <v>1759</v>
      </c>
    </row>
    <row r="1995" spans="1:33" x14ac:dyDescent="0.3">
      <c r="A1995" s="29" t="s">
        <v>1456</v>
      </c>
      <c r="B1995" s="30">
        <v>45274</v>
      </c>
      <c r="C1995" s="29">
        <v>2155.2228</v>
      </c>
      <c r="D1995" s="29" t="s">
        <v>1824</v>
      </c>
      <c r="E1995" s="29">
        <v>53</v>
      </c>
      <c r="F1995" s="29" t="s">
        <v>9</v>
      </c>
      <c r="G1995" s="29" t="s">
        <v>1544</v>
      </c>
      <c r="H1995" s="29" t="s">
        <v>1759</v>
      </c>
      <c r="L1995" s="30">
        <v>45274</v>
      </c>
      <c r="M1995" s="29">
        <v>2155.2228</v>
      </c>
      <c r="R1995" s="29" t="s">
        <v>1824</v>
      </c>
      <c r="S1995" s="29">
        <v>2155.2228</v>
      </c>
      <c r="W1995" s="33" t="s">
        <v>9</v>
      </c>
      <c r="X1995" s="33" t="s">
        <v>1544</v>
      </c>
      <c r="Y1995" s="29">
        <v>2155.2228</v>
      </c>
      <c r="AF1995" s="29">
        <v>2155.2228</v>
      </c>
      <c r="AG1995" s="29" t="s">
        <v>1759</v>
      </c>
    </row>
    <row r="1996" spans="1:33" x14ac:dyDescent="0.3">
      <c r="A1996" s="29" t="s">
        <v>1459</v>
      </c>
      <c r="B1996" s="30">
        <v>45844</v>
      </c>
      <c r="C1996" s="29">
        <v>905.23</v>
      </c>
      <c r="D1996" s="29" t="s">
        <v>1824</v>
      </c>
      <c r="E1996" s="29">
        <v>32</v>
      </c>
      <c r="F1996" s="29" t="s">
        <v>16</v>
      </c>
      <c r="G1996" s="29" t="s">
        <v>1544</v>
      </c>
      <c r="H1996" s="29" t="s">
        <v>1784</v>
      </c>
      <c r="L1996" s="30">
        <v>45844</v>
      </c>
      <c r="M1996" s="29">
        <v>905.23</v>
      </c>
      <c r="R1996" s="29" t="s">
        <v>1824</v>
      </c>
      <c r="S1996" s="29">
        <v>905.23</v>
      </c>
      <c r="W1996" s="31" t="s">
        <v>16</v>
      </c>
      <c r="X1996" s="31" t="s">
        <v>1544</v>
      </c>
      <c r="Y1996" s="29">
        <v>905.23</v>
      </c>
      <c r="AF1996" s="29">
        <v>905.23</v>
      </c>
      <c r="AG1996" s="29" t="s">
        <v>1784</v>
      </c>
    </row>
    <row r="1997" spans="1:33" x14ac:dyDescent="0.3">
      <c r="A1997" s="29" t="s">
        <v>614</v>
      </c>
      <c r="B1997" s="30">
        <v>45264</v>
      </c>
      <c r="C1997" s="29">
        <v>274.03109999999998</v>
      </c>
      <c r="D1997" s="29" t="s">
        <v>1824</v>
      </c>
      <c r="E1997" s="29">
        <v>60</v>
      </c>
      <c r="F1997" s="29" t="s">
        <v>16</v>
      </c>
      <c r="G1997" s="29" t="s">
        <v>1544</v>
      </c>
      <c r="H1997" s="29" t="s">
        <v>1759</v>
      </c>
      <c r="L1997" s="30">
        <v>45264</v>
      </c>
      <c r="M1997" s="29">
        <v>274.03109999999998</v>
      </c>
      <c r="R1997" s="29" t="s">
        <v>1824</v>
      </c>
      <c r="S1997" s="29">
        <v>274.03109999999998</v>
      </c>
      <c r="W1997" s="33" t="s">
        <v>16</v>
      </c>
      <c r="X1997" s="33" t="s">
        <v>1544</v>
      </c>
      <c r="Y1997" s="29">
        <v>274.03109999999998</v>
      </c>
      <c r="AF1997" s="29">
        <v>274.03109999999998</v>
      </c>
      <c r="AG1997" s="29" t="s">
        <v>1759</v>
      </c>
    </row>
    <row r="1998" spans="1:33" x14ac:dyDescent="0.3">
      <c r="A1998" s="29" t="s">
        <v>539</v>
      </c>
      <c r="B1998" s="30">
        <v>45773</v>
      </c>
      <c r="C1998" s="29">
        <v>2391.4526999999998</v>
      </c>
      <c r="D1998" s="29" t="s">
        <v>1826</v>
      </c>
      <c r="E1998" s="29">
        <v>37</v>
      </c>
      <c r="F1998" s="29" t="s">
        <v>9</v>
      </c>
      <c r="G1998" s="29" t="s">
        <v>1544</v>
      </c>
      <c r="H1998" s="29" t="s">
        <v>1784</v>
      </c>
      <c r="L1998" s="30">
        <v>45773</v>
      </c>
      <c r="M1998" s="29">
        <v>2391.4526999999998</v>
      </c>
      <c r="R1998" s="29" t="s">
        <v>1826</v>
      </c>
      <c r="S1998" s="29">
        <v>2391.4526999999998</v>
      </c>
      <c r="W1998" s="31" t="s">
        <v>9</v>
      </c>
      <c r="X1998" s="31" t="s">
        <v>1544</v>
      </c>
      <c r="Y1998" s="29">
        <v>2391.4526999999998</v>
      </c>
      <c r="AF1998" s="29">
        <v>2391.4526999999998</v>
      </c>
      <c r="AG1998" s="29" t="s">
        <v>1784</v>
      </c>
    </row>
    <row r="1999" spans="1:33" x14ac:dyDescent="0.3">
      <c r="A1999" s="29" t="s">
        <v>442</v>
      </c>
      <c r="B1999" s="30">
        <v>45460</v>
      </c>
      <c r="C1999" s="29">
        <v>1014.2588</v>
      </c>
      <c r="D1999" s="29" t="s">
        <v>1826</v>
      </c>
      <c r="E1999" s="29">
        <v>43</v>
      </c>
      <c r="F1999" s="29" t="s">
        <v>16</v>
      </c>
      <c r="G1999" s="29" t="s">
        <v>1558</v>
      </c>
      <c r="H1999" s="29" t="s">
        <v>1759</v>
      </c>
      <c r="L1999" s="30">
        <v>45460</v>
      </c>
      <c r="M1999" s="29">
        <v>1014.2588</v>
      </c>
      <c r="R1999" s="29" t="s">
        <v>1826</v>
      </c>
      <c r="S1999" s="29">
        <v>1014.2588</v>
      </c>
      <c r="W1999" s="33" t="s">
        <v>16</v>
      </c>
      <c r="X1999" s="33" t="s">
        <v>1558</v>
      </c>
      <c r="Y1999" s="29">
        <v>1014.2588</v>
      </c>
      <c r="AF1999" s="29">
        <v>1014.2588</v>
      </c>
      <c r="AG1999" s="29" t="s">
        <v>1759</v>
      </c>
    </row>
    <row r="2000" spans="1:33" x14ac:dyDescent="0.3">
      <c r="A2000" s="29" t="s">
        <v>199</v>
      </c>
      <c r="B2000" s="30">
        <v>45607</v>
      </c>
      <c r="C2000" s="29">
        <v>2694.3045000000002</v>
      </c>
      <c r="D2000" s="29" t="s">
        <v>1824</v>
      </c>
      <c r="E2000" s="29">
        <v>37</v>
      </c>
      <c r="F2000" s="29" t="s">
        <v>16</v>
      </c>
      <c r="G2000" s="29" t="s">
        <v>1566</v>
      </c>
      <c r="H2000" s="29" t="s">
        <v>1759</v>
      </c>
      <c r="L2000" s="30">
        <v>45607</v>
      </c>
      <c r="M2000" s="29">
        <v>2694.3045000000002</v>
      </c>
      <c r="R2000" s="29" t="s">
        <v>1824</v>
      </c>
      <c r="S2000" s="29">
        <v>2694.3045000000002</v>
      </c>
      <c r="W2000" s="31" t="s">
        <v>16</v>
      </c>
      <c r="X2000" s="31" t="s">
        <v>1566</v>
      </c>
      <c r="Y2000" s="29">
        <v>2694.3045000000002</v>
      </c>
      <c r="AF2000" s="29">
        <v>2694.3045000000002</v>
      </c>
      <c r="AG2000" s="29" t="s">
        <v>1759</v>
      </c>
    </row>
    <row r="2001" spans="1:35" x14ac:dyDescent="0.3">
      <c r="A2001" s="29" t="s">
        <v>101</v>
      </c>
      <c r="B2001" s="30">
        <v>45267</v>
      </c>
      <c r="C2001" s="29">
        <v>170.44049999999999</v>
      </c>
      <c r="D2001" s="29" t="s">
        <v>1826</v>
      </c>
      <c r="E2001" s="29">
        <v>40</v>
      </c>
      <c r="F2001" s="29" t="s">
        <v>9</v>
      </c>
      <c r="G2001" s="29" t="s">
        <v>1563</v>
      </c>
      <c r="H2001" s="29" t="s">
        <v>1759</v>
      </c>
      <c r="L2001" s="30">
        <v>45267</v>
      </c>
      <c r="M2001" s="29">
        <v>170.44049999999999</v>
      </c>
      <c r="R2001" s="29" t="s">
        <v>1826</v>
      </c>
      <c r="S2001" s="29">
        <v>170.44049999999999</v>
      </c>
      <c r="W2001" s="33" t="s">
        <v>9</v>
      </c>
      <c r="X2001" s="33" t="s">
        <v>1563</v>
      </c>
      <c r="Y2001" s="29">
        <v>170.44049999999999</v>
      </c>
      <c r="AF2001" s="29">
        <v>170.44049999999999</v>
      </c>
      <c r="AG2001" s="29" t="s">
        <v>1759</v>
      </c>
    </row>
    <row r="2002" spans="1:35" s="36" customFormat="1" x14ac:dyDescent="0.3">
      <c r="B2002" s="37"/>
      <c r="L2002" s="37"/>
      <c r="T2002" s="34"/>
      <c r="U2002" s="34"/>
      <c r="V2002" s="34"/>
      <c r="AH2002" s="34"/>
      <c r="AI2002" s="34"/>
    </row>
    <row r="2003" spans="1:35" s="36" customFormat="1" x14ac:dyDescent="0.3">
      <c r="B2003" s="37"/>
      <c r="L2003" s="37"/>
      <c r="T2003" s="34"/>
      <c r="U2003" s="34"/>
      <c r="V2003" s="34"/>
      <c r="AH2003" s="34"/>
      <c r="AI2003" s="34"/>
    </row>
    <row r="2004" spans="1:35" s="36" customFormat="1" x14ac:dyDescent="0.3">
      <c r="B2004" s="37"/>
      <c r="L2004" s="37"/>
      <c r="T2004" s="34"/>
      <c r="U2004" s="34"/>
      <c r="V2004" s="34"/>
      <c r="AH2004" s="34"/>
      <c r="AI2004" s="34"/>
    </row>
    <row r="2005" spans="1:35" s="36" customFormat="1" x14ac:dyDescent="0.3">
      <c r="B2005" s="37"/>
      <c r="L2005" s="37"/>
      <c r="T2005" s="34"/>
      <c r="U2005" s="34"/>
      <c r="V2005" s="34"/>
      <c r="AH2005" s="34"/>
      <c r="AI2005" s="34"/>
    </row>
    <row r="2006" spans="1:35" s="36" customFormat="1" x14ac:dyDescent="0.3">
      <c r="B2006" s="37"/>
      <c r="L2006" s="37"/>
      <c r="T2006" s="34"/>
      <c r="U2006" s="34"/>
      <c r="V2006" s="34"/>
      <c r="AH2006" s="34"/>
      <c r="AI2006" s="34"/>
    </row>
    <row r="2007" spans="1:35" s="36" customFormat="1" x14ac:dyDescent="0.3">
      <c r="B2007" s="37"/>
      <c r="L2007" s="37"/>
      <c r="T2007" s="34"/>
      <c r="U2007" s="34"/>
      <c r="V2007" s="34"/>
      <c r="AH2007" s="34"/>
      <c r="AI2007" s="34"/>
    </row>
    <row r="2008" spans="1:35" s="36" customFormat="1" x14ac:dyDescent="0.3">
      <c r="B2008" s="37"/>
      <c r="L2008" s="37"/>
      <c r="T2008" s="34"/>
      <c r="U2008" s="34"/>
      <c r="V2008" s="34"/>
      <c r="AH2008" s="34"/>
      <c r="AI2008" s="34"/>
    </row>
    <row r="2009" spans="1:35" s="36" customFormat="1" x14ac:dyDescent="0.3">
      <c r="B2009" s="37"/>
      <c r="L2009" s="37"/>
      <c r="T2009" s="34"/>
      <c r="U2009" s="34"/>
      <c r="V2009" s="34"/>
      <c r="AH2009" s="34"/>
      <c r="AI2009" s="34"/>
    </row>
    <row r="2010" spans="1:35" s="36" customFormat="1" x14ac:dyDescent="0.3">
      <c r="B2010" s="37"/>
      <c r="L2010" s="37"/>
      <c r="T2010" s="34"/>
      <c r="U2010" s="34"/>
      <c r="V2010" s="34"/>
      <c r="AH2010" s="34"/>
      <c r="AI2010" s="34"/>
    </row>
    <row r="2011" spans="1:35" s="36" customFormat="1" x14ac:dyDescent="0.3">
      <c r="B2011" s="37"/>
      <c r="L2011" s="37"/>
      <c r="T2011" s="34"/>
      <c r="U2011" s="34"/>
      <c r="V2011" s="34"/>
      <c r="AH2011" s="34"/>
      <c r="AI2011" s="34"/>
    </row>
    <row r="2012" spans="1:35" s="36" customFormat="1" x14ac:dyDescent="0.3">
      <c r="B2012" s="37"/>
      <c r="L2012" s="37"/>
      <c r="T2012" s="34"/>
      <c r="U2012" s="34"/>
      <c r="V2012" s="34"/>
      <c r="AH2012" s="34"/>
      <c r="AI2012" s="34"/>
    </row>
    <row r="2013" spans="1:35" s="36" customFormat="1" x14ac:dyDescent="0.3">
      <c r="B2013" s="37"/>
      <c r="L2013" s="37"/>
      <c r="T2013" s="34"/>
      <c r="U2013" s="34"/>
      <c r="V2013" s="34"/>
      <c r="AH2013" s="34"/>
      <c r="AI2013" s="34"/>
    </row>
    <row r="2014" spans="1:35" s="36" customFormat="1" x14ac:dyDescent="0.3">
      <c r="B2014" s="37"/>
      <c r="L2014" s="37"/>
      <c r="T2014" s="34"/>
      <c r="U2014" s="34"/>
      <c r="V2014" s="34"/>
      <c r="AH2014" s="34"/>
      <c r="AI2014" s="34"/>
    </row>
    <row r="2015" spans="1:35" s="36" customFormat="1" x14ac:dyDescent="0.3">
      <c r="B2015" s="37"/>
      <c r="L2015" s="37"/>
      <c r="T2015" s="34"/>
      <c r="U2015" s="34"/>
      <c r="V2015" s="34"/>
      <c r="AH2015" s="34"/>
      <c r="AI2015" s="34"/>
    </row>
    <row r="2016" spans="1:35" s="36" customFormat="1" x14ac:dyDescent="0.3">
      <c r="B2016" s="37"/>
      <c r="L2016" s="37"/>
      <c r="T2016" s="34"/>
      <c r="U2016" s="34"/>
      <c r="V2016" s="34"/>
      <c r="AH2016" s="34"/>
      <c r="AI2016" s="34"/>
    </row>
    <row r="2017" spans="2:35" s="36" customFormat="1" x14ac:dyDescent="0.3">
      <c r="B2017" s="37"/>
      <c r="L2017" s="37"/>
      <c r="T2017" s="34"/>
      <c r="U2017" s="34"/>
      <c r="V2017" s="34"/>
      <c r="AH2017" s="34"/>
      <c r="AI2017" s="34"/>
    </row>
    <row r="2018" spans="2:35" s="36" customFormat="1" x14ac:dyDescent="0.3">
      <c r="B2018" s="37"/>
      <c r="L2018" s="37"/>
      <c r="T2018" s="34"/>
      <c r="U2018" s="34"/>
      <c r="V2018" s="34"/>
      <c r="AH2018" s="34"/>
      <c r="AI2018" s="34"/>
    </row>
    <row r="2019" spans="2:35" s="36" customFormat="1" x14ac:dyDescent="0.3">
      <c r="B2019" s="37"/>
      <c r="L2019" s="37"/>
      <c r="T2019" s="34"/>
      <c r="U2019" s="34"/>
      <c r="V2019" s="34"/>
      <c r="AH2019" s="34"/>
      <c r="AI2019" s="34"/>
    </row>
    <row r="2020" spans="2:35" s="36" customFormat="1" x14ac:dyDescent="0.3">
      <c r="B2020" s="37"/>
      <c r="L2020" s="37"/>
      <c r="T2020" s="34"/>
      <c r="U2020" s="34"/>
      <c r="V2020" s="34"/>
      <c r="AH2020" s="34"/>
      <c r="AI2020" s="34"/>
    </row>
    <row r="2021" spans="2:35" s="36" customFormat="1" x14ac:dyDescent="0.3">
      <c r="B2021" s="37"/>
      <c r="L2021" s="37"/>
      <c r="T2021" s="34"/>
      <c r="U2021" s="34"/>
      <c r="V2021" s="34"/>
      <c r="AH2021" s="34"/>
      <c r="AI2021" s="34"/>
    </row>
    <row r="2022" spans="2:35" s="36" customFormat="1" x14ac:dyDescent="0.3">
      <c r="B2022" s="37"/>
      <c r="L2022" s="37"/>
      <c r="T2022" s="34"/>
      <c r="U2022" s="34"/>
      <c r="V2022" s="34"/>
      <c r="AH2022" s="34"/>
      <c r="AI2022" s="34"/>
    </row>
    <row r="2023" spans="2:35" s="36" customFormat="1" x14ac:dyDescent="0.3">
      <c r="B2023" s="37"/>
      <c r="L2023" s="37"/>
      <c r="T2023" s="34"/>
      <c r="U2023" s="34"/>
      <c r="V2023" s="34"/>
      <c r="AH2023" s="34"/>
      <c r="AI2023" s="34"/>
    </row>
    <row r="2024" spans="2:35" s="36" customFormat="1" x14ac:dyDescent="0.3">
      <c r="B2024" s="37"/>
      <c r="L2024" s="37"/>
      <c r="T2024" s="34"/>
      <c r="U2024" s="34"/>
      <c r="V2024" s="34"/>
      <c r="AH2024" s="34"/>
      <c r="AI2024" s="34"/>
    </row>
    <row r="2025" spans="2:35" s="36" customFormat="1" x14ac:dyDescent="0.3">
      <c r="B2025" s="37"/>
      <c r="L2025" s="37"/>
      <c r="T2025" s="34"/>
      <c r="U2025" s="34"/>
      <c r="V2025" s="34"/>
      <c r="AH2025" s="34"/>
      <c r="AI2025" s="34"/>
    </row>
    <row r="2026" spans="2:35" s="36" customFormat="1" x14ac:dyDescent="0.3">
      <c r="B2026" s="37"/>
      <c r="L2026" s="37"/>
      <c r="T2026" s="34"/>
      <c r="U2026" s="34"/>
      <c r="V2026" s="34"/>
      <c r="AH2026" s="34"/>
      <c r="AI2026" s="34"/>
    </row>
    <row r="2027" spans="2:35" s="36" customFormat="1" x14ac:dyDescent="0.3">
      <c r="B2027" s="37"/>
      <c r="L2027" s="37"/>
      <c r="T2027" s="34"/>
      <c r="U2027" s="34"/>
      <c r="V2027" s="34"/>
      <c r="AH2027" s="34"/>
      <c r="AI2027" s="34"/>
    </row>
    <row r="2028" spans="2:35" s="36" customFormat="1" x14ac:dyDescent="0.3">
      <c r="B2028" s="37"/>
      <c r="L2028" s="37"/>
      <c r="T2028" s="34"/>
      <c r="U2028" s="34"/>
      <c r="V2028" s="34"/>
      <c r="AH2028" s="34"/>
      <c r="AI2028" s="34"/>
    </row>
    <row r="2029" spans="2:35" s="36" customFormat="1" x14ac:dyDescent="0.3">
      <c r="B2029" s="37"/>
      <c r="L2029" s="37"/>
      <c r="T2029" s="34"/>
      <c r="U2029" s="34"/>
      <c r="V2029" s="34"/>
      <c r="AH2029" s="34"/>
      <c r="AI2029" s="34"/>
    </row>
    <row r="2030" spans="2:35" s="36" customFormat="1" x14ac:dyDescent="0.3">
      <c r="B2030" s="37"/>
      <c r="L2030" s="37"/>
      <c r="T2030" s="34"/>
      <c r="U2030" s="34"/>
      <c r="V2030" s="34"/>
      <c r="AH2030" s="34"/>
      <c r="AI2030" s="34"/>
    </row>
    <row r="2031" spans="2:35" s="36" customFormat="1" x14ac:dyDescent="0.3">
      <c r="B2031" s="37"/>
      <c r="L2031" s="37"/>
      <c r="T2031" s="34"/>
      <c r="U2031" s="34"/>
      <c r="V2031" s="34"/>
      <c r="AH2031" s="34"/>
      <c r="AI2031" s="34"/>
    </row>
    <row r="2032" spans="2:35" s="36" customFormat="1" x14ac:dyDescent="0.3">
      <c r="B2032" s="37"/>
      <c r="L2032" s="37"/>
      <c r="T2032" s="34"/>
      <c r="U2032" s="34"/>
      <c r="V2032" s="34"/>
      <c r="AH2032" s="34"/>
      <c r="AI2032" s="34"/>
    </row>
    <row r="2033" spans="2:106" s="36" customFormat="1" x14ac:dyDescent="0.3">
      <c r="B2033" s="37"/>
      <c r="L2033" s="37"/>
      <c r="T2033" s="34"/>
      <c r="U2033" s="34"/>
      <c r="V2033" s="34"/>
      <c r="AH2033" s="34"/>
      <c r="AI2033" s="34"/>
    </row>
    <row r="2034" spans="2:106" s="36" customFormat="1" x14ac:dyDescent="0.3">
      <c r="B2034" s="37"/>
      <c r="L2034" s="37"/>
      <c r="T2034" s="34"/>
      <c r="U2034" s="34"/>
      <c r="V2034" s="34"/>
      <c r="AH2034" s="34"/>
      <c r="AI2034" s="34"/>
    </row>
    <row r="2035" spans="2:106" s="36" customFormat="1" x14ac:dyDescent="0.3">
      <c r="B2035" s="37"/>
      <c r="L2035" s="37"/>
      <c r="T2035" s="34"/>
      <c r="U2035" s="34"/>
      <c r="V2035" s="34"/>
      <c r="AH2035" s="34"/>
      <c r="AI2035" s="34"/>
    </row>
    <row r="2036" spans="2:106" s="36" customFormat="1" x14ac:dyDescent="0.3">
      <c r="B2036" s="37"/>
      <c r="L2036" s="37"/>
      <c r="T2036" s="34"/>
      <c r="U2036" s="34"/>
      <c r="V2036" s="34"/>
      <c r="AH2036" s="34"/>
      <c r="AI2036" s="34"/>
    </row>
    <row r="2037" spans="2:106" s="36" customFormat="1" x14ac:dyDescent="0.3">
      <c r="B2037" s="37"/>
      <c r="L2037" s="37"/>
      <c r="T2037" s="34"/>
      <c r="U2037" s="34"/>
      <c r="V2037" s="34"/>
      <c r="AH2037" s="34"/>
      <c r="AI2037" s="34"/>
    </row>
    <row r="2038" spans="2:106" s="36" customFormat="1" x14ac:dyDescent="0.3">
      <c r="B2038" s="37"/>
      <c r="L2038" s="37"/>
      <c r="T2038" s="34"/>
      <c r="U2038" s="34"/>
      <c r="V2038" s="34"/>
      <c r="AH2038" s="34"/>
      <c r="AI2038" s="34"/>
    </row>
    <row r="2039" spans="2:106" s="36" customFormat="1" x14ac:dyDescent="0.3">
      <c r="B2039" s="37"/>
      <c r="L2039" s="37"/>
      <c r="T2039" s="34"/>
      <c r="U2039" s="34"/>
      <c r="V2039" s="34"/>
      <c r="AH2039" s="34"/>
      <c r="AI2039" s="34"/>
    </row>
    <row r="2040" spans="2:106" s="36" customFormat="1" x14ac:dyDescent="0.3">
      <c r="B2040" s="37"/>
      <c r="L2040" s="37"/>
      <c r="T2040" s="34"/>
      <c r="U2040" s="34"/>
      <c r="V2040" s="34"/>
      <c r="AH2040" s="34"/>
      <c r="AI2040" s="34"/>
    </row>
    <row r="2041" spans="2:106" s="36" customFormat="1" x14ac:dyDescent="0.3">
      <c r="B2041" s="37"/>
      <c r="L2041" s="37"/>
      <c r="T2041" s="34"/>
      <c r="U2041" s="34"/>
      <c r="V2041" s="34"/>
      <c r="AH2041" s="34"/>
      <c r="AI2041" s="34"/>
    </row>
    <row r="2042" spans="2:106" s="36" customFormat="1" x14ac:dyDescent="0.3">
      <c r="B2042" s="37"/>
      <c r="L2042" s="37"/>
      <c r="T2042" s="34"/>
      <c r="U2042" s="34"/>
      <c r="V2042" s="34"/>
      <c r="AH2042" s="34"/>
      <c r="AI2042" s="34"/>
    </row>
    <row r="2043" spans="2:106" s="36" customFormat="1" x14ac:dyDescent="0.3">
      <c r="B2043" s="37"/>
      <c r="L2043" s="37"/>
      <c r="T2043" s="34"/>
      <c r="U2043" s="34"/>
      <c r="V2043" s="34"/>
      <c r="AH2043" s="34"/>
      <c r="AI2043" s="34"/>
    </row>
    <row r="2044" spans="2:106" s="36" customFormat="1" x14ac:dyDescent="0.3">
      <c r="B2044" s="37"/>
      <c r="L2044" s="37"/>
      <c r="T2044" s="34"/>
      <c r="U2044" s="34"/>
      <c r="V2044" s="34"/>
      <c r="AH2044" s="34"/>
      <c r="AI2044" s="34"/>
    </row>
    <row r="2045" spans="2:106" s="36" customFormat="1" x14ac:dyDescent="0.3">
      <c r="B2045" s="37"/>
      <c r="L2045" s="37"/>
      <c r="T2045" s="34"/>
      <c r="U2045" s="34"/>
      <c r="V2045" s="34"/>
      <c r="AH2045" s="34"/>
      <c r="AI2045" s="34"/>
    </row>
    <row r="2046" spans="2:106" s="34" customFormat="1" x14ac:dyDescent="0.3">
      <c r="B2046" s="35"/>
      <c r="I2046" s="36"/>
      <c r="J2046" s="36"/>
      <c r="K2046" s="36"/>
      <c r="L2046" s="35"/>
      <c r="AD2046" s="36"/>
      <c r="AE2046" s="36"/>
      <c r="AJ2046" s="36"/>
      <c r="AK2046" s="36"/>
      <c r="AL2046" s="36"/>
      <c r="AM2046" s="36"/>
      <c r="AN2046" s="36"/>
      <c r="AO2046" s="36"/>
      <c r="AP2046" s="36"/>
      <c r="AQ2046" s="36"/>
      <c r="AR2046" s="36"/>
      <c r="AS2046" s="36"/>
      <c r="AT2046" s="36"/>
      <c r="AU2046" s="36"/>
      <c r="AV2046" s="36"/>
      <c r="AW2046" s="36"/>
      <c r="AX2046" s="36"/>
      <c r="AY2046" s="36"/>
      <c r="AZ2046" s="36"/>
      <c r="BA2046" s="36"/>
      <c r="BB2046" s="36"/>
      <c r="BC2046" s="36"/>
      <c r="BD2046" s="36"/>
      <c r="BE2046" s="36"/>
      <c r="BF2046" s="36"/>
      <c r="BG2046" s="36"/>
      <c r="BH2046" s="36"/>
      <c r="BI2046" s="36"/>
      <c r="BJ2046" s="36"/>
      <c r="BK2046" s="36"/>
      <c r="BL2046" s="36"/>
      <c r="BM2046" s="36"/>
      <c r="BN2046" s="36"/>
      <c r="BO2046" s="36"/>
      <c r="BP2046" s="36"/>
      <c r="BQ2046" s="36"/>
      <c r="BR2046" s="36"/>
      <c r="BS2046" s="36"/>
      <c r="BT2046" s="36"/>
      <c r="BU2046" s="36"/>
      <c r="BV2046" s="36"/>
      <c r="BW2046" s="36"/>
      <c r="BX2046" s="36"/>
      <c r="BY2046" s="36"/>
      <c r="BZ2046" s="36"/>
      <c r="CA2046" s="36"/>
      <c r="CB2046" s="36"/>
      <c r="CC2046" s="36"/>
      <c r="CD2046" s="36"/>
      <c r="CE2046" s="36"/>
      <c r="CF2046" s="36"/>
      <c r="CG2046" s="36"/>
      <c r="CH2046" s="36"/>
      <c r="CI2046" s="36"/>
      <c r="CJ2046" s="36"/>
      <c r="CK2046" s="36"/>
      <c r="CL2046" s="36"/>
      <c r="CM2046" s="36"/>
      <c r="CN2046" s="36"/>
      <c r="CO2046" s="36"/>
      <c r="CP2046" s="36"/>
      <c r="CQ2046" s="36"/>
      <c r="CR2046" s="36"/>
      <c r="CS2046" s="36"/>
      <c r="CT2046" s="36"/>
      <c r="CU2046" s="36"/>
      <c r="CV2046" s="36"/>
      <c r="CW2046" s="36"/>
      <c r="CX2046" s="36"/>
      <c r="CY2046" s="36"/>
      <c r="CZ2046" s="36"/>
      <c r="DA2046" s="36"/>
      <c r="DB2046" s="36"/>
    </row>
    <row r="2047" spans="2:106" s="34" customFormat="1" x14ac:dyDescent="0.3">
      <c r="B2047" s="35"/>
      <c r="I2047" s="36"/>
      <c r="J2047" s="36"/>
      <c r="K2047" s="36"/>
      <c r="L2047" s="35"/>
      <c r="AD2047" s="36"/>
      <c r="AE2047" s="36"/>
      <c r="AJ2047" s="36"/>
      <c r="AK2047" s="36"/>
      <c r="AL2047" s="36"/>
      <c r="AM2047" s="36"/>
      <c r="AN2047" s="36"/>
      <c r="AO2047" s="36"/>
      <c r="AP2047" s="36"/>
      <c r="AQ2047" s="36"/>
      <c r="AR2047" s="36"/>
      <c r="AS2047" s="36"/>
      <c r="AT2047" s="36"/>
      <c r="AU2047" s="36"/>
      <c r="AV2047" s="36"/>
      <c r="AW2047" s="36"/>
      <c r="AX2047" s="36"/>
      <c r="AY2047" s="36"/>
      <c r="AZ2047" s="36"/>
      <c r="BA2047" s="36"/>
      <c r="BB2047" s="36"/>
      <c r="BC2047" s="36"/>
      <c r="BD2047" s="36"/>
      <c r="BE2047" s="36"/>
      <c r="BF2047" s="36"/>
      <c r="BG2047" s="36"/>
      <c r="BH2047" s="36"/>
      <c r="BI2047" s="36"/>
      <c r="BJ2047" s="36"/>
      <c r="BK2047" s="36"/>
      <c r="BL2047" s="36"/>
      <c r="BM2047" s="36"/>
      <c r="BN2047" s="36"/>
      <c r="BO2047" s="36"/>
      <c r="BP2047" s="36"/>
      <c r="BQ2047" s="36"/>
      <c r="BR2047" s="36"/>
      <c r="BS2047" s="36"/>
      <c r="BT2047" s="36"/>
      <c r="BU2047" s="36"/>
      <c r="BV2047" s="36"/>
      <c r="BW2047" s="36"/>
      <c r="BX2047" s="36"/>
      <c r="BY2047" s="36"/>
      <c r="BZ2047" s="36"/>
      <c r="CA2047" s="36"/>
      <c r="CB2047" s="36"/>
      <c r="CC2047" s="36"/>
      <c r="CD2047" s="36"/>
      <c r="CE2047" s="36"/>
      <c r="CF2047" s="36"/>
      <c r="CG2047" s="36"/>
      <c r="CH2047" s="36"/>
      <c r="CI2047" s="36"/>
      <c r="CJ2047" s="36"/>
      <c r="CK2047" s="36"/>
      <c r="CL2047" s="36"/>
      <c r="CM2047" s="36"/>
      <c r="CN2047" s="36"/>
      <c r="CO2047" s="36"/>
      <c r="CP2047" s="36"/>
      <c r="CQ2047" s="36"/>
      <c r="CR2047" s="36"/>
      <c r="CS2047" s="36"/>
      <c r="CT2047" s="36"/>
      <c r="CU2047" s="36"/>
      <c r="CV2047" s="36"/>
      <c r="CW2047" s="36"/>
      <c r="CX2047" s="36"/>
      <c r="CY2047" s="36"/>
      <c r="CZ2047" s="36"/>
      <c r="DA2047" s="36"/>
      <c r="DB2047" s="36"/>
    </row>
    <row r="2048" spans="2:106" s="34" customFormat="1" x14ac:dyDescent="0.3">
      <c r="B2048" s="35"/>
      <c r="I2048" s="36"/>
      <c r="J2048" s="36"/>
      <c r="K2048" s="36"/>
      <c r="L2048" s="35"/>
      <c r="AD2048" s="36"/>
      <c r="AE2048" s="36"/>
      <c r="AJ2048" s="36"/>
      <c r="AK2048" s="36"/>
      <c r="AL2048" s="36"/>
      <c r="AM2048" s="36"/>
      <c r="AN2048" s="36"/>
      <c r="AO2048" s="36"/>
      <c r="AP2048" s="36"/>
      <c r="AQ2048" s="36"/>
      <c r="AR2048" s="36"/>
      <c r="AS2048" s="36"/>
      <c r="AT2048" s="36"/>
      <c r="AU2048" s="36"/>
      <c r="AV2048" s="36"/>
      <c r="AW2048" s="36"/>
      <c r="AX2048" s="36"/>
      <c r="AY2048" s="36"/>
      <c r="AZ2048" s="36"/>
      <c r="BA2048" s="36"/>
      <c r="BB2048" s="36"/>
      <c r="BC2048" s="36"/>
      <c r="BD2048" s="36"/>
      <c r="BE2048" s="36"/>
      <c r="BF2048" s="36"/>
      <c r="BG2048" s="36"/>
      <c r="BH2048" s="36"/>
      <c r="BI2048" s="36"/>
      <c r="BJ2048" s="36"/>
      <c r="BK2048" s="36"/>
      <c r="BL2048" s="36"/>
      <c r="BM2048" s="36"/>
      <c r="BN2048" s="36"/>
      <c r="BO2048" s="36"/>
      <c r="BP2048" s="36"/>
      <c r="BQ2048" s="36"/>
      <c r="BR2048" s="36"/>
      <c r="BS2048" s="36"/>
      <c r="BT2048" s="36"/>
      <c r="BU2048" s="36"/>
      <c r="BV2048" s="36"/>
      <c r="BW2048" s="36"/>
      <c r="BX2048" s="36"/>
      <c r="BY2048" s="36"/>
      <c r="BZ2048" s="36"/>
      <c r="CA2048" s="36"/>
      <c r="CB2048" s="36"/>
      <c r="CC2048" s="36"/>
      <c r="CD2048" s="36"/>
      <c r="CE2048" s="36"/>
      <c r="CF2048" s="36"/>
      <c r="CG2048" s="36"/>
      <c r="CH2048" s="36"/>
      <c r="CI2048" s="36"/>
      <c r="CJ2048" s="36"/>
      <c r="CK2048" s="36"/>
      <c r="CL2048" s="36"/>
      <c r="CM2048" s="36"/>
      <c r="CN2048" s="36"/>
      <c r="CO2048" s="36"/>
      <c r="CP2048" s="36"/>
      <c r="CQ2048" s="36"/>
      <c r="CR2048" s="36"/>
      <c r="CS2048" s="36"/>
      <c r="CT2048" s="36"/>
      <c r="CU2048" s="36"/>
      <c r="CV2048" s="36"/>
      <c r="CW2048" s="36"/>
      <c r="CX2048" s="36"/>
      <c r="CY2048" s="36"/>
      <c r="CZ2048" s="36"/>
      <c r="DA2048" s="36"/>
      <c r="DB2048" s="36"/>
    </row>
    <row r="2049" spans="2:106" s="34" customFormat="1" x14ac:dyDescent="0.3">
      <c r="B2049" s="35"/>
      <c r="I2049" s="36"/>
      <c r="J2049" s="36"/>
      <c r="K2049" s="36"/>
      <c r="L2049" s="35"/>
      <c r="AD2049" s="36"/>
      <c r="AE2049" s="36"/>
      <c r="AJ2049" s="36"/>
      <c r="AK2049" s="36"/>
      <c r="AL2049" s="36"/>
      <c r="AM2049" s="36"/>
      <c r="AN2049" s="36"/>
      <c r="AO2049" s="36"/>
      <c r="AP2049" s="36"/>
      <c r="AQ2049" s="36"/>
      <c r="AR2049" s="36"/>
      <c r="AS2049" s="36"/>
      <c r="AT2049" s="36"/>
      <c r="AU2049" s="36"/>
      <c r="AV2049" s="36"/>
      <c r="AW2049" s="36"/>
      <c r="AX2049" s="36"/>
      <c r="AY2049" s="36"/>
      <c r="AZ2049" s="36"/>
      <c r="BA2049" s="36"/>
      <c r="BB2049" s="36"/>
      <c r="BC2049" s="36"/>
      <c r="BD2049" s="36"/>
      <c r="BE2049" s="36"/>
      <c r="BF2049" s="36"/>
      <c r="BG2049" s="36"/>
      <c r="BH2049" s="36"/>
      <c r="BI2049" s="36"/>
      <c r="BJ2049" s="36"/>
      <c r="BK2049" s="36"/>
      <c r="BL2049" s="36"/>
      <c r="BM2049" s="36"/>
      <c r="BN2049" s="36"/>
      <c r="BO2049" s="36"/>
      <c r="BP2049" s="36"/>
      <c r="BQ2049" s="36"/>
      <c r="BR2049" s="36"/>
      <c r="BS2049" s="36"/>
      <c r="BT2049" s="36"/>
      <c r="BU2049" s="36"/>
      <c r="BV2049" s="36"/>
      <c r="BW2049" s="36"/>
      <c r="BX2049" s="36"/>
      <c r="BY2049" s="36"/>
      <c r="BZ2049" s="36"/>
      <c r="CA2049" s="36"/>
      <c r="CB2049" s="36"/>
      <c r="CC2049" s="36"/>
      <c r="CD2049" s="36"/>
      <c r="CE2049" s="36"/>
      <c r="CF2049" s="36"/>
      <c r="CG2049" s="36"/>
      <c r="CH2049" s="36"/>
      <c r="CI2049" s="36"/>
      <c r="CJ2049" s="36"/>
      <c r="CK2049" s="36"/>
      <c r="CL2049" s="36"/>
      <c r="CM2049" s="36"/>
      <c r="CN2049" s="36"/>
      <c r="CO2049" s="36"/>
      <c r="CP2049" s="36"/>
      <c r="CQ2049" s="36"/>
      <c r="CR2049" s="36"/>
      <c r="CS2049" s="36"/>
      <c r="CT2049" s="36"/>
      <c r="CU2049" s="36"/>
      <c r="CV2049" s="36"/>
      <c r="CW2049" s="36"/>
      <c r="CX2049" s="36"/>
      <c r="CY2049" s="36"/>
      <c r="CZ2049" s="36"/>
      <c r="DA2049" s="36"/>
      <c r="DB2049" s="36"/>
    </row>
    <row r="2050" spans="2:106" s="34" customFormat="1" x14ac:dyDescent="0.3">
      <c r="B2050" s="35"/>
      <c r="I2050" s="36"/>
      <c r="J2050" s="36"/>
      <c r="K2050" s="36"/>
      <c r="L2050" s="35"/>
      <c r="AD2050" s="36"/>
      <c r="AE2050" s="36"/>
      <c r="AJ2050" s="36"/>
      <c r="AK2050" s="36"/>
      <c r="AL2050" s="36"/>
      <c r="AM2050" s="36"/>
      <c r="AN2050" s="36"/>
      <c r="AO2050" s="36"/>
      <c r="AP2050" s="36"/>
      <c r="AQ2050" s="36"/>
      <c r="AR2050" s="36"/>
      <c r="AS2050" s="36"/>
      <c r="AT2050" s="36"/>
      <c r="AU2050" s="36"/>
      <c r="AV2050" s="36"/>
      <c r="AW2050" s="36"/>
      <c r="AX2050" s="36"/>
      <c r="AY2050" s="36"/>
      <c r="AZ2050" s="36"/>
      <c r="BA2050" s="36"/>
      <c r="BB2050" s="36"/>
      <c r="BC2050" s="36"/>
      <c r="BD2050" s="36"/>
      <c r="BE2050" s="36"/>
      <c r="BF2050" s="36"/>
      <c r="BG2050" s="36"/>
      <c r="BH2050" s="36"/>
      <c r="BI2050" s="36"/>
      <c r="BJ2050" s="36"/>
      <c r="BK2050" s="36"/>
      <c r="BL2050" s="36"/>
      <c r="BM2050" s="36"/>
      <c r="BN2050" s="36"/>
      <c r="BO2050" s="36"/>
      <c r="BP2050" s="36"/>
      <c r="BQ2050" s="36"/>
      <c r="BR2050" s="36"/>
      <c r="BS2050" s="36"/>
      <c r="BT2050" s="36"/>
      <c r="BU2050" s="36"/>
      <c r="BV2050" s="36"/>
      <c r="BW2050" s="36"/>
      <c r="BX2050" s="36"/>
      <c r="BY2050" s="36"/>
      <c r="BZ2050" s="36"/>
      <c r="CA2050" s="36"/>
      <c r="CB2050" s="36"/>
      <c r="CC2050" s="36"/>
      <c r="CD2050" s="36"/>
      <c r="CE2050" s="36"/>
      <c r="CF2050" s="36"/>
      <c r="CG2050" s="36"/>
      <c r="CH2050" s="36"/>
      <c r="CI2050" s="36"/>
      <c r="CJ2050" s="36"/>
      <c r="CK2050" s="36"/>
      <c r="CL2050" s="36"/>
      <c r="CM2050" s="36"/>
      <c r="CN2050" s="36"/>
      <c r="CO2050" s="36"/>
      <c r="CP2050" s="36"/>
      <c r="CQ2050" s="36"/>
      <c r="CR2050" s="36"/>
      <c r="CS2050" s="36"/>
      <c r="CT2050" s="36"/>
      <c r="CU2050" s="36"/>
      <c r="CV2050" s="36"/>
      <c r="CW2050" s="36"/>
      <c r="CX2050" s="36"/>
      <c r="CY2050" s="36"/>
      <c r="CZ2050" s="36"/>
      <c r="DA2050" s="36"/>
      <c r="DB2050" s="36"/>
    </row>
    <row r="2051" spans="2:106" s="34" customFormat="1" x14ac:dyDescent="0.3">
      <c r="B2051" s="35"/>
      <c r="I2051" s="36"/>
      <c r="J2051" s="36"/>
      <c r="K2051" s="36"/>
      <c r="L2051" s="35"/>
      <c r="AD2051" s="36"/>
      <c r="AE2051" s="36"/>
      <c r="AJ2051" s="36"/>
      <c r="AK2051" s="36"/>
      <c r="AL2051" s="36"/>
      <c r="AM2051" s="36"/>
      <c r="AN2051" s="36"/>
      <c r="AO2051" s="36"/>
      <c r="AP2051" s="36"/>
      <c r="AQ2051" s="36"/>
      <c r="AR2051" s="36"/>
      <c r="AS2051" s="36"/>
      <c r="AT2051" s="36"/>
      <c r="AU2051" s="36"/>
      <c r="AV2051" s="36"/>
      <c r="AW2051" s="36"/>
      <c r="AX2051" s="36"/>
      <c r="AY2051" s="36"/>
      <c r="AZ2051" s="36"/>
      <c r="BA2051" s="36"/>
      <c r="BB2051" s="36"/>
      <c r="BC2051" s="36"/>
      <c r="BD2051" s="36"/>
      <c r="BE2051" s="36"/>
      <c r="BF2051" s="36"/>
      <c r="BG2051" s="36"/>
      <c r="BH2051" s="36"/>
      <c r="BI2051" s="36"/>
      <c r="BJ2051" s="36"/>
      <c r="BK2051" s="36"/>
      <c r="BL2051" s="36"/>
      <c r="BM2051" s="36"/>
      <c r="BN2051" s="36"/>
      <c r="BO2051" s="36"/>
      <c r="BP2051" s="36"/>
      <c r="BQ2051" s="36"/>
      <c r="BR2051" s="36"/>
      <c r="BS2051" s="36"/>
      <c r="BT2051" s="36"/>
      <c r="BU2051" s="36"/>
      <c r="BV2051" s="36"/>
      <c r="BW2051" s="36"/>
      <c r="BX2051" s="36"/>
      <c r="BY2051" s="36"/>
      <c r="BZ2051" s="36"/>
      <c r="CA2051" s="36"/>
      <c r="CB2051" s="36"/>
      <c r="CC2051" s="36"/>
      <c r="CD2051" s="36"/>
      <c r="CE2051" s="36"/>
      <c r="CF2051" s="36"/>
      <c r="CG2051" s="36"/>
      <c r="CH2051" s="36"/>
      <c r="CI2051" s="36"/>
      <c r="CJ2051" s="36"/>
      <c r="CK2051" s="36"/>
      <c r="CL2051" s="36"/>
      <c r="CM2051" s="36"/>
      <c r="CN2051" s="36"/>
      <c r="CO2051" s="36"/>
      <c r="CP2051" s="36"/>
      <c r="CQ2051" s="36"/>
      <c r="CR2051" s="36"/>
      <c r="CS2051" s="36"/>
      <c r="CT2051" s="36"/>
      <c r="CU2051" s="36"/>
      <c r="CV2051" s="36"/>
      <c r="CW2051" s="36"/>
      <c r="CX2051" s="36"/>
      <c r="CY2051" s="36"/>
      <c r="CZ2051" s="36"/>
      <c r="DA2051" s="36"/>
      <c r="DB2051" s="36"/>
    </row>
    <row r="2052" spans="2:106" s="34" customFormat="1" x14ac:dyDescent="0.3">
      <c r="B2052" s="35"/>
      <c r="I2052" s="36"/>
      <c r="J2052" s="36"/>
      <c r="K2052" s="36"/>
      <c r="L2052" s="35"/>
      <c r="AD2052" s="36"/>
      <c r="AE2052" s="36"/>
      <c r="AJ2052" s="36"/>
      <c r="AK2052" s="36"/>
      <c r="AL2052" s="36"/>
      <c r="AM2052" s="36"/>
      <c r="AN2052" s="36"/>
      <c r="AO2052" s="36"/>
      <c r="AP2052" s="36"/>
      <c r="AQ2052" s="36"/>
      <c r="AR2052" s="36"/>
      <c r="AS2052" s="36"/>
      <c r="AT2052" s="36"/>
      <c r="AU2052" s="36"/>
      <c r="AV2052" s="36"/>
      <c r="AW2052" s="36"/>
      <c r="AX2052" s="36"/>
      <c r="AY2052" s="36"/>
      <c r="AZ2052" s="36"/>
      <c r="BA2052" s="36"/>
      <c r="BB2052" s="36"/>
      <c r="BC2052" s="36"/>
      <c r="BD2052" s="36"/>
      <c r="BE2052" s="36"/>
      <c r="BF2052" s="36"/>
      <c r="BG2052" s="36"/>
      <c r="BH2052" s="36"/>
      <c r="BI2052" s="36"/>
      <c r="BJ2052" s="36"/>
      <c r="BK2052" s="36"/>
      <c r="BL2052" s="36"/>
      <c r="BM2052" s="36"/>
      <c r="BN2052" s="36"/>
      <c r="BO2052" s="36"/>
      <c r="BP2052" s="36"/>
      <c r="BQ2052" s="36"/>
      <c r="BR2052" s="36"/>
      <c r="BS2052" s="36"/>
      <c r="BT2052" s="36"/>
      <c r="BU2052" s="36"/>
      <c r="BV2052" s="36"/>
      <c r="BW2052" s="36"/>
      <c r="BX2052" s="36"/>
      <c r="BY2052" s="36"/>
      <c r="BZ2052" s="36"/>
      <c r="CA2052" s="36"/>
      <c r="CB2052" s="36"/>
      <c r="CC2052" s="36"/>
      <c r="CD2052" s="36"/>
      <c r="CE2052" s="36"/>
      <c r="CF2052" s="36"/>
      <c r="CG2052" s="36"/>
      <c r="CH2052" s="36"/>
      <c r="CI2052" s="36"/>
      <c r="CJ2052" s="36"/>
      <c r="CK2052" s="36"/>
      <c r="CL2052" s="36"/>
      <c r="CM2052" s="36"/>
      <c r="CN2052" s="36"/>
      <c r="CO2052" s="36"/>
      <c r="CP2052" s="36"/>
      <c r="CQ2052" s="36"/>
      <c r="CR2052" s="36"/>
      <c r="CS2052" s="36"/>
      <c r="CT2052" s="36"/>
      <c r="CU2052" s="36"/>
      <c r="CV2052" s="36"/>
      <c r="CW2052" s="36"/>
      <c r="CX2052" s="36"/>
      <c r="CY2052" s="36"/>
      <c r="CZ2052" s="36"/>
      <c r="DA2052" s="36"/>
      <c r="DB2052" s="36"/>
    </row>
    <row r="2053" spans="2:106" s="34" customFormat="1" x14ac:dyDescent="0.3">
      <c r="B2053" s="35"/>
      <c r="I2053" s="36"/>
      <c r="J2053" s="36"/>
      <c r="K2053" s="36"/>
      <c r="L2053" s="35"/>
      <c r="AD2053" s="36"/>
      <c r="AE2053" s="36"/>
      <c r="AJ2053" s="36"/>
      <c r="AK2053" s="36"/>
      <c r="AL2053" s="36"/>
      <c r="AM2053" s="36"/>
      <c r="AN2053" s="36"/>
      <c r="AO2053" s="36"/>
      <c r="AP2053" s="36"/>
      <c r="AQ2053" s="36"/>
      <c r="AR2053" s="36"/>
      <c r="AS2053" s="36"/>
      <c r="AT2053" s="36"/>
      <c r="AU2053" s="36"/>
      <c r="AV2053" s="36"/>
      <c r="AW2053" s="36"/>
      <c r="AX2053" s="36"/>
      <c r="AY2053" s="36"/>
      <c r="AZ2053" s="36"/>
      <c r="BA2053" s="36"/>
      <c r="BB2053" s="36"/>
      <c r="BC2053" s="36"/>
      <c r="BD2053" s="36"/>
      <c r="BE2053" s="36"/>
      <c r="BF2053" s="36"/>
      <c r="BG2053" s="36"/>
      <c r="BH2053" s="36"/>
      <c r="BI2053" s="36"/>
      <c r="BJ2053" s="36"/>
      <c r="BK2053" s="36"/>
      <c r="BL2053" s="36"/>
      <c r="BM2053" s="36"/>
      <c r="BN2053" s="36"/>
      <c r="BO2053" s="36"/>
      <c r="BP2053" s="36"/>
      <c r="BQ2053" s="36"/>
      <c r="BR2053" s="36"/>
      <c r="BS2053" s="36"/>
      <c r="BT2053" s="36"/>
      <c r="BU2053" s="36"/>
      <c r="BV2053" s="36"/>
      <c r="BW2053" s="36"/>
      <c r="BX2053" s="36"/>
      <c r="BY2053" s="36"/>
      <c r="BZ2053" s="36"/>
      <c r="CA2053" s="36"/>
      <c r="CB2053" s="36"/>
      <c r="CC2053" s="36"/>
      <c r="CD2053" s="36"/>
      <c r="CE2053" s="36"/>
      <c r="CF2053" s="36"/>
      <c r="CG2053" s="36"/>
      <c r="CH2053" s="36"/>
      <c r="CI2053" s="36"/>
      <c r="CJ2053" s="36"/>
      <c r="CK2053" s="36"/>
      <c r="CL2053" s="36"/>
      <c r="CM2053" s="36"/>
      <c r="CN2053" s="36"/>
      <c r="CO2053" s="36"/>
      <c r="CP2053" s="36"/>
      <c r="CQ2053" s="36"/>
      <c r="CR2053" s="36"/>
      <c r="CS2053" s="36"/>
      <c r="CT2053" s="36"/>
      <c r="CU2053" s="36"/>
      <c r="CV2053" s="36"/>
      <c r="CW2053" s="36"/>
      <c r="CX2053" s="36"/>
      <c r="CY2053" s="36"/>
      <c r="CZ2053" s="36"/>
      <c r="DA2053" s="36"/>
      <c r="DB2053" s="36"/>
    </row>
    <row r="2054" spans="2:106" s="34" customFormat="1" x14ac:dyDescent="0.3">
      <c r="B2054" s="35"/>
      <c r="I2054" s="36"/>
      <c r="J2054" s="36"/>
      <c r="K2054" s="36"/>
      <c r="L2054" s="35"/>
      <c r="AD2054" s="36"/>
      <c r="AE2054" s="36"/>
      <c r="AJ2054" s="36"/>
      <c r="AK2054" s="36"/>
      <c r="AL2054" s="36"/>
      <c r="AM2054" s="36"/>
      <c r="AN2054" s="36"/>
      <c r="AO2054" s="36"/>
      <c r="AP2054" s="36"/>
      <c r="AQ2054" s="36"/>
      <c r="AR2054" s="36"/>
      <c r="AS2054" s="36"/>
      <c r="AT2054" s="36"/>
      <c r="AU2054" s="36"/>
      <c r="AV2054" s="36"/>
      <c r="AW2054" s="36"/>
      <c r="AX2054" s="36"/>
      <c r="AY2054" s="36"/>
      <c r="AZ2054" s="36"/>
      <c r="BA2054" s="36"/>
      <c r="BB2054" s="36"/>
      <c r="BC2054" s="36"/>
      <c r="BD2054" s="36"/>
      <c r="BE2054" s="36"/>
      <c r="BF2054" s="36"/>
      <c r="BG2054" s="36"/>
      <c r="BH2054" s="36"/>
      <c r="BI2054" s="36"/>
      <c r="BJ2054" s="36"/>
      <c r="BK2054" s="36"/>
      <c r="BL2054" s="36"/>
      <c r="BM2054" s="36"/>
      <c r="BN2054" s="36"/>
      <c r="BO2054" s="36"/>
      <c r="BP2054" s="36"/>
      <c r="BQ2054" s="36"/>
      <c r="BR2054" s="36"/>
      <c r="BS2054" s="36"/>
      <c r="BT2054" s="36"/>
      <c r="BU2054" s="36"/>
      <c r="BV2054" s="36"/>
      <c r="BW2054" s="36"/>
      <c r="BX2054" s="36"/>
      <c r="BY2054" s="36"/>
      <c r="BZ2054" s="36"/>
      <c r="CA2054" s="36"/>
      <c r="CB2054" s="36"/>
      <c r="CC2054" s="36"/>
      <c r="CD2054" s="36"/>
      <c r="CE2054" s="36"/>
      <c r="CF2054" s="36"/>
      <c r="CG2054" s="36"/>
      <c r="CH2054" s="36"/>
      <c r="CI2054" s="36"/>
      <c r="CJ2054" s="36"/>
      <c r="CK2054" s="36"/>
      <c r="CL2054" s="36"/>
      <c r="CM2054" s="36"/>
      <c r="CN2054" s="36"/>
      <c r="CO2054" s="36"/>
      <c r="CP2054" s="36"/>
      <c r="CQ2054" s="36"/>
      <c r="CR2054" s="36"/>
      <c r="CS2054" s="36"/>
      <c r="CT2054" s="36"/>
      <c r="CU2054" s="36"/>
      <c r="CV2054" s="36"/>
      <c r="CW2054" s="36"/>
      <c r="CX2054" s="36"/>
      <c r="CY2054" s="36"/>
      <c r="CZ2054" s="36"/>
      <c r="DA2054" s="36"/>
      <c r="DB2054" s="36"/>
    </row>
    <row r="2055" spans="2:106" s="34" customFormat="1" x14ac:dyDescent="0.3">
      <c r="B2055" s="35"/>
      <c r="I2055" s="36"/>
      <c r="J2055" s="36"/>
      <c r="K2055" s="36"/>
      <c r="L2055" s="35"/>
      <c r="AD2055" s="36"/>
      <c r="AE2055" s="36"/>
      <c r="AJ2055" s="36"/>
      <c r="AK2055" s="36"/>
      <c r="AL2055" s="36"/>
      <c r="AM2055" s="36"/>
      <c r="AN2055" s="36"/>
      <c r="AO2055" s="36"/>
      <c r="AP2055" s="36"/>
      <c r="AQ2055" s="36"/>
      <c r="AR2055" s="36"/>
      <c r="AS2055" s="36"/>
      <c r="AT2055" s="36"/>
      <c r="AU2055" s="36"/>
      <c r="AV2055" s="36"/>
      <c r="AW2055" s="36"/>
      <c r="AX2055" s="36"/>
      <c r="AY2055" s="36"/>
      <c r="AZ2055" s="36"/>
      <c r="BA2055" s="36"/>
      <c r="BB2055" s="36"/>
      <c r="BC2055" s="36"/>
      <c r="BD2055" s="36"/>
      <c r="BE2055" s="36"/>
      <c r="BF2055" s="36"/>
      <c r="BG2055" s="36"/>
      <c r="BH2055" s="36"/>
      <c r="BI2055" s="36"/>
      <c r="BJ2055" s="36"/>
      <c r="BK2055" s="36"/>
      <c r="BL2055" s="36"/>
      <c r="BM2055" s="36"/>
      <c r="BN2055" s="36"/>
      <c r="BO2055" s="36"/>
      <c r="BP2055" s="36"/>
      <c r="BQ2055" s="36"/>
      <c r="BR2055" s="36"/>
      <c r="BS2055" s="36"/>
      <c r="BT2055" s="36"/>
      <c r="BU2055" s="36"/>
      <c r="BV2055" s="36"/>
      <c r="BW2055" s="36"/>
      <c r="BX2055" s="36"/>
      <c r="BY2055" s="36"/>
      <c r="BZ2055" s="36"/>
      <c r="CA2055" s="36"/>
      <c r="CB2055" s="36"/>
      <c r="CC2055" s="36"/>
      <c r="CD2055" s="36"/>
      <c r="CE2055" s="36"/>
      <c r="CF2055" s="36"/>
      <c r="CG2055" s="36"/>
      <c r="CH2055" s="36"/>
      <c r="CI2055" s="36"/>
      <c r="CJ2055" s="36"/>
      <c r="CK2055" s="36"/>
      <c r="CL2055" s="36"/>
      <c r="CM2055" s="36"/>
      <c r="CN2055" s="36"/>
      <c r="CO2055" s="36"/>
      <c r="CP2055" s="36"/>
      <c r="CQ2055" s="36"/>
      <c r="CR2055" s="36"/>
      <c r="CS2055" s="36"/>
      <c r="CT2055" s="36"/>
      <c r="CU2055" s="36"/>
      <c r="CV2055" s="36"/>
      <c r="CW2055" s="36"/>
      <c r="CX2055" s="36"/>
      <c r="CY2055" s="36"/>
      <c r="CZ2055" s="36"/>
      <c r="DA2055" s="36"/>
      <c r="DB2055" s="36"/>
    </row>
    <row r="2056" spans="2:106" s="34" customFormat="1" x14ac:dyDescent="0.3">
      <c r="B2056" s="35"/>
      <c r="I2056" s="36"/>
      <c r="J2056" s="36"/>
      <c r="K2056" s="36"/>
      <c r="L2056" s="35"/>
      <c r="AD2056" s="36"/>
      <c r="AE2056" s="36"/>
      <c r="AJ2056" s="36"/>
      <c r="AK2056" s="36"/>
      <c r="AL2056" s="36"/>
      <c r="AM2056" s="36"/>
      <c r="AN2056" s="36"/>
      <c r="AO2056" s="36"/>
      <c r="AP2056" s="36"/>
      <c r="AQ2056" s="36"/>
      <c r="AR2056" s="36"/>
      <c r="AS2056" s="36"/>
      <c r="AT2056" s="36"/>
      <c r="AU2056" s="36"/>
      <c r="AV2056" s="36"/>
      <c r="AW2056" s="36"/>
      <c r="AX2056" s="36"/>
      <c r="AY2056" s="36"/>
      <c r="AZ2056" s="36"/>
      <c r="BA2056" s="36"/>
      <c r="BB2056" s="36"/>
      <c r="BC2056" s="36"/>
      <c r="BD2056" s="36"/>
      <c r="BE2056" s="36"/>
      <c r="BF2056" s="36"/>
      <c r="BG2056" s="36"/>
      <c r="BH2056" s="36"/>
      <c r="BI2056" s="36"/>
      <c r="BJ2056" s="36"/>
      <c r="BK2056" s="36"/>
      <c r="BL2056" s="36"/>
      <c r="BM2056" s="36"/>
      <c r="BN2056" s="36"/>
      <c r="BO2056" s="36"/>
      <c r="BP2056" s="36"/>
      <c r="BQ2056" s="36"/>
      <c r="BR2056" s="36"/>
      <c r="BS2056" s="36"/>
      <c r="BT2056" s="36"/>
      <c r="BU2056" s="36"/>
      <c r="BV2056" s="36"/>
      <c r="BW2056" s="36"/>
      <c r="BX2056" s="36"/>
      <c r="BY2056" s="36"/>
      <c r="BZ2056" s="36"/>
      <c r="CA2056" s="36"/>
      <c r="CB2056" s="36"/>
      <c r="CC2056" s="36"/>
      <c r="CD2056" s="36"/>
      <c r="CE2056" s="36"/>
      <c r="CF2056" s="36"/>
      <c r="CG2056" s="36"/>
      <c r="CH2056" s="36"/>
      <c r="CI2056" s="36"/>
      <c r="CJ2056" s="36"/>
      <c r="CK2056" s="36"/>
      <c r="CL2056" s="36"/>
      <c r="CM2056" s="36"/>
      <c r="CN2056" s="36"/>
      <c r="CO2056" s="36"/>
      <c r="CP2056" s="36"/>
      <c r="CQ2056" s="36"/>
      <c r="CR2056" s="36"/>
      <c r="CS2056" s="36"/>
      <c r="CT2056" s="36"/>
      <c r="CU2056" s="36"/>
      <c r="CV2056" s="36"/>
      <c r="CW2056" s="36"/>
      <c r="CX2056" s="36"/>
      <c r="CY2056" s="36"/>
      <c r="CZ2056" s="36"/>
      <c r="DA2056" s="36"/>
      <c r="DB2056" s="36"/>
    </row>
    <row r="2057" spans="2:106" s="34" customFormat="1" x14ac:dyDescent="0.3">
      <c r="B2057" s="35"/>
      <c r="I2057" s="36"/>
      <c r="J2057" s="36"/>
      <c r="K2057" s="36"/>
      <c r="L2057" s="35"/>
      <c r="AD2057" s="36"/>
      <c r="AE2057" s="36"/>
      <c r="AJ2057" s="36"/>
      <c r="AK2057" s="36"/>
      <c r="AL2057" s="36"/>
      <c r="AM2057" s="36"/>
      <c r="AN2057" s="36"/>
      <c r="AO2057" s="36"/>
      <c r="AP2057" s="36"/>
      <c r="AQ2057" s="36"/>
      <c r="AR2057" s="36"/>
      <c r="AS2057" s="36"/>
      <c r="AT2057" s="36"/>
      <c r="AU2057" s="36"/>
      <c r="AV2057" s="36"/>
      <c r="AW2057" s="36"/>
      <c r="AX2057" s="36"/>
      <c r="AY2057" s="36"/>
      <c r="AZ2057" s="36"/>
      <c r="BA2057" s="36"/>
      <c r="BB2057" s="36"/>
      <c r="BC2057" s="36"/>
      <c r="BD2057" s="36"/>
      <c r="BE2057" s="36"/>
      <c r="BF2057" s="36"/>
      <c r="BG2057" s="36"/>
      <c r="BH2057" s="36"/>
      <c r="BI2057" s="36"/>
      <c r="BJ2057" s="36"/>
      <c r="BK2057" s="36"/>
      <c r="BL2057" s="36"/>
      <c r="BM2057" s="36"/>
      <c r="BN2057" s="36"/>
      <c r="BO2057" s="36"/>
      <c r="BP2057" s="36"/>
      <c r="BQ2057" s="36"/>
      <c r="BR2057" s="36"/>
      <c r="BS2057" s="36"/>
      <c r="BT2057" s="36"/>
      <c r="BU2057" s="36"/>
      <c r="BV2057" s="36"/>
      <c r="BW2057" s="36"/>
      <c r="BX2057" s="36"/>
      <c r="BY2057" s="36"/>
      <c r="BZ2057" s="36"/>
      <c r="CA2057" s="36"/>
      <c r="CB2057" s="36"/>
      <c r="CC2057" s="36"/>
      <c r="CD2057" s="36"/>
      <c r="CE2057" s="36"/>
      <c r="CF2057" s="36"/>
      <c r="CG2057" s="36"/>
      <c r="CH2057" s="36"/>
      <c r="CI2057" s="36"/>
      <c r="CJ2057" s="36"/>
      <c r="CK2057" s="36"/>
      <c r="CL2057" s="36"/>
      <c r="CM2057" s="36"/>
      <c r="CN2057" s="36"/>
      <c r="CO2057" s="36"/>
      <c r="CP2057" s="36"/>
      <c r="CQ2057" s="36"/>
      <c r="CR2057" s="36"/>
      <c r="CS2057" s="36"/>
      <c r="CT2057" s="36"/>
      <c r="CU2057" s="36"/>
      <c r="CV2057" s="36"/>
      <c r="CW2057" s="36"/>
      <c r="CX2057" s="36"/>
      <c r="CY2057" s="36"/>
      <c r="CZ2057" s="36"/>
      <c r="DA2057" s="36"/>
      <c r="DB2057" s="36"/>
    </row>
    <row r="2058" spans="2:106" s="34" customFormat="1" x14ac:dyDescent="0.3">
      <c r="B2058" s="35"/>
      <c r="I2058" s="36"/>
      <c r="J2058" s="36"/>
      <c r="K2058" s="36"/>
      <c r="L2058" s="35"/>
      <c r="AD2058" s="36"/>
      <c r="AE2058" s="36"/>
      <c r="AJ2058" s="36"/>
      <c r="AK2058" s="36"/>
      <c r="AL2058" s="36"/>
      <c r="AM2058" s="36"/>
      <c r="AN2058" s="36"/>
      <c r="AO2058" s="36"/>
      <c r="AP2058" s="36"/>
      <c r="AQ2058" s="36"/>
      <c r="AR2058" s="36"/>
      <c r="AS2058" s="36"/>
      <c r="AT2058" s="36"/>
      <c r="AU2058" s="36"/>
      <c r="AV2058" s="36"/>
      <c r="AW2058" s="36"/>
      <c r="AX2058" s="36"/>
      <c r="AY2058" s="36"/>
      <c r="AZ2058" s="36"/>
      <c r="BA2058" s="36"/>
      <c r="BB2058" s="36"/>
      <c r="BC2058" s="36"/>
      <c r="BD2058" s="36"/>
      <c r="BE2058" s="36"/>
      <c r="BF2058" s="36"/>
      <c r="BG2058" s="36"/>
      <c r="BH2058" s="36"/>
      <c r="BI2058" s="36"/>
      <c r="BJ2058" s="36"/>
      <c r="BK2058" s="36"/>
      <c r="BL2058" s="36"/>
      <c r="BM2058" s="36"/>
      <c r="BN2058" s="36"/>
      <c r="BO2058" s="36"/>
      <c r="BP2058" s="36"/>
      <c r="BQ2058" s="36"/>
      <c r="BR2058" s="36"/>
      <c r="BS2058" s="36"/>
      <c r="BT2058" s="36"/>
      <c r="BU2058" s="36"/>
      <c r="BV2058" s="36"/>
      <c r="BW2058" s="36"/>
      <c r="BX2058" s="36"/>
      <c r="BY2058" s="36"/>
      <c r="BZ2058" s="36"/>
      <c r="CA2058" s="36"/>
      <c r="CB2058" s="36"/>
      <c r="CC2058" s="36"/>
      <c r="CD2058" s="36"/>
      <c r="CE2058" s="36"/>
      <c r="CF2058" s="36"/>
      <c r="CG2058" s="36"/>
      <c r="CH2058" s="36"/>
      <c r="CI2058" s="36"/>
      <c r="CJ2058" s="36"/>
      <c r="CK2058" s="36"/>
      <c r="CL2058" s="36"/>
      <c r="CM2058" s="36"/>
      <c r="CN2058" s="36"/>
      <c r="CO2058" s="36"/>
      <c r="CP2058" s="36"/>
      <c r="CQ2058" s="36"/>
      <c r="CR2058" s="36"/>
      <c r="CS2058" s="36"/>
      <c r="CT2058" s="36"/>
      <c r="CU2058" s="36"/>
      <c r="CV2058" s="36"/>
      <c r="CW2058" s="36"/>
      <c r="CX2058" s="36"/>
      <c r="CY2058" s="36"/>
      <c r="CZ2058" s="36"/>
      <c r="DA2058" s="36"/>
      <c r="DB2058" s="36"/>
    </row>
    <row r="2059" spans="2:106" s="34" customFormat="1" x14ac:dyDescent="0.3">
      <c r="B2059" s="35"/>
      <c r="I2059" s="36"/>
      <c r="J2059" s="36"/>
      <c r="K2059" s="36"/>
      <c r="L2059" s="35"/>
      <c r="AD2059" s="36"/>
      <c r="AE2059" s="36"/>
      <c r="AJ2059" s="36"/>
      <c r="AK2059" s="36"/>
      <c r="AL2059" s="36"/>
      <c r="AM2059" s="36"/>
      <c r="AN2059" s="36"/>
      <c r="AO2059" s="36"/>
      <c r="AP2059" s="36"/>
      <c r="AQ2059" s="36"/>
      <c r="AR2059" s="36"/>
      <c r="AS2059" s="36"/>
      <c r="AT2059" s="36"/>
      <c r="AU2059" s="36"/>
      <c r="AV2059" s="36"/>
      <c r="AW2059" s="36"/>
      <c r="AX2059" s="36"/>
      <c r="AY2059" s="36"/>
      <c r="AZ2059" s="36"/>
      <c r="BA2059" s="36"/>
      <c r="BB2059" s="36"/>
      <c r="BC2059" s="36"/>
      <c r="BD2059" s="36"/>
      <c r="BE2059" s="36"/>
      <c r="BF2059" s="36"/>
      <c r="BG2059" s="36"/>
      <c r="BH2059" s="36"/>
      <c r="BI2059" s="36"/>
      <c r="BJ2059" s="36"/>
      <c r="BK2059" s="36"/>
      <c r="BL2059" s="36"/>
      <c r="BM2059" s="36"/>
      <c r="BN2059" s="36"/>
      <c r="BO2059" s="36"/>
      <c r="BP2059" s="36"/>
      <c r="BQ2059" s="36"/>
      <c r="BR2059" s="36"/>
      <c r="BS2059" s="36"/>
      <c r="BT2059" s="36"/>
      <c r="BU2059" s="36"/>
      <c r="BV2059" s="36"/>
      <c r="BW2059" s="36"/>
      <c r="BX2059" s="36"/>
      <c r="BY2059" s="36"/>
      <c r="BZ2059" s="36"/>
      <c r="CA2059" s="36"/>
      <c r="CB2059" s="36"/>
      <c r="CC2059" s="36"/>
      <c r="CD2059" s="36"/>
      <c r="CE2059" s="36"/>
      <c r="CF2059" s="36"/>
      <c r="CG2059" s="36"/>
      <c r="CH2059" s="36"/>
      <c r="CI2059" s="36"/>
      <c r="CJ2059" s="36"/>
      <c r="CK2059" s="36"/>
      <c r="CL2059" s="36"/>
      <c r="CM2059" s="36"/>
      <c r="CN2059" s="36"/>
      <c r="CO2059" s="36"/>
      <c r="CP2059" s="36"/>
      <c r="CQ2059" s="36"/>
      <c r="CR2059" s="36"/>
      <c r="CS2059" s="36"/>
      <c r="CT2059" s="36"/>
      <c r="CU2059" s="36"/>
      <c r="CV2059" s="36"/>
      <c r="CW2059" s="36"/>
      <c r="CX2059" s="36"/>
      <c r="CY2059" s="36"/>
      <c r="CZ2059" s="36"/>
      <c r="DA2059" s="36"/>
      <c r="DB2059" s="36"/>
    </row>
    <row r="2060" spans="2:106" s="34" customFormat="1" x14ac:dyDescent="0.3">
      <c r="B2060" s="35"/>
      <c r="I2060" s="36"/>
      <c r="J2060" s="36"/>
      <c r="K2060" s="36"/>
      <c r="L2060" s="35"/>
      <c r="AD2060" s="36"/>
      <c r="AE2060" s="36"/>
      <c r="AJ2060" s="36"/>
      <c r="AK2060" s="36"/>
      <c r="AL2060" s="36"/>
      <c r="AM2060" s="36"/>
      <c r="AN2060" s="36"/>
      <c r="AO2060" s="36"/>
      <c r="AP2060" s="36"/>
      <c r="AQ2060" s="36"/>
      <c r="AR2060" s="36"/>
      <c r="AS2060" s="36"/>
      <c r="AT2060" s="36"/>
      <c r="AU2060" s="36"/>
      <c r="AV2060" s="36"/>
      <c r="AW2060" s="36"/>
      <c r="AX2060" s="36"/>
      <c r="AY2060" s="36"/>
      <c r="AZ2060" s="36"/>
      <c r="BA2060" s="36"/>
      <c r="BB2060" s="36"/>
      <c r="BC2060" s="36"/>
      <c r="BD2060" s="36"/>
      <c r="BE2060" s="36"/>
      <c r="BF2060" s="36"/>
      <c r="BG2060" s="36"/>
      <c r="BH2060" s="36"/>
      <c r="BI2060" s="36"/>
      <c r="BJ2060" s="36"/>
      <c r="BK2060" s="36"/>
      <c r="BL2060" s="36"/>
      <c r="BM2060" s="36"/>
      <c r="BN2060" s="36"/>
      <c r="BO2060" s="36"/>
      <c r="BP2060" s="36"/>
      <c r="BQ2060" s="36"/>
      <c r="BR2060" s="36"/>
      <c r="BS2060" s="36"/>
      <c r="BT2060" s="36"/>
      <c r="BU2060" s="36"/>
      <c r="BV2060" s="36"/>
      <c r="BW2060" s="36"/>
      <c r="BX2060" s="36"/>
      <c r="BY2060" s="36"/>
      <c r="BZ2060" s="36"/>
      <c r="CA2060" s="36"/>
      <c r="CB2060" s="36"/>
      <c r="CC2060" s="36"/>
      <c r="CD2060" s="36"/>
      <c r="CE2060" s="36"/>
      <c r="CF2060" s="36"/>
      <c r="CG2060" s="36"/>
      <c r="CH2060" s="36"/>
      <c r="CI2060" s="36"/>
      <c r="CJ2060" s="36"/>
      <c r="CK2060" s="36"/>
      <c r="CL2060" s="36"/>
      <c r="CM2060" s="36"/>
      <c r="CN2060" s="36"/>
      <c r="CO2060" s="36"/>
      <c r="CP2060" s="36"/>
      <c r="CQ2060" s="36"/>
      <c r="CR2060" s="36"/>
      <c r="CS2060" s="36"/>
      <c r="CT2060" s="36"/>
      <c r="CU2060" s="36"/>
      <c r="CV2060" s="36"/>
      <c r="CW2060" s="36"/>
      <c r="CX2060" s="36"/>
      <c r="CY2060" s="36"/>
      <c r="CZ2060" s="36"/>
      <c r="DA2060" s="36"/>
      <c r="DB2060" s="36"/>
    </row>
    <row r="2061" spans="2:106" s="34" customFormat="1" x14ac:dyDescent="0.3">
      <c r="B2061" s="35"/>
      <c r="I2061" s="36"/>
      <c r="J2061" s="36"/>
      <c r="K2061" s="36"/>
      <c r="L2061" s="35"/>
      <c r="AD2061" s="36"/>
      <c r="AE2061" s="36"/>
      <c r="AJ2061" s="36"/>
      <c r="AK2061" s="36"/>
      <c r="AL2061" s="36"/>
      <c r="AM2061" s="36"/>
      <c r="AN2061" s="36"/>
      <c r="AO2061" s="36"/>
      <c r="AP2061" s="36"/>
      <c r="AQ2061" s="36"/>
      <c r="AR2061" s="36"/>
      <c r="AS2061" s="36"/>
      <c r="AT2061" s="36"/>
      <c r="AU2061" s="36"/>
      <c r="AV2061" s="36"/>
      <c r="AW2061" s="36"/>
      <c r="AX2061" s="36"/>
      <c r="AY2061" s="36"/>
      <c r="AZ2061" s="36"/>
      <c r="BA2061" s="36"/>
      <c r="BB2061" s="36"/>
      <c r="BC2061" s="36"/>
      <c r="BD2061" s="36"/>
      <c r="BE2061" s="36"/>
      <c r="BF2061" s="36"/>
      <c r="BG2061" s="36"/>
      <c r="BH2061" s="36"/>
      <c r="BI2061" s="36"/>
      <c r="BJ2061" s="36"/>
      <c r="BK2061" s="36"/>
      <c r="BL2061" s="36"/>
      <c r="BM2061" s="36"/>
      <c r="BN2061" s="36"/>
      <c r="BO2061" s="36"/>
      <c r="BP2061" s="36"/>
      <c r="BQ2061" s="36"/>
      <c r="BR2061" s="36"/>
      <c r="BS2061" s="36"/>
      <c r="BT2061" s="36"/>
      <c r="BU2061" s="36"/>
      <c r="BV2061" s="36"/>
      <c r="BW2061" s="36"/>
      <c r="BX2061" s="36"/>
      <c r="BY2061" s="36"/>
      <c r="BZ2061" s="36"/>
      <c r="CA2061" s="36"/>
      <c r="CB2061" s="36"/>
      <c r="CC2061" s="36"/>
      <c r="CD2061" s="36"/>
      <c r="CE2061" s="36"/>
      <c r="CF2061" s="36"/>
      <c r="CG2061" s="36"/>
      <c r="CH2061" s="36"/>
      <c r="CI2061" s="36"/>
      <c r="CJ2061" s="36"/>
      <c r="CK2061" s="36"/>
      <c r="CL2061" s="36"/>
      <c r="CM2061" s="36"/>
      <c r="CN2061" s="36"/>
      <c r="CO2061" s="36"/>
      <c r="CP2061" s="36"/>
      <c r="CQ2061" s="36"/>
      <c r="CR2061" s="36"/>
      <c r="CS2061" s="36"/>
      <c r="CT2061" s="36"/>
      <c r="CU2061" s="36"/>
      <c r="CV2061" s="36"/>
      <c r="CW2061" s="36"/>
      <c r="CX2061" s="36"/>
      <c r="CY2061" s="36"/>
      <c r="CZ2061" s="36"/>
      <c r="DA2061" s="36"/>
      <c r="DB2061" s="36"/>
    </row>
    <row r="2062" spans="2:106" s="34" customFormat="1" x14ac:dyDescent="0.3">
      <c r="B2062" s="35"/>
      <c r="I2062" s="36"/>
      <c r="J2062" s="36"/>
      <c r="K2062" s="36"/>
      <c r="L2062" s="35"/>
      <c r="AD2062" s="36"/>
      <c r="AE2062" s="36"/>
      <c r="AJ2062" s="36"/>
      <c r="AK2062" s="36"/>
      <c r="AL2062" s="36"/>
      <c r="AM2062" s="36"/>
      <c r="AN2062" s="36"/>
      <c r="AO2062" s="36"/>
      <c r="AP2062" s="36"/>
      <c r="AQ2062" s="36"/>
      <c r="AR2062" s="36"/>
      <c r="AS2062" s="36"/>
      <c r="AT2062" s="36"/>
      <c r="AU2062" s="36"/>
      <c r="AV2062" s="36"/>
      <c r="AW2062" s="36"/>
      <c r="AX2062" s="36"/>
      <c r="AY2062" s="36"/>
      <c r="AZ2062" s="36"/>
      <c r="BA2062" s="36"/>
      <c r="BB2062" s="36"/>
      <c r="BC2062" s="36"/>
      <c r="BD2062" s="36"/>
      <c r="BE2062" s="36"/>
      <c r="BF2062" s="36"/>
      <c r="BG2062" s="36"/>
      <c r="BH2062" s="36"/>
      <c r="BI2062" s="36"/>
      <c r="BJ2062" s="36"/>
      <c r="BK2062" s="36"/>
      <c r="BL2062" s="36"/>
      <c r="BM2062" s="36"/>
      <c r="BN2062" s="36"/>
      <c r="BO2062" s="36"/>
      <c r="BP2062" s="36"/>
      <c r="BQ2062" s="36"/>
      <c r="BR2062" s="36"/>
      <c r="BS2062" s="36"/>
      <c r="BT2062" s="36"/>
      <c r="BU2062" s="36"/>
      <c r="BV2062" s="36"/>
      <c r="BW2062" s="36"/>
      <c r="BX2062" s="36"/>
      <c r="BY2062" s="36"/>
      <c r="BZ2062" s="36"/>
      <c r="CA2062" s="36"/>
      <c r="CB2062" s="36"/>
      <c r="CC2062" s="36"/>
      <c r="CD2062" s="36"/>
      <c r="CE2062" s="36"/>
      <c r="CF2062" s="36"/>
      <c r="CG2062" s="36"/>
      <c r="CH2062" s="36"/>
      <c r="CI2062" s="36"/>
      <c r="CJ2062" s="36"/>
      <c r="CK2062" s="36"/>
      <c r="CL2062" s="36"/>
      <c r="CM2062" s="36"/>
      <c r="CN2062" s="36"/>
      <c r="CO2062" s="36"/>
      <c r="CP2062" s="36"/>
      <c r="CQ2062" s="36"/>
      <c r="CR2062" s="36"/>
      <c r="CS2062" s="36"/>
      <c r="CT2062" s="36"/>
      <c r="CU2062" s="36"/>
      <c r="CV2062" s="36"/>
      <c r="CW2062" s="36"/>
      <c r="CX2062" s="36"/>
      <c r="CY2062" s="36"/>
      <c r="CZ2062" s="36"/>
      <c r="DA2062" s="36"/>
      <c r="DB2062" s="36"/>
    </row>
    <row r="2063" spans="2:106" s="34" customFormat="1" x14ac:dyDescent="0.3">
      <c r="B2063" s="35"/>
      <c r="I2063" s="36"/>
      <c r="J2063" s="36"/>
      <c r="K2063" s="36"/>
      <c r="L2063" s="35"/>
      <c r="AD2063" s="36"/>
      <c r="AE2063" s="36"/>
      <c r="AJ2063" s="36"/>
      <c r="AK2063" s="36"/>
      <c r="AL2063" s="36"/>
      <c r="AM2063" s="36"/>
      <c r="AN2063" s="36"/>
      <c r="AO2063" s="36"/>
      <c r="AP2063" s="36"/>
      <c r="AQ2063" s="36"/>
      <c r="AR2063" s="36"/>
      <c r="AS2063" s="36"/>
      <c r="AT2063" s="36"/>
      <c r="AU2063" s="36"/>
      <c r="AV2063" s="36"/>
      <c r="AW2063" s="36"/>
      <c r="AX2063" s="36"/>
      <c r="AY2063" s="36"/>
      <c r="AZ2063" s="36"/>
      <c r="BA2063" s="36"/>
      <c r="BB2063" s="36"/>
      <c r="BC2063" s="36"/>
      <c r="BD2063" s="36"/>
      <c r="BE2063" s="36"/>
      <c r="BF2063" s="36"/>
      <c r="BG2063" s="36"/>
      <c r="BH2063" s="36"/>
      <c r="BI2063" s="36"/>
      <c r="BJ2063" s="36"/>
      <c r="BK2063" s="36"/>
      <c r="BL2063" s="36"/>
      <c r="BM2063" s="36"/>
      <c r="BN2063" s="36"/>
      <c r="BO2063" s="36"/>
      <c r="BP2063" s="36"/>
      <c r="BQ2063" s="36"/>
      <c r="BR2063" s="36"/>
      <c r="BS2063" s="36"/>
      <c r="BT2063" s="36"/>
      <c r="BU2063" s="36"/>
      <c r="BV2063" s="36"/>
      <c r="BW2063" s="36"/>
      <c r="BX2063" s="36"/>
      <c r="BY2063" s="36"/>
      <c r="BZ2063" s="36"/>
      <c r="CA2063" s="36"/>
      <c r="CB2063" s="36"/>
      <c r="CC2063" s="36"/>
      <c r="CD2063" s="36"/>
      <c r="CE2063" s="36"/>
      <c r="CF2063" s="36"/>
      <c r="CG2063" s="36"/>
      <c r="CH2063" s="36"/>
      <c r="CI2063" s="36"/>
      <c r="CJ2063" s="36"/>
      <c r="CK2063" s="36"/>
      <c r="CL2063" s="36"/>
      <c r="CM2063" s="36"/>
      <c r="CN2063" s="36"/>
      <c r="CO2063" s="36"/>
      <c r="CP2063" s="36"/>
      <c r="CQ2063" s="36"/>
      <c r="CR2063" s="36"/>
      <c r="CS2063" s="36"/>
      <c r="CT2063" s="36"/>
      <c r="CU2063" s="36"/>
      <c r="CV2063" s="36"/>
      <c r="CW2063" s="36"/>
      <c r="CX2063" s="36"/>
      <c r="CY2063" s="36"/>
      <c r="CZ2063" s="36"/>
      <c r="DA2063" s="36"/>
      <c r="DB2063" s="36"/>
    </row>
    <row r="2064" spans="2:106" s="34" customFormat="1" x14ac:dyDescent="0.3">
      <c r="B2064" s="35"/>
      <c r="I2064" s="36"/>
      <c r="J2064" s="36"/>
      <c r="K2064" s="36"/>
      <c r="L2064" s="35"/>
      <c r="AD2064" s="36"/>
      <c r="AE2064" s="36"/>
      <c r="AJ2064" s="36"/>
      <c r="AK2064" s="36"/>
      <c r="AL2064" s="36"/>
      <c r="AM2064" s="36"/>
      <c r="AN2064" s="36"/>
      <c r="AO2064" s="36"/>
      <c r="AP2064" s="36"/>
      <c r="AQ2064" s="36"/>
      <c r="AR2064" s="36"/>
      <c r="AS2064" s="36"/>
      <c r="AT2064" s="36"/>
      <c r="AU2064" s="36"/>
      <c r="AV2064" s="36"/>
      <c r="AW2064" s="36"/>
      <c r="AX2064" s="36"/>
      <c r="AY2064" s="36"/>
      <c r="AZ2064" s="36"/>
      <c r="BA2064" s="36"/>
      <c r="BB2064" s="36"/>
      <c r="BC2064" s="36"/>
      <c r="BD2064" s="36"/>
      <c r="BE2064" s="36"/>
      <c r="BF2064" s="36"/>
      <c r="BG2064" s="36"/>
      <c r="BH2064" s="36"/>
      <c r="BI2064" s="36"/>
      <c r="BJ2064" s="36"/>
      <c r="BK2064" s="36"/>
      <c r="BL2064" s="36"/>
      <c r="BM2064" s="36"/>
      <c r="BN2064" s="36"/>
      <c r="BO2064" s="36"/>
      <c r="BP2064" s="36"/>
      <c r="BQ2064" s="36"/>
      <c r="BR2064" s="36"/>
      <c r="BS2064" s="36"/>
      <c r="BT2064" s="36"/>
      <c r="BU2064" s="36"/>
      <c r="BV2064" s="36"/>
      <c r="BW2064" s="36"/>
      <c r="BX2064" s="36"/>
      <c r="BY2064" s="36"/>
      <c r="BZ2064" s="36"/>
      <c r="CA2064" s="36"/>
      <c r="CB2064" s="36"/>
      <c r="CC2064" s="36"/>
      <c r="CD2064" s="36"/>
      <c r="CE2064" s="36"/>
      <c r="CF2064" s="36"/>
      <c r="CG2064" s="36"/>
      <c r="CH2064" s="36"/>
      <c r="CI2064" s="36"/>
      <c r="CJ2064" s="36"/>
      <c r="CK2064" s="36"/>
      <c r="CL2064" s="36"/>
      <c r="CM2064" s="36"/>
      <c r="CN2064" s="36"/>
      <c r="CO2064" s="36"/>
      <c r="CP2064" s="36"/>
      <c r="CQ2064" s="36"/>
      <c r="CR2064" s="36"/>
      <c r="CS2064" s="36"/>
      <c r="CT2064" s="36"/>
      <c r="CU2064" s="36"/>
      <c r="CV2064" s="36"/>
      <c r="CW2064" s="36"/>
      <c r="CX2064" s="36"/>
      <c r="CY2064" s="36"/>
      <c r="CZ2064" s="36"/>
      <c r="DA2064" s="36"/>
      <c r="DB2064" s="36"/>
    </row>
    <row r="2065" spans="2:106" s="34" customFormat="1" x14ac:dyDescent="0.3">
      <c r="B2065" s="35"/>
      <c r="I2065" s="36"/>
      <c r="J2065" s="36"/>
      <c r="K2065" s="36"/>
      <c r="L2065" s="35"/>
      <c r="AD2065" s="36"/>
      <c r="AE2065" s="36"/>
      <c r="AJ2065" s="36"/>
      <c r="AK2065" s="36"/>
      <c r="AL2065" s="36"/>
      <c r="AM2065" s="36"/>
      <c r="AN2065" s="36"/>
      <c r="AO2065" s="36"/>
      <c r="AP2065" s="36"/>
      <c r="AQ2065" s="36"/>
      <c r="AR2065" s="36"/>
      <c r="AS2065" s="36"/>
      <c r="AT2065" s="36"/>
      <c r="AU2065" s="36"/>
      <c r="AV2065" s="36"/>
      <c r="AW2065" s="36"/>
      <c r="AX2065" s="36"/>
      <c r="AY2065" s="36"/>
      <c r="AZ2065" s="36"/>
      <c r="BA2065" s="36"/>
      <c r="BB2065" s="36"/>
      <c r="BC2065" s="36"/>
      <c r="BD2065" s="36"/>
      <c r="BE2065" s="36"/>
      <c r="BF2065" s="36"/>
      <c r="BG2065" s="36"/>
      <c r="BH2065" s="36"/>
      <c r="BI2065" s="36"/>
      <c r="BJ2065" s="36"/>
      <c r="BK2065" s="36"/>
      <c r="BL2065" s="36"/>
      <c r="BM2065" s="36"/>
      <c r="BN2065" s="36"/>
      <c r="BO2065" s="36"/>
      <c r="BP2065" s="36"/>
      <c r="BQ2065" s="36"/>
      <c r="BR2065" s="36"/>
      <c r="BS2065" s="36"/>
      <c r="BT2065" s="36"/>
      <c r="BU2065" s="36"/>
      <c r="BV2065" s="36"/>
      <c r="BW2065" s="36"/>
      <c r="BX2065" s="36"/>
      <c r="BY2065" s="36"/>
      <c r="BZ2065" s="36"/>
      <c r="CA2065" s="36"/>
      <c r="CB2065" s="36"/>
      <c r="CC2065" s="36"/>
      <c r="CD2065" s="36"/>
      <c r="CE2065" s="36"/>
      <c r="CF2065" s="36"/>
      <c r="CG2065" s="36"/>
      <c r="CH2065" s="36"/>
      <c r="CI2065" s="36"/>
      <c r="CJ2065" s="36"/>
      <c r="CK2065" s="36"/>
      <c r="CL2065" s="36"/>
      <c r="CM2065" s="36"/>
      <c r="CN2065" s="36"/>
      <c r="CO2065" s="36"/>
      <c r="CP2065" s="36"/>
      <c r="CQ2065" s="36"/>
      <c r="CR2065" s="36"/>
      <c r="CS2065" s="36"/>
      <c r="CT2065" s="36"/>
      <c r="CU2065" s="36"/>
      <c r="CV2065" s="36"/>
      <c r="CW2065" s="36"/>
      <c r="CX2065" s="36"/>
      <c r="CY2065" s="36"/>
      <c r="CZ2065" s="36"/>
      <c r="DA2065" s="36"/>
      <c r="DB2065" s="36"/>
    </row>
    <row r="2066" spans="2:106" s="34" customFormat="1" x14ac:dyDescent="0.3">
      <c r="B2066" s="35"/>
      <c r="I2066" s="36"/>
      <c r="J2066" s="36"/>
      <c r="K2066" s="36"/>
      <c r="L2066" s="35"/>
      <c r="AD2066" s="36"/>
      <c r="AE2066" s="36"/>
      <c r="AJ2066" s="36"/>
      <c r="AK2066" s="36"/>
      <c r="AL2066" s="36"/>
      <c r="AM2066" s="36"/>
      <c r="AN2066" s="36"/>
      <c r="AO2066" s="36"/>
      <c r="AP2066" s="36"/>
      <c r="AQ2066" s="36"/>
      <c r="AR2066" s="36"/>
      <c r="AS2066" s="36"/>
      <c r="AT2066" s="36"/>
      <c r="AU2066" s="36"/>
      <c r="AV2066" s="36"/>
      <c r="AW2066" s="36"/>
      <c r="AX2066" s="36"/>
      <c r="AY2066" s="36"/>
      <c r="AZ2066" s="36"/>
      <c r="BA2066" s="36"/>
      <c r="BB2066" s="36"/>
      <c r="BC2066" s="36"/>
      <c r="BD2066" s="36"/>
      <c r="BE2066" s="36"/>
      <c r="BF2066" s="36"/>
      <c r="BG2066" s="36"/>
      <c r="BH2066" s="36"/>
      <c r="BI2066" s="36"/>
      <c r="BJ2066" s="36"/>
      <c r="BK2066" s="36"/>
      <c r="BL2066" s="36"/>
      <c r="BM2066" s="36"/>
      <c r="BN2066" s="36"/>
      <c r="BO2066" s="36"/>
      <c r="BP2066" s="36"/>
      <c r="BQ2066" s="36"/>
      <c r="BR2066" s="36"/>
      <c r="BS2066" s="36"/>
      <c r="BT2066" s="36"/>
      <c r="BU2066" s="36"/>
      <c r="BV2066" s="36"/>
      <c r="BW2066" s="36"/>
      <c r="BX2066" s="36"/>
      <c r="BY2066" s="36"/>
      <c r="BZ2066" s="36"/>
      <c r="CA2066" s="36"/>
      <c r="CB2066" s="36"/>
      <c r="CC2066" s="36"/>
      <c r="CD2066" s="36"/>
      <c r="CE2066" s="36"/>
      <c r="CF2066" s="36"/>
      <c r="CG2066" s="36"/>
      <c r="CH2066" s="36"/>
      <c r="CI2066" s="36"/>
      <c r="CJ2066" s="36"/>
      <c r="CK2066" s="36"/>
      <c r="CL2066" s="36"/>
      <c r="CM2066" s="36"/>
      <c r="CN2066" s="36"/>
      <c r="CO2066" s="36"/>
      <c r="CP2066" s="36"/>
      <c r="CQ2066" s="36"/>
      <c r="CR2066" s="36"/>
      <c r="CS2066" s="36"/>
      <c r="CT2066" s="36"/>
      <c r="CU2066" s="36"/>
      <c r="CV2066" s="36"/>
      <c r="CW2066" s="36"/>
      <c r="CX2066" s="36"/>
      <c r="CY2066" s="36"/>
      <c r="CZ2066" s="36"/>
      <c r="DA2066" s="36"/>
      <c r="DB2066" s="36"/>
    </row>
    <row r="2067" spans="2:106" s="34" customFormat="1" x14ac:dyDescent="0.3">
      <c r="B2067" s="35"/>
      <c r="I2067" s="36"/>
      <c r="J2067" s="36"/>
      <c r="K2067" s="36"/>
      <c r="L2067" s="35"/>
      <c r="AD2067" s="36"/>
      <c r="AE2067" s="36"/>
      <c r="AJ2067" s="36"/>
      <c r="AK2067" s="36"/>
      <c r="AL2067" s="36"/>
      <c r="AM2067" s="36"/>
      <c r="AN2067" s="36"/>
      <c r="AO2067" s="36"/>
      <c r="AP2067" s="36"/>
      <c r="AQ2067" s="36"/>
      <c r="AR2067" s="36"/>
      <c r="AS2067" s="36"/>
      <c r="AT2067" s="36"/>
      <c r="AU2067" s="36"/>
      <c r="AV2067" s="36"/>
      <c r="AW2067" s="36"/>
      <c r="AX2067" s="36"/>
      <c r="AY2067" s="36"/>
      <c r="AZ2067" s="36"/>
      <c r="BA2067" s="36"/>
      <c r="BB2067" s="36"/>
      <c r="BC2067" s="36"/>
      <c r="BD2067" s="36"/>
      <c r="BE2067" s="36"/>
      <c r="BF2067" s="36"/>
      <c r="BG2067" s="36"/>
      <c r="BH2067" s="36"/>
      <c r="BI2067" s="36"/>
      <c r="BJ2067" s="36"/>
      <c r="BK2067" s="36"/>
      <c r="BL2067" s="36"/>
      <c r="BM2067" s="36"/>
      <c r="BN2067" s="36"/>
      <c r="BO2067" s="36"/>
      <c r="BP2067" s="36"/>
      <c r="BQ2067" s="36"/>
      <c r="BR2067" s="36"/>
      <c r="BS2067" s="36"/>
      <c r="BT2067" s="36"/>
      <c r="BU2067" s="36"/>
      <c r="BV2067" s="36"/>
      <c r="BW2067" s="36"/>
      <c r="BX2067" s="36"/>
      <c r="BY2067" s="36"/>
      <c r="BZ2067" s="36"/>
      <c r="CA2067" s="36"/>
      <c r="CB2067" s="36"/>
      <c r="CC2067" s="36"/>
      <c r="CD2067" s="36"/>
      <c r="CE2067" s="36"/>
      <c r="CF2067" s="36"/>
      <c r="CG2067" s="36"/>
      <c r="CH2067" s="36"/>
      <c r="CI2067" s="36"/>
      <c r="CJ2067" s="36"/>
      <c r="CK2067" s="36"/>
      <c r="CL2067" s="36"/>
      <c r="CM2067" s="36"/>
      <c r="CN2067" s="36"/>
      <c r="CO2067" s="36"/>
      <c r="CP2067" s="36"/>
      <c r="CQ2067" s="36"/>
      <c r="CR2067" s="36"/>
      <c r="CS2067" s="36"/>
      <c r="CT2067" s="36"/>
      <c r="CU2067" s="36"/>
      <c r="CV2067" s="36"/>
      <c r="CW2067" s="36"/>
      <c r="CX2067" s="36"/>
      <c r="CY2067" s="36"/>
      <c r="CZ2067" s="36"/>
      <c r="DA2067" s="36"/>
      <c r="DB2067" s="36"/>
    </row>
    <row r="2068" spans="2:106" s="34" customFormat="1" x14ac:dyDescent="0.3">
      <c r="B2068" s="35"/>
      <c r="I2068" s="36"/>
      <c r="J2068" s="36"/>
      <c r="K2068" s="36"/>
      <c r="L2068" s="35"/>
      <c r="AD2068" s="36"/>
      <c r="AE2068" s="36"/>
      <c r="AJ2068" s="36"/>
      <c r="AK2068" s="36"/>
      <c r="AL2068" s="36"/>
      <c r="AM2068" s="36"/>
      <c r="AN2068" s="36"/>
      <c r="AO2068" s="36"/>
      <c r="AP2068" s="36"/>
      <c r="AQ2068" s="36"/>
      <c r="AR2068" s="36"/>
      <c r="AS2068" s="36"/>
      <c r="AT2068" s="36"/>
      <c r="AU2068" s="36"/>
      <c r="AV2068" s="36"/>
      <c r="AW2068" s="36"/>
      <c r="AX2068" s="36"/>
      <c r="AY2068" s="36"/>
      <c r="AZ2068" s="36"/>
      <c r="BA2068" s="36"/>
      <c r="BB2068" s="36"/>
      <c r="BC2068" s="36"/>
      <c r="BD2068" s="36"/>
      <c r="BE2068" s="36"/>
      <c r="BF2068" s="36"/>
      <c r="BG2068" s="36"/>
      <c r="BH2068" s="36"/>
      <c r="BI2068" s="36"/>
      <c r="BJ2068" s="36"/>
      <c r="BK2068" s="36"/>
      <c r="BL2068" s="36"/>
      <c r="BM2068" s="36"/>
      <c r="BN2068" s="36"/>
      <c r="BO2068" s="36"/>
      <c r="BP2068" s="36"/>
      <c r="BQ2068" s="36"/>
      <c r="BR2068" s="36"/>
      <c r="BS2068" s="36"/>
      <c r="BT2068" s="36"/>
      <c r="BU2068" s="36"/>
      <c r="BV2068" s="36"/>
      <c r="BW2068" s="36"/>
      <c r="BX2068" s="36"/>
      <c r="BY2068" s="36"/>
      <c r="BZ2068" s="36"/>
      <c r="CA2068" s="36"/>
      <c r="CB2068" s="36"/>
      <c r="CC2068" s="36"/>
      <c r="CD2068" s="36"/>
      <c r="CE2068" s="36"/>
      <c r="CF2068" s="36"/>
      <c r="CG2068" s="36"/>
      <c r="CH2068" s="36"/>
      <c r="CI2068" s="36"/>
      <c r="CJ2068" s="36"/>
      <c r="CK2068" s="36"/>
      <c r="CL2068" s="36"/>
      <c r="CM2068" s="36"/>
      <c r="CN2068" s="36"/>
      <c r="CO2068" s="36"/>
      <c r="CP2068" s="36"/>
      <c r="CQ2068" s="36"/>
      <c r="CR2068" s="36"/>
      <c r="CS2068" s="36"/>
      <c r="CT2068" s="36"/>
      <c r="CU2068" s="36"/>
      <c r="CV2068" s="36"/>
      <c r="CW2068" s="36"/>
      <c r="CX2068" s="36"/>
      <c r="CY2068" s="36"/>
      <c r="CZ2068" s="36"/>
      <c r="DA2068" s="36"/>
      <c r="DB2068" s="36"/>
    </row>
    <row r="2069" spans="2:106" s="34" customFormat="1" x14ac:dyDescent="0.3">
      <c r="B2069" s="35"/>
      <c r="I2069" s="36"/>
      <c r="J2069" s="36"/>
      <c r="K2069" s="36"/>
      <c r="L2069" s="35"/>
      <c r="AD2069" s="36"/>
      <c r="AE2069" s="36"/>
      <c r="AJ2069" s="36"/>
      <c r="AK2069" s="36"/>
      <c r="AL2069" s="36"/>
      <c r="AM2069" s="36"/>
      <c r="AN2069" s="36"/>
      <c r="AO2069" s="36"/>
      <c r="AP2069" s="36"/>
      <c r="AQ2069" s="36"/>
      <c r="AR2069" s="36"/>
      <c r="AS2069" s="36"/>
      <c r="AT2069" s="36"/>
      <c r="AU2069" s="36"/>
      <c r="AV2069" s="36"/>
      <c r="AW2069" s="36"/>
      <c r="AX2069" s="36"/>
      <c r="AY2069" s="36"/>
      <c r="AZ2069" s="36"/>
      <c r="BA2069" s="36"/>
      <c r="BB2069" s="36"/>
      <c r="BC2069" s="36"/>
      <c r="BD2069" s="36"/>
      <c r="BE2069" s="36"/>
      <c r="BF2069" s="36"/>
      <c r="BG2069" s="36"/>
      <c r="BH2069" s="36"/>
      <c r="BI2069" s="36"/>
      <c r="BJ2069" s="36"/>
      <c r="BK2069" s="36"/>
      <c r="BL2069" s="36"/>
      <c r="BM2069" s="36"/>
      <c r="BN2069" s="36"/>
      <c r="BO2069" s="36"/>
      <c r="BP2069" s="36"/>
      <c r="BQ2069" s="36"/>
      <c r="BR2069" s="36"/>
      <c r="BS2069" s="36"/>
      <c r="BT2069" s="36"/>
      <c r="BU2069" s="36"/>
      <c r="BV2069" s="36"/>
      <c r="BW2069" s="36"/>
      <c r="BX2069" s="36"/>
      <c r="BY2069" s="36"/>
      <c r="BZ2069" s="36"/>
      <c r="CA2069" s="36"/>
      <c r="CB2069" s="36"/>
      <c r="CC2069" s="36"/>
      <c r="CD2069" s="36"/>
      <c r="CE2069" s="36"/>
      <c r="CF2069" s="36"/>
      <c r="CG2069" s="36"/>
      <c r="CH2069" s="36"/>
      <c r="CI2069" s="36"/>
      <c r="CJ2069" s="36"/>
      <c r="CK2069" s="36"/>
      <c r="CL2069" s="36"/>
      <c r="CM2069" s="36"/>
      <c r="CN2069" s="36"/>
      <c r="CO2069" s="36"/>
      <c r="CP2069" s="36"/>
      <c r="CQ2069" s="36"/>
      <c r="CR2069" s="36"/>
      <c r="CS2069" s="36"/>
      <c r="CT2069" s="36"/>
      <c r="CU2069" s="36"/>
      <c r="CV2069" s="36"/>
      <c r="CW2069" s="36"/>
      <c r="CX2069" s="36"/>
      <c r="CY2069" s="36"/>
      <c r="CZ2069" s="36"/>
      <c r="DA2069" s="36"/>
      <c r="DB2069" s="36"/>
    </row>
    <row r="2070" spans="2:106" s="34" customFormat="1" x14ac:dyDescent="0.3">
      <c r="B2070" s="35"/>
      <c r="I2070" s="36"/>
      <c r="J2070" s="36"/>
      <c r="K2070" s="36"/>
      <c r="L2070" s="35"/>
      <c r="AD2070" s="36"/>
      <c r="AE2070" s="36"/>
      <c r="AJ2070" s="36"/>
      <c r="AK2070" s="36"/>
      <c r="AL2070" s="36"/>
      <c r="AM2070" s="36"/>
      <c r="AN2070" s="36"/>
      <c r="AO2070" s="36"/>
      <c r="AP2070" s="36"/>
      <c r="AQ2070" s="36"/>
      <c r="AR2070" s="36"/>
      <c r="AS2070" s="36"/>
      <c r="AT2070" s="36"/>
      <c r="AU2070" s="36"/>
      <c r="AV2070" s="36"/>
      <c r="AW2070" s="36"/>
      <c r="AX2070" s="36"/>
      <c r="AY2070" s="36"/>
      <c r="AZ2070" s="36"/>
      <c r="BA2070" s="36"/>
      <c r="BB2070" s="36"/>
      <c r="BC2070" s="36"/>
      <c r="BD2070" s="36"/>
      <c r="BE2070" s="36"/>
      <c r="BF2070" s="36"/>
      <c r="BG2070" s="36"/>
      <c r="BH2070" s="36"/>
      <c r="BI2070" s="36"/>
      <c r="BJ2070" s="36"/>
      <c r="BK2070" s="36"/>
      <c r="BL2070" s="36"/>
      <c r="BM2070" s="36"/>
      <c r="BN2070" s="36"/>
      <c r="BO2070" s="36"/>
      <c r="BP2070" s="36"/>
      <c r="BQ2070" s="36"/>
      <c r="BR2070" s="36"/>
      <c r="BS2070" s="36"/>
      <c r="BT2070" s="36"/>
      <c r="BU2070" s="36"/>
      <c r="BV2070" s="36"/>
      <c r="BW2070" s="36"/>
      <c r="BX2070" s="36"/>
      <c r="BY2070" s="36"/>
      <c r="BZ2070" s="36"/>
      <c r="CA2070" s="36"/>
      <c r="CB2070" s="36"/>
      <c r="CC2070" s="36"/>
      <c r="CD2070" s="36"/>
      <c r="CE2070" s="36"/>
      <c r="CF2070" s="36"/>
      <c r="CG2070" s="36"/>
      <c r="CH2070" s="36"/>
      <c r="CI2070" s="36"/>
      <c r="CJ2070" s="36"/>
      <c r="CK2070" s="36"/>
      <c r="CL2070" s="36"/>
      <c r="CM2070" s="36"/>
      <c r="CN2070" s="36"/>
      <c r="CO2070" s="36"/>
      <c r="CP2070" s="36"/>
      <c r="CQ2070" s="36"/>
      <c r="CR2070" s="36"/>
      <c r="CS2070" s="36"/>
      <c r="CT2070" s="36"/>
      <c r="CU2070" s="36"/>
      <c r="CV2070" s="36"/>
      <c r="CW2070" s="36"/>
      <c r="CX2070" s="36"/>
      <c r="CY2070" s="36"/>
      <c r="CZ2070" s="36"/>
      <c r="DA2070" s="36"/>
      <c r="DB2070" s="36"/>
    </row>
    <row r="2071" spans="2:106" s="34" customFormat="1" x14ac:dyDescent="0.3">
      <c r="B2071" s="35"/>
      <c r="I2071" s="36"/>
      <c r="J2071" s="36"/>
      <c r="K2071" s="36"/>
      <c r="L2071" s="35"/>
      <c r="AD2071" s="36"/>
      <c r="AE2071" s="36"/>
      <c r="AJ2071" s="36"/>
      <c r="AK2071" s="36"/>
      <c r="AL2071" s="36"/>
      <c r="AM2071" s="36"/>
      <c r="AN2071" s="36"/>
      <c r="AO2071" s="36"/>
      <c r="AP2071" s="36"/>
      <c r="AQ2071" s="36"/>
      <c r="AR2071" s="36"/>
      <c r="AS2071" s="36"/>
      <c r="AT2071" s="36"/>
      <c r="AU2071" s="36"/>
      <c r="AV2071" s="36"/>
      <c r="AW2071" s="36"/>
      <c r="AX2071" s="36"/>
      <c r="AY2071" s="36"/>
      <c r="AZ2071" s="36"/>
      <c r="BA2071" s="36"/>
      <c r="BB2071" s="36"/>
      <c r="BC2071" s="36"/>
      <c r="BD2071" s="36"/>
      <c r="BE2071" s="36"/>
      <c r="BF2071" s="36"/>
      <c r="BG2071" s="36"/>
      <c r="BH2071" s="36"/>
      <c r="BI2071" s="36"/>
      <c r="BJ2071" s="36"/>
      <c r="BK2071" s="36"/>
      <c r="BL2071" s="36"/>
      <c r="BM2071" s="36"/>
      <c r="BN2071" s="36"/>
      <c r="BO2071" s="36"/>
      <c r="BP2071" s="36"/>
      <c r="BQ2071" s="36"/>
      <c r="BR2071" s="36"/>
      <c r="BS2071" s="36"/>
      <c r="BT2071" s="36"/>
      <c r="BU2071" s="36"/>
      <c r="BV2071" s="36"/>
      <c r="BW2071" s="36"/>
      <c r="BX2071" s="36"/>
      <c r="BY2071" s="36"/>
      <c r="BZ2071" s="36"/>
      <c r="CA2071" s="36"/>
      <c r="CB2071" s="36"/>
      <c r="CC2071" s="36"/>
      <c r="CD2071" s="36"/>
      <c r="CE2071" s="36"/>
      <c r="CF2071" s="36"/>
      <c r="CG2071" s="36"/>
      <c r="CH2071" s="36"/>
      <c r="CI2071" s="36"/>
      <c r="CJ2071" s="36"/>
      <c r="CK2071" s="36"/>
      <c r="CL2071" s="36"/>
      <c r="CM2071" s="36"/>
      <c r="CN2071" s="36"/>
      <c r="CO2071" s="36"/>
      <c r="CP2071" s="36"/>
      <c r="CQ2071" s="36"/>
      <c r="CR2071" s="36"/>
      <c r="CS2071" s="36"/>
      <c r="CT2071" s="36"/>
      <c r="CU2071" s="36"/>
      <c r="CV2071" s="36"/>
      <c r="CW2071" s="36"/>
      <c r="CX2071" s="36"/>
      <c r="CY2071" s="36"/>
      <c r="CZ2071" s="36"/>
      <c r="DA2071" s="36"/>
      <c r="DB2071" s="36"/>
    </row>
    <row r="2072" spans="2:106" s="34" customFormat="1" x14ac:dyDescent="0.3">
      <c r="B2072" s="35"/>
      <c r="I2072" s="36"/>
      <c r="J2072" s="36"/>
      <c r="K2072" s="36"/>
      <c r="L2072" s="35"/>
      <c r="AD2072" s="36"/>
      <c r="AE2072" s="36"/>
      <c r="AJ2072" s="36"/>
      <c r="AK2072" s="36"/>
      <c r="AL2072" s="36"/>
      <c r="AM2072" s="36"/>
      <c r="AN2072" s="36"/>
      <c r="AO2072" s="36"/>
      <c r="AP2072" s="36"/>
      <c r="AQ2072" s="36"/>
      <c r="AR2072" s="36"/>
      <c r="AS2072" s="36"/>
      <c r="AT2072" s="36"/>
      <c r="AU2072" s="36"/>
      <c r="AV2072" s="36"/>
      <c r="AW2072" s="36"/>
      <c r="AX2072" s="36"/>
      <c r="AY2072" s="36"/>
      <c r="AZ2072" s="36"/>
      <c r="BA2072" s="36"/>
      <c r="BB2072" s="36"/>
      <c r="BC2072" s="36"/>
      <c r="BD2072" s="36"/>
      <c r="BE2072" s="36"/>
      <c r="BF2072" s="36"/>
      <c r="BG2072" s="36"/>
      <c r="BH2072" s="36"/>
      <c r="BI2072" s="36"/>
      <c r="BJ2072" s="36"/>
      <c r="BK2072" s="36"/>
      <c r="BL2072" s="36"/>
      <c r="BM2072" s="36"/>
      <c r="BN2072" s="36"/>
      <c r="BO2072" s="36"/>
      <c r="BP2072" s="36"/>
      <c r="BQ2072" s="36"/>
      <c r="BR2072" s="36"/>
      <c r="BS2072" s="36"/>
      <c r="BT2072" s="36"/>
      <c r="BU2072" s="36"/>
      <c r="BV2072" s="36"/>
      <c r="BW2072" s="36"/>
      <c r="BX2072" s="36"/>
      <c r="BY2072" s="36"/>
      <c r="BZ2072" s="36"/>
      <c r="CA2072" s="36"/>
      <c r="CB2072" s="36"/>
      <c r="CC2072" s="36"/>
      <c r="CD2072" s="36"/>
      <c r="CE2072" s="36"/>
      <c r="CF2072" s="36"/>
      <c r="CG2072" s="36"/>
      <c r="CH2072" s="36"/>
      <c r="CI2072" s="36"/>
      <c r="CJ2072" s="36"/>
      <c r="CK2072" s="36"/>
      <c r="CL2072" s="36"/>
      <c r="CM2072" s="36"/>
      <c r="CN2072" s="36"/>
      <c r="CO2072" s="36"/>
      <c r="CP2072" s="36"/>
      <c r="CQ2072" s="36"/>
      <c r="CR2072" s="36"/>
      <c r="CS2072" s="36"/>
      <c r="CT2072" s="36"/>
      <c r="CU2072" s="36"/>
      <c r="CV2072" s="36"/>
      <c r="CW2072" s="36"/>
      <c r="CX2072" s="36"/>
      <c r="CY2072" s="36"/>
      <c r="CZ2072" s="36"/>
      <c r="DA2072" s="36"/>
      <c r="DB2072" s="36"/>
    </row>
    <row r="2073" spans="2:106" s="34" customFormat="1" x14ac:dyDescent="0.3">
      <c r="B2073" s="35"/>
      <c r="I2073" s="36"/>
      <c r="J2073" s="36"/>
      <c r="K2073" s="36"/>
      <c r="L2073" s="35"/>
      <c r="AD2073" s="36"/>
      <c r="AE2073" s="36"/>
      <c r="AJ2073" s="36"/>
      <c r="AK2073" s="36"/>
      <c r="AL2073" s="36"/>
      <c r="AM2073" s="36"/>
      <c r="AN2073" s="36"/>
      <c r="AO2073" s="36"/>
      <c r="AP2073" s="36"/>
      <c r="AQ2073" s="36"/>
      <c r="AR2073" s="36"/>
      <c r="AS2073" s="36"/>
      <c r="AT2073" s="36"/>
      <c r="AU2073" s="36"/>
      <c r="AV2073" s="36"/>
      <c r="AW2073" s="36"/>
      <c r="AX2073" s="36"/>
      <c r="AY2073" s="36"/>
      <c r="AZ2073" s="36"/>
      <c r="BA2073" s="36"/>
      <c r="BB2073" s="36"/>
      <c r="BC2073" s="36"/>
      <c r="BD2073" s="36"/>
      <c r="BE2073" s="36"/>
      <c r="BF2073" s="36"/>
      <c r="BG2073" s="36"/>
      <c r="BH2073" s="36"/>
      <c r="BI2073" s="36"/>
      <c r="BJ2073" s="36"/>
      <c r="BK2073" s="36"/>
      <c r="BL2073" s="36"/>
      <c r="BM2073" s="36"/>
      <c r="BN2073" s="36"/>
      <c r="BO2073" s="36"/>
      <c r="BP2073" s="36"/>
      <c r="BQ2073" s="36"/>
      <c r="BR2073" s="36"/>
      <c r="BS2073" s="36"/>
      <c r="BT2073" s="36"/>
      <c r="BU2073" s="36"/>
      <c r="BV2073" s="36"/>
      <c r="BW2073" s="36"/>
      <c r="BX2073" s="36"/>
      <c r="BY2073" s="36"/>
      <c r="BZ2073" s="36"/>
      <c r="CA2073" s="36"/>
      <c r="CB2073" s="36"/>
      <c r="CC2073" s="36"/>
      <c r="CD2073" s="36"/>
      <c r="CE2073" s="36"/>
      <c r="CF2073" s="36"/>
      <c r="CG2073" s="36"/>
      <c r="CH2073" s="36"/>
      <c r="CI2073" s="36"/>
      <c r="CJ2073" s="36"/>
      <c r="CK2073" s="36"/>
      <c r="CL2073" s="36"/>
      <c r="CM2073" s="36"/>
      <c r="CN2073" s="36"/>
      <c r="CO2073" s="36"/>
      <c r="CP2073" s="36"/>
      <c r="CQ2073" s="36"/>
      <c r="CR2073" s="36"/>
      <c r="CS2073" s="36"/>
      <c r="CT2073" s="36"/>
      <c r="CU2073" s="36"/>
      <c r="CV2073" s="36"/>
      <c r="CW2073" s="36"/>
      <c r="CX2073" s="36"/>
      <c r="CY2073" s="36"/>
      <c r="CZ2073" s="36"/>
      <c r="DA2073" s="36"/>
      <c r="DB2073" s="36"/>
    </row>
    <row r="2074" spans="2:106" s="34" customFormat="1" x14ac:dyDescent="0.3">
      <c r="B2074" s="35"/>
      <c r="I2074" s="36"/>
      <c r="J2074" s="36"/>
      <c r="K2074" s="36"/>
      <c r="L2074" s="35"/>
      <c r="AD2074" s="36"/>
      <c r="AE2074" s="36"/>
      <c r="AJ2074" s="36"/>
      <c r="AK2074" s="36"/>
      <c r="AL2074" s="36"/>
      <c r="AM2074" s="36"/>
      <c r="AN2074" s="36"/>
      <c r="AO2074" s="36"/>
      <c r="AP2074" s="36"/>
      <c r="AQ2074" s="36"/>
      <c r="AR2074" s="36"/>
      <c r="AS2074" s="36"/>
      <c r="AT2074" s="36"/>
      <c r="AU2074" s="36"/>
      <c r="AV2074" s="36"/>
      <c r="AW2074" s="36"/>
      <c r="AX2074" s="36"/>
      <c r="AY2074" s="36"/>
      <c r="AZ2074" s="36"/>
      <c r="BA2074" s="36"/>
      <c r="BB2074" s="36"/>
      <c r="BC2074" s="36"/>
      <c r="BD2074" s="36"/>
      <c r="BE2074" s="36"/>
      <c r="BF2074" s="36"/>
      <c r="BG2074" s="36"/>
      <c r="BH2074" s="36"/>
      <c r="BI2074" s="36"/>
      <c r="BJ2074" s="36"/>
      <c r="BK2074" s="36"/>
      <c r="BL2074" s="36"/>
      <c r="BM2074" s="36"/>
      <c r="BN2074" s="36"/>
      <c r="BO2074" s="36"/>
      <c r="BP2074" s="36"/>
      <c r="BQ2074" s="36"/>
      <c r="BR2074" s="36"/>
      <c r="BS2074" s="36"/>
      <c r="BT2074" s="36"/>
      <c r="BU2074" s="36"/>
      <c r="BV2074" s="36"/>
      <c r="BW2074" s="36"/>
      <c r="BX2074" s="36"/>
      <c r="BY2074" s="36"/>
      <c r="BZ2074" s="36"/>
      <c r="CA2074" s="36"/>
      <c r="CB2074" s="36"/>
      <c r="CC2074" s="36"/>
      <c r="CD2074" s="36"/>
      <c r="CE2074" s="36"/>
      <c r="CF2074" s="36"/>
      <c r="CG2074" s="36"/>
      <c r="CH2074" s="36"/>
      <c r="CI2074" s="36"/>
      <c r="CJ2074" s="36"/>
      <c r="CK2074" s="36"/>
      <c r="CL2074" s="36"/>
      <c r="CM2074" s="36"/>
      <c r="CN2074" s="36"/>
      <c r="CO2074" s="36"/>
      <c r="CP2074" s="36"/>
      <c r="CQ2074" s="36"/>
      <c r="CR2074" s="36"/>
      <c r="CS2074" s="36"/>
      <c r="CT2074" s="36"/>
      <c r="CU2074" s="36"/>
      <c r="CV2074" s="36"/>
      <c r="CW2074" s="36"/>
      <c r="CX2074" s="36"/>
      <c r="CY2074" s="36"/>
      <c r="CZ2074" s="36"/>
      <c r="DA2074" s="36"/>
      <c r="DB2074" s="36"/>
    </row>
    <row r="2075" spans="2:106" s="34" customFormat="1" x14ac:dyDescent="0.3">
      <c r="B2075" s="35"/>
      <c r="I2075" s="36"/>
      <c r="J2075" s="36"/>
      <c r="K2075" s="36"/>
      <c r="L2075" s="35"/>
      <c r="AD2075" s="36"/>
      <c r="AE2075" s="36"/>
      <c r="AJ2075" s="36"/>
      <c r="AK2075" s="36"/>
      <c r="AL2075" s="36"/>
      <c r="AM2075" s="36"/>
      <c r="AN2075" s="36"/>
      <c r="AO2075" s="36"/>
      <c r="AP2075" s="36"/>
      <c r="AQ2075" s="36"/>
      <c r="AR2075" s="36"/>
      <c r="AS2075" s="36"/>
      <c r="AT2075" s="36"/>
      <c r="AU2075" s="36"/>
      <c r="AV2075" s="36"/>
      <c r="AW2075" s="36"/>
      <c r="AX2075" s="36"/>
      <c r="AY2075" s="36"/>
      <c r="AZ2075" s="36"/>
      <c r="BA2075" s="36"/>
      <c r="BB2075" s="36"/>
      <c r="BC2075" s="36"/>
      <c r="BD2075" s="36"/>
      <c r="BE2075" s="36"/>
      <c r="BF2075" s="36"/>
      <c r="BG2075" s="36"/>
      <c r="BH2075" s="36"/>
      <c r="BI2075" s="36"/>
      <c r="BJ2075" s="36"/>
      <c r="BK2075" s="36"/>
      <c r="BL2075" s="36"/>
      <c r="BM2075" s="36"/>
      <c r="BN2075" s="36"/>
      <c r="BO2075" s="36"/>
      <c r="BP2075" s="36"/>
      <c r="BQ2075" s="36"/>
      <c r="BR2075" s="36"/>
      <c r="BS2075" s="36"/>
      <c r="BT2075" s="36"/>
      <c r="BU2075" s="36"/>
      <c r="BV2075" s="36"/>
      <c r="BW2075" s="36"/>
      <c r="BX2075" s="36"/>
      <c r="BY2075" s="36"/>
      <c r="BZ2075" s="36"/>
      <c r="CA2075" s="36"/>
      <c r="CB2075" s="36"/>
      <c r="CC2075" s="36"/>
      <c r="CD2075" s="36"/>
      <c r="CE2075" s="36"/>
      <c r="CF2075" s="36"/>
      <c r="CG2075" s="36"/>
      <c r="CH2075" s="36"/>
      <c r="CI2075" s="36"/>
      <c r="CJ2075" s="36"/>
      <c r="CK2075" s="36"/>
      <c r="CL2075" s="36"/>
      <c r="CM2075" s="36"/>
      <c r="CN2075" s="36"/>
      <c r="CO2075" s="36"/>
      <c r="CP2075" s="36"/>
      <c r="CQ2075" s="36"/>
      <c r="CR2075" s="36"/>
      <c r="CS2075" s="36"/>
      <c r="CT2075" s="36"/>
      <c r="CU2075" s="36"/>
      <c r="CV2075" s="36"/>
      <c r="CW2075" s="36"/>
      <c r="CX2075" s="36"/>
      <c r="CY2075" s="36"/>
      <c r="CZ2075" s="36"/>
      <c r="DA2075" s="36"/>
      <c r="DB2075" s="36"/>
    </row>
    <row r="2076" spans="2:106" s="34" customFormat="1" x14ac:dyDescent="0.3">
      <c r="B2076" s="35"/>
      <c r="I2076" s="36"/>
      <c r="J2076" s="36"/>
      <c r="K2076" s="36"/>
      <c r="L2076" s="35"/>
      <c r="AD2076" s="36"/>
      <c r="AE2076" s="36"/>
      <c r="AJ2076" s="36"/>
      <c r="AK2076" s="36"/>
      <c r="AL2076" s="36"/>
      <c r="AM2076" s="36"/>
      <c r="AN2076" s="36"/>
      <c r="AO2076" s="36"/>
      <c r="AP2076" s="36"/>
      <c r="AQ2076" s="36"/>
      <c r="AR2076" s="36"/>
      <c r="AS2076" s="36"/>
      <c r="AT2076" s="36"/>
      <c r="AU2076" s="36"/>
      <c r="AV2076" s="36"/>
      <c r="AW2076" s="36"/>
      <c r="AX2076" s="36"/>
      <c r="AY2076" s="36"/>
      <c r="AZ2076" s="36"/>
      <c r="BA2076" s="36"/>
      <c r="BB2076" s="36"/>
      <c r="BC2076" s="36"/>
      <c r="BD2076" s="36"/>
      <c r="BE2076" s="36"/>
      <c r="BF2076" s="36"/>
      <c r="BG2076" s="36"/>
      <c r="BH2076" s="36"/>
      <c r="BI2076" s="36"/>
      <c r="BJ2076" s="36"/>
      <c r="BK2076" s="36"/>
      <c r="BL2076" s="36"/>
      <c r="BM2076" s="36"/>
      <c r="BN2076" s="36"/>
      <c r="BO2076" s="36"/>
      <c r="BP2076" s="36"/>
      <c r="BQ2076" s="36"/>
      <c r="BR2076" s="36"/>
      <c r="BS2076" s="36"/>
      <c r="BT2076" s="36"/>
      <c r="BU2076" s="36"/>
      <c r="BV2076" s="36"/>
      <c r="BW2076" s="36"/>
      <c r="BX2076" s="36"/>
      <c r="BY2076" s="36"/>
      <c r="BZ2076" s="36"/>
      <c r="CA2076" s="36"/>
      <c r="CB2076" s="36"/>
      <c r="CC2076" s="36"/>
      <c r="CD2076" s="36"/>
      <c r="CE2076" s="36"/>
      <c r="CF2076" s="36"/>
      <c r="CG2076" s="36"/>
      <c r="CH2076" s="36"/>
      <c r="CI2076" s="36"/>
      <c r="CJ2076" s="36"/>
      <c r="CK2076" s="36"/>
      <c r="CL2076" s="36"/>
      <c r="CM2076" s="36"/>
      <c r="CN2076" s="36"/>
      <c r="CO2076" s="36"/>
      <c r="CP2076" s="36"/>
      <c r="CQ2076" s="36"/>
      <c r="CR2076" s="36"/>
      <c r="CS2076" s="36"/>
      <c r="CT2076" s="36"/>
      <c r="CU2076" s="36"/>
      <c r="CV2076" s="36"/>
      <c r="CW2076" s="36"/>
      <c r="CX2076" s="36"/>
      <c r="CY2076" s="36"/>
      <c r="CZ2076" s="36"/>
      <c r="DA2076" s="36"/>
      <c r="DB2076" s="36"/>
    </row>
    <row r="2077" spans="2:106" s="34" customFormat="1" x14ac:dyDescent="0.3">
      <c r="B2077" s="35"/>
      <c r="I2077" s="36"/>
      <c r="J2077" s="36"/>
      <c r="K2077" s="36"/>
      <c r="L2077" s="35"/>
      <c r="AD2077" s="36"/>
      <c r="AE2077" s="36"/>
      <c r="AJ2077" s="36"/>
      <c r="AK2077" s="36"/>
      <c r="AL2077" s="36"/>
      <c r="AM2077" s="36"/>
      <c r="AN2077" s="36"/>
      <c r="AO2077" s="36"/>
      <c r="AP2077" s="36"/>
      <c r="AQ2077" s="36"/>
      <c r="AR2077" s="36"/>
      <c r="AS2077" s="36"/>
      <c r="AT2077" s="36"/>
      <c r="AU2077" s="36"/>
      <c r="AV2077" s="36"/>
      <c r="AW2077" s="36"/>
      <c r="AX2077" s="36"/>
      <c r="AY2077" s="36"/>
      <c r="AZ2077" s="36"/>
      <c r="BA2077" s="36"/>
      <c r="BB2077" s="36"/>
      <c r="BC2077" s="36"/>
      <c r="BD2077" s="36"/>
      <c r="BE2077" s="36"/>
      <c r="BF2077" s="36"/>
      <c r="BG2077" s="36"/>
      <c r="BH2077" s="36"/>
      <c r="BI2077" s="36"/>
      <c r="BJ2077" s="36"/>
      <c r="BK2077" s="36"/>
      <c r="BL2077" s="36"/>
      <c r="BM2077" s="36"/>
      <c r="BN2077" s="36"/>
      <c r="BO2077" s="36"/>
      <c r="BP2077" s="36"/>
      <c r="BQ2077" s="36"/>
      <c r="BR2077" s="36"/>
      <c r="BS2077" s="36"/>
      <c r="BT2077" s="36"/>
      <c r="BU2077" s="36"/>
      <c r="BV2077" s="36"/>
      <c r="BW2077" s="36"/>
      <c r="BX2077" s="36"/>
      <c r="BY2077" s="36"/>
      <c r="BZ2077" s="36"/>
      <c r="CA2077" s="36"/>
      <c r="CB2077" s="36"/>
      <c r="CC2077" s="36"/>
      <c r="CD2077" s="36"/>
      <c r="CE2077" s="36"/>
      <c r="CF2077" s="36"/>
      <c r="CG2077" s="36"/>
      <c r="CH2077" s="36"/>
      <c r="CI2077" s="36"/>
      <c r="CJ2077" s="36"/>
      <c r="CK2077" s="36"/>
      <c r="CL2077" s="36"/>
      <c r="CM2077" s="36"/>
      <c r="CN2077" s="36"/>
      <c r="CO2077" s="36"/>
      <c r="CP2077" s="36"/>
      <c r="CQ2077" s="36"/>
      <c r="CR2077" s="36"/>
      <c r="CS2077" s="36"/>
      <c r="CT2077" s="36"/>
      <c r="CU2077" s="36"/>
      <c r="CV2077" s="36"/>
      <c r="CW2077" s="36"/>
      <c r="CX2077" s="36"/>
      <c r="CY2077" s="36"/>
      <c r="CZ2077" s="36"/>
      <c r="DA2077" s="36"/>
      <c r="DB2077" s="36"/>
    </row>
    <row r="2078" spans="2:106" s="34" customFormat="1" x14ac:dyDescent="0.3">
      <c r="B2078" s="35"/>
      <c r="I2078" s="36"/>
      <c r="J2078" s="36"/>
      <c r="K2078" s="36"/>
      <c r="L2078" s="35"/>
      <c r="AD2078" s="36"/>
      <c r="AE2078" s="36"/>
      <c r="AJ2078" s="36"/>
      <c r="AK2078" s="36"/>
      <c r="AL2078" s="36"/>
      <c r="AM2078" s="36"/>
      <c r="AN2078" s="36"/>
      <c r="AO2078" s="36"/>
      <c r="AP2078" s="36"/>
      <c r="AQ2078" s="36"/>
      <c r="AR2078" s="36"/>
      <c r="AS2078" s="36"/>
      <c r="AT2078" s="36"/>
      <c r="AU2078" s="36"/>
      <c r="AV2078" s="36"/>
      <c r="AW2078" s="36"/>
      <c r="AX2078" s="36"/>
      <c r="AY2078" s="36"/>
      <c r="AZ2078" s="36"/>
      <c r="BA2078" s="36"/>
      <c r="BB2078" s="36"/>
      <c r="BC2078" s="36"/>
      <c r="BD2078" s="36"/>
      <c r="BE2078" s="36"/>
      <c r="BF2078" s="36"/>
      <c r="BG2078" s="36"/>
      <c r="BH2078" s="36"/>
      <c r="BI2078" s="36"/>
      <c r="BJ2078" s="36"/>
      <c r="BK2078" s="36"/>
      <c r="BL2078" s="36"/>
      <c r="BM2078" s="36"/>
      <c r="BN2078" s="36"/>
      <c r="BO2078" s="36"/>
      <c r="BP2078" s="36"/>
      <c r="BQ2078" s="36"/>
      <c r="BR2078" s="36"/>
      <c r="BS2078" s="36"/>
      <c r="BT2078" s="36"/>
      <c r="BU2078" s="36"/>
      <c r="BV2078" s="36"/>
      <c r="BW2078" s="36"/>
      <c r="BX2078" s="36"/>
      <c r="BY2078" s="36"/>
      <c r="BZ2078" s="36"/>
      <c r="CA2078" s="36"/>
      <c r="CB2078" s="36"/>
      <c r="CC2078" s="36"/>
      <c r="CD2078" s="36"/>
      <c r="CE2078" s="36"/>
      <c r="CF2078" s="36"/>
      <c r="CG2078" s="36"/>
      <c r="CH2078" s="36"/>
      <c r="CI2078" s="36"/>
      <c r="CJ2078" s="36"/>
      <c r="CK2078" s="36"/>
      <c r="CL2078" s="36"/>
      <c r="CM2078" s="36"/>
      <c r="CN2078" s="36"/>
      <c r="CO2078" s="36"/>
      <c r="CP2078" s="36"/>
      <c r="CQ2078" s="36"/>
      <c r="CR2078" s="36"/>
      <c r="CS2078" s="36"/>
      <c r="CT2078" s="36"/>
      <c r="CU2078" s="36"/>
      <c r="CV2078" s="36"/>
      <c r="CW2078" s="36"/>
      <c r="CX2078" s="36"/>
      <c r="CY2078" s="36"/>
      <c r="CZ2078" s="36"/>
      <c r="DA2078" s="36"/>
      <c r="DB2078" s="36"/>
    </row>
    <row r="2079" spans="2:106" s="34" customFormat="1" x14ac:dyDescent="0.3">
      <c r="B2079" s="35"/>
      <c r="I2079" s="36"/>
      <c r="J2079" s="36"/>
      <c r="K2079" s="36"/>
      <c r="L2079" s="35"/>
      <c r="AD2079" s="36"/>
      <c r="AE2079" s="36"/>
      <c r="AJ2079" s="36"/>
      <c r="AK2079" s="36"/>
      <c r="AL2079" s="36"/>
      <c r="AM2079" s="36"/>
      <c r="AN2079" s="36"/>
      <c r="AO2079" s="36"/>
      <c r="AP2079" s="36"/>
      <c r="AQ2079" s="36"/>
      <c r="AR2079" s="36"/>
      <c r="AS2079" s="36"/>
      <c r="AT2079" s="36"/>
      <c r="AU2079" s="36"/>
      <c r="AV2079" s="36"/>
      <c r="AW2079" s="36"/>
      <c r="AX2079" s="36"/>
      <c r="AY2079" s="36"/>
      <c r="AZ2079" s="36"/>
      <c r="BA2079" s="36"/>
      <c r="BB2079" s="36"/>
      <c r="BC2079" s="36"/>
      <c r="BD2079" s="36"/>
      <c r="BE2079" s="36"/>
      <c r="BF2079" s="36"/>
      <c r="BG2079" s="36"/>
      <c r="BH2079" s="36"/>
      <c r="BI2079" s="36"/>
      <c r="BJ2079" s="36"/>
      <c r="BK2079" s="36"/>
      <c r="BL2079" s="36"/>
      <c r="BM2079" s="36"/>
      <c r="BN2079" s="36"/>
      <c r="BO2079" s="36"/>
      <c r="BP2079" s="36"/>
      <c r="BQ2079" s="36"/>
      <c r="BR2079" s="36"/>
      <c r="BS2079" s="36"/>
      <c r="BT2079" s="36"/>
      <c r="BU2079" s="36"/>
      <c r="BV2079" s="36"/>
      <c r="BW2079" s="36"/>
      <c r="BX2079" s="36"/>
      <c r="BY2079" s="36"/>
      <c r="BZ2079" s="36"/>
      <c r="CA2079" s="36"/>
      <c r="CB2079" s="36"/>
      <c r="CC2079" s="36"/>
      <c r="CD2079" s="36"/>
      <c r="CE2079" s="36"/>
      <c r="CF2079" s="36"/>
      <c r="CG2079" s="36"/>
      <c r="CH2079" s="36"/>
      <c r="CI2079" s="36"/>
      <c r="CJ2079" s="36"/>
      <c r="CK2079" s="36"/>
      <c r="CL2079" s="36"/>
      <c r="CM2079" s="36"/>
      <c r="CN2079" s="36"/>
      <c r="CO2079" s="36"/>
      <c r="CP2079" s="36"/>
      <c r="CQ2079" s="36"/>
      <c r="CR2079" s="36"/>
      <c r="CS2079" s="36"/>
      <c r="CT2079" s="36"/>
      <c r="CU2079" s="36"/>
      <c r="CV2079" s="36"/>
      <c r="CW2079" s="36"/>
      <c r="CX2079" s="36"/>
      <c r="CY2079" s="36"/>
      <c r="CZ2079" s="36"/>
      <c r="DA2079" s="36"/>
      <c r="DB2079" s="36"/>
    </row>
    <row r="2080" spans="2:106" s="34" customFormat="1" x14ac:dyDescent="0.3">
      <c r="B2080" s="35"/>
      <c r="I2080" s="36"/>
      <c r="J2080" s="36"/>
      <c r="K2080" s="36"/>
      <c r="L2080" s="35"/>
      <c r="AD2080" s="36"/>
      <c r="AE2080" s="36"/>
      <c r="AJ2080" s="36"/>
      <c r="AK2080" s="36"/>
      <c r="AL2080" s="36"/>
      <c r="AM2080" s="36"/>
      <c r="AN2080" s="36"/>
      <c r="AO2080" s="36"/>
      <c r="AP2080" s="36"/>
      <c r="AQ2080" s="36"/>
      <c r="AR2080" s="36"/>
      <c r="AS2080" s="36"/>
      <c r="AT2080" s="36"/>
      <c r="AU2080" s="36"/>
      <c r="AV2080" s="36"/>
      <c r="AW2080" s="36"/>
      <c r="AX2080" s="36"/>
      <c r="AY2080" s="36"/>
      <c r="AZ2080" s="36"/>
      <c r="BA2080" s="36"/>
      <c r="BB2080" s="36"/>
      <c r="BC2080" s="36"/>
      <c r="BD2080" s="36"/>
      <c r="BE2080" s="36"/>
      <c r="BF2080" s="36"/>
      <c r="BG2080" s="36"/>
      <c r="BH2080" s="36"/>
      <c r="BI2080" s="36"/>
      <c r="BJ2080" s="36"/>
      <c r="BK2080" s="36"/>
      <c r="BL2080" s="36"/>
      <c r="BM2080" s="36"/>
      <c r="BN2080" s="36"/>
      <c r="BO2080" s="36"/>
      <c r="BP2080" s="36"/>
      <c r="BQ2080" s="36"/>
      <c r="BR2080" s="36"/>
      <c r="BS2080" s="36"/>
      <c r="BT2080" s="36"/>
      <c r="BU2080" s="36"/>
      <c r="BV2080" s="36"/>
      <c r="BW2080" s="36"/>
      <c r="BX2080" s="36"/>
      <c r="BY2080" s="36"/>
      <c r="BZ2080" s="36"/>
      <c r="CA2080" s="36"/>
      <c r="CB2080" s="36"/>
      <c r="CC2080" s="36"/>
      <c r="CD2080" s="36"/>
      <c r="CE2080" s="36"/>
      <c r="CF2080" s="36"/>
      <c r="CG2080" s="36"/>
      <c r="CH2080" s="36"/>
      <c r="CI2080" s="36"/>
      <c r="CJ2080" s="36"/>
      <c r="CK2080" s="36"/>
      <c r="CL2080" s="36"/>
      <c r="CM2080" s="36"/>
      <c r="CN2080" s="36"/>
      <c r="CO2080" s="36"/>
      <c r="CP2080" s="36"/>
      <c r="CQ2080" s="36"/>
      <c r="CR2080" s="36"/>
      <c r="CS2080" s="36"/>
      <c r="CT2080" s="36"/>
      <c r="CU2080" s="36"/>
      <c r="CV2080" s="36"/>
      <c r="CW2080" s="36"/>
      <c r="CX2080" s="36"/>
      <c r="CY2080" s="36"/>
      <c r="CZ2080" s="36"/>
      <c r="DA2080" s="36"/>
      <c r="DB2080" s="36"/>
    </row>
    <row r="2081" spans="2:106" s="34" customFormat="1" x14ac:dyDescent="0.3">
      <c r="B2081" s="35"/>
      <c r="I2081" s="36"/>
      <c r="J2081" s="36"/>
      <c r="K2081" s="36"/>
      <c r="L2081" s="35"/>
      <c r="AD2081" s="36"/>
      <c r="AE2081" s="36"/>
      <c r="AJ2081" s="36"/>
      <c r="AK2081" s="36"/>
      <c r="AL2081" s="36"/>
      <c r="AM2081" s="36"/>
      <c r="AN2081" s="36"/>
      <c r="AO2081" s="36"/>
      <c r="AP2081" s="36"/>
      <c r="AQ2081" s="36"/>
      <c r="AR2081" s="36"/>
      <c r="AS2081" s="36"/>
      <c r="AT2081" s="36"/>
      <c r="AU2081" s="36"/>
      <c r="AV2081" s="36"/>
      <c r="AW2081" s="36"/>
      <c r="AX2081" s="36"/>
      <c r="AY2081" s="36"/>
      <c r="AZ2081" s="36"/>
      <c r="BA2081" s="36"/>
      <c r="BB2081" s="36"/>
      <c r="BC2081" s="36"/>
      <c r="BD2081" s="36"/>
      <c r="BE2081" s="36"/>
      <c r="BF2081" s="36"/>
      <c r="BG2081" s="36"/>
      <c r="BH2081" s="36"/>
      <c r="BI2081" s="36"/>
      <c r="BJ2081" s="36"/>
      <c r="BK2081" s="36"/>
      <c r="BL2081" s="36"/>
      <c r="BM2081" s="36"/>
      <c r="BN2081" s="36"/>
      <c r="BO2081" s="36"/>
      <c r="BP2081" s="36"/>
      <c r="BQ2081" s="36"/>
      <c r="BR2081" s="36"/>
      <c r="BS2081" s="36"/>
      <c r="BT2081" s="36"/>
      <c r="BU2081" s="36"/>
      <c r="BV2081" s="36"/>
      <c r="BW2081" s="36"/>
      <c r="BX2081" s="36"/>
      <c r="BY2081" s="36"/>
      <c r="BZ2081" s="36"/>
      <c r="CA2081" s="36"/>
      <c r="CB2081" s="36"/>
      <c r="CC2081" s="36"/>
      <c r="CD2081" s="36"/>
      <c r="CE2081" s="36"/>
      <c r="CF2081" s="36"/>
      <c r="CG2081" s="36"/>
      <c r="CH2081" s="36"/>
      <c r="CI2081" s="36"/>
      <c r="CJ2081" s="36"/>
      <c r="CK2081" s="36"/>
      <c r="CL2081" s="36"/>
      <c r="CM2081" s="36"/>
      <c r="CN2081" s="36"/>
      <c r="CO2081" s="36"/>
      <c r="CP2081" s="36"/>
      <c r="CQ2081" s="36"/>
      <c r="CR2081" s="36"/>
      <c r="CS2081" s="36"/>
      <c r="CT2081" s="36"/>
      <c r="CU2081" s="36"/>
      <c r="CV2081" s="36"/>
      <c r="CW2081" s="36"/>
      <c r="CX2081" s="36"/>
      <c r="CY2081" s="36"/>
      <c r="CZ2081" s="36"/>
      <c r="DA2081" s="36"/>
      <c r="DB2081" s="36"/>
    </row>
    <row r="2082" spans="2:106" s="34" customFormat="1" x14ac:dyDescent="0.3">
      <c r="B2082" s="35"/>
      <c r="I2082" s="36"/>
      <c r="J2082" s="36"/>
      <c r="K2082" s="36"/>
      <c r="L2082" s="35"/>
      <c r="AD2082" s="36"/>
      <c r="AE2082" s="36"/>
      <c r="AJ2082" s="36"/>
      <c r="AK2082" s="36"/>
      <c r="AL2082" s="36"/>
      <c r="AM2082" s="36"/>
      <c r="AN2082" s="36"/>
      <c r="AO2082" s="36"/>
      <c r="AP2082" s="36"/>
      <c r="AQ2082" s="36"/>
      <c r="AR2082" s="36"/>
      <c r="AS2082" s="36"/>
      <c r="AT2082" s="36"/>
      <c r="AU2082" s="36"/>
      <c r="AV2082" s="36"/>
      <c r="AW2082" s="36"/>
      <c r="AX2082" s="36"/>
      <c r="AY2082" s="36"/>
      <c r="AZ2082" s="36"/>
      <c r="BA2082" s="36"/>
      <c r="BB2082" s="36"/>
      <c r="BC2082" s="36"/>
      <c r="BD2082" s="36"/>
      <c r="BE2082" s="36"/>
      <c r="BF2082" s="36"/>
      <c r="BG2082" s="36"/>
      <c r="BH2082" s="36"/>
      <c r="BI2082" s="36"/>
      <c r="BJ2082" s="36"/>
      <c r="BK2082" s="36"/>
      <c r="BL2082" s="36"/>
      <c r="BM2082" s="36"/>
      <c r="BN2082" s="36"/>
      <c r="BO2082" s="36"/>
      <c r="BP2082" s="36"/>
      <c r="BQ2082" s="36"/>
      <c r="BR2082" s="36"/>
      <c r="BS2082" s="36"/>
      <c r="BT2082" s="36"/>
      <c r="BU2082" s="36"/>
      <c r="BV2082" s="36"/>
      <c r="BW2082" s="36"/>
      <c r="BX2082" s="36"/>
      <c r="BY2082" s="36"/>
      <c r="BZ2082" s="36"/>
      <c r="CA2082" s="36"/>
      <c r="CB2082" s="36"/>
      <c r="CC2082" s="36"/>
      <c r="CD2082" s="36"/>
      <c r="CE2082" s="36"/>
      <c r="CF2082" s="36"/>
      <c r="CG2082" s="36"/>
      <c r="CH2082" s="36"/>
      <c r="CI2082" s="36"/>
      <c r="CJ2082" s="36"/>
      <c r="CK2082" s="36"/>
      <c r="CL2082" s="36"/>
      <c r="CM2082" s="36"/>
      <c r="CN2082" s="36"/>
      <c r="CO2082" s="36"/>
      <c r="CP2082" s="36"/>
      <c r="CQ2082" s="36"/>
      <c r="CR2082" s="36"/>
      <c r="CS2082" s="36"/>
      <c r="CT2082" s="36"/>
      <c r="CU2082" s="36"/>
      <c r="CV2082" s="36"/>
      <c r="CW2082" s="36"/>
      <c r="CX2082" s="36"/>
      <c r="CY2082" s="36"/>
      <c r="CZ2082" s="36"/>
      <c r="DA2082" s="36"/>
      <c r="DB2082" s="36"/>
    </row>
    <row r="2083" spans="2:106" s="34" customFormat="1" x14ac:dyDescent="0.3">
      <c r="B2083" s="35"/>
      <c r="I2083" s="36"/>
      <c r="J2083" s="36"/>
      <c r="K2083" s="36"/>
      <c r="L2083" s="35"/>
      <c r="AD2083" s="36"/>
      <c r="AE2083" s="36"/>
      <c r="AJ2083" s="36"/>
      <c r="AK2083" s="36"/>
      <c r="AL2083" s="36"/>
      <c r="AM2083" s="36"/>
      <c r="AN2083" s="36"/>
      <c r="AO2083" s="36"/>
      <c r="AP2083" s="36"/>
      <c r="AQ2083" s="36"/>
      <c r="AR2083" s="36"/>
      <c r="AS2083" s="36"/>
      <c r="AT2083" s="36"/>
      <c r="AU2083" s="36"/>
      <c r="AV2083" s="36"/>
      <c r="AW2083" s="36"/>
      <c r="AX2083" s="36"/>
      <c r="AY2083" s="36"/>
      <c r="AZ2083" s="36"/>
      <c r="BA2083" s="36"/>
      <c r="BB2083" s="36"/>
      <c r="BC2083" s="36"/>
      <c r="BD2083" s="36"/>
      <c r="BE2083" s="36"/>
      <c r="BF2083" s="36"/>
      <c r="BG2083" s="36"/>
      <c r="BH2083" s="36"/>
      <c r="BI2083" s="36"/>
      <c r="BJ2083" s="36"/>
      <c r="BK2083" s="36"/>
      <c r="BL2083" s="36"/>
      <c r="BM2083" s="36"/>
      <c r="BN2083" s="36"/>
      <c r="BO2083" s="36"/>
      <c r="BP2083" s="36"/>
      <c r="BQ2083" s="36"/>
      <c r="BR2083" s="36"/>
      <c r="BS2083" s="36"/>
      <c r="BT2083" s="36"/>
      <c r="BU2083" s="36"/>
      <c r="BV2083" s="36"/>
      <c r="BW2083" s="36"/>
      <c r="BX2083" s="36"/>
      <c r="BY2083" s="36"/>
      <c r="BZ2083" s="36"/>
      <c r="CA2083" s="36"/>
      <c r="CB2083" s="36"/>
      <c r="CC2083" s="36"/>
      <c r="CD2083" s="36"/>
      <c r="CE2083" s="36"/>
      <c r="CF2083" s="36"/>
      <c r="CG2083" s="36"/>
      <c r="CH2083" s="36"/>
      <c r="CI2083" s="36"/>
      <c r="CJ2083" s="36"/>
      <c r="CK2083" s="36"/>
      <c r="CL2083" s="36"/>
      <c r="CM2083" s="36"/>
      <c r="CN2083" s="36"/>
      <c r="CO2083" s="36"/>
      <c r="CP2083" s="36"/>
      <c r="CQ2083" s="36"/>
      <c r="CR2083" s="36"/>
      <c r="CS2083" s="36"/>
      <c r="CT2083" s="36"/>
      <c r="CU2083" s="36"/>
      <c r="CV2083" s="36"/>
      <c r="CW2083" s="36"/>
      <c r="CX2083" s="36"/>
      <c r="CY2083" s="36"/>
      <c r="CZ2083" s="36"/>
      <c r="DA2083" s="36"/>
      <c r="DB2083" s="36"/>
    </row>
    <row r="2084" spans="2:106" s="34" customFormat="1" x14ac:dyDescent="0.3">
      <c r="B2084" s="35"/>
      <c r="I2084" s="36"/>
      <c r="J2084" s="36"/>
      <c r="K2084" s="36"/>
      <c r="L2084" s="35"/>
      <c r="AD2084" s="36"/>
      <c r="AE2084" s="36"/>
      <c r="AJ2084" s="36"/>
      <c r="AK2084" s="36"/>
      <c r="AL2084" s="36"/>
      <c r="AM2084" s="36"/>
      <c r="AN2084" s="36"/>
      <c r="AO2084" s="36"/>
      <c r="AP2084" s="36"/>
      <c r="AQ2084" s="36"/>
      <c r="AR2084" s="36"/>
      <c r="AS2084" s="36"/>
      <c r="AT2084" s="36"/>
      <c r="AU2084" s="36"/>
      <c r="AV2084" s="36"/>
      <c r="AW2084" s="36"/>
      <c r="AX2084" s="36"/>
      <c r="AY2084" s="36"/>
      <c r="AZ2084" s="36"/>
      <c r="BA2084" s="36"/>
      <c r="BB2084" s="36"/>
      <c r="BC2084" s="36"/>
      <c r="BD2084" s="36"/>
      <c r="BE2084" s="36"/>
      <c r="BF2084" s="36"/>
      <c r="BG2084" s="36"/>
      <c r="BH2084" s="36"/>
      <c r="BI2084" s="36"/>
      <c r="BJ2084" s="36"/>
      <c r="BK2084" s="36"/>
      <c r="BL2084" s="36"/>
      <c r="BM2084" s="36"/>
      <c r="BN2084" s="36"/>
      <c r="BO2084" s="36"/>
      <c r="BP2084" s="36"/>
      <c r="BQ2084" s="36"/>
      <c r="BR2084" s="36"/>
      <c r="BS2084" s="36"/>
      <c r="BT2084" s="36"/>
      <c r="BU2084" s="36"/>
      <c r="BV2084" s="36"/>
      <c r="BW2084" s="36"/>
      <c r="BX2084" s="36"/>
      <c r="BY2084" s="36"/>
      <c r="BZ2084" s="36"/>
      <c r="CA2084" s="36"/>
      <c r="CB2084" s="36"/>
      <c r="CC2084" s="36"/>
      <c r="CD2084" s="36"/>
      <c r="CE2084" s="36"/>
      <c r="CF2084" s="36"/>
      <c r="CG2084" s="36"/>
      <c r="CH2084" s="36"/>
      <c r="CI2084" s="36"/>
      <c r="CJ2084" s="36"/>
      <c r="CK2084" s="36"/>
      <c r="CL2084" s="36"/>
      <c r="CM2084" s="36"/>
      <c r="CN2084" s="36"/>
      <c r="CO2084" s="36"/>
      <c r="CP2084" s="36"/>
      <c r="CQ2084" s="36"/>
      <c r="CR2084" s="36"/>
      <c r="CS2084" s="36"/>
      <c r="CT2084" s="36"/>
      <c r="CU2084" s="36"/>
      <c r="CV2084" s="36"/>
      <c r="CW2084" s="36"/>
      <c r="CX2084" s="36"/>
      <c r="CY2084" s="36"/>
      <c r="CZ2084" s="36"/>
      <c r="DA2084" s="36"/>
      <c r="DB2084" s="36"/>
    </row>
    <row r="2085" spans="2:106" s="34" customFormat="1" x14ac:dyDescent="0.3">
      <c r="B2085" s="35"/>
      <c r="I2085" s="36"/>
      <c r="J2085" s="36"/>
      <c r="K2085" s="36"/>
      <c r="L2085" s="35"/>
      <c r="AD2085" s="36"/>
      <c r="AE2085" s="36"/>
      <c r="AJ2085" s="36"/>
      <c r="AK2085" s="36"/>
      <c r="AL2085" s="36"/>
      <c r="AM2085" s="36"/>
      <c r="AN2085" s="36"/>
      <c r="AO2085" s="36"/>
      <c r="AP2085" s="36"/>
      <c r="AQ2085" s="36"/>
      <c r="AR2085" s="36"/>
      <c r="AS2085" s="36"/>
      <c r="AT2085" s="36"/>
      <c r="AU2085" s="36"/>
      <c r="AV2085" s="36"/>
      <c r="AW2085" s="36"/>
      <c r="AX2085" s="36"/>
      <c r="AY2085" s="36"/>
      <c r="AZ2085" s="36"/>
      <c r="BA2085" s="36"/>
      <c r="BB2085" s="36"/>
      <c r="BC2085" s="36"/>
      <c r="BD2085" s="36"/>
      <c r="BE2085" s="36"/>
      <c r="BF2085" s="36"/>
      <c r="BG2085" s="36"/>
      <c r="BH2085" s="36"/>
      <c r="BI2085" s="36"/>
      <c r="BJ2085" s="36"/>
      <c r="BK2085" s="36"/>
      <c r="BL2085" s="36"/>
      <c r="BM2085" s="36"/>
      <c r="BN2085" s="36"/>
      <c r="BO2085" s="36"/>
      <c r="BP2085" s="36"/>
      <c r="BQ2085" s="36"/>
      <c r="BR2085" s="36"/>
      <c r="BS2085" s="36"/>
      <c r="BT2085" s="36"/>
      <c r="BU2085" s="36"/>
      <c r="BV2085" s="36"/>
      <c r="BW2085" s="36"/>
      <c r="BX2085" s="36"/>
      <c r="BY2085" s="36"/>
      <c r="BZ2085" s="36"/>
      <c r="CA2085" s="36"/>
      <c r="CB2085" s="36"/>
      <c r="CC2085" s="36"/>
      <c r="CD2085" s="36"/>
      <c r="CE2085" s="36"/>
      <c r="CF2085" s="36"/>
      <c r="CG2085" s="36"/>
      <c r="CH2085" s="36"/>
      <c r="CI2085" s="36"/>
      <c r="CJ2085" s="36"/>
      <c r="CK2085" s="36"/>
      <c r="CL2085" s="36"/>
      <c r="CM2085" s="36"/>
      <c r="CN2085" s="36"/>
      <c r="CO2085" s="36"/>
      <c r="CP2085" s="36"/>
      <c r="CQ2085" s="36"/>
      <c r="CR2085" s="36"/>
      <c r="CS2085" s="36"/>
      <c r="CT2085" s="36"/>
      <c r="CU2085" s="36"/>
      <c r="CV2085" s="36"/>
      <c r="CW2085" s="36"/>
      <c r="CX2085" s="36"/>
      <c r="CY2085" s="36"/>
      <c r="CZ2085" s="36"/>
      <c r="DA2085" s="36"/>
      <c r="DB2085" s="36"/>
    </row>
    <row r="2086" spans="2:106" s="34" customFormat="1" x14ac:dyDescent="0.3">
      <c r="B2086" s="35"/>
      <c r="I2086" s="36"/>
      <c r="J2086" s="36"/>
      <c r="K2086" s="36"/>
      <c r="L2086" s="35"/>
      <c r="AD2086" s="36"/>
      <c r="AE2086" s="36"/>
      <c r="AJ2086" s="36"/>
      <c r="AK2086" s="36"/>
      <c r="AL2086" s="36"/>
      <c r="AM2086" s="36"/>
      <c r="AN2086" s="36"/>
      <c r="AO2086" s="36"/>
      <c r="AP2086" s="36"/>
      <c r="AQ2086" s="36"/>
      <c r="AR2086" s="36"/>
      <c r="AS2086" s="36"/>
      <c r="AT2086" s="36"/>
      <c r="AU2086" s="36"/>
      <c r="AV2086" s="36"/>
      <c r="AW2086" s="36"/>
      <c r="AX2086" s="36"/>
      <c r="AY2086" s="36"/>
      <c r="AZ2086" s="36"/>
      <c r="BA2086" s="36"/>
      <c r="BB2086" s="36"/>
      <c r="BC2086" s="36"/>
      <c r="BD2086" s="36"/>
      <c r="BE2086" s="36"/>
      <c r="BF2086" s="36"/>
      <c r="BG2086" s="36"/>
      <c r="BH2086" s="36"/>
      <c r="BI2086" s="36"/>
      <c r="BJ2086" s="36"/>
      <c r="BK2086" s="36"/>
      <c r="BL2086" s="36"/>
      <c r="BM2086" s="36"/>
      <c r="BN2086" s="36"/>
      <c r="BO2086" s="36"/>
      <c r="BP2086" s="36"/>
      <c r="BQ2086" s="36"/>
      <c r="BR2086" s="36"/>
      <c r="BS2086" s="36"/>
      <c r="BT2086" s="36"/>
      <c r="BU2086" s="36"/>
      <c r="BV2086" s="36"/>
      <c r="BW2086" s="36"/>
      <c r="BX2086" s="36"/>
      <c r="BY2086" s="36"/>
      <c r="BZ2086" s="36"/>
      <c r="CA2086" s="36"/>
      <c r="CB2086" s="36"/>
      <c r="CC2086" s="36"/>
      <c r="CD2086" s="36"/>
      <c r="CE2086" s="36"/>
      <c r="CF2086" s="36"/>
      <c r="CG2086" s="36"/>
      <c r="CH2086" s="36"/>
      <c r="CI2086" s="36"/>
      <c r="CJ2086" s="36"/>
      <c r="CK2086" s="36"/>
      <c r="CL2086" s="36"/>
      <c r="CM2086" s="36"/>
      <c r="CN2086" s="36"/>
      <c r="CO2086" s="36"/>
      <c r="CP2086" s="36"/>
      <c r="CQ2086" s="36"/>
      <c r="CR2086" s="36"/>
      <c r="CS2086" s="36"/>
      <c r="CT2086" s="36"/>
      <c r="CU2086" s="36"/>
      <c r="CV2086" s="36"/>
      <c r="CW2086" s="36"/>
      <c r="CX2086" s="36"/>
      <c r="CY2086" s="36"/>
      <c r="CZ2086" s="36"/>
      <c r="DA2086" s="36"/>
      <c r="DB2086" s="36"/>
    </row>
    <row r="2087" spans="2:106" s="34" customFormat="1" x14ac:dyDescent="0.3">
      <c r="B2087" s="35"/>
      <c r="I2087" s="36"/>
      <c r="J2087" s="36"/>
      <c r="K2087" s="36"/>
      <c r="L2087" s="35"/>
      <c r="AD2087" s="36"/>
      <c r="AE2087" s="36"/>
      <c r="AJ2087" s="36"/>
      <c r="AK2087" s="36"/>
      <c r="AL2087" s="36"/>
      <c r="AM2087" s="36"/>
      <c r="AN2087" s="36"/>
      <c r="AO2087" s="36"/>
      <c r="AP2087" s="36"/>
      <c r="AQ2087" s="36"/>
      <c r="AR2087" s="36"/>
      <c r="AS2087" s="36"/>
      <c r="AT2087" s="36"/>
      <c r="AU2087" s="36"/>
      <c r="AV2087" s="36"/>
      <c r="AW2087" s="36"/>
      <c r="AX2087" s="36"/>
      <c r="AY2087" s="36"/>
      <c r="AZ2087" s="36"/>
      <c r="BA2087" s="36"/>
      <c r="BB2087" s="36"/>
      <c r="BC2087" s="36"/>
      <c r="BD2087" s="36"/>
      <c r="BE2087" s="36"/>
      <c r="BF2087" s="36"/>
      <c r="BG2087" s="36"/>
      <c r="BH2087" s="36"/>
      <c r="BI2087" s="36"/>
      <c r="BJ2087" s="36"/>
      <c r="BK2087" s="36"/>
      <c r="BL2087" s="36"/>
      <c r="BM2087" s="36"/>
      <c r="BN2087" s="36"/>
      <c r="BO2087" s="36"/>
      <c r="BP2087" s="36"/>
      <c r="BQ2087" s="36"/>
      <c r="BR2087" s="36"/>
      <c r="BS2087" s="36"/>
      <c r="BT2087" s="36"/>
      <c r="BU2087" s="36"/>
      <c r="BV2087" s="36"/>
      <c r="BW2087" s="36"/>
      <c r="BX2087" s="36"/>
      <c r="BY2087" s="36"/>
      <c r="BZ2087" s="36"/>
      <c r="CA2087" s="36"/>
      <c r="CB2087" s="36"/>
      <c r="CC2087" s="36"/>
      <c r="CD2087" s="36"/>
      <c r="CE2087" s="36"/>
      <c r="CF2087" s="36"/>
      <c r="CG2087" s="36"/>
      <c r="CH2087" s="36"/>
      <c r="CI2087" s="36"/>
      <c r="CJ2087" s="36"/>
      <c r="CK2087" s="36"/>
      <c r="CL2087" s="36"/>
      <c r="CM2087" s="36"/>
      <c r="CN2087" s="36"/>
      <c r="CO2087" s="36"/>
      <c r="CP2087" s="36"/>
      <c r="CQ2087" s="36"/>
      <c r="CR2087" s="36"/>
      <c r="CS2087" s="36"/>
      <c r="CT2087" s="36"/>
      <c r="CU2087" s="36"/>
      <c r="CV2087" s="36"/>
      <c r="CW2087" s="36"/>
      <c r="CX2087" s="36"/>
      <c r="CY2087" s="36"/>
      <c r="CZ2087" s="36"/>
      <c r="DA2087" s="36"/>
      <c r="DB2087" s="36"/>
    </row>
    <row r="2088" spans="2:106" s="34" customFormat="1" x14ac:dyDescent="0.3">
      <c r="B2088" s="35"/>
      <c r="I2088" s="36"/>
      <c r="J2088" s="36"/>
      <c r="K2088" s="36"/>
      <c r="L2088" s="35"/>
      <c r="AD2088" s="36"/>
      <c r="AE2088" s="36"/>
      <c r="AJ2088" s="36"/>
      <c r="AK2088" s="36"/>
      <c r="AL2088" s="36"/>
      <c r="AM2088" s="36"/>
      <c r="AN2088" s="36"/>
      <c r="AO2088" s="36"/>
      <c r="AP2088" s="36"/>
      <c r="AQ2088" s="36"/>
      <c r="AR2088" s="36"/>
      <c r="AS2088" s="36"/>
      <c r="AT2088" s="36"/>
      <c r="AU2088" s="36"/>
      <c r="AV2088" s="36"/>
      <c r="AW2088" s="36"/>
      <c r="AX2088" s="36"/>
      <c r="AY2088" s="36"/>
      <c r="AZ2088" s="36"/>
      <c r="BA2088" s="36"/>
      <c r="BB2088" s="36"/>
      <c r="BC2088" s="36"/>
      <c r="BD2088" s="36"/>
      <c r="BE2088" s="36"/>
      <c r="BF2088" s="36"/>
      <c r="BG2088" s="36"/>
      <c r="BH2088" s="36"/>
      <c r="BI2088" s="36"/>
      <c r="BJ2088" s="36"/>
      <c r="BK2088" s="36"/>
      <c r="BL2088" s="36"/>
      <c r="BM2088" s="36"/>
      <c r="BN2088" s="36"/>
      <c r="BO2088" s="36"/>
      <c r="BP2088" s="36"/>
      <c r="BQ2088" s="36"/>
      <c r="BR2088" s="36"/>
      <c r="BS2088" s="36"/>
      <c r="BT2088" s="36"/>
      <c r="BU2088" s="36"/>
      <c r="BV2088" s="36"/>
      <c r="BW2088" s="36"/>
      <c r="BX2088" s="36"/>
      <c r="BY2088" s="36"/>
      <c r="BZ2088" s="36"/>
      <c r="CA2088" s="36"/>
      <c r="CB2088" s="36"/>
      <c r="CC2088" s="36"/>
      <c r="CD2088" s="36"/>
      <c r="CE2088" s="36"/>
      <c r="CF2088" s="36"/>
      <c r="CG2088" s="36"/>
      <c r="CH2088" s="36"/>
      <c r="CI2088" s="36"/>
      <c r="CJ2088" s="36"/>
      <c r="CK2088" s="36"/>
      <c r="CL2088" s="36"/>
      <c r="CM2088" s="36"/>
      <c r="CN2088" s="36"/>
      <c r="CO2088" s="36"/>
      <c r="CP2088" s="36"/>
      <c r="CQ2088" s="36"/>
      <c r="CR2088" s="36"/>
      <c r="CS2088" s="36"/>
      <c r="CT2088" s="36"/>
      <c r="CU2088" s="36"/>
      <c r="CV2088" s="36"/>
      <c r="CW2088" s="36"/>
      <c r="CX2088" s="36"/>
      <c r="CY2088" s="36"/>
      <c r="CZ2088" s="36"/>
      <c r="DA2088" s="36"/>
      <c r="DB2088" s="36"/>
    </row>
  </sheetData>
  <pageMargins left="0.7" right="0.7" top="0.75" bottom="0.75" header="0.3" footer="0.3"/>
  <drawing r:id="rId5"/>
  <tableParts count="5">
    <tablePart r:id="rId6"/>
    <tablePart r:id="rId7"/>
    <tablePart r:id="rId8"/>
    <tablePart r:id="rId9"/>
    <tablePart r:id="rId10"/>
  </tableParts>
  <extLst>
    <ext xmlns:x14="http://schemas.microsoft.com/office/spreadsheetml/2009/9/main" uri="{A8765BA9-456A-4dab-B4F3-ACF838C121DE}">
      <x14:slicerList>
        <x14:slicer r:id="rId11"/>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0767-82C9-4C3B-AB86-A65D3F70744C}">
  <dimension ref="A1"/>
  <sheetViews>
    <sheetView tabSelected="1" topLeftCell="A10" zoomScale="81" workbookViewId="0">
      <selection activeCell="Z20" sqref="Z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Store_Dim</vt:lpstr>
      <vt:lpstr>Sales_Fact</vt:lpstr>
      <vt:lpstr>Customer_Dim_Clean</vt:lpstr>
      <vt:lpstr>Product_Dim _Clean</vt:lpstr>
      <vt:lpstr>Store_Dim_Clean</vt:lpstr>
      <vt:lpstr>Sales_Fact_Clean</vt:lpstr>
      <vt:lpstr>Data_Analysis</vt:lpstr>
      <vt:lpstr>Statistic_Summary</vt:lpstr>
      <vt:lpstr>Charts and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kavin sreeram</cp:lastModifiedBy>
  <dcterms:created xsi:type="dcterms:W3CDTF">2025-10-14T06:00:18Z</dcterms:created>
  <dcterms:modified xsi:type="dcterms:W3CDTF">2026-08-14T06:48:08Z</dcterms:modified>
</cp:coreProperties>
</file>